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drawings/drawing11.xml" ContentType="application/vnd.openxmlformats-officedocument.drawing+xml"/>
  <Override PartName="/xl/tables/table11.xml" ContentType="application/vnd.openxmlformats-officedocument.spreadsheetml.table+xml"/>
  <Override PartName="/xl/drawings/drawing12.xml" ContentType="application/vnd.openxmlformats-officedocument.drawing+xml"/>
  <Override PartName="/xl/tables/table12.xml" ContentType="application/vnd.openxmlformats-officedocument.spreadsheetml.table+xml"/>
  <Override PartName="/xl/drawings/drawing13.xml" ContentType="application/vnd.openxmlformats-officedocument.drawing+xml"/>
  <Override PartName="/xl/tables/table13.xml" ContentType="application/vnd.openxmlformats-officedocument.spreadsheetml.table+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tables/table15.xml" ContentType="application/vnd.openxmlformats-officedocument.spreadsheetml.table+xml"/>
  <Override PartName="/xl/drawings/drawing16.xml" ContentType="application/vnd.openxmlformats-officedocument.drawing+xml"/>
  <Override PartName="/xl/tables/table16.xml" ContentType="application/vnd.openxmlformats-officedocument.spreadsheetml.table+xml"/>
  <Override PartName="/xl/drawings/drawing17.xml" ContentType="application/vnd.openxmlformats-officedocument.drawing+xml"/>
  <Override PartName="/xl/tables/table17.xml" ContentType="application/vnd.openxmlformats-officedocument.spreadsheetml.table+xml"/>
  <Override PartName="/xl/drawings/drawing18.xml" ContentType="application/vnd.openxmlformats-officedocument.drawing+xml"/>
  <Override PartName="/xl/tables/table18.xml" ContentType="application/vnd.openxmlformats-officedocument.spreadsheetml.table+xml"/>
  <Override PartName="/xl/drawings/drawing19.xml" ContentType="application/vnd.openxmlformats-officedocument.drawing+xml"/>
  <Override PartName="/xl/tables/table19.xml" ContentType="application/vnd.openxmlformats-officedocument.spreadsheetml.table+xml"/>
  <Override PartName="/xl/drawings/drawing20.xml" ContentType="application/vnd.openxmlformats-officedocument.drawing+xml"/>
  <Override PartName="/xl/tables/table20.xml" ContentType="application/vnd.openxmlformats-officedocument.spreadsheetml.table+xml"/>
  <Override PartName="/xl/drawings/drawing21.xml" ContentType="application/vnd.openxmlformats-officedocument.drawing+xml"/>
  <Override PartName="/xl/tables/table21.xml" ContentType="application/vnd.openxmlformats-officedocument.spreadsheetml.table+xml"/>
  <Override PartName="/xl/drawings/drawing22.xml" ContentType="application/vnd.openxmlformats-officedocument.drawing+xml"/>
  <Override PartName="/xl/tables/table22.xml" ContentType="application/vnd.openxmlformats-officedocument.spreadsheetml.table+xml"/>
  <Override PartName="/xl/drawings/drawing23.xml" ContentType="application/vnd.openxmlformats-officedocument.drawing+xml"/>
  <Override PartName="/xl/tables/table23.xml" ContentType="application/vnd.openxmlformats-officedocument.spreadsheetml.table+xml"/>
  <Override PartName="/xl/drawings/drawing24.xml" ContentType="application/vnd.openxmlformats-officedocument.drawing+xml"/>
  <Override PartName="/xl/tables/table24.xml" ContentType="application/vnd.openxmlformats-officedocument.spreadsheetml.table+xml"/>
  <Override PartName="/xl/drawings/drawing25.xml" ContentType="application/vnd.openxmlformats-officedocument.drawing+xml"/>
  <Override PartName="/xl/tables/table25.xml" ContentType="application/vnd.openxmlformats-officedocument.spreadsheetml.table+xml"/>
  <Override PartName="/xl/drawings/drawing26.xml" ContentType="application/vnd.openxmlformats-officedocument.drawing+xml"/>
  <Override PartName="/xl/tables/table26.xml" ContentType="application/vnd.openxmlformats-officedocument.spreadsheetml.table+xml"/>
  <Override PartName="/xl/drawings/drawing27.xml" ContentType="application/vnd.openxmlformats-officedocument.drawing+xml"/>
  <Override PartName="/xl/tables/table27.xml" ContentType="application/vnd.openxmlformats-officedocument.spreadsheetml.table+xml"/>
  <Override PartName="/xl/drawings/drawing28.xml" ContentType="application/vnd.openxmlformats-officedocument.drawing+xml"/>
  <Override PartName="/xl/tables/table28.xml" ContentType="application/vnd.openxmlformats-officedocument.spreadsheetml.table+xml"/>
  <Override PartName="/xl/drawings/drawing29.xml" ContentType="application/vnd.openxmlformats-officedocument.drawing+xml"/>
  <Override PartName="/xl/tables/table29.xml" ContentType="application/vnd.openxmlformats-officedocument.spreadsheetml.table+xml"/>
  <Override PartName="/xl/drawings/drawing30.xml" ContentType="application/vnd.openxmlformats-officedocument.drawing+xml"/>
  <Override PartName="/xl/tables/table30.xml" ContentType="application/vnd.openxmlformats-officedocument.spreadsheetml.table+xml"/>
  <Override PartName="/xl/drawings/drawing31.xml" ContentType="application/vnd.openxmlformats-officedocument.drawing+xml"/>
  <Override PartName="/xl/tables/table31.xml" ContentType="application/vnd.openxmlformats-officedocument.spreadsheetml.table+xml"/>
  <Override PartName="/xl/drawings/drawing32.xml" ContentType="application/vnd.openxmlformats-officedocument.drawing+xml"/>
  <Override PartName="/xl/tables/table32.xml" ContentType="application/vnd.openxmlformats-officedocument.spreadsheetml.table+xml"/>
  <Override PartName="/xl/drawings/drawing33.xml" ContentType="application/vnd.openxmlformats-officedocument.drawing+xml"/>
  <Override PartName="/xl/tables/table33.xml" ContentType="application/vnd.openxmlformats-officedocument.spreadsheetml.table+xml"/>
  <Override PartName="/xl/drawings/drawing34.xml" ContentType="application/vnd.openxmlformats-officedocument.drawing+xml"/>
  <Override PartName="/xl/tables/table34.xml" ContentType="application/vnd.openxmlformats-officedocument.spreadsheetml.table+xml"/>
  <Override PartName="/xl/drawings/drawing35.xml" ContentType="application/vnd.openxmlformats-officedocument.drawing+xml"/>
  <Override PartName="/xl/tables/table35.xml" ContentType="application/vnd.openxmlformats-officedocument.spreadsheetml.table+xml"/>
  <Override PartName="/xl/drawings/drawing36.xml" ContentType="application/vnd.openxmlformats-officedocument.drawing+xml"/>
  <Override PartName="/xl/tables/table36.xml" ContentType="application/vnd.openxmlformats-officedocument.spreadsheetml.table+xml"/>
  <Override PartName="/xl/drawings/drawing37.xml" ContentType="application/vnd.openxmlformats-officedocument.drawing+xml"/>
  <Override PartName="/xl/tables/table37.xml" ContentType="application/vnd.openxmlformats-officedocument.spreadsheetml.table+xml"/>
  <Override PartName="/xl/drawings/drawing38.xml" ContentType="application/vnd.openxmlformats-officedocument.drawing+xml"/>
  <Override PartName="/xl/tables/table38.xml" ContentType="application/vnd.openxmlformats-officedocument.spreadsheetml.table+xml"/>
  <Override PartName="/xl/drawings/drawing39.xml" ContentType="application/vnd.openxmlformats-officedocument.drawing+xml"/>
  <Override PartName="/xl/tables/table39.xml" ContentType="application/vnd.openxmlformats-officedocument.spreadsheetml.table+xml"/>
  <Override PartName="/xl/drawings/drawing40.xml" ContentType="application/vnd.openxmlformats-officedocument.drawing+xml"/>
  <Override PartName="/xl/tables/table40.xml" ContentType="application/vnd.openxmlformats-officedocument.spreadsheetml.table+xml"/>
  <Override PartName="/xl/drawings/drawing41.xml" ContentType="application/vnd.openxmlformats-officedocument.drawing+xml"/>
  <Override PartName="/xl/tables/table41.xml" ContentType="application/vnd.openxmlformats-officedocument.spreadsheetml.table+xml"/>
  <Override PartName="/xl/drawings/drawing42.xml" ContentType="application/vnd.openxmlformats-officedocument.drawing+xml"/>
  <Override PartName="/xl/tables/table42.xml" ContentType="application/vnd.openxmlformats-officedocument.spreadsheetml.table+xml"/>
  <Override PartName="/xl/drawings/drawing43.xml" ContentType="application/vnd.openxmlformats-officedocument.drawing+xml"/>
  <Override PartName="/xl/tables/table43.xml" ContentType="application/vnd.openxmlformats-officedocument.spreadsheetml.table+xml"/>
  <Override PartName="/xl/drawings/drawing44.xml" ContentType="application/vnd.openxmlformats-officedocument.drawing+xml"/>
  <Override PartName="/xl/tables/table44.xml" ContentType="application/vnd.openxmlformats-officedocument.spreadsheetml.table+xml"/>
  <Override PartName="/xl/drawings/drawing45.xml" ContentType="application/vnd.openxmlformats-officedocument.drawing+xml"/>
  <Override PartName="/xl/tables/table45.xml" ContentType="application/vnd.openxmlformats-officedocument.spreadsheetml.table+xml"/>
  <Override PartName="/xl/drawings/drawing46.xml" ContentType="application/vnd.openxmlformats-officedocument.drawing+xml"/>
  <Override PartName="/xl/tables/table46.xml" ContentType="application/vnd.openxmlformats-officedocument.spreadsheetml.table+xml"/>
  <Override PartName="/xl/drawings/drawing47.xml" ContentType="application/vnd.openxmlformats-officedocument.drawing+xml"/>
  <Override PartName="/xl/tables/table47.xml" ContentType="application/vnd.openxmlformats-officedocument.spreadsheetml.table+xml"/>
  <Override PartName="/xl/drawings/drawing48.xml" ContentType="application/vnd.openxmlformats-officedocument.drawing+xml"/>
  <Override PartName="/xl/tables/table48.xml" ContentType="application/vnd.openxmlformats-officedocument.spreadsheetml.table+xml"/>
  <Override PartName="/xl/drawings/drawing49.xml" ContentType="application/vnd.openxmlformats-officedocument.drawing+xml"/>
  <Override PartName="/xl/tables/table49.xml" ContentType="application/vnd.openxmlformats-officedocument.spreadsheetml.table+xml"/>
  <Override PartName="/xl/drawings/drawing50.xml" ContentType="application/vnd.openxmlformats-officedocument.drawing+xml"/>
  <Override PartName="/xl/tables/table50.xml" ContentType="application/vnd.openxmlformats-officedocument.spreadsheetml.table+xml"/>
  <Override PartName="/xl/drawings/drawing51.xml" ContentType="application/vnd.openxmlformats-officedocument.drawing+xml"/>
  <Override PartName="/xl/tables/table51.xml" ContentType="application/vnd.openxmlformats-officedocument.spreadsheetml.table+xml"/>
  <Override PartName="/xl/drawings/drawing52.xml" ContentType="application/vnd.openxmlformats-officedocument.drawing+xml"/>
  <Override PartName="/xl/tables/table52.xml" ContentType="application/vnd.openxmlformats-officedocument.spreadsheetml.table+xml"/>
  <Override PartName="/xl/drawings/drawing53.xml" ContentType="application/vnd.openxmlformats-officedocument.drawing+xml"/>
  <Override PartName="/xl/tables/table53.xml" ContentType="application/vnd.openxmlformats-officedocument.spreadsheetml.table+xml"/>
  <Override PartName="/xl/drawings/drawing54.xml" ContentType="application/vnd.openxmlformats-officedocument.drawing+xml"/>
  <Override PartName="/xl/tables/table54.xml" ContentType="application/vnd.openxmlformats-officedocument.spreadsheetml.table+xml"/>
  <Override PartName="/xl/drawings/drawing55.xml" ContentType="application/vnd.openxmlformats-officedocument.drawing+xml"/>
  <Override PartName="/xl/tables/table55.xml" ContentType="application/vnd.openxmlformats-officedocument.spreadsheetml.table+xml"/>
  <Override PartName="/xl/drawings/drawing56.xml" ContentType="application/vnd.openxmlformats-officedocument.drawing+xml"/>
  <Override PartName="/xl/tables/table56.xml" ContentType="application/vnd.openxmlformats-officedocument.spreadsheetml.table+xml"/>
  <Override PartName="/xl/drawings/drawing57.xml" ContentType="application/vnd.openxmlformats-officedocument.drawing+xml"/>
  <Override PartName="/xl/tables/table57.xml" ContentType="application/vnd.openxmlformats-officedocument.spreadsheetml.table+xml"/>
  <Override PartName="/xl/drawings/drawing58.xml" ContentType="application/vnd.openxmlformats-officedocument.drawing+xml"/>
  <Override PartName="/xl/tables/table5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bleroy\Documents\0_DATA\TUM\HEF\FAIRagro\Use Cases\UC6-Crop modeling workflows\Projects\csmTools\inst\extdata\"/>
    </mc:Choice>
  </mc:AlternateContent>
  <xr:revisionPtr revIDLastSave="0" documentId="13_ncr:1_{A4BFBD58-0E75-4FCD-9683-F259F552FE86}" xr6:coauthVersionLast="47" xr6:coauthVersionMax="47" xr10:uidLastSave="{00000000-0000-0000-0000-000000000000}"/>
  <bookViews>
    <workbookView xWindow="-120" yWindow="-120" windowWidth="38640" windowHeight="21120" tabRatio="774" firstSheet="19" activeTab="19" xr2:uid="{00000000-000D-0000-FFFF-FFFF00000000}"/>
  </bookViews>
  <sheets>
    <sheet name="ddlTillage" sheetId="53" state="hidden" r:id="rId1"/>
    <sheet name="ddlInitialConditions" sheetId="70" state="hidden" r:id="rId2"/>
    <sheet name="ddlPlantings" sheetId="58" state="hidden" r:id="rId3"/>
    <sheet name="ddlIrrigations" sheetId="60" state="hidden" r:id="rId4"/>
    <sheet name="ddlOrganicMaterials" sheetId="62" state="hidden" r:id="rId5"/>
    <sheet name="ddlFertilizers" sheetId="61" state="hidden" r:id="rId6"/>
    <sheet name="ddlChemicals" sheetId="63" state="hidden" r:id="rId7"/>
    <sheet name="ddlMulches" sheetId="72" state="hidden" r:id="rId8"/>
    <sheet name="ddlInstitutions" sheetId="73" state="hidden" r:id="rId9"/>
    <sheet name="ddlDataTypes" sheetId="119" state="hidden" r:id="rId10"/>
    <sheet name="ddlPlotLayout" sheetId="85" state="hidden" r:id="rId11"/>
    <sheet name="ddlPlots" sheetId="59" state="hidden" r:id="rId12"/>
    <sheet name="ddlSoils" sheetId="102" state="hidden" r:id="rId13"/>
    <sheet name="ddlSoilAnalyses" sheetId="67" state="hidden" r:id="rId14"/>
    <sheet name="ddlCropSeason" sheetId="82" state="hidden" r:id="rId15"/>
    <sheet name="ddlHarvests" sheetId="64" state="hidden" r:id="rId16"/>
    <sheet name="ddlObs" sheetId="77" state="hidden" r:id="rId17"/>
    <sheet name="DropDown" sheetId="29" state="hidden" r:id="rId18"/>
    <sheet name="ddlEnvironModifications" sheetId="56" state="hidden" r:id="rId19"/>
    <sheet name="Menu" sheetId="38" r:id="rId20"/>
    <sheet name="ReadMe" sheetId="1" state="hidden" r:id="rId21"/>
    <sheet name="Sheet Index" sheetId="2" state="hidden" r:id="rId22"/>
    <sheet name="Glossary" sheetId="78" state="hidden" r:id="rId23"/>
    <sheet name="Dictionary" sheetId="104" state="hidden" r:id="rId24"/>
    <sheet name="ddlPlotEFCS" sheetId="89" state="hidden" r:id="rId25"/>
    <sheet name="ddlTreatments" sheetId="66" state="hidden" r:id="rId26"/>
    <sheet name="ddlFields" sheetId="103" state="hidden" r:id="rId27"/>
    <sheet name="ddlFieldEFCS" sheetId="120" state="hidden" r:id="rId28"/>
    <sheet name="EXPERIMENTS" sheetId="3" r:id="rId29"/>
    <sheet name="INSTITUTIONS" sheetId="5" r:id="rId30"/>
    <sheet name="PERSONS" sheetId="4" r:id="rId31"/>
    <sheet name="DOCUMENTS" sheetId="6" state="hidden" r:id="rId32"/>
    <sheet name="FIELDS" sheetId="9" r:id="rId33"/>
    <sheet name="GENOTYPES" sheetId="8" r:id="rId34"/>
    <sheet name="SOILS" sheetId="19" r:id="rId35"/>
    <sheet name="WEATHER" sheetId="22" r:id="rId36"/>
    <sheet name="CROP_SEASON" sheetId="81" r:id="rId37"/>
    <sheet name="TILLAGE" sheetId="31" state="hidden" r:id="rId38"/>
    <sheet name="TILLAGE_EVENTS" sheetId="32" state="hidden" r:id="rId39"/>
    <sheet name="CROP_RESIDUES" sheetId="10" state="hidden" r:id="rId40"/>
    <sheet name="PLANTINGS" sheetId="12" r:id="rId41"/>
    <sheet name="ORGANIC_MATERIALS" sheetId="76" state="hidden" r:id="rId42"/>
    <sheet name="ORGANIC_MATERIAL_APPLICS" sheetId="35" state="hidden" r:id="rId43"/>
    <sheet name="FERTILIZERS" sheetId="15" r:id="rId44"/>
    <sheet name="FERTILIZER_APPLICS" sheetId="16" r:id="rId45"/>
    <sheet name="IRRIGATIONS" sheetId="13" state="hidden" r:id="rId46"/>
    <sheet name="IRRIGATION_APPLICATIONS" sheetId="14" state="hidden" r:id="rId47"/>
    <sheet name="CHEMICALS" sheetId="36" state="hidden" r:id="rId48"/>
    <sheet name="CHEMICAL_APPLICS" sheetId="37" state="hidden" r:id="rId49"/>
    <sheet name="MULCHES" sheetId="71" state="hidden" r:id="rId50"/>
    <sheet name="ENVIRON_MODIFICATIONS" sheetId="68" state="hidden" r:id="rId51"/>
    <sheet name="ENVIRON_MODIF_LEVELS" sheetId="69" state="hidden" r:id="rId52"/>
    <sheet name="HARVESTS" sheetId="17" r:id="rId53"/>
    <sheet name="HARVEST_EVENTS" sheetId="18" r:id="rId54"/>
    <sheet name="TREATMENTS" sheetId="7" r:id="rId55"/>
    <sheet name="MANAGEMENTS" sheetId="118" r:id="rId56"/>
    <sheet name="PLOT_LAYOUT" sheetId="84" r:id="rId57"/>
    <sheet name="PLOTS" sheetId="83" r:id="rId58"/>
    <sheet name="PLOT_SETUP" sheetId="80" r:id="rId59"/>
    <sheet name="ddlIDs" sheetId="30" state="hidden" r:id="rId60"/>
    <sheet name="ddlTreatmentEFCS" sheetId="88" state="hidden" r:id="rId61"/>
    <sheet name="PLANT_DATA" sheetId="106" r:id="rId62"/>
    <sheet name="SOIL_DATA" sheetId="87" r:id="rId63"/>
    <sheet name="ENV_DATA" sheetId="116" r:id="rId64"/>
    <sheet name="WEATHER_DAILY" sheetId="23" r:id="rId65"/>
    <sheet name="WEATHER_MONTHLY" sheetId="105" state="hidden" r:id="rId66"/>
    <sheet name="SOIL_LYR_PHYSICAL" sheetId="92" r:id="rId67"/>
    <sheet name="SOIL_LYR_CHEMICAL" sheetId="91" state="hidden" r:id="rId68"/>
    <sheet name="SOIL_LYR_ORGMATTER" sheetId="99" state="hidden" r:id="rId69"/>
    <sheet name="SOIL_SURFACE_LITTER" sheetId="101" state="hidden" r:id="rId70"/>
    <sheet name="SOIL_LYR_CARBON" sheetId="90" r:id="rId71"/>
    <sheet name="SOIL_LYR_NPK" sheetId="93" r:id="rId72"/>
    <sheet name="SOIL_LYR_NUTRIENTS" sheetId="94" state="hidden" r:id="rId73"/>
    <sheet name="SOIL_LYR_NITROGEN" sheetId="98" state="hidden" r:id="rId74"/>
    <sheet name="SOIL_LYR_PHOSPHORUS" sheetId="100" state="hidden" r:id="rId75"/>
    <sheet name="SOIL_LYR_WATER" sheetId="97" r:id="rId76"/>
    <sheet name="SOIL_LYR_ROOTS" sheetId="95" state="hidden" r:id="rId77"/>
    <sheet name="SOIL_LYR_TEMPERATURE" sheetId="96" state="hidden" r:id="rId78"/>
    <sheet name="PLANT_SM_GROWTH" sheetId="26" r:id="rId79"/>
    <sheet name="PLANT_SM_DEV" sheetId="108" r:id="rId80"/>
    <sheet name="PLANT_SM_NUTRIENTS" sheetId="109" r:id="rId81"/>
    <sheet name="PLANT_TS_GROWTH_DEV" sheetId="110" r:id="rId82"/>
    <sheet name="PLANT_TS_NUTRIENTS" sheetId="111" r:id="rId83"/>
    <sheet name="PLANT_TS_PESTS_DISEASES" sheetId="112" r:id="rId84"/>
    <sheet name="ENV_SM_WATER_DYNAMICS" sheetId="113" r:id="rId85"/>
    <sheet name="ENV_TS_WATER_DYNAMICS" sheetId="114" r:id="rId86"/>
    <sheet name="ENV_TS_PLANT_SOIL_ATMOS" sheetId="115" r:id="rId87"/>
    <sheet name="Glossary_old" sheetId="28" state="hidden" r:id="rId88"/>
  </sheets>
  <functionGroups builtInGroupCount="19"/>
  <definedNames>
    <definedName name="_xlnm._FilterDatabase" localSheetId="23" hidden="1">Dictionary!$A$1:$X$1528</definedName>
    <definedName name="_xlnm._FilterDatabase" localSheetId="22" hidden="1">Glossary!$A$1:$S$1528</definedName>
    <definedName name="_xlnm._FilterDatabase" localSheetId="87" hidden="1">Glossary_old!$A$4:$J$458</definedName>
    <definedName name="_xleta.AND" hidden="1" xlm="1">#NAME?</definedName>
    <definedName name="_xleta.EXP" hidden="1" xlm="1">#NAME?</definedName>
    <definedName name="_xleta.FILTER" hidden="1" xlm="1">#NAME?</definedName>
    <definedName name="_xleta.T" hidden="1" xlm="1">#NAME?</definedName>
    <definedName name="_xleta.TRANSPOSE" hidden="1" xlm="1">#NAME?</definedName>
    <definedName name="_xleta.UNIQUE" hidden="1" xlm="1">#NAME?</definedName>
    <definedName name="_xleta.VLOOKUP" hidden="1" xlm="1">#NAME?</definedName>
    <definedName name="_xlpm.col" hidden="1" xlm="1">#NAME?</definedName>
    <definedName name="_xlpm.LookupKey" hidden="1" xlm="1">#NAME?</definedName>
    <definedName name="_xlpm.m" hidden="1" xlm="1">#NAME?</definedName>
    <definedName name="_xlpm.RowNum" hidden="1" xlm="1">#NAME?</definedName>
    <definedName name="_xlpm.s" hidden="1" xlm="1">#NAME?</definedName>
    <definedName name="_xlpm.SheetName" hidden="1" xlm="1">#NAME?</definedName>
    <definedName name="ddl_applicationMethod">DropDown!$AS$3:INDEX(DropDown!$AS:$AS, MATCH("zzzz", DropDown!$AS:$AS))</definedName>
    <definedName name="ddl_applicationMethod_sort">_xlfn.ANCHORARRAY(DropDown!$AT$3)</definedName>
    <definedName name="ddl_country_sort">DropDown!$Q$3:INDEX(DropDown!$Q:$Q, MATCH("zzzz", DropDown!$Q:$Q))</definedName>
    <definedName name="ddl_crmType">DropDown!$S$3:INDEX(DropDown!$S:$S, MATCH("zzzz", DropDown!$S:$S))</definedName>
    <definedName name="ddl_crmType_sort">_xlfn.ANCHORARRAY(DropDown!$T$3)</definedName>
    <definedName name="ddl_crop">DropDown!$M$3:INDEX(DropDown!$M:$M, MATCH("zzzz", DropDown!$M:$M))</definedName>
    <definedName name="ddl_crop_sort">_xlfn.ANCHORARRAY(DropDown!$N$3)</definedName>
    <definedName name="ddl_croppingSystem">DropDown!$E$3:INDEX(DropDown!$E:$E, MATCH("zzzz", DropDown!$E:$E))</definedName>
    <definedName name="ddl_croppingSystem_sort">_xlfn.ANCHORARRAY(DropDown!$F$3)</definedName>
    <definedName name="ddl_cropUse">DropDown!$AB$3:INDEX(DropDown!$AB:$AB, MATCH("zzzz", DropDown!$AB:$AB))</definedName>
    <definedName name="ddl_cropUse_sort">_xlfn.ANCHORARRAY(DropDown!$AC$3)</definedName>
    <definedName name="ddl_dataEnvField">_xlfn.ANCHORARRAY(ddlDataTypes!$J$2)</definedName>
    <definedName name="ddl_dataEnvPlot">_xlfn.ANCHORARRAY(ddlDataTypes!$L$2)</definedName>
    <definedName name="ddl_dataEnvTreatment">_xlfn.ANCHORARRAY(ddlDataTypes!$K$2)</definedName>
    <definedName name="ddl_dataPlantPlot">_xlfn.ANCHORARRAY(ddlDataTypes!$I$2)</definedName>
    <definedName name="ddl_dataPlantTreatment">_xlfn.ANCHORARRAY(ddlDataTypes!$H$2)</definedName>
    <definedName name="ddl_dataSoilField">_xlfn.ANCHORARRAY(ddlDataTypes!$E$2)</definedName>
    <definedName name="ddl_dataSoilPlot">_xlfn.ANCHORARRAY(ddlDataTypes!$G$2)</definedName>
    <definedName name="ddl_dataSoilTreatment">_xlfn.ANCHORARRAY(ddlDataTypes!$F$2)</definedName>
    <definedName name="ddl_drainageType">DropDown!$AD$3:INDEX(DropDown!$AD:$AD, MATCH("zzzz", DropDown!$AD:$AD))</definedName>
    <definedName name="ddl_element">DropDown!$AU$3:INDEX(DropDown!$AU:$AU, MATCH("zzzz", DropDown!$AU:$AU))</definedName>
    <definedName name="ddl_element_sort">_xlfn.ANCHORARRAY(DropDown!$AV$3)</definedName>
    <definedName name="ddl_envDataID">_xlfn.ANCHORARRAY(ddlIDs!$K$3)</definedName>
    <definedName name="ddl_envmodifCode">DropDown!$BD$3:INDEX(DropDown!$BD:$BD, MATCH("zzzz", DropDown!$BD:$BD))</definedName>
    <definedName name="ddl_envmodifParameter">DropDown!$BB$3:INDEX(DropDown!$BB:$BB, MATCH("zzzz", DropDown!$BB:$BB))</definedName>
    <definedName name="ddl_envmodifUnit">DropDown!$BC$3:INDEX(DropDown!$BC:$BC, MATCH("zzzz", DropDown!$BC:$BC))</definedName>
    <definedName name="ddl_experiments">_xlfn.ANCHORARRAY(ddlIDs!$A$3)</definedName>
    <definedName name="ddl_experimentType">DropDown!$A$3:INDEX(DropDown!$A:$A, MATCH("zzzz", DropDown!$A:$A))</definedName>
    <definedName name="ddl_experimentType_sort">_xlfn.ANCHORARRAY(DropDown!$B$3)</definedName>
    <definedName name="ddl_fertilizerMaterial">DropDown!$AQ$3:INDEX(DropDown!$AQ:$AQ, MATCH("zzzz", DropDown!$AQ:$AQ))</definedName>
    <definedName name="ddl_fertilizerMaterial_sort">_xlfn.ANCHORARRAY(DropDown!$AR$3)</definedName>
    <definedName name="ddl_fieldHistory">DropDown!$AE$3:INDEX(DropDown!$AE:$AE, MATCH("zzzz", DropDown!$AE:$AE))</definedName>
    <definedName name="ddl_fields">_xlfn.ANCHORARRAY(ddlIDs!$B$3)</definedName>
    <definedName name="ddl_genotypes">_xlfn.ANCHORARRAY(ddlIDs!$F$3)</definedName>
    <definedName name="ddl_harvestComponent">_xlfn._xlws.SORT(DropDown!$BG$3:INDEX(DropDown!$BG:$BG, MATCH("zzzz", DropDown!$BG:$BG)))</definedName>
    <definedName name="ddl_harvestComponent_sort">_xlfn.ANCHORARRAY(DropDown!$BH$3)</definedName>
    <definedName name="ddl_harvestMethod">DropDown!$BI$3:INDEX(DropDown!$BI:$BI, MATCH("zzzz", DropDown!$BI:$BI))</definedName>
    <definedName name="ddl_harvestMethod_sort">_xlfn.ANCHORARRAY(DropDown!$BJ$3)</definedName>
    <definedName name="ddl_harvestSize">DropDown!$BK$3:INDEX(DropDown!$BK:$BK, MATCH("zzzz", DropDown!$BK:$BK))</definedName>
    <definedName name="ddl_harvestStage">DropDown!$BE$3:INDEX(DropDown!$BE:$BE, MATCH("zzzz", DropDown!$BE:$BE))</definedName>
    <definedName name="ddl_harvestStage_sort">_xlfn.ANCHORARRAY(DropDown!$BF$3)</definedName>
    <definedName name="ddl_instituteRole">DropDown!$K$3:INDEX(DropDown!$K:$K, MATCH("zzzz", DropDown!$K:$K))</definedName>
    <definedName name="ddl_instituteRole_sort">_xlfn.ANCHORARRAY(DropDown!$L$3)</definedName>
    <definedName name="ddl_instituteType">DropDown!$I$3:INDEX(DropDown!$I:$I, MATCH("zzzz", DropDown!$I:$I))</definedName>
    <definedName name="ddl_instituteType_sort">_xlfn.ANCHORARRAY(DropDown!$J$3)</definedName>
    <definedName name="ddl_institutions">_xlfn.ANCHORARRAY(ddlIDs!$H$3)</definedName>
    <definedName name="ddl_irrigationOperation">DropDown!$AM$3:INDEX(DropDown!$AM:$AM, MATCH("zzzz", DropDown!$AM:$AM))</definedName>
    <definedName name="ddl_irrigationOperation_sort">_xlfn.ANCHORARRAY(DropDown!$AN$3)</definedName>
    <definedName name="ddl_logical">DropDown!$R$3:INDEX(DropDown!$R:$R, MATCH("zzzz", DropDown!$R:$R))</definedName>
    <definedName name="ddl_managementType">DropDown!$C$3:INDEX(DropDown!$C:$C, MATCH("zzzz", DropDown!$C:$C))</definedName>
    <definedName name="ddl_managementType_sort">_xlfn.ANCHORARRAY(DropDown!$D$3)</definedName>
    <definedName name="ddl_masterHorizon">DropDown!$BM$3:INDEX(DropDown!$BM:$BM, MATCH("zzzz", DropDown!$BM:$BM))</definedName>
    <definedName name="ddl_methodCa">DropDown!$BU$3:INDEX(DropDown!$BU:$BU, MATCH("zzzz", DropDown!$BU:$BU))</definedName>
    <definedName name="ddl_methodCa_sort">_xlfn.ANCHORARRAY(DropDown!$BW$3)</definedName>
    <definedName name="ddl_methodK">DropDown!$BS$3:INDEX(DropDown!$BS:$BS, MATCH("zzzz", DropDown!$BS:$BS))</definedName>
    <definedName name="ddl_methodK_sort">_xlfn.ANCHORARRAY(DropDown!$BT$3)</definedName>
    <definedName name="ddl_methodP">DropDown!$BQ$3:INDEX(DropDown!$BQ:$BQ, MATCH("zzzz", DropDown!$BQ:$BQ))</definedName>
    <definedName name="ddl_methodP_sort">_xlfn.ANCHORARRAY(DropDown!$BR$3)</definedName>
    <definedName name="ddl_methodPHBuffer">DropDown!$BO$3:INDEX(DropDown!$BO:$BO, MATCH("zzzz", DropDown!$BO:$BO))</definedName>
    <definedName name="ddl_methodPHBuffer_sort">_xlfn.ANCHORARRAY(DropDown!$BP$3)</definedName>
    <definedName name="ddl_mulchColor">DropDown!$AJ$3:INDEX(DropDown!$AJ:$AJ, MATCH("zzzz", DropDown!$AJ:$AJ))</definedName>
    <definedName name="ddl_mulchType">DropDown!$AK$3:INDEX(DropDown!$AK:$AK, MATCH("zzzz", DropDown!$AK:$AK))</definedName>
    <definedName name="ddl_mulchType_sort">_xlfn.ANCHORARRAY(DropDown!$AL$3)</definedName>
    <definedName name="ddl_obsUnitType">DropDown!$CJ$3:INDEX(DropDown!$CJ:$CJ, MATCH("zzzz", DropDown!$CJ:$CJ))</definedName>
    <definedName name="ddl_organicFertilizerMaterial">DropDown!$AO$3:INDEX(DropDown!$AO:$AO, MATCH("zzzz", DropDown!$AO:$AO))</definedName>
    <definedName name="ddl_organicFertilizerMaterial_sort">_xlfn.ANCHORARRAY(DropDown!$AP$3)</definedName>
    <definedName name="ddl_pesticideMaterial">DropDown!$AW$3:INDEX(DropDown!$AW:$AW, MATCH("zzzz", DropDown!$AW:$AW))</definedName>
    <definedName name="ddl_pesticideMaterial_sort">_xlfn.ANCHORARRAY(DropDown!$AX$3)</definedName>
    <definedName name="ddl_plantDataID">_xlfn.ANCHORARRAY(ddlIDs!$J$3)</definedName>
    <definedName name="ddl_plantingDistribution">DropDown!$AH$3:INDEX(DropDown!$AH:$AH, MATCH("zzzz", DropDown!$AH:$AH))</definedName>
    <definedName name="ddl_plantingDistribution_sort">_xlfn.ANCHORARRAY(DropDown!$AI$3)</definedName>
    <definedName name="ddl_plantingMaterial">DropDown!$AF$3:INDEX(DropDown!$AF:$AF, MATCH("zzzz", DropDown!$AF:$AF))</definedName>
    <definedName name="ddl_plantingMaterial_sort">_xlfn.ANCHORARRAY(DropDown!$AG$3)</definedName>
    <definedName name="ddl_plantPlotData">_xlfn.ANCHORARRAY(ddlDataTypes!$I$2)</definedName>
    <definedName name="ddl_plantTreatmentData">_xlfn.ANCHORARRAY(ddlDataTypes!$H$2)</definedName>
    <definedName name="ddl_researcherRole">DropDown!$G$3:INDEX(DropDown!$G:$G, MATCH("zzzz", DropDown!$G:$G))</definedName>
    <definedName name="ddl_researcherRole_sort">_xlfn.ANCHORARRAY(DropDown!$H$3)</definedName>
    <definedName name="ddl_resources">_xlfn.ANCHORARRAY(ddlIDs!$G$3)</definedName>
    <definedName name="ddl_soilDataID">_xlfn.ANCHORARRAY(ddlIDs!$I$3)</definedName>
    <definedName name="ddl_soilDrainage_sort">_xlfn.ANCHORARRAY(DropDown!#REF!)</definedName>
    <definedName name="ddl_soilDrainageClass">DropDown!$BL$3:INDEX(DropDown!$BL:$BL, MATCH("zzzz", DropDown!$BL:$BL))</definedName>
    <definedName name="ddl_soilHorizon">DropDown!$BM$3:INDEX(DropDown!$BM:$BM, MATCH("zzzz", DropDown!$BM:$BM))</definedName>
    <definedName name="ddl_soilProfiles" localSheetId="6">_xlfn.ANCHORARRAY(ddlChemicals!#REF!)</definedName>
    <definedName name="ddl_soilProfiles" localSheetId="14">_xlfn.ANCHORARRAY(ddlCropSeason!#REF!)</definedName>
    <definedName name="ddl_soilProfiles" localSheetId="18">_xlfn.ANCHORARRAY(ddlEnvironModifications!#REF!)</definedName>
    <definedName name="ddl_soilProfiles" localSheetId="5">_xlfn.ANCHORARRAY(ddlFertilizers!#REF!)</definedName>
    <definedName name="ddl_soilProfiles" localSheetId="27">_xlfn.ANCHORARRAY(ddlFieldEFCS!#REF!)</definedName>
    <definedName name="ddl_soilProfiles" localSheetId="26">_xlfn.ANCHORARRAY(ddlFields!#REF!)</definedName>
    <definedName name="ddl_soilProfiles" localSheetId="15">_xlfn.ANCHORARRAY(ddlHarvests!#REF!)</definedName>
    <definedName name="ddl_soilProfiles" localSheetId="1">_xlfn.ANCHORARRAY(ddlInitialConditions!#REF!)</definedName>
    <definedName name="ddl_soilProfiles" localSheetId="8">_xlfn.ANCHORARRAY(ddlInstitutions!#REF!)</definedName>
    <definedName name="ddl_soilProfiles" localSheetId="3">_xlfn.ANCHORARRAY(ddlIrrigations!#REF!)</definedName>
    <definedName name="ddl_soilProfiles" localSheetId="7">_xlfn.ANCHORARRAY(ddlMulches!#REF!)</definedName>
    <definedName name="ddl_soilProfiles" localSheetId="16">_xlfn.ANCHORARRAY(ddlObs!#REF!)</definedName>
    <definedName name="ddl_soilProfiles" localSheetId="4">_xlfn.ANCHORARRAY(ddlOrganicMaterials!#REF!)</definedName>
    <definedName name="ddl_soilProfiles" localSheetId="2">_xlfn.ANCHORARRAY(ddlPlantings!#REF!)</definedName>
    <definedName name="ddl_soilProfiles" localSheetId="24">_xlfn.ANCHORARRAY(ddlPlotEFCS!#REF!)</definedName>
    <definedName name="ddl_soilProfiles" localSheetId="10">_xlfn.ANCHORARRAY(ddlPlotLayout!#REF!)</definedName>
    <definedName name="ddl_soilProfiles" localSheetId="11">_xlfn.ANCHORARRAY(ddlPlots!#REF!)</definedName>
    <definedName name="ddl_soilProfiles" localSheetId="13">_xlfn.ANCHORARRAY(ddlSoilAnalyses!#REF!)</definedName>
    <definedName name="ddl_soilProfiles" localSheetId="12">_xlfn.ANCHORARRAY(ddlSoils!#REF!)</definedName>
    <definedName name="ddl_soilProfiles" localSheetId="0">_xlfn.ANCHORARRAY(ddlTillage!#REF!)</definedName>
    <definedName name="ddl_soilProfiles" localSheetId="60">_xlfn.ANCHORARRAY(ddlTreatmentEFCS!#REF!)</definedName>
    <definedName name="ddl_soilProfiles" localSheetId="25">_xlfn.ANCHORARRAY(ddlTreatments!#REF!)</definedName>
    <definedName name="ddl_soilProfiles">_xlfn.ANCHORARRAY(ddlIDs!$D$3)</definedName>
    <definedName name="ddl_soilTexture">DropDown!$O$3:INDEX(DropDown!$O:$O, MATCH("zzzz", DropDown!$O:$O))</definedName>
    <definedName name="ddl_soilTexture_sort">_xlfn.ANCHORARRAY(DropDown!$P$3)</definedName>
    <definedName name="ddl_soilTreatmentData">_xlfn.ANCHORARRAY(ddlDataTypes!$F$2)</definedName>
    <definedName name="ddl_tillageImplement">DropDown!$W$3:INDEX(DropDown!$W:$W, MATCH("zzzz", DropDown!$W:$W))</definedName>
    <definedName name="ddl_tillageImplement_sort">_xlfn.ANCHORARRAY(DropDown!$X$3)</definedName>
    <definedName name="ddl_tillageSystem">DropDown!$U$3:INDEX(DropDown!$U:$U, MATCH("zzzz", DropDown!$U:$U))</definedName>
    <definedName name="ddl_tillageSystem_sort">_xlfn.ANCHORARRAY(DropDown!$V$3)</definedName>
    <definedName name="ddl_weatherStations" localSheetId="6">_xlfn.ANCHORARRAY(ddlChemicals!#REF!)</definedName>
    <definedName name="ddl_weatherStations" localSheetId="14">_xlfn.ANCHORARRAY(ddlCropSeason!#REF!)</definedName>
    <definedName name="ddl_weatherStations" localSheetId="18">_xlfn.ANCHORARRAY(ddlEnvironModifications!#REF!)</definedName>
    <definedName name="ddl_weatherStations" localSheetId="5">_xlfn.ANCHORARRAY(ddlFertilizers!#REF!)</definedName>
    <definedName name="ddl_weatherStations" localSheetId="27">_xlfn.ANCHORARRAY(ddlFieldEFCS!#REF!)</definedName>
    <definedName name="ddl_weatherStations" localSheetId="26">_xlfn.ANCHORARRAY(ddlFields!#REF!)</definedName>
    <definedName name="ddl_weatherStations" localSheetId="15">_xlfn.ANCHORARRAY(ddlHarvests!#REF!)</definedName>
    <definedName name="ddl_weatherStations" localSheetId="1">_xlfn.ANCHORARRAY(ddlInitialConditions!#REF!)</definedName>
    <definedName name="ddl_weatherStations" localSheetId="8">_xlfn.ANCHORARRAY(ddlInstitutions!#REF!)</definedName>
    <definedName name="ddl_weatherStations" localSheetId="3">_xlfn.ANCHORARRAY(ddlIrrigations!#REF!)</definedName>
    <definedName name="ddl_weatherStations" localSheetId="7">_xlfn.ANCHORARRAY(ddlMulches!#REF!)</definedName>
    <definedName name="ddl_weatherStations" localSheetId="16">_xlfn.ANCHORARRAY(ddlObs!#REF!)</definedName>
    <definedName name="ddl_weatherStations" localSheetId="4">_xlfn.ANCHORARRAY(ddlOrganicMaterials!#REF!)</definedName>
    <definedName name="ddl_weatherStations" localSheetId="2">_xlfn.ANCHORARRAY(ddlPlantings!#REF!)</definedName>
    <definedName name="ddl_weatherStations" localSheetId="24">_xlfn.ANCHORARRAY(ddlPlotEFCS!#REF!)</definedName>
    <definedName name="ddl_weatherStations" localSheetId="10">_xlfn.ANCHORARRAY(ddlPlotLayout!#REF!)</definedName>
    <definedName name="ddl_weatherStations" localSheetId="11">_xlfn.ANCHORARRAY(ddlPlots!#REF!)</definedName>
    <definedName name="ddl_weatherStations" localSheetId="13">_xlfn.ANCHORARRAY(ddlSoilAnalyses!#REF!)</definedName>
    <definedName name="ddl_weatherStations" localSheetId="12">_xlfn.ANCHORARRAY(ddlSoils!#REF!)</definedName>
    <definedName name="ddl_weatherStations" localSheetId="0">_xlfn.ANCHORARRAY(ddlTillage!#REF!)</definedName>
    <definedName name="ddl_weatherStations" localSheetId="60">_xlfn.ANCHORARRAY(ddlTreatmentEFCS!#REF!)</definedName>
    <definedName name="ddl_weatherStations" localSheetId="25">_xlfn.ANCHORARRAY(ddlTreatments!#REF!)</definedName>
    <definedName name="ddl_weatherStations">_xlfn.ANCHORARRAY(ddlIDs!$E$3)</definedName>
    <definedName name="expID" localSheetId="6">expMetadata[experiment_id]</definedName>
    <definedName name="expID" localSheetId="5">expMetadata[experiment_id]</definedName>
    <definedName name="expID" localSheetId="15">expMetadata[experiment_id]</definedName>
    <definedName name="expID" localSheetId="1">expMetadata[experiment_id]</definedName>
    <definedName name="expID" localSheetId="3">expMetadata[experiment_id]</definedName>
    <definedName name="expID" localSheetId="7">expMetadata[experiment_id]</definedName>
    <definedName name="expID" localSheetId="16">expMetadata[experiment_id]</definedName>
    <definedName name="expID" localSheetId="4">expMetadata[experiment_id]</definedName>
    <definedName name="expID" localSheetId="13">expMetadata[experiment_id]</definedName>
    <definedName name="expID" localSheetId="12">expMetadata[experiment_id]</definedName>
    <definedName name="expID" localSheetId="84">expMetadata[experiment_id]</definedName>
    <definedName name="expID" localSheetId="86">expMetadata[experiment_id]</definedName>
    <definedName name="expID" localSheetId="85">expMetadata[experiment_id]</definedName>
    <definedName name="expID" localSheetId="22">expMetadata[experiment_id]</definedName>
    <definedName name="expID" localSheetId="79">expMetadata[experiment_id]</definedName>
    <definedName name="expID" localSheetId="80">expMetadata[experiment_id]</definedName>
    <definedName name="expID" localSheetId="81">expMetadata[experiment_id]</definedName>
    <definedName name="expID" localSheetId="82">expMetadata[experiment_id]</definedName>
    <definedName name="expID" localSheetId="83">expMetadata[experiment_id]</definedName>
    <definedName name="expID" localSheetId="65">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9" i="104" l="1"/>
  <c r="K3" i="30" a="1"/>
  <c r="J3" i="30" a="1"/>
  <c r="I3" i="30" a="1"/>
  <c r="B5000" i="89" a="1"/>
  <c r="B5000" i="89" s="1"/>
  <c r="B4999" i="89" a="1"/>
  <c r="B4999" i="89" s="1"/>
  <c r="B4998" i="89" a="1"/>
  <c r="B4998" i="89" s="1"/>
  <c r="B4997" i="89" a="1"/>
  <c r="B4997" i="89" s="1"/>
  <c r="B4996" i="89" a="1"/>
  <c r="B4996" i="89" s="1"/>
  <c r="B4995" i="89" a="1"/>
  <c r="B4995" i="89" s="1"/>
  <c r="B4994" i="89" a="1"/>
  <c r="B4994" i="89" s="1"/>
  <c r="B4993" i="89" a="1"/>
  <c r="B4993" i="89" s="1"/>
  <c r="B4992" i="89" a="1"/>
  <c r="B4992" i="89" s="1"/>
  <c r="B4991" i="89" a="1"/>
  <c r="B4991" i="89" s="1"/>
  <c r="B4990" i="89" a="1"/>
  <c r="B4990" i="89" s="1"/>
  <c r="B4989" i="89" a="1"/>
  <c r="B4989" i="89" s="1"/>
  <c r="B4988" i="89" a="1"/>
  <c r="B4988" i="89" s="1"/>
  <c r="B4987" i="89" a="1"/>
  <c r="B4987" i="89" s="1"/>
  <c r="B4986" i="89" a="1"/>
  <c r="B4986" i="89" s="1"/>
  <c r="B4985" i="89" a="1"/>
  <c r="B4985" i="89" s="1"/>
  <c r="B4984" i="89" a="1"/>
  <c r="B4984" i="89" s="1"/>
  <c r="B4983" i="89" a="1"/>
  <c r="B4983" i="89" s="1"/>
  <c r="B4982" i="89" a="1"/>
  <c r="B4982" i="89" s="1"/>
  <c r="B4981" i="89" a="1"/>
  <c r="B4981" i="89" s="1"/>
  <c r="B4980" i="89" a="1"/>
  <c r="B4980" i="89" s="1"/>
  <c r="B4979" i="89" a="1"/>
  <c r="B4979" i="89" s="1"/>
  <c r="B4978" i="89" a="1"/>
  <c r="B4978" i="89" s="1"/>
  <c r="B4977" i="89" a="1"/>
  <c r="B4977" i="89" s="1"/>
  <c r="B4976" i="89" a="1"/>
  <c r="B4976" i="89" s="1"/>
  <c r="B4975" i="89" a="1"/>
  <c r="B4975" i="89" s="1"/>
  <c r="B4974" i="89" a="1"/>
  <c r="B4974" i="89" s="1"/>
  <c r="B4973" i="89" a="1"/>
  <c r="B4973" i="89" s="1"/>
  <c r="B4972" i="89" a="1"/>
  <c r="B4972" i="89" s="1"/>
  <c r="B4971" i="89" a="1"/>
  <c r="B4971" i="89" s="1"/>
  <c r="B4970" i="89" a="1"/>
  <c r="B4970" i="89" s="1"/>
  <c r="B4969" i="89" a="1"/>
  <c r="B4969" i="89" s="1"/>
  <c r="B4968" i="89" a="1"/>
  <c r="B4968" i="89" s="1"/>
  <c r="B4967" i="89" a="1"/>
  <c r="B4967" i="89" s="1"/>
  <c r="B4966" i="89" a="1"/>
  <c r="B4966" i="89" s="1"/>
  <c r="B4965" i="89" a="1"/>
  <c r="B4965" i="89" s="1"/>
  <c r="B4964" i="89" a="1"/>
  <c r="B4964" i="89" s="1"/>
  <c r="B4963" i="89" a="1"/>
  <c r="B4963" i="89" s="1"/>
  <c r="B4962" i="89" a="1"/>
  <c r="B4962" i="89" s="1"/>
  <c r="B4961" i="89" a="1"/>
  <c r="B4961" i="89" s="1"/>
  <c r="B4960" i="89" a="1"/>
  <c r="B4960" i="89" s="1"/>
  <c r="B4959" i="89" a="1"/>
  <c r="B4959" i="89" s="1"/>
  <c r="B4958" i="89" a="1"/>
  <c r="B4958" i="89" s="1"/>
  <c r="B4957" i="89" a="1"/>
  <c r="B4957" i="89" s="1"/>
  <c r="B4956" i="89" a="1"/>
  <c r="B4956" i="89" s="1"/>
  <c r="B4955" i="89" a="1"/>
  <c r="B4955" i="89" s="1"/>
  <c r="B4954" i="89" a="1"/>
  <c r="B4954" i="89" s="1"/>
  <c r="B4953" i="89" a="1"/>
  <c r="B4953" i="89" s="1"/>
  <c r="B4952" i="89" a="1"/>
  <c r="B4952" i="89" s="1"/>
  <c r="B4951" i="89" a="1"/>
  <c r="B4951" i="89" s="1"/>
  <c r="B4950" i="89" a="1"/>
  <c r="B4950" i="89" s="1"/>
  <c r="B4949" i="89" a="1"/>
  <c r="B4949" i="89" s="1"/>
  <c r="B4948" i="89" a="1"/>
  <c r="B4948" i="89" s="1"/>
  <c r="B4947" i="89" a="1"/>
  <c r="B4947" i="89" s="1"/>
  <c r="B4946" i="89" a="1"/>
  <c r="B4946" i="89" s="1"/>
  <c r="B4945" i="89" a="1"/>
  <c r="B4945" i="89" s="1"/>
  <c r="B4944" i="89" a="1"/>
  <c r="B4944" i="89" s="1"/>
  <c r="B4943" i="89" a="1"/>
  <c r="B4943" i="89" s="1"/>
  <c r="B4942" i="89" a="1"/>
  <c r="B4942" i="89" s="1"/>
  <c r="B4941" i="89" a="1"/>
  <c r="B4941" i="89" s="1"/>
  <c r="B4940" i="89" a="1"/>
  <c r="B4940" i="89" s="1"/>
  <c r="B4939" i="89" a="1"/>
  <c r="B4939" i="89" s="1"/>
  <c r="B4938" i="89" a="1"/>
  <c r="B4938" i="89" s="1"/>
  <c r="B4937" i="89" a="1"/>
  <c r="B4937" i="89" s="1"/>
  <c r="B4936" i="89" a="1"/>
  <c r="B4936" i="89" s="1"/>
  <c r="B4935" i="89" a="1"/>
  <c r="B4935" i="89" s="1"/>
  <c r="B4934" i="89" a="1"/>
  <c r="B4934" i="89" s="1"/>
  <c r="B4933" i="89" a="1"/>
  <c r="B4933" i="89" s="1"/>
  <c r="B4932" i="89" a="1"/>
  <c r="B4932" i="89" s="1"/>
  <c r="B4931" i="89" a="1"/>
  <c r="B4931" i="89" s="1"/>
  <c r="B4930" i="89" a="1"/>
  <c r="B4930" i="89" s="1"/>
  <c r="B4929" i="89" a="1"/>
  <c r="B4929" i="89" s="1"/>
  <c r="B4928" i="89" a="1"/>
  <c r="B4928" i="89" s="1"/>
  <c r="B4927" i="89" a="1"/>
  <c r="B4927" i="89" s="1"/>
  <c r="B4926" i="89" a="1"/>
  <c r="B4926" i="89" s="1"/>
  <c r="B4925" i="89" a="1"/>
  <c r="B4925" i="89" s="1"/>
  <c r="B4924" i="89" a="1"/>
  <c r="B4924" i="89" s="1"/>
  <c r="B4923" i="89" a="1"/>
  <c r="B4923" i="89" s="1"/>
  <c r="B4922" i="89" a="1"/>
  <c r="B4922" i="89" s="1"/>
  <c r="B4921" i="89" a="1"/>
  <c r="B4921" i="89" s="1"/>
  <c r="B4920" i="89" a="1"/>
  <c r="B4920" i="89" s="1"/>
  <c r="B4919" i="89" a="1"/>
  <c r="B4919" i="89" s="1"/>
  <c r="B4918" i="89" a="1"/>
  <c r="B4918" i="89" s="1"/>
  <c r="B4917" i="89" a="1"/>
  <c r="B4917" i="89" s="1"/>
  <c r="B4916" i="89" a="1"/>
  <c r="B4916" i="89" s="1"/>
  <c r="B4915" i="89" a="1"/>
  <c r="B4915" i="89" s="1"/>
  <c r="B4914" i="89" a="1"/>
  <c r="B4914" i="89" s="1"/>
  <c r="B4913" i="89" a="1"/>
  <c r="B4913" i="89" s="1"/>
  <c r="B4912" i="89" a="1"/>
  <c r="B4912" i="89" s="1"/>
  <c r="B4911" i="89" a="1"/>
  <c r="B4911" i="89" s="1"/>
  <c r="B4910" i="89" a="1"/>
  <c r="B4910" i="89" s="1"/>
  <c r="B4909" i="89" a="1"/>
  <c r="B4909" i="89" s="1"/>
  <c r="B4908" i="89" a="1"/>
  <c r="B4908" i="89" s="1"/>
  <c r="B4907" i="89" a="1"/>
  <c r="B4907" i="89" s="1"/>
  <c r="B4906" i="89" a="1"/>
  <c r="B4906" i="89" s="1"/>
  <c r="B4905" i="89" a="1"/>
  <c r="B4905" i="89" s="1"/>
  <c r="B4904" i="89" a="1"/>
  <c r="B4904" i="89" s="1"/>
  <c r="B4903" i="89" a="1"/>
  <c r="B4903" i="89" s="1"/>
  <c r="B4902" i="89" a="1"/>
  <c r="B4902" i="89" s="1"/>
  <c r="B4901" i="89" a="1"/>
  <c r="B4901" i="89" s="1"/>
  <c r="B4900" i="89" a="1"/>
  <c r="B4900" i="89" s="1"/>
  <c r="B4899" i="89" a="1"/>
  <c r="B4899" i="89" s="1"/>
  <c r="B4898" i="89" a="1"/>
  <c r="B4898" i="89" s="1"/>
  <c r="B4897" i="89" a="1"/>
  <c r="B4897" i="89" s="1"/>
  <c r="B4896" i="89" a="1"/>
  <c r="B4896" i="89" s="1"/>
  <c r="B4895" i="89" a="1"/>
  <c r="B4895" i="89" s="1"/>
  <c r="B4894" i="89" a="1"/>
  <c r="B4894" i="89" s="1"/>
  <c r="B4893" i="89" a="1"/>
  <c r="B4893" i="89" s="1"/>
  <c r="B4892" i="89" a="1"/>
  <c r="B4892" i="89" s="1"/>
  <c r="B4891" i="89" a="1"/>
  <c r="B4891" i="89" s="1"/>
  <c r="B4890" i="89" a="1"/>
  <c r="B4890" i="89" s="1"/>
  <c r="B4889" i="89" a="1"/>
  <c r="B4889" i="89" s="1"/>
  <c r="B4888" i="89" a="1"/>
  <c r="B4888" i="89" s="1"/>
  <c r="B4887" i="89" a="1"/>
  <c r="B4887" i="89" s="1"/>
  <c r="B4886" i="89" a="1"/>
  <c r="B4886" i="89" s="1"/>
  <c r="B4885" i="89" a="1"/>
  <c r="B4885" i="89" s="1"/>
  <c r="B4884" i="89" a="1"/>
  <c r="B4884" i="89" s="1"/>
  <c r="B4883" i="89" a="1"/>
  <c r="B4883" i="89" s="1"/>
  <c r="B4882" i="89" a="1"/>
  <c r="B4882" i="89" s="1"/>
  <c r="B4881" i="89" a="1"/>
  <c r="B4881" i="89" s="1"/>
  <c r="B4880" i="89" a="1"/>
  <c r="B4880" i="89" s="1"/>
  <c r="B4879" i="89" a="1"/>
  <c r="B4879" i="89" s="1"/>
  <c r="B4878" i="89" a="1"/>
  <c r="B4878" i="89" s="1"/>
  <c r="B4877" i="89" a="1"/>
  <c r="B4877" i="89" s="1"/>
  <c r="B4876" i="89" a="1"/>
  <c r="B4876" i="89" s="1"/>
  <c r="B4875" i="89" a="1"/>
  <c r="B4875" i="89" s="1"/>
  <c r="B4874" i="89" a="1"/>
  <c r="B4874" i="89" s="1"/>
  <c r="B4873" i="89" a="1"/>
  <c r="B4873" i="89" s="1"/>
  <c r="B4872" i="89" a="1"/>
  <c r="B4872" i="89" s="1"/>
  <c r="B4871" i="89" a="1"/>
  <c r="B4871" i="89" s="1"/>
  <c r="B4870" i="89" a="1"/>
  <c r="B4870" i="89" s="1"/>
  <c r="B4869" i="89" a="1"/>
  <c r="B4869" i="89" s="1"/>
  <c r="B4868" i="89" a="1"/>
  <c r="B4868" i="89" s="1"/>
  <c r="B4867" i="89" a="1"/>
  <c r="B4867" i="89" s="1"/>
  <c r="B4866" i="89" a="1"/>
  <c r="B4866" i="89" s="1"/>
  <c r="B4865" i="89" a="1"/>
  <c r="B4865" i="89" s="1"/>
  <c r="B4864" i="89" a="1"/>
  <c r="B4864" i="89" s="1"/>
  <c r="B4863" i="89" a="1"/>
  <c r="B4863" i="89" s="1"/>
  <c r="B4862" i="89" a="1"/>
  <c r="B4862" i="89" s="1"/>
  <c r="B4861" i="89" a="1"/>
  <c r="B4861" i="89" s="1"/>
  <c r="B4860" i="89" a="1"/>
  <c r="B4860" i="89" s="1"/>
  <c r="B4859" i="89" a="1"/>
  <c r="B4859" i="89" s="1"/>
  <c r="B4858" i="89" a="1"/>
  <c r="B4858" i="89" s="1"/>
  <c r="B4857" i="89" a="1"/>
  <c r="B4857" i="89" s="1"/>
  <c r="B4856" i="89" a="1"/>
  <c r="B4856" i="89" s="1"/>
  <c r="B4855" i="89" a="1"/>
  <c r="B4855" i="89" s="1"/>
  <c r="B4854" i="89" a="1"/>
  <c r="B4854" i="89" s="1"/>
  <c r="B4853" i="89" a="1"/>
  <c r="B4853" i="89" s="1"/>
  <c r="B4852" i="89" a="1"/>
  <c r="B4852" i="89" s="1"/>
  <c r="B4851" i="89" a="1"/>
  <c r="B4851" i="89" s="1"/>
  <c r="B4850" i="89" a="1"/>
  <c r="B4850" i="89" s="1"/>
  <c r="B4849" i="89" a="1"/>
  <c r="B4849" i="89" s="1"/>
  <c r="B4848" i="89" a="1"/>
  <c r="B4848" i="89" s="1"/>
  <c r="B4847" i="89" a="1"/>
  <c r="B4847" i="89" s="1"/>
  <c r="B4846" i="89" a="1"/>
  <c r="B4846" i="89" s="1"/>
  <c r="B4845" i="89" a="1"/>
  <c r="B4845" i="89" s="1"/>
  <c r="B4844" i="89" a="1"/>
  <c r="B4844" i="89" s="1"/>
  <c r="B4843" i="89" a="1"/>
  <c r="B4843" i="89" s="1"/>
  <c r="B4842" i="89" a="1"/>
  <c r="B4842" i="89" s="1"/>
  <c r="B4841" i="89" a="1"/>
  <c r="B4841" i="89" s="1"/>
  <c r="B4840" i="89" a="1"/>
  <c r="B4840" i="89" s="1"/>
  <c r="B4839" i="89" a="1"/>
  <c r="B4839" i="89" s="1"/>
  <c r="B4838" i="89" a="1"/>
  <c r="B4838" i="89" s="1"/>
  <c r="B4837" i="89" a="1"/>
  <c r="B4837" i="89" s="1"/>
  <c r="B4836" i="89" a="1"/>
  <c r="B4836" i="89" s="1"/>
  <c r="B4835" i="89" a="1"/>
  <c r="B4835" i="89" s="1"/>
  <c r="B4834" i="89" a="1"/>
  <c r="B4834" i="89" s="1"/>
  <c r="B4833" i="89" a="1"/>
  <c r="B4833" i="89" s="1"/>
  <c r="B4832" i="89" a="1"/>
  <c r="B4832" i="89" s="1"/>
  <c r="B4831" i="89" a="1"/>
  <c r="B4831" i="89" s="1"/>
  <c r="B4830" i="89" a="1"/>
  <c r="B4830" i="89" s="1"/>
  <c r="B4829" i="89" a="1"/>
  <c r="B4829" i="89" s="1"/>
  <c r="B4828" i="89" a="1"/>
  <c r="B4828" i="89" s="1"/>
  <c r="B4827" i="89" a="1"/>
  <c r="B4827" i="89" s="1"/>
  <c r="B4826" i="89" a="1"/>
  <c r="B4826" i="89" s="1"/>
  <c r="B4825" i="89" a="1"/>
  <c r="B4825" i="89" s="1"/>
  <c r="B4824" i="89" a="1"/>
  <c r="B4824" i="89" s="1"/>
  <c r="B4823" i="89" a="1"/>
  <c r="B4823" i="89" s="1"/>
  <c r="B4822" i="89" a="1"/>
  <c r="B4822" i="89" s="1"/>
  <c r="B4821" i="89" a="1"/>
  <c r="B4821" i="89" s="1"/>
  <c r="B4820" i="89" a="1"/>
  <c r="B4820" i="89" s="1"/>
  <c r="B4819" i="89" a="1"/>
  <c r="B4819" i="89" s="1"/>
  <c r="B4818" i="89" a="1"/>
  <c r="B4818" i="89" s="1"/>
  <c r="B4817" i="89" a="1"/>
  <c r="B4817" i="89" s="1"/>
  <c r="B4816" i="89" a="1"/>
  <c r="B4816" i="89" s="1"/>
  <c r="B4815" i="89" a="1"/>
  <c r="B4815" i="89" s="1"/>
  <c r="B4814" i="89" a="1"/>
  <c r="B4814" i="89" s="1"/>
  <c r="B4813" i="89" a="1"/>
  <c r="B4813" i="89" s="1"/>
  <c r="B4812" i="89" a="1"/>
  <c r="B4812" i="89" s="1"/>
  <c r="B4811" i="89" a="1"/>
  <c r="B4811" i="89" s="1"/>
  <c r="B4810" i="89" a="1"/>
  <c r="B4810" i="89" s="1"/>
  <c r="B4809" i="89" a="1"/>
  <c r="B4809" i="89" s="1"/>
  <c r="B4808" i="89" a="1"/>
  <c r="B4808" i="89" s="1"/>
  <c r="B4807" i="89" a="1"/>
  <c r="B4807" i="89" s="1"/>
  <c r="B4806" i="89" a="1"/>
  <c r="B4806" i="89" s="1"/>
  <c r="B4805" i="89" a="1"/>
  <c r="B4805" i="89" s="1"/>
  <c r="B4804" i="89" a="1"/>
  <c r="B4804" i="89" s="1"/>
  <c r="B4803" i="89" a="1"/>
  <c r="B4803" i="89" s="1"/>
  <c r="B4802" i="89" a="1"/>
  <c r="B4802" i="89" s="1"/>
  <c r="B4801" i="89" a="1"/>
  <c r="B4801" i="89" s="1"/>
  <c r="B4800" i="89" a="1"/>
  <c r="B4800" i="89" s="1"/>
  <c r="B4799" i="89" a="1"/>
  <c r="B4799" i="89" s="1"/>
  <c r="B4798" i="89" a="1"/>
  <c r="B4798" i="89" s="1"/>
  <c r="B4797" i="89" a="1"/>
  <c r="B4797" i="89" s="1"/>
  <c r="B4796" i="89" a="1"/>
  <c r="B4796" i="89" s="1"/>
  <c r="B4795" i="89" a="1"/>
  <c r="B4795" i="89" s="1"/>
  <c r="B4794" i="89" a="1"/>
  <c r="B4794" i="89" s="1"/>
  <c r="B4793" i="89" a="1"/>
  <c r="B4793" i="89" s="1"/>
  <c r="B4792" i="89" a="1"/>
  <c r="B4792" i="89" s="1"/>
  <c r="B4791" i="89" a="1"/>
  <c r="B4791" i="89" s="1"/>
  <c r="B4790" i="89" a="1"/>
  <c r="B4790" i="89" s="1"/>
  <c r="B4789" i="89" a="1"/>
  <c r="B4789" i="89" s="1"/>
  <c r="B4788" i="89" a="1"/>
  <c r="B4788" i="89" s="1"/>
  <c r="B4787" i="89" a="1"/>
  <c r="B4787" i="89" s="1"/>
  <c r="B4786" i="89" a="1"/>
  <c r="B4786" i="89" s="1"/>
  <c r="B4785" i="89" a="1"/>
  <c r="B4785" i="89" s="1"/>
  <c r="B4784" i="89" a="1"/>
  <c r="B4784" i="89" s="1"/>
  <c r="B4783" i="89" a="1"/>
  <c r="B4783" i="89" s="1"/>
  <c r="B4782" i="89" a="1"/>
  <c r="B4782" i="89" s="1"/>
  <c r="B4781" i="89" a="1"/>
  <c r="B4781" i="89" s="1"/>
  <c r="B4780" i="89" a="1"/>
  <c r="B4780" i="89" s="1"/>
  <c r="B4779" i="89" a="1"/>
  <c r="B4779" i="89" s="1"/>
  <c r="B4778" i="89" a="1"/>
  <c r="B4778" i="89" s="1"/>
  <c r="B4777" i="89" a="1"/>
  <c r="B4777" i="89" s="1"/>
  <c r="B4776" i="89" a="1"/>
  <c r="B4776" i="89" s="1"/>
  <c r="B4775" i="89" a="1"/>
  <c r="B4775" i="89" s="1"/>
  <c r="B4774" i="89" a="1"/>
  <c r="B4774" i="89" s="1"/>
  <c r="B4773" i="89" a="1"/>
  <c r="B4773" i="89" s="1"/>
  <c r="B4772" i="89" a="1"/>
  <c r="B4772" i="89" s="1"/>
  <c r="B4771" i="89" a="1"/>
  <c r="B4771" i="89" s="1"/>
  <c r="B4770" i="89" a="1"/>
  <c r="B4770" i="89" s="1"/>
  <c r="B4769" i="89" a="1"/>
  <c r="B4769" i="89" s="1"/>
  <c r="B4768" i="89" a="1"/>
  <c r="B4768" i="89" s="1"/>
  <c r="B4767" i="89" a="1"/>
  <c r="B4767" i="89" s="1"/>
  <c r="B4766" i="89" a="1"/>
  <c r="B4766" i="89" s="1"/>
  <c r="B4765" i="89" a="1"/>
  <c r="B4765" i="89" s="1"/>
  <c r="B4764" i="89" a="1"/>
  <c r="B4764" i="89" s="1"/>
  <c r="B4763" i="89" a="1"/>
  <c r="B4763" i="89" s="1"/>
  <c r="B4762" i="89" a="1"/>
  <c r="B4762" i="89" s="1"/>
  <c r="B4761" i="89" a="1"/>
  <c r="B4761" i="89" s="1"/>
  <c r="B4760" i="89" a="1"/>
  <c r="B4760" i="89" s="1"/>
  <c r="B4759" i="89" a="1"/>
  <c r="B4759" i="89" s="1"/>
  <c r="B4758" i="89" a="1"/>
  <c r="B4758" i="89" s="1"/>
  <c r="B4757" i="89" a="1"/>
  <c r="B4757" i="89" s="1"/>
  <c r="B4756" i="89" a="1"/>
  <c r="B4756" i="89" s="1"/>
  <c r="B4755" i="89" a="1"/>
  <c r="B4755" i="89" s="1"/>
  <c r="B4754" i="89" a="1"/>
  <c r="B4754" i="89" s="1"/>
  <c r="B4753" i="89" a="1"/>
  <c r="B4753" i="89" s="1"/>
  <c r="B4752" i="89" a="1"/>
  <c r="B4752" i="89" s="1"/>
  <c r="B4751" i="89" a="1"/>
  <c r="B4751" i="89" s="1"/>
  <c r="B4750" i="89" a="1"/>
  <c r="B4750" i="89" s="1"/>
  <c r="B4749" i="89" a="1"/>
  <c r="B4749" i="89" s="1"/>
  <c r="B4748" i="89" a="1"/>
  <c r="B4748" i="89" s="1"/>
  <c r="B4747" i="89" a="1"/>
  <c r="B4747" i="89" s="1"/>
  <c r="B4746" i="89" a="1"/>
  <c r="B4746" i="89" s="1"/>
  <c r="B4745" i="89" a="1"/>
  <c r="B4745" i="89" s="1"/>
  <c r="B4744" i="89" a="1"/>
  <c r="B4744" i="89" s="1"/>
  <c r="B4743" i="89" a="1"/>
  <c r="B4743" i="89" s="1"/>
  <c r="B4742" i="89" a="1"/>
  <c r="B4742" i="89" s="1"/>
  <c r="B4741" i="89" a="1"/>
  <c r="B4741" i="89" s="1"/>
  <c r="B4740" i="89" a="1"/>
  <c r="B4740" i="89" s="1"/>
  <c r="B4739" i="89" a="1"/>
  <c r="B4739" i="89" s="1"/>
  <c r="B4738" i="89" a="1"/>
  <c r="B4738" i="89" s="1"/>
  <c r="B4737" i="89" a="1"/>
  <c r="B4737" i="89" s="1"/>
  <c r="B4736" i="89" a="1"/>
  <c r="B4736" i="89" s="1"/>
  <c r="B4735" i="89" a="1"/>
  <c r="B4735" i="89" s="1"/>
  <c r="B4734" i="89" a="1"/>
  <c r="B4734" i="89" s="1"/>
  <c r="B4733" i="89" a="1"/>
  <c r="B4733" i="89" s="1"/>
  <c r="B4732" i="89" a="1"/>
  <c r="B4732" i="89" s="1"/>
  <c r="B4731" i="89" a="1"/>
  <c r="B4731" i="89" s="1"/>
  <c r="B4730" i="89" a="1"/>
  <c r="B4730" i="89" s="1"/>
  <c r="B4729" i="89" a="1"/>
  <c r="B4729" i="89" s="1"/>
  <c r="B4728" i="89" a="1"/>
  <c r="B4728" i="89" s="1"/>
  <c r="B4727" i="89" a="1"/>
  <c r="B4727" i="89" s="1"/>
  <c r="B4726" i="89" a="1"/>
  <c r="B4726" i="89" s="1"/>
  <c r="B4725" i="89" a="1"/>
  <c r="B4725" i="89" s="1"/>
  <c r="B4724" i="89" a="1"/>
  <c r="B4724" i="89" s="1"/>
  <c r="B4723" i="89" a="1"/>
  <c r="B4723" i="89" s="1"/>
  <c r="B4722" i="89" a="1"/>
  <c r="B4722" i="89" s="1"/>
  <c r="B4721" i="89" a="1"/>
  <c r="B4721" i="89" s="1"/>
  <c r="B4720" i="89" a="1"/>
  <c r="B4720" i="89" s="1"/>
  <c r="B4719" i="89" a="1"/>
  <c r="B4719" i="89" s="1"/>
  <c r="B4718" i="89" a="1"/>
  <c r="B4718" i="89" s="1"/>
  <c r="B4717" i="89" a="1"/>
  <c r="B4717" i="89" s="1"/>
  <c r="B4716" i="89" a="1"/>
  <c r="B4716" i="89" s="1"/>
  <c r="B4715" i="89" a="1"/>
  <c r="B4715" i="89" s="1"/>
  <c r="B4714" i="89" a="1"/>
  <c r="B4714" i="89" s="1"/>
  <c r="B4713" i="89" a="1"/>
  <c r="B4713" i="89" s="1"/>
  <c r="B4712" i="89" a="1"/>
  <c r="B4712" i="89" s="1"/>
  <c r="B4711" i="89" a="1"/>
  <c r="B4711" i="89" s="1"/>
  <c r="B4710" i="89" a="1"/>
  <c r="B4710" i="89" s="1"/>
  <c r="B4709" i="89" a="1"/>
  <c r="B4709" i="89" s="1"/>
  <c r="B4708" i="89" a="1"/>
  <c r="B4708" i="89" s="1"/>
  <c r="B4707" i="89" a="1"/>
  <c r="B4707" i="89" s="1"/>
  <c r="B4706" i="89" a="1"/>
  <c r="B4706" i="89" s="1"/>
  <c r="B4705" i="89" a="1"/>
  <c r="B4705" i="89" s="1"/>
  <c r="B4704" i="89" a="1"/>
  <c r="B4704" i="89" s="1"/>
  <c r="B4703" i="89" a="1"/>
  <c r="B4703" i="89" s="1"/>
  <c r="B4702" i="89" a="1"/>
  <c r="B4702" i="89" s="1"/>
  <c r="B4701" i="89" a="1"/>
  <c r="B4701" i="89" s="1"/>
  <c r="B4700" i="89" a="1"/>
  <c r="B4700" i="89" s="1"/>
  <c r="B4699" i="89" a="1"/>
  <c r="B4699" i="89" s="1"/>
  <c r="B4698" i="89" a="1"/>
  <c r="B4698" i="89" s="1"/>
  <c r="B4697" i="89" a="1"/>
  <c r="B4697" i="89" s="1"/>
  <c r="B4696" i="89" a="1"/>
  <c r="B4696" i="89" s="1"/>
  <c r="B4695" i="89" a="1"/>
  <c r="B4695" i="89" s="1"/>
  <c r="B4694" i="89" a="1"/>
  <c r="B4694" i="89" s="1"/>
  <c r="B4693" i="89" a="1"/>
  <c r="B4693" i="89" s="1"/>
  <c r="B4692" i="89" a="1"/>
  <c r="B4692" i="89" s="1"/>
  <c r="B4691" i="89" a="1"/>
  <c r="B4691" i="89" s="1"/>
  <c r="B4690" i="89" a="1"/>
  <c r="B4690" i="89" s="1"/>
  <c r="B4689" i="89" a="1"/>
  <c r="B4689" i="89" s="1"/>
  <c r="B4688" i="89" a="1"/>
  <c r="B4688" i="89" s="1"/>
  <c r="B4687" i="89" a="1"/>
  <c r="B4687" i="89" s="1"/>
  <c r="B4686" i="89" a="1"/>
  <c r="B4686" i="89" s="1"/>
  <c r="B4685" i="89" a="1"/>
  <c r="B4685" i="89" s="1"/>
  <c r="B4684" i="89" a="1"/>
  <c r="B4684" i="89" s="1"/>
  <c r="B4683" i="89" a="1"/>
  <c r="B4683" i="89" s="1"/>
  <c r="B4682" i="89" a="1"/>
  <c r="B4682" i="89" s="1"/>
  <c r="B4681" i="89" a="1"/>
  <c r="B4681" i="89" s="1"/>
  <c r="B4680" i="89" a="1"/>
  <c r="B4680" i="89" s="1"/>
  <c r="B4679" i="89" a="1"/>
  <c r="B4679" i="89" s="1"/>
  <c r="B4678" i="89" a="1"/>
  <c r="B4678" i="89" s="1"/>
  <c r="B4677" i="89" a="1"/>
  <c r="B4677" i="89" s="1"/>
  <c r="B4676" i="89" a="1"/>
  <c r="B4676" i="89" s="1"/>
  <c r="B4675" i="89" a="1"/>
  <c r="B4675" i="89" s="1"/>
  <c r="B4674" i="89" a="1"/>
  <c r="B4674" i="89" s="1"/>
  <c r="B4673" i="89" a="1"/>
  <c r="B4673" i="89" s="1"/>
  <c r="B4672" i="89" a="1"/>
  <c r="B4672" i="89" s="1"/>
  <c r="B4671" i="89" a="1"/>
  <c r="B4671" i="89" s="1"/>
  <c r="B4670" i="89" a="1"/>
  <c r="B4670" i="89" s="1"/>
  <c r="B4669" i="89" a="1"/>
  <c r="B4669" i="89" s="1"/>
  <c r="B4668" i="89" a="1"/>
  <c r="B4668" i="89" s="1"/>
  <c r="B4667" i="89" a="1"/>
  <c r="B4667" i="89" s="1"/>
  <c r="B4666" i="89" a="1"/>
  <c r="B4666" i="89" s="1"/>
  <c r="B4665" i="89" a="1"/>
  <c r="B4665" i="89" s="1"/>
  <c r="B4664" i="89" a="1"/>
  <c r="B4664" i="89" s="1"/>
  <c r="B4663" i="89" a="1"/>
  <c r="B4663" i="89" s="1"/>
  <c r="B4662" i="89" a="1"/>
  <c r="B4662" i="89" s="1"/>
  <c r="B4661" i="89" a="1"/>
  <c r="B4661" i="89" s="1"/>
  <c r="B4660" i="89" a="1"/>
  <c r="B4660" i="89" s="1"/>
  <c r="B4659" i="89" a="1"/>
  <c r="B4659" i="89" s="1"/>
  <c r="B4658" i="89" a="1"/>
  <c r="B4658" i="89" s="1"/>
  <c r="B4657" i="89" a="1"/>
  <c r="B4657" i="89" s="1"/>
  <c r="B4656" i="89" a="1"/>
  <c r="B4656" i="89" s="1"/>
  <c r="B4655" i="89" a="1"/>
  <c r="B4655" i="89" s="1"/>
  <c r="B4654" i="89" a="1"/>
  <c r="B4654" i="89" s="1"/>
  <c r="B4653" i="89" a="1"/>
  <c r="B4653" i="89" s="1"/>
  <c r="B4652" i="89" a="1"/>
  <c r="B4652" i="89" s="1"/>
  <c r="B4651" i="89" a="1"/>
  <c r="B4651" i="89" s="1"/>
  <c r="B4650" i="89" a="1"/>
  <c r="B4650" i="89" s="1"/>
  <c r="B4649" i="89" a="1"/>
  <c r="B4649" i="89" s="1"/>
  <c r="B4648" i="89" a="1"/>
  <c r="B4648" i="89" s="1"/>
  <c r="B4647" i="89" a="1"/>
  <c r="B4647" i="89" s="1"/>
  <c r="B4646" i="89" a="1"/>
  <c r="B4646" i="89" s="1"/>
  <c r="B4645" i="89" a="1"/>
  <c r="B4645" i="89" s="1"/>
  <c r="B4644" i="89" a="1"/>
  <c r="B4644" i="89" s="1"/>
  <c r="B4643" i="89" a="1"/>
  <c r="B4643" i="89" s="1"/>
  <c r="B4642" i="89" a="1"/>
  <c r="B4642" i="89" s="1"/>
  <c r="B4641" i="89" a="1"/>
  <c r="B4641" i="89" s="1"/>
  <c r="B4640" i="89" a="1"/>
  <c r="B4640" i="89" s="1"/>
  <c r="B4639" i="89" a="1"/>
  <c r="B4639" i="89" s="1"/>
  <c r="B4638" i="89" a="1"/>
  <c r="B4638" i="89" s="1"/>
  <c r="B4637" i="89" a="1"/>
  <c r="B4637" i="89" s="1"/>
  <c r="B4636" i="89" a="1"/>
  <c r="B4636" i="89" s="1"/>
  <c r="B4635" i="89" a="1"/>
  <c r="B4635" i="89" s="1"/>
  <c r="B4634" i="89" a="1"/>
  <c r="B4634" i="89" s="1"/>
  <c r="B4633" i="89" a="1"/>
  <c r="B4633" i="89" s="1"/>
  <c r="B4632" i="89" a="1"/>
  <c r="B4632" i="89" s="1"/>
  <c r="B4631" i="89" a="1"/>
  <c r="B4631" i="89" s="1"/>
  <c r="B4630" i="89" a="1"/>
  <c r="B4630" i="89" s="1"/>
  <c r="B4629" i="89" a="1"/>
  <c r="B4629" i="89" s="1"/>
  <c r="B4628" i="89" a="1"/>
  <c r="B4628" i="89" s="1"/>
  <c r="B4627" i="89" a="1"/>
  <c r="B4627" i="89" s="1"/>
  <c r="B4626" i="89" a="1"/>
  <c r="B4626" i="89" s="1"/>
  <c r="B4625" i="89" a="1"/>
  <c r="B4625" i="89" s="1"/>
  <c r="B4624" i="89" a="1"/>
  <c r="B4624" i="89" s="1"/>
  <c r="B4623" i="89" a="1"/>
  <c r="B4623" i="89" s="1"/>
  <c r="B4622" i="89" a="1"/>
  <c r="B4622" i="89" s="1"/>
  <c r="B4621" i="89" a="1"/>
  <c r="B4621" i="89" s="1"/>
  <c r="B4620" i="89" a="1"/>
  <c r="B4620" i="89" s="1"/>
  <c r="B4619" i="89" a="1"/>
  <c r="B4619" i="89" s="1"/>
  <c r="B4618" i="89" a="1"/>
  <c r="B4618" i="89" s="1"/>
  <c r="B4617" i="89" a="1"/>
  <c r="B4617" i="89" s="1"/>
  <c r="B4616" i="89" a="1"/>
  <c r="B4616" i="89" s="1"/>
  <c r="B4615" i="89" a="1"/>
  <c r="B4615" i="89" s="1"/>
  <c r="B4614" i="89" a="1"/>
  <c r="B4614" i="89" s="1"/>
  <c r="B4613" i="89" a="1"/>
  <c r="B4613" i="89" s="1"/>
  <c r="B4612" i="89" a="1"/>
  <c r="B4612" i="89" s="1"/>
  <c r="B4611" i="89" a="1"/>
  <c r="B4611" i="89" s="1"/>
  <c r="B4610" i="89" a="1"/>
  <c r="B4610" i="89" s="1"/>
  <c r="B4609" i="89" a="1"/>
  <c r="B4609" i="89" s="1"/>
  <c r="B4608" i="89" a="1"/>
  <c r="B4608" i="89" s="1"/>
  <c r="B4607" i="89" a="1"/>
  <c r="B4607" i="89" s="1"/>
  <c r="B4606" i="89" a="1"/>
  <c r="B4606" i="89" s="1"/>
  <c r="B4605" i="89" a="1"/>
  <c r="B4605" i="89" s="1"/>
  <c r="B4604" i="89" a="1"/>
  <c r="B4604" i="89" s="1"/>
  <c r="B4603" i="89" a="1"/>
  <c r="B4603" i="89" s="1"/>
  <c r="B4602" i="89" a="1"/>
  <c r="B4602" i="89" s="1"/>
  <c r="B4601" i="89" a="1"/>
  <c r="B4601" i="89" s="1"/>
  <c r="B4600" i="89" a="1"/>
  <c r="B4600" i="89" s="1"/>
  <c r="B4599" i="89" a="1"/>
  <c r="B4599" i="89" s="1"/>
  <c r="B4598" i="89" a="1"/>
  <c r="B4598" i="89" s="1"/>
  <c r="B4597" i="89" a="1"/>
  <c r="B4597" i="89" s="1"/>
  <c r="B4596" i="89" a="1"/>
  <c r="B4596" i="89" s="1"/>
  <c r="B4595" i="89" a="1"/>
  <c r="B4595" i="89" s="1"/>
  <c r="B4594" i="89" a="1"/>
  <c r="B4594" i="89" s="1"/>
  <c r="B4593" i="89" a="1"/>
  <c r="B4593" i="89" s="1"/>
  <c r="B4592" i="89" a="1"/>
  <c r="B4592" i="89" s="1"/>
  <c r="B4591" i="89" a="1"/>
  <c r="B4591" i="89" s="1"/>
  <c r="B4590" i="89" a="1"/>
  <c r="B4590" i="89" s="1"/>
  <c r="B4589" i="89" a="1"/>
  <c r="B4589" i="89" s="1"/>
  <c r="B4588" i="89" a="1"/>
  <c r="B4588" i="89" s="1"/>
  <c r="B4587" i="89" a="1"/>
  <c r="B4587" i="89" s="1"/>
  <c r="B4586" i="89" a="1"/>
  <c r="B4586" i="89" s="1"/>
  <c r="B4585" i="89" a="1"/>
  <c r="B4585" i="89" s="1"/>
  <c r="B4584" i="89" a="1"/>
  <c r="B4584" i="89" s="1"/>
  <c r="B4583" i="89" a="1"/>
  <c r="B4583" i="89" s="1"/>
  <c r="B4582" i="89" a="1"/>
  <c r="B4582" i="89" s="1"/>
  <c r="B4581" i="89" a="1"/>
  <c r="B4581" i="89" s="1"/>
  <c r="B4580" i="89" a="1"/>
  <c r="B4580" i="89" s="1"/>
  <c r="B4579" i="89" a="1"/>
  <c r="B4579" i="89" s="1"/>
  <c r="B4578" i="89" a="1"/>
  <c r="B4578" i="89" s="1"/>
  <c r="B4577" i="89" a="1"/>
  <c r="B4577" i="89" s="1"/>
  <c r="B4576" i="89" a="1"/>
  <c r="B4576" i="89" s="1"/>
  <c r="B4575" i="89" a="1"/>
  <c r="B4575" i="89" s="1"/>
  <c r="B4574" i="89" a="1"/>
  <c r="B4574" i="89" s="1"/>
  <c r="B4573" i="89" a="1"/>
  <c r="B4573" i="89" s="1"/>
  <c r="B4572" i="89" a="1"/>
  <c r="B4572" i="89" s="1"/>
  <c r="B4571" i="89" a="1"/>
  <c r="B4571" i="89" s="1"/>
  <c r="B4570" i="89" a="1"/>
  <c r="B4570" i="89" s="1"/>
  <c r="B4569" i="89" a="1"/>
  <c r="B4569" i="89" s="1"/>
  <c r="B4568" i="89" a="1"/>
  <c r="B4568" i="89" s="1"/>
  <c r="B4567" i="89" a="1"/>
  <c r="B4567" i="89" s="1"/>
  <c r="B4566" i="89" a="1"/>
  <c r="B4566" i="89" s="1"/>
  <c r="B4565" i="89" a="1"/>
  <c r="B4565" i="89" s="1"/>
  <c r="B4564" i="89" a="1"/>
  <c r="B4564" i="89" s="1"/>
  <c r="B4563" i="89" a="1"/>
  <c r="B4563" i="89" s="1"/>
  <c r="B4562" i="89" a="1"/>
  <c r="B4562" i="89" s="1"/>
  <c r="B4561" i="89" a="1"/>
  <c r="B4561" i="89" s="1"/>
  <c r="B4560" i="89" a="1"/>
  <c r="B4560" i="89" s="1"/>
  <c r="B4559" i="89" a="1"/>
  <c r="B4559" i="89" s="1"/>
  <c r="B4558" i="89" a="1"/>
  <c r="B4558" i="89" s="1"/>
  <c r="B4557" i="89" a="1"/>
  <c r="B4557" i="89" s="1"/>
  <c r="B4556" i="89" a="1"/>
  <c r="B4556" i="89" s="1"/>
  <c r="B4555" i="89" a="1"/>
  <c r="B4555" i="89" s="1"/>
  <c r="B4554" i="89" a="1"/>
  <c r="B4554" i="89" s="1"/>
  <c r="B4553" i="89" a="1"/>
  <c r="B4553" i="89" s="1"/>
  <c r="B4552" i="89" a="1"/>
  <c r="B4552" i="89" s="1"/>
  <c r="B4551" i="89" a="1"/>
  <c r="B4551" i="89" s="1"/>
  <c r="B4550" i="89" a="1"/>
  <c r="B4550" i="89" s="1"/>
  <c r="B4549" i="89" a="1"/>
  <c r="B4549" i="89" s="1"/>
  <c r="B4548" i="89" a="1"/>
  <c r="B4548" i="89" s="1"/>
  <c r="B4547" i="89" a="1"/>
  <c r="B4547" i="89" s="1"/>
  <c r="B4546" i="89" a="1"/>
  <c r="B4546" i="89" s="1"/>
  <c r="B4545" i="89" a="1"/>
  <c r="B4545" i="89" s="1"/>
  <c r="B4544" i="89" a="1"/>
  <c r="B4544" i="89" s="1"/>
  <c r="B4543" i="89" a="1"/>
  <c r="B4543" i="89" s="1"/>
  <c r="B4542" i="89" a="1"/>
  <c r="B4542" i="89" s="1"/>
  <c r="B4541" i="89" a="1"/>
  <c r="B4541" i="89" s="1"/>
  <c r="B4540" i="89" a="1"/>
  <c r="B4540" i="89" s="1"/>
  <c r="B4539" i="89" a="1"/>
  <c r="B4539" i="89" s="1"/>
  <c r="B4538" i="89" a="1"/>
  <c r="B4538" i="89" s="1"/>
  <c r="B4537" i="89" a="1"/>
  <c r="B4537" i="89" s="1"/>
  <c r="B4536" i="89" a="1"/>
  <c r="B4536" i="89" s="1"/>
  <c r="B4535" i="89" a="1"/>
  <c r="B4535" i="89" s="1"/>
  <c r="B4534" i="89" a="1"/>
  <c r="B4534" i="89" s="1"/>
  <c r="B4533" i="89" a="1"/>
  <c r="B4533" i="89" s="1"/>
  <c r="B4532" i="89" a="1"/>
  <c r="B4532" i="89" s="1"/>
  <c r="B4531" i="89" a="1"/>
  <c r="B4531" i="89" s="1"/>
  <c r="B4530" i="89" a="1"/>
  <c r="B4530" i="89" s="1"/>
  <c r="B4529" i="89" a="1"/>
  <c r="B4529" i="89" s="1"/>
  <c r="B4528" i="89" a="1"/>
  <c r="B4528" i="89" s="1"/>
  <c r="B4527" i="89" a="1"/>
  <c r="B4527" i="89" s="1"/>
  <c r="B4526" i="89" a="1"/>
  <c r="B4526" i="89" s="1"/>
  <c r="B4525" i="89" a="1"/>
  <c r="B4525" i="89" s="1"/>
  <c r="B4524" i="89" a="1"/>
  <c r="B4524" i="89" s="1"/>
  <c r="B4523" i="89" a="1"/>
  <c r="B4523" i="89" s="1"/>
  <c r="B4522" i="89" a="1"/>
  <c r="B4522" i="89" s="1"/>
  <c r="B4521" i="89" a="1"/>
  <c r="B4521" i="89" s="1"/>
  <c r="B4520" i="89" a="1"/>
  <c r="B4520" i="89" s="1"/>
  <c r="B4519" i="89" a="1"/>
  <c r="B4519" i="89" s="1"/>
  <c r="B4518" i="89" a="1"/>
  <c r="B4518" i="89" s="1"/>
  <c r="B4517" i="89" a="1"/>
  <c r="B4517" i="89" s="1"/>
  <c r="B4516" i="89" a="1"/>
  <c r="B4516" i="89" s="1"/>
  <c r="B4515" i="89" a="1"/>
  <c r="B4515" i="89" s="1"/>
  <c r="B4514" i="89" a="1"/>
  <c r="B4514" i="89" s="1"/>
  <c r="B4513" i="89" a="1"/>
  <c r="B4513" i="89" s="1"/>
  <c r="B4512" i="89" a="1"/>
  <c r="B4512" i="89" s="1"/>
  <c r="B4511" i="89" a="1"/>
  <c r="B4511" i="89" s="1"/>
  <c r="B4510" i="89" a="1"/>
  <c r="B4510" i="89" s="1"/>
  <c r="B4509" i="89" a="1"/>
  <c r="B4509" i="89" s="1"/>
  <c r="B4508" i="89" a="1"/>
  <c r="B4508" i="89" s="1"/>
  <c r="B4507" i="89" a="1"/>
  <c r="B4507" i="89" s="1"/>
  <c r="B4506" i="89" a="1"/>
  <c r="B4506" i="89" s="1"/>
  <c r="B4505" i="89" a="1"/>
  <c r="B4505" i="89" s="1"/>
  <c r="B4504" i="89" a="1"/>
  <c r="B4504" i="89" s="1"/>
  <c r="B4503" i="89" a="1"/>
  <c r="B4503" i="89" s="1"/>
  <c r="B4502" i="89" a="1"/>
  <c r="B4502" i="89" s="1"/>
  <c r="B4501" i="89" a="1"/>
  <c r="B4501" i="89" s="1"/>
  <c r="B4500" i="89" a="1"/>
  <c r="B4500" i="89" s="1"/>
  <c r="B4499" i="89" a="1"/>
  <c r="B4499" i="89" s="1"/>
  <c r="B4498" i="89" a="1"/>
  <c r="B4498" i="89" s="1"/>
  <c r="B4497" i="89" a="1"/>
  <c r="B4497" i="89" s="1"/>
  <c r="B4496" i="89" a="1"/>
  <c r="B4496" i="89" s="1"/>
  <c r="B4495" i="89" a="1"/>
  <c r="B4495" i="89" s="1"/>
  <c r="B4494" i="89" a="1"/>
  <c r="B4494" i="89" s="1"/>
  <c r="B4493" i="89" a="1"/>
  <c r="B4493" i="89" s="1"/>
  <c r="B4492" i="89" a="1"/>
  <c r="B4492" i="89" s="1"/>
  <c r="B4491" i="89" a="1"/>
  <c r="B4491" i="89" s="1"/>
  <c r="B4490" i="89" a="1"/>
  <c r="B4490" i="89" s="1"/>
  <c r="B4489" i="89" a="1"/>
  <c r="B4489" i="89" s="1"/>
  <c r="B4488" i="89" a="1"/>
  <c r="B4488" i="89" s="1"/>
  <c r="B4487" i="89" a="1"/>
  <c r="B4487" i="89" s="1"/>
  <c r="B4486" i="89" a="1"/>
  <c r="B4486" i="89" s="1"/>
  <c r="B4485" i="89" a="1"/>
  <c r="B4485" i="89" s="1"/>
  <c r="B4484" i="89" a="1"/>
  <c r="B4484" i="89" s="1"/>
  <c r="B4483" i="89" a="1"/>
  <c r="B4483" i="89" s="1"/>
  <c r="B4482" i="89" a="1"/>
  <c r="B4482" i="89" s="1"/>
  <c r="B4481" i="89" a="1"/>
  <c r="B4481" i="89" s="1"/>
  <c r="B4480" i="89" a="1"/>
  <c r="B4480" i="89" s="1"/>
  <c r="B4479" i="89" a="1"/>
  <c r="B4479" i="89" s="1"/>
  <c r="B4478" i="89" a="1"/>
  <c r="B4478" i="89" s="1"/>
  <c r="B4477" i="89" a="1"/>
  <c r="B4477" i="89" s="1"/>
  <c r="B4476" i="89" a="1"/>
  <c r="B4476" i="89" s="1"/>
  <c r="B4475" i="89" a="1"/>
  <c r="B4475" i="89" s="1"/>
  <c r="B4474" i="89" a="1"/>
  <c r="B4474" i="89" s="1"/>
  <c r="B4473" i="89" a="1"/>
  <c r="B4473" i="89" s="1"/>
  <c r="B4472" i="89" a="1"/>
  <c r="B4472" i="89" s="1"/>
  <c r="B4471" i="89" a="1"/>
  <c r="B4471" i="89" s="1"/>
  <c r="B4470" i="89" a="1"/>
  <c r="B4470" i="89" s="1"/>
  <c r="B4469" i="89" a="1"/>
  <c r="B4469" i="89" s="1"/>
  <c r="B4468" i="89" a="1"/>
  <c r="B4468" i="89" s="1"/>
  <c r="B4467" i="89" a="1"/>
  <c r="B4467" i="89" s="1"/>
  <c r="B4466" i="89" a="1"/>
  <c r="B4466" i="89" s="1"/>
  <c r="B4465" i="89" a="1"/>
  <c r="B4465" i="89" s="1"/>
  <c r="B4464" i="89" a="1"/>
  <c r="B4464" i="89" s="1"/>
  <c r="B4463" i="89" a="1"/>
  <c r="B4463" i="89" s="1"/>
  <c r="B4462" i="89" a="1"/>
  <c r="B4462" i="89" s="1"/>
  <c r="B4461" i="89" a="1"/>
  <c r="B4461" i="89" s="1"/>
  <c r="B4460" i="89" a="1"/>
  <c r="B4460" i="89" s="1"/>
  <c r="B4459" i="89" a="1"/>
  <c r="B4459" i="89" s="1"/>
  <c r="B4458" i="89" a="1"/>
  <c r="B4458" i="89" s="1"/>
  <c r="B4457" i="89" a="1"/>
  <c r="B4457" i="89" s="1"/>
  <c r="B4456" i="89" a="1"/>
  <c r="B4456" i="89" s="1"/>
  <c r="B4455" i="89" a="1"/>
  <c r="B4455" i="89" s="1"/>
  <c r="B4454" i="89" a="1"/>
  <c r="B4454" i="89" s="1"/>
  <c r="B4453" i="89" a="1"/>
  <c r="B4453" i="89" s="1"/>
  <c r="B4452" i="89" a="1"/>
  <c r="B4452" i="89" s="1"/>
  <c r="B4451" i="89" a="1"/>
  <c r="B4451" i="89" s="1"/>
  <c r="B4450" i="89" a="1"/>
  <c r="B4450" i="89" s="1"/>
  <c r="B4449" i="89" a="1"/>
  <c r="B4449" i="89" s="1"/>
  <c r="B4448" i="89" a="1"/>
  <c r="B4448" i="89" s="1"/>
  <c r="B4447" i="89" a="1"/>
  <c r="B4447" i="89" s="1"/>
  <c r="B4446" i="89" a="1"/>
  <c r="B4446" i="89" s="1"/>
  <c r="B4445" i="89" a="1"/>
  <c r="B4445" i="89" s="1"/>
  <c r="B4444" i="89" a="1"/>
  <c r="B4444" i="89" s="1"/>
  <c r="B4443" i="89" a="1"/>
  <c r="B4443" i="89" s="1"/>
  <c r="B4442" i="89" a="1"/>
  <c r="B4442" i="89" s="1"/>
  <c r="B4441" i="89" a="1"/>
  <c r="B4441" i="89" s="1"/>
  <c r="B4440" i="89" a="1"/>
  <c r="B4440" i="89" s="1"/>
  <c r="B4439" i="89" a="1"/>
  <c r="B4439" i="89" s="1"/>
  <c r="B4438" i="89" a="1"/>
  <c r="B4438" i="89" s="1"/>
  <c r="B4437" i="89" a="1"/>
  <c r="B4437" i="89" s="1"/>
  <c r="B4436" i="89" a="1"/>
  <c r="B4436" i="89" s="1"/>
  <c r="B4435" i="89" a="1"/>
  <c r="B4435" i="89" s="1"/>
  <c r="B4434" i="89" a="1"/>
  <c r="B4434" i="89" s="1"/>
  <c r="B4433" i="89" a="1"/>
  <c r="B4433" i="89" s="1"/>
  <c r="B4432" i="89" a="1"/>
  <c r="B4432" i="89" s="1"/>
  <c r="B4431" i="89" a="1"/>
  <c r="B4431" i="89" s="1"/>
  <c r="B4430" i="89" a="1"/>
  <c r="B4430" i="89" s="1"/>
  <c r="B4429" i="89" a="1"/>
  <c r="B4429" i="89" s="1"/>
  <c r="B4428" i="89" a="1"/>
  <c r="B4428" i="89" s="1"/>
  <c r="B4427" i="89" a="1"/>
  <c r="B4427" i="89" s="1"/>
  <c r="B4426" i="89" a="1"/>
  <c r="B4426" i="89" s="1"/>
  <c r="B4425" i="89" a="1"/>
  <c r="B4425" i="89" s="1"/>
  <c r="B4424" i="89" a="1"/>
  <c r="B4424" i="89" s="1"/>
  <c r="B4423" i="89" a="1"/>
  <c r="B4423" i="89" s="1"/>
  <c r="B4422" i="89" a="1"/>
  <c r="B4422" i="89" s="1"/>
  <c r="B4421" i="89" a="1"/>
  <c r="B4421" i="89" s="1"/>
  <c r="B4420" i="89" a="1"/>
  <c r="B4420" i="89" s="1"/>
  <c r="B4419" i="89" a="1"/>
  <c r="B4419" i="89" s="1"/>
  <c r="B4418" i="89" a="1"/>
  <c r="B4418" i="89" s="1"/>
  <c r="B4417" i="89" a="1"/>
  <c r="B4417" i="89" s="1"/>
  <c r="B4416" i="89" a="1"/>
  <c r="B4416" i="89" s="1"/>
  <c r="B4415" i="89" a="1"/>
  <c r="B4415" i="89" s="1"/>
  <c r="B4414" i="89" a="1"/>
  <c r="B4414" i="89" s="1"/>
  <c r="B4413" i="89" a="1"/>
  <c r="B4413" i="89" s="1"/>
  <c r="B4412" i="89" a="1"/>
  <c r="B4412" i="89" s="1"/>
  <c r="B4411" i="89" a="1"/>
  <c r="B4411" i="89" s="1"/>
  <c r="B4410" i="89" a="1"/>
  <c r="B4410" i="89" s="1"/>
  <c r="B4409" i="89" a="1"/>
  <c r="B4409" i="89" s="1"/>
  <c r="B4408" i="89" a="1"/>
  <c r="B4408" i="89" s="1"/>
  <c r="B4407" i="89" a="1"/>
  <c r="B4407" i="89" s="1"/>
  <c r="B4406" i="89" a="1"/>
  <c r="B4406" i="89" s="1"/>
  <c r="B4405" i="89" a="1"/>
  <c r="B4405" i="89" s="1"/>
  <c r="B4404" i="89" a="1"/>
  <c r="B4404" i="89" s="1"/>
  <c r="B4403" i="89" a="1"/>
  <c r="B4403" i="89" s="1"/>
  <c r="B4402" i="89" a="1"/>
  <c r="B4402" i="89" s="1"/>
  <c r="B4401" i="89" a="1"/>
  <c r="B4401" i="89" s="1"/>
  <c r="B4400" i="89" a="1"/>
  <c r="B4400" i="89" s="1"/>
  <c r="B4399" i="89" a="1"/>
  <c r="B4399" i="89" s="1"/>
  <c r="B4398" i="89" a="1"/>
  <c r="B4398" i="89" s="1"/>
  <c r="B4397" i="89" a="1"/>
  <c r="B4397" i="89" s="1"/>
  <c r="B4396" i="89" a="1"/>
  <c r="B4396" i="89" s="1"/>
  <c r="B4395" i="89" a="1"/>
  <c r="B4395" i="89" s="1"/>
  <c r="B4394" i="89" a="1"/>
  <c r="B4394" i="89" s="1"/>
  <c r="B4393" i="89" a="1"/>
  <c r="B4393" i="89" s="1"/>
  <c r="B4392" i="89" a="1"/>
  <c r="B4392" i="89" s="1"/>
  <c r="B4391" i="89" a="1"/>
  <c r="B4391" i="89" s="1"/>
  <c r="B4390" i="89" a="1"/>
  <c r="B4390" i="89" s="1"/>
  <c r="B4389" i="89" a="1"/>
  <c r="B4389" i="89" s="1"/>
  <c r="B4388" i="89" a="1"/>
  <c r="B4388" i="89" s="1"/>
  <c r="B4387" i="89" a="1"/>
  <c r="B4387" i="89" s="1"/>
  <c r="B4386" i="89" a="1"/>
  <c r="B4386" i="89" s="1"/>
  <c r="B4385" i="89" a="1"/>
  <c r="B4385" i="89" s="1"/>
  <c r="B4384" i="89" a="1"/>
  <c r="B4384" i="89" s="1"/>
  <c r="B4383" i="89" a="1"/>
  <c r="B4383" i="89" s="1"/>
  <c r="B4382" i="89" a="1"/>
  <c r="B4382" i="89" s="1"/>
  <c r="B4381" i="89" a="1"/>
  <c r="B4381" i="89" s="1"/>
  <c r="B4380" i="89" a="1"/>
  <c r="B4380" i="89" s="1"/>
  <c r="B4379" i="89" a="1"/>
  <c r="B4379" i="89" s="1"/>
  <c r="B4378" i="89" a="1"/>
  <c r="B4378" i="89" s="1"/>
  <c r="B4377" i="89" a="1"/>
  <c r="B4377" i="89" s="1"/>
  <c r="B4376" i="89" a="1"/>
  <c r="B4376" i="89" s="1"/>
  <c r="B4375" i="89" a="1"/>
  <c r="B4375" i="89" s="1"/>
  <c r="B4374" i="89" a="1"/>
  <c r="B4374" i="89" s="1"/>
  <c r="B4373" i="89" a="1"/>
  <c r="B4373" i="89" s="1"/>
  <c r="B4372" i="89" a="1"/>
  <c r="B4372" i="89" s="1"/>
  <c r="B4371" i="89" a="1"/>
  <c r="B4371" i="89" s="1"/>
  <c r="B4370" i="89" a="1"/>
  <c r="B4370" i="89" s="1"/>
  <c r="B4369" i="89" a="1"/>
  <c r="B4369" i="89" s="1"/>
  <c r="B4368" i="89" a="1"/>
  <c r="B4368" i="89" s="1"/>
  <c r="B4367" i="89" a="1"/>
  <c r="B4367" i="89" s="1"/>
  <c r="B4366" i="89" a="1"/>
  <c r="B4366" i="89" s="1"/>
  <c r="B4365" i="89" a="1"/>
  <c r="B4365" i="89" s="1"/>
  <c r="B4364" i="89" a="1"/>
  <c r="B4364" i="89" s="1"/>
  <c r="B4363" i="89" a="1"/>
  <c r="B4363" i="89" s="1"/>
  <c r="B4362" i="89" a="1"/>
  <c r="B4362" i="89" s="1"/>
  <c r="B4361" i="89" a="1"/>
  <c r="B4361" i="89" s="1"/>
  <c r="B4360" i="89" a="1"/>
  <c r="B4360" i="89" s="1"/>
  <c r="B4359" i="89" a="1"/>
  <c r="B4359" i="89" s="1"/>
  <c r="B4358" i="89" a="1"/>
  <c r="B4358" i="89" s="1"/>
  <c r="B4357" i="89" a="1"/>
  <c r="B4357" i="89" s="1"/>
  <c r="B4356" i="89" a="1"/>
  <c r="B4356" i="89" s="1"/>
  <c r="B4355" i="89" a="1"/>
  <c r="B4355" i="89" s="1"/>
  <c r="B4354" i="89" a="1"/>
  <c r="B4354" i="89" s="1"/>
  <c r="B4353" i="89" a="1"/>
  <c r="B4353" i="89" s="1"/>
  <c r="B4352" i="89" a="1"/>
  <c r="B4352" i="89" s="1"/>
  <c r="B4351" i="89" a="1"/>
  <c r="B4351" i="89" s="1"/>
  <c r="B4350" i="89" a="1"/>
  <c r="B4350" i="89" s="1"/>
  <c r="B4349" i="89" a="1"/>
  <c r="B4349" i="89" s="1"/>
  <c r="B4348" i="89" a="1"/>
  <c r="B4348" i="89" s="1"/>
  <c r="B4347" i="89" a="1"/>
  <c r="B4347" i="89" s="1"/>
  <c r="B4346" i="89" a="1"/>
  <c r="B4346" i="89" s="1"/>
  <c r="B4345" i="89" a="1"/>
  <c r="B4345" i="89" s="1"/>
  <c r="B4344" i="89" a="1"/>
  <c r="B4344" i="89" s="1"/>
  <c r="B4343" i="89" a="1"/>
  <c r="B4343" i="89" s="1"/>
  <c r="B4342" i="89" a="1"/>
  <c r="B4342" i="89" s="1"/>
  <c r="B4341" i="89" a="1"/>
  <c r="B4341" i="89" s="1"/>
  <c r="B4340" i="89" a="1"/>
  <c r="B4340" i="89" s="1"/>
  <c r="B4339" i="89" a="1"/>
  <c r="B4339" i="89" s="1"/>
  <c r="B4338" i="89" a="1"/>
  <c r="B4338" i="89" s="1"/>
  <c r="B4337" i="89" a="1"/>
  <c r="B4337" i="89" s="1"/>
  <c r="B4336" i="89" a="1"/>
  <c r="B4336" i="89" s="1"/>
  <c r="B4335" i="89" a="1"/>
  <c r="B4335" i="89" s="1"/>
  <c r="B4334" i="89" a="1"/>
  <c r="B4334" i="89" s="1"/>
  <c r="B4333" i="89" a="1"/>
  <c r="B4333" i="89" s="1"/>
  <c r="B4332" i="89" a="1"/>
  <c r="B4332" i="89" s="1"/>
  <c r="B4331" i="89" a="1"/>
  <c r="B4331" i="89" s="1"/>
  <c r="B4330" i="89" a="1"/>
  <c r="B4330" i="89" s="1"/>
  <c r="B4329" i="89" a="1"/>
  <c r="B4329" i="89" s="1"/>
  <c r="B4328" i="89" a="1"/>
  <c r="B4328" i="89" s="1"/>
  <c r="B4327" i="89" a="1"/>
  <c r="B4327" i="89" s="1"/>
  <c r="B4326" i="89" a="1"/>
  <c r="B4326" i="89" s="1"/>
  <c r="B4325" i="89" a="1"/>
  <c r="B4325" i="89" s="1"/>
  <c r="B4324" i="89" a="1"/>
  <c r="B4324" i="89" s="1"/>
  <c r="B4323" i="89" a="1"/>
  <c r="B4323" i="89" s="1"/>
  <c r="B4322" i="89" a="1"/>
  <c r="B4322" i="89" s="1"/>
  <c r="B4321" i="89" a="1"/>
  <c r="B4321" i="89" s="1"/>
  <c r="B4320" i="89" a="1"/>
  <c r="B4320" i="89" s="1"/>
  <c r="B4319" i="89" a="1"/>
  <c r="B4319" i="89" s="1"/>
  <c r="B4318" i="89" a="1"/>
  <c r="B4318" i="89" s="1"/>
  <c r="B4317" i="89" a="1"/>
  <c r="B4317" i="89" s="1"/>
  <c r="B4316" i="89" a="1"/>
  <c r="B4316" i="89" s="1"/>
  <c r="B4315" i="89" a="1"/>
  <c r="B4315" i="89" s="1"/>
  <c r="B4314" i="89" a="1"/>
  <c r="B4314" i="89" s="1"/>
  <c r="B4313" i="89" a="1"/>
  <c r="B4313" i="89" s="1"/>
  <c r="B4312" i="89" a="1"/>
  <c r="B4312" i="89" s="1"/>
  <c r="B4311" i="89" a="1"/>
  <c r="B4311" i="89" s="1"/>
  <c r="B4310" i="89" a="1"/>
  <c r="B4310" i="89" s="1"/>
  <c r="B4309" i="89" a="1"/>
  <c r="B4309" i="89" s="1"/>
  <c r="B4308" i="89" a="1"/>
  <c r="B4308" i="89" s="1"/>
  <c r="B4307" i="89" a="1"/>
  <c r="B4307" i="89" s="1"/>
  <c r="B4306" i="89" a="1"/>
  <c r="B4306" i="89" s="1"/>
  <c r="B4305" i="89" a="1"/>
  <c r="B4305" i="89" s="1"/>
  <c r="B4304" i="89" a="1"/>
  <c r="B4304" i="89" s="1"/>
  <c r="B4303" i="89" a="1"/>
  <c r="B4303" i="89" s="1"/>
  <c r="B4302" i="89" a="1"/>
  <c r="B4302" i="89" s="1"/>
  <c r="B4301" i="89" a="1"/>
  <c r="B4301" i="89" s="1"/>
  <c r="B4300" i="89" a="1"/>
  <c r="B4300" i="89" s="1"/>
  <c r="B4299" i="89" a="1"/>
  <c r="B4299" i="89" s="1"/>
  <c r="B4298" i="89" a="1"/>
  <c r="B4298" i="89" s="1"/>
  <c r="B4297" i="89" a="1"/>
  <c r="B4297" i="89" s="1"/>
  <c r="B4296" i="89" a="1"/>
  <c r="B4296" i="89" s="1"/>
  <c r="B4295" i="89" a="1"/>
  <c r="B4295" i="89" s="1"/>
  <c r="B4294" i="89" a="1"/>
  <c r="B4294" i="89" s="1"/>
  <c r="B4293" i="89" a="1"/>
  <c r="B4293" i="89" s="1"/>
  <c r="B4292" i="89" a="1"/>
  <c r="B4292" i="89" s="1"/>
  <c r="B4291" i="89" a="1"/>
  <c r="B4291" i="89" s="1"/>
  <c r="B4290" i="89" a="1"/>
  <c r="B4290" i="89" s="1"/>
  <c r="B4289" i="89" a="1"/>
  <c r="B4289" i="89" s="1"/>
  <c r="B4288" i="89" a="1"/>
  <c r="B4288" i="89" s="1"/>
  <c r="B4287" i="89" a="1"/>
  <c r="B4287" i="89" s="1"/>
  <c r="B4286" i="89" a="1"/>
  <c r="B4286" i="89" s="1"/>
  <c r="B4285" i="89" a="1"/>
  <c r="B4285" i="89" s="1"/>
  <c r="B4284" i="89" a="1"/>
  <c r="B4284" i="89" s="1"/>
  <c r="B4283" i="89" a="1"/>
  <c r="B4283" i="89" s="1"/>
  <c r="B4282" i="89" a="1"/>
  <c r="B4282" i="89" s="1"/>
  <c r="B4281" i="89" a="1"/>
  <c r="B4281" i="89" s="1"/>
  <c r="B4280" i="89" a="1"/>
  <c r="B4280" i="89" s="1"/>
  <c r="B4279" i="89" a="1"/>
  <c r="B4279" i="89" s="1"/>
  <c r="B4278" i="89" a="1"/>
  <c r="B4278" i="89" s="1"/>
  <c r="B4277" i="89" a="1"/>
  <c r="B4277" i="89" s="1"/>
  <c r="B4276" i="89" a="1"/>
  <c r="B4276" i="89" s="1"/>
  <c r="B4275" i="89" a="1"/>
  <c r="B4275" i="89" s="1"/>
  <c r="B4274" i="89" a="1"/>
  <c r="B4274" i="89" s="1"/>
  <c r="B4273" i="89" a="1"/>
  <c r="B4273" i="89" s="1"/>
  <c r="B4272" i="89" a="1"/>
  <c r="B4272" i="89" s="1"/>
  <c r="B4271" i="89" a="1"/>
  <c r="B4271" i="89" s="1"/>
  <c r="B4270" i="89" a="1"/>
  <c r="B4270" i="89" s="1"/>
  <c r="B4269" i="89" a="1"/>
  <c r="B4269" i="89" s="1"/>
  <c r="B4268" i="89" a="1"/>
  <c r="B4268" i="89" s="1"/>
  <c r="B4267" i="89" a="1"/>
  <c r="B4267" i="89" s="1"/>
  <c r="B4266" i="89" a="1"/>
  <c r="B4266" i="89" s="1"/>
  <c r="B4265" i="89" a="1"/>
  <c r="B4265" i="89" s="1"/>
  <c r="B4264" i="89" a="1"/>
  <c r="B4264" i="89" s="1"/>
  <c r="B4263" i="89" a="1"/>
  <c r="B4263" i="89" s="1"/>
  <c r="B4262" i="89" a="1"/>
  <c r="B4262" i="89" s="1"/>
  <c r="B4261" i="89" a="1"/>
  <c r="B4261" i="89" s="1"/>
  <c r="B4260" i="89" a="1"/>
  <c r="B4260" i="89" s="1"/>
  <c r="B4259" i="89" a="1"/>
  <c r="B4259" i="89" s="1"/>
  <c r="B4258" i="89" a="1"/>
  <c r="B4258" i="89" s="1"/>
  <c r="B4257" i="89" a="1"/>
  <c r="B4257" i="89" s="1"/>
  <c r="B4256" i="89" a="1"/>
  <c r="B4256" i="89" s="1"/>
  <c r="B4255" i="89" a="1"/>
  <c r="B4255" i="89" s="1"/>
  <c r="B4254" i="89" a="1"/>
  <c r="B4254" i="89" s="1"/>
  <c r="B4253" i="89" a="1"/>
  <c r="B4253" i="89" s="1"/>
  <c r="B4252" i="89" a="1"/>
  <c r="B4252" i="89" s="1"/>
  <c r="B4251" i="89" a="1"/>
  <c r="B4251" i="89" s="1"/>
  <c r="B4250" i="89" a="1"/>
  <c r="B4250" i="89" s="1"/>
  <c r="B4249" i="89" a="1"/>
  <c r="B4249" i="89" s="1"/>
  <c r="B4248" i="89" a="1"/>
  <c r="B4248" i="89" s="1"/>
  <c r="B4247" i="89" a="1"/>
  <c r="B4247" i="89" s="1"/>
  <c r="B4246" i="89" a="1"/>
  <c r="B4246" i="89" s="1"/>
  <c r="B4245" i="89" a="1"/>
  <c r="B4245" i="89" s="1"/>
  <c r="B4244" i="89" a="1"/>
  <c r="B4244" i="89" s="1"/>
  <c r="B4243" i="89" a="1"/>
  <c r="B4243" i="89" s="1"/>
  <c r="B4242" i="89" a="1"/>
  <c r="B4242" i="89" s="1"/>
  <c r="B4241" i="89" a="1"/>
  <c r="B4241" i="89" s="1"/>
  <c r="B4240" i="89" a="1"/>
  <c r="B4240" i="89" s="1"/>
  <c r="B4239" i="89" a="1"/>
  <c r="B4239" i="89" s="1"/>
  <c r="B4238" i="89" a="1"/>
  <c r="B4238" i="89" s="1"/>
  <c r="B4237" i="89" a="1"/>
  <c r="B4237" i="89" s="1"/>
  <c r="B4236" i="89" a="1"/>
  <c r="B4236" i="89" s="1"/>
  <c r="B4235" i="89" a="1"/>
  <c r="B4235" i="89" s="1"/>
  <c r="B4234" i="89" a="1"/>
  <c r="B4234" i="89" s="1"/>
  <c r="B4233" i="89" a="1"/>
  <c r="B4233" i="89" s="1"/>
  <c r="B4232" i="89" a="1"/>
  <c r="B4232" i="89" s="1"/>
  <c r="B4231" i="89" a="1"/>
  <c r="B4231" i="89" s="1"/>
  <c r="B4230" i="89" a="1"/>
  <c r="B4230" i="89" s="1"/>
  <c r="B4229" i="89" a="1"/>
  <c r="B4229" i="89" s="1"/>
  <c r="B4228" i="89" a="1"/>
  <c r="B4228" i="89" s="1"/>
  <c r="B4227" i="89" a="1"/>
  <c r="B4227" i="89" s="1"/>
  <c r="B4226" i="89" a="1"/>
  <c r="B4226" i="89" s="1"/>
  <c r="B4225" i="89" a="1"/>
  <c r="B4225" i="89" s="1"/>
  <c r="B4224" i="89" a="1"/>
  <c r="B4224" i="89" s="1"/>
  <c r="B4223" i="89" a="1"/>
  <c r="B4223" i="89" s="1"/>
  <c r="B4222" i="89" a="1"/>
  <c r="B4222" i="89" s="1"/>
  <c r="B4221" i="89" a="1"/>
  <c r="B4221" i="89" s="1"/>
  <c r="B4220" i="89" a="1"/>
  <c r="B4220" i="89" s="1"/>
  <c r="B4219" i="89" a="1"/>
  <c r="B4219" i="89" s="1"/>
  <c r="B4218" i="89" a="1"/>
  <c r="B4218" i="89" s="1"/>
  <c r="B4217" i="89" a="1"/>
  <c r="B4217" i="89" s="1"/>
  <c r="B4216" i="89" a="1"/>
  <c r="B4216" i="89" s="1"/>
  <c r="B4215" i="89" a="1"/>
  <c r="B4215" i="89" s="1"/>
  <c r="B4214" i="89" a="1"/>
  <c r="B4214" i="89" s="1"/>
  <c r="B4213" i="89" a="1"/>
  <c r="B4213" i="89" s="1"/>
  <c r="B4212" i="89" a="1"/>
  <c r="B4212" i="89" s="1"/>
  <c r="B4211" i="89" a="1"/>
  <c r="B4211" i="89" s="1"/>
  <c r="B4210" i="89" a="1"/>
  <c r="B4210" i="89" s="1"/>
  <c r="B4209" i="89" a="1"/>
  <c r="B4209" i="89" s="1"/>
  <c r="B4208" i="89" a="1"/>
  <c r="B4208" i="89" s="1"/>
  <c r="B4207" i="89" a="1"/>
  <c r="B4207" i="89" s="1"/>
  <c r="B4206" i="89" a="1"/>
  <c r="B4206" i="89" s="1"/>
  <c r="B4205" i="89" a="1"/>
  <c r="B4205" i="89" s="1"/>
  <c r="B4204" i="89" a="1"/>
  <c r="B4204" i="89" s="1"/>
  <c r="B4203" i="89" a="1"/>
  <c r="B4203" i="89" s="1"/>
  <c r="B4202" i="89" a="1"/>
  <c r="B4202" i="89" s="1"/>
  <c r="B4201" i="89" a="1"/>
  <c r="B4201" i="89" s="1"/>
  <c r="B4200" i="89" a="1"/>
  <c r="B4200" i="89" s="1"/>
  <c r="B4199" i="89" a="1"/>
  <c r="B4199" i="89" s="1"/>
  <c r="B4198" i="89" a="1"/>
  <c r="B4198" i="89" s="1"/>
  <c r="B4197" i="89" a="1"/>
  <c r="B4197" i="89" s="1"/>
  <c r="B4196" i="89" a="1"/>
  <c r="B4196" i="89" s="1"/>
  <c r="B4195" i="89" a="1"/>
  <c r="B4195" i="89" s="1"/>
  <c r="B4194" i="89" a="1"/>
  <c r="B4194" i="89" s="1"/>
  <c r="B4193" i="89" a="1"/>
  <c r="B4193" i="89" s="1"/>
  <c r="B4192" i="89" a="1"/>
  <c r="B4192" i="89" s="1"/>
  <c r="B4191" i="89" a="1"/>
  <c r="B4191" i="89" s="1"/>
  <c r="B4190" i="89" a="1"/>
  <c r="B4190" i="89" s="1"/>
  <c r="B4189" i="89" a="1"/>
  <c r="B4189" i="89" s="1"/>
  <c r="B4188" i="89" a="1"/>
  <c r="B4188" i="89" s="1"/>
  <c r="B4187" i="89" a="1"/>
  <c r="B4187" i="89" s="1"/>
  <c r="B4186" i="89" a="1"/>
  <c r="B4186" i="89" s="1"/>
  <c r="B4185" i="89" a="1"/>
  <c r="B4185" i="89" s="1"/>
  <c r="B4184" i="89" a="1"/>
  <c r="B4184" i="89" s="1"/>
  <c r="B4183" i="89" a="1"/>
  <c r="B4183" i="89" s="1"/>
  <c r="B4182" i="89" a="1"/>
  <c r="B4182" i="89" s="1"/>
  <c r="B4181" i="89" a="1"/>
  <c r="B4181" i="89" s="1"/>
  <c r="B4180" i="89" a="1"/>
  <c r="B4180" i="89" s="1"/>
  <c r="B4179" i="89" a="1"/>
  <c r="B4179" i="89" s="1"/>
  <c r="B4178" i="89" a="1"/>
  <c r="B4178" i="89" s="1"/>
  <c r="B4177" i="89" a="1"/>
  <c r="B4177" i="89" s="1"/>
  <c r="B4176" i="89" a="1"/>
  <c r="B4176" i="89" s="1"/>
  <c r="B4175" i="89" a="1"/>
  <c r="B4175" i="89" s="1"/>
  <c r="B4174" i="89" a="1"/>
  <c r="B4174" i="89" s="1"/>
  <c r="B4173" i="89" a="1"/>
  <c r="B4173" i="89" s="1"/>
  <c r="B4172" i="89" a="1"/>
  <c r="B4172" i="89" s="1"/>
  <c r="B4171" i="89" a="1"/>
  <c r="B4171" i="89" s="1"/>
  <c r="B4170" i="89" a="1"/>
  <c r="B4170" i="89" s="1"/>
  <c r="B4169" i="89" a="1"/>
  <c r="B4169" i="89" s="1"/>
  <c r="B4168" i="89" a="1"/>
  <c r="B4168" i="89" s="1"/>
  <c r="B4167" i="89" a="1"/>
  <c r="B4167" i="89" s="1"/>
  <c r="B4166" i="89" a="1"/>
  <c r="B4166" i="89" s="1"/>
  <c r="B4165" i="89" a="1"/>
  <c r="B4165" i="89" s="1"/>
  <c r="B4164" i="89" a="1"/>
  <c r="B4164" i="89" s="1"/>
  <c r="B4163" i="89" a="1"/>
  <c r="B4163" i="89" s="1"/>
  <c r="B4162" i="89" a="1"/>
  <c r="B4162" i="89" s="1"/>
  <c r="B4161" i="89" a="1"/>
  <c r="B4161" i="89" s="1"/>
  <c r="B4160" i="89" a="1"/>
  <c r="B4160" i="89" s="1"/>
  <c r="B4159" i="89" a="1"/>
  <c r="B4159" i="89" s="1"/>
  <c r="B4158" i="89" a="1"/>
  <c r="B4158" i="89" s="1"/>
  <c r="B4157" i="89" a="1"/>
  <c r="B4157" i="89" s="1"/>
  <c r="B4156" i="89" a="1"/>
  <c r="B4156" i="89" s="1"/>
  <c r="B4155" i="89" a="1"/>
  <c r="B4155" i="89" s="1"/>
  <c r="B4154" i="89" a="1"/>
  <c r="B4154" i="89" s="1"/>
  <c r="B4153" i="89" a="1"/>
  <c r="B4153" i="89" s="1"/>
  <c r="B4152" i="89" a="1"/>
  <c r="B4152" i="89" s="1"/>
  <c r="B4151" i="89" a="1"/>
  <c r="B4151" i="89" s="1"/>
  <c r="B4150" i="89" a="1"/>
  <c r="B4150" i="89" s="1"/>
  <c r="B4149" i="89" a="1"/>
  <c r="B4149" i="89" s="1"/>
  <c r="B4148" i="89" a="1"/>
  <c r="B4148" i="89" s="1"/>
  <c r="B4147" i="89" a="1"/>
  <c r="B4147" i="89" s="1"/>
  <c r="B4146" i="89" a="1"/>
  <c r="B4146" i="89" s="1"/>
  <c r="B4145" i="89" a="1"/>
  <c r="B4145" i="89" s="1"/>
  <c r="B4144" i="89" a="1"/>
  <c r="B4144" i="89" s="1"/>
  <c r="B4143" i="89" a="1"/>
  <c r="B4143" i="89" s="1"/>
  <c r="B4142" i="89" a="1"/>
  <c r="B4142" i="89" s="1"/>
  <c r="B4141" i="89" a="1"/>
  <c r="B4141" i="89" s="1"/>
  <c r="B4140" i="89" a="1"/>
  <c r="B4140" i="89" s="1"/>
  <c r="B4139" i="89" a="1"/>
  <c r="B4139" i="89" s="1"/>
  <c r="B4138" i="89" a="1"/>
  <c r="B4138" i="89" s="1"/>
  <c r="B4137" i="89" a="1"/>
  <c r="B4137" i="89" s="1"/>
  <c r="B4136" i="89" a="1"/>
  <c r="B4136" i="89" s="1"/>
  <c r="B4135" i="89" a="1"/>
  <c r="B4135" i="89" s="1"/>
  <c r="B4134" i="89" a="1"/>
  <c r="B4134" i="89" s="1"/>
  <c r="B4133" i="89" a="1"/>
  <c r="B4133" i="89" s="1"/>
  <c r="B4132" i="89" a="1"/>
  <c r="B4132" i="89" s="1"/>
  <c r="B4131" i="89" a="1"/>
  <c r="B4131" i="89" s="1"/>
  <c r="B4130" i="89" a="1"/>
  <c r="B4130" i="89" s="1"/>
  <c r="B4129" i="89" a="1"/>
  <c r="B4129" i="89" s="1"/>
  <c r="B4128" i="89" a="1"/>
  <c r="B4128" i="89" s="1"/>
  <c r="B4127" i="89" a="1"/>
  <c r="B4127" i="89" s="1"/>
  <c r="B4126" i="89" a="1"/>
  <c r="B4126" i="89" s="1"/>
  <c r="B4125" i="89" a="1"/>
  <c r="B4125" i="89" s="1"/>
  <c r="B4124" i="89" a="1"/>
  <c r="B4124" i="89" s="1"/>
  <c r="B4123" i="89" a="1"/>
  <c r="B4123" i="89" s="1"/>
  <c r="B4122" i="89" a="1"/>
  <c r="B4122" i="89" s="1"/>
  <c r="B4121" i="89" a="1"/>
  <c r="B4121" i="89" s="1"/>
  <c r="B4120" i="89" a="1"/>
  <c r="B4120" i="89" s="1"/>
  <c r="B4119" i="89" a="1"/>
  <c r="B4119" i="89" s="1"/>
  <c r="B4118" i="89" a="1"/>
  <c r="B4118" i="89" s="1"/>
  <c r="B4117" i="89" a="1"/>
  <c r="B4117" i="89" s="1"/>
  <c r="B4116" i="89" a="1"/>
  <c r="B4116" i="89" s="1"/>
  <c r="B4115" i="89" a="1"/>
  <c r="B4115" i="89" s="1"/>
  <c r="B4114" i="89" a="1"/>
  <c r="B4114" i="89" s="1"/>
  <c r="B4113" i="89" a="1"/>
  <c r="B4113" i="89" s="1"/>
  <c r="B4112" i="89" a="1"/>
  <c r="B4112" i="89" s="1"/>
  <c r="B4111" i="89" a="1"/>
  <c r="B4111" i="89" s="1"/>
  <c r="B4110" i="89" a="1"/>
  <c r="B4110" i="89" s="1"/>
  <c r="B4109" i="89" a="1"/>
  <c r="B4109" i="89" s="1"/>
  <c r="B4108" i="89" a="1"/>
  <c r="B4108" i="89" s="1"/>
  <c r="B4107" i="89" a="1"/>
  <c r="B4107" i="89" s="1"/>
  <c r="B4106" i="89" a="1"/>
  <c r="B4106" i="89" s="1"/>
  <c r="B4105" i="89" a="1"/>
  <c r="B4105" i="89" s="1"/>
  <c r="B4104" i="89" a="1"/>
  <c r="B4104" i="89" s="1"/>
  <c r="B4103" i="89" a="1"/>
  <c r="B4103" i="89" s="1"/>
  <c r="B4102" i="89" a="1"/>
  <c r="B4102" i="89" s="1"/>
  <c r="B4101" i="89" a="1"/>
  <c r="B4101" i="89" s="1"/>
  <c r="B4100" i="89" a="1"/>
  <c r="B4100" i="89" s="1"/>
  <c r="B4099" i="89" a="1"/>
  <c r="B4099" i="89" s="1"/>
  <c r="B4098" i="89" a="1"/>
  <c r="B4098" i="89" s="1"/>
  <c r="B4097" i="89" a="1"/>
  <c r="B4097" i="89" s="1"/>
  <c r="B4096" i="89" a="1"/>
  <c r="B4096" i="89" s="1"/>
  <c r="B4095" i="89" a="1"/>
  <c r="B4095" i="89" s="1"/>
  <c r="B4094" i="89" a="1"/>
  <c r="B4094" i="89" s="1"/>
  <c r="B4093" i="89" a="1"/>
  <c r="B4093" i="89" s="1"/>
  <c r="B4092" i="89" a="1"/>
  <c r="B4092" i="89" s="1"/>
  <c r="B4091" i="89" a="1"/>
  <c r="B4091" i="89" s="1"/>
  <c r="B4090" i="89" a="1"/>
  <c r="B4090" i="89" s="1"/>
  <c r="B4089" i="89" a="1"/>
  <c r="B4089" i="89" s="1"/>
  <c r="B4088" i="89" a="1"/>
  <c r="B4088" i="89" s="1"/>
  <c r="B4087" i="89" a="1"/>
  <c r="B4087" i="89" s="1"/>
  <c r="B4086" i="89" a="1"/>
  <c r="B4086" i="89" s="1"/>
  <c r="B4085" i="89" a="1"/>
  <c r="B4085" i="89" s="1"/>
  <c r="B4084" i="89" a="1"/>
  <c r="B4084" i="89" s="1"/>
  <c r="B4083" i="89" a="1"/>
  <c r="B4083" i="89" s="1"/>
  <c r="B4082" i="89" a="1"/>
  <c r="B4082" i="89" s="1"/>
  <c r="B4081" i="89" a="1"/>
  <c r="B4081" i="89" s="1"/>
  <c r="B4080" i="89" a="1"/>
  <c r="B4080" i="89" s="1"/>
  <c r="B4079" i="89" a="1"/>
  <c r="B4079" i="89" s="1"/>
  <c r="B4078" i="89" a="1"/>
  <c r="B4078" i="89" s="1"/>
  <c r="B4077" i="89" a="1"/>
  <c r="B4077" i="89" s="1"/>
  <c r="B4076" i="89" a="1"/>
  <c r="B4076" i="89" s="1"/>
  <c r="B4075" i="89" a="1"/>
  <c r="B4075" i="89" s="1"/>
  <c r="B4074" i="89" a="1"/>
  <c r="B4074" i="89" s="1"/>
  <c r="B4073" i="89" a="1"/>
  <c r="B4073" i="89" s="1"/>
  <c r="B4072" i="89" a="1"/>
  <c r="B4072" i="89" s="1"/>
  <c r="B4071" i="89" a="1"/>
  <c r="B4071" i="89" s="1"/>
  <c r="B4070" i="89" a="1"/>
  <c r="B4070" i="89" s="1"/>
  <c r="B4069" i="89" a="1"/>
  <c r="B4069" i="89" s="1"/>
  <c r="B4068" i="89" a="1"/>
  <c r="B4068" i="89" s="1"/>
  <c r="B4067" i="89" a="1"/>
  <c r="B4067" i="89" s="1"/>
  <c r="B4066" i="89" a="1"/>
  <c r="B4066" i="89" s="1"/>
  <c r="B4065" i="89" a="1"/>
  <c r="B4065" i="89" s="1"/>
  <c r="B4064" i="89" a="1"/>
  <c r="B4064" i="89" s="1"/>
  <c r="B4063" i="89" a="1"/>
  <c r="B4063" i="89" s="1"/>
  <c r="B4062" i="89" a="1"/>
  <c r="B4062" i="89" s="1"/>
  <c r="B4061" i="89" a="1"/>
  <c r="B4061" i="89" s="1"/>
  <c r="B4060" i="89" a="1"/>
  <c r="B4060" i="89" s="1"/>
  <c r="B4059" i="89" a="1"/>
  <c r="B4059" i="89" s="1"/>
  <c r="B4058" i="89" a="1"/>
  <c r="B4058" i="89" s="1"/>
  <c r="B4057" i="89" a="1"/>
  <c r="B4057" i="89" s="1"/>
  <c r="B4056" i="89" a="1"/>
  <c r="B4056" i="89" s="1"/>
  <c r="B4055" i="89" a="1"/>
  <c r="B4055" i="89" s="1"/>
  <c r="B4054" i="89" a="1"/>
  <c r="B4054" i="89" s="1"/>
  <c r="B4053" i="89" a="1"/>
  <c r="B4053" i="89" s="1"/>
  <c r="B4052" i="89" a="1"/>
  <c r="B4052" i="89" s="1"/>
  <c r="B4051" i="89" a="1"/>
  <c r="B4051" i="89" s="1"/>
  <c r="B4050" i="89" a="1"/>
  <c r="B4050" i="89" s="1"/>
  <c r="B4049" i="89" a="1"/>
  <c r="B4049" i="89" s="1"/>
  <c r="B4048" i="89" a="1"/>
  <c r="B4048" i="89" s="1"/>
  <c r="B4047" i="89" a="1"/>
  <c r="B4047" i="89" s="1"/>
  <c r="B4046" i="89" a="1"/>
  <c r="B4046" i="89" s="1"/>
  <c r="B4045" i="89" a="1"/>
  <c r="B4045" i="89" s="1"/>
  <c r="B4044" i="89" a="1"/>
  <c r="B4044" i="89" s="1"/>
  <c r="B4043" i="89" a="1"/>
  <c r="B4043" i="89" s="1"/>
  <c r="B4042" i="89" a="1"/>
  <c r="B4042" i="89" s="1"/>
  <c r="B4041" i="89" a="1"/>
  <c r="B4041" i="89" s="1"/>
  <c r="B4040" i="89" a="1"/>
  <c r="B4040" i="89" s="1"/>
  <c r="B4039" i="89" a="1"/>
  <c r="B4039" i="89" s="1"/>
  <c r="B4038" i="89" a="1"/>
  <c r="B4038" i="89" s="1"/>
  <c r="B4037" i="89" a="1"/>
  <c r="B4037" i="89" s="1"/>
  <c r="B4036" i="89" a="1"/>
  <c r="B4036" i="89" s="1"/>
  <c r="B4035" i="89" a="1"/>
  <c r="B4035" i="89" s="1"/>
  <c r="B4034" i="89" a="1"/>
  <c r="B4034" i="89" s="1"/>
  <c r="B4033" i="89" a="1"/>
  <c r="B4033" i="89" s="1"/>
  <c r="B4032" i="89" a="1"/>
  <c r="B4032" i="89" s="1"/>
  <c r="B4031" i="89" a="1"/>
  <c r="B4031" i="89" s="1"/>
  <c r="B4030" i="89" a="1"/>
  <c r="B4030" i="89" s="1"/>
  <c r="B4029" i="89" a="1"/>
  <c r="B4029" i="89" s="1"/>
  <c r="B4028" i="89" a="1"/>
  <c r="B4028" i="89" s="1"/>
  <c r="B4027" i="89" a="1"/>
  <c r="B4027" i="89" s="1"/>
  <c r="B4026" i="89" a="1"/>
  <c r="B4026" i="89" s="1"/>
  <c r="B4025" i="89" a="1"/>
  <c r="B4025" i="89" s="1"/>
  <c r="B4024" i="89" a="1"/>
  <c r="B4024" i="89" s="1"/>
  <c r="B4023" i="89" a="1"/>
  <c r="B4023" i="89" s="1"/>
  <c r="B4022" i="89" a="1"/>
  <c r="B4022" i="89" s="1"/>
  <c r="B4021" i="89" a="1"/>
  <c r="B4021" i="89" s="1"/>
  <c r="B4020" i="89" a="1"/>
  <c r="B4020" i="89" s="1"/>
  <c r="B4019" i="89" a="1"/>
  <c r="B4019" i="89" s="1"/>
  <c r="B4018" i="89" a="1"/>
  <c r="B4018" i="89" s="1"/>
  <c r="B4017" i="89" a="1"/>
  <c r="B4017" i="89" s="1"/>
  <c r="B4016" i="89" a="1"/>
  <c r="B4016" i="89" s="1"/>
  <c r="B4015" i="89" a="1"/>
  <c r="B4015" i="89" s="1"/>
  <c r="B4014" i="89" a="1"/>
  <c r="B4014" i="89" s="1"/>
  <c r="B4013" i="89" a="1"/>
  <c r="B4013" i="89" s="1"/>
  <c r="B4012" i="89" a="1"/>
  <c r="B4012" i="89" s="1"/>
  <c r="B4011" i="89" a="1"/>
  <c r="B4011" i="89" s="1"/>
  <c r="B4010" i="89" a="1"/>
  <c r="B4010" i="89" s="1"/>
  <c r="B4009" i="89" a="1"/>
  <c r="B4009" i="89" s="1"/>
  <c r="B4008" i="89" a="1"/>
  <c r="B4008" i="89" s="1"/>
  <c r="B4007" i="89" a="1"/>
  <c r="B4007" i="89" s="1"/>
  <c r="B4006" i="89" a="1"/>
  <c r="B4006" i="89" s="1"/>
  <c r="B4005" i="89" a="1"/>
  <c r="B4005" i="89" s="1"/>
  <c r="B4004" i="89" a="1"/>
  <c r="B4004" i="89" s="1"/>
  <c r="B4003" i="89" a="1"/>
  <c r="B4003" i="89" s="1"/>
  <c r="B4002" i="89" a="1"/>
  <c r="B4002" i="89" s="1"/>
  <c r="B4001" i="89" a="1"/>
  <c r="B4001" i="89" s="1"/>
  <c r="B4000" i="89" a="1"/>
  <c r="B4000" i="89" s="1"/>
  <c r="B3999" i="89" a="1"/>
  <c r="B3999" i="89" s="1"/>
  <c r="B3998" i="89" a="1"/>
  <c r="B3998" i="89" s="1"/>
  <c r="B3997" i="89" a="1"/>
  <c r="B3997" i="89" s="1"/>
  <c r="B3996" i="89" a="1"/>
  <c r="B3996" i="89" s="1"/>
  <c r="B3995" i="89" a="1"/>
  <c r="B3995" i="89" s="1"/>
  <c r="B3994" i="89" a="1"/>
  <c r="B3994" i="89" s="1"/>
  <c r="B3993" i="89" a="1"/>
  <c r="B3993" i="89" s="1"/>
  <c r="B3992" i="89" a="1"/>
  <c r="B3992" i="89" s="1"/>
  <c r="B3991" i="89" a="1"/>
  <c r="B3991" i="89" s="1"/>
  <c r="B3990" i="89" a="1"/>
  <c r="B3990" i="89" s="1"/>
  <c r="B3989" i="89" a="1"/>
  <c r="B3989" i="89" s="1"/>
  <c r="B3988" i="89" a="1"/>
  <c r="B3988" i="89" s="1"/>
  <c r="B3987" i="89" a="1"/>
  <c r="B3987" i="89" s="1"/>
  <c r="B3986" i="89" a="1"/>
  <c r="B3986" i="89" s="1"/>
  <c r="B3985" i="89" a="1"/>
  <c r="B3985" i="89" s="1"/>
  <c r="B3984" i="89" a="1"/>
  <c r="B3984" i="89" s="1"/>
  <c r="B3983" i="89" a="1"/>
  <c r="B3983" i="89" s="1"/>
  <c r="B3982" i="89" a="1"/>
  <c r="B3982" i="89" s="1"/>
  <c r="B3981" i="89" a="1"/>
  <c r="B3981" i="89" s="1"/>
  <c r="B3980" i="89" a="1"/>
  <c r="B3980" i="89" s="1"/>
  <c r="B3979" i="89" a="1"/>
  <c r="B3979" i="89" s="1"/>
  <c r="B3978" i="89" a="1"/>
  <c r="B3978" i="89" s="1"/>
  <c r="B3977" i="89" a="1"/>
  <c r="B3977" i="89" s="1"/>
  <c r="B3976" i="89" a="1"/>
  <c r="B3976" i="89" s="1"/>
  <c r="B3975" i="89" a="1"/>
  <c r="B3975" i="89" s="1"/>
  <c r="B3974" i="89" a="1"/>
  <c r="B3974" i="89" s="1"/>
  <c r="B3973" i="89" a="1"/>
  <c r="B3973" i="89" s="1"/>
  <c r="B3972" i="89" a="1"/>
  <c r="B3972" i="89" s="1"/>
  <c r="B3971" i="89" a="1"/>
  <c r="B3971" i="89" s="1"/>
  <c r="B3970" i="89" a="1"/>
  <c r="B3970" i="89" s="1"/>
  <c r="B3969" i="89" a="1"/>
  <c r="B3969" i="89" s="1"/>
  <c r="B3968" i="89" a="1"/>
  <c r="B3968" i="89" s="1"/>
  <c r="B3967" i="89" a="1"/>
  <c r="B3967" i="89" s="1"/>
  <c r="B3966" i="89" a="1"/>
  <c r="B3966" i="89" s="1"/>
  <c r="B3965" i="89" a="1"/>
  <c r="B3965" i="89" s="1"/>
  <c r="B3964" i="89" a="1"/>
  <c r="B3964" i="89" s="1"/>
  <c r="B3963" i="89" a="1"/>
  <c r="B3963" i="89" s="1"/>
  <c r="B3962" i="89" a="1"/>
  <c r="B3962" i="89" s="1"/>
  <c r="B3961" i="89" a="1"/>
  <c r="B3961" i="89" s="1"/>
  <c r="B3960" i="89" a="1"/>
  <c r="B3960" i="89" s="1"/>
  <c r="B3959" i="89" a="1"/>
  <c r="B3959" i="89" s="1"/>
  <c r="B3958" i="89" a="1"/>
  <c r="B3958" i="89" s="1"/>
  <c r="B3957" i="89" a="1"/>
  <c r="B3957" i="89" s="1"/>
  <c r="B3956" i="89" a="1"/>
  <c r="B3956" i="89" s="1"/>
  <c r="B3955" i="89" a="1"/>
  <c r="B3955" i="89" s="1"/>
  <c r="B3954" i="89" a="1"/>
  <c r="B3954" i="89" s="1"/>
  <c r="B3953" i="89" a="1"/>
  <c r="B3953" i="89" s="1"/>
  <c r="B3952" i="89" a="1"/>
  <c r="B3952" i="89" s="1"/>
  <c r="B3951" i="89" a="1"/>
  <c r="B3951" i="89" s="1"/>
  <c r="B3950" i="89" a="1"/>
  <c r="B3950" i="89" s="1"/>
  <c r="B3949" i="89" a="1"/>
  <c r="B3949" i="89" s="1"/>
  <c r="B3948" i="89" a="1"/>
  <c r="B3948" i="89" s="1"/>
  <c r="B3947" i="89" a="1"/>
  <c r="B3947" i="89" s="1"/>
  <c r="B3946" i="89" a="1"/>
  <c r="B3946" i="89" s="1"/>
  <c r="B3945" i="89" a="1"/>
  <c r="B3945" i="89" s="1"/>
  <c r="B3944" i="89" a="1"/>
  <c r="B3944" i="89" s="1"/>
  <c r="B3943" i="89" a="1"/>
  <c r="B3943" i="89" s="1"/>
  <c r="B3942" i="89" a="1"/>
  <c r="B3942" i="89" s="1"/>
  <c r="B3941" i="89" a="1"/>
  <c r="B3941" i="89" s="1"/>
  <c r="B3940" i="89" a="1"/>
  <c r="B3940" i="89" s="1"/>
  <c r="B3939" i="89" a="1"/>
  <c r="B3939" i="89" s="1"/>
  <c r="B3938" i="89" a="1"/>
  <c r="B3938" i="89" s="1"/>
  <c r="B3937" i="89" a="1"/>
  <c r="B3937" i="89" s="1"/>
  <c r="B3936" i="89" a="1"/>
  <c r="B3936" i="89" s="1"/>
  <c r="B3935" i="89" a="1"/>
  <c r="B3935" i="89" s="1"/>
  <c r="B3934" i="89" a="1"/>
  <c r="B3934" i="89" s="1"/>
  <c r="B3933" i="89" a="1"/>
  <c r="B3933" i="89" s="1"/>
  <c r="B3932" i="89" a="1"/>
  <c r="B3932" i="89" s="1"/>
  <c r="B3931" i="89" a="1"/>
  <c r="B3931" i="89" s="1"/>
  <c r="B3930" i="89" a="1"/>
  <c r="B3930" i="89" s="1"/>
  <c r="B3929" i="89" a="1"/>
  <c r="B3929" i="89" s="1"/>
  <c r="B3928" i="89" a="1"/>
  <c r="B3928" i="89" s="1"/>
  <c r="B3927" i="89" a="1"/>
  <c r="B3927" i="89" s="1"/>
  <c r="B3926" i="89" a="1"/>
  <c r="B3926" i="89" s="1"/>
  <c r="B3925" i="89" a="1"/>
  <c r="B3925" i="89" s="1"/>
  <c r="B3924" i="89" a="1"/>
  <c r="B3924" i="89" s="1"/>
  <c r="B3923" i="89" a="1"/>
  <c r="B3923" i="89" s="1"/>
  <c r="B3922" i="89" a="1"/>
  <c r="B3922" i="89" s="1"/>
  <c r="B3921" i="89" a="1"/>
  <c r="B3921" i="89" s="1"/>
  <c r="B3920" i="89" a="1"/>
  <c r="B3920" i="89" s="1"/>
  <c r="B3919" i="89" a="1"/>
  <c r="B3919" i="89" s="1"/>
  <c r="B3918" i="89" a="1"/>
  <c r="B3918" i="89" s="1"/>
  <c r="B3917" i="89" a="1"/>
  <c r="B3917" i="89" s="1"/>
  <c r="B3916" i="89" a="1"/>
  <c r="B3916" i="89" s="1"/>
  <c r="B3915" i="89" a="1"/>
  <c r="B3915" i="89" s="1"/>
  <c r="B3914" i="89" a="1"/>
  <c r="B3914" i="89" s="1"/>
  <c r="B3913" i="89" a="1"/>
  <c r="B3913" i="89" s="1"/>
  <c r="B3912" i="89" a="1"/>
  <c r="B3912" i="89" s="1"/>
  <c r="B3911" i="89" a="1"/>
  <c r="B3911" i="89" s="1"/>
  <c r="B3910" i="89" a="1"/>
  <c r="B3910" i="89" s="1"/>
  <c r="B3909" i="89" a="1"/>
  <c r="B3909" i="89" s="1"/>
  <c r="B3908" i="89" a="1"/>
  <c r="B3908" i="89" s="1"/>
  <c r="B3907" i="89" a="1"/>
  <c r="B3907" i="89" s="1"/>
  <c r="B3906" i="89" a="1"/>
  <c r="B3906" i="89" s="1"/>
  <c r="B3905" i="89" a="1"/>
  <c r="B3905" i="89" s="1"/>
  <c r="B3904" i="89" a="1"/>
  <c r="B3904" i="89" s="1"/>
  <c r="B3903" i="89" a="1"/>
  <c r="B3903" i="89" s="1"/>
  <c r="B3902" i="89" a="1"/>
  <c r="B3902" i="89" s="1"/>
  <c r="B3901" i="89" a="1"/>
  <c r="B3901" i="89" s="1"/>
  <c r="B3900" i="89" a="1"/>
  <c r="B3900" i="89" s="1"/>
  <c r="B3899" i="89" a="1"/>
  <c r="B3899" i="89" s="1"/>
  <c r="B3898" i="89" a="1"/>
  <c r="B3898" i="89" s="1"/>
  <c r="B3897" i="89" a="1"/>
  <c r="B3897" i="89" s="1"/>
  <c r="B3896" i="89" a="1"/>
  <c r="B3896" i="89" s="1"/>
  <c r="B3895" i="89" a="1"/>
  <c r="B3895" i="89" s="1"/>
  <c r="B3894" i="89" a="1"/>
  <c r="B3894" i="89" s="1"/>
  <c r="B3893" i="89" a="1"/>
  <c r="B3893" i="89" s="1"/>
  <c r="B3892" i="89" a="1"/>
  <c r="B3892" i="89" s="1"/>
  <c r="B3891" i="89" a="1"/>
  <c r="B3891" i="89" s="1"/>
  <c r="B3890" i="89" a="1"/>
  <c r="B3890" i="89" s="1"/>
  <c r="B3889" i="89" a="1"/>
  <c r="B3889" i="89" s="1"/>
  <c r="B3888" i="89" a="1"/>
  <c r="B3888" i="89" s="1"/>
  <c r="B3887" i="89" a="1"/>
  <c r="B3887" i="89" s="1"/>
  <c r="B3886" i="89" a="1"/>
  <c r="B3886" i="89" s="1"/>
  <c r="B3885" i="89" a="1"/>
  <c r="B3885" i="89" s="1"/>
  <c r="B3884" i="89" a="1"/>
  <c r="B3884" i="89" s="1"/>
  <c r="B3883" i="89" a="1"/>
  <c r="B3883" i="89" s="1"/>
  <c r="B3882" i="89" a="1"/>
  <c r="B3882" i="89" s="1"/>
  <c r="B3881" i="89" a="1"/>
  <c r="B3881" i="89" s="1"/>
  <c r="B3880" i="89" a="1"/>
  <c r="B3880" i="89" s="1"/>
  <c r="B3879" i="89" a="1"/>
  <c r="B3879" i="89" s="1"/>
  <c r="B3878" i="89" a="1"/>
  <c r="B3878" i="89" s="1"/>
  <c r="B3877" i="89" a="1"/>
  <c r="B3877" i="89" s="1"/>
  <c r="B3876" i="89" a="1"/>
  <c r="B3876" i="89" s="1"/>
  <c r="B3875" i="89" a="1"/>
  <c r="B3875" i="89" s="1"/>
  <c r="B3874" i="89" a="1"/>
  <c r="B3874" i="89" s="1"/>
  <c r="B3873" i="89" a="1"/>
  <c r="B3873" i="89" s="1"/>
  <c r="B3872" i="89" a="1"/>
  <c r="B3872" i="89" s="1"/>
  <c r="B3871" i="89" a="1"/>
  <c r="B3871" i="89" s="1"/>
  <c r="B3870" i="89" a="1"/>
  <c r="B3870" i="89" s="1"/>
  <c r="B3869" i="89" a="1"/>
  <c r="B3869" i="89" s="1"/>
  <c r="B3868" i="89" a="1"/>
  <c r="B3868" i="89" s="1"/>
  <c r="B3867" i="89" a="1"/>
  <c r="B3867" i="89" s="1"/>
  <c r="B3866" i="89" a="1"/>
  <c r="B3866" i="89" s="1"/>
  <c r="B3865" i="89" a="1"/>
  <c r="B3865" i="89" s="1"/>
  <c r="B3864" i="89" a="1"/>
  <c r="B3864" i="89" s="1"/>
  <c r="B3863" i="89" a="1"/>
  <c r="B3863" i="89" s="1"/>
  <c r="B3862" i="89" a="1"/>
  <c r="B3862" i="89" s="1"/>
  <c r="B3861" i="89" a="1"/>
  <c r="B3861" i="89" s="1"/>
  <c r="B3860" i="89" a="1"/>
  <c r="B3860" i="89" s="1"/>
  <c r="B3859" i="89" a="1"/>
  <c r="B3859" i="89" s="1"/>
  <c r="B3858" i="89" a="1"/>
  <c r="B3858" i="89" s="1"/>
  <c r="B3857" i="89" a="1"/>
  <c r="B3857" i="89" s="1"/>
  <c r="B3856" i="89" a="1"/>
  <c r="B3856" i="89" s="1"/>
  <c r="B3855" i="89" a="1"/>
  <c r="B3855" i="89" s="1"/>
  <c r="B3854" i="89" a="1"/>
  <c r="B3854" i="89" s="1"/>
  <c r="B3853" i="89" a="1"/>
  <c r="B3853" i="89" s="1"/>
  <c r="B3852" i="89" a="1"/>
  <c r="B3852" i="89" s="1"/>
  <c r="B3851" i="89" a="1"/>
  <c r="B3851" i="89" s="1"/>
  <c r="B3850" i="89" a="1"/>
  <c r="B3850" i="89" s="1"/>
  <c r="B3849" i="89" a="1"/>
  <c r="B3849" i="89" s="1"/>
  <c r="B3848" i="89" a="1"/>
  <c r="B3848" i="89" s="1"/>
  <c r="B3847" i="89" a="1"/>
  <c r="B3847" i="89" s="1"/>
  <c r="B3846" i="89" a="1"/>
  <c r="B3846" i="89" s="1"/>
  <c r="B3845" i="89" a="1"/>
  <c r="B3845" i="89" s="1"/>
  <c r="B3844" i="89" a="1"/>
  <c r="B3844" i="89" s="1"/>
  <c r="B3843" i="89" a="1"/>
  <c r="B3843" i="89" s="1"/>
  <c r="B3842" i="89" a="1"/>
  <c r="B3842" i="89" s="1"/>
  <c r="B3841" i="89" a="1"/>
  <c r="B3841" i="89" s="1"/>
  <c r="B3840" i="89" a="1"/>
  <c r="B3840" i="89" s="1"/>
  <c r="B3839" i="89" a="1"/>
  <c r="B3839" i="89" s="1"/>
  <c r="B3838" i="89" a="1"/>
  <c r="B3838" i="89" s="1"/>
  <c r="B3837" i="89" a="1"/>
  <c r="B3837" i="89" s="1"/>
  <c r="B3836" i="89" a="1"/>
  <c r="B3836" i="89" s="1"/>
  <c r="B3835" i="89" a="1"/>
  <c r="B3835" i="89" s="1"/>
  <c r="B3834" i="89" a="1"/>
  <c r="B3834" i="89" s="1"/>
  <c r="B3833" i="89" a="1"/>
  <c r="B3833" i="89" s="1"/>
  <c r="B3832" i="89" a="1"/>
  <c r="B3832" i="89" s="1"/>
  <c r="B3831" i="89" a="1"/>
  <c r="B3831" i="89" s="1"/>
  <c r="B3830" i="89" a="1"/>
  <c r="B3830" i="89" s="1"/>
  <c r="B3829" i="89" a="1"/>
  <c r="B3829" i="89" s="1"/>
  <c r="B3828" i="89" a="1"/>
  <c r="B3828" i="89" s="1"/>
  <c r="B3827" i="89" a="1"/>
  <c r="B3827" i="89" s="1"/>
  <c r="B3826" i="89" a="1"/>
  <c r="B3826" i="89" s="1"/>
  <c r="B3825" i="89" a="1"/>
  <c r="B3825" i="89" s="1"/>
  <c r="B3824" i="89" a="1"/>
  <c r="B3824" i="89" s="1"/>
  <c r="B3823" i="89" a="1"/>
  <c r="B3823" i="89" s="1"/>
  <c r="B3822" i="89" a="1"/>
  <c r="B3822" i="89" s="1"/>
  <c r="B3821" i="89" a="1"/>
  <c r="B3821" i="89" s="1"/>
  <c r="B3820" i="89" a="1"/>
  <c r="B3820" i="89" s="1"/>
  <c r="B3819" i="89" a="1"/>
  <c r="B3819" i="89" s="1"/>
  <c r="B3818" i="89" a="1"/>
  <c r="B3818" i="89" s="1"/>
  <c r="B3817" i="89" a="1"/>
  <c r="B3817" i="89" s="1"/>
  <c r="B3816" i="89" a="1"/>
  <c r="B3816" i="89" s="1"/>
  <c r="B3815" i="89" a="1"/>
  <c r="B3815" i="89" s="1"/>
  <c r="B3814" i="89" a="1"/>
  <c r="B3814" i="89" s="1"/>
  <c r="B3813" i="89" a="1"/>
  <c r="B3813" i="89" s="1"/>
  <c r="B3812" i="89" a="1"/>
  <c r="B3812" i="89" s="1"/>
  <c r="B3811" i="89" a="1"/>
  <c r="B3811" i="89" s="1"/>
  <c r="B3810" i="89" a="1"/>
  <c r="B3810" i="89" s="1"/>
  <c r="B3809" i="89" a="1"/>
  <c r="B3809" i="89" s="1"/>
  <c r="B3808" i="89" a="1"/>
  <c r="B3808" i="89" s="1"/>
  <c r="B3807" i="89" a="1"/>
  <c r="B3807" i="89" s="1"/>
  <c r="B3806" i="89" a="1"/>
  <c r="B3806" i="89" s="1"/>
  <c r="B3805" i="89" a="1"/>
  <c r="B3805" i="89" s="1"/>
  <c r="B3804" i="89" a="1"/>
  <c r="B3804" i="89" s="1"/>
  <c r="B3803" i="89" a="1"/>
  <c r="B3803" i="89" s="1"/>
  <c r="B3802" i="89" a="1"/>
  <c r="B3802" i="89" s="1"/>
  <c r="B3801" i="89" a="1"/>
  <c r="B3801" i="89" s="1"/>
  <c r="B3800" i="89" a="1"/>
  <c r="B3800" i="89" s="1"/>
  <c r="B3799" i="89" a="1"/>
  <c r="B3799" i="89" s="1"/>
  <c r="B3798" i="89" a="1"/>
  <c r="B3798" i="89" s="1"/>
  <c r="B3797" i="89" a="1"/>
  <c r="B3797" i="89" s="1"/>
  <c r="B3796" i="89" a="1"/>
  <c r="B3796" i="89" s="1"/>
  <c r="B3795" i="89" a="1"/>
  <c r="B3795" i="89" s="1"/>
  <c r="B3794" i="89" a="1"/>
  <c r="B3794" i="89" s="1"/>
  <c r="B3793" i="89" a="1"/>
  <c r="B3793" i="89" s="1"/>
  <c r="B3792" i="89" a="1"/>
  <c r="B3792" i="89" s="1"/>
  <c r="B3791" i="89" a="1"/>
  <c r="B3791" i="89" s="1"/>
  <c r="B3790" i="89" a="1"/>
  <c r="B3790" i="89" s="1"/>
  <c r="B3789" i="89" a="1"/>
  <c r="B3789" i="89" s="1"/>
  <c r="B3788" i="89" a="1"/>
  <c r="B3788" i="89" s="1"/>
  <c r="B3787" i="89" a="1"/>
  <c r="B3787" i="89" s="1"/>
  <c r="B3786" i="89" a="1"/>
  <c r="B3786" i="89" s="1"/>
  <c r="B3785" i="89" a="1"/>
  <c r="B3785" i="89" s="1"/>
  <c r="B3784" i="89" a="1"/>
  <c r="B3784" i="89" s="1"/>
  <c r="B3783" i="89" a="1"/>
  <c r="B3783" i="89" s="1"/>
  <c r="B3782" i="89" a="1"/>
  <c r="B3782" i="89" s="1"/>
  <c r="B3781" i="89" a="1"/>
  <c r="B3781" i="89" s="1"/>
  <c r="B3780" i="89" a="1"/>
  <c r="B3780" i="89" s="1"/>
  <c r="B3779" i="89" a="1"/>
  <c r="B3779" i="89" s="1"/>
  <c r="B3778" i="89" a="1"/>
  <c r="B3778" i="89" s="1"/>
  <c r="B3777" i="89" a="1"/>
  <c r="B3777" i="89" s="1"/>
  <c r="B3776" i="89" a="1"/>
  <c r="B3776" i="89" s="1"/>
  <c r="B3775" i="89" a="1"/>
  <c r="B3775" i="89" s="1"/>
  <c r="B3774" i="89" a="1"/>
  <c r="B3774" i="89" s="1"/>
  <c r="B3773" i="89" a="1"/>
  <c r="B3773" i="89" s="1"/>
  <c r="B3772" i="89" a="1"/>
  <c r="B3772" i="89" s="1"/>
  <c r="B3771" i="89" a="1"/>
  <c r="B3771" i="89" s="1"/>
  <c r="B3770" i="89" a="1"/>
  <c r="B3770" i="89" s="1"/>
  <c r="B3769" i="89" a="1"/>
  <c r="B3769" i="89" s="1"/>
  <c r="B3768" i="89" a="1"/>
  <c r="B3768" i="89" s="1"/>
  <c r="B3767" i="89" a="1"/>
  <c r="B3767" i="89" s="1"/>
  <c r="B3766" i="89" a="1"/>
  <c r="B3766" i="89" s="1"/>
  <c r="B3765" i="89" a="1"/>
  <c r="B3765" i="89" s="1"/>
  <c r="B3764" i="89" a="1"/>
  <c r="B3764" i="89" s="1"/>
  <c r="B3763" i="89" a="1"/>
  <c r="B3763" i="89" s="1"/>
  <c r="B3762" i="89" a="1"/>
  <c r="B3762" i="89" s="1"/>
  <c r="B3761" i="89" a="1"/>
  <c r="B3761" i="89" s="1"/>
  <c r="B3760" i="89" a="1"/>
  <c r="B3760" i="89" s="1"/>
  <c r="B3759" i="89" a="1"/>
  <c r="B3759" i="89" s="1"/>
  <c r="B3758" i="89" a="1"/>
  <c r="B3758" i="89" s="1"/>
  <c r="B3757" i="89" a="1"/>
  <c r="B3757" i="89" s="1"/>
  <c r="B3756" i="89" a="1"/>
  <c r="B3756" i="89" s="1"/>
  <c r="B3755" i="89" a="1"/>
  <c r="B3755" i="89" s="1"/>
  <c r="B3754" i="89" a="1"/>
  <c r="B3754" i="89" s="1"/>
  <c r="B3753" i="89" a="1"/>
  <c r="B3753" i="89" s="1"/>
  <c r="B3752" i="89" a="1"/>
  <c r="B3752" i="89" s="1"/>
  <c r="B3751" i="89" a="1"/>
  <c r="B3751" i="89" s="1"/>
  <c r="B3750" i="89" a="1"/>
  <c r="B3750" i="89" s="1"/>
  <c r="B3749" i="89" a="1"/>
  <c r="B3749" i="89" s="1"/>
  <c r="B3748" i="89" a="1"/>
  <c r="B3748" i="89" s="1"/>
  <c r="B3747" i="89" a="1"/>
  <c r="B3747" i="89" s="1"/>
  <c r="B3746" i="89" a="1"/>
  <c r="B3746" i="89" s="1"/>
  <c r="B3745" i="89" a="1"/>
  <c r="B3745" i="89" s="1"/>
  <c r="B3744" i="89" a="1"/>
  <c r="B3744" i="89" s="1"/>
  <c r="B3743" i="89" a="1"/>
  <c r="B3743" i="89" s="1"/>
  <c r="B3742" i="89" a="1"/>
  <c r="B3742" i="89" s="1"/>
  <c r="B3741" i="89" a="1"/>
  <c r="B3741" i="89" s="1"/>
  <c r="B3740" i="89" a="1"/>
  <c r="B3740" i="89" s="1"/>
  <c r="B3739" i="89" a="1"/>
  <c r="B3739" i="89" s="1"/>
  <c r="B3738" i="89" a="1"/>
  <c r="B3738" i="89" s="1"/>
  <c r="B3737" i="89" a="1"/>
  <c r="B3737" i="89" s="1"/>
  <c r="B3736" i="89" a="1"/>
  <c r="B3736" i="89" s="1"/>
  <c r="B3735" i="89" a="1"/>
  <c r="B3735" i="89" s="1"/>
  <c r="B3734" i="89" a="1"/>
  <c r="B3734" i="89" s="1"/>
  <c r="B3733" i="89" a="1"/>
  <c r="B3733" i="89" s="1"/>
  <c r="B3732" i="89" a="1"/>
  <c r="B3732" i="89" s="1"/>
  <c r="B3731" i="89" a="1"/>
  <c r="B3731" i="89" s="1"/>
  <c r="B3730" i="89" a="1"/>
  <c r="B3730" i="89" s="1"/>
  <c r="B3729" i="89" a="1"/>
  <c r="B3729" i="89" s="1"/>
  <c r="B3728" i="89" a="1"/>
  <c r="B3728" i="89" s="1"/>
  <c r="B3727" i="89" a="1"/>
  <c r="B3727" i="89" s="1"/>
  <c r="B3726" i="89" a="1"/>
  <c r="B3726" i="89" s="1"/>
  <c r="B3725" i="89" a="1"/>
  <c r="B3725" i="89" s="1"/>
  <c r="B3724" i="89" a="1"/>
  <c r="B3724" i="89" s="1"/>
  <c r="B3723" i="89" a="1"/>
  <c r="B3723" i="89" s="1"/>
  <c r="B3722" i="89" a="1"/>
  <c r="B3722" i="89" s="1"/>
  <c r="B3721" i="89" a="1"/>
  <c r="B3721" i="89" s="1"/>
  <c r="B3720" i="89" a="1"/>
  <c r="B3720" i="89" s="1"/>
  <c r="B3719" i="89" a="1"/>
  <c r="B3719" i="89" s="1"/>
  <c r="B3718" i="89" a="1"/>
  <c r="B3718" i="89" s="1"/>
  <c r="B3717" i="89" a="1"/>
  <c r="B3717" i="89" s="1"/>
  <c r="B3716" i="89" a="1"/>
  <c r="B3716" i="89" s="1"/>
  <c r="B3715" i="89" a="1"/>
  <c r="B3715" i="89" s="1"/>
  <c r="B3714" i="89" a="1"/>
  <c r="B3714" i="89" s="1"/>
  <c r="B3713" i="89" a="1"/>
  <c r="B3713" i="89" s="1"/>
  <c r="B3712" i="89" a="1"/>
  <c r="B3712" i="89" s="1"/>
  <c r="B3711" i="89" a="1"/>
  <c r="B3711" i="89" s="1"/>
  <c r="B3710" i="89" a="1"/>
  <c r="B3710" i="89" s="1"/>
  <c r="B3709" i="89" a="1"/>
  <c r="B3709" i="89" s="1"/>
  <c r="B3708" i="89" a="1"/>
  <c r="B3708" i="89" s="1"/>
  <c r="B3707" i="89" a="1"/>
  <c r="B3707" i="89" s="1"/>
  <c r="B3706" i="89" a="1"/>
  <c r="B3706" i="89" s="1"/>
  <c r="B3705" i="89" a="1"/>
  <c r="B3705" i="89" s="1"/>
  <c r="B3704" i="89" a="1"/>
  <c r="B3704" i="89" s="1"/>
  <c r="B3703" i="89" a="1"/>
  <c r="B3703" i="89" s="1"/>
  <c r="B3702" i="89" a="1"/>
  <c r="B3702" i="89" s="1"/>
  <c r="B3701" i="89" a="1"/>
  <c r="B3701" i="89" s="1"/>
  <c r="B3700" i="89" a="1"/>
  <c r="B3700" i="89" s="1"/>
  <c r="B3699" i="89" a="1"/>
  <c r="B3699" i="89" s="1"/>
  <c r="B3698" i="89" a="1"/>
  <c r="B3698" i="89" s="1"/>
  <c r="B3697" i="89" a="1"/>
  <c r="B3697" i="89" s="1"/>
  <c r="B3696" i="89" a="1"/>
  <c r="B3696" i="89" s="1"/>
  <c r="B3695" i="89" a="1"/>
  <c r="B3695" i="89" s="1"/>
  <c r="B3694" i="89" a="1"/>
  <c r="B3694" i="89" s="1"/>
  <c r="B3693" i="89" a="1"/>
  <c r="B3693" i="89" s="1"/>
  <c r="B3692" i="89" a="1"/>
  <c r="B3692" i="89" s="1"/>
  <c r="B3691" i="89" a="1"/>
  <c r="B3691" i="89" s="1"/>
  <c r="B3690" i="89" a="1"/>
  <c r="B3690" i="89" s="1"/>
  <c r="B3689" i="89" a="1"/>
  <c r="B3689" i="89" s="1"/>
  <c r="B3688" i="89" a="1"/>
  <c r="B3688" i="89" s="1"/>
  <c r="B3687" i="89" a="1"/>
  <c r="B3687" i="89" s="1"/>
  <c r="B3686" i="89" a="1"/>
  <c r="B3686" i="89" s="1"/>
  <c r="B3685" i="89" a="1"/>
  <c r="B3685" i="89" s="1"/>
  <c r="B3684" i="89" a="1"/>
  <c r="B3684" i="89" s="1"/>
  <c r="B3683" i="89" a="1"/>
  <c r="B3683" i="89" s="1"/>
  <c r="B3682" i="89" a="1"/>
  <c r="B3682" i="89" s="1"/>
  <c r="B3681" i="89" a="1"/>
  <c r="B3681" i="89" s="1"/>
  <c r="B3680" i="89" a="1"/>
  <c r="B3680" i="89" s="1"/>
  <c r="B3679" i="89" a="1"/>
  <c r="B3679" i="89" s="1"/>
  <c r="B3678" i="89" a="1"/>
  <c r="B3678" i="89" s="1"/>
  <c r="B3677" i="89" a="1"/>
  <c r="B3677" i="89" s="1"/>
  <c r="B3676" i="89" a="1"/>
  <c r="B3676" i="89" s="1"/>
  <c r="B3675" i="89" a="1"/>
  <c r="B3675" i="89" s="1"/>
  <c r="B3674" i="89" a="1"/>
  <c r="B3674" i="89" s="1"/>
  <c r="B3673" i="89" a="1"/>
  <c r="B3673" i="89" s="1"/>
  <c r="B3672" i="89" a="1"/>
  <c r="B3672" i="89" s="1"/>
  <c r="B3671" i="89" a="1"/>
  <c r="B3671" i="89" s="1"/>
  <c r="B3670" i="89" a="1"/>
  <c r="B3670" i="89" s="1"/>
  <c r="B3669" i="89" a="1"/>
  <c r="B3669" i="89" s="1"/>
  <c r="B3668" i="89" a="1"/>
  <c r="B3668" i="89" s="1"/>
  <c r="B3667" i="89" a="1"/>
  <c r="B3667" i="89" s="1"/>
  <c r="B3666" i="89" a="1"/>
  <c r="B3666" i="89" s="1"/>
  <c r="B3665" i="89" a="1"/>
  <c r="B3665" i="89" s="1"/>
  <c r="B3664" i="89" a="1"/>
  <c r="B3664" i="89" s="1"/>
  <c r="B3663" i="89" a="1"/>
  <c r="B3663" i="89" s="1"/>
  <c r="B3662" i="89" a="1"/>
  <c r="B3662" i="89" s="1"/>
  <c r="B3661" i="89" a="1"/>
  <c r="B3661" i="89" s="1"/>
  <c r="B3660" i="89" a="1"/>
  <c r="B3660" i="89" s="1"/>
  <c r="B3659" i="89" a="1"/>
  <c r="B3659" i="89" s="1"/>
  <c r="B3658" i="89" a="1"/>
  <c r="B3658" i="89" s="1"/>
  <c r="B3657" i="89" a="1"/>
  <c r="B3657" i="89" s="1"/>
  <c r="B3656" i="89" a="1"/>
  <c r="B3656" i="89" s="1"/>
  <c r="B3655" i="89" a="1"/>
  <c r="B3655" i="89" s="1"/>
  <c r="B3654" i="89" a="1"/>
  <c r="B3654" i="89" s="1"/>
  <c r="B3653" i="89" a="1"/>
  <c r="B3653" i="89" s="1"/>
  <c r="B3652" i="89" a="1"/>
  <c r="B3652" i="89" s="1"/>
  <c r="B3651" i="89" a="1"/>
  <c r="B3651" i="89" s="1"/>
  <c r="B3650" i="89" a="1"/>
  <c r="B3650" i="89" s="1"/>
  <c r="B3649" i="89" a="1"/>
  <c r="B3649" i="89" s="1"/>
  <c r="B3648" i="89" a="1"/>
  <c r="B3648" i="89" s="1"/>
  <c r="B3647" i="89" a="1"/>
  <c r="B3647" i="89" s="1"/>
  <c r="B3646" i="89" a="1"/>
  <c r="B3646" i="89" s="1"/>
  <c r="B3645" i="89" a="1"/>
  <c r="B3645" i="89" s="1"/>
  <c r="B3644" i="89" a="1"/>
  <c r="B3644" i="89" s="1"/>
  <c r="B3643" i="89" a="1"/>
  <c r="B3643" i="89" s="1"/>
  <c r="B3642" i="89" a="1"/>
  <c r="B3642" i="89" s="1"/>
  <c r="B3641" i="89" a="1"/>
  <c r="B3641" i="89" s="1"/>
  <c r="B3640" i="89" a="1"/>
  <c r="B3640" i="89" s="1"/>
  <c r="B3639" i="89" a="1"/>
  <c r="B3639" i="89" s="1"/>
  <c r="B3638" i="89" a="1"/>
  <c r="B3638" i="89" s="1"/>
  <c r="B3637" i="89" a="1"/>
  <c r="B3637" i="89" s="1"/>
  <c r="B3636" i="89" a="1"/>
  <c r="B3636" i="89" s="1"/>
  <c r="B3635" i="89" a="1"/>
  <c r="B3635" i="89" s="1"/>
  <c r="B3634" i="89" a="1"/>
  <c r="B3634" i="89" s="1"/>
  <c r="B3633" i="89" a="1"/>
  <c r="B3633" i="89" s="1"/>
  <c r="B3632" i="89" a="1"/>
  <c r="B3632" i="89" s="1"/>
  <c r="B3631" i="89" a="1"/>
  <c r="B3631" i="89" s="1"/>
  <c r="B3630" i="89" a="1"/>
  <c r="B3630" i="89" s="1"/>
  <c r="B3629" i="89" a="1"/>
  <c r="B3629" i="89" s="1"/>
  <c r="B3628" i="89" a="1"/>
  <c r="B3628" i="89" s="1"/>
  <c r="B3627" i="89" a="1"/>
  <c r="B3627" i="89" s="1"/>
  <c r="B3626" i="89" a="1"/>
  <c r="B3626" i="89" s="1"/>
  <c r="B3625" i="89" a="1"/>
  <c r="B3625" i="89" s="1"/>
  <c r="B3624" i="89" a="1"/>
  <c r="B3624" i="89" s="1"/>
  <c r="B3623" i="89" a="1"/>
  <c r="B3623" i="89" s="1"/>
  <c r="B3622" i="89" a="1"/>
  <c r="B3622" i="89" s="1"/>
  <c r="B3621" i="89" a="1"/>
  <c r="B3621" i="89" s="1"/>
  <c r="B3620" i="89" a="1"/>
  <c r="B3620" i="89" s="1"/>
  <c r="B3619" i="89" a="1"/>
  <c r="B3619" i="89" s="1"/>
  <c r="B3618" i="89" a="1"/>
  <c r="B3618" i="89" s="1"/>
  <c r="B3617" i="89" a="1"/>
  <c r="B3617" i="89" s="1"/>
  <c r="B3616" i="89" a="1"/>
  <c r="B3616" i="89" s="1"/>
  <c r="B3615" i="89" a="1"/>
  <c r="B3615" i="89" s="1"/>
  <c r="B3614" i="89" a="1"/>
  <c r="B3614" i="89" s="1"/>
  <c r="B3613" i="89" a="1"/>
  <c r="B3613" i="89" s="1"/>
  <c r="B3612" i="89" a="1"/>
  <c r="B3612" i="89" s="1"/>
  <c r="B3611" i="89" a="1"/>
  <c r="B3611" i="89" s="1"/>
  <c r="B3610" i="89" a="1"/>
  <c r="B3610" i="89" s="1"/>
  <c r="B3609" i="89" a="1"/>
  <c r="B3609" i="89" s="1"/>
  <c r="B3608" i="89" a="1"/>
  <c r="B3608" i="89" s="1"/>
  <c r="B3607" i="89" a="1"/>
  <c r="B3607" i="89" s="1"/>
  <c r="B3606" i="89" a="1"/>
  <c r="B3606" i="89" s="1"/>
  <c r="B3605" i="89" a="1"/>
  <c r="B3605" i="89" s="1"/>
  <c r="B3604" i="89" a="1"/>
  <c r="B3604" i="89" s="1"/>
  <c r="B3603" i="89" a="1"/>
  <c r="B3603" i="89" s="1"/>
  <c r="B3602" i="89" a="1"/>
  <c r="B3602" i="89" s="1"/>
  <c r="B3601" i="89" a="1"/>
  <c r="B3601" i="89" s="1"/>
  <c r="B3600" i="89" a="1"/>
  <c r="B3600" i="89" s="1"/>
  <c r="B3599" i="89" a="1"/>
  <c r="B3599" i="89" s="1"/>
  <c r="B3598" i="89" a="1"/>
  <c r="B3598" i="89" s="1"/>
  <c r="B3597" i="89" a="1"/>
  <c r="B3597" i="89" s="1"/>
  <c r="B3596" i="89" a="1"/>
  <c r="B3596" i="89" s="1"/>
  <c r="B3595" i="89" a="1"/>
  <c r="B3595" i="89" s="1"/>
  <c r="B3594" i="89" a="1"/>
  <c r="B3594" i="89" s="1"/>
  <c r="B3593" i="89" a="1"/>
  <c r="B3593" i="89" s="1"/>
  <c r="B3592" i="89" a="1"/>
  <c r="B3592" i="89" s="1"/>
  <c r="B3591" i="89" a="1"/>
  <c r="B3591" i="89" s="1"/>
  <c r="B3590" i="89" a="1"/>
  <c r="B3590" i="89" s="1"/>
  <c r="B3589" i="89" a="1"/>
  <c r="B3589" i="89" s="1"/>
  <c r="B3588" i="89" a="1"/>
  <c r="B3588" i="89" s="1"/>
  <c r="B3587" i="89" a="1"/>
  <c r="B3587" i="89" s="1"/>
  <c r="B3586" i="89" a="1"/>
  <c r="B3586" i="89" s="1"/>
  <c r="B3585" i="89" a="1"/>
  <c r="B3585" i="89" s="1"/>
  <c r="B3584" i="89" a="1"/>
  <c r="B3584" i="89" s="1"/>
  <c r="B3583" i="89" a="1"/>
  <c r="B3583" i="89" s="1"/>
  <c r="B3582" i="89" a="1"/>
  <c r="B3582" i="89" s="1"/>
  <c r="B3581" i="89" a="1"/>
  <c r="B3581" i="89" s="1"/>
  <c r="B3580" i="89" a="1"/>
  <c r="B3580" i="89" s="1"/>
  <c r="B3579" i="89" a="1"/>
  <c r="B3579" i="89" s="1"/>
  <c r="B3578" i="89" a="1"/>
  <c r="B3578" i="89" s="1"/>
  <c r="B3577" i="89" a="1"/>
  <c r="B3577" i="89" s="1"/>
  <c r="B3576" i="89" a="1"/>
  <c r="B3576" i="89" s="1"/>
  <c r="B3575" i="89" a="1"/>
  <c r="B3575" i="89" s="1"/>
  <c r="B3574" i="89" a="1"/>
  <c r="B3574" i="89" s="1"/>
  <c r="B3573" i="89" a="1"/>
  <c r="B3573" i="89" s="1"/>
  <c r="B3572" i="89" a="1"/>
  <c r="B3572" i="89" s="1"/>
  <c r="B3571" i="89" a="1"/>
  <c r="B3571" i="89" s="1"/>
  <c r="B3570" i="89" a="1"/>
  <c r="B3570" i="89" s="1"/>
  <c r="B3569" i="89" a="1"/>
  <c r="B3569" i="89" s="1"/>
  <c r="B3568" i="89" a="1"/>
  <c r="B3568" i="89" s="1"/>
  <c r="B3567" i="89" a="1"/>
  <c r="B3567" i="89" s="1"/>
  <c r="B3566" i="89" a="1"/>
  <c r="B3566" i="89" s="1"/>
  <c r="B3565" i="89" a="1"/>
  <c r="B3565" i="89" s="1"/>
  <c r="B3564" i="89" a="1"/>
  <c r="B3564" i="89" s="1"/>
  <c r="B3563" i="89" a="1"/>
  <c r="B3563" i="89" s="1"/>
  <c r="B3562" i="89" a="1"/>
  <c r="B3562" i="89" s="1"/>
  <c r="B3561" i="89" a="1"/>
  <c r="B3561" i="89" s="1"/>
  <c r="B3560" i="89" a="1"/>
  <c r="B3560" i="89" s="1"/>
  <c r="B3559" i="89" a="1"/>
  <c r="B3559" i="89" s="1"/>
  <c r="B3558" i="89" a="1"/>
  <c r="B3558" i="89" s="1"/>
  <c r="B3557" i="89" a="1"/>
  <c r="B3557" i="89" s="1"/>
  <c r="B3556" i="89" a="1"/>
  <c r="B3556" i="89" s="1"/>
  <c r="B3555" i="89" a="1"/>
  <c r="B3555" i="89" s="1"/>
  <c r="B3554" i="89" a="1"/>
  <c r="B3554" i="89" s="1"/>
  <c r="B3553" i="89" a="1"/>
  <c r="B3553" i="89" s="1"/>
  <c r="B3552" i="89" a="1"/>
  <c r="B3552" i="89" s="1"/>
  <c r="B3551" i="89" a="1"/>
  <c r="B3551" i="89" s="1"/>
  <c r="B3550" i="89" a="1"/>
  <c r="B3550" i="89" s="1"/>
  <c r="B3549" i="89" a="1"/>
  <c r="B3549" i="89" s="1"/>
  <c r="B3548" i="89" a="1"/>
  <c r="B3548" i="89" s="1"/>
  <c r="B3547" i="89" a="1"/>
  <c r="B3547" i="89" s="1"/>
  <c r="B3546" i="89" a="1"/>
  <c r="B3546" i="89" s="1"/>
  <c r="B3545" i="89" a="1"/>
  <c r="B3545" i="89" s="1"/>
  <c r="B3544" i="89" a="1"/>
  <c r="B3544" i="89" s="1"/>
  <c r="B3543" i="89" a="1"/>
  <c r="B3543" i="89" s="1"/>
  <c r="B3542" i="89" a="1"/>
  <c r="B3542" i="89" s="1"/>
  <c r="B3541" i="89" a="1"/>
  <c r="B3541" i="89" s="1"/>
  <c r="B3540" i="89" a="1"/>
  <c r="B3540" i="89" s="1"/>
  <c r="B3539" i="89" a="1"/>
  <c r="B3539" i="89" s="1"/>
  <c r="B3538" i="89" a="1"/>
  <c r="B3538" i="89" s="1"/>
  <c r="B3537" i="89" a="1"/>
  <c r="B3537" i="89" s="1"/>
  <c r="B3536" i="89" a="1"/>
  <c r="B3536" i="89" s="1"/>
  <c r="B3535" i="89" a="1"/>
  <c r="B3535" i="89" s="1"/>
  <c r="B3534" i="89" a="1"/>
  <c r="B3534" i="89" s="1"/>
  <c r="B3533" i="89" a="1"/>
  <c r="B3533" i="89" s="1"/>
  <c r="B3532" i="89" a="1"/>
  <c r="B3532" i="89" s="1"/>
  <c r="B3531" i="89" a="1"/>
  <c r="B3531" i="89" s="1"/>
  <c r="B3530" i="89" a="1"/>
  <c r="B3530" i="89" s="1"/>
  <c r="B3529" i="89" a="1"/>
  <c r="B3529" i="89" s="1"/>
  <c r="B3528" i="89" a="1"/>
  <c r="B3528" i="89" s="1"/>
  <c r="B3527" i="89" a="1"/>
  <c r="B3527" i="89" s="1"/>
  <c r="B3526" i="89" a="1"/>
  <c r="B3526" i="89" s="1"/>
  <c r="B3525" i="89" a="1"/>
  <c r="B3525" i="89" s="1"/>
  <c r="B3524" i="89" a="1"/>
  <c r="B3524" i="89" s="1"/>
  <c r="B3523" i="89" a="1"/>
  <c r="B3523" i="89" s="1"/>
  <c r="B3522" i="89" a="1"/>
  <c r="B3522" i="89" s="1"/>
  <c r="B3521" i="89" a="1"/>
  <c r="B3521" i="89" s="1"/>
  <c r="B3520" i="89" a="1"/>
  <c r="B3520" i="89" s="1"/>
  <c r="B3519" i="89" a="1"/>
  <c r="B3519" i="89" s="1"/>
  <c r="B3518" i="89" a="1"/>
  <c r="B3518" i="89" s="1"/>
  <c r="B3517" i="89" a="1"/>
  <c r="B3517" i="89" s="1"/>
  <c r="B3516" i="89" a="1"/>
  <c r="B3516" i="89" s="1"/>
  <c r="B3515" i="89" a="1"/>
  <c r="B3515" i="89" s="1"/>
  <c r="B3514" i="89" a="1"/>
  <c r="B3514" i="89" s="1"/>
  <c r="B3513" i="89" a="1"/>
  <c r="B3513" i="89" s="1"/>
  <c r="B3512" i="89" a="1"/>
  <c r="B3512" i="89" s="1"/>
  <c r="B3511" i="89" a="1"/>
  <c r="B3511" i="89" s="1"/>
  <c r="B3510" i="89" a="1"/>
  <c r="B3510" i="89" s="1"/>
  <c r="B3509" i="89" a="1"/>
  <c r="B3509" i="89" s="1"/>
  <c r="B3508" i="89" a="1"/>
  <c r="B3508" i="89" s="1"/>
  <c r="B3507" i="89" a="1"/>
  <c r="B3507" i="89" s="1"/>
  <c r="B3506" i="89" a="1"/>
  <c r="B3506" i="89" s="1"/>
  <c r="B3505" i="89" a="1"/>
  <c r="B3505" i="89" s="1"/>
  <c r="B3504" i="89" a="1"/>
  <c r="B3504" i="89" s="1"/>
  <c r="B3503" i="89" a="1"/>
  <c r="B3503" i="89" s="1"/>
  <c r="B3502" i="89" a="1"/>
  <c r="B3502" i="89" s="1"/>
  <c r="B3501" i="89" a="1"/>
  <c r="B3501" i="89" s="1"/>
  <c r="B3500" i="89" a="1"/>
  <c r="B3500" i="89" s="1"/>
  <c r="B3499" i="89" a="1"/>
  <c r="B3499" i="89" s="1"/>
  <c r="B3498" i="89" a="1"/>
  <c r="B3498" i="89" s="1"/>
  <c r="B3497" i="89" a="1"/>
  <c r="B3497" i="89" s="1"/>
  <c r="B3496" i="89" a="1"/>
  <c r="B3496" i="89" s="1"/>
  <c r="B3495" i="89" a="1"/>
  <c r="B3495" i="89" s="1"/>
  <c r="B3494" i="89" a="1"/>
  <c r="B3494" i="89" s="1"/>
  <c r="B3493" i="89" a="1"/>
  <c r="B3493" i="89" s="1"/>
  <c r="B3492" i="89" a="1"/>
  <c r="B3492" i="89" s="1"/>
  <c r="B3491" i="89" a="1"/>
  <c r="B3491" i="89" s="1"/>
  <c r="B3490" i="89" a="1"/>
  <c r="B3490" i="89" s="1"/>
  <c r="B3489" i="89" a="1"/>
  <c r="B3489" i="89" s="1"/>
  <c r="B3488" i="89" a="1"/>
  <c r="B3488" i="89" s="1"/>
  <c r="B3487" i="89" a="1"/>
  <c r="B3487" i="89" s="1"/>
  <c r="B3486" i="89" a="1"/>
  <c r="B3486" i="89" s="1"/>
  <c r="B3485" i="89" a="1"/>
  <c r="B3485" i="89" s="1"/>
  <c r="B3484" i="89" a="1"/>
  <c r="B3484" i="89" s="1"/>
  <c r="B3483" i="89" a="1"/>
  <c r="B3483" i="89" s="1"/>
  <c r="B3482" i="89" a="1"/>
  <c r="B3482" i="89" s="1"/>
  <c r="B3481" i="89" a="1"/>
  <c r="B3481" i="89" s="1"/>
  <c r="B3480" i="89" a="1"/>
  <c r="B3480" i="89" s="1"/>
  <c r="B3479" i="89" a="1"/>
  <c r="B3479" i="89" s="1"/>
  <c r="B3478" i="89" a="1"/>
  <c r="B3478" i="89" s="1"/>
  <c r="B3477" i="89" a="1"/>
  <c r="B3477" i="89" s="1"/>
  <c r="B3476" i="89" a="1"/>
  <c r="B3476" i="89" s="1"/>
  <c r="B3475" i="89" a="1"/>
  <c r="B3475" i="89" s="1"/>
  <c r="B3474" i="89" a="1"/>
  <c r="B3474" i="89" s="1"/>
  <c r="B3473" i="89" a="1"/>
  <c r="B3473" i="89" s="1"/>
  <c r="B3472" i="89" a="1"/>
  <c r="B3472" i="89" s="1"/>
  <c r="B3471" i="89" a="1"/>
  <c r="B3471" i="89" s="1"/>
  <c r="B3470" i="89" a="1"/>
  <c r="B3470" i="89" s="1"/>
  <c r="B3469" i="89" a="1"/>
  <c r="B3469" i="89" s="1"/>
  <c r="B3468" i="89" a="1"/>
  <c r="B3468" i="89" s="1"/>
  <c r="B3467" i="89" a="1"/>
  <c r="B3467" i="89" s="1"/>
  <c r="B3466" i="89" a="1"/>
  <c r="B3466" i="89" s="1"/>
  <c r="B3465" i="89" a="1"/>
  <c r="B3465" i="89" s="1"/>
  <c r="B3464" i="89" a="1"/>
  <c r="B3464" i="89" s="1"/>
  <c r="B3463" i="89" a="1"/>
  <c r="B3463" i="89" s="1"/>
  <c r="B3462" i="89" a="1"/>
  <c r="B3462" i="89" s="1"/>
  <c r="B3461" i="89" a="1"/>
  <c r="B3461" i="89" s="1"/>
  <c r="B3460" i="89" a="1"/>
  <c r="B3460" i="89" s="1"/>
  <c r="B3459" i="89" a="1"/>
  <c r="B3459" i="89" s="1"/>
  <c r="B3458" i="89" a="1"/>
  <c r="B3458" i="89" s="1"/>
  <c r="B3457" i="89" a="1"/>
  <c r="B3457" i="89" s="1"/>
  <c r="B3456" i="89" a="1"/>
  <c r="B3456" i="89" s="1"/>
  <c r="B3455" i="89" a="1"/>
  <c r="B3455" i="89" s="1"/>
  <c r="B3454" i="89" a="1"/>
  <c r="B3454" i="89" s="1"/>
  <c r="B3453" i="89" a="1"/>
  <c r="B3453" i="89" s="1"/>
  <c r="B3452" i="89" a="1"/>
  <c r="B3452" i="89" s="1"/>
  <c r="B3451" i="89" a="1"/>
  <c r="B3451" i="89" s="1"/>
  <c r="B3450" i="89" a="1"/>
  <c r="B3450" i="89" s="1"/>
  <c r="B3449" i="89" a="1"/>
  <c r="B3449" i="89" s="1"/>
  <c r="B3448" i="89" a="1"/>
  <c r="B3448" i="89" s="1"/>
  <c r="B3447" i="89" a="1"/>
  <c r="B3447" i="89" s="1"/>
  <c r="B3446" i="89" a="1"/>
  <c r="B3446" i="89" s="1"/>
  <c r="B3445" i="89" a="1"/>
  <c r="B3445" i="89" s="1"/>
  <c r="B3444" i="89" a="1"/>
  <c r="B3444" i="89" s="1"/>
  <c r="B3443" i="89" a="1"/>
  <c r="B3443" i="89" s="1"/>
  <c r="B3442" i="89" a="1"/>
  <c r="B3442" i="89" s="1"/>
  <c r="B3441" i="89" a="1"/>
  <c r="B3441" i="89" s="1"/>
  <c r="B3440" i="89" a="1"/>
  <c r="B3440" i="89" s="1"/>
  <c r="B3439" i="89" a="1"/>
  <c r="B3439" i="89" s="1"/>
  <c r="B3438" i="89" a="1"/>
  <c r="B3438" i="89" s="1"/>
  <c r="B3437" i="89" a="1"/>
  <c r="B3437" i="89" s="1"/>
  <c r="B3436" i="89" a="1"/>
  <c r="B3436" i="89" s="1"/>
  <c r="B3435" i="89" a="1"/>
  <c r="B3435" i="89" s="1"/>
  <c r="B3434" i="89" a="1"/>
  <c r="B3434" i="89" s="1"/>
  <c r="B3433" i="89" a="1"/>
  <c r="B3433" i="89" s="1"/>
  <c r="B3432" i="89" a="1"/>
  <c r="B3432" i="89" s="1"/>
  <c r="B3431" i="89" a="1"/>
  <c r="B3431" i="89" s="1"/>
  <c r="B3430" i="89" a="1"/>
  <c r="B3430" i="89" s="1"/>
  <c r="B3429" i="89" a="1"/>
  <c r="B3429" i="89" s="1"/>
  <c r="B3428" i="89" a="1"/>
  <c r="B3428" i="89" s="1"/>
  <c r="B3427" i="89" a="1"/>
  <c r="B3427" i="89" s="1"/>
  <c r="B3426" i="89" a="1"/>
  <c r="B3426" i="89" s="1"/>
  <c r="B3425" i="89" a="1"/>
  <c r="B3425" i="89" s="1"/>
  <c r="B3424" i="89" a="1"/>
  <c r="B3424" i="89" s="1"/>
  <c r="B3423" i="89" a="1"/>
  <c r="B3423" i="89" s="1"/>
  <c r="B3422" i="89" a="1"/>
  <c r="B3422" i="89" s="1"/>
  <c r="B3421" i="89" a="1"/>
  <c r="B3421" i="89" s="1"/>
  <c r="B3420" i="89" a="1"/>
  <c r="B3420" i="89" s="1"/>
  <c r="B3419" i="89" a="1"/>
  <c r="B3419" i="89" s="1"/>
  <c r="B3418" i="89" a="1"/>
  <c r="B3418" i="89" s="1"/>
  <c r="B3417" i="89" a="1"/>
  <c r="B3417" i="89" s="1"/>
  <c r="B3416" i="89" a="1"/>
  <c r="B3416" i="89" s="1"/>
  <c r="B3415" i="89" a="1"/>
  <c r="B3415" i="89" s="1"/>
  <c r="B3414" i="89" a="1"/>
  <c r="B3414" i="89" s="1"/>
  <c r="B3413" i="89" a="1"/>
  <c r="B3413" i="89" s="1"/>
  <c r="B3412" i="89" a="1"/>
  <c r="B3412" i="89" s="1"/>
  <c r="B3411" i="89" a="1"/>
  <c r="B3411" i="89" s="1"/>
  <c r="B3410" i="89" a="1"/>
  <c r="B3410" i="89" s="1"/>
  <c r="B3409" i="89" a="1"/>
  <c r="B3409" i="89" s="1"/>
  <c r="B3408" i="89" a="1"/>
  <c r="B3408" i="89" s="1"/>
  <c r="B3407" i="89" a="1"/>
  <c r="B3407" i="89" s="1"/>
  <c r="B3406" i="89" a="1"/>
  <c r="B3406" i="89" s="1"/>
  <c r="B3405" i="89" a="1"/>
  <c r="B3405" i="89" s="1"/>
  <c r="B3404" i="89" a="1"/>
  <c r="B3404" i="89" s="1"/>
  <c r="B3403" i="89" a="1"/>
  <c r="B3403" i="89" s="1"/>
  <c r="B3402" i="89" a="1"/>
  <c r="B3402" i="89" s="1"/>
  <c r="B3401" i="89" a="1"/>
  <c r="B3401" i="89" s="1"/>
  <c r="B3400" i="89" a="1"/>
  <c r="B3400" i="89" s="1"/>
  <c r="B3399" i="89" a="1"/>
  <c r="B3399" i="89" s="1"/>
  <c r="B3398" i="89" a="1"/>
  <c r="B3398" i="89" s="1"/>
  <c r="B3397" i="89" a="1"/>
  <c r="B3397" i="89" s="1"/>
  <c r="B3396" i="89" a="1"/>
  <c r="B3396" i="89" s="1"/>
  <c r="B3395" i="89" a="1"/>
  <c r="B3395" i="89" s="1"/>
  <c r="B3394" i="89" a="1"/>
  <c r="B3394" i="89" s="1"/>
  <c r="B3393" i="89" a="1"/>
  <c r="B3393" i="89" s="1"/>
  <c r="B3392" i="89" a="1"/>
  <c r="B3392" i="89" s="1"/>
  <c r="B3391" i="89" a="1"/>
  <c r="B3391" i="89" s="1"/>
  <c r="B3390" i="89" a="1"/>
  <c r="B3390" i="89" s="1"/>
  <c r="B3389" i="89" a="1"/>
  <c r="B3389" i="89" s="1"/>
  <c r="B3388" i="89" a="1"/>
  <c r="B3388" i="89" s="1"/>
  <c r="B3387" i="89" a="1"/>
  <c r="B3387" i="89" s="1"/>
  <c r="B3386" i="89" a="1"/>
  <c r="B3386" i="89" s="1"/>
  <c r="B3385" i="89" a="1"/>
  <c r="B3385" i="89" s="1"/>
  <c r="B3384" i="89" a="1"/>
  <c r="B3384" i="89" s="1"/>
  <c r="B3383" i="89" a="1"/>
  <c r="B3383" i="89" s="1"/>
  <c r="B3382" i="89" a="1"/>
  <c r="B3382" i="89" s="1"/>
  <c r="B3381" i="89" a="1"/>
  <c r="B3381" i="89" s="1"/>
  <c r="B3380" i="89" a="1"/>
  <c r="B3380" i="89" s="1"/>
  <c r="B3379" i="89" a="1"/>
  <c r="B3379" i="89" s="1"/>
  <c r="B3378" i="89" a="1"/>
  <c r="B3378" i="89" s="1"/>
  <c r="B3377" i="89" a="1"/>
  <c r="B3377" i="89" s="1"/>
  <c r="B3376" i="89" a="1"/>
  <c r="B3376" i="89" s="1"/>
  <c r="B3375" i="89" a="1"/>
  <c r="B3375" i="89" s="1"/>
  <c r="B3374" i="89" a="1"/>
  <c r="B3374" i="89" s="1"/>
  <c r="B3373" i="89" a="1"/>
  <c r="B3373" i="89" s="1"/>
  <c r="B3372" i="89" a="1"/>
  <c r="B3372" i="89" s="1"/>
  <c r="B3371" i="89" a="1"/>
  <c r="B3371" i="89" s="1"/>
  <c r="B3370" i="89" a="1"/>
  <c r="B3370" i="89" s="1"/>
  <c r="B3369" i="89" a="1"/>
  <c r="B3369" i="89" s="1"/>
  <c r="B3368" i="89" a="1"/>
  <c r="B3368" i="89" s="1"/>
  <c r="B3367" i="89" a="1"/>
  <c r="B3367" i="89" s="1"/>
  <c r="B3366" i="89" a="1"/>
  <c r="B3366" i="89" s="1"/>
  <c r="B3365" i="89" a="1"/>
  <c r="B3365" i="89" s="1"/>
  <c r="B3364" i="89" a="1"/>
  <c r="B3364" i="89" s="1"/>
  <c r="B3363" i="89" a="1"/>
  <c r="B3363" i="89" s="1"/>
  <c r="B3362" i="89" a="1"/>
  <c r="B3362" i="89" s="1"/>
  <c r="B3361" i="89" a="1"/>
  <c r="B3361" i="89" s="1"/>
  <c r="B3360" i="89" a="1"/>
  <c r="B3360" i="89" s="1"/>
  <c r="B3359" i="89" a="1"/>
  <c r="B3359" i="89" s="1"/>
  <c r="B3358" i="89" a="1"/>
  <c r="B3358" i="89" s="1"/>
  <c r="B3357" i="89" a="1"/>
  <c r="B3357" i="89" s="1"/>
  <c r="B3356" i="89" a="1"/>
  <c r="B3356" i="89" s="1"/>
  <c r="B3355" i="89" a="1"/>
  <c r="B3355" i="89" s="1"/>
  <c r="B3354" i="89" a="1"/>
  <c r="B3354" i="89" s="1"/>
  <c r="B3353" i="89" a="1"/>
  <c r="B3353" i="89" s="1"/>
  <c r="B3352" i="89" a="1"/>
  <c r="B3352" i="89" s="1"/>
  <c r="B3351" i="89" a="1"/>
  <c r="B3351" i="89" s="1"/>
  <c r="B3350" i="89" a="1"/>
  <c r="B3350" i="89" s="1"/>
  <c r="B3349" i="89" a="1"/>
  <c r="B3349" i="89" s="1"/>
  <c r="B3348" i="89" a="1"/>
  <c r="B3348" i="89" s="1"/>
  <c r="B3347" i="89" a="1"/>
  <c r="B3347" i="89" s="1"/>
  <c r="B3346" i="89" a="1"/>
  <c r="B3346" i="89" s="1"/>
  <c r="B3345" i="89" a="1"/>
  <c r="B3345" i="89" s="1"/>
  <c r="B3344" i="89" a="1"/>
  <c r="B3344" i="89" s="1"/>
  <c r="B3343" i="89" a="1"/>
  <c r="B3343" i="89" s="1"/>
  <c r="B3342" i="89" a="1"/>
  <c r="B3342" i="89" s="1"/>
  <c r="B3341" i="89" a="1"/>
  <c r="B3341" i="89" s="1"/>
  <c r="B3340" i="89" a="1"/>
  <c r="B3340" i="89" s="1"/>
  <c r="B3339" i="89" a="1"/>
  <c r="B3339" i="89" s="1"/>
  <c r="B3338" i="89" a="1"/>
  <c r="B3338" i="89" s="1"/>
  <c r="B3337" i="89" a="1"/>
  <c r="B3337" i="89" s="1"/>
  <c r="B3336" i="89" a="1"/>
  <c r="B3336" i="89" s="1"/>
  <c r="B3335" i="89" a="1"/>
  <c r="B3335" i="89" s="1"/>
  <c r="B3334" i="89" a="1"/>
  <c r="B3334" i="89" s="1"/>
  <c r="B3333" i="89" a="1"/>
  <c r="B3333" i="89" s="1"/>
  <c r="B3332" i="89" a="1"/>
  <c r="B3332" i="89" s="1"/>
  <c r="B3331" i="89" a="1"/>
  <c r="B3331" i="89" s="1"/>
  <c r="B3330" i="89" a="1"/>
  <c r="B3330" i="89" s="1"/>
  <c r="B3329" i="89" a="1"/>
  <c r="B3329" i="89" s="1"/>
  <c r="B3328" i="89" a="1"/>
  <c r="B3328" i="89" s="1"/>
  <c r="B3327" i="89" a="1"/>
  <c r="B3327" i="89" s="1"/>
  <c r="B3326" i="89" a="1"/>
  <c r="B3326" i="89" s="1"/>
  <c r="B3325" i="89" a="1"/>
  <c r="B3325" i="89" s="1"/>
  <c r="B3324" i="89" a="1"/>
  <c r="B3324" i="89" s="1"/>
  <c r="B3323" i="89" a="1"/>
  <c r="B3323" i="89" s="1"/>
  <c r="B3322" i="89" a="1"/>
  <c r="B3322" i="89" s="1"/>
  <c r="B3321" i="89" a="1"/>
  <c r="B3321" i="89" s="1"/>
  <c r="B3320" i="89" a="1"/>
  <c r="B3320" i="89" s="1"/>
  <c r="B3319" i="89" a="1"/>
  <c r="B3319" i="89" s="1"/>
  <c r="B3318" i="89" a="1"/>
  <c r="B3318" i="89" s="1"/>
  <c r="B3317" i="89" a="1"/>
  <c r="B3317" i="89" s="1"/>
  <c r="B3316" i="89" a="1"/>
  <c r="B3316" i="89" s="1"/>
  <c r="B3315" i="89" a="1"/>
  <c r="B3315" i="89" s="1"/>
  <c r="B3314" i="89" a="1"/>
  <c r="B3314" i="89" s="1"/>
  <c r="B3313" i="89" a="1"/>
  <c r="B3313" i="89" s="1"/>
  <c r="B3312" i="89" a="1"/>
  <c r="B3312" i="89" s="1"/>
  <c r="B3311" i="89" a="1"/>
  <c r="B3311" i="89" s="1"/>
  <c r="B3310" i="89" a="1"/>
  <c r="B3310" i="89" s="1"/>
  <c r="B3309" i="89" a="1"/>
  <c r="B3309" i="89" s="1"/>
  <c r="B3308" i="89" a="1"/>
  <c r="B3308" i="89" s="1"/>
  <c r="B3307" i="89" a="1"/>
  <c r="B3307" i="89" s="1"/>
  <c r="B3306" i="89" a="1"/>
  <c r="B3306" i="89" s="1"/>
  <c r="B3305" i="89" a="1"/>
  <c r="B3305" i="89" s="1"/>
  <c r="B3304" i="89" a="1"/>
  <c r="B3304" i="89" s="1"/>
  <c r="B3303" i="89" a="1"/>
  <c r="B3303" i="89" s="1"/>
  <c r="B3302" i="89" a="1"/>
  <c r="B3302" i="89" s="1"/>
  <c r="B3301" i="89" a="1"/>
  <c r="B3301" i="89" s="1"/>
  <c r="B3300" i="89" a="1"/>
  <c r="B3300" i="89" s="1"/>
  <c r="B3299" i="89" a="1"/>
  <c r="B3299" i="89" s="1"/>
  <c r="B3298" i="89" a="1"/>
  <c r="B3298" i="89" s="1"/>
  <c r="B3297" i="89" a="1"/>
  <c r="B3297" i="89" s="1"/>
  <c r="B3296" i="89" a="1"/>
  <c r="B3296" i="89" s="1"/>
  <c r="B3295" i="89" a="1"/>
  <c r="B3295" i="89" s="1"/>
  <c r="B3294" i="89" a="1"/>
  <c r="B3294" i="89" s="1"/>
  <c r="B3293" i="89" a="1"/>
  <c r="B3293" i="89" s="1"/>
  <c r="B3292" i="89" a="1"/>
  <c r="B3292" i="89" s="1"/>
  <c r="B3291" i="89" a="1"/>
  <c r="B3291" i="89" s="1"/>
  <c r="B3290" i="89" a="1"/>
  <c r="B3290" i="89" s="1"/>
  <c r="B3289" i="89" a="1"/>
  <c r="B3289" i="89" s="1"/>
  <c r="B3288" i="89" a="1"/>
  <c r="B3288" i="89" s="1"/>
  <c r="B3287" i="89" a="1"/>
  <c r="B3287" i="89" s="1"/>
  <c r="B3286" i="89" a="1"/>
  <c r="B3286" i="89" s="1"/>
  <c r="B3285" i="89" a="1"/>
  <c r="B3285" i="89" s="1"/>
  <c r="B3284" i="89" a="1"/>
  <c r="B3284" i="89" s="1"/>
  <c r="B3283" i="89" a="1"/>
  <c r="B3283" i="89" s="1"/>
  <c r="B3282" i="89" a="1"/>
  <c r="B3282" i="89" s="1"/>
  <c r="B3281" i="89" a="1"/>
  <c r="B3281" i="89" s="1"/>
  <c r="B3280" i="89" a="1"/>
  <c r="B3280" i="89" s="1"/>
  <c r="B3279" i="89" a="1"/>
  <c r="B3279" i="89" s="1"/>
  <c r="B3278" i="89" a="1"/>
  <c r="B3278" i="89" s="1"/>
  <c r="B3277" i="89" a="1"/>
  <c r="B3277" i="89" s="1"/>
  <c r="B3276" i="89" a="1"/>
  <c r="B3276" i="89" s="1"/>
  <c r="B3275" i="89" a="1"/>
  <c r="B3275" i="89" s="1"/>
  <c r="B3274" i="89" a="1"/>
  <c r="B3274" i="89" s="1"/>
  <c r="B3273" i="89" a="1"/>
  <c r="B3273" i="89" s="1"/>
  <c r="B3272" i="89" a="1"/>
  <c r="B3272" i="89" s="1"/>
  <c r="B3271" i="89" a="1"/>
  <c r="B3271" i="89" s="1"/>
  <c r="B3270" i="89" a="1"/>
  <c r="B3270" i="89" s="1"/>
  <c r="B3269" i="89" a="1"/>
  <c r="B3269" i="89" s="1"/>
  <c r="B3268" i="89" a="1"/>
  <c r="B3268" i="89" s="1"/>
  <c r="B3267" i="89" a="1"/>
  <c r="B3267" i="89" s="1"/>
  <c r="B3266" i="89" a="1"/>
  <c r="B3266" i="89" s="1"/>
  <c r="B3265" i="89" a="1"/>
  <c r="B3265" i="89" s="1"/>
  <c r="B3264" i="89" a="1"/>
  <c r="B3264" i="89" s="1"/>
  <c r="B3263" i="89" a="1"/>
  <c r="B3263" i="89" s="1"/>
  <c r="B3262" i="89" a="1"/>
  <c r="B3262" i="89" s="1"/>
  <c r="B3261" i="89" a="1"/>
  <c r="B3261" i="89" s="1"/>
  <c r="B3260" i="89" a="1"/>
  <c r="B3260" i="89" s="1"/>
  <c r="B3259" i="89" a="1"/>
  <c r="B3259" i="89" s="1"/>
  <c r="B3258" i="89" a="1"/>
  <c r="B3258" i="89" s="1"/>
  <c r="B3257" i="89" a="1"/>
  <c r="B3257" i="89" s="1"/>
  <c r="B3256" i="89" a="1"/>
  <c r="B3256" i="89" s="1"/>
  <c r="B3255" i="89" a="1"/>
  <c r="B3255" i="89" s="1"/>
  <c r="B3254" i="89" a="1"/>
  <c r="B3254" i="89" s="1"/>
  <c r="B3253" i="89" a="1"/>
  <c r="B3253" i="89" s="1"/>
  <c r="B3252" i="89" a="1"/>
  <c r="B3252" i="89" s="1"/>
  <c r="B3251" i="89" a="1"/>
  <c r="B3251" i="89" s="1"/>
  <c r="B3250" i="89" a="1"/>
  <c r="B3250" i="89" s="1"/>
  <c r="B3249" i="89" a="1"/>
  <c r="B3249" i="89" s="1"/>
  <c r="B3248" i="89" a="1"/>
  <c r="B3248" i="89" s="1"/>
  <c r="B3247" i="89" a="1"/>
  <c r="B3247" i="89" s="1"/>
  <c r="B3246" i="89" a="1"/>
  <c r="B3246" i="89" s="1"/>
  <c r="B3245" i="89" a="1"/>
  <c r="B3245" i="89" s="1"/>
  <c r="B3244" i="89" a="1"/>
  <c r="B3244" i="89" s="1"/>
  <c r="B3243" i="89" a="1"/>
  <c r="B3243" i="89" s="1"/>
  <c r="B3242" i="89" a="1"/>
  <c r="B3242" i="89" s="1"/>
  <c r="B3241" i="89" a="1"/>
  <c r="B3241" i="89" s="1"/>
  <c r="B3240" i="89" a="1"/>
  <c r="B3240" i="89" s="1"/>
  <c r="B3239" i="89" a="1"/>
  <c r="B3239" i="89" s="1"/>
  <c r="B3238" i="89" a="1"/>
  <c r="B3238" i="89" s="1"/>
  <c r="B3237" i="89" a="1"/>
  <c r="B3237" i="89" s="1"/>
  <c r="B3236" i="89" a="1"/>
  <c r="B3236" i="89" s="1"/>
  <c r="B3235" i="89" a="1"/>
  <c r="B3235" i="89" s="1"/>
  <c r="B3234" i="89" a="1"/>
  <c r="B3234" i="89" s="1"/>
  <c r="B3233" i="89" a="1"/>
  <c r="B3233" i="89" s="1"/>
  <c r="B3232" i="89" a="1"/>
  <c r="B3232" i="89" s="1"/>
  <c r="B3231" i="89" a="1"/>
  <c r="B3231" i="89" s="1"/>
  <c r="B3230" i="89" a="1"/>
  <c r="B3230" i="89" s="1"/>
  <c r="B3229" i="89" a="1"/>
  <c r="B3229" i="89" s="1"/>
  <c r="B3228" i="89" a="1"/>
  <c r="B3228" i="89" s="1"/>
  <c r="B3227" i="89" a="1"/>
  <c r="B3227" i="89" s="1"/>
  <c r="B3226" i="89" a="1"/>
  <c r="B3226" i="89" s="1"/>
  <c r="B3225" i="89" a="1"/>
  <c r="B3225" i="89" s="1"/>
  <c r="B3224" i="89" a="1"/>
  <c r="B3224" i="89" s="1"/>
  <c r="B3223" i="89" a="1"/>
  <c r="B3223" i="89" s="1"/>
  <c r="B3222" i="89" a="1"/>
  <c r="B3222" i="89" s="1"/>
  <c r="B3221" i="89" a="1"/>
  <c r="B3221" i="89" s="1"/>
  <c r="B3220" i="89" a="1"/>
  <c r="B3220" i="89" s="1"/>
  <c r="B3219" i="89" a="1"/>
  <c r="B3219" i="89" s="1"/>
  <c r="B3218" i="89" a="1"/>
  <c r="B3218" i="89" s="1"/>
  <c r="B3217" i="89" a="1"/>
  <c r="B3217" i="89" s="1"/>
  <c r="B3216" i="89" a="1"/>
  <c r="B3216" i="89" s="1"/>
  <c r="B3215" i="89" a="1"/>
  <c r="B3215" i="89" s="1"/>
  <c r="B3214" i="89" a="1"/>
  <c r="B3214" i="89" s="1"/>
  <c r="B3213" i="89" a="1"/>
  <c r="B3213" i="89" s="1"/>
  <c r="B3212" i="89" a="1"/>
  <c r="B3212" i="89" s="1"/>
  <c r="B3211" i="89" a="1"/>
  <c r="B3211" i="89" s="1"/>
  <c r="B3210" i="89" a="1"/>
  <c r="B3210" i="89" s="1"/>
  <c r="B3209" i="89" a="1"/>
  <c r="B3209" i="89" s="1"/>
  <c r="B3208" i="89" a="1"/>
  <c r="B3208" i="89" s="1"/>
  <c r="B3207" i="89" a="1"/>
  <c r="B3207" i="89" s="1"/>
  <c r="B3206" i="89" a="1"/>
  <c r="B3206" i="89" s="1"/>
  <c r="B3205" i="89" a="1"/>
  <c r="B3205" i="89" s="1"/>
  <c r="B3204" i="89" a="1"/>
  <c r="B3204" i="89" s="1"/>
  <c r="B3203" i="89" a="1"/>
  <c r="B3203" i="89" s="1"/>
  <c r="B3202" i="89" a="1"/>
  <c r="B3202" i="89" s="1"/>
  <c r="B3201" i="89" a="1"/>
  <c r="B3201" i="89" s="1"/>
  <c r="B3200" i="89" a="1"/>
  <c r="B3200" i="89" s="1"/>
  <c r="B3199" i="89" a="1"/>
  <c r="B3199" i="89" s="1"/>
  <c r="B3198" i="89" a="1"/>
  <c r="B3198" i="89" s="1"/>
  <c r="B3197" i="89" a="1"/>
  <c r="B3197" i="89" s="1"/>
  <c r="B3196" i="89" a="1"/>
  <c r="B3196" i="89" s="1"/>
  <c r="B3195" i="89" a="1"/>
  <c r="B3195" i="89" s="1"/>
  <c r="B3194" i="89" a="1"/>
  <c r="B3194" i="89" s="1"/>
  <c r="B3193" i="89" a="1"/>
  <c r="B3193" i="89" s="1"/>
  <c r="B3192" i="89" a="1"/>
  <c r="B3192" i="89" s="1"/>
  <c r="B3191" i="89" a="1"/>
  <c r="B3191" i="89" s="1"/>
  <c r="B3190" i="89" a="1"/>
  <c r="B3190" i="89" s="1"/>
  <c r="B3189" i="89" a="1"/>
  <c r="B3189" i="89" s="1"/>
  <c r="B3188" i="89" a="1"/>
  <c r="B3188" i="89" s="1"/>
  <c r="B3187" i="89" a="1"/>
  <c r="B3187" i="89" s="1"/>
  <c r="B3186" i="89" a="1"/>
  <c r="B3186" i="89" s="1"/>
  <c r="B3185" i="89" a="1"/>
  <c r="B3185" i="89" s="1"/>
  <c r="B3184" i="89" a="1"/>
  <c r="B3184" i="89" s="1"/>
  <c r="B3183" i="89" a="1"/>
  <c r="B3183" i="89" s="1"/>
  <c r="B3182" i="89" a="1"/>
  <c r="B3182" i="89" s="1"/>
  <c r="B3181" i="89" a="1"/>
  <c r="B3181" i="89" s="1"/>
  <c r="B3180" i="89" a="1"/>
  <c r="B3180" i="89" s="1"/>
  <c r="B3179" i="89" a="1"/>
  <c r="B3179" i="89" s="1"/>
  <c r="B3178" i="89" a="1"/>
  <c r="B3178" i="89" s="1"/>
  <c r="B3177" i="89" a="1"/>
  <c r="B3177" i="89" s="1"/>
  <c r="B3176" i="89" a="1"/>
  <c r="B3176" i="89" s="1"/>
  <c r="B3175" i="89" a="1"/>
  <c r="B3175" i="89" s="1"/>
  <c r="B3174" i="89" a="1"/>
  <c r="B3174" i="89" s="1"/>
  <c r="B3173" i="89" a="1"/>
  <c r="B3173" i="89" s="1"/>
  <c r="B3172" i="89" a="1"/>
  <c r="B3172" i="89" s="1"/>
  <c r="B3171" i="89" a="1"/>
  <c r="B3171" i="89" s="1"/>
  <c r="B3170" i="89" a="1"/>
  <c r="B3170" i="89" s="1"/>
  <c r="B3169" i="89" a="1"/>
  <c r="B3169" i="89" s="1"/>
  <c r="B3168" i="89" a="1"/>
  <c r="B3168" i="89" s="1"/>
  <c r="B3167" i="89" a="1"/>
  <c r="B3167" i="89" s="1"/>
  <c r="B3166" i="89" a="1"/>
  <c r="B3166" i="89" s="1"/>
  <c r="B3165" i="89" a="1"/>
  <c r="B3165" i="89" s="1"/>
  <c r="B3164" i="89" a="1"/>
  <c r="B3164" i="89" s="1"/>
  <c r="B3163" i="89" a="1"/>
  <c r="B3163" i="89" s="1"/>
  <c r="B3162" i="89" a="1"/>
  <c r="B3162" i="89" s="1"/>
  <c r="B3161" i="89" a="1"/>
  <c r="B3161" i="89" s="1"/>
  <c r="B3160" i="89" a="1"/>
  <c r="B3160" i="89" s="1"/>
  <c r="B3159" i="89" a="1"/>
  <c r="B3159" i="89" s="1"/>
  <c r="B3158" i="89" a="1"/>
  <c r="B3158" i="89" s="1"/>
  <c r="B3157" i="89" a="1"/>
  <c r="B3157" i="89" s="1"/>
  <c r="B3156" i="89" a="1"/>
  <c r="B3156" i="89" s="1"/>
  <c r="B3155" i="89" a="1"/>
  <c r="B3155" i="89" s="1"/>
  <c r="B3154" i="89" a="1"/>
  <c r="B3154" i="89" s="1"/>
  <c r="B3153" i="89" a="1"/>
  <c r="B3153" i="89" s="1"/>
  <c r="B3152" i="89" a="1"/>
  <c r="B3152" i="89" s="1"/>
  <c r="B3151" i="89" a="1"/>
  <c r="B3151" i="89" s="1"/>
  <c r="B3150" i="89" a="1"/>
  <c r="B3150" i="89" s="1"/>
  <c r="B3149" i="89" a="1"/>
  <c r="B3149" i="89" s="1"/>
  <c r="B3148" i="89" a="1"/>
  <c r="B3148" i="89" s="1"/>
  <c r="B3147" i="89" a="1"/>
  <c r="B3147" i="89" s="1"/>
  <c r="B3146" i="89" a="1"/>
  <c r="B3146" i="89" s="1"/>
  <c r="B3145" i="89" a="1"/>
  <c r="B3145" i="89" s="1"/>
  <c r="B3144" i="89" a="1"/>
  <c r="B3144" i="89" s="1"/>
  <c r="B3143" i="89" a="1"/>
  <c r="B3143" i="89" s="1"/>
  <c r="B3142" i="89" a="1"/>
  <c r="B3142" i="89" s="1"/>
  <c r="B3141" i="89" a="1"/>
  <c r="B3141" i="89" s="1"/>
  <c r="B3140" i="89" a="1"/>
  <c r="B3140" i="89" s="1"/>
  <c r="B3139" i="89" a="1"/>
  <c r="B3139" i="89" s="1"/>
  <c r="B3138" i="89" a="1"/>
  <c r="B3138" i="89" s="1"/>
  <c r="B3137" i="89" a="1"/>
  <c r="B3137" i="89" s="1"/>
  <c r="B3136" i="89" a="1"/>
  <c r="B3136" i="89" s="1"/>
  <c r="B3135" i="89" a="1"/>
  <c r="B3135" i="89" s="1"/>
  <c r="B3134" i="89" a="1"/>
  <c r="B3134" i="89" s="1"/>
  <c r="B3133" i="89" a="1"/>
  <c r="B3133" i="89" s="1"/>
  <c r="B3132" i="89" a="1"/>
  <c r="B3132" i="89" s="1"/>
  <c r="B3131" i="89" a="1"/>
  <c r="B3131" i="89" s="1"/>
  <c r="B3130" i="89" a="1"/>
  <c r="B3130" i="89" s="1"/>
  <c r="B3129" i="89" a="1"/>
  <c r="B3129" i="89" s="1"/>
  <c r="B3128" i="89" a="1"/>
  <c r="B3128" i="89" s="1"/>
  <c r="B3127" i="89" a="1"/>
  <c r="B3127" i="89" s="1"/>
  <c r="B3126" i="89" a="1"/>
  <c r="B3126" i="89" s="1"/>
  <c r="B3125" i="89" a="1"/>
  <c r="B3125" i="89" s="1"/>
  <c r="B3124" i="89" a="1"/>
  <c r="B3124" i="89" s="1"/>
  <c r="B3123" i="89" a="1"/>
  <c r="B3123" i="89" s="1"/>
  <c r="B3122" i="89" a="1"/>
  <c r="B3122" i="89" s="1"/>
  <c r="B3121" i="89" a="1"/>
  <c r="B3121" i="89" s="1"/>
  <c r="B3120" i="89" a="1"/>
  <c r="B3120" i="89" s="1"/>
  <c r="B3119" i="89" a="1"/>
  <c r="B3119" i="89" s="1"/>
  <c r="B3118" i="89" a="1"/>
  <c r="B3118" i="89" s="1"/>
  <c r="B3117" i="89" a="1"/>
  <c r="B3117" i="89" s="1"/>
  <c r="B3116" i="89" a="1"/>
  <c r="B3116" i="89" s="1"/>
  <c r="B3115" i="89" a="1"/>
  <c r="B3115" i="89" s="1"/>
  <c r="B3114" i="89" a="1"/>
  <c r="B3114" i="89" s="1"/>
  <c r="B3113" i="89" a="1"/>
  <c r="B3113" i="89" s="1"/>
  <c r="B3112" i="89" a="1"/>
  <c r="B3112" i="89" s="1"/>
  <c r="B3111" i="89" a="1"/>
  <c r="B3111" i="89" s="1"/>
  <c r="B3110" i="89" a="1"/>
  <c r="B3110" i="89" s="1"/>
  <c r="B3109" i="89" a="1"/>
  <c r="B3109" i="89" s="1"/>
  <c r="B3108" i="89" a="1"/>
  <c r="B3108" i="89" s="1"/>
  <c r="B3107" i="89" a="1"/>
  <c r="B3107" i="89" s="1"/>
  <c r="B3106" i="89" a="1"/>
  <c r="B3106" i="89" s="1"/>
  <c r="B3105" i="89" a="1"/>
  <c r="B3105" i="89" s="1"/>
  <c r="B3104" i="89" a="1"/>
  <c r="B3104" i="89" s="1"/>
  <c r="B3103" i="89" a="1"/>
  <c r="B3103" i="89" s="1"/>
  <c r="B3102" i="89" a="1"/>
  <c r="B3102" i="89" s="1"/>
  <c r="B3101" i="89" a="1"/>
  <c r="B3101" i="89" s="1"/>
  <c r="B3100" i="89" a="1"/>
  <c r="B3100" i="89" s="1"/>
  <c r="B3099" i="89" a="1"/>
  <c r="B3099" i="89" s="1"/>
  <c r="B3098" i="89" a="1"/>
  <c r="B3098" i="89" s="1"/>
  <c r="B3097" i="89" a="1"/>
  <c r="B3097" i="89" s="1"/>
  <c r="B3096" i="89" a="1"/>
  <c r="B3096" i="89" s="1"/>
  <c r="B3095" i="89" a="1"/>
  <c r="B3095" i="89" s="1"/>
  <c r="B3094" i="89" a="1"/>
  <c r="B3094" i="89" s="1"/>
  <c r="B3093" i="89" a="1"/>
  <c r="B3093" i="89" s="1"/>
  <c r="B3092" i="89" a="1"/>
  <c r="B3092" i="89" s="1"/>
  <c r="B3091" i="89" a="1"/>
  <c r="B3091" i="89" s="1"/>
  <c r="B3090" i="89" a="1"/>
  <c r="B3090" i="89" s="1"/>
  <c r="B3089" i="89" a="1"/>
  <c r="B3089" i="89" s="1"/>
  <c r="B3088" i="89" a="1"/>
  <c r="B3088" i="89" s="1"/>
  <c r="B3087" i="89" a="1"/>
  <c r="B3087" i="89" s="1"/>
  <c r="B3086" i="89" a="1"/>
  <c r="B3086" i="89" s="1"/>
  <c r="B3085" i="89" a="1"/>
  <c r="B3085" i="89" s="1"/>
  <c r="B3084" i="89" a="1"/>
  <c r="B3084" i="89" s="1"/>
  <c r="B3083" i="89" a="1"/>
  <c r="B3083" i="89" s="1"/>
  <c r="B3082" i="89" a="1"/>
  <c r="B3082" i="89" s="1"/>
  <c r="B3081" i="89" a="1"/>
  <c r="B3081" i="89" s="1"/>
  <c r="B3080" i="89" a="1"/>
  <c r="B3080" i="89" s="1"/>
  <c r="B3079" i="89" a="1"/>
  <c r="B3079" i="89" s="1"/>
  <c r="B3078" i="89" a="1"/>
  <c r="B3078" i="89" s="1"/>
  <c r="B3077" i="89" a="1"/>
  <c r="B3077" i="89" s="1"/>
  <c r="B3076" i="89" a="1"/>
  <c r="B3076" i="89" s="1"/>
  <c r="B3075" i="89" a="1"/>
  <c r="B3075" i="89" s="1"/>
  <c r="B3074" i="89" a="1"/>
  <c r="B3074" i="89" s="1"/>
  <c r="B3073" i="89" a="1"/>
  <c r="B3073" i="89" s="1"/>
  <c r="B3072" i="89" a="1"/>
  <c r="B3072" i="89" s="1"/>
  <c r="B3071" i="89" a="1"/>
  <c r="B3071" i="89" s="1"/>
  <c r="B3070" i="89" a="1"/>
  <c r="B3070" i="89" s="1"/>
  <c r="B3069" i="89" a="1"/>
  <c r="B3069" i="89" s="1"/>
  <c r="B3068" i="89" a="1"/>
  <c r="B3068" i="89" s="1"/>
  <c r="B3067" i="89" a="1"/>
  <c r="B3067" i="89" s="1"/>
  <c r="B3066" i="89" a="1"/>
  <c r="B3066" i="89" s="1"/>
  <c r="B3065" i="89" a="1"/>
  <c r="B3065" i="89" s="1"/>
  <c r="B3064" i="89" a="1"/>
  <c r="B3064" i="89" s="1"/>
  <c r="B3063" i="89" a="1"/>
  <c r="B3063" i="89" s="1"/>
  <c r="B3062" i="89" a="1"/>
  <c r="B3062" i="89" s="1"/>
  <c r="B3061" i="89" a="1"/>
  <c r="B3061" i="89" s="1"/>
  <c r="B3060" i="89" a="1"/>
  <c r="B3060" i="89" s="1"/>
  <c r="B3059" i="89" a="1"/>
  <c r="B3059" i="89" s="1"/>
  <c r="B3058" i="89" a="1"/>
  <c r="B3058" i="89" s="1"/>
  <c r="B3057" i="89" a="1"/>
  <c r="B3057" i="89" s="1"/>
  <c r="B3056" i="89" a="1"/>
  <c r="B3056" i="89" s="1"/>
  <c r="B3055" i="89" a="1"/>
  <c r="B3055" i="89" s="1"/>
  <c r="B3054" i="89" a="1"/>
  <c r="B3054" i="89" s="1"/>
  <c r="B3053" i="89" a="1"/>
  <c r="B3053" i="89" s="1"/>
  <c r="B3052" i="89" a="1"/>
  <c r="B3052" i="89" s="1"/>
  <c r="B3051" i="89" a="1"/>
  <c r="B3051" i="89" s="1"/>
  <c r="B3050" i="89" a="1"/>
  <c r="B3050" i="89" s="1"/>
  <c r="B3049" i="89" a="1"/>
  <c r="B3049" i="89" s="1"/>
  <c r="B3048" i="89" a="1"/>
  <c r="B3048" i="89" s="1"/>
  <c r="B3047" i="89" a="1"/>
  <c r="B3047" i="89" s="1"/>
  <c r="B3046" i="89" a="1"/>
  <c r="B3046" i="89" s="1"/>
  <c r="B3045" i="89" a="1"/>
  <c r="B3045" i="89" s="1"/>
  <c r="B3044" i="89" a="1"/>
  <c r="B3044" i="89" s="1"/>
  <c r="B3043" i="89" a="1"/>
  <c r="B3043" i="89" s="1"/>
  <c r="B3042" i="89" a="1"/>
  <c r="B3042" i="89" s="1"/>
  <c r="B3041" i="89" a="1"/>
  <c r="B3041" i="89" s="1"/>
  <c r="B3040" i="89" a="1"/>
  <c r="B3040" i="89" s="1"/>
  <c r="B3039" i="89" a="1"/>
  <c r="B3039" i="89" s="1"/>
  <c r="B3038" i="89" a="1"/>
  <c r="B3038" i="89" s="1"/>
  <c r="B3037" i="89" a="1"/>
  <c r="B3037" i="89" s="1"/>
  <c r="B3036" i="89" a="1"/>
  <c r="B3036" i="89" s="1"/>
  <c r="B3035" i="89" a="1"/>
  <c r="B3035" i="89" s="1"/>
  <c r="B3034" i="89" a="1"/>
  <c r="B3034" i="89" s="1"/>
  <c r="B3033" i="89" a="1"/>
  <c r="B3033" i="89" s="1"/>
  <c r="B3032" i="89" a="1"/>
  <c r="B3032" i="89" s="1"/>
  <c r="B3031" i="89" a="1"/>
  <c r="B3031" i="89" s="1"/>
  <c r="B3030" i="89" a="1"/>
  <c r="B3030" i="89" s="1"/>
  <c r="B3029" i="89" a="1"/>
  <c r="B3029" i="89" s="1"/>
  <c r="B3028" i="89" a="1"/>
  <c r="B3028" i="89" s="1"/>
  <c r="B3027" i="89" a="1"/>
  <c r="B3027" i="89" s="1"/>
  <c r="B3026" i="89" a="1"/>
  <c r="B3026" i="89" s="1"/>
  <c r="B3025" i="89" a="1"/>
  <c r="B3025" i="89" s="1"/>
  <c r="B3024" i="89" a="1"/>
  <c r="B3024" i="89" s="1"/>
  <c r="B3023" i="89" a="1"/>
  <c r="B3023" i="89" s="1"/>
  <c r="B3022" i="89" a="1"/>
  <c r="B3022" i="89" s="1"/>
  <c r="B3021" i="89" a="1"/>
  <c r="B3021" i="89" s="1"/>
  <c r="B3020" i="89" a="1"/>
  <c r="B3020" i="89" s="1"/>
  <c r="B3019" i="89" a="1"/>
  <c r="B3019" i="89" s="1"/>
  <c r="B3018" i="89" a="1"/>
  <c r="B3018" i="89" s="1"/>
  <c r="B3017" i="89" a="1"/>
  <c r="B3017" i="89" s="1"/>
  <c r="B3016" i="89" a="1"/>
  <c r="B3016" i="89" s="1"/>
  <c r="B3015" i="89" a="1"/>
  <c r="B3015" i="89" s="1"/>
  <c r="B3014" i="89" a="1"/>
  <c r="B3014" i="89" s="1"/>
  <c r="B3013" i="89" a="1"/>
  <c r="B3013" i="89" s="1"/>
  <c r="B3012" i="89" a="1"/>
  <c r="B3012" i="89" s="1"/>
  <c r="B3011" i="89" a="1"/>
  <c r="B3011" i="89" s="1"/>
  <c r="B3010" i="89" a="1"/>
  <c r="B3010" i="89" s="1"/>
  <c r="B3009" i="89" a="1"/>
  <c r="B3009" i="89" s="1"/>
  <c r="B3008" i="89" a="1"/>
  <c r="B3008" i="89" s="1"/>
  <c r="B3007" i="89" a="1"/>
  <c r="B3007" i="89" s="1"/>
  <c r="B3006" i="89" a="1"/>
  <c r="B3006" i="89" s="1"/>
  <c r="B3005" i="89" a="1"/>
  <c r="B3005" i="89" s="1"/>
  <c r="B3004" i="89" a="1"/>
  <c r="B3004" i="89" s="1"/>
  <c r="B3003" i="89" a="1"/>
  <c r="B3003" i="89" s="1"/>
  <c r="B3002" i="89" a="1"/>
  <c r="B3002" i="89" s="1"/>
  <c r="B3001" i="89" a="1"/>
  <c r="B3001" i="89" s="1"/>
  <c r="B3000" i="89" a="1"/>
  <c r="B3000" i="89" s="1"/>
  <c r="B2999" i="89" a="1"/>
  <c r="B2999" i="89" s="1"/>
  <c r="B2998" i="89" a="1"/>
  <c r="B2998" i="89" s="1"/>
  <c r="B2997" i="89" a="1"/>
  <c r="B2997" i="89" s="1"/>
  <c r="B2996" i="89" a="1"/>
  <c r="B2996" i="89" s="1"/>
  <c r="B2995" i="89" a="1"/>
  <c r="B2995" i="89" s="1"/>
  <c r="B2994" i="89" a="1"/>
  <c r="B2994" i="89" s="1"/>
  <c r="B2993" i="89" a="1"/>
  <c r="B2993" i="89" s="1"/>
  <c r="B2992" i="89" a="1"/>
  <c r="B2992" i="89" s="1"/>
  <c r="B2991" i="89" a="1"/>
  <c r="B2991" i="89" s="1"/>
  <c r="B2990" i="89" a="1"/>
  <c r="B2990" i="89" s="1"/>
  <c r="B2989" i="89" a="1"/>
  <c r="B2989" i="89" s="1"/>
  <c r="B2988" i="89" a="1"/>
  <c r="B2988" i="89" s="1"/>
  <c r="B2987" i="89" a="1"/>
  <c r="B2987" i="89" s="1"/>
  <c r="B2986" i="89" a="1"/>
  <c r="B2986" i="89" s="1"/>
  <c r="B2985" i="89" a="1"/>
  <c r="B2985" i="89" s="1"/>
  <c r="B2984" i="89" a="1"/>
  <c r="B2984" i="89" s="1"/>
  <c r="B2983" i="89" a="1"/>
  <c r="B2983" i="89" s="1"/>
  <c r="B2982" i="89" a="1"/>
  <c r="B2982" i="89" s="1"/>
  <c r="B2981" i="89" a="1"/>
  <c r="B2981" i="89" s="1"/>
  <c r="B2980" i="89" a="1"/>
  <c r="B2980" i="89" s="1"/>
  <c r="B2979" i="89" a="1"/>
  <c r="B2979" i="89" s="1"/>
  <c r="B2978" i="89" a="1"/>
  <c r="B2978" i="89" s="1"/>
  <c r="B2977" i="89" a="1"/>
  <c r="B2977" i="89" s="1"/>
  <c r="B2976" i="89" a="1"/>
  <c r="B2976" i="89" s="1"/>
  <c r="B2975" i="89" a="1"/>
  <c r="B2975" i="89" s="1"/>
  <c r="B2974" i="89" a="1"/>
  <c r="B2974" i="89" s="1"/>
  <c r="B2973" i="89" a="1"/>
  <c r="B2973" i="89" s="1"/>
  <c r="B2972" i="89" a="1"/>
  <c r="B2972" i="89" s="1"/>
  <c r="B2971" i="89" a="1"/>
  <c r="B2971" i="89" s="1"/>
  <c r="B2970" i="89" a="1"/>
  <c r="B2970" i="89" s="1"/>
  <c r="B2969" i="89" a="1"/>
  <c r="B2969" i="89" s="1"/>
  <c r="B2968" i="89" a="1"/>
  <c r="B2968" i="89" s="1"/>
  <c r="B2967" i="89" a="1"/>
  <c r="B2967" i="89" s="1"/>
  <c r="B2966" i="89" a="1"/>
  <c r="B2966" i="89" s="1"/>
  <c r="B2965" i="89" a="1"/>
  <c r="B2965" i="89" s="1"/>
  <c r="B2964" i="89" a="1"/>
  <c r="B2964" i="89" s="1"/>
  <c r="B2963" i="89" a="1"/>
  <c r="B2963" i="89" s="1"/>
  <c r="B2962" i="89" a="1"/>
  <c r="B2962" i="89" s="1"/>
  <c r="B2961" i="89" a="1"/>
  <c r="B2961" i="89" s="1"/>
  <c r="B2960" i="89" a="1"/>
  <c r="B2960" i="89" s="1"/>
  <c r="B2959" i="89" a="1"/>
  <c r="B2959" i="89" s="1"/>
  <c r="B2958" i="89" a="1"/>
  <c r="B2958" i="89" s="1"/>
  <c r="B2957" i="89" a="1"/>
  <c r="B2957" i="89" s="1"/>
  <c r="B2956" i="89" a="1"/>
  <c r="B2956" i="89" s="1"/>
  <c r="B2955" i="89" a="1"/>
  <c r="B2955" i="89" s="1"/>
  <c r="B2954" i="89" a="1"/>
  <c r="B2954" i="89" s="1"/>
  <c r="B2953" i="89" a="1"/>
  <c r="B2953" i="89" s="1"/>
  <c r="B2952" i="89" a="1"/>
  <c r="B2952" i="89" s="1"/>
  <c r="B2951" i="89" a="1"/>
  <c r="B2951" i="89" s="1"/>
  <c r="B2950" i="89" a="1"/>
  <c r="B2950" i="89" s="1"/>
  <c r="B2949" i="89" a="1"/>
  <c r="B2949" i="89" s="1"/>
  <c r="B2948" i="89" a="1"/>
  <c r="B2948" i="89" s="1"/>
  <c r="B2947" i="89" a="1"/>
  <c r="B2947" i="89" s="1"/>
  <c r="B2946" i="89" a="1"/>
  <c r="B2946" i="89" s="1"/>
  <c r="B2945" i="89" a="1"/>
  <c r="B2945" i="89" s="1"/>
  <c r="B2944" i="89" a="1"/>
  <c r="B2944" i="89" s="1"/>
  <c r="B2943" i="89" a="1"/>
  <c r="B2943" i="89" s="1"/>
  <c r="B2942" i="89" a="1"/>
  <c r="B2942" i="89" s="1"/>
  <c r="B2941" i="89" a="1"/>
  <c r="B2941" i="89" s="1"/>
  <c r="B2940" i="89" a="1"/>
  <c r="B2940" i="89" s="1"/>
  <c r="B2939" i="89" a="1"/>
  <c r="B2939" i="89" s="1"/>
  <c r="B2938" i="89" a="1"/>
  <c r="B2938" i="89" s="1"/>
  <c r="B2937" i="89" a="1"/>
  <c r="B2937" i="89" s="1"/>
  <c r="B2936" i="89" a="1"/>
  <c r="B2936" i="89" s="1"/>
  <c r="B2935" i="89" a="1"/>
  <c r="B2935" i="89" s="1"/>
  <c r="B2934" i="89" a="1"/>
  <c r="B2934" i="89" s="1"/>
  <c r="B2933" i="89" a="1"/>
  <c r="B2933" i="89" s="1"/>
  <c r="B2932" i="89" a="1"/>
  <c r="B2932" i="89" s="1"/>
  <c r="B2931" i="89" a="1"/>
  <c r="B2931" i="89" s="1"/>
  <c r="B2930" i="89" a="1"/>
  <c r="B2930" i="89" s="1"/>
  <c r="B2929" i="89" a="1"/>
  <c r="B2929" i="89" s="1"/>
  <c r="B2928" i="89" a="1"/>
  <c r="B2928" i="89" s="1"/>
  <c r="B2927" i="89" a="1"/>
  <c r="B2927" i="89" s="1"/>
  <c r="B2926" i="89" a="1"/>
  <c r="B2926" i="89" s="1"/>
  <c r="B2925" i="89" a="1"/>
  <c r="B2925" i="89" s="1"/>
  <c r="B2924" i="89" a="1"/>
  <c r="B2924" i="89" s="1"/>
  <c r="B2923" i="89" a="1"/>
  <c r="B2923" i="89" s="1"/>
  <c r="B2922" i="89" a="1"/>
  <c r="B2922" i="89" s="1"/>
  <c r="B2921" i="89" a="1"/>
  <c r="B2921" i="89" s="1"/>
  <c r="B2920" i="89" a="1"/>
  <c r="B2920" i="89" s="1"/>
  <c r="B2919" i="89" a="1"/>
  <c r="B2919" i="89" s="1"/>
  <c r="B2918" i="89" a="1"/>
  <c r="B2918" i="89" s="1"/>
  <c r="B2917" i="89" a="1"/>
  <c r="B2917" i="89" s="1"/>
  <c r="B2916" i="89" a="1"/>
  <c r="B2916" i="89" s="1"/>
  <c r="B2915" i="89" a="1"/>
  <c r="B2915" i="89" s="1"/>
  <c r="B2914" i="89" a="1"/>
  <c r="B2914" i="89" s="1"/>
  <c r="B2913" i="89" a="1"/>
  <c r="B2913" i="89" s="1"/>
  <c r="B2912" i="89" a="1"/>
  <c r="B2912" i="89" s="1"/>
  <c r="B2911" i="89" a="1"/>
  <c r="B2911" i="89" s="1"/>
  <c r="B2910" i="89" a="1"/>
  <c r="B2910" i="89" s="1"/>
  <c r="B2909" i="89" a="1"/>
  <c r="B2909" i="89" s="1"/>
  <c r="B2908" i="89" a="1"/>
  <c r="B2908" i="89" s="1"/>
  <c r="B2907" i="89" a="1"/>
  <c r="B2907" i="89" s="1"/>
  <c r="B2906" i="89" a="1"/>
  <c r="B2906" i="89" s="1"/>
  <c r="B2905" i="89" a="1"/>
  <c r="B2905" i="89" s="1"/>
  <c r="B2904" i="89" a="1"/>
  <c r="B2904" i="89" s="1"/>
  <c r="B2903" i="89" a="1"/>
  <c r="B2903" i="89" s="1"/>
  <c r="B2902" i="89" a="1"/>
  <c r="B2902" i="89" s="1"/>
  <c r="B2901" i="89" a="1"/>
  <c r="B2901" i="89" s="1"/>
  <c r="B2900" i="89" a="1"/>
  <c r="B2900" i="89" s="1"/>
  <c r="B2899" i="89" a="1"/>
  <c r="B2899" i="89" s="1"/>
  <c r="B2898" i="89" a="1"/>
  <c r="B2898" i="89" s="1"/>
  <c r="B2897" i="89" a="1"/>
  <c r="B2897" i="89" s="1"/>
  <c r="B2896" i="89" a="1"/>
  <c r="B2896" i="89" s="1"/>
  <c r="B2895" i="89" a="1"/>
  <c r="B2895" i="89" s="1"/>
  <c r="B2894" i="89" a="1"/>
  <c r="B2894" i="89" s="1"/>
  <c r="B2893" i="89" a="1"/>
  <c r="B2893" i="89" s="1"/>
  <c r="B2892" i="89" a="1"/>
  <c r="B2892" i="89" s="1"/>
  <c r="B2891" i="89" a="1"/>
  <c r="B2891" i="89" s="1"/>
  <c r="B2890" i="89" a="1"/>
  <c r="B2890" i="89" s="1"/>
  <c r="B2889" i="89" a="1"/>
  <c r="B2889" i="89" s="1"/>
  <c r="B2888" i="89" a="1"/>
  <c r="B2888" i="89" s="1"/>
  <c r="B2887" i="89" a="1"/>
  <c r="B2887" i="89" s="1"/>
  <c r="B2886" i="89" a="1"/>
  <c r="B2886" i="89" s="1"/>
  <c r="B2885" i="89" a="1"/>
  <c r="B2885" i="89" s="1"/>
  <c r="B2884" i="89" a="1"/>
  <c r="B2884" i="89" s="1"/>
  <c r="B2883" i="89" a="1"/>
  <c r="B2883" i="89" s="1"/>
  <c r="B2882" i="89" a="1"/>
  <c r="B2882" i="89" s="1"/>
  <c r="B2881" i="89" a="1"/>
  <c r="B2881" i="89" s="1"/>
  <c r="B2880" i="89" a="1"/>
  <c r="B2880" i="89" s="1"/>
  <c r="B2879" i="89" a="1"/>
  <c r="B2879" i="89" s="1"/>
  <c r="B2878" i="89" a="1"/>
  <c r="B2878" i="89" s="1"/>
  <c r="B2877" i="89" a="1"/>
  <c r="B2877" i="89" s="1"/>
  <c r="B2876" i="89" a="1"/>
  <c r="B2876" i="89" s="1"/>
  <c r="B2875" i="89" a="1"/>
  <c r="B2875" i="89" s="1"/>
  <c r="B2874" i="89" a="1"/>
  <c r="B2874" i="89" s="1"/>
  <c r="B2873" i="89" a="1"/>
  <c r="B2873" i="89" s="1"/>
  <c r="B2872" i="89" a="1"/>
  <c r="B2872" i="89" s="1"/>
  <c r="B2871" i="89" a="1"/>
  <c r="B2871" i="89" s="1"/>
  <c r="B2870" i="89" a="1"/>
  <c r="B2870" i="89" s="1"/>
  <c r="B2869" i="89" a="1"/>
  <c r="B2869" i="89" s="1"/>
  <c r="B2868" i="89" a="1"/>
  <c r="B2868" i="89" s="1"/>
  <c r="B2867" i="89" a="1"/>
  <c r="B2867" i="89" s="1"/>
  <c r="B2866" i="89" a="1"/>
  <c r="B2866" i="89" s="1"/>
  <c r="B2865" i="89" a="1"/>
  <c r="B2865" i="89" s="1"/>
  <c r="B2864" i="89" a="1"/>
  <c r="B2864" i="89" s="1"/>
  <c r="B2863" i="89" a="1"/>
  <c r="B2863" i="89" s="1"/>
  <c r="B2862" i="89" a="1"/>
  <c r="B2862" i="89" s="1"/>
  <c r="B2861" i="89" a="1"/>
  <c r="B2861" i="89" s="1"/>
  <c r="B2860" i="89" a="1"/>
  <c r="B2860" i="89" s="1"/>
  <c r="B2859" i="89" a="1"/>
  <c r="B2859" i="89" s="1"/>
  <c r="B2858" i="89" a="1"/>
  <c r="B2858" i="89" s="1"/>
  <c r="B2857" i="89" a="1"/>
  <c r="B2857" i="89" s="1"/>
  <c r="B2856" i="89" a="1"/>
  <c r="B2856" i="89" s="1"/>
  <c r="B2855" i="89" a="1"/>
  <c r="B2855" i="89" s="1"/>
  <c r="B2854" i="89" a="1"/>
  <c r="B2854" i="89" s="1"/>
  <c r="B2853" i="89" a="1"/>
  <c r="B2853" i="89" s="1"/>
  <c r="B2852" i="89" a="1"/>
  <c r="B2852" i="89" s="1"/>
  <c r="B2851" i="89" a="1"/>
  <c r="B2851" i="89" s="1"/>
  <c r="B2850" i="89" a="1"/>
  <c r="B2850" i="89" s="1"/>
  <c r="B2849" i="89" a="1"/>
  <c r="B2849" i="89" s="1"/>
  <c r="B2848" i="89" a="1"/>
  <c r="B2848" i="89" s="1"/>
  <c r="B2847" i="89" a="1"/>
  <c r="B2847" i="89" s="1"/>
  <c r="B2846" i="89" a="1"/>
  <c r="B2846" i="89" s="1"/>
  <c r="B2845" i="89" a="1"/>
  <c r="B2845" i="89" s="1"/>
  <c r="B2844" i="89" a="1"/>
  <c r="B2844" i="89" s="1"/>
  <c r="B2843" i="89" a="1"/>
  <c r="B2843" i="89" s="1"/>
  <c r="B2842" i="89" a="1"/>
  <c r="B2842" i="89" s="1"/>
  <c r="B2841" i="89" a="1"/>
  <c r="B2841" i="89" s="1"/>
  <c r="B2840" i="89" a="1"/>
  <c r="B2840" i="89" s="1"/>
  <c r="B2839" i="89" a="1"/>
  <c r="B2839" i="89" s="1"/>
  <c r="B2838" i="89" a="1"/>
  <c r="B2838" i="89" s="1"/>
  <c r="B2837" i="89" a="1"/>
  <c r="B2837" i="89" s="1"/>
  <c r="B2836" i="89" a="1"/>
  <c r="B2836" i="89" s="1"/>
  <c r="B2835" i="89" a="1"/>
  <c r="B2835" i="89" s="1"/>
  <c r="B2834" i="89" a="1"/>
  <c r="B2834" i="89" s="1"/>
  <c r="B2833" i="89" a="1"/>
  <c r="B2833" i="89" s="1"/>
  <c r="B2832" i="89" a="1"/>
  <c r="B2832" i="89" s="1"/>
  <c r="B2831" i="89" a="1"/>
  <c r="B2831" i="89" s="1"/>
  <c r="B2830" i="89" a="1"/>
  <c r="B2830" i="89" s="1"/>
  <c r="B2829" i="89" a="1"/>
  <c r="B2829" i="89" s="1"/>
  <c r="B2828" i="89" a="1"/>
  <c r="B2828" i="89" s="1"/>
  <c r="B2827" i="89" a="1"/>
  <c r="B2827" i="89" s="1"/>
  <c r="B2826" i="89" a="1"/>
  <c r="B2826" i="89" s="1"/>
  <c r="B2825" i="89" a="1"/>
  <c r="B2825" i="89" s="1"/>
  <c r="B2824" i="89" a="1"/>
  <c r="B2824" i="89" s="1"/>
  <c r="B2823" i="89" a="1"/>
  <c r="B2823" i="89" s="1"/>
  <c r="B2822" i="89" a="1"/>
  <c r="B2822" i="89" s="1"/>
  <c r="B2821" i="89" a="1"/>
  <c r="B2821" i="89" s="1"/>
  <c r="B2820" i="89" a="1"/>
  <c r="B2820" i="89" s="1"/>
  <c r="B2819" i="89" a="1"/>
  <c r="B2819" i="89" s="1"/>
  <c r="B2818" i="89" a="1"/>
  <c r="B2818" i="89" s="1"/>
  <c r="B2817" i="89" a="1"/>
  <c r="B2817" i="89" s="1"/>
  <c r="B2816" i="89" a="1"/>
  <c r="B2816" i="89" s="1"/>
  <c r="B2815" i="89" a="1"/>
  <c r="B2815" i="89" s="1"/>
  <c r="B2814" i="89" a="1"/>
  <c r="B2814" i="89" s="1"/>
  <c r="B2813" i="89" a="1"/>
  <c r="B2813" i="89" s="1"/>
  <c r="B2812" i="89" a="1"/>
  <c r="B2812" i="89" s="1"/>
  <c r="B2811" i="89" a="1"/>
  <c r="B2811" i="89" s="1"/>
  <c r="B2810" i="89" a="1"/>
  <c r="B2810" i="89" s="1"/>
  <c r="B2809" i="89" a="1"/>
  <c r="B2809" i="89" s="1"/>
  <c r="B2808" i="89" a="1"/>
  <c r="B2808" i="89" s="1"/>
  <c r="B2807" i="89" a="1"/>
  <c r="B2807" i="89" s="1"/>
  <c r="B2806" i="89" a="1"/>
  <c r="B2806" i="89" s="1"/>
  <c r="B2805" i="89" a="1"/>
  <c r="B2805" i="89" s="1"/>
  <c r="B2804" i="89" a="1"/>
  <c r="B2804" i="89" s="1"/>
  <c r="B2803" i="89" a="1"/>
  <c r="B2803" i="89" s="1"/>
  <c r="B2802" i="89" a="1"/>
  <c r="B2802" i="89" s="1"/>
  <c r="B2801" i="89" a="1"/>
  <c r="B2801" i="89" s="1"/>
  <c r="B2800" i="89" a="1"/>
  <c r="B2800" i="89" s="1"/>
  <c r="B2799" i="89" a="1"/>
  <c r="B2799" i="89" s="1"/>
  <c r="B2798" i="89" a="1"/>
  <c r="B2798" i="89" s="1"/>
  <c r="B2797" i="89" a="1"/>
  <c r="B2797" i="89" s="1"/>
  <c r="B2796" i="89" a="1"/>
  <c r="B2796" i="89" s="1"/>
  <c r="B2795" i="89" a="1"/>
  <c r="B2795" i="89" s="1"/>
  <c r="B2794" i="89" a="1"/>
  <c r="B2794" i="89" s="1"/>
  <c r="B2793" i="89" a="1"/>
  <c r="B2793" i="89" s="1"/>
  <c r="B2792" i="89" a="1"/>
  <c r="B2792" i="89" s="1"/>
  <c r="B2791" i="89" a="1"/>
  <c r="B2791" i="89" s="1"/>
  <c r="B2790" i="89" a="1"/>
  <c r="B2790" i="89" s="1"/>
  <c r="B2789" i="89" a="1"/>
  <c r="B2789" i="89" s="1"/>
  <c r="B2788" i="89" a="1"/>
  <c r="B2788" i="89" s="1"/>
  <c r="B2787" i="89" a="1"/>
  <c r="B2787" i="89" s="1"/>
  <c r="B2786" i="89" a="1"/>
  <c r="B2786" i="89" s="1"/>
  <c r="B2785" i="89" a="1"/>
  <c r="B2785" i="89" s="1"/>
  <c r="B2784" i="89" a="1"/>
  <c r="B2784" i="89" s="1"/>
  <c r="B2783" i="89" a="1"/>
  <c r="B2783" i="89" s="1"/>
  <c r="B2782" i="89" a="1"/>
  <c r="B2782" i="89" s="1"/>
  <c r="B2781" i="89" a="1"/>
  <c r="B2781" i="89" s="1"/>
  <c r="B2780" i="89" a="1"/>
  <c r="B2780" i="89" s="1"/>
  <c r="B2779" i="89" a="1"/>
  <c r="B2779" i="89" s="1"/>
  <c r="B2778" i="89" a="1"/>
  <c r="B2778" i="89" s="1"/>
  <c r="B2777" i="89" a="1"/>
  <c r="B2777" i="89" s="1"/>
  <c r="B2776" i="89" a="1"/>
  <c r="B2776" i="89" s="1"/>
  <c r="B2775" i="89" a="1"/>
  <c r="B2775" i="89" s="1"/>
  <c r="B2774" i="89" a="1"/>
  <c r="B2774" i="89" s="1"/>
  <c r="B2773" i="89" a="1"/>
  <c r="B2773" i="89" s="1"/>
  <c r="B2772" i="89" a="1"/>
  <c r="B2772" i="89" s="1"/>
  <c r="B2771" i="89" a="1"/>
  <c r="B2771" i="89" s="1"/>
  <c r="B2770" i="89" a="1"/>
  <c r="B2770" i="89" s="1"/>
  <c r="B2769" i="89" a="1"/>
  <c r="B2769" i="89" s="1"/>
  <c r="B2768" i="89" a="1"/>
  <c r="B2768" i="89" s="1"/>
  <c r="B2767" i="89" a="1"/>
  <c r="B2767" i="89" s="1"/>
  <c r="B2766" i="89" a="1"/>
  <c r="B2766" i="89" s="1"/>
  <c r="B2765" i="89" a="1"/>
  <c r="B2765" i="89" s="1"/>
  <c r="B2764" i="89" a="1"/>
  <c r="B2764" i="89" s="1"/>
  <c r="B2763" i="89" a="1"/>
  <c r="B2763" i="89" s="1"/>
  <c r="B2762" i="89" a="1"/>
  <c r="B2762" i="89" s="1"/>
  <c r="B2761" i="89" a="1"/>
  <c r="B2761" i="89" s="1"/>
  <c r="B2760" i="89" a="1"/>
  <c r="B2760" i="89" s="1"/>
  <c r="B2759" i="89" a="1"/>
  <c r="B2759" i="89" s="1"/>
  <c r="B2758" i="89" a="1"/>
  <c r="B2758" i="89" s="1"/>
  <c r="B2757" i="89" a="1"/>
  <c r="B2757" i="89" s="1"/>
  <c r="B2756" i="89" a="1"/>
  <c r="B2756" i="89" s="1"/>
  <c r="B2755" i="89" a="1"/>
  <c r="B2755" i="89" s="1"/>
  <c r="B2754" i="89" a="1"/>
  <c r="B2754" i="89" s="1"/>
  <c r="B2753" i="89" a="1"/>
  <c r="B2753" i="89" s="1"/>
  <c r="B2752" i="89" a="1"/>
  <c r="B2752" i="89" s="1"/>
  <c r="B2751" i="89" a="1"/>
  <c r="B2751" i="89" s="1"/>
  <c r="B2750" i="89" a="1"/>
  <c r="B2750" i="89" s="1"/>
  <c r="B2749" i="89" a="1"/>
  <c r="B2749" i="89" s="1"/>
  <c r="B2748" i="89" a="1"/>
  <c r="B2748" i="89" s="1"/>
  <c r="B2747" i="89" a="1"/>
  <c r="B2747" i="89" s="1"/>
  <c r="B2746" i="89" a="1"/>
  <c r="B2746" i="89" s="1"/>
  <c r="B2745" i="89" a="1"/>
  <c r="B2745" i="89" s="1"/>
  <c r="B2744" i="89" a="1"/>
  <c r="B2744" i="89" s="1"/>
  <c r="B2743" i="89" a="1"/>
  <c r="B2743" i="89" s="1"/>
  <c r="B2742" i="89" a="1"/>
  <c r="B2742" i="89" s="1"/>
  <c r="B2741" i="89" a="1"/>
  <c r="B2741" i="89" s="1"/>
  <c r="B2740" i="89" a="1"/>
  <c r="B2740" i="89" s="1"/>
  <c r="B2739" i="89" a="1"/>
  <c r="B2739" i="89" s="1"/>
  <c r="B2738" i="89" a="1"/>
  <c r="B2738" i="89" s="1"/>
  <c r="B2737" i="89" a="1"/>
  <c r="B2737" i="89" s="1"/>
  <c r="B2736" i="89" a="1"/>
  <c r="B2736" i="89" s="1"/>
  <c r="B2735" i="89" a="1"/>
  <c r="B2735" i="89" s="1"/>
  <c r="B2734" i="89" a="1"/>
  <c r="B2734" i="89" s="1"/>
  <c r="B2733" i="89" a="1"/>
  <c r="B2733" i="89" s="1"/>
  <c r="B2732" i="89" a="1"/>
  <c r="B2732" i="89" s="1"/>
  <c r="B2731" i="89" a="1"/>
  <c r="B2731" i="89" s="1"/>
  <c r="B2730" i="89" a="1"/>
  <c r="B2730" i="89" s="1"/>
  <c r="B2729" i="89" a="1"/>
  <c r="B2729" i="89" s="1"/>
  <c r="B2728" i="89" a="1"/>
  <c r="B2728" i="89" s="1"/>
  <c r="B2727" i="89" a="1"/>
  <c r="B2727" i="89" s="1"/>
  <c r="B2726" i="89" a="1"/>
  <c r="B2726" i="89" s="1"/>
  <c r="B2725" i="89" a="1"/>
  <c r="B2725" i="89" s="1"/>
  <c r="B2724" i="89" a="1"/>
  <c r="B2724" i="89" s="1"/>
  <c r="B2723" i="89" a="1"/>
  <c r="B2723" i="89" s="1"/>
  <c r="B2722" i="89" a="1"/>
  <c r="B2722" i="89" s="1"/>
  <c r="B2721" i="89" a="1"/>
  <c r="B2721" i="89" s="1"/>
  <c r="B2720" i="89" a="1"/>
  <c r="B2720" i="89" s="1"/>
  <c r="B2719" i="89" a="1"/>
  <c r="B2719" i="89" s="1"/>
  <c r="B2718" i="89" a="1"/>
  <c r="B2718" i="89" s="1"/>
  <c r="B2717" i="89" a="1"/>
  <c r="B2717" i="89" s="1"/>
  <c r="B2716" i="89" a="1"/>
  <c r="B2716" i="89" s="1"/>
  <c r="B2715" i="89" a="1"/>
  <c r="B2715" i="89" s="1"/>
  <c r="B2714" i="89" a="1"/>
  <c r="B2714" i="89" s="1"/>
  <c r="B2713" i="89" a="1"/>
  <c r="B2713" i="89" s="1"/>
  <c r="B2712" i="89" a="1"/>
  <c r="B2712" i="89" s="1"/>
  <c r="B2711" i="89" a="1"/>
  <c r="B2711" i="89" s="1"/>
  <c r="B2710" i="89" a="1"/>
  <c r="B2710" i="89" s="1"/>
  <c r="B2709" i="89" a="1"/>
  <c r="B2709" i="89" s="1"/>
  <c r="B2708" i="89" a="1"/>
  <c r="B2708" i="89" s="1"/>
  <c r="B2707" i="89" a="1"/>
  <c r="B2707" i="89" s="1"/>
  <c r="B2706" i="89" a="1"/>
  <c r="B2706" i="89" s="1"/>
  <c r="B2705" i="89" a="1"/>
  <c r="B2705" i="89" s="1"/>
  <c r="B2704" i="89" a="1"/>
  <c r="B2704" i="89" s="1"/>
  <c r="B2703" i="89" a="1"/>
  <c r="B2703" i="89" s="1"/>
  <c r="B2702" i="89" a="1"/>
  <c r="B2702" i="89" s="1"/>
  <c r="B2701" i="89" a="1"/>
  <c r="B2701" i="89" s="1"/>
  <c r="B2700" i="89" a="1"/>
  <c r="B2700" i="89" s="1"/>
  <c r="B2699" i="89" a="1"/>
  <c r="B2699" i="89" s="1"/>
  <c r="B2698" i="89" a="1"/>
  <c r="B2698" i="89" s="1"/>
  <c r="B2697" i="89" a="1"/>
  <c r="B2697" i="89" s="1"/>
  <c r="B2696" i="89" a="1"/>
  <c r="B2696" i="89" s="1"/>
  <c r="B2695" i="89" a="1"/>
  <c r="B2695" i="89" s="1"/>
  <c r="B2694" i="89" a="1"/>
  <c r="B2694" i="89" s="1"/>
  <c r="B2693" i="89" a="1"/>
  <c r="B2693" i="89" s="1"/>
  <c r="B2692" i="89" a="1"/>
  <c r="B2692" i="89" s="1"/>
  <c r="B2691" i="89" a="1"/>
  <c r="B2691" i="89" s="1"/>
  <c r="B2690" i="89" a="1"/>
  <c r="B2690" i="89" s="1"/>
  <c r="B2689" i="89" a="1"/>
  <c r="B2689" i="89" s="1"/>
  <c r="B2688" i="89" a="1"/>
  <c r="B2688" i="89" s="1"/>
  <c r="B2687" i="89" a="1"/>
  <c r="B2687" i="89" s="1"/>
  <c r="B2686" i="89" a="1"/>
  <c r="B2686" i="89" s="1"/>
  <c r="B2685" i="89" a="1"/>
  <c r="B2685" i="89" s="1"/>
  <c r="B2684" i="89" a="1"/>
  <c r="B2684" i="89" s="1"/>
  <c r="B2683" i="89" a="1"/>
  <c r="B2683" i="89" s="1"/>
  <c r="B2682" i="89" a="1"/>
  <c r="B2682" i="89" s="1"/>
  <c r="B2681" i="89" a="1"/>
  <c r="B2681" i="89" s="1"/>
  <c r="B2680" i="89" a="1"/>
  <c r="B2680" i="89" s="1"/>
  <c r="B2679" i="89" a="1"/>
  <c r="B2679" i="89" s="1"/>
  <c r="B2678" i="89" a="1"/>
  <c r="B2678" i="89" s="1"/>
  <c r="B2677" i="89" a="1"/>
  <c r="B2677" i="89" s="1"/>
  <c r="B2676" i="89" a="1"/>
  <c r="B2676" i="89" s="1"/>
  <c r="B2675" i="89" a="1"/>
  <c r="B2675" i="89" s="1"/>
  <c r="B2674" i="89" a="1"/>
  <c r="B2674" i="89" s="1"/>
  <c r="B2673" i="89" a="1"/>
  <c r="B2673" i="89" s="1"/>
  <c r="B2672" i="89" a="1"/>
  <c r="B2672" i="89" s="1"/>
  <c r="B2671" i="89" a="1"/>
  <c r="B2671" i="89" s="1"/>
  <c r="B2670" i="89" a="1"/>
  <c r="B2670" i="89" s="1"/>
  <c r="B2669" i="89" a="1"/>
  <c r="B2669" i="89" s="1"/>
  <c r="B2668" i="89" a="1"/>
  <c r="B2668" i="89" s="1"/>
  <c r="B2667" i="89" a="1"/>
  <c r="B2667" i="89" s="1"/>
  <c r="B2666" i="89" a="1"/>
  <c r="B2666" i="89" s="1"/>
  <c r="B2665" i="89" a="1"/>
  <c r="B2665" i="89" s="1"/>
  <c r="B2664" i="89" a="1"/>
  <c r="B2664" i="89" s="1"/>
  <c r="B2663" i="89" a="1"/>
  <c r="B2663" i="89" s="1"/>
  <c r="B2662" i="89" a="1"/>
  <c r="B2662" i="89" s="1"/>
  <c r="B2661" i="89" a="1"/>
  <c r="B2661" i="89" s="1"/>
  <c r="B2660" i="89" a="1"/>
  <c r="B2660" i="89" s="1"/>
  <c r="B2659" i="89" a="1"/>
  <c r="B2659" i="89" s="1"/>
  <c r="B2658" i="89" a="1"/>
  <c r="B2658" i="89" s="1"/>
  <c r="B2657" i="89" a="1"/>
  <c r="B2657" i="89" s="1"/>
  <c r="B2656" i="89" a="1"/>
  <c r="B2656" i="89" s="1"/>
  <c r="B2655" i="89" a="1"/>
  <c r="B2655" i="89" s="1"/>
  <c r="B2654" i="89" a="1"/>
  <c r="B2654" i="89" s="1"/>
  <c r="B2653" i="89" a="1"/>
  <c r="B2653" i="89" s="1"/>
  <c r="B2652" i="89" a="1"/>
  <c r="B2652" i="89" s="1"/>
  <c r="B2651" i="89" a="1"/>
  <c r="B2651" i="89" s="1"/>
  <c r="B2650" i="89" a="1"/>
  <c r="B2650" i="89" s="1"/>
  <c r="B2649" i="89" a="1"/>
  <c r="B2649" i="89" s="1"/>
  <c r="B2648" i="89" a="1"/>
  <c r="B2648" i="89" s="1"/>
  <c r="B2647" i="89" a="1"/>
  <c r="B2647" i="89" s="1"/>
  <c r="B2646" i="89" a="1"/>
  <c r="B2646" i="89" s="1"/>
  <c r="B2645" i="89" a="1"/>
  <c r="B2645" i="89" s="1"/>
  <c r="B2644" i="89" a="1"/>
  <c r="B2644" i="89" s="1"/>
  <c r="B2643" i="89" a="1"/>
  <c r="B2643" i="89" s="1"/>
  <c r="B2642" i="89" a="1"/>
  <c r="B2642" i="89" s="1"/>
  <c r="B2641" i="89" a="1"/>
  <c r="B2641" i="89" s="1"/>
  <c r="B2640" i="89" a="1"/>
  <c r="B2640" i="89" s="1"/>
  <c r="B2639" i="89" a="1"/>
  <c r="B2639" i="89" s="1"/>
  <c r="B2638" i="89" a="1"/>
  <c r="B2638" i="89" s="1"/>
  <c r="B2637" i="89" a="1"/>
  <c r="B2637" i="89" s="1"/>
  <c r="B2636" i="89" a="1"/>
  <c r="B2636" i="89" s="1"/>
  <c r="B2635" i="89" a="1"/>
  <c r="B2635" i="89" s="1"/>
  <c r="B2634" i="89" a="1"/>
  <c r="B2634" i="89" s="1"/>
  <c r="B2633" i="89" a="1"/>
  <c r="B2633" i="89" s="1"/>
  <c r="B2632" i="89" a="1"/>
  <c r="B2632" i="89" s="1"/>
  <c r="B2631" i="89" a="1"/>
  <c r="B2631" i="89" s="1"/>
  <c r="B2630" i="89" a="1"/>
  <c r="B2630" i="89" s="1"/>
  <c r="B2629" i="89" a="1"/>
  <c r="B2629" i="89" s="1"/>
  <c r="B2628" i="89" a="1"/>
  <c r="B2628" i="89" s="1"/>
  <c r="B2627" i="89" a="1"/>
  <c r="B2627" i="89" s="1"/>
  <c r="B2626" i="89" a="1"/>
  <c r="B2626" i="89" s="1"/>
  <c r="B2625" i="89" a="1"/>
  <c r="B2625" i="89" s="1"/>
  <c r="B2624" i="89" a="1"/>
  <c r="B2624" i="89" s="1"/>
  <c r="B2623" i="89" a="1"/>
  <c r="B2623" i="89" s="1"/>
  <c r="B2622" i="89" a="1"/>
  <c r="B2622" i="89" s="1"/>
  <c r="B2621" i="89" a="1"/>
  <c r="B2621" i="89" s="1"/>
  <c r="B2620" i="89" a="1"/>
  <c r="B2620" i="89" s="1"/>
  <c r="B2619" i="89" a="1"/>
  <c r="B2619" i="89" s="1"/>
  <c r="B2618" i="89" a="1"/>
  <c r="B2618" i="89" s="1"/>
  <c r="B2617" i="89" a="1"/>
  <c r="B2617" i="89" s="1"/>
  <c r="B2616" i="89" a="1"/>
  <c r="B2616" i="89" s="1"/>
  <c r="B2615" i="89" a="1"/>
  <c r="B2615" i="89" s="1"/>
  <c r="B2614" i="89" a="1"/>
  <c r="B2614" i="89" s="1"/>
  <c r="B2613" i="89" a="1"/>
  <c r="B2613" i="89" s="1"/>
  <c r="B2612" i="89" a="1"/>
  <c r="B2612" i="89" s="1"/>
  <c r="B2611" i="89" a="1"/>
  <c r="B2611" i="89" s="1"/>
  <c r="B2610" i="89" a="1"/>
  <c r="B2610" i="89" s="1"/>
  <c r="B2609" i="89" a="1"/>
  <c r="B2609" i="89" s="1"/>
  <c r="B2608" i="89" a="1"/>
  <c r="B2608" i="89" s="1"/>
  <c r="B2607" i="89" a="1"/>
  <c r="B2607" i="89" s="1"/>
  <c r="B2606" i="89" a="1"/>
  <c r="B2606" i="89" s="1"/>
  <c r="B2605" i="89" a="1"/>
  <c r="B2605" i="89" s="1"/>
  <c r="B2604" i="89" a="1"/>
  <c r="B2604" i="89" s="1"/>
  <c r="B2603" i="89" a="1"/>
  <c r="B2603" i="89" s="1"/>
  <c r="B2602" i="89" a="1"/>
  <c r="B2602" i="89" s="1"/>
  <c r="B2601" i="89" a="1"/>
  <c r="B2601" i="89" s="1"/>
  <c r="B2600" i="89" a="1"/>
  <c r="B2600" i="89" s="1"/>
  <c r="B2599" i="89" a="1"/>
  <c r="B2599" i="89" s="1"/>
  <c r="B2598" i="89" a="1"/>
  <c r="B2598" i="89" s="1"/>
  <c r="B2597" i="89" a="1"/>
  <c r="B2597" i="89" s="1"/>
  <c r="B2596" i="89" a="1"/>
  <c r="B2596" i="89" s="1"/>
  <c r="B2595" i="89" a="1"/>
  <c r="B2595" i="89" s="1"/>
  <c r="B2594" i="89" a="1"/>
  <c r="B2594" i="89" s="1"/>
  <c r="B2593" i="89" a="1"/>
  <c r="B2593" i="89" s="1"/>
  <c r="B2592" i="89" a="1"/>
  <c r="B2592" i="89" s="1"/>
  <c r="B2591" i="89" a="1"/>
  <c r="B2591" i="89" s="1"/>
  <c r="B2590" i="89" a="1"/>
  <c r="B2590" i="89" s="1"/>
  <c r="B2589" i="89" a="1"/>
  <c r="B2589" i="89" s="1"/>
  <c r="B2588" i="89" a="1"/>
  <c r="B2588" i="89" s="1"/>
  <c r="B2587" i="89" a="1"/>
  <c r="B2587" i="89" s="1"/>
  <c r="B2586" i="89" a="1"/>
  <c r="B2586" i="89" s="1"/>
  <c r="B2585" i="89" a="1"/>
  <c r="B2585" i="89" s="1"/>
  <c r="B2584" i="89" a="1"/>
  <c r="B2584" i="89" s="1"/>
  <c r="B2583" i="89" a="1"/>
  <c r="B2583" i="89" s="1"/>
  <c r="B2582" i="89" a="1"/>
  <c r="B2582" i="89" s="1"/>
  <c r="B2581" i="89" a="1"/>
  <c r="B2581" i="89" s="1"/>
  <c r="B2580" i="89" a="1"/>
  <c r="B2580" i="89" s="1"/>
  <c r="B2579" i="89" a="1"/>
  <c r="B2579" i="89" s="1"/>
  <c r="B2578" i="89" a="1"/>
  <c r="B2578" i="89" s="1"/>
  <c r="B2577" i="89" a="1"/>
  <c r="B2577" i="89" s="1"/>
  <c r="B2576" i="89" a="1"/>
  <c r="B2576" i="89" s="1"/>
  <c r="B2575" i="89" a="1"/>
  <c r="B2575" i="89" s="1"/>
  <c r="B2574" i="89" a="1"/>
  <c r="B2574" i="89" s="1"/>
  <c r="B2573" i="89" a="1"/>
  <c r="B2573" i="89" s="1"/>
  <c r="B2572" i="89" a="1"/>
  <c r="B2572" i="89" s="1"/>
  <c r="B2571" i="89" a="1"/>
  <c r="B2571" i="89" s="1"/>
  <c r="B2570" i="89" a="1"/>
  <c r="B2570" i="89" s="1"/>
  <c r="B2569" i="89" a="1"/>
  <c r="B2569" i="89" s="1"/>
  <c r="B2568" i="89" a="1"/>
  <c r="B2568" i="89" s="1"/>
  <c r="B2567" i="89" a="1"/>
  <c r="B2567" i="89" s="1"/>
  <c r="B2566" i="89" a="1"/>
  <c r="B2566" i="89" s="1"/>
  <c r="B2565" i="89" a="1"/>
  <c r="B2565" i="89" s="1"/>
  <c r="B2564" i="89" a="1"/>
  <c r="B2564" i="89" s="1"/>
  <c r="B2563" i="89" a="1"/>
  <c r="B2563" i="89" s="1"/>
  <c r="B2562" i="89" a="1"/>
  <c r="B2562" i="89" s="1"/>
  <c r="B2561" i="89" a="1"/>
  <c r="B2561" i="89" s="1"/>
  <c r="B2560" i="89" a="1"/>
  <c r="B2560" i="89" s="1"/>
  <c r="B2559" i="89" a="1"/>
  <c r="B2559" i="89" s="1"/>
  <c r="B2558" i="89" a="1"/>
  <c r="B2558" i="89" s="1"/>
  <c r="B2557" i="89" a="1"/>
  <c r="B2557" i="89" s="1"/>
  <c r="B2556" i="89" a="1"/>
  <c r="B2556" i="89" s="1"/>
  <c r="B2555" i="89" a="1"/>
  <c r="B2555" i="89" s="1"/>
  <c r="B2554" i="89" a="1"/>
  <c r="B2554" i="89" s="1"/>
  <c r="B2553" i="89" a="1"/>
  <c r="B2553" i="89" s="1"/>
  <c r="B2552" i="89" a="1"/>
  <c r="B2552" i="89" s="1"/>
  <c r="B2551" i="89" a="1"/>
  <c r="B2551" i="89" s="1"/>
  <c r="B2550" i="89" a="1"/>
  <c r="B2550" i="89" s="1"/>
  <c r="B2549" i="89" a="1"/>
  <c r="B2549" i="89" s="1"/>
  <c r="B2548" i="89" a="1"/>
  <c r="B2548" i="89" s="1"/>
  <c r="B2547" i="89" a="1"/>
  <c r="B2547" i="89" s="1"/>
  <c r="B2546" i="89" a="1"/>
  <c r="B2546" i="89" s="1"/>
  <c r="B2545" i="89" a="1"/>
  <c r="B2545" i="89" s="1"/>
  <c r="B2544" i="89" a="1"/>
  <c r="B2544" i="89" s="1"/>
  <c r="B2543" i="89" a="1"/>
  <c r="B2543" i="89" s="1"/>
  <c r="B2542" i="89" a="1"/>
  <c r="B2542" i="89" s="1"/>
  <c r="B2541" i="89" a="1"/>
  <c r="B2541" i="89" s="1"/>
  <c r="B2540" i="89" a="1"/>
  <c r="B2540" i="89" s="1"/>
  <c r="B2539" i="89" a="1"/>
  <c r="B2539" i="89" s="1"/>
  <c r="B2538" i="89" a="1"/>
  <c r="B2538" i="89" s="1"/>
  <c r="B2537" i="89" a="1"/>
  <c r="B2537" i="89" s="1"/>
  <c r="B2536" i="89" a="1"/>
  <c r="B2536" i="89" s="1"/>
  <c r="B2535" i="89" a="1"/>
  <c r="B2535" i="89" s="1"/>
  <c r="B2534" i="89" a="1"/>
  <c r="B2534" i="89" s="1"/>
  <c r="B2533" i="89" a="1"/>
  <c r="B2533" i="89" s="1"/>
  <c r="B2532" i="89" a="1"/>
  <c r="B2532" i="89" s="1"/>
  <c r="B2531" i="89" a="1"/>
  <c r="B2531" i="89" s="1"/>
  <c r="B2530" i="89" a="1"/>
  <c r="B2530" i="89" s="1"/>
  <c r="B2529" i="89" a="1"/>
  <c r="B2529" i="89" s="1"/>
  <c r="B2528" i="89" a="1"/>
  <c r="B2528" i="89" s="1"/>
  <c r="B2527" i="89" a="1"/>
  <c r="B2527" i="89" s="1"/>
  <c r="B2526" i="89" a="1"/>
  <c r="B2526" i="89" s="1"/>
  <c r="B2525" i="89" a="1"/>
  <c r="B2525" i="89" s="1"/>
  <c r="B2524" i="89" a="1"/>
  <c r="B2524" i="89" s="1"/>
  <c r="B2523" i="89" a="1"/>
  <c r="B2523" i="89" s="1"/>
  <c r="B2522" i="89" a="1"/>
  <c r="B2522" i="89" s="1"/>
  <c r="B2521" i="89" a="1"/>
  <c r="B2521" i="89" s="1"/>
  <c r="B2520" i="89" a="1"/>
  <c r="B2520" i="89" s="1"/>
  <c r="B2519" i="89" a="1"/>
  <c r="B2519" i="89" s="1"/>
  <c r="B2518" i="89" a="1"/>
  <c r="B2518" i="89" s="1"/>
  <c r="B2517" i="89" a="1"/>
  <c r="B2517" i="89" s="1"/>
  <c r="B2516" i="89" a="1"/>
  <c r="B2516" i="89" s="1"/>
  <c r="B2515" i="89" a="1"/>
  <c r="B2515" i="89" s="1"/>
  <c r="B2514" i="89" a="1"/>
  <c r="B2514" i="89" s="1"/>
  <c r="B2513" i="89" a="1"/>
  <c r="B2513" i="89" s="1"/>
  <c r="B2512" i="89" a="1"/>
  <c r="B2512" i="89" s="1"/>
  <c r="B2511" i="89" a="1"/>
  <c r="B2511" i="89" s="1"/>
  <c r="B2510" i="89" a="1"/>
  <c r="B2510" i="89" s="1"/>
  <c r="B2509" i="89" a="1"/>
  <c r="B2509" i="89" s="1"/>
  <c r="B2508" i="89" a="1"/>
  <c r="B2508" i="89" s="1"/>
  <c r="B2507" i="89" a="1"/>
  <c r="B2507" i="89" s="1"/>
  <c r="B2506" i="89" a="1"/>
  <c r="B2506" i="89" s="1"/>
  <c r="B2505" i="89" a="1"/>
  <c r="B2505" i="89" s="1"/>
  <c r="B2504" i="89" a="1"/>
  <c r="B2504" i="89" s="1"/>
  <c r="B2503" i="89" a="1"/>
  <c r="B2503" i="89" s="1"/>
  <c r="B2502" i="89" a="1"/>
  <c r="B2502" i="89" s="1"/>
  <c r="B2501" i="89" a="1"/>
  <c r="B2501" i="89" s="1"/>
  <c r="B2500" i="89" a="1"/>
  <c r="B2500" i="89" s="1"/>
  <c r="B2499" i="89" a="1"/>
  <c r="B2499" i="89" s="1"/>
  <c r="B2498" i="89" a="1"/>
  <c r="B2498" i="89" s="1"/>
  <c r="B2497" i="89" a="1"/>
  <c r="B2497" i="89" s="1"/>
  <c r="B2496" i="89" a="1"/>
  <c r="B2496" i="89" s="1"/>
  <c r="B2495" i="89" a="1"/>
  <c r="B2495" i="89" s="1"/>
  <c r="B2494" i="89" a="1"/>
  <c r="B2494" i="89" s="1"/>
  <c r="B2493" i="89" a="1"/>
  <c r="B2493" i="89" s="1"/>
  <c r="B2492" i="89" a="1"/>
  <c r="B2492" i="89" s="1"/>
  <c r="B2491" i="89" a="1"/>
  <c r="B2491" i="89" s="1"/>
  <c r="B2490" i="89" a="1"/>
  <c r="B2490" i="89" s="1"/>
  <c r="B2489" i="89" a="1"/>
  <c r="B2489" i="89" s="1"/>
  <c r="B2488" i="89" a="1"/>
  <c r="B2488" i="89" s="1"/>
  <c r="B2487" i="89" a="1"/>
  <c r="B2487" i="89" s="1"/>
  <c r="B2486" i="89" a="1"/>
  <c r="B2486" i="89" s="1"/>
  <c r="B2485" i="89" a="1"/>
  <c r="B2485" i="89" s="1"/>
  <c r="B2484" i="89" a="1"/>
  <c r="B2484" i="89" s="1"/>
  <c r="B2483" i="89" a="1"/>
  <c r="B2483" i="89" s="1"/>
  <c r="B2482" i="89" a="1"/>
  <c r="B2482" i="89" s="1"/>
  <c r="B2481" i="89" a="1"/>
  <c r="B2481" i="89" s="1"/>
  <c r="B2480" i="89" a="1"/>
  <c r="B2480" i="89" s="1"/>
  <c r="B2479" i="89" a="1"/>
  <c r="B2479" i="89" s="1"/>
  <c r="B2478" i="89" a="1"/>
  <c r="B2478" i="89" s="1"/>
  <c r="B2477" i="89" a="1"/>
  <c r="B2477" i="89" s="1"/>
  <c r="B2476" i="89" a="1"/>
  <c r="B2476" i="89" s="1"/>
  <c r="B2475" i="89" a="1"/>
  <c r="B2475" i="89" s="1"/>
  <c r="B2474" i="89" a="1"/>
  <c r="B2474" i="89" s="1"/>
  <c r="B2473" i="89" a="1"/>
  <c r="B2473" i="89" s="1"/>
  <c r="B2472" i="89" a="1"/>
  <c r="B2472" i="89" s="1"/>
  <c r="B2471" i="89" a="1"/>
  <c r="B2471" i="89" s="1"/>
  <c r="B2470" i="89" a="1"/>
  <c r="B2470" i="89" s="1"/>
  <c r="B2469" i="89" a="1"/>
  <c r="B2469" i="89" s="1"/>
  <c r="B2468" i="89" a="1"/>
  <c r="B2468" i="89" s="1"/>
  <c r="B2467" i="89" a="1"/>
  <c r="B2467" i="89" s="1"/>
  <c r="B2466" i="89" a="1"/>
  <c r="B2466" i="89" s="1"/>
  <c r="B2465" i="89" a="1"/>
  <c r="B2465" i="89" s="1"/>
  <c r="B2464" i="89" a="1"/>
  <c r="B2464" i="89" s="1"/>
  <c r="B2463" i="89" a="1"/>
  <c r="B2463" i="89" s="1"/>
  <c r="B2462" i="89" a="1"/>
  <c r="B2462" i="89" s="1"/>
  <c r="B2461" i="89" a="1"/>
  <c r="B2461" i="89" s="1"/>
  <c r="B2460" i="89" a="1"/>
  <c r="B2460" i="89" s="1"/>
  <c r="B2459" i="89" a="1"/>
  <c r="B2459" i="89" s="1"/>
  <c r="B2458" i="89" a="1"/>
  <c r="B2458" i="89" s="1"/>
  <c r="B2457" i="89" a="1"/>
  <c r="B2457" i="89" s="1"/>
  <c r="B2456" i="89" a="1"/>
  <c r="B2456" i="89" s="1"/>
  <c r="B2455" i="89" a="1"/>
  <c r="B2455" i="89" s="1"/>
  <c r="B2454" i="89" a="1"/>
  <c r="B2454" i="89" s="1"/>
  <c r="B2453" i="89" a="1"/>
  <c r="B2453" i="89" s="1"/>
  <c r="B2452" i="89" a="1"/>
  <c r="B2452" i="89" s="1"/>
  <c r="B2451" i="89" a="1"/>
  <c r="B2451" i="89" s="1"/>
  <c r="B2450" i="89" a="1"/>
  <c r="B2450" i="89" s="1"/>
  <c r="B2449" i="89" a="1"/>
  <c r="B2449" i="89" s="1"/>
  <c r="B2448" i="89" a="1"/>
  <c r="B2448" i="89" s="1"/>
  <c r="B2447" i="89" a="1"/>
  <c r="B2447" i="89" s="1"/>
  <c r="B2446" i="89" a="1"/>
  <c r="B2446" i="89" s="1"/>
  <c r="B2445" i="89" a="1"/>
  <c r="B2445" i="89" s="1"/>
  <c r="B2444" i="89" a="1"/>
  <c r="B2444" i="89" s="1"/>
  <c r="B2443" i="89" a="1"/>
  <c r="B2443" i="89" s="1"/>
  <c r="B2442" i="89" a="1"/>
  <c r="B2442" i="89" s="1"/>
  <c r="B2441" i="89" a="1"/>
  <c r="B2441" i="89" s="1"/>
  <c r="B2440" i="89" a="1"/>
  <c r="B2440" i="89" s="1"/>
  <c r="B2439" i="89" a="1"/>
  <c r="B2439" i="89" s="1"/>
  <c r="B2438" i="89" a="1"/>
  <c r="B2438" i="89" s="1"/>
  <c r="B2437" i="89" a="1"/>
  <c r="B2437" i="89" s="1"/>
  <c r="B2436" i="89" a="1"/>
  <c r="B2436" i="89" s="1"/>
  <c r="B2435" i="89" a="1"/>
  <c r="B2435" i="89" s="1"/>
  <c r="B2434" i="89" a="1"/>
  <c r="B2434" i="89" s="1"/>
  <c r="B2433" i="89" a="1"/>
  <c r="B2433" i="89" s="1"/>
  <c r="B2432" i="89" a="1"/>
  <c r="B2432" i="89" s="1"/>
  <c r="B2431" i="89" a="1"/>
  <c r="B2431" i="89" s="1"/>
  <c r="B2430" i="89" a="1"/>
  <c r="B2430" i="89" s="1"/>
  <c r="B2429" i="89" a="1"/>
  <c r="B2429" i="89" s="1"/>
  <c r="B2428" i="89" a="1"/>
  <c r="B2428" i="89" s="1"/>
  <c r="B2427" i="89" a="1"/>
  <c r="B2427" i="89" s="1"/>
  <c r="B2426" i="89" a="1"/>
  <c r="B2426" i="89" s="1"/>
  <c r="B2425" i="89" a="1"/>
  <c r="B2425" i="89" s="1"/>
  <c r="B2424" i="89" a="1"/>
  <c r="B2424" i="89" s="1"/>
  <c r="B2423" i="89" a="1"/>
  <c r="B2423" i="89" s="1"/>
  <c r="B2422" i="89" a="1"/>
  <c r="B2422" i="89" s="1"/>
  <c r="B2421" i="89" a="1"/>
  <c r="B2421" i="89" s="1"/>
  <c r="B2420" i="89" a="1"/>
  <c r="B2420" i="89" s="1"/>
  <c r="B2419" i="89" a="1"/>
  <c r="B2419" i="89" s="1"/>
  <c r="B2418" i="89" a="1"/>
  <c r="B2418" i="89" s="1"/>
  <c r="B2417" i="89" a="1"/>
  <c r="B2417" i="89" s="1"/>
  <c r="B2416" i="89" a="1"/>
  <c r="B2416" i="89" s="1"/>
  <c r="B2415" i="89" a="1"/>
  <c r="B2415" i="89" s="1"/>
  <c r="B2414" i="89" a="1"/>
  <c r="B2414" i="89" s="1"/>
  <c r="B2413" i="89" a="1"/>
  <c r="B2413" i="89" s="1"/>
  <c r="B2412" i="89" a="1"/>
  <c r="B2412" i="89" s="1"/>
  <c r="B2411" i="89" a="1"/>
  <c r="B2411" i="89" s="1"/>
  <c r="B2410" i="89" a="1"/>
  <c r="B2410" i="89" s="1"/>
  <c r="B2409" i="89" a="1"/>
  <c r="B2409" i="89" s="1"/>
  <c r="B2408" i="89" a="1"/>
  <c r="B2408" i="89" s="1"/>
  <c r="B2407" i="89" a="1"/>
  <c r="B2407" i="89" s="1"/>
  <c r="B2406" i="89" a="1"/>
  <c r="B2406" i="89" s="1"/>
  <c r="B2405" i="89" a="1"/>
  <c r="B2405" i="89" s="1"/>
  <c r="B2404" i="89" a="1"/>
  <c r="B2404" i="89" s="1"/>
  <c r="B2403" i="89" a="1"/>
  <c r="B2403" i="89" s="1"/>
  <c r="B2402" i="89" a="1"/>
  <c r="B2402" i="89" s="1"/>
  <c r="B2401" i="89" a="1"/>
  <c r="B2401" i="89" s="1"/>
  <c r="B2400" i="89" a="1"/>
  <c r="B2400" i="89" s="1"/>
  <c r="B2399" i="89" a="1"/>
  <c r="B2399" i="89" s="1"/>
  <c r="B2398" i="89" a="1"/>
  <c r="B2398" i="89" s="1"/>
  <c r="B2397" i="89" a="1"/>
  <c r="B2397" i="89" s="1"/>
  <c r="B2396" i="89" a="1"/>
  <c r="B2396" i="89" s="1"/>
  <c r="B2395" i="89" a="1"/>
  <c r="B2395" i="89" s="1"/>
  <c r="B2394" i="89" a="1"/>
  <c r="B2394" i="89" s="1"/>
  <c r="B2393" i="89" a="1"/>
  <c r="B2393" i="89" s="1"/>
  <c r="B2392" i="89" a="1"/>
  <c r="B2392" i="89" s="1"/>
  <c r="B2391" i="89" a="1"/>
  <c r="B2391" i="89" s="1"/>
  <c r="B2390" i="89" a="1"/>
  <c r="B2390" i="89" s="1"/>
  <c r="B2389" i="89" a="1"/>
  <c r="B2389" i="89" s="1"/>
  <c r="B2388" i="89" a="1"/>
  <c r="B2388" i="89" s="1"/>
  <c r="B2387" i="89" a="1"/>
  <c r="B2387" i="89" s="1"/>
  <c r="B2386" i="89" a="1"/>
  <c r="B2386" i="89" s="1"/>
  <c r="B2385" i="89" a="1"/>
  <c r="B2385" i="89" s="1"/>
  <c r="B2384" i="89" a="1"/>
  <c r="B2384" i="89" s="1"/>
  <c r="B2383" i="89" a="1"/>
  <c r="B2383" i="89" s="1"/>
  <c r="B2382" i="89" a="1"/>
  <c r="B2382" i="89" s="1"/>
  <c r="B2381" i="89" a="1"/>
  <c r="B2381" i="89" s="1"/>
  <c r="B2380" i="89" a="1"/>
  <c r="B2380" i="89" s="1"/>
  <c r="B2379" i="89" a="1"/>
  <c r="B2379" i="89" s="1"/>
  <c r="B2378" i="89" a="1"/>
  <c r="B2378" i="89" s="1"/>
  <c r="B2377" i="89" a="1"/>
  <c r="B2377" i="89" s="1"/>
  <c r="B2376" i="89" a="1"/>
  <c r="B2376" i="89" s="1"/>
  <c r="B2375" i="89" a="1"/>
  <c r="B2375" i="89" s="1"/>
  <c r="B2374" i="89" a="1"/>
  <c r="B2374" i="89" s="1"/>
  <c r="B2373" i="89" a="1"/>
  <c r="B2373" i="89" s="1"/>
  <c r="B2372" i="89" a="1"/>
  <c r="B2372" i="89" s="1"/>
  <c r="B2371" i="89" a="1"/>
  <c r="B2371" i="89" s="1"/>
  <c r="B2370" i="89" a="1"/>
  <c r="B2370" i="89" s="1"/>
  <c r="B2369" i="89" a="1"/>
  <c r="B2369" i="89" s="1"/>
  <c r="B2368" i="89" a="1"/>
  <c r="B2368" i="89" s="1"/>
  <c r="B2367" i="89" a="1"/>
  <c r="B2367" i="89" s="1"/>
  <c r="B2366" i="89" a="1"/>
  <c r="B2366" i="89" s="1"/>
  <c r="B2365" i="89" a="1"/>
  <c r="B2365" i="89" s="1"/>
  <c r="B2364" i="89" a="1"/>
  <c r="B2364" i="89" s="1"/>
  <c r="B2363" i="89" a="1"/>
  <c r="B2363" i="89" s="1"/>
  <c r="B2362" i="89" a="1"/>
  <c r="B2362" i="89" s="1"/>
  <c r="B2361" i="89" a="1"/>
  <c r="B2361" i="89" s="1"/>
  <c r="B2360" i="89" a="1"/>
  <c r="B2360" i="89" s="1"/>
  <c r="B2359" i="89" a="1"/>
  <c r="B2359" i="89" s="1"/>
  <c r="B2358" i="89" a="1"/>
  <c r="B2358" i="89" s="1"/>
  <c r="B2357" i="89" a="1"/>
  <c r="B2357" i="89" s="1"/>
  <c r="B2356" i="89" a="1"/>
  <c r="B2356" i="89" s="1"/>
  <c r="B2355" i="89" a="1"/>
  <c r="B2355" i="89" s="1"/>
  <c r="B2354" i="89" a="1"/>
  <c r="B2354" i="89" s="1"/>
  <c r="B2353" i="89" a="1"/>
  <c r="B2353" i="89" s="1"/>
  <c r="B2352" i="89" a="1"/>
  <c r="B2352" i="89" s="1"/>
  <c r="B2351" i="89" a="1"/>
  <c r="B2351" i="89" s="1"/>
  <c r="B2350" i="89" a="1"/>
  <c r="B2350" i="89" s="1"/>
  <c r="B2349" i="89" a="1"/>
  <c r="B2349" i="89" s="1"/>
  <c r="B2348" i="89" a="1"/>
  <c r="B2348" i="89" s="1"/>
  <c r="B2347" i="89" a="1"/>
  <c r="B2347" i="89" s="1"/>
  <c r="B2346" i="89" a="1"/>
  <c r="B2346" i="89" s="1"/>
  <c r="B2345" i="89" a="1"/>
  <c r="B2345" i="89" s="1"/>
  <c r="B2344" i="89" a="1"/>
  <c r="B2344" i="89" s="1"/>
  <c r="B2343" i="89" a="1"/>
  <c r="B2343" i="89" s="1"/>
  <c r="B2342" i="89" a="1"/>
  <c r="B2342" i="89" s="1"/>
  <c r="B2341" i="89" a="1"/>
  <c r="B2341" i="89" s="1"/>
  <c r="B2340" i="89" a="1"/>
  <c r="B2340" i="89" s="1"/>
  <c r="B2339" i="89" a="1"/>
  <c r="B2339" i="89" s="1"/>
  <c r="B2338" i="89" a="1"/>
  <c r="B2338" i="89" s="1"/>
  <c r="B2337" i="89" a="1"/>
  <c r="B2337" i="89" s="1"/>
  <c r="B2336" i="89" a="1"/>
  <c r="B2336" i="89" s="1"/>
  <c r="B2335" i="89" a="1"/>
  <c r="B2335" i="89" s="1"/>
  <c r="B2334" i="89" a="1"/>
  <c r="B2334" i="89" s="1"/>
  <c r="B2333" i="89" a="1"/>
  <c r="B2333" i="89" s="1"/>
  <c r="B2332" i="89" a="1"/>
  <c r="B2332" i="89" s="1"/>
  <c r="B2331" i="89" a="1"/>
  <c r="B2331" i="89" s="1"/>
  <c r="B2330" i="89" a="1"/>
  <c r="B2330" i="89" s="1"/>
  <c r="B2329" i="89" a="1"/>
  <c r="B2329" i="89" s="1"/>
  <c r="B2328" i="89" a="1"/>
  <c r="B2328" i="89" s="1"/>
  <c r="B2327" i="89" a="1"/>
  <c r="B2327" i="89" s="1"/>
  <c r="B2326" i="89" a="1"/>
  <c r="B2326" i="89" s="1"/>
  <c r="B2325" i="89" a="1"/>
  <c r="B2325" i="89" s="1"/>
  <c r="B2324" i="89" a="1"/>
  <c r="B2324" i="89" s="1"/>
  <c r="B2323" i="89" a="1"/>
  <c r="B2323" i="89" s="1"/>
  <c r="B2322" i="89" a="1"/>
  <c r="B2322" i="89" s="1"/>
  <c r="B2321" i="89" a="1"/>
  <c r="B2321" i="89" s="1"/>
  <c r="B2320" i="89" a="1"/>
  <c r="B2320" i="89" s="1"/>
  <c r="B2319" i="89" a="1"/>
  <c r="B2319" i="89" s="1"/>
  <c r="B2318" i="89" a="1"/>
  <c r="B2318" i="89" s="1"/>
  <c r="B2317" i="89" a="1"/>
  <c r="B2317" i="89" s="1"/>
  <c r="B2316" i="89" a="1"/>
  <c r="B2316" i="89" s="1"/>
  <c r="B2315" i="89" a="1"/>
  <c r="B2315" i="89" s="1"/>
  <c r="B2314" i="89" a="1"/>
  <c r="B2314" i="89" s="1"/>
  <c r="B2313" i="89" a="1"/>
  <c r="B2313" i="89" s="1"/>
  <c r="B2312" i="89" a="1"/>
  <c r="B2312" i="89" s="1"/>
  <c r="B2311" i="89" a="1"/>
  <c r="B2311" i="89" s="1"/>
  <c r="B2310" i="89" a="1"/>
  <c r="B2310" i="89" s="1"/>
  <c r="B2309" i="89" a="1"/>
  <c r="B2309" i="89" s="1"/>
  <c r="B2308" i="89" a="1"/>
  <c r="B2308" i="89" s="1"/>
  <c r="B2307" i="89" a="1"/>
  <c r="B2307" i="89" s="1"/>
  <c r="B2306" i="89" a="1"/>
  <c r="B2306" i="89" s="1"/>
  <c r="B2305" i="89" a="1"/>
  <c r="B2305" i="89" s="1"/>
  <c r="B2304" i="89" a="1"/>
  <c r="B2304" i="89" s="1"/>
  <c r="B2303" i="89" a="1"/>
  <c r="B2303" i="89" s="1"/>
  <c r="B2302" i="89" a="1"/>
  <c r="B2302" i="89" s="1"/>
  <c r="B2301" i="89" a="1"/>
  <c r="B2301" i="89" s="1"/>
  <c r="B2300" i="89" a="1"/>
  <c r="B2300" i="89" s="1"/>
  <c r="B2299" i="89" a="1"/>
  <c r="B2299" i="89" s="1"/>
  <c r="B2298" i="89" a="1"/>
  <c r="B2298" i="89" s="1"/>
  <c r="B2297" i="89" a="1"/>
  <c r="B2297" i="89" s="1"/>
  <c r="B2296" i="89" a="1"/>
  <c r="B2296" i="89" s="1"/>
  <c r="B2295" i="89" a="1"/>
  <c r="B2295" i="89" s="1"/>
  <c r="B2294" i="89" a="1"/>
  <c r="B2294" i="89" s="1"/>
  <c r="B2293" i="89" a="1"/>
  <c r="B2293" i="89" s="1"/>
  <c r="B2292" i="89" a="1"/>
  <c r="B2292" i="89" s="1"/>
  <c r="B2291" i="89" a="1"/>
  <c r="B2291" i="89" s="1"/>
  <c r="B2290" i="89" a="1"/>
  <c r="B2290" i="89" s="1"/>
  <c r="B2289" i="89" a="1"/>
  <c r="B2289" i="89" s="1"/>
  <c r="B2288" i="89" a="1"/>
  <c r="B2288" i="89" s="1"/>
  <c r="B2287" i="89" a="1"/>
  <c r="B2287" i="89" s="1"/>
  <c r="B2286" i="89" a="1"/>
  <c r="B2286" i="89" s="1"/>
  <c r="B2285" i="89" a="1"/>
  <c r="B2285" i="89" s="1"/>
  <c r="B2284" i="89" a="1"/>
  <c r="B2284" i="89" s="1"/>
  <c r="B2283" i="89" a="1"/>
  <c r="B2283" i="89" s="1"/>
  <c r="B2282" i="89" a="1"/>
  <c r="B2282" i="89" s="1"/>
  <c r="B2281" i="89" a="1"/>
  <c r="B2281" i="89" s="1"/>
  <c r="B2280" i="89" a="1"/>
  <c r="B2280" i="89" s="1"/>
  <c r="B2279" i="89" a="1"/>
  <c r="B2279" i="89" s="1"/>
  <c r="B2278" i="89" a="1"/>
  <c r="B2278" i="89" s="1"/>
  <c r="B2277" i="89" a="1"/>
  <c r="B2277" i="89" s="1"/>
  <c r="B2276" i="89" a="1"/>
  <c r="B2276" i="89" s="1"/>
  <c r="B2275" i="89" a="1"/>
  <c r="B2275" i="89" s="1"/>
  <c r="B2274" i="89" a="1"/>
  <c r="B2274" i="89" s="1"/>
  <c r="B2273" i="89" a="1"/>
  <c r="B2273" i="89" s="1"/>
  <c r="B2272" i="89" a="1"/>
  <c r="B2272" i="89" s="1"/>
  <c r="B2271" i="89" a="1"/>
  <c r="B2271" i="89" s="1"/>
  <c r="B2270" i="89" a="1"/>
  <c r="B2270" i="89" s="1"/>
  <c r="B2269" i="89" a="1"/>
  <c r="B2269" i="89" s="1"/>
  <c r="B2268" i="89" a="1"/>
  <c r="B2268" i="89" s="1"/>
  <c r="B2267" i="89" a="1"/>
  <c r="B2267" i="89" s="1"/>
  <c r="B2266" i="89" a="1"/>
  <c r="B2266" i="89" s="1"/>
  <c r="B2265" i="89" a="1"/>
  <c r="B2265" i="89" s="1"/>
  <c r="B2264" i="89" a="1"/>
  <c r="B2264" i="89" s="1"/>
  <c r="B2263" i="89" a="1"/>
  <c r="B2263" i="89" s="1"/>
  <c r="B2262" i="89" a="1"/>
  <c r="B2262" i="89" s="1"/>
  <c r="B2261" i="89" a="1"/>
  <c r="B2261" i="89" s="1"/>
  <c r="B2260" i="89" a="1"/>
  <c r="B2260" i="89" s="1"/>
  <c r="B2259" i="89" a="1"/>
  <c r="B2259" i="89" s="1"/>
  <c r="B2258" i="89" a="1"/>
  <c r="B2258" i="89" s="1"/>
  <c r="B2257" i="89" a="1"/>
  <c r="B2257" i="89" s="1"/>
  <c r="B2256" i="89" a="1"/>
  <c r="B2256" i="89" s="1"/>
  <c r="B2255" i="89" a="1"/>
  <c r="B2255" i="89" s="1"/>
  <c r="B2254" i="89" a="1"/>
  <c r="B2254" i="89" s="1"/>
  <c r="B2253" i="89" a="1"/>
  <c r="B2253" i="89" s="1"/>
  <c r="B2252" i="89" a="1"/>
  <c r="B2252" i="89" s="1"/>
  <c r="B2251" i="89" a="1"/>
  <c r="B2251" i="89" s="1"/>
  <c r="B2250" i="89" a="1"/>
  <c r="B2250" i="89" s="1"/>
  <c r="B2249" i="89" a="1"/>
  <c r="B2249" i="89" s="1"/>
  <c r="B2248" i="89" a="1"/>
  <c r="B2248" i="89" s="1"/>
  <c r="B2247" i="89" a="1"/>
  <c r="B2247" i="89" s="1"/>
  <c r="B2246" i="89" a="1"/>
  <c r="B2246" i="89" s="1"/>
  <c r="B2245" i="89" a="1"/>
  <c r="B2245" i="89" s="1"/>
  <c r="B2244" i="89" a="1"/>
  <c r="B2244" i="89" s="1"/>
  <c r="B2243" i="89" a="1"/>
  <c r="B2243" i="89" s="1"/>
  <c r="B2242" i="89" a="1"/>
  <c r="B2242" i="89" s="1"/>
  <c r="B2241" i="89" a="1"/>
  <c r="B2241" i="89" s="1"/>
  <c r="B2240" i="89" a="1"/>
  <c r="B2240" i="89" s="1"/>
  <c r="B2239" i="89" a="1"/>
  <c r="B2239" i="89" s="1"/>
  <c r="B2238" i="89" a="1"/>
  <c r="B2238" i="89" s="1"/>
  <c r="B2237" i="89" a="1"/>
  <c r="B2237" i="89" s="1"/>
  <c r="B2236" i="89" a="1"/>
  <c r="B2236" i="89" s="1"/>
  <c r="B2235" i="89" a="1"/>
  <c r="B2235" i="89" s="1"/>
  <c r="B2234" i="89" a="1"/>
  <c r="B2234" i="89" s="1"/>
  <c r="B2233" i="89" a="1"/>
  <c r="B2233" i="89" s="1"/>
  <c r="B2232" i="89" a="1"/>
  <c r="B2232" i="89" s="1"/>
  <c r="B2231" i="89" a="1"/>
  <c r="B2231" i="89" s="1"/>
  <c r="B2230" i="89" a="1"/>
  <c r="B2230" i="89" s="1"/>
  <c r="B2229" i="89" a="1"/>
  <c r="B2229" i="89" s="1"/>
  <c r="B2228" i="89" a="1"/>
  <c r="B2228" i="89" s="1"/>
  <c r="B2227" i="89" a="1"/>
  <c r="B2227" i="89" s="1"/>
  <c r="B2226" i="89" a="1"/>
  <c r="B2226" i="89" s="1"/>
  <c r="B2225" i="89" a="1"/>
  <c r="B2225" i="89" s="1"/>
  <c r="B2224" i="89" a="1"/>
  <c r="B2224" i="89" s="1"/>
  <c r="B2223" i="89" a="1"/>
  <c r="B2223" i="89" s="1"/>
  <c r="B2222" i="89" a="1"/>
  <c r="B2222" i="89" s="1"/>
  <c r="B2221" i="89" a="1"/>
  <c r="B2221" i="89" s="1"/>
  <c r="B2220" i="89" a="1"/>
  <c r="B2220" i="89" s="1"/>
  <c r="B2219" i="89" a="1"/>
  <c r="B2219" i="89" s="1"/>
  <c r="B2218" i="89" a="1"/>
  <c r="B2218" i="89" s="1"/>
  <c r="B2217" i="89" a="1"/>
  <c r="B2217" i="89" s="1"/>
  <c r="B2216" i="89" a="1"/>
  <c r="B2216" i="89" s="1"/>
  <c r="B2215" i="89" a="1"/>
  <c r="B2215" i="89" s="1"/>
  <c r="B2214" i="89" a="1"/>
  <c r="B2214" i="89" s="1"/>
  <c r="B2213" i="89" a="1"/>
  <c r="B2213" i="89" s="1"/>
  <c r="B2212" i="89" a="1"/>
  <c r="B2212" i="89" s="1"/>
  <c r="B2211" i="89" a="1"/>
  <c r="B2211" i="89" s="1"/>
  <c r="B2210" i="89" a="1"/>
  <c r="B2210" i="89" s="1"/>
  <c r="B2209" i="89" a="1"/>
  <c r="B2209" i="89" s="1"/>
  <c r="B2208" i="89" a="1"/>
  <c r="B2208" i="89" s="1"/>
  <c r="B2207" i="89" a="1"/>
  <c r="B2207" i="89" s="1"/>
  <c r="B2206" i="89" a="1"/>
  <c r="B2206" i="89" s="1"/>
  <c r="B2205" i="89" a="1"/>
  <c r="B2205" i="89" s="1"/>
  <c r="B2204" i="89" a="1"/>
  <c r="B2204" i="89" s="1"/>
  <c r="B2203" i="89" a="1"/>
  <c r="B2203" i="89" s="1"/>
  <c r="B2202" i="89" a="1"/>
  <c r="B2202" i="89" s="1"/>
  <c r="B2201" i="89" a="1"/>
  <c r="B2201" i="89" s="1"/>
  <c r="B2200" i="89" a="1"/>
  <c r="B2200" i="89" s="1"/>
  <c r="B2199" i="89" a="1"/>
  <c r="B2199" i="89" s="1"/>
  <c r="B2198" i="89" a="1"/>
  <c r="B2198" i="89" s="1"/>
  <c r="B2197" i="89" a="1"/>
  <c r="B2197" i="89" s="1"/>
  <c r="B2196" i="89" a="1"/>
  <c r="B2196" i="89" s="1"/>
  <c r="B2195" i="89" a="1"/>
  <c r="B2195" i="89" s="1"/>
  <c r="B2194" i="89" a="1"/>
  <c r="B2194" i="89" s="1"/>
  <c r="B2193" i="89" a="1"/>
  <c r="B2193" i="89" s="1"/>
  <c r="B2192" i="89" a="1"/>
  <c r="B2192" i="89" s="1"/>
  <c r="B2191" i="89" a="1"/>
  <c r="B2191" i="89" s="1"/>
  <c r="B2190" i="89" a="1"/>
  <c r="B2190" i="89" s="1"/>
  <c r="B2189" i="89" a="1"/>
  <c r="B2189" i="89" s="1"/>
  <c r="B2188" i="89" a="1"/>
  <c r="B2188" i="89" s="1"/>
  <c r="B2187" i="89" a="1"/>
  <c r="B2187" i="89" s="1"/>
  <c r="B2186" i="89" a="1"/>
  <c r="B2186" i="89" s="1"/>
  <c r="B2185" i="89" a="1"/>
  <c r="B2185" i="89" s="1"/>
  <c r="B2184" i="89" a="1"/>
  <c r="B2184" i="89" s="1"/>
  <c r="B2183" i="89" a="1"/>
  <c r="B2183" i="89" s="1"/>
  <c r="B2182" i="89" a="1"/>
  <c r="B2182" i="89" s="1"/>
  <c r="B2181" i="89" a="1"/>
  <c r="B2181" i="89" s="1"/>
  <c r="B2180" i="89" a="1"/>
  <c r="B2180" i="89" s="1"/>
  <c r="B2179" i="89" a="1"/>
  <c r="B2179" i="89" s="1"/>
  <c r="B2178" i="89" a="1"/>
  <c r="B2178" i="89" s="1"/>
  <c r="B2177" i="89" a="1"/>
  <c r="B2177" i="89" s="1"/>
  <c r="B2176" i="89" a="1"/>
  <c r="B2176" i="89" s="1"/>
  <c r="B2175" i="89" a="1"/>
  <c r="B2175" i="89" s="1"/>
  <c r="B2174" i="89" a="1"/>
  <c r="B2174" i="89" s="1"/>
  <c r="B2173" i="89" a="1"/>
  <c r="B2173" i="89" s="1"/>
  <c r="B2172" i="89" a="1"/>
  <c r="B2172" i="89" s="1"/>
  <c r="B2171" i="89" a="1"/>
  <c r="B2171" i="89" s="1"/>
  <c r="B2170" i="89" a="1"/>
  <c r="B2170" i="89" s="1"/>
  <c r="B2169" i="89" a="1"/>
  <c r="B2169" i="89" s="1"/>
  <c r="B2168" i="89" a="1"/>
  <c r="B2168" i="89" s="1"/>
  <c r="B2167" i="89" a="1"/>
  <c r="B2167" i="89" s="1"/>
  <c r="B2166" i="89" a="1"/>
  <c r="B2166" i="89" s="1"/>
  <c r="B2165" i="89" a="1"/>
  <c r="B2165" i="89" s="1"/>
  <c r="B2164" i="89" a="1"/>
  <c r="B2164" i="89" s="1"/>
  <c r="B2163" i="89" a="1"/>
  <c r="B2163" i="89" s="1"/>
  <c r="B2162" i="89" a="1"/>
  <c r="B2162" i="89" s="1"/>
  <c r="B2161" i="89" a="1"/>
  <c r="B2161" i="89" s="1"/>
  <c r="B2160" i="89" a="1"/>
  <c r="B2160" i="89" s="1"/>
  <c r="B2159" i="89" a="1"/>
  <c r="B2159" i="89" s="1"/>
  <c r="B2158" i="89" a="1"/>
  <c r="B2158" i="89" s="1"/>
  <c r="B2157" i="89" a="1"/>
  <c r="B2157" i="89" s="1"/>
  <c r="B2156" i="89" a="1"/>
  <c r="B2156" i="89" s="1"/>
  <c r="B2155" i="89" a="1"/>
  <c r="B2155" i="89" s="1"/>
  <c r="B2154" i="89" a="1"/>
  <c r="B2154" i="89" s="1"/>
  <c r="B2153" i="89" a="1"/>
  <c r="B2153" i="89" s="1"/>
  <c r="B2152" i="89" a="1"/>
  <c r="B2152" i="89" s="1"/>
  <c r="B2151" i="89" a="1"/>
  <c r="B2151" i="89" s="1"/>
  <c r="B2150" i="89" a="1"/>
  <c r="B2150" i="89" s="1"/>
  <c r="B2149" i="89" a="1"/>
  <c r="B2149" i="89" s="1"/>
  <c r="B2148" i="89" a="1"/>
  <c r="B2148" i="89" s="1"/>
  <c r="B2147" i="89" a="1"/>
  <c r="B2147" i="89" s="1"/>
  <c r="B2146" i="89" a="1"/>
  <c r="B2146" i="89" s="1"/>
  <c r="B2145" i="89" a="1"/>
  <c r="B2145" i="89" s="1"/>
  <c r="B2144" i="89" a="1"/>
  <c r="B2144" i="89" s="1"/>
  <c r="B2143" i="89" a="1"/>
  <c r="B2143" i="89" s="1"/>
  <c r="B2142" i="89" a="1"/>
  <c r="B2142" i="89" s="1"/>
  <c r="B2141" i="89" a="1"/>
  <c r="B2141" i="89" s="1"/>
  <c r="B2140" i="89" a="1"/>
  <c r="B2140" i="89" s="1"/>
  <c r="B2139" i="89" a="1"/>
  <c r="B2139" i="89" s="1"/>
  <c r="B2138" i="89" a="1"/>
  <c r="B2138" i="89" s="1"/>
  <c r="B2137" i="89" a="1"/>
  <c r="B2137" i="89" s="1"/>
  <c r="B2136" i="89" a="1"/>
  <c r="B2136" i="89" s="1"/>
  <c r="B2135" i="89" a="1"/>
  <c r="B2135" i="89" s="1"/>
  <c r="B2134" i="89" a="1"/>
  <c r="B2134" i="89" s="1"/>
  <c r="B2133" i="89" a="1"/>
  <c r="B2133" i="89" s="1"/>
  <c r="B2132" i="89" a="1"/>
  <c r="B2132" i="89" s="1"/>
  <c r="B2131" i="89" a="1"/>
  <c r="B2131" i="89" s="1"/>
  <c r="B2130" i="89" a="1"/>
  <c r="B2130" i="89" s="1"/>
  <c r="B2129" i="89" a="1"/>
  <c r="B2129" i="89" s="1"/>
  <c r="B2128" i="89" a="1"/>
  <c r="B2128" i="89" s="1"/>
  <c r="B2127" i="89" a="1"/>
  <c r="B2127" i="89" s="1"/>
  <c r="B2126" i="89" a="1"/>
  <c r="B2126" i="89" s="1"/>
  <c r="B2125" i="89" a="1"/>
  <c r="B2125" i="89" s="1"/>
  <c r="B2124" i="89" a="1"/>
  <c r="B2124" i="89" s="1"/>
  <c r="B2123" i="89" a="1"/>
  <c r="B2123" i="89" s="1"/>
  <c r="B2122" i="89" a="1"/>
  <c r="B2122" i="89" s="1"/>
  <c r="B2121" i="89" a="1"/>
  <c r="B2121" i="89" s="1"/>
  <c r="B2120" i="89" a="1"/>
  <c r="B2120" i="89" s="1"/>
  <c r="B2119" i="89" a="1"/>
  <c r="B2119" i="89" s="1"/>
  <c r="B2118" i="89" a="1"/>
  <c r="B2118" i="89" s="1"/>
  <c r="B2117" i="89" a="1"/>
  <c r="B2117" i="89" s="1"/>
  <c r="B2116" i="89" a="1"/>
  <c r="B2116" i="89" s="1"/>
  <c r="B2115" i="89" a="1"/>
  <c r="B2115" i="89" s="1"/>
  <c r="B2114" i="89" a="1"/>
  <c r="B2114" i="89" s="1"/>
  <c r="B2113" i="89" a="1"/>
  <c r="B2113" i="89" s="1"/>
  <c r="B2112" i="89" a="1"/>
  <c r="B2112" i="89" s="1"/>
  <c r="B2111" i="89" a="1"/>
  <c r="B2111" i="89" s="1"/>
  <c r="B2110" i="89" a="1"/>
  <c r="B2110" i="89" s="1"/>
  <c r="B2109" i="89" a="1"/>
  <c r="B2109" i="89" s="1"/>
  <c r="B2108" i="89" a="1"/>
  <c r="B2108" i="89" s="1"/>
  <c r="B2107" i="89" a="1"/>
  <c r="B2107" i="89" s="1"/>
  <c r="B2106" i="89" a="1"/>
  <c r="B2106" i="89" s="1"/>
  <c r="B2105" i="89" a="1"/>
  <c r="B2105" i="89" s="1"/>
  <c r="B2104" i="89" a="1"/>
  <c r="B2104" i="89" s="1"/>
  <c r="B2103" i="89" a="1"/>
  <c r="B2103" i="89" s="1"/>
  <c r="B2102" i="89" a="1"/>
  <c r="B2102" i="89" s="1"/>
  <c r="B2101" i="89" a="1"/>
  <c r="B2101" i="89" s="1"/>
  <c r="B2100" i="89" a="1"/>
  <c r="B2100" i="89" s="1"/>
  <c r="B2099" i="89" a="1"/>
  <c r="B2099" i="89" s="1"/>
  <c r="B2098" i="89" a="1"/>
  <c r="B2098" i="89" s="1"/>
  <c r="B2097" i="89" a="1"/>
  <c r="B2097" i="89" s="1"/>
  <c r="B2096" i="89" a="1"/>
  <c r="B2096" i="89" s="1"/>
  <c r="B2095" i="89" a="1"/>
  <c r="B2095" i="89" s="1"/>
  <c r="B2094" i="89" a="1"/>
  <c r="B2094" i="89" s="1"/>
  <c r="B2093" i="89" a="1"/>
  <c r="B2093" i="89" s="1"/>
  <c r="B2092" i="89" a="1"/>
  <c r="B2092" i="89" s="1"/>
  <c r="B2091" i="89" a="1"/>
  <c r="B2091" i="89" s="1"/>
  <c r="B2090" i="89" a="1"/>
  <c r="B2090" i="89" s="1"/>
  <c r="B2089" i="89" a="1"/>
  <c r="B2089" i="89" s="1"/>
  <c r="B2088" i="89" a="1"/>
  <c r="B2088" i="89" s="1"/>
  <c r="B2087" i="89" a="1"/>
  <c r="B2087" i="89" s="1"/>
  <c r="B2086" i="89" a="1"/>
  <c r="B2086" i="89" s="1"/>
  <c r="B2085" i="89" a="1"/>
  <c r="B2085" i="89" s="1"/>
  <c r="B2084" i="89" a="1"/>
  <c r="B2084" i="89" s="1"/>
  <c r="B2083" i="89" a="1"/>
  <c r="B2083" i="89" s="1"/>
  <c r="B2082" i="89" a="1"/>
  <c r="B2082" i="89" s="1"/>
  <c r="B2081" i="89" a="1"/>
  <c r="B2081" i="89" s="1"/>
  <c r="B2080" i="89" a="1"/>
  <c r="B2080" i="89" s="1"/>
  <c r="B2079" i="89" a="1"/>
  <c r="B2079" i="89" s="1"/>
  <c r="B2078" i="89" a="1"/>
  <c r="B2078" i="89" s="1"/>
  <c r="B2077" i="89" a="1"/>
  <c r="B2077" i="89" s="1"/>
  <c r="B2076" i="89" a="1"/>
  <c r="B2076" i="89" s="1"/>
  <c r="B2075" i="89" a="1"/>
  <c r="B2075" i="89" s="1"/>
  <c r="B2074" i="89" a="1"/>
  <c r="B2074" i="89" s="1"/>
  <c r="B2073" i="89" a="1"/>
  <c r="B2073" i="89" s="1"/>
  <c r="B2072" i="89" a="1"/>
  <c r="B2072" i="89" s="1"/>
  <c r="B2071" i="89" a="1"/>
  <c r="B2071" i="89" s="1"/>
  <c r="B2070" i="89" a="1"/>
  <c r="B2070" i="89" s="1"/>
  <c r="B2069" i="89" a="1"/>
  <c r="B2069" i="89" s="1"/>
  <c r="B2068" i="89" a="1"/>
  <c r="B2068" i="89" s="1"/>
  <c r="B2067" i="89" a="1"/>
  <c r="B2067" i="89" s="1"/>
  <c r="B2066" i="89" a="1"/>
  <c r="B2066" i="89" s="1"/>
  <c r="B2065" i="89" a="1"/>
  <c r="B2065" i="89" s="1"/>
  <c r="B2064" i="89" a="1"/>
  <c r="B2064" i="89" s="1"/>
  <c r="B2063" i="89" a="1"/>
  <c r="B2063" i="89" s="1"/>
  <c r="B2062" i="89" a="1"/>
  <c r="B2062" i="89" s="1"/>
  <c r="B2061" i="89" a="1"/>
  <c r="B2061" i="89" s="1"/>
  <c r="B2060" i="89" a="1"/>
  <c r="B2060" i="89" s="1"/>
  <c r="B2059" i="89" a="1"/>
  <c r="B2059" i="89" s="1"/>
  <c r="B2058" i="89" a="1"/>
  <c r="B2058" i="89" s="1"/>
  <c r="B2057" i="89" a="1"/>
  <c r="B2057" i="89" s="1"/>
  <c r="B2056" i="89" a="1"/>
  <c r="B2056" i="89" s="1"/>
  <c r="B2055" i="89" a="1"/>
  <c r="B2055" i="89" s="1"/>
  <c r="B2054" i="89" a="1"/>
  <c r="B2054" i="89" s="1"/>
  <c r="B2053" i="89" a="1"/>
  <c r="B2053" i="89" s="1"/>
  <c r="B2052" i="89" a="1"/>
  <c r="B2052" i="89" s="1"/>
  <c r="B2051" i="89" a="1"/>
  <c r="B2051" i="89" s="1"/>
  <c r="B2050" i="89" a="1"/>
  <c r="B2050" i="89" s="1"/>
  <c r="B2049" i="89" a="1"/>
  <c r="B2049" i="89" s="1"/>
  <c r="B2048" i="89" a="1"/>
  <c r="B2048" i="89" s="1"/>
  <c r="B2047" i="89" a="1"/>
  <c r="B2047" i="89" s="1"/>
  <c r="B2046" i="89" a="1"/>
  <c r="B2046" i="89" s="1"/>
  <c r="B2045" i="89" a="1"/>
  <c r="B2045" i="89" s="1"/>
  <c r="B2044" i="89" a="1"/>
  <c r="B2044" i="89" s="1"/>
  <c r="B2043" i="89" a="1"/>
  <c r="B2043" i="89" s="1"/>
  <c r="B2042" i="89" a="1"/>
  <c r="B2042" i="89" s="1"/>
  <c r="B2041" i="89" a="1"/>
  <c r="B2041" i="89" s="1"/>
  <c r="B2040" i="89" a="1"/>
  <c r="B2040" i="89" s="1"/>
  <c r="B2039" i="89" a="1"/>
  <c r="B2039" i="89" s="1"/>
  <c r="B2038" i="89" a="1"/>
  <c r="B2038" i="89" s="1"/>
  <c r="B2037" i="89" a="1"/>
  <c r="B2037" i="89" s="1"/>
  <c r="B2036" i="89" a="1"/>
  <c r="B2036" i="89" s="1"/>
  <c r="B2035" i="89" a="1"/>
  <c r="B2035" i="89" s="1"/>
  <c r="B2034" i="89" a="1"/>
  <c r="B2034" i="89" s="1"/>
  <c r="B2033" i="89" a="1"/>
  <c r="B2033" i="89" s="1"/>
  <c r="B2032" i="89" a="1"/>
  <c r="B2032" i="89" s="1"/>
  <c r="B2031" i="89" a="1"/>
  <c r="B2031" i="89" s="1"/>
  <c r="B2030" i="89" a="1"/>
  <c r="B2030" i="89" s="1"/>
  <c r="B2029" i="89" a="1"/>
  <c r="B2029" i="89" s="1"/>
  <c r="B2028" i="89" a="1"/>
  <c r="B2028" i="89" s="1"/>
  <c r="B2027" i="89" a="1"/>
  <c r="B2027" i="89" s="1"/>
  <c r="B2026" i="89" a="1"/>
  <c r="B2026" i="89" s="1"/>
  <c r="B2025" i="89" a="1"/>
  <c r="B2025" i="89" s="1"/>
  <c r="B2024" i="89" a="1"/>
  <c r="B2024" i="89" s="1"/>
  <c r="B2023" i="89" a="1"/>
  <c r="B2023" i="89" s="1"/>
  <c r="B2022" i="89" a="1"/>
  <c r="B2022" i="89" s="1"/>
  <c r="B2021" i="89" a="1"/>
  <c r="B2021" i="89" s="1"/>
  <c r="B2020" i="89" a="1"/>
  <c r="B2020" i="89" s="1"/>
  <c r="B2019" i="89" a="1"/>
  <c r="B2019" i="89" s="1"/>
  <c r="B2018" i="89" a="1"/>
  <c r="B2018" i="89" s="1"/>
  <c r="B2017" i="89" a="1"/>
  <c r="B2017" i="89" s="1"/>
  <c r="B2016" i="89" a="1"/>
  <c r="B2016" i="89" s="1"/>
  <c r="B2015" i="89" a="1"/>
  <c r="B2015" i="89" s="1"/>
  <c r="B2014" i="89" a="1"/>
  <c r="B2014" i="89" s="1"/>
  <c r="B2013" i="89" a="1"/>
  <c r="B2013" i="89" s="1"/>
  <c r="B2012" i="89" a="1"/>
  <c r="B2012" i="89" s="1"/>
  <c r="B2011" i="89" a="1"/>
  <c r="B2011" i="89" s="1"/>
  <c r="B2010" i="89" a="1"/>
  <c r="B2010" i="89" s="1"/>
  <c r="B2009" i="89" a="1"/>
  <c r="B2009" i="89" s="1"/>
  <c r="B2008" i="89" a="1"/>
  <c r="B2008" i="89" s="1"/>
  <c r="B2007" i="89" a="1"/>
  <c r="B2007" i="89" s="1"/>
  <c r="B2006" i="89" a="1"/>
  <c r="B2006" i="89" s="1"/>
  <c r="B2005" i="89" a="1"/>
  <c r="B2005" i="89" s="1"/>
  <c r="B2004" i="89" a="1"/>
  <c r="B2004" i="89" s="1"/>
  <c r="B2003" i="89" a="1"/>
  <c r="B2003" i="89" s="1"/>
  <c r="B2002" i="89" a="1"/>
  <c r="B2002" i="89" s="1"/>
  <c r="B2001" i="89" a="1"/>
  <c r="B2001" i="89" s="1"/>
  <c r="B2000" i="89" a="1"/>
  <c r="B2000" i="89" s="1"/>
  <c r="B1999" i="89" a="1"/>
  <c r="B1999" i="89" s="1"/>
  <c r="B1998" i="89" a="1"/>
  <c r="B1998" i="89" s="1"/>
  <c r="B1997" i="89" a="1"/>
  <c r="B1997" i="89" s="1"/>
  <c r="B1996" i="89" a="1"/>
  <c r="B1996" i="89" s="1"/>
  <c r="B1995" i="89" a="1"/>
  <c r="B1995" i="89" s="1"/>
  <c r="B1994" i="89" a="1"/>
  <c r="B1994" i="89" s="1"/>
  <c r="B1993" i="89" a="1"/>
  <c r="B1993" i="89" s="1"/>
  <c r="B1992" i="89" a="1"/>
  <c r="B1992" i="89" s="1"/>
  <c r="B1991" i="89" a="1"/>
  <c r="B1991" i="89" s="1"/>
  <c r="B1990" i="89" a="1"/>
  <c r="B1990" i="89" s="1"/>
  <c r="B1989" i="89" a="1"/>
  <c r="B1989" i="89" s="1"/>
  <c r="B1988" i="89" a="1"/>
  <c r="B1988" i="89" s="1"/>
  <c r="B1987" i="89" a="1"/>
  <c r="B1987" i="89" s="1"/>
  <c r="B1986" i="89" a="1"/>
  <c r="B1986" i="89" s="1"/>
  <c r="B1985" i="89" a="1"/>
  <c r="B1985" i="89" s="1"/>
  <c r="B1984" i="89" a="1"/>
  <c r="B1984" i="89" s="1"/>
  <c r="B1983" i="89" a="1"/>
  <c r="B1983" i="89" s="1"/>
  <c r="B1982" i="89" a="1"/>
  <c r="B1982" i="89" s="1"/>
  <c r="B1981" i="89" a="1"/>
  <c r="B1981" i="89" s="1"/>
  <c r="B1980" i="89" a="1"/>
  <c r="B1980" i="89" s="1"/>
  <c r="B1979" i="89" a="1"/>
  <c r="B1979" i="89" s="1"/>
  <c r="B1978" i="89" a="1"/>
  <c r="B1978" i="89" s="1"/>
  <c r="B1977" i="89" a="1"/>
  <c r="B1977" i="89" s="1"/>
  <c r="B1976" i="89" a="1"/>
  <c r="B1976" i="89" s="1"/>
  <c r="B1975" i="89" a="1"/>
  <c r="B1975" i="89" s="1"/>
  <c r="B1974" i="89" a="1"/>
  <c r="B1974" i="89" s="1"/>
  <c r="B1973" i="89" a="1"/>
  <c r="B1973" i="89" s="1"/>
  <c r="B1972" i="89" a="1"/>
  <c r="B1972" i="89" s="1"/>
  <c r="B1971" i="89" a="1"/>
  <c r="B1971" i="89" s="1"/>
  <c r="B1970" i="89" a="1"/>
  <c r="B1970" i="89" s="1"/>
  <c r="B1969" i="89" a="1"/>
  <c r="B1969" i="89" s="1"/>
  <c r="B1968" i="89" a="1"/>
  <c r="B1968" i="89" s="1"/>
  <c r="B1967" i="89" a="1"/>
  <c r="B1967" i="89" s="1"/>
  <c r="B1966" i="89" a="1"/>
  <c r="B1966" i="89" s="1"/>
  <c r="B1965" i="89" a="1"/>
  <c r="B1965" i="89" s="1"/>
  <c r="B1964" i="89" a="1"/>
  <c r="B1964" i="89" s="1"/>
  <c r="B1963" i="89" a="1"/>
  <c r="B1963" i="89" s="1"/>
  <c r="B1962" i="89" a="1"/>
  <c r="B1962" i="89" s="1"/>
  <c r="B1961" i="89" a="1"/>
  <c r="B1961" i="89" s="1"/>
  <c r="B1960" i="89" a="1"/>
  <c r="B1960" i="89" s="1"/>
  <c r="B1959" i="89" a="1"/>
  <c r="B1959" i="89" s="1"/>
  <c r="B1958" i="89" a="1"/>
  <c r="B1958" i="89" s="1"/>
  <c r="B1957" i="89" a="1"/>
  <c r="B1957" i="89" s="1"/>
  <c r="B1956" i="89" a="1"/>
  <c r="B1956" i="89" s="1"/>
  <c r="B1955" i="89" a="1"/>
  <c r="B1955" i="89" s="1"/>
  <c r="B1954" i="89" a="1"/>
  <c r="B1954" i="89" s="1"/>
  <c r="B1953" i="89" a="1"/>
  <c r="B1953" i="89" s="1"/>
  <c r="B1952" i="89" a="1"/>
  <c r="B1952" i="89" s="1"/>
  <c r="B1951" i="89" a="1"/>
  <c r="B1951" i="89" s="1"/>
  <c r="B1950" i="89" a="1"/>
  <c r="B1950" i="89" s="1"/>
  <c r="B1949" i="89" a="1"/>
  <c r="B1949" i="89" s="1"/>
  <c r="B1948" i="89" a="1"/>
  <c r="B1948" i="89" s="1"/>
  <c r="B1947" i="89" a="1"/>
  <c r="B1947" i="89" s="1"/>
  <c r="B1946" i="89" a="1"/>
  <c r="B1946" i="89" s="1"/>
  <c r="B1945" i="89" a="1"/>
  <c r="B1945" i="89" s="1"/>
  <c r="B1944" i="89" a="1"/>
  <c r="B1944" i="89" s="1"/>
  <c r="B1943" i="89" a="1"/>
  <c r="B1943" i="89" s="1"/>
  <c r="B1942" i="89" a="1"/>
  <c r="B1942" i="89" s="1"/>
  <c r="B1941" i="89" a="1"/>
  <c r="B1941" i="89" s="1"/>
  <c r="B1940" i="89" a="1"/>
  <c r="B1940" i="89" s="1"/>
  <c r="B1939" i="89" a="1"/>
  <c r="B1939" i="89" s="1"/>
  <c r="B1938" i="89" a="1"/>
  <c r="B1938" i="89" s="1"/>
  <c r="B1937" i="89" a="1"/>
  <c r="B1937" i="89" s="1"/>
  <c r="B1936" i="89" a="1"/>
  <c r="B1936" i="89" s="1"/>
  <c r="B1935" i="89" a="1"/>
  <c r="B1935" i="89" s="1"/>
  <c r="B1934" i="89" a="1"/>
  <c r="B1934" i="89" s="1"/>
  <c r="B1933" i="89" a="1"/>
  <c r="B1933" i="89" s="1"/>
  <c r="B1932" i="89" a="1"/>
  <c r="B1932" i="89" s="1"/>
  <c r="B1931" i="89" a="1"/>
  <c r="B1931" i="89" s="1"/>
  <c r="B1930" i="89" a="1"/>
  <c r="B1930" i="89" s="1"/>
  <c r="B1929" i="89" a="1"/>
  <c r="B1929" i="89" s="1"/>
  <c r="B1928" i="89" a="1"/>
  <c r="B1928" i="89" s="1"/>
  <c r="B1927" i="89" a="1"/>
  <c r="B1927" i="89" s="1"/>
  <c r="B1926" i="89" a="1"/>
  <c r="B1926" i="89" s="1"/>
  <c r="B1925" i="89" a="1"/>
  <c r="B1925" i="89" s="1"/>
  <c r="B1924" i="89" a="1"/>
  <c r="B1924" i="89" s="1"/>
  <c r="B1923" i="89" a="1"/>
  <c r="B1923" i="89" s="1"/>
  <c r="B1922" i="89" a="1"/>
  <c r="B1922" i="89" s="1"/>
  <c r="B1921" i="89" a="1"/>
  <c r="B1921" i="89" s="1"/>
  <c r="B1920" i="89" a="1"/>
  <c r="B1920" i="89" s="1"/>
  <c r="B1919" i="89" a="1"/>
  <c r="B1919" i="89" s="1"/>
  <c r="B1918" i="89" a="1"/>
  <c r="B1918" i="89" s="1"/>
  <c r="B1917" i="89" a="1"/>
  <c r="B1917" i="89" s="1"/>
  <c r="B1916" i="89" a="1"/>
  <c r="B1916" i="89" s="1"/>
  <c r="B1915" i="89" a="1"/>
  <c r="B1915" i="89" s="1"/>
  <c r="B1914" i="89" a="1"/>
  <c r="B1914" i="89" s="1"/>
  <c r="B1913" i="89" a="1"/>
  <c r="B1913" i="89" s="1"/>
  <c r="B1912" i="89" a="1"/>
  <c r="B1912" i="89" s="1"/>
  <c r="B1911" i="89" a="1"/>
  <c r="B1911" i="89" s="1"/>
  <c r="B1910" i="89" a="1"/>
  <c r="B1910" i="89" s="1"/>
  <c r="B1909" i="89" a="1"/>
  <c r="B1909" i="89" s="1"/>
  <c r="B1908" i="89" a="1"/>
  <c r="B1908" i="89" s="1"/>
  <c r="B1907" i="89" a="1"/>
  <c r="B1907" i="89" s="1"/>
  <c r="B1906" i="89" a="1"/>
  <c r="B1906" i="89" s="1"/>
  <c r="B1905" i="89" a="1"/>
  <c r="B1905" i="89" s="1"/>
  <c r="B1904" i="89" a="1"/>
  <c r="B1904" i="89" s="1"/>
  <c r="B1903" i="89" a="1"/>
  <c r="B1903" i="89" s="1"/>
  <c r="B1902" i="89" a="1"/>
  <c r="B1902" i="89" s="1"/>
  <c r="B1901" i="89" a="1"/>
  <c r="B1901" i="89" s="1"/>
  <c r="B1900" i="89" a="1"/>
  <c r="B1900" i="89" s="1"/>
  <c r="B1899" i="89" a="1"/>
  <c r="B1899" i="89" s="1"/>
  <c r="B1898" i="89" a="1"/>
  <c r="B1898" i="89" s="1"/>
  <c r="B1897" i="89" a="1"/>
  <c r="B1897" i="89" s="1"/>
  <c r="B1896" i="89" a="1"/>
  <c r="B1896" i="89" s="1"/>
  <c r="B1895" i="89" a="1"/>
  <c r="B1895" i="89" s="1"/>
  <c r="B1894" i="89" a="1"/>
  <c r="B1894" i="89" s="1"/>
  <c r="B1893" i="89" a="1"/>
  <c r="B1893" i="89" s="1"/>
  <c r="B1892" i="89" a="1"/>
  <c r="B1892" i="89" s="1"/>
  <c r="B1891" i="89" a="1"/>
  <c r="B1891" i="89" s="1"/>
  <c r="B1890" i="89" a="1"/>
  <c r="B1890" i="89" s="1"/>
  <c r="B1889" i="89" a="1"/>
  <c r="B1889" i="89" s="1"/>
  <c r="B1888" i="89" a="1"/>
  <c r="B1888" i="89" s="1"/>
  <c r="B1887" i="89" a="1"/>
  <c r="B1887" i="89" s="1"/>
  <c r="B1886" i="89" a="1"/>
  <c r="B1886" i="89" s="1"/>
  <c r="B1885" i="89" a="1"/>
  <c r="B1885" i="89" s="1"/>
  <c r="B1884" i="89" a="1"/>
  <c r="B1884" i="89" s="1"/>
  <c r="B1883" i="89" a="1"/>
  <c r="B1883" i="89" s="1"/>
  <c r="B1882" i="89" a="1"/>
  <c r="B1882" i="89" s="1"/>
  <c r="B1881" i="89" a="1"/>
  <c r="B1881" i="89" s="1"/>
  <c r="B1880" i="89" a="1"/>
  <c r="B1880" i="89" s="1"/>
  <c r="B1879" i="89" a="1"/>
  <c r="B1879" i="89" s="1"/>
  <c r="B1878" i="89" a="1"/>
  <c r="B1878" i="89" s="1"/>
  <c r="B1877" i="89" a="1"/>
  <c r="B1877" i="89" s="1"/>
  <c r="B1876" i="89" a="1"/>
  <c r="B1876" i="89" s="1"/>
  <c r="B1875" i="89" a="1"/>
  <c r="B1875" i="89" s="1"/>
  <c r="B1874" i="89" a="1"/>
  <c r="B1874" i="89" s="1"/>
  <c r="B1873" i="89" a="1"/>
  <c r="B1873" i="89" s="1"/>
  <c r="B1872" i="89" a="1"/>
  <c r="B1872" i="89" s="1"/>
  <c r="B1871" i="89" a="1"/>
  <c r="B1871" i="89" s="1"/>
  <c r="B1870" i="89" a="1"/>
  <c r="B1870" i="89" s="1"/>
  <c r="B1869" i="89" a="1"/>
  <c r="B1869" i="89" s="1"/>
  <c r="B1868" i="89" a="1"/>
  <c r="B1868" i="89" s="1"/>
  <c r="B1867" i="89" a="1"/>
  <c r="B1867" i="89" s="1"/>
  <c r="B1866" i="89" a="1"/>
  <c r="B1866" i="89" s="1"/>
  <c r="B1865" i="89" a="1"/>
  <c r="B1865" i="89" s="1"/>
  <c r="B1864" i="89" a="1"/>
  <c r="B1864" i="89" s="1"/>
  <c r="B1863" i="89" a="1"/>
  <c r="B1863" i="89" s="1"/>
  <c r="B1862" i="89" a="1"/>
  <c r="B1862" i="89" s="1"/>
  <c r="B1861" i="89" a="1"/>
  <c r="B1861" i="89" s="1"/>
  <c r="B1860" i="89" a="1"/>
  <c r="B1860" i="89" s="1"/>
  <c r="B1859" i="89" a="1"/>
  <c r="B1859" i="89" s="1"/>
  <c r="B1858" i="89" a="1"/>
  <c r="B1858" i="89" s="1"/>
  <c r="B1857" i="89" a="1"/>
  <c r="B1857" i="89" s="1"/>
  <c r="B1856" i="89" a="1"/>
  <c r="B1856" i="89" s="1"/>
  <c r="B1855" i="89" a="1"/>
  <c r="B1855" i="89" s="1"/>
  <c r="B1854" i="89" a="1"/>
  <c r="B1854" i="89" s="1"/>
  <c r="B1853" i="89" a="1"/>
  <c r="B1853" i="89" s="1"/>
  <c r="B1852" i="89" a="1"/>
  <c r="B1852" i="89" s="1"/>
  <c r="B1851" i="89" a="1"/>
  <c r="B1851" i="89" s="1"/>
  <c r="B1850" i="89" a="1"/>
  <c r="B1850" i="89" s="1"/>
  <c r="B1849" i="89" a="1"/>
  <c r="B1849" i="89" s="1"/>
  <c r="B1848" i="89" a="1"/>
  <c r="B1848" i="89" s="1"/>
  <c r="B1847" i="89" a="1"/>
  <c r="B1847" i="89" s="1"/>
  <c r="B1846" i="89" a="1"/>
  <c r="B1846" i="89" s="1"/>
  <c r="B1845" i="89" a="1"/>
  <c r="B1845" i="89" s="1"/>
  <c r="B1844" i="89" a="1"/>
  <c r="B1844" i="89" s="1"/>
  <c r="B1843" i="89" a="1"/>
  <c r="B1843" i="89" s="1"/>
  <c r="B1842" i="89" a="1"/>
  <c r="B1842" i="89" s="1"/>
  <c r="B1841" i="89" a="1"/>
  <c r="B1841" i="89" s="1"/>
  <c r="B1840" i="89" a="1"/>
  <c r="B1840" i="89" s="1"/>
  <c r="B1839" i="89" a="1"/>
  <c r="B1839" i="89" s="1"/>
  <c r="B1838" i="89" a="1"/>
  <c r="B1838" i="89" s="1"/>
  <c r="B1837" i="89" a="1"/>
  <c r="B1837" i="89" s="1"/>
  <c r="B1836" i="89" a="1"/>
  <c r="B1836" i="89" s="1"/>
  <c r="B1835" i="89" a="1"/>
  <c r="B1835" i="89" s="1"/>
  <c r="B1834" i="89" a="1"/>
  <c r="B1834" i="89" s="1"/>
  <c r="B1833" i="89" a="1"/>
  <c r="B1833" i="89" s="1"/>
  <c r="B1832" i="89" a="1"/>
  <c r="B1832" i="89" s="1"/>
  <c r="B1831" i="89" a="1"/>
  <c r="B1831" i="89" s="1"/>
  <c r="B1830" i="89" a="1"/>
  <c r="B1830" i="89" s="1"/>
  <c r="B1829" i="89" a="1"/>
  <c r="B1829" i="89" s="1"/>
  <c r="B1828" i="89" a="1"/>
  <c r="B1828" i="89" s="1"/>
  <c r="B1827" i="89" a="1"/>
  <c r="B1827" i="89" s="1"/>
  <c r="B1826" i="89" a="1"/>
  <c r="B1826" i="89" s="1"/>
  <c r="B1825" i="89" a="1"/>
  <c r="B1825" i="89" s="1"/>
  <c r="B1824" i="89" a="1"/>
  <c r="B1824" i="89" s="1"/>
  <c r="B1823" i="89" a="1"/>
  <c r="B1823" i="89" s="1"/>
  <c r="B1822" i="89" a="1"/>
  <c r="B1822" i="89" s="1"/>
  <c r="B1821" i="89" a="1"/>
  <c r="B1821" i="89" s="1"/>
  <c r="B1820" i="89" a="1"/>
  <c r="B1820" i="89" s="1"/>
  <c r="B1819" i="89" a="1"/>
  <c r="B1819" i="89" s="1"/>
  <c r="B1818" i="89" a="1"/>
  <c r="B1818" i="89" s="1"/>
  <c r="B1817" i="89" a="1"/>
  <c r="B1817" i="89" s="1"/>
  <c r="B1816" i="89" a="1"/>
  <c r="B1816" i="89" s="1"/>
  <c r="B1815" i="89" a="1"/>
  <c r="B1815" i="89" s="1"/>
  <c r="B1814" i="89" a="1"/>
  <c r="B1814" i="89" s="1"/>
  <c r="B1813" i="89" a="1"/>
  <c r="B1813" i="89" s="1"/>
  <c r="B1812" i="89" a="1"/>
  <c r="B1812" i="89" s="1"/>
  <c r="B1811" i="89" a="1"/>
  <c r="B1811" i="89" s="1"/>
  <c r="B1810" i="89" a="1"/>
  <c r="B1810" i="89" s="1"/>
  <c r="B1809" i="89" a="1"/>
  <c r="B1809" i="89" s="1"/>
  <c r="B1808" i="89" a="1"/>
  <c r="B1808" i="89" s="1"/>
  <c r="B1807" i="89" a="1"/>
  <c r="B1807" i="89" s="1"/>
  <c r="B1806" i="89" a="1"/>
  <c r="B1806" i="89" s="1"/>
  <c r="B1805" i="89" a="1"/>
  <c r="B1805" i="89" s="1"/>
  <c r="B1804" i="89" a="1"/>
  <c r="B1804" i="89" s="1"/>
  <c r="B1803" i="89" a="1"/>
  <c r="B1803" i="89" s="1"/>
  <c r="B1802" i="89" a="1"/>
  <c r="B1802" i="89" s="1"/>
  <c r="B1801" i="89" a="1"/>
  <c r="B1801" i="89" s="1"/>
  <c r="B1800" i="89" a="1"/>
  <c r="B1800" i="89" s="1"/>
  <c r="B1799" i="89" a="1"/>
  <c r="B1799" i="89" s="1"/>
  <c r="B1798" i="89" a="1"/>
  <c r="B1798" i="89" s="1"/>
  <c r="B1797" i="89" a="1"/>
  <c r="B1797" i="89" s="1"/>
  <c r="B1796" i="89" a="1"/>
  <c r="B1796" i="89" s="1"/>
  <c r="B1795" i="89" a="1"/>
  <c r="B1795" i="89" s="1"/>
  <c r="B1794" i="89" a="1"/>
  <c r="B1794" i="89" s="1"/>
  <c r="B1793" i="89" a="1"/>
  <c r="B1793" i="89" s="1"/>
  <c r="B1792" i="89" a="1"/>
  <c r="B1792" i="89" s="1"/>
  <c r="B1791" i="89" a="1"/>
  <c r="B1791" i="89" s="1"/>
  <c r="B1790" i="89" a="1"/>
  <c r="B1790" i="89" s="1"/>
  <c r="B1789" i="89" a="1"/>
  <c r="B1789" i="89" s="1"/>
  <c r="B1788" i="89" a="1"/>
  <c r="B1788" i="89" s="1"/>
  <c r="B1787" i="89" a="1"/>
  <c r="B1787" i="89" s="1"/>
  <c r="B1786" i="89" a="1"/>
  <c r="B1786" i="89" s="1"/>
  <c r="B1785" i="89" a="1"/>
  <c r="B1785" i="89" s="1"/>
  <c r="B1784" i="89" a="1"/>
  <c r="B1784" i="89" s="1"/>
  <c r="B1783" i="89" a="1"/>
  <c r="B1783" i="89" s="1"/>
  <c r="B1782" i="89" a="1"/>
  <c r="B1782" i="89" s="1"/>
  <c r="B1781" i="89" a="1"/>
  <c r="B1781" i="89" s="1"/>
  <c r="B1780" i="89" a="1"/>
  <c r="B1780" i="89" s="1"/>
  <c r="B1779" i="89" a="1"/>
  <c r="B1779" i="89" s="1"/>
  <c r="B1778" i="89" a="1"/>
  <c r="B1778" i="89" s="1"/>
  <c r="B1777" i="89" a="1"/>
  <c r="B1777" i="89" s="1"/>
  <c r="B1776" i="89" a="1"/>
  <c r="B1776" i="89" s="1"/>
  <c r="B1775" i="89" a="1"/>
  <c r="B1775" i="89" s="1"/>
  <c r="B1774" i="89" a="1"/>
  <c r="B1774" i="89" s="1"/>
  <c r="B1773" i="89" a="1"/>
  <c r="B1773" i="89" s="1"/>
  <c r="B1772" i="89" a="1"/>
  <c r="B1772" i="89" s="1"/>
  <c r="B1771" i="89" a="1"/>
  <c r="B1771" i="89" s="1"/>
  <c r="B1770" i="89" a="1"/>
  <c r="B1770" i="89" s="1"/>
  <c r="B1769" i="89" a="1"/>
  <c r="B1769" i="89" s="1"/>
  <c r="B1768" i="89" a="1"/>
  <c r="B1768" i="89" s="1"/>
  <c r="B1767" i="89" a="1"/>
  <c r="B1767" i="89" s="1"/>
  <c r="B1766" i="89" a="1"/>
  <c r="B1766" i="89" s="1"/>
  <c r="B1765" i="89" a="1"/>
  <c r="B1765" i="89" s="1"/>
  <c r="B1764" i="89" a="1"/>
  <c r="B1764" i="89" s="1"/>
  <c r="B1763" i="89" a="1"/>
  <c r="B1763" i="89" s="1"/>
  <c r="B1762" i="89" a="1"/>
  <c r="B1762" i="89" s="1"/>
  <c r="B1761" i="89" a="1"/>
  <c r="B1761" i="89" s="1"/>
  <c r="B1760" i="89" a="1"/>
  <c r="B1760" i="89" s="1"/>
  <c r="B1759" i="89" a="1"/>
  <c r="B1759" i="89" s="1"/>
  <c r="B1758" i="89" a="1"/>
  <c r="B1758" i="89" s="1"/>
  <c r="B1757" i="89" a="1"/>
  <c r="B1757" i="89" s="1"/>
  <c r="B1756" i="89" a="1"/>
  <c r="B1756" i="89" s="1"/>
  <c r="B1755" i="89" a="1"/>
  <c r="B1755" i="89" s="1"/>
  <c r="B1754" i="89" a="1"/>
  <c r="B1754" i="89" s="1"/>
  <c r="B1753" i="89" a="1"/>
  <c r="B1753" i="89" s="1"/>
  <c r="B1752" i="89" a="1"/>
  <c r="B1752" i="89" s="1"/>
  <c r="B1751" i="89" a="1"/>
  <c r="B1751" i="89" s="1"/>
  <c r="B1750" i="89" a="1"/>
  <c r="B1750" i="89" s="1"/>
  <c r="B1749" i="89" a="1"/>
  <c r="B1749" i="89" s="1"/>
  <c r="B1748" i="89" a="1"/>
  <c r="B1748" i="89" s="1"/>
  <c r="B1747" i="89" a="1"/>
  <c r="B1747" i="89" s="1"/>
  <c r="B1746" i="89" a="1"/>
  <c r="B1746" i="89" s="1"/>
  <c r="B1745" i="89" a="1"/>
  <c r="B1745" i="89" s="1"/>
  <c r="B1744" i="89" a="1"/>
  <c r="B1744" i="89" s="1"/>
  <c r="B1743" i="89" a="1"/>
  <c r="B1743" i="89" s="1"/>
  <c r="B1742" i="89" a="1"/>
  <c r="B1742" i="89" s="1"/>
  <c r="B1741" i="89" a="1"/>
  <c r="B1741" i="89" s="1"/>
  <c r="B1740" i="89" a="1"/>
  <c r="B1740" i="89" s="1"/>
  <c r="B1739" i="89" a="1"/>
  <c r="B1739" i="89" s="1"/>
  <c r="B1738" i="89" a="1"/>
  <c r="B1738" i="89" s="1"/>
  <c r="B1737" i="89" a="1"/>
  <c r="B1737" i="89" s="1"/>
  <c r="B1736" i="89" a="1"/>
  <c r="B1736" i="89" s="1"/>
  <c r="B1735" i="89" a="1"/>
  <c r="B1735" i="89" s="1"/>
  <c r="B1734" i="89" a="1"/>
  <c r="B1734" i="89" s="1"/>
  <c r="B1733" i="89" a="1"/>
  <c r="B1733" i="89" s="1"/>
  <c r="B1732" i="89" a="1"/>
  <c r="B1732" i="89" s="1"/>
  <c r="B1731" i="89" a="1"/>
  <c r="B1731" i="89" s="1"/>
  <c r="B1730" i="89" a="1"/>
  <c r="B1730" i="89" s="1"/>
  <c r="B1729" i="89" a="1"/>
  <c r="B1729" i="89" s="1"/>
  <c r="B1728" i="89" a="1"/>
  <c r="B1728" i="89" s="1"/>
  <c r="B1727" i="89" a="1"/>
  <c r="B1727" i="89" s="1"/>
  <c r="B1726" i="89" a="1"/>
  <c r="B1726" i="89" s="1"/>
  <c r="B1725" i="89" a="1"/>
  <c r="B1725" i="89" s="1"/>
  <c r="B1724" i="89" a="1"/>
  <c r="B1724" i="89" s="1"/>
  <c r="B1723" i="89" a="1"/>
  <c r="B1723" i="89" s="1"/>
  <c r="B1722" i="89" a="1"/>
  <c r="B1722" i="89" s="1"/>
  <c r="B1721" i="89" a="1"/>
  <c r="B1721" i="89" s="1"/>
  <c r="B1720" i="89" a="1"/>
  <c r="B1720" i="89" s="1"/>
  <c r="B1719" i="89" a="1"/>
  <c r="B1719" i="89" s="1"/>
  <c r="B1718" i="89" a="1"/>
  <c r="B1718" i="89" s="1"/>
  <c r="B1717" i="89" a="1"/>
  <c r="B1717" i="89" s="1"/>
  <c r="B1716" i="89" a="1"/>
  <c r="B1716" i="89" s="1"/>
  <c r="B1715" i="89" a="1"/>
  <c r="B1715" i="89" s="1"/>
  <c r="B1714" i="89" a="1"/>
  <c r="B1714" i="89" s="1"/>
  <c r="B1713" i="89" a="1"/>
  <c r="B1713" i="89" s="1"/>
  <c r="B1712" i="89" a="1"/>
  <c r="B1712" i="89" s="1"/>
  <c r="B1711" i="89" a="1"/>
  <c r="B1711" i="89" s="1"/>
  <c r="B1710" i="89" a="1"/>
  <c r="B1710" i="89" s="1"/>
  <c r="B1709" i="89" a="1"/>
  <c r="B1709" i="89" s="1"/>
  <c r="B1708" i="89" a="1"/>
  <c r="B1708" i="89" s="1"/>
  <c r="B1707" i="89" a="1"/>
  <c r="B1707" i="89" s="1"/>
  <c r="B1706" i="89" a="1"/>
  <c r="B1706" i="89" s="1"/>
  <c r="B1705" i="89" a="1"/>
  <c r="B1705" i="89" s="1"/>
  <c r="B1704" i="89" a="1"/>
  <c r="B1704" i="89" s="1"/>
  <c r="B1703" i="89" a="1"/>
  <c r="B1703" i="89" s="1"/>
  <c r="B1702" i="89" a="1"/>
  <c r="B1702" i="89" s="1"/>
  <c r="B1701" i="89" a="1"/>
  <c r="B1701" i="89" s="1"/>
  <c r="B1700" i="89" a="1"/>
  <c r="B1700" i="89" s="1"/>
  <c r="B1699" i="89" a="1"/>
  <c r="B1699" i="89" s="1"/>
  <c r="B1698" i="89" a="1"/>
  <c r="B1698" i="89" s="1"/>
  <c r="B1697" i="89" a="1"/>
  <c r="B1697" i="89" s="1"/>
  <c r="B1696" i="89" a="1"/>
  <c r="B1696" i="89" s="1"/>
  <c r="B1695" i="89" a="1"/>
  <c r="B1695" i="89" s="1"/>
  <c r="B1694" i="89" a="1"/>
  <c r="B1694" i="89" s="1"/>
  <c r="B1693" i="89" a="1"/>
  <c r="B1693" i="89" s="1"/>
  <c r="B1692" i="89" a="1"/>
  <c r="B1692" i="89" s="1"/>
  <c r="B1691" i="89" a="1"/>
  <c r="B1691" i="89" s="1"/>
  <c r="B1690" i="89" a="1"/>
  <c r="B1690" i="89" s="1"/>
  <c r="B1689" i="89" a="1"/>
  <c r="B1689" i="89" s="1"/>
  <c r="B1688" i="89" a="1"/>
  <c r="B1688" i="89" s="1"/>
  <c r="B1687" i="89" a="1"/>
  <c r="B1687" i="89" s="1"/>
  <c r="B1686" i="89" a="1"/>
  <c r="B1686" i="89" s="1"/>
  <c r="B1685" i="89" a="1"/>
  <c r="B1685" i="89" s="1"/>
  <c r="B1684" i="89" a="1"/>
  <c r="B1684" i="89" s="1"/>
  <c r="B1683" i="89" a="1"/>
  <c r="B1683" i="89" s="1"/>
  <c r="B1682" i="89" a="1"/>
  <c r="B1682" i="89" s="1"/>
  <c r="B1681" i="89" a="1"/>
  <c r="B1681" i="89" s="1"/>
  <c r="B1680" i="89" a="1"/>
  <c r="B1680" i="89" s="1"/>
  <c r="B1679" i="89" a="1"/>
  <c r="B1679" i="89" s="1"/>
  <c r="B1678" i="89" a="1"/>
  <c r="B1678" i="89" s="1"/>
  <c r="B1677" i="89" a="1"/>
  <c r="B1677" i="89" s="1"/>
  <c r="B1676" i="89" a="1"/>
  <c r="B1676" i="89" s="1"/>
  <c r="B1675" i="89" a="1"/>
  <c r="B1675" i="89" s="1"/>
  <c r="B1674" i="89" a="1"/>
  <c r="B1674" i="89" s="1"/>
  <c r="B1673" i="89" a="1"/>
  <c r="B1673" i="89" s="1"/>
  <c r="B1672" i="89" a="1"/>
  <c r="B1672" i="89" s="1"/>
  <c r="B1671" i="89" a="1"/>
  <c r="B1671" i="89" s="1"/>
  <c r="B1670" i="89" a="1"/>
  <c r="B1670" i="89" s="1"/>
  <c r="B1669" i="89" a="1"/>
  <c r="B1669" i="89" s="1"/>
  <c r="B1668" i="89" a="1"/>
  <c r="B1668" i="89" s="1"/>
  <c r="B1667" i="89" a="1"/>
  <c r="B1667" i="89" s="1"/>
  <c r="B1666" i="89" a="1"/>
  <c r="B1666" i="89" s="1"/>
  <c r="B1665" i="89" a="1"/>
  <c r="B1665" i="89" s="1"/>
  <c r="B1664" i="89" a="1"/>
  <c r="B1664" i="89" s="1"/>
  <c r="B1663" i="89" a="1"/>
  <c r="B1663" i="89" s="1"/>
  <c r="B1662" i="89" a="1"/>
  <c r="B1662" i="89" s="1"/>
  <c r="B1661" i="89" a="1"/>
  <c r="B1661" i="89" s="1"/>
  <c r="B1660" i="89" a="1"/>
  <c r="B1660" i="89" s="1"/>
  <c r="B1659" i="89" a="1"/>
  <c r="B1659" i="89" s="1"/>
  <c r="B1658" i="89" a="1"/>
  <c r="B1658" i="89" s="1"/>
  <c r="B1657" i="89" a="1"/>
  <c r="B1657" i="89" s="1"/>
  <c r="B1656" i="89" a="1"/>
  <c r="B1656" i="89" s="1"/>
  <c r="B1655" i="89" a="1"/>
  <c r="B1655" i="89" s="1"/>
  <c r="B1654" i="89" a="1"/>
  <c r="B1654" i="89" s="1"/>
  <c r="B1653" i="89" a="1"/>
  <c r="B1653" i="89" s="1"/>
  <c r="B1652" i="89" a="1"/>
  <c r="B1652" i="89" s="1"/>
  <c r="B1651" i="89" a="1"/>
  <c r="B1651" i="89" s="1"/>
  <c r="B1650" i="89" a="1"/>
  <c r="B1650" i="89" s="1"/>
  <c r="B1649" i="89" a="1"/>
  <c r="B1649" i="89" s="1"/>
  <c r="B1648" i="89" a="1"/>
  <c r="B1648" i="89" s="1"/>
  <c r="B1647" i="89" a="1"/>
  <c r="B1647" i="89" s="1"/>
  <c r="B1646" i="89" a="1"/>
  <c r="B1646" i="89" s="1"/>
  <c r="B1645" i="89" a="1"/>
  <c r="B1645" i="89" s="1"/>
  <c r="B1644" i="89" a="1"/>
  <c r="B1644" i="89" s="1"/>
  <c r="B1643" i="89" a="1"/>
  <c r="B1643" i="89" s="1"/>
  <c r="B1642" i="89" a="1"/>
  <c r="B1642" i="89" s="1"/>
  <c r="B1641" i="89" a="1"/>
  <c r="B1641" i="89" s="1"/>
  <c r="B1640" i="89" a="1"/>
  <c r="B1640" i="89" s="1"/>
  <c r="B1639" i="89" a="1"/>
  <c r="B1639" i="89" s="1"/>
  <c r="B1638" i="89" a="1"/>
  <c r="B1638" i="89" s="1"/>
  <c r="B1637" i="89" a="1"/>
  <c r="B1637" i="89" s="1"/>
  <c r="B1636" i="89" a="1"/>
  <c r="B1636" i="89" s="1"/>
  <c r="B1635" i="89" a="1"/>
  <c r="B1635" i="89" s="1"/>
  <c r="B1634" i="89" a="1"/>
  <c r="B1634" i="89" s="1"/>
  <c r="B1633" i="89" a="1"/>
  <c r="B1633" i="89" s="1"/>
  <c r="B1632" i="89" a="1"/>
  <c r="B1632" i="89" s="1"/>
  <c r="B1631" i="89" a="1"/>
  <c r="B1631" i="89" s="1"/>
  <c r="B1630" i="89" a="1"/>
  <c r="B1630" i="89" s="1"/>
  <c r="B1629" i="89" a="1"/>
  <c r="B1629" i="89" s="1"/>
  <c r="B1628" i="89" a="1"/>
  <c r="B1628" i="89" s="1"/>
  <c r="B1627" i="89" a="1"/>
  <c r="B1627" i="89" s="1"/>
  <c r="B1626" i="89" a="1"/>
  <c r="B1626" i="89" s="1"/>
  <c r="B1625" i="89" a="1"/>
  <c r="B1625" i="89" s="1"/>
  <c r="B1624" i="89" a="1"/>
  <c r="B1624" i="89" s="1"/>
  <c r="B1623" i="89" a="1"/>
  <c r="B1623" i="89" s="1"/>
  <c r="B1622" i="89" a="1"/>
  <c r="B1622" i="89" s="1"/>
  <c r="B1621" i="89" a="1"/>
  <c r="B1621" i="89" s="1"/>
  <c r="B1620" i="89" a="1"/>
  <c r="B1620" i="89" s="1"/>
  <c r="B1619" i="89" a="1"/>
  <c r="B1619" i="89" s="1"/>
  <c r="B1618" i="89" a="1"/>
  <c r="B1618" i="89" s="1"/>
  <c r="B1617" i="89" a="1"/>
  <c r="B1617" i="89" s="1"/>
  <c r="B1616" i="89" a="1"/>
  <c r="B1616" i="89" s="1"/>
  <c r="B1615" i="89" a="1"/>
  <c r="B1615" i="89" s="1"/>
  <c r="B1614" i="89" a="1"/>
  <c r="B1614" i="89" s="1"/>
  <c r="B1613" i="89" a="1"/>
  <c r="B1613" i="89" s="1"/>
  <c r="B1612" i="89" a="1"/>
  <c r="B1612" i="89" s="1"/>
  <c r="B1611" i="89" a="1"/>
  <c r="B1611" i="89" s="1"/>
  <c r="B1610" i="89" a="1"/>
  <c r="B1610" i="89" s="1"/>
  <c r="B1609" i="89" a="1"/>
  <c r="B1609" i="89" s="1"/>
  <c r="B1608" i="89" a="1"/>
  <c r="B1608" i="89" s="1"/>
  <c r="B1607" i="89" a="1"/>
  <c r="B1607" i="89" s="1"/>
  <c r="B1606" i="89" a="1"/>
  <c r="B1606" i="89" s="1"/>
  <c r="B1605" i="89" a="1"/>
  <c r="B1605" i="89" s="1"/>
  <c r="B1604" i="89" a="1"/>
  <c r="B1604" i="89" s="1"/>
  <c r="B1603" i="89" a="1"/>
  <c r="B1603" i="89" s="1"/>
  <c r="B1602" i="89" a="1"/>
  <c r="B1602" i="89" s="1"/>
  <c r="B1601" i="89" a="1"/>
  <c r="B1601" i="89" s="1"/>
  <c r="B1600" i="89" a="1"/>
  <c r="B1600" i="89" s="1"/>
  <c r="B1599" i="89" a="1"/>
  <c r="B1599" i="89" s="1"/>
  <c r="B1598" i="89" a="1"/>
  <c r="B1598" i="89" s="1"/>
  <c r="B1597" i="89" a="1"/>
  <c r="B1597" i="89" s="1"/>
  <c r="B1596" i="89" a="1"/>
  <c r="B1596" i="89" s="1"/>
  <c r="B1595" i="89" a="1"/>
  <c r="B1595" i="89" s="1"/>
  <c r="B1594" i="89" a="1"/>
  <c r="B1594" i="89" s="1"/>
  <c r="B1593" i="89" a="1"/>
  <c r="B1593" i="89" s="1"/>
  <c r="B1592" i="89" a="1"/>
  <c r="B1592" i="89" s="1"/>
  <c r="B1591" i="89" a="1"/>
  <c r="B1591" i="89" s="1"/>
  <c r="B1590" i="89" a="1"/>
  <c r="B1590" i="89" s="1"/>
  <c r="B1589" i="89" a="1"/>
  <c r="B1589" i="89" s="1"/>
  <c r="B1588" i="89" a="1"/>
  <c r="B1588" i="89" s="1"/>
  <c r="B1587" i="89" a="1"/>
  <c r="B1587" i="89" s="1"/>
  <c r="B1586" i="89" a="1"/>
  <c r="B1586" i="89" s="1"/>
  <c r="B1585" i="89" a="1"/>
  <c r="B1585" i="89" s="1"/>
  <c r="B1584" i="89" a="1"/>
  <c r="B1584" i="89" s="1"/>
  <c r="B1583" i="89" a="1"/>
  <c r="B1583" i="89" s="1"/>
  <c r="B1582" i="89" a="1"/>
  <c r="B1582" i="89" s="1"/>
  <c r="B1581" i="89" a="1"/>
  <c r="B1581" i="89" s="1"/>
  <c r="B1580" i="89" a="1"/>
  <c r="B1580" i="89" s="1"/>
  <c r="B1579" i="89" a="1"/>
  <c r="B1579" i="89" s="1"/>
  <c r="B1578" i="89" a="1"/>
  <c r="B1578" i="89" s="1"/>
  <c r="B1577" i="89" a="1"/>
  <c r="B1577" i="89" s="1"/>
  <c r="B1576" i="89" a="1"/>
  <c r="B1576" i="89" s="1"/>
  <c r="B1575" i="89" a="1"/>
  <c r="B1575" i="89" s="1"/>
  <c r="B1574" i="89" a="1"/>
  <c r="B1574" i="89" s="1"/>
  <c r="B1573" i="89" a="1"/>
  <c r="B1573" i="89" s="1"/>
  <c r="B1572" i="89" a="1"/>
  <c r="B1572" i="89" s="1"/>
  <c r="B1571" i="89" a="1"/>
  <c r="B1571" i="89" s="1"/>
  <c r="B1570" i="89" a="1"/>
  <c r="B1570" i="89" s="1"/>
  <c r="B1569" i="89" a="1"/>
  <c r="B1569" i="89" s="1"/>
  <c r="B1568" i="89" a="1"/>
  <c r="B1568" i="89" s="1"/>
  <c r="B1567" i="89" a="1"/>
  <c r="B1567" i="89" s="1"/>
  <c r="B1566" i="89" a="1"/>
  <c r="B1566" i="89" s="1"/>
  <c r="B1565" i="89" a="1"/>
  <c r="B1565" i="89" s="1"/>
  <c r="B1564" i="89" a="1"/>
  <c r="B1564" i="89" s="1"/>
  <c r="B1563" i="89" a="1"/>
  <c r="B1563" i="89" s="1"/>
  <c r="B1562" i="89" a="1"/>
  <c r="B1562" i="89" s="1"/>
  <c r="B1561" i="89" a="1"/>
  <c r="B1561" i="89" s="1"/>
  <c r="B1560" i="89" a="1"/>
  <c r="B1560" i="89" s="1"/>
  <c r="B1559" i="89" a="1"/>
  <c r="B1559" i="89" s="1"/>
  <c r="B1558" i="89" a="1"/>
  <c r="B1558" i="89" s="1"/>
  <c r="B1557" i="89" a="1"/>
  <c r="B1557" i="89" s="1"/>
  <c r="B1556" i="89" a="1"/>
  <c r="B1556" i="89" s="1"/>
  <c r="B1555" i="89" a="1"/>
  <c r="B1555" i="89" s="1"/>
  <c r="B1554" i="89" a="1"/>
  <c r="B1554" i="89" s="1"/>
  <c r="B1553" i="89" a="1"/>
  <c r="B1553" i="89" s="1"/>
  <c r="B1552" i="89" a="1"/>
  <c r="B1552" i="89" s="1"/>
  <c r="B1551" i="89" a="1"/>
  <c r="B1551" i="89" s="1"/>
  <c r="B1550" i="89" a="1"/>
  <c r="B1550" i="89" s="1"/>
  <c r="B1549" i="89" a="1"/>
  <c r="B1549" i="89" s="1"/>
  <c r="B1548" i="89" a="1"/>
  <c r="B1548" i="89" s="1"/>
  <c r="B1547" i="89" a="1"/>
  <c r="B1547" i="89" s="1"/>
  <c r="B1546" i="89" a="1"/>
  <c r="B1546" i="89" s="1"/>
  <c r="B1545" i="89" a="1"/>
  <c r="B1545" i="89" s="1"/>
  <c r="B1544" i="89" a="1"/>
  <c r="B1544" i="89" s="1"/>
  <c r="B1543" i="89" a="1"/>
  <c r="B1543" i="89" s="1"/>
  <c r="B1542" i="89" a="1"/>
  <c r="B1542" i="89" s="1"/>
  <c r="B1541" i="89" a="1"/>
  <c r="B1541" i="89" s="1"/>
  <c r="B1540" i="89" a="1"/>
  <c r="B1540" i="89" s="1"/>
  <c r="B1539" i="89" a="1"/>
  <c r="B1539" i="89" s="1"/>
  <c r="B1538" i="89" a="1"/>
  <c r="B1538" i="89" s="1"/>
  <c r="B1537" i="89" a="1"/>
  <c r="B1537" i="89" s="1"/>
  <c r="B1536" i="89" a="1"/>
  <c r="B1536" i="89" s="1"/>
  <c r="B1535" i="89" a="1"/>
  <c r="B1535" i="89" s="1"/>
  <c r="B1534" i="89" a="1"/>
  <c r="B1534" i="89" s="1"/>
  <c r="B1533" i="89" a="1"/>
  <c r="B1533" i="89" s="1"/>
  <c r="B1532" i="89" a="1"/>
  <c r="B1532" i="89" s="1"/>
  <c r="B1531" i="89" a="1"/>
  <c r="B1531" i="89" s="1"/>
  <c r="B1530" i="89" a="1"/>
  <c r="B1530" i="89" s="1"/>
  <c r="B1529" i="89" a="1"/>
  <c r="B1529" i="89" s="1"/>
  <c r="B1528" i="89" a="1"/>
  <c r="B1528" i="89" s="1"/>
  <c r="B1527" i="89" a="1"/>
  <c r="B1527" i="89" s="1"/>
  <c r="B1526" i="89" a="1"/>
  <c r="B1526" i="89" s="1"/>
  <c r="B1525" i="89" a="1"/>
  <c r="B1525" i="89" s="1"/>
  <c r="B1524" i="89" a="1"/>
  <c r="B1524" i="89" s="1"/>
  <c r="B1523" i="89" a="1"/>
  <c r="B1523" i="89" s="1"/>
  <c r="B1522" i="89" a="1"/>
  <c r="B1522" i="89" s="1"/>
  <c r="B1521" i="89" a="1"/>
  <c r="B1521" i="89" s="1"/>
  <c r="B1520" i="89" a="1"/>
  <c r="B1520" i="89" s="1"/>
  <c r="B1519" i="89" a="1"/>
  <c r="B1519" i="89" s="1"/>
  <c r="B1518" i="89" a="1"/>
  <c r="B1518" i="89" s="1"/>
  <c r="B1517" i="89" a="1"/>
  <c r="B1517" i="89" s="1"/>
  <c r="B1516" i="89" a="1"/>
  <c r="B1516" i="89" s="1"/>
  <c r="B1515" i="89" a="1"/>
  <c r="B1515" i="89" s="1"/>
  <c r="B1514" i="89" a="1"/>
  <c r="B1514" i="89" s="1"/>
  <c r="B1513" i="89" a="1"/>
  <c r="B1513" i="89" s="1"/>
  <c r="B1512" i="89" a="1"/>
  <c r="B1512" i="89" s="1"/>
  <c r="B1511" i="89" a="1"/>
  <c r="B1511" i="89" s="1"/>
  <c r="B1510" i="89" a="1"/>
  <c r="B1510" i="89" s="1"/>
  <c r="B1509" i="89" a="1"/>
  <c r="B1509" i="89" s="1"/>
  <c r="B1508" i="89" a="1"/>
  <c r="B1508" i="89" s="1"/>
  <c r="B1507" i="89" a="1"/>
  <c r="B1507" i="89" s="1"/>
  <c r="B1506" i="89" a="1"/>
  <c r="B1506" i="89" s="1"/>
  <c r="B1505" i="89" a="1"/>
  <c r="B1505" i="89" s="1"/>
  <c r="B1504" i="89" a="1"/>
  <c r="B1504" i="89" s="1"/>
  <c r="B1503" i="89" a="1"/>
  <c r="B1503" i="89" s="1"/>
  <c r="B1502" i="89" a="1"/>
  <c r="B1502" i="89" s="1"/>
  <c r="B1501" i="89" a="1"/>
  <c r="B1501" i="89" s="1"/>
  <c r="B1500" i="89" a="1"/>
  <c r="B1500" i="89" s="1"/>
  <c r="B1499" i="89" a="1"/>
  <c r="B1499" i="89" s="1"/>
  <c r="B1498" i="89" a="1"/>
  <c r="B1498" i="89" s="1"/>
  <c r="B1497" i="89" a="1"/>
  <c r="B1497" i="89" s="1"/>
  <c r="B1496" i="89" a="1"/>
  <c r="B1496" i="89" s="1"/>
  <c r="B1495" i="89" a="1"/>
  <c r="B1495" i="89" s="1"/>
  <c r="B1494" i="89" a="1"/>
  <c r="B1494" i="89" s="1"/>
  <c r="B1493" i="89" a="1"/>
  <c r="B1493" i="89" s="1"/>
  <c r="B1492" i="89" a="1"/>
  <c r="B1492" i="89" s="1"/>
  <c r="B1491" i="89" a="1"/>
  <c r="B1491" i="89" s="1"/>
  <c r="B1490" i="89" a="1"/>
  <c r="B1490" i="89" s="1"/>
  <c r="B1489" i="89" a="1"/>
  <c r="B1489" i="89" s="1"/>
  <c r="B1488" i="89" a="1"/>
  <c r="B1488" i="89" s="1"/>
  <c r="B1487" i="89" a="1"/>
  <c r="B1487" i="89" s="1"/>
  <c r="B1486" i="89" a="1"/>
  <c r="B1486" i="89" s="1"/>
  <c r="B1485" i="89" a="1"/>
  <c r="B1485" i="89" s="1"/>
  <c r="B1484" i="89" a="1"/>
  <c r="B1484" i="89" s="1"/>
  <c r="B1483" i="89" a="1"/>
  <c r="B1483" i="89" s="1"/>
  <c r="B1482" i="89" a="1"/>
  <c r="B1482" i="89" s="1"/>
  <c r="B1481" i="89" a="1"/>
  <c r="B1481" i="89" s="1"/>
  <c r="B1480" i="89" a="1"/>
  <c r="B1480" i="89" s="1"/>
  <c r="B1479" i="89" a="1"/>
  <c r="B1479" i="89" s="1"/>
  <c r="B1478" i="89" a="1"/>
  <c r="B1478" i="89" s="1"/>
  <c r="B1477" i="89" a="1"/>
  <c r="B1477" i="89" s="1"/>
  <c r="B1476" i="89" a="1"/>
  <c r="B1476" i="89" s="1"/>
  <c r="B1475" i="89" a="1"/>
  <c r="B1475" i="89" s="1"/>
  <c r="B1474" i="89" a="1"/>
  <c r="B1474" i="89" s="1"/>
  <c r="B1473" i="89" a="1"/>
  <c r="B1473" i="89" s="1"/>
  <c r="B1472" i="89" a="1"/>
  <c r="B1472" i="89" s="1"/>
  <c r="B1471" i="89" a="1"/>
  <c r="B1471" i="89" s="1"/>
  <c r="B1470" i="89" a="1"/>
  <c r="B1470" i="89" s="1"/>
  <c r="B1469" i="89" a="1"/>
  <c r="B1469" i="89" s="1"/>
  <c r="B1468" i="89" a="1"/>
  <c r="B1468" i="89" s="1"/>
  <c r="B1467" i="89" a="1"/>
  <c r="B1467" i="89" s="1"/>
  <c r="B1466" i="89" a="1"/>
  <c r="B1466" i="89" s="1"/>
  <c r="B1465" i="89" a="1"/>
  <c r="B1465" i="89" s="1"/>
  <c r="B1464" i="89" a="1"/>
  <c r="B1464" i="89" s="1"/>
  <c r="B1463" i="89" a="1"/>
  <c r="B1463" i="89" s="1"/>
  <c r="B1462" i="89" a="1"/>
  <c r="B1462" i="89" s="1"/>
  <c r="B1461" i="89" a="1"/>
  <c r="B1461" i="89" s="1"/>
  <c r="B1460" i="89" a="1"/>
  <c r="B1460" i="89" s="1"/>
  <c r="B1459" i="89" a="1"/>
  <c r="B1459" i="89" s="1"/>
  <c r="B1458" i="89" a="1"/>
  <c r="B1458" i="89" s="1"/>
  <c r="B1457" i="89" a="1"/>
  <c r="B1457" i="89" s="1"/>
  <c r="B1456" i="89" a="1"/>
  <c r="B1456" i="89" s="1"/>
  <c r="B1455" i="89" a="1"/>
  <c r="B1455" i="89" s="1"/>
  <c r="B1454" i="89" a="1"/>
  <c r="B1454" i="89" s="1"/>
  <c r="B1453" i="89" a="1"/>
  <c r="B1453" i="89" s="1"/>
  <c r="B1452" i="89" a="1"/>
  <c r="B1452" i="89" s="1"/>
  <c r="B1451" i="89" a="1"/>
  <c r="B1451" i="89" s="1"/>
  <c r="B1450" i="89" a="1"/>
  <c r="B1450" i="89" s="1"/>
  <c r="B1449" i="89" a="1"/>
  <c r="B1449" i="89" s="1"/>
  <c r="B1448" i="89" a="1"/>
  <c r="B1448" i="89" s="1"/>
  <c r="B1447" i="89" a="1"/>
  <c r="B1447" i="89" s="1"/>
  <c r="B1446" i="89" a="1"/>
  <c r="B1446" i="89" s="1"/>
  <c r="B1445" i="89" a="1"/>
  <c r="B1445" i="89" s="1"/>
  <c r="B1444" i="89" a="1"/>
  <c r="B1444" i="89" s="1"/>
  <c r="B1443" i="89" a="1"/>
  <c r="B1443" i="89" s="1"/>
  <c r="B1442" i="89" a="1"/>
  <c r="B1442" i="89" s="1"/>
  <c r="B1441" i="89" a="1"/>
  <c r="B1441" i="89" s="1"/>
  <c r="B1440" i="89" a="1"/>
  <c r="B1440" i="89" s="1"/>
  <c r="B1439" i="89" a="1"/>
  <c r="B1439" i="89" s="1"/>
  <c r="B1438" i="89" a="1"/>
  <c r="B1438" i="89" s="1"/>
  <c r="B1437" i="89" a="1"/>
  <c r="B1437" i="89" s="1"/>
  <c r="B1436" i="89" a="1"/>
  <c r="B1436" i="89" s="1"/>
  <c r="B1435" i="89" a="1"/>
  <c r="B1435" i="89" s="1"/>
  <c r="B1434" i="89" a="1"/>
  <c r="B1434" i="89" s="1"/>
  <c r="B1433" i="89" a="1"/>
  <c r="B1433" i="89" s="1"/>
  <c r="B1432" i="89" a="1"/>
  <c r="B1432" i="89" s="1"/>
  <c r="B1431" i="89" a="1"/>
  <c r="B1431" i="89" s="1"/>
  <c r="B1430" i="89" a="1"/>
  <c r="B1430" i="89" s="1"/>
  <c r="B1429" i="89" a="1"/>
  <c r="B1429" i="89" s="1"/>
  <c r="B1428" i="89" a="1"/>
  <c r="B1428" i="89" s="1"/>
  <c r="B1427" i="89" a="1"/>
  <c r="B1427" i="89" s="1"/>
  <c r="B1426" i="89" a="1"/>
  <c r="B1426" i="89" s="1"/>
  <c r="B1425" i="89" a="1"/>
  <c r="B1425" i="89" s="1"/>
  <c r="B1424" i="89" a="1"/>
  <c r="B1424" i="89" s="1"/>
  <c r="B1423" i="89" a="1"/>
  <c r="B1423" i="89" s="1"/>
  <c r="B1422" i="89" a="1"/>
  <c r="B1422" i="89" s="1"/>
  <c r="B1421" i="89" a="1"/>
  <c r="B1421" i="89" s="1"/>
  <c r="B1420" i="89" a="1"/>
  <c r="B1420" i="89" s="1"/>
  <c r="B1419" i="89" a="1"/>
  <c r="B1419" i="89" s="1"/>
  <c r="B1418" i="89" a="1"/>
  <c r="B1418" i="89" s="1"/>
  <c r="B1417" i="89" a="1"/>
  <c r="B1417" i="89" s="1"/>
  <c r="B1416" i="89" a="1"/>
  <c r="B1416" i="89" s="1"/>
  <c r="B1415" i="89" a="1"/>
  <c r="B1415" i="89" s="1"/>
  <c r="B1414" i="89" a="1"/>
  <c r="B1414" i="89" s="1"/>
  <c r="B1413" i="89" a="1"/>
  <c r="B1413" i="89" s="1"/>
  <c r="B1412" i="89" a="1"/>
  <c r="B1412" i="89" s="1"/>
  <c r="B1411" i="89" a="1"/>
  <c r="B1411" i="89" s="1"/>
  <c r="B1410" i="89" a="1"/>
  <c r="B1410" i="89" s="1"/>
  <c r="B1409" i="89" a="1"/>
  <c r="B1409" i="89" s="1"/>
  <c r="B1408" i="89" a="1"/>
  <c r="B1408" i="89" s="1"/>
  <c r="B1407" i="89" a="1"/>
  <c r="B1407" i="89" s="1"/>
  <c r="B1406" i="89" a="1"/>
  <c r="B1406" i="89" s="1"/>
  <c r="B1405" i="89" a="1"/>
  <c r="B1405" i="89" s="1"/>
  <c r="B1404" i="89" a="1"/>
  <c r="B1404" i="89" s="1"/>
  <c r="B1403" i="89" a="1"/>
  <c r="B1403" i="89" s="1"/>
  <c r="B1402" i="89" a="1"/>
  <c r="B1402" i="89" s="1"/>
  <c r="B1401" i="89" a="1"/>
  <c r="B1401" i="89" s="1"/>
  <c r="B1400" i="89" a="1"/>
  <c r="B1400" i="89" s="1"/>
  <c r="B1399" i="89" a="1"/>
  <c r="B1399" i="89" s="1"/>
  <c r="B1398" i="89" a="1"/>
  <c r="B1398" i="89" s="1"/>
  <c r="B1397" i="89" a="1"/>
  <c r="B1397" i="89" s="1"/>
  <c r="B1396" i="89" a="1"/>
  <c r="B1396" i="89" s="1"/>
  <c r="B1395" i="89" a="1"/>
  <c r="B1395" i="89" s="1"/>
  <c r="B1394" i="89" a="1"/>
  <c r="B1394" i="89" s="1"/>
  <c r="B1393" i="89" a="1"/>
  <c r="B1393" i="89" s="1"/>
  <c r="B1392" i="89" a="1"/>
  <c r="B1392" i="89" s="1"/>
  <c r="B1391" i="89" a="1"/>
  <c r="B1391" i="89" s="1"/>
  <c r="B1390" i="89" a="1"/>
  <c r="B1390" i="89" s="1"/>
  <c r="B1389" i="89" a="1"/>
  <c r="B1389" i="89" s="1"/>
  <c r="B1388" i="89" a="1"/>
  <c r="B1388" i="89" s="1"/>
  <c r="B1387" i="89" a="1"/>
  <c r="B1387" i="89" s="1"/>
  <c r="B1386" i="89" a="1"/>
  <c r="B1386" i="89" s="1"/>
  <c r="B1385" i="89" a="1"/>
  <c r="B1385" i="89" s="1"/>
  <c r="B1384" i="89" a="1"/>
  <c r="B1384" i="89" s="1"/>
  <c r="B1383" i="89" a="1"/>
  <c r="B1383" i="89" s="1"/>
  <c r="B1382" i="89" a="1"/>
  <c r="B1382" i="89" s="1"/>
  <c r="B1381" i="89" a="1"/>
  <c r="B1381" i="89" s="1"/>
  <c r="B1380" i="89" a="1"/>
  <c r="B1380" i="89" s="1"/>
  <c r="B1379" i="89" a="1"/>
  <c r="B1379" i="89" s="1"/>
  <c r="B1378" i="89" a="1"/>
  <c r="B1378" i="89" s="1"/>
  <c r="B1377" i="89" a="1"/>
  <c r="B1377" i="89" s="1"/>
  <c r="B1376" i="89" a="1"/>
  <c r="B1376" i="89" s="1"/>
  <c r="B1375" i="89" a="1"/>
  <c r="B1375" i="89" s="1"/>
  <c r="B1374" i="89" a="1"/>
  <c r="B1374" i="89" s="1"/>
  <c r="B1373" i="89" a="1"/>
  <c r="B1373" i="89" s="1"/>
  <c r="B1372" i="89" a="1"/>
  <c r="B1372" i="89" s="1"/>
  <c r="B1371" i="89" a="1"/>
  <c r="B1371" i="89" s="1"/>
  <c r="B1370" i="89" a="1"/>
  <c r="B1370" i="89" s="1"/>
  <c r="B1369" i="89" a="1"/>
  <c r="B1369" i="89" s="1"/>
  <c r="B1368" i="89" a="1"/>
  <c r="B1368" i="89" s="1"/>
  <c r="B1367" i="89" a="1"/>
  <c r="B1367" i="89" s="1"/>
  <c r="B1366" i="89" a="1"/>
  <c r="B1366" i="89" s="1"/>
  <c r="B1365" i="89" a="1"/>
  <c r="B1365" i="89" s="1"/>
  <c r="B1364" i="89" a="1"/>
  <c r="B1364" i="89" s="1"/>
  <c r="B1363" i="89" a="1"/>
  <c r="B1363" i="89" s="1"/>
  <c r="B1362" i="89" a="1"/>
  <c r="B1362" i="89" s="1"/>
  <c r="B1361" i="89" a="1"/>
  <c r="B1361" i="89" s="1"/>
  <c r="B1360" i="89" a="1"/>
  <c r="B1360" i="89" s="1"/>
  <c r="B1359" i="89" a="1"/>
  <c r="B1359" i="89" s="1"/>
  <c r="B1358" i="89" a="1"/>
  <c r="B1358" i="89" s="1"/>
  <c r="B1357" i="89" a="1"/>
  <c r="B1357" i="89" s="1"/>
  <c r="B1356" i="89" a="1"/>
  <c r="B1356" i="89" s="1"/>
  <c r="B1355" i="89" a="1"/>
  <c r="B1355" i="89" s="1"/>
  <c r="B1354" i="89" a="1"/>
  <c r="B1354" i="89" s="1"/>
  <c r="B1353" i="89" a="1"/>
  <c r="B1353" i="89" s="1"/>
  <c r="B1352" i="89" a="1"/>
  <c r="B1352" i="89" s="1"/>
  <c r="B1351" i="89" a="1"/>
  <c r="B1351" i="89" s="1"/>
  <c r="B1350" i="89" a="1"/>
  <c r="B1350" i="89" s="1"/>
  <c r="B1349" i="89" a="1"/>
  <c r="B1349" i="89" s="1"/>
  <c r="B1348" i="89" a="1"/>
  <c r="B1348" i="89" s="1"/>
  <c r="B1347" i="89" a="1"/>
  <c r="B1347" i="89" s="1"/>
  <c r="B1346" i="89" a="1"/>
  <c r="B1346" i="89" s="1"/>
  <c r="B1345" i="89" a="1"/>
  <c r="B1345" i="89" s="1"/>
  <c r="B1344" i="89" a="1"/>
  <c r="B1344" i="89" s="1"/>
  <c r="B1343" i="89" a="1"/>
  <c r="B1343" i="89" s="1"/>
  <c r="B1342" i="89" a="1"/>
  <c r="B1342" i="89" s="1"/>
  <c r="B1341" i="89" a="1"/>
  <c r="B1341" i="89" s="1"/>
  <c r="B1340" i="89" a="1"/>
  <c r="B1340" i="89" s="1"/>
  <c r="B1339" i="89" a="1"/>
  <c r="B1339" i="89" s="1"/>
  <c r="B1338" i="89" a="1"/>
  <c r="B1338" i="89" s="1"/>
  <c r="B1337" i="89" a="1"/>
  <c r="B1337" i="89" s="1"/>
  <c r="B1336" i="89" a="1"/>
  <c r="B1336" i="89" s="1"/>
  <c r="B1335" i="89" a="1"/>
  <c r="B1335" i="89" s="1"/>
  <c r="B1334" i="89" a="1"/>
  <c r="B1334" i="89" s="1"/>
  <c r="B1333" i="89" a="1"/>
  <c r="B1333" i="89" s="1"/>
  <c r="B1332" i="89" a="1"/>
  <c r="B1332" i="89" s="1"/>
  <c r="B1331" i="89" a="1"/>
  <c r="B1331" i="89" s="1"/>
  <c r="B1330" i="89" a="1"/>
  <c r="B1330" i="89" s="1"/>
  <c r="B1329" i="89" a="1"/>
  <c r="B1329" i="89" s="1"/>
  <c r="B1328" i="89" a="1"/>
  <c r="B1328" i="89" s="1"/>
  <c r="B1327" i="89" a="1"/>
  <c r="B1327" i="89" s="1"/>
  <c r="B1326" i="89" a="1"/>
  <c r="B1326" i="89" s="1"/>
  <c r="B1325" i="89" a="1"/>
  <c r="B1325" i="89" s="1"/>
  <c r="B1324" i="89" a="1"/>
  <c r="B1324" i="89" s="1"/>
  <c r="B1323" i="89" a="1"/>
  <c r="B1323" i="89" s="1"/>
  <c r="B1322" i="89" a="1"/>
  <c r="B1322" i="89" s="1"/>
  <c r="B1321" i="89" a="1"/>
  <c r="B1321" i="89" s="1"/>
  <c r="B1320" i="89" a="1"/>
  <c r="B1320" i="89" s="1"/>
  <c r="B1319" i="89" a="1"/>
  <c r="B1319" i="89" s="1"/>
  <c r="B1318" i="89" a="1"/>
  <c r="B1318" i="89" s="1"/>
  <c r="B1317" i="89" a="1"/>
  <c r="B1317" i="89" s="1"/>
  <c r="B1316" i="89" a="1"/>
  <c r="B1316" i="89" s="1"/>
  <c r="B1315" i="89" a="1"/>
  <c r="B1315" i="89" s="1"/>
  <c r="B1314" i="89" a="1"/>
  <c r="B1314" i="89" s="1"/>
  <c r="B1313" i="89" a="1"/>
  <c r="B1313" i="89" s="1"/>
  <c r="B1312" i="89" a="1"/>
  <c r="B1312" i="89" s="1"/>
  <c r="B1311" i="89" a="1"/>
  <c r="B1311" i="89" s="1"/>
  <c r="B1310" i="89" a="1"/>
  <c r="B1310" i="89" s="1"/>
  <c r="B1309" i="89" a="1"/>
  <c r="B1309" i="89" s="1"/>
  <c r="B1308" i="89" a="1"/>
  <c r="B1308" i="89" s="1"/>
  <c r="B1307" i="89" a="1"/>
  <c r="B1307" i="89" s="1"/>
  <c r="B1306" i="89" a="1"/>
  <c r="B1306" i="89" s="1"/>
  <c r="B1305" i="89" a="1"/>
  <c r="B1305" i="89" s="1"/>
  <c r="B1304" i="89" a="1"/>
  <c r="B1304" i="89" s="1"/>
  <c r="B1303" i="89" a="1"/>
  <c r="B1303" i="89" s="1"/>
  <c r="B1302" i="89" a="1"/>
  <c r="B1302" i="89" s="1"/>
  <c r="B1301" i="89" a="1"/>
  <c r="B1301" i="89" s="1"/>
  <c r="B1300" i="89" a="1"/>
  <c r="B1300" i="89" s="1"/>
  <c r="B1299" i="89" a="1"/>
  <c r="B1299" i="89" s="1"/>
  <c r="B1298" i="89" a="1"/>
  <c r="B1298" i="89" s="1"/>
  <c r="B1297" i="89" a="1"/>
  <c r="B1297" i="89" s="1"/>
  <c r="B1296" i="89" a="1"/>
  <c r="B1296" i="89" s="1"/>
  <c r="B1295" i="89" a="1"/>
  <c r="B1295" i="89" s="1"/>
  <c r="B1294" i="89" a="1"/>
  <c r="B1294" i="89" s="1"/>
  <c r="B1293" i="89" a="1"/>
  <c r="B1293" i="89" s="1"/>
  <c r="B1292" i="89" a="1"/>
  <c r="B1292" i="89" s="1"/>
  <c r="B1291" i="89" a="1"/>
  <c r="B1291" i="89" s="1"/>
  <c r="B1290" i="89" a="1"/>
  <c r="B1290" i="89" s="1"/>
  <c r="B1289" i="89" a="1"/>
  <c r="B1289" i="89" s="1"/>
  <c r="B1288" i="89" a="1"/>
  <c r="B1288" i="89" s="1"/>
  <c r="B1287" i="89" a="1"/>
  <c r="B1287" i="89" s="1"/>
  <c r="B1286" i="89" a="1"/>
  <c r="B1286" i="89" s="1"/>
  <c r="B1285" i="89" a="1"/>
  <c r="B1285" i="89" s="1"/>
  <c r="B1284" i="89" a="1"/>
  <c r="B1284" i="89" s="1"/>
  <c r="B1283" i="89" a="1"/>
  <c r="B1283" i="89" s="1"/>
  <c r="B1282" i="89" a="1"/>
  <c r="B1282" i="89" s="1"/>
  <c r="B1281" i="89" a="1"/>
  <c r="B1281" i="89" s="1"/>
  <c r="B1280" i="89" a="1"/>
  <c r="B1280" i="89" s="1"/>
  <c r="B1279" i="89" a="1"/>
  <c r="B1279" i="89" s="1"/>
  <c r="B1278" i="89" a="1"/>
  <c r="B1278" i="89" s="1"/>
  <c r="B1277" i="89" a="1"/>
  <c r="B1277" i="89" s="1"/>
  <c r="B1276" i="89" a="1"/>
  <c r="B1276" i="89" s="1"/>
  <c r="B1275" i="89" a="1"/>
  <c r="B1275" i="89" s="1"/>
  <c r="B1274" i="89" a="1"/>
  <c r="B1274" i="89" s="1"/>
  <c r="B1273" i="89" a="1"/>
  <c r="B1273" i="89" s="1"/>
  <c r="B1272" i="89" a="1"/>
  <c r="B1272" i="89" s="1"/>
  <c r="B1271" i="89" a="1"/>
  <c r="B1271" i="89" s="1"/>
  <c r="B1270" i="89" a="1"/>
  <c r="B1270" i="89" s="1"/>
  <c r="B1269" i="89" a="1"/>
  <c r="B1269" i="89" s="1"/>
  <c r="B1268" i="89" a="1"/>
  <c r="B1268" i="89" s="1"/>
  <c r="B1267" i="89" a="1"/>
  <c r="B1267" i="89" s="1"/>
  <c r="B1266" i="89" a="1"/>
  <c r="B1266" i="89" s="1"/>
  <c r="B1265" i="89" a="1"/>
  <c r="B1265" i="89" s="1"/>
  <c r="B1264" i="89" a="1"/>
  <c r="B1264" i="89" s="1"/>
  <c r="B1263" i="89" a="1"/>
  <c r="B1263" i="89" s="1"/>
  <c r="B1262" i="89" a="1"/>
  <c r="B1262" i="89" s="1"/>
  <c r="B1261" i="89" a="1"/>
  <c r="B1261" i="89" s="1"/>
  <c r="B1260" i="89" a="1"/>
  <c r="B1260" i="89" s="1"/>
  <c r="B1259" i="89" a="1"/>
  <c r="B1259" i="89" s="1"/>
  <c r="B1258" i="89" a="1"/>
  <c r="B1258" i="89" s="1"/>
  <c r="B1257" i="89" a="1"/>
  <c r="B1257" i="89" s="1"/>
  <c r="B1256" i="89" a="1"/>
  <c r="B1256" i="89" s="1"/>
  <c r="B1255" i="89" a="1"/>
  <c r="B1255" i="89" s="1"/>
  <c r="B1254" i="89" a="1"/>
  <c r="B1254" i="89" s="1"/>
  <c r="B1253" i="89" a="1"/>
  <c r="B1253" i="89" s="1"/>
  <c r="B1252" i="89" a="1"/>
  <c r="B1252" i="89" s="1"/>
  <c r="B1251" i="89" a="1"/>
  <c r="B1251" i="89" s="1"/>
  <c r="B1250" i="89" a="1"/>
  <c r="B1250" i="89" s="1"/>
  <c r="B1249" i="89" a="1"/>
  <c r="B1249" i="89" s="1"/>
  <c r="B1248" i="89" a="1"/>
  <c r="B1248" i="89" s="1"/>
  <c r="B1247" i="89" a="1"/>
  <c r="B1247" i="89" s="1"/>
  <c r="B1246" i="89" a="1"/>
  <c r="B1246" i="89" s="1"/>
  <c r="B1245" i="89" a="1"/>
  <c r="B1245" i="89" s="1"/>
  <c r="B1244" i="89" a="1"/>
  <c r="B1244" i="89" s="1"/>
  <c r="B1243" i="89" a="1"/>
  <c r="B1243" i="89" s="1"/>
  <c r="B1242" i="89" a="1"/>
  <c r="B1242" i="89" s="1"/>
  <c r="B1241" i="89" a="1"/>
  <c r="B1241" i="89" s="1"/>
  <c r="B1240" i="89" a="1"/>
  <c r="B1240" i="89" s="1"/>
  <c r="B1239" i="89" a="1"/>
  <c r="B1239" i="89" s="1"/>
  <c r="B1238" i="89" a="1"/>
  <c r="B1238" i="89" s="1"/>
  <c r="B1237" i="89" a="1"/>
  <c r="B1237" i="89" s="1"/>
  <c r="B1236" i="89" a="1"/>
  <c r="B1236" i="89" s="1"/>
  <c r="B1235" i="89" a="1"/>
  <c r="B1235" i="89" s="1"/>
  <c r="B1234" i="89" a="1"/>
  <c r="B1234" i="89" s="1"/>
  <c r="B1233" i="89" a="1"/>
  <c r="B1233" i="89" s="1"/>
  <c r="B1232" i="89" a="1"/>
  <c r="B1232" i="89" s="1"/>
  <c r="B1231" i="89" a="1"/>
  <c r="B1231" i="89" s="1"/>
  <c r="B1230" i="89" a="1"/>
  <c r="B1230" i="89" s="1"/>
  <c r="B1229" i="89" a="1"/>
  <c r="B1229" i="89" s="1"/>
  <c r="B1228" i="89" a="1"/>
  <c r="B1228" i="89" s="1"/>
  <c r="B1227" i="89" a="1"/>
  <c r="B1227" i="89" s="1"/>
  <c r="B1226" i="89" a="1"/>
  <c r="B1226" i="89" s="1"/>
  <c r="B1225" i="89" a="1"/>
  <c r="B1225" i="89" s="1"/>
  <c r="B1224" i="89" a="1"/>
  <c r="B1224" i="89" s="1"/>
  <c r="B1223" i="89" a="1"/>
  <c r="B1223" i="89" s="1"/>
  <c r="B1222" i="89" a="1"/>
  <c r="B1222" i="89" s="1"/>
  <c r="B1221" i="89" a="1"/>
  <c r="B1221" i="89" s="1"/>
  <c r="B1220" i="89" a="1"/>
  <c r="B1220" i="89" s="1"/>
  <c r="B1219" i="89" a="1"/>
  <c r="B1219" i="89" s="1"/>
  <c r="B1218" i="89" a="1"/>
  <c r="B1218" i="89" s="1"/>
  <c r="B1217" i="89" a="1"/>
  <c r="B1217" i="89" s="1"/>
  <c r="B1216" i="89" a="1"/>
  <c r="B1216" i="89" s="1"/>
  <c r="B1215" i="89" a="1"/>
  <c r="B1215" i="89" s="1"/>
  <c r="B1214" i="89" a="1"/>
  <c r="B1214" i="89" s="1"/>
  <c r="B1213" i="89" a="1"/>
  <c r="B1213" i="89" s="1"/>
  <c r="B1212" i="89" a="1"/>
  <c r="B1212" i="89" s="1"/>
  <c r="B1211" i="89" a="1"/>
  <c r="B1211" i="89" s="1"/>
  <c r="B1210" i="89" a="1"/>
  <c r="B1210" i="89" s="1"/>
  <c r="B1209" i="89" a="1"/>
  <c r="B1209" i="89" s="1"/>
  <c r="B1208" i="89" a="1"/>
  <c r="B1208" i="89" s="1"/>
  <c r="B1207" i="89" a="1"/>
  <c r="B1207" i="89" s="1"/>
  <c r="B1206" i="89" a="1"/>
  <c r="B1206" i="89" s="1"/>
  <c r="B1205" i="89" a="1"/>
  <c r="B1205" i="89" s="1"/>
  <c r="B1204" i="89" a="1"/>
  <c r="B1204" i="89" s="1"/>
  <c r="B1203" i="89" a="1"/>
  <c r="B1203" i="89" s="1"/>
  <c r="B1202" i="89" a="1"/>
  <c r="B1202" i="89" s="1"/>
  <c r="B1201" i="89" a="1"/>
  <c r="B1201" i="89" s="1"/>
  <c r="B1200" i="89" a="1"/>
  <c r="B1200" i="89" s="1"/>
  <c r="B1199" i="89" a="1"/>
  <c r="B1199" i="89" s="1"/>
  <c r="B1198" i="89" a="1"/>
  <c r="B1198" i="89" s="1"/>
  <c r="B1197" i="89" a="1"/>
  <c r="B1197" i="89" s="1"/>
  <c r="B1196" i="89" a="1"/>
  <c r="B1196" i="89" s="1"/>
  <c r="B1195" i="89" a="1"/>
  <c r="B1195" i="89" s="1"/>
  <c r="B1194" i="89" a="1"/>
  <c r="B1194" i="89" s="1"/>
  <c r="B1193" i="89" a="1"/>
  <c r="B1193" i="89" s="1"/>
  <c r="B1192" i="89" a="1"/>
  <c r="B1192" i="89" s="1"/>
  <c r="B1191" i="89" a="1"/>
  <c r="B1191" i="89" s="1"/>
  <c r="B1190" i="89" a="1"/>
  <c r="B1190" i="89" s="1"/>
  <c r="B1189" i="89" a="1"/>
  <c r="B1189" i="89" s="1"/>
  <c r="B1188" i="89" a="1"/>
  <c r="B1188" i="89" s="1"/>
  <c r="B1187" i="89" a="1"/>
  <c r="B1187" i="89" s="1"/>
  <c r="B1186" i="89" a="1"/>
  <c r="B1186" i="89" s="1"/>
  <c r="B1185" i="89" a="1"/>
  <c r="B1185" i="89" s="1"/>
  <c r="B1184" i="89" a="1"/>
  <c r="B1184" i="89" s="1"/>
  <c r="B1183" i="89" a="1"/>
  <c r="B1183" i="89" s="1"/>
  <c r="B1182" i="89" a="1"/>
  <c r="B1182" i="89" s="1"/>
  <c r="B1181" i="89" a="1"/>
  <c r="B1181" i="89" s="1"/>
  <c r="B1180" i="89" a="1"/>
  <c r="B1180" i="89" s="1"/>
  <c r="B1179" i="89" a="1"/>
  <c r="B1179" i="89" s="1"/>
  <c r="B1178" i="89" a="1"/>
  <c r="B1178" i="89" s="1"/>
  <c r="B1177" i="89" a="1"/>
  <c r="B1177" i="89" s="1"/>
  <c r="B1176" i="89" a="1"/>
  <c r="B1176" i="89" s="1"/>
  <c r="B1175" i="89" a="1"/>
  <c r="B1175" i="89" s="1"/>
  <c r="B1174" i="89" a="1"/>
  <c r="B1174" i="89" s="1"/>
  <c r="B1173" i="89" a="1"/>
  <c r="B1173" i="89" s="1"/>
  <c r="B1172" i="89" a="1"/>
  <c r="B1172" i="89" s="1"/>
  <c r="B1171" i="89" a="1"/>
  <c r="B1171" i="89" s="1"/>
  <c r="B1170" i="89" a="1"/>
  <c r="B1170" i="89" s="1"/>
  <c r="B1169" i="89" a="1"/>
  <c r="B1169" i="89" s="1"/>
  <c r="B1168" i="89" a="1"/>
  <c r="B1168" i="89" s="1"/>
  <c r="B1167" i="89" a="1"/>
  <c r="B1167" i="89" s="1"/>
  <c r="B1166" i="89" a="1"/>
  <c r="B1166" i="89" s="1"/>
  <c r="B1165" i="89" a="1"/>
  <c r="B1165" i="89" s="1"/>
  <c r="B1164" i="89" a="1"/>
  <c r="B1164" i="89" s="1"/>
  <c r="B1163" i="89" a="1"/>
  <c r="B1163" i="89" s="1"/>
  <c r="B1162" i="89" a="1"/>
  <c r="B1162" i="89" s="1"/>
  <c r="B1161" i="89" a="1"/>
  <c r="B1161" i="89" s="1"/>
  <c r="B1160" i="89" a="1"/>
  <c r="B1160" i="89" s="1"/>
  <c r="B1159" i="89" a="1"/>
  <c r="B1159" i="89" s="1"/>
  <c r="B1158" i="89" a="1"/>
  <c r="B1158" i="89" s="1"/>
  <c r="B1157" i="89" a="1"/>
  <c r="B1157" i="89" s="1"/>
  <c r="B1156" i="89" a="1"/>
  <c r="B1156" i="89" s="1"/>
  <c r="B1155" i="89" a="1"/>
  <c r="B1155" i="89" s="1"/>
  <c r="B1154" i="89" a="1"/>
  <c r="B1154" i="89" s="1"/>
  <c r="B1153" i="89" a="1"/>
  <c r="B1153" i="89" s="1"/>
  <c r="B1152" i="89" a="1"/>
  <c r="B1152" i="89" s="1"/>
  <c r="B1151" i="89" a="1"/>
  <c r="B1151" i="89" s="1"/>
  <c r="B1150" i="89" a="1"/>
  <c r="B1150" i="89" s="1"/>
  <c r="B1149" i="89" a="1"/>
  <c r="B1149" i="89" s="1"/>
  <c r="B1148" i="89" a="1"/>
  <c r="B1148" i="89" s="1"/>
  <c r="B1147" i="89" a="1"/>
  <c r="B1147" i="89" s="1"/>
  <c r="B1146" i="89" a="1"/>
  <c r="B1146" i="89" s="1"/>
  <c r="B1145" i="89" a="1"/>
  <c r="B1145" i="89" s="1"/>
  <c r="B1144" i="89" a="1"/>
  <c r="B1144" i="89" s="1"/>
  <c r="B1143" i="89" a="1"/>
  <c r="B1143" i="89" s="1"/>
  <c r="B1142" i="89" a="1"/>
  <c r="B1142" i="89" s="1"/>
  <c r="B1141" i="89" a="1"/>
  <c r="B1141" i="89" s="1"/>
  <c r="B1140" i="89" a="1"/>
  <c r="B1140" i="89" s="1"/>
  <c r="B1139" i="89" a="1"/>
  <c r="B1139" i="89" s="1"/>
  <c r="B1138" i="89" a="1"/>
  <c r="B1138" i="89" s="1"/>
  <c r="B1137" i="89" a="1"/>
  <c r="B1137" i="89" s="1"/>
  <c r="B1136" i="89" a="1"/>
  <c r="B1136" i="89" s="1"/>
  <c r="B1135" i="89" a="1"/>
  <c r="B1135" i="89" s="1"/>
  <c r="B1134" i="89" a="1"/>
  <c r="B1134" i="89" s="1"/>
  <c r="B1133" i="89" a="1"/>
  <c r="B1133" i="89" s="1"/>
  <c r="B1132" i="89" a="1"/>
  <c r="B1132" i="89" s="1"/>
  <c r="B1131" i="89" a="1"/>
  <c r="B1131" i="89" s="1"/>
  <c r="B1130" i="89" a="1"/>
  <c r="B1130" i="89" s="1"/>
  <c r="B1129" i="89" a="1"/>
  <c r="B1129" i="89" s="1"/>
  <c r="B1128" i="89" a="1"/>
  <c r="B1128" i="89" s="1"/>
  <c r="B1127" i="89" a="1"/>
  <c r="B1127" i="89" s="1"/>
  <c r="B1126" i="89" a="1"/>
  <c r="B1126" i="89" s="1"/>
  <c r="B1125" i="89" a="1"/>
  <c r="B1125" i="89" s="1"/>
  <c r="B1124" i="89" a="1"/>
  <c r="B1124" i="89" s="1"/>
  <c r="B1123" i="89" a="1"/>
  <c r="B1123" i="89" s="1"/>
  <c r="B1122" i="89" a="1"/>
  <c r="B1122" i="89" s="1"/>
  <c r="B1121" i="89" a="1"/>
  <c r="B1121" i="89" s="1"/>
  <c r="B1120" i="89" a="1"/>
  <c r="B1120" i="89" s="1"/>
  <c r="B1119" i="89" a="1"/>
  <c r="B1119" i="89" s="1"/>
  <c r="B1118" i="89" a="1"/>
  <c r="B1118" i="89" s="1"/>
  <c r="B1117" i="89" a="1"/>
  <c r="B1117" i="89" s="1"/>
  <c r="B1116" i="89" a="1"/>
  <c r="B1116" i="89" s="1"/>
  <c r="B1115" i="89" a="1"/>
  <c r="B1115" i="89" s="1"/>
  <c r="B1114" i="89" a="1"/>
  <c r="B1114" i="89" s="1"/>
  <c r="B1113" i="89" a="1"/>
  <c r="B1113" i="89" s="1"/>
  <c r="B1112" i="89" a="1"/>
  <c r="B1112" i="89" s="1"/>
  <c r="B1111" i="89" a="1"/>
  <c r="B1111" i="89" s="1"/>
  <c r="B1110" i="89" a="1"/>
  <c r="B1110" i="89" s="1"/>
  <c r="B1109" i="89" a="1"/>
  <c r="B1109" i="89" s="1"/>
  <c r="B1108" i="89" a="1"/>
  <c r="B1108" i="89" s="1"/>
  <c r="B1107" i="89" a="1"/>
  <c r="B1107" i="89" s="1"/>
  <c r="B1106" i="89" a="1"/>
  <c r="B1106" i="89" s="1"/>
  <c r="B1105" i="89" a="1"/>
  <c r="B1105" i="89" s="1"/>
  <c r="B1104" i="89" a="1"/>
  <c r="B1104" i="89" s="1"/>
  <c r="B1103" i="89" a="1"/>
  <c r="B1103" i="89" s="1"/>
  <c r="B1102" i="89" a="1"/>
  <c r="B1102" i="89" s="1"/>
  <c r="B1101" i="89" a="1"/>
  <c r="B1101" i="89" s="1"/>
  <c r="B1100" i="89" a="1"/>
  <c r="B1100" i="89" s="1"/>
  <c r="B1099" i="89" a="1"/>
  <c r="B1099" i="89" s="1"/>
  <c r="B1098" i="89" a="1"/>
  <c r="B1098" i="89" s="1"/>
  <c r="B1097" i="89" a="1"/>
  <c r="B1097" i="89" s="1"/>
  <c r="B1096" i="89" a="1"/>
  <c r="B1096" i="89" s="1"/>
  <c r="B1095" i="89" a="1"/>
  <c r="B1095" i="89" s="1"/>
  <c r="B1094" i="89" a="1"/>
  <c r="B1094" i="89" s="1"/>
  <c r="B1093" i="89" a="1"/>
  <c r="B1093" i="89" s="1"/>
  <c r="B1092" i="89" a="1"/>
  <c r="B1092" i="89" s="1"/>
  <c r="B1091" i="89" a="1"/>
  <c r="B1091" i="89" s="1"/>
  <c r="B1090" i="89" a="1"/>
  <c r="B1090" i="89" s="1"/>
  <c r="B1089" i="89" a="1"/>
  <c r="B1089" i="89" s="1"/>
  <c r="B1088" i="89" a="1"/>
  <c r="B1088" i="89" s="1"/>
  <c r="B1087" i="89" a="1"/>
  <c r="B1087" i="89" s="1"/>
  <c r="B1086" i="89" a="1"/>
  <c r="B1086" i="89" s="1"/>
  <c r="B1085" i="89" a="1"/>
  <c r="B1085" i="89" s="1"/>
  <c r="B1084" i="89" a="1"/>
  <c r="B1084" i="89" s="1"/>
  <c r="B1083" i="89" a="1"/>
  <c r="B1083" i="89" s="1"/>
  <c r="B1082" i="89" a="1"/>
  <c r="B1082" i="89" s="1"/>
  <c r="B1081" i="89" a="1"/>
  <c r="B1081" i="89" s="1"/>
  <c r="B1080" i="89" a="1"/>
  <c r="B1080" i="89" s="1"/>
  <c r="B1079" i="89" a="1"/>
  <c r="B1079" i="89" s="1"/>
  <c r="B1078" i="89" a="1"/>
  <c r="B1078" i="89" s="1"/>
  <c r="B1077" i="89" a="1"/>
  <c r="B1077" i="89" s="1"/>
  <c r="B1076" i="89" a="1"/>
  <c r="B1076" i="89" s="1"/>
  <c r="B1075" i="89" a="1"/>
  <c r="B1075" i="89" s="1"/>
  <c r="B1074" i="89" a="1"/>
  <c r="B1074" i="89" s="1"/>
  <c r="B1073" i="89" a="1"/>
  <c r="B1073" i="89" s="1"/>
  <c r="B1072" i="89" a="1"/>
  <c r="B1072" i="89" s="1"/>
  <c r="B1071" i="89" a="1"/>
  <c r="B1071" i="89" s="1"/>
  <c r="B1070" i="89" a="1"/>
  <c r="B1070" i="89" s="1"/>
  <c r="B1069" i="89" a="1"/>
  <c r="B1069" i="89" s="1"/>
  <c r="B1068" i="89" a="1"/>
  <c r="B1068" i="89" s="1"/>
  <c r="B1067" i="89" a="1"/>
  <c r="B1067" i="89" s="1"/>
  <c r="B1066" i="89" a="1"/>
  <c r="B1066" i="89" s="1"/>
  <c r="B1065" i="89" a="1"/>
  <c r="B1065" i="89" s="1"/>
  <c r="B1064" i="89" a="1"/>
  <c r="B1064" i="89" s="1"/>
  <c r="B1063" i="89" a="1"/>
  <c r="B1063" i="89" s="1"/>
  <c r="B1062" i="89" a="1"/>
  <c r="B1062" i="89" s="1"/>
  <c r="B1061" i="89" a="1"/>
  <c r="B1061" i="89" s="1"/>
  <c r="B1060" i="89" a="1"/>
  <c r="B1060" i="89" s="1"/>
  <c r="B1059" i="89" a="1"/>
  <c r="B1059" i="89" s="1"/>
  <c r="B1058" i="89" a="1"/>
  <c r="B1058" i="89" s="1"/>
  <c r="B1057" i="89" a="1"/>
  <c r="B1057" i="89" s="1"/>
  <c r="B1056" i="89" a="1"/>
  <c r="B1056" i="89" s="1"/>
  <c r="B1055" i="89" a="1"/>
  <c r="B1055" i="89" s="1"/>
  <c r="B1054" i="89" a="1"/>
  <c r="B1054" i="89" s="1"/>
  <c r="B1053" i="89" a="1"/>
  <c r="B1053" i="89" s="1"/>
  <c r="B1052" i="89" a="1"/>
  <c r="B1052" i="89" s="1"/>
  <c r="B1051" i="89" a="1"/>
  <c r="B1051" i="89" s="1"/>
  <c r="B1050" i="89" a="1"/>
  <c r="B1050" i="89" s="1"/>
  <c r="B1049" i="89" a="1"/>
  <c r="B1049" i="89" s="1"/>
  <c r="B1048" i="89" a="1"/>
  <c r="B1048" i="89" s="1"/>
  <c r="B1047" i="89" a="1"/>
  <c r="B1047" i="89" s="1"/>
  <c r="B1046" i="89" a="1"/>
  <c r="B1046" i="89" s="1"/>
  <c r="B1045" i="89" a="1"/>
  <c r="B1045" i="89" s="1"/>
  <c r="B1044" i="89" a="1"/>
  <c r="B1044" i="89" s="1"/>
  <c r="B1043" i="89" a="1"/>
  <c r="B1043" i="89" s="1"/>
  <c r="B1042" i="89" a="1"/>
  <c r="B1042" i="89" s="1"/>
  <c r="B1041" i="89" a="1"/>
  <c r="B1041" i="89" s="1"/>
  <c r="B1040" i="89" a="1"/>
  <c r="B1040" i="89" s="1"/>
  <c r="B1039" i="89" a="1"/>
  <c r="B1039" i="89" s="1"/>
  <c r="B1038" i="89" a="1"/>
  <c r="B1038" i="89" s="1"/>
  <c r="B1037" i="89" a="1"/>
  <c r="B1037" i="89" s="1"/>
  <c r="B1036" i="89" a="1"/>
  <c r="B1036" i="89" s="1"/>
  <c r="B1035" i="89" a="1"/>
  <c r="B1035" i="89" s="1"/>
  <c r="B1034" i="89" a="1"/>
  <c r="B1034" i="89" s="1"/>
  <c r="B1033" i="89" a="1"/>
  <c r="B1033" i="89" s="1"/>
  <c r="B1032" i="89" a="1"/>
  <c r="B1032" i="89" s="1"/>
  <c r="B1031" i="89" a="1"/>
  <c r="B1031" i="89" s="1"/>
  <c r="B1030" i="89" a="1"/>
  <c r="B1030" i="89" s="1"/>
  <c r="B1029" i="89" a="1"/>
  <c r="B1029" i="89" s="1"/>
  <c r="B1028" i="89" a="1"/>
  <c r="B1028" i="89" s="1"/>
  <c r="B1027" i="89" a="1"/>
  <c r="B1027" i="89" s="1"/>
  <c r="B1026" i="89" a="1"/>
  <c r="B1026" i="89" s="1"/>
  <c r="B1025" i="89" a="1"/>
  <c r="B1025" i="89" s="1"/>
  <c r="B1024" i="89" a="1"/>
  <c r="B1024" i="89" s="1"/>
  <c r="B1023" i="89" a="1"/>
  <c r="B1023" i="89" s="1"/>
  <c r="B1022" i="89" a="1"/>
  <c r="B1022" i="89" s="1"/>
  <c r="B1021" i="89" a="1"/>
  <c r="B1021" i="89" s="1"/>
  <c r="B1020" i="89" a="1"/>
  <c r="B1020" i="89" s="1"/>
  <c r="B1019" i="89" a="1"/>
  <c r="B1019" i="89" s="1"/>
  <c r="B1018" i="89" a="1"/>
  <c r="B1018" i="89" s="1"/>
  <c r="B1017" i="89" a="1"/>
  <c r="B1017" i="89" s="1"/>
  <c r="B1016" i="89" a="1"/>
  <c r="B1016" i="89" s="1"/>
  <c r="B1015" i="89" a="1"/>
  <c r="B1015" i="89" s="1"/>
  <c r="B1014" i="89" a="1"/>
  <c r="B1014" i="89" s="1"/>
  <c r="B1013" i="89" a="1"/>
  <c r="B1013" i="89" s="1"/>
  <c r="B1012" i="89" a="1"/>
  <c r="B1012" i="89" s="1"/>
  <c r="B1011" i="89" a="1"/>
  <c r="B1011" i="89" s="1"/>
  <c r="B1010" i="89" a="1"/>
  <c r="B1010" i="89" s="1"/>
  <c r="B1009" i="89" a="1"/>
  <c r="B1009" i="89" s="1"/>
  <c r="B1008" i="89" a="1"/>
  <c r="B1008" i="89" s="1"/>
  <c r="B1007" i="89" a="1"/>
  <c r="B1007" i="89" s="1"/>
  <c r="B1006" i="89" a="1"/>
  <c r="B1006" i="89" s="1"/>
  <c r="B1005" i="89" a="1"/>
  <c r="B1005" i="89" s="1"/>
  <c r="B1004" i="89" a="1"/>
  <c r="B1004" i="89" s="1"/>
  <c r="B1003" i="89" a="1"/>
  <c r="B1003" i="89" s="1"/>
  <c r="B1002" i="89" a="1"/>
  <c r="B1002" i="89" s="1"/>
  <c r="B1001" i="89" a="1"/>
  <c r="B1001" i="89" s="1"/>
  <c r="B1000" i="89" a="1"/>
  <c r="B1000" i="89" s="1"/>
  <c r="B999" i="89" a="1"/>
  <c r="B999" i="89" s="1"/>
  <c r="B998" i="89" a="1"/>
  <c r="B998" i="89" s="1"/>
  <c r="B997" i="89" a="1"/>
  <c r="B997" i="89" s="1"/>
  <c r="B996" i="89" a="1"/>
  <c r="B996" i="89" s="1"/>
  <c r="B995" i="89" a="1"/>
  <c r="B995" i="89" s="1"/>
  <c r="B994" i="89" a="1"/>
  <c r="B994" i="89" s="1"/>
  <c r="B993" i="89" a="1"/>
  <c r="B993" i="89" s="1"/>
  <c r="B992" i="89" a="1"/>
  <c r="B992" i="89" s="1"/>
  <c r="B991" i="89" a="1"/>
  <c r="B991" i="89" s="1"/>
  <c r="B990" i="89" a="1"/>
  <c r="B990" i="89" s="1"/>
  <c r="B989" i="89" a="1"/>
  <c r="B989" i="89" s="1"/>
  <c r="B988" i="89" a="1"/>
  <c r="B988" i="89" s="1"/>
  <c r="B987" i="89" a="1"/>
  <c r="B987" i="89" s="1"/>
  <c r="B986" i="89" a="1"/>
  <c r="B986" i="89" s="1"/>
  <c r="B985" i="89" a="1"/>
  <c r="B985" i="89" s="1"/>
  <c r="B984" i="89" a="1"/>
  <c r="B984" i="89" s="1"/>
  <c r="B983" i="89" a="1"/>
  <c r="B983" i="89" s="1"/>
  <c r="B982" i="89" a="1"/>
  <c r="B982" i="89" s="1"/>
  <c r="B981" i="89" a="1"/>
  <c r="B981" i="89" s="1"/>
  <c r="B980" i="89" a="1"/>
  <c r="B980" i="89" s="1"/>
  <c r="B979" i="89" a="1"/>
  <c r="B979" i="89" s="1"/>
  <c r="B978" i="89" a="1"/>
  <c r="B978" i="89" s="1"/>
  <c r="B977" i="89" a="1"/>
  <c r="B977" i="89" s="1"/>
  <c r="B976" i="89" a="1"/>
  <c r="B976" i="89" s="1"/>
  <c r="B975" i="89" a="1"/>
  <c r="B975" i="89" s="1"/>
  <c r="B974" i="89" a="1"/>
  <c r="B974" i="89" s="1"/>
  <c r="B973" i="89" a="1"/>
  <c r="B973" i="89" s="1"/>
  <c r="B972" i="89" a="1"/>
  <c r="B972" i="89" s="1"/>
  <c r="B971" i="89" a="1"/>
  <c r="B971" i="89" s="1"/>
  <c r="B970" i="89" a="1"/>
  <c r="B970" i="89" s="1"/>
  <c r="B969" i="89" a="1"/>
  <c r="B969" i="89" s="1"/>
  <c r="B968" i="89" a="1"/>
  <c r="B968" i="89" s="1"/>
  <c r="B967" i="89" a="1"/>
  <c r="B967" i="89" s="1"/>
  <c r="B966" i="89" a="1"/>
  <c r="B966" i="89" s="1"/>
  <c r="B965" i="89" a="1"/>
  <c r="B965" i="89" s="1"/>
  <c r="B964" i="89" a="1"/>
  <c r="B964" i="89" s="1"/>
  <c r="B963" i="89" a="1"/>
  <c r="B963" i="89" s="1"/>
  <c r="B962" i="89" a="1"/>
  <c r="B962" i="89" s="1"/>
  <c r="B961" i="89" a="1"/>
  <c r="B961" i="89" s="1"/>
  <c r="B960" i="89" a="1"/>
  <c r="B960" i="89" s="1"/>
  <c r="B959" i="89" a="1"/>
  <c r="B959" i="89" s="1"/>
  <c r="B958" i="89" a="1"/>
  <c r="B958" i="89" s="1"/>
  <c r="B957" i="89" a="1"/>
  <c r="B957" i="89" s="1"/>
  <c r="B956" i="89" a="1"/>
  <c r="B956" i="89" s="1"/>
  <c r="B955" i="89" a="1"/>
  <c r="B955" i="89" s="1"/>
  <c r="B954" i="89" a="1"/>
  <c r="B954" i="89" s="1"/>
  <c r="B953" i="89" a="1"/>
  <c r="B953" i="89" s="1"/>
  <c r="B952" i="89" a="1"/>
  <c r="B952" i="89" s="1"/>
  <c r="B951" i="89" a="1"/>
  <c r="B951" i="89" s="1"/>
  <c r="B950" i="89" a="1"/>
  <c r="B950" i="89" s="1"/>
  <c r="B949" i="89" a="1"/>
  <c r="B949" i="89" s="1"/>
  <c r="B948" i="89" a="1"/>
  <c r="B948" i="89" s="1"/>
  <c r="B947" i="89" a="1"/>
  <c r="B947" i="89" s="1"/>
  <c r="B946" i="89" a="1"/>
  <c r="B946" i="89" s="1"/>
  <c r="B945" i="89" a="1"/>
  <c r="B945" i="89" s="1"/>
  <c r="B944" i="89" a="1"/>
  <c r="B944" i="89" s="1"/>
  <c r="B943" i="89" a="1"/>
  <c r="B943" i="89" s="1"/>
  <c r="B942" i="89" a="1"/>
  <c r="B942" i="89" s="1"/>
  <c r="B941" i="89" a="1"/>
  <c r="B941" i="89" s="1"/>
  <c r="B940" i="89" a="1"/>
  <c r="B940" i="89" s="1"/>
  <c r="B939" i="89" a="1"/>
  <c r="B939" i="89" s="1"/>
  <c r="B938" i="89" a="1"/>
  <c r="B938" i="89" s="1"/>
  <c r="B937" i="89" a="1"/>
  <c r="B937" i="89" s="1"/>
  <c r="B936" i="89" a="1"/>
  <c r="B936" i="89" s="1"/>
  <c r="B935" i="89" a="1"/>
  <c r="B935" i="89" s="1"/>
  <c r="B934" i="89" a="1"/>
  <c r="B934" i="89" s="1"/>
  <c r="B933" i="89" a="1"/>
  <c r="B933" i="89" s="1"/>
  <c r="B932" i="89" a="1"/>
  <c r="B932" i="89" s="1"/>
  <c r="B931" i="89" a="1"/>
  <c r="B931" i="89" s="1"/>
  <c r="B930" i="89" a="1"/>
  <c r="B930" i="89" s="1"/>
  <c r="B929" i="89" a="1"/>
  <c r="B929" i="89" s="1"/>
  <c r="B928" i="89" a="1"/>
  <c r="B928" i="89" s="1"/>
  <c r="B927" i="89" a="1"/>
  <c r="B927" i="89" s="1"/>
  <c r="B926" i="89" a="1"/>
  <c r="B926" i="89" s="1"/>
  <c r="B925" i="89" a="1"/>
  <c r="B925" i="89" s="1"/>
  <c r="B924" i="89" a="1"/>
  <c r="B924" i="89" s="1"/>
  <c r="B923" i="89" a="1"/>
  <c r="B923" i="89" s="1"/>
  <c r="B922" i="89" a="1"/>
  <c r="B922" i="89" s="1"/>
  <c r="B921" i="89" a="1"/>
  <c r="B921" i="89" s="1"/>
  <c r="B920" i="89" a="1"/>
  <c r="B920" i="89" s="1"/>
  <c r="B919" i="89" a="1"/>
  <c r="B919" i="89" s="1"/>
  <c r="B918" i="89" a="1"/>
  <c r="B918" i="89" s="1"/>
  <c r="B917" i="89" a="1"/>
  <c r="B917" i="89" s="1"/>
  <c r="B916" i="89" a="1"/>
  <c r="B916" i="89" s="1"/>
  <c r="B915" i="89" a="1"/>
  <c r="B915" i="89" s="1"/>
  <c r="B914" i="89" a="1"/>
  <c r="B914" i="89" s="1"/>
  <c r="B913" i="89" a="1"/>
  <c r="B913" i="89" s="1"/>
  <c r="B912" i="89" a="1"/>
  <c r="B912" i="89" s="1"/>
  <c r="B911" i="89" a="1"/>
  <c r="B911" i="89" s="1"/>
  <c r="B910" i="89" a="1"/>
  <c r="B910" i="89" s="1"/>
  <c r="B909" i="89" a="1"/>
  <c r="B909" i="89" s="1"/>
  <c r="B908" i="89" a="1"/>
  <c r="B908" i="89" s="1"/>
  <c r="B907" i="89" a="1"/>
  <c r="B907" i="89" s="1"/>
  <c r="B906" i="89" a="1"/>
  <c r="B906" i="89" s="1"/>
  <c r="B905" i="89" a="1"/>
  <c r="B905" i="89" s="1"/>
  <c r="B904" i="89" a="1"/>
  <c r="B904" i="89" s="1"/>
  <c r="B903" i="89" a="1"/>
  <c r="B903" i="89" s="1"/>
  <c r="B902" i="89" a="1"/>
  <c r="B902" i="89" s="1"/>
  <c r="B901" i="89" a="1"/>
  <c r="B901" i="89" s="1"/>
  <c r="B900" i="89" a="1"/>
  <c r="B900" i="89" s="1"/>
  <c r="B899" i="89" a="1"/>
  <c r="B899" i="89" s="1"/>
  <c r="B898" i="89" a="1"/>
  <c r="B898" i="89" s="1"/>
  <c r="B897" i="89" a="1"/>
  <c r="B897" i="89" s="1"/>
  <c r="B896" i="89" a="1"/>
  <c r="B896" i="89" s="1"/>
  <c r="B895" i="89" a="1"/>
  <c r="B895" i="89" s="1"/>
  <c r="B894" i="89" a="1"/>
  <c r="B894" i="89" s="1"/>
  <c r="B893" i="89" a="1"/>
  <c r="B893" i="89" s="1"/>
  <c r="B892" i="89" a="1"/>
  <c r="B892" i="89" s="1"/>
  <c r="B891" i="89" a="1"/>
  <c r="B891" i="89" s="1"/>
  <c r="B890" i="89" a="1"/>
  <c r="B890" i="89" s="1"/>
  <c r="B889" i="89" a="1"/>
  <c r="B889" i="89" s="1"/>
  <c r="B888" i="89" a="1"/>
  <c r="B888" i="89" s="1"/>
  <c r="B887" i="89" a="1"/>
  <c r="B887" i="89" s="1"/>
  <c r="B886" i="89" a="1"/>
  <c r="B886" i="89" s="1"/>
  <c r="B885" i="89" a="1"/>
  <c r="B885" i="89" s="1"/>
  <c r="B884" i="89" a="1"/>
  <c r="B884" i="89" s="1"/>
  <c r="B883" i="89" a="1"/>
  <c r="B883" i="89" s="1"/>
  <c r="B882" i="89" a="1"/>
  <c r="B882" i="89" s="1"/>
  <c r="B881" i="89" a="1"/>
  <c r="B881" i="89" s="1"/>
  <c r="B880" i="89" a="1"/>
  <c r="B880" i="89" s="1"/>
  <c r="B879" i="89" a="1"/>
  <c r="B879" i="89" s="1"/>
  <c r="B878" i="89" a="1"/>
  <c r="B878" i="89" s="1"/>
  <c r="B877" i="89" a="1"/>
  <c r="B877" i="89" s="1"/>
  <c r="B876" i="89" a="1"/>
  <c r="B876" i="89" s="1"/>
  <c r="B875" i="89" a="1"/>
  <c r="B875" i="89" s="1"/>
  <c r="B874" i="89" a="1"/>
  <c r="B874" i="89" s="1"/>
  <c r="B873" i="89" a="1"/>
  <c r="B873" i="89" s="1"/>
  <c r="B872" i="89" a="1"/>
  <c r="B872" i="89" s="1"/>
  <c r="B871" i="89" a="1"/>
  <c r="B871" i="89" s="1"/>
  <c r="B870" i="89" a="1"/>
  <c r="B870" i="89" s="1"/>
  <c r="B869" i="89" a="1"/>
  <c r="B869" i="89" s="1"/>
  <c r="B868" i="89" a="1"/>
  <c r="B868" i="89" s="1"/>
  <c r="B867" i="89" a="1"/>
  <c r="B867" i="89" s="1"/>
  <c r="B866" i="89" a="1"/>
  <c r="B866" i="89" s="1"/>
  <c r="B865" i="89" a="1"/>
  <c r="B865" i="89" s="1"/>
  <c r="B864" i="89" a="1"/>
  <c r="B864" i="89" s="1"/>
  <c r="B863" i="89" a="1"/>
  <c r="B863" i="89" s="1"/>
  <c r="B862" i="89" a="1"/>
  <c r="B862" i="89" s="1"/>
  <c r="B861" i="89" a="1"/>
  <c r="B861" i="89" s="1"/>
  <c r="B860" i="89" a="1"/>
  <c r="B860" i="89" s="1"/>
  <c r="B859" i="89" a="1"/>
  <c r="B859" i="89" s="1"/>
  <c r="B858" i="89" a="1"/>
  <c r="B858" i="89" s="1"/>
  <c r="B857" i="89" a="1"/>
  <c r="B857" i="89" s="1"/>
  <c r="B856" i="89" a="1"/>
  <c r="B856" i="89" s="1"/>
  <c r="B855" i="89" a="1"/>
  <c r="B855" i="89" s="1"/>
  <c r="B854" i="89" a="1"/>
  <c r="B854" i="89" s="1"/>
  <c r="B853" i="89" a="1"/>
  <c r="B853" i="89" s="1"/>
  <c r="B852" i="89" a="1"/>
  <c r="B852" i="89" s="1"/>
  <c r="B851" i="89" a="1"/>
  <c r="B851" i="89" s="1"/>
  <c r="B850" i="89" a="1"/>
  <c r="B850" i="89" s="1"/>
  <c r="B849" i="89" a="1"/>
  <c r="B849" i="89" s="1"/>
  <c r="B848" i="89" a="1"/>
  <c r="B848" i="89" s="1"/>
  <c r="B847" i="89" a="1"/>
  <c r="B847" i="89" s="1"/>
  <c r="B846" i="89" a="1"/>
  <c r="B846" i="89" s="1"/>
  <c r="B845" i="89" a="1"/>
  <c r="B845" i="89" s="1"/>
  <c r="B844" i="89" a="1"/>
  <c r="B844" i="89" s="1"/>
  <c r="B843" i="89" a="1"/>
  <c r="B843" i="89" s="1"/>
  <c r="B842" i="89" a="1"/>
  <c r="B842" i="89" s="1"/>
  <c r="B841" i="89" a="1"/>
  <c r="B841" i="89" s="1"/>
  <c r="B840" i="89" a="1"/>
  <c r="B840" i="89" s="1"/>
  <c r="B839" i="89" a="1"/>
  <c r="B839" i="89" s="1"/>
  <c r="B838" i="89" a="1"/>
  <c r="B838" i="89" s="1"/>
  <c r="B837" i="89" a="1"/>
  <c r="B837" i="89" s="1"/>
  <c r="B836" i="89" a="1"/>
  <c r="B836" i="89" s="1"/>
  <c r="B835" i="89" a="1"/>
  <c r="B835" i="89" s="1"/>
  <c r="B834" i="89" a="1"/>
  <c r="B834" i="89" s="1"/>
  <c r="B833" i="89" a="1"/>
  <c r="B833" i="89" s="1"/>
  <c r="B832" i="89" a="1"/>
  <c r="B832" i="89" s="1"/>
  <c r="B831" i="89" a="1"/>
  <c r="B831" i="89" s="1"/>
  <c r="B830" i="89" a="1"/>
  <c r="B830" i="89" s="1"/>
  <c r="B829" i="89" a="1"/>
  <c r="B829" i="89" s="1"/>
  <c r="B828" i="89" a="1"/>
  <c r="B828" i="89" s="1"/>
  <c r="B827" i="89" a="1"/>
  <c r="B827" i="89" s="1"/>
  <c r="B826" i="89" a="1"/>
  <c r="B826" i="89" s="1"/>
  <c r="B825" i="89" a="1"/>
  <c r="B825" i="89" s="1"/>
  <c r="B824" i="89" a="1"/>
  <c r="B824" i="89" s="1"/>
  <c r="B823" i="89" a="1"/>
  <c r="B823" i="89" s="1"/>
  <c r="B822" i="89" a="1"/>
  <c r="B822" i="89" s="1"/>
  <c r="B821" i="89" a="1"/>
  <c r="B821" i="89" s="1"/>
  <c r="B820" i="89" a="1"/>
  <c r="B820" i="89" s="1"/>
  <c r="B819" i="89" a="1"/>
  <c r="B819" i="89" s="1"/>
  <c r="B818" i="89" a="1"/>
  <c r="B818" i="89" s="1"/>
  <c r="B817" i="89" a="1"/>
  <c r="B817" i="89" s="1"/>
  <c r="B816" i="89" a="1"/>
  <c r="B816" i="89" s="1"/>
  <c r="B815" i="89" a="1"/>
  <c r="B815" i="89" s="1"/>
  <c r="B814" i="89" a="1"/>
  <c r="B814" i="89" s="1"/>
  <c r="B813" i="89" a="1"/>
  <c r="B813" i="89" s="1"/>
  <c r="B812" i="89" a="1"/>
  <c r="B812" i="89" s="1"/>
  <c r="B811" i="89" a="1"/>
  <c r="B811" i="89" s="1"/>
  <c r="B810" i="89" a="1"/>
  <c r="B810" i="89" s="1"/>
  <c r="B809" i="89" a="1"/>
  <c r="B809" i="89" s="1"/>
  <c r="B808" i="89" a="1"/>
  <c r="B808" i="89" s="1"/>
  <c r="B807" i="89" a="1"/>
  <c r="B807" i="89" s="1"/>
  <c r="B806" i="89" a="1"/>
  <c r="B806" i="89" s="1"/>
  <c r="B805" i="89" a="1"/>
  <c r="B805" i="89" s="1"/>
  <c r="B804" i="89" a="1"/>
  <c r="B804" i="89" s="1"/>
  <c r="B803" i="89" a="1"/>
  <c r="B803" i="89" s="1"/>
  <c r="B802" i="89" a="1"/>
  <c r="B802" i="89" s="1"/>
  <c r="B801" i="89" a="1"/>
  <c r="B801" i="89" s="1"/>
  <c r="B800" i="89" a="1"/>
  <c r="B800" i="89" s="1"/>
  <c r="B799" i="89" a="1"/>
  <c r="B799" i="89" s="1"/>
  <c r="B798" i="89" a="1"/>
  <c r="B798" i="89" s="1"/>
  <c r="B797" i="89" a="1"/>
  <c r="B797" i="89" s="1"/>
  <c r="B796" i="89" a="1"/>
  <c r="B796" i="89" s="1"/>
  <c r="B795" i="89" a="1"/>
  <c r="B795" i="89" s="1"/>
  <c r="B794" i="89" a="1"/>
  <c r="B794" i="89" s="1"/>
  <c r="B793" i="89" a="1"/>
  <c r="B793" i="89" s="1"/>
  <c r="B792" i="89" a="1"/>
  <c r="B792" i="89" s="1"/>
  <c r="B791" i="89" a="1"/>
  <c r="B791" i="89" s="1"/>
  <c r="B790" i="89" a="1"/>
  <c r="B790" i="89" s="1"/>
  <c r="B789" i="89" a="1"/>
  <c r="B789" i="89" s="1"/>
  <c r="B788" i="89" a="1"/>
  <c r="B788" i="89" s="1"/>
  <c r="B787" i="89" a="1"/>
  <c r="B787" i="89" s="1"/>
  <c r="B786" i="89" a="1"/>
  <c r="B786" i="89" s="1"/>
  <c r="B785" i="89" a="1"/>
  <c r="B785" i="89" s="1"/>
  <c r="B784" i="89" a="1"/>
  <c r="B784" i="89" s="1"/>
  <c r="B783" i="89" a="1"/>
  <c r="B783" i="89" s="1"/>
  <c r="B782" i="89" a="1"/>
  <c r="B782" i="89" s="1"/>
  <c r="B781" i="89" a="1"/>
  <c r="B781" i="89" s="1"/>
  <c r="B780" i="89" a="1"/>
  <c r="B780" i="89" s="1"/>
  <c r="B779" i="89" a="1"/>
  <c r="B779" i="89" s="1"/>
  <c r="B778" i="89" a="1"/>
  <c r="B778" i="89" s="1"/>
  <c r="B777" i="89" a="1"/>
  <c r="B777" i="89" s="1"/>
  <c r="B776" i="89" a="1"/>
  <c r="B776" i="89" s="1"/>
  <c r="B775" i="89" a="1"/>
  <c r="B775" i="89" s="1"/>
  <c r="B774" i="89" a="1"/>
  <c r="B774" i="89" s="1"/>
  <c r="B773" i="89" a="1"/>
  <c r="B773" i="89" s="1"/>
  <c r="B772" i="89" a="1"/>
  <c r="B772" i="89" s="1"/>
  <c r="B771" i="89" a="1"/>
  <c r="B771" i="89" s="1"/>
  <c r="B770" i="89" a="1"/>
  <c r="B770" i="89" s="1"/>
  <c r="B769" i="89" a="1"/>
  <c r="B769" i="89" s="1"/>
  <c r="B768" i="89" a="1"/>
  <c r="B768" i="89" s="1"/>
  <c r="B767" i="89" a="1"/>
  <c r="B767" i="89" s="1"/>
  <c r="B766" i="89" a="1"/>
  <c r="B766" i="89" s="1"/>
  <c r="B765" i="89" a="1"/>
  <c r="B765" i="89" s="1"/>
  <c r="B764" i="89" a="1"/>
  <c r="B764" i="89" s="1"/>
  <c r="B763" i="89" a="1"/>
  <c r="B763" i="89" s="1"/>
  <c r="B762" i="89" a="1"/>
  <c r="B762" i="89" s="1"/>
  <c r="B761" i="89" a="1"/>
  <c r="B761" i="89" s="1"/>
  <c r="B760" i="89" a="1"/>
  <c r="B760" i="89" s="1"/>
  <c r="B759" i="89" a="1"/>
  <c r="B759" i="89" s="1"/>
  <c r="B758" i="89" a="1"/>
  <c r="B758" i="89" s="1"/>
  <c r="B757" i="89" a="1"/>
  <c r="B757" i="89" s="1"/>
  <c r="B756" i="89" a="1"/>
  <c r="B756" i="89" s="1"/>
  <c r="B755" i="89" a="1"/>
  <c r="B755" i="89" s="1"/>
  <c r="B754" i="89" a="1"/>
  <c r="B754" i="89" s="1"/>
  <c r="B753" i="89" a="1"/>
  <c r="B753" i="89" s="1"/>
  <c r="B752" i="89" a="1"/>
  <c r="B752" i="89" s="1"/>
  <c r="B751" i="89" a="1"/>
  <c r="B751" i="89" s="1"/>
  <c r="B750" i="89" a="1"/>
  <c r="B750" i="89" s="1"/>
  <c r="B749" i="89" a="1"/>
  <c r="B749" i="89" s="1"/>
  <c r="B748" i="89" a="1"/>
  <c r="B748" i="89" s="1"/>
  <c r="B747" i="89" a="1"/>
  <c r="B747" i="89" s="1"/>
  <c r="B746" i="89" a="1"/>
  <c r="B746" i="89" s="1"/>
  <c r="B745" i="89" a="1"/>
  <c r="B745" i="89" s="1"/>
  <c r="B744" i="89" a="1"/>
  <c r="B744" i="89" s="1"/>
  <c r="B743" i="89" a="1"/>
  <c r="B743" i="89" s="1"/>
  <c r="B742" i="89" a="1"/>
  <c r="B742" i="89" s="1"/>
  <c r="B741" i="89" a="1"/>
  <c r="B741" i="89" s="1"/>
  <c r="B740" i="89" a="1"/>
  <c r="B740" i="89" s="1"/>
  <c r="B739" i="89" a="1"/>
  <c r="B739" i="89" s="1"/>
  <c r="B738" i="89" a="1"/>
  <c r="B738" i="89" s="1"/>
  <c r="B737" i="89" a="1"/>
  <c r="B737" i="89" s="1"/>
  <c r="B736" i="89" a="1"/>
  <c r="B736" i="89" s="1"/>
  <c r="B735" i="89" a="1"/>
  <c r="B735" i="89" s="1"/>
  <c r="B734" i="89" a="1"/>
  <c r="B734" i="89" s="1"/>
  <c r="B733" i="89" a="1"/>
  <c r="B733" i="89" s="1"/>
  <c r="B732" i="89" a="1"/>
  <c r="B732" i="89" s="1"/>
  <c r="B731" i="89" a="1"/>
  <c r="B731" i="89" s="1"/>
  <c r="B730" i="89" a="1"/>
  <c r="B730" i="89" s="1"/>
  <c r="B729" i="89" a="1"/>
  <c r="B729" i="89" s="1"/>
  <c r="B728" i="89" a="1"/>
  <c r="B728" i="89" s="1"/>
  <c r="B727" i="89" a="1"/>
  <c r="B727" i="89" s="1"/>
  <c r="B726" i="89" a="1"/>
  <c r="B726" i="89" s="1"/>
  <c r="B725" i="89" a="1"/>
  <c r="B725" i="89" s="1"/>
  <c r="B724" i="89" a="1"/>
  <c r="B724" i="89" s="1"/>
  <c r="B723" i="89" a="1"/>
  <c r="B723" i="89" s="1"/>
  <c r="B722" i="89" a="1"/>
  <c r="B722" i="89" s="1"/>
  <c r="B721" i="89" a="1"/>
  <c r="B721" i="89" s="1"/>
  <c r="B720" i="89" a="1"/>
  <c r="B720" i="89" s="1"/>
  <c r="B719" i="89" a="1"/>
  <c r="B719" i="89" s="1"/>
  <c r="B718" i="89" a="1"/>
  <c r="B718" i="89" s="1"/>
  <c r="B717" i="89" a="1"/>
  <c r="B717" i="89" s="1"/>
  <c r="B716" i="89" a="1"/>
  <c r="B716" i="89" s="1"/>
  <c r="B715" i="89" a="1"/>
  <c r="B715" i="89" s="1"/>
  <c r="B714" i="89" a="1"/>
  <c r="B714" i="89" s="1"/>
  <c r="B713" i="89" a="1"/>
  <c r="B713" i="89" s="1"/>
  <c r="B712" i="89" a="1"/>
  <c r="B712" i="89" s="1"/>
  <c r="B711" i="89" a="1"/>
  <c r="B711" i="89" s="1"/>
  <c r="B710" i="89" a="1"/>
  <c r="B710" i="89" s="1"/>
  <c r="B709" i="89" a="1"/>
  <c r="B709" i="89" s="1"/>
  <c r="B708" i="89" a="1"/>
  <c r="B708" i="89" s="1"/>
  <c r="B707" i="89" a="1"/>
  <c r="B707" i="89" s="1"/>
  <c r="B706" i="89" a="1"/>
  <c r="B706" i="89" s="1"/>
  <c r="B705" i="89" a="1"/>
  <c r="B705" i="89" s="1"/>
  <c r="B704" i="89" a="1"/>
  <c r="B704" i="89" s="1"/>
  <c r="B703" i="89" a="1"/>
  <c r="B703" i="89" s="1"/>
  <c r="B702" i="89" a="1"/>
  <c r="B702" i="89" s="1"/>
  <c r="B701" i="89" a="1"/>
  <c r="B701" i="89" s="1"/>
  <c r="B700" i="89" a="1"/>
  <c r="B700" i="89" s="1"/>
  <c r="B699" i="89" a="1"/>
  <c r="B699" i="89" s="1"/>
  <c r="B698" i="89" a="1"/>
  <c r="B698" i="89" s="1"/>
  <c r="B697" i="89" a="1"/>
  <c r="B697" i="89" s="1"/>
  <c r="B696" i="89" a="1"/>
  <c r="B696" i="89" s="1"/>
  <c r="B695" i="89" a="1"/>
  <c r="B695" i="89" s="1"/>
  <c r="B694" i="89" a="1"/>
  <c r="B694" i="89" s="1"/>
  <c r="B693" i="89" a="1"/>
  <c r="B693" i="89" s="1"/>
  <c r="B692" i="89" a="1"/>
  <c r="B692" i="89" s="1"/>
  <c r="B691" i="89" a="1"/>
  <c r="B691" i="89" s="1"/>
  <c r="B690" i="89" a="1"/>
  <c r="B690" i="89" s="1"/>
  <c r="B689" i="89" a="1"/>
  <c r="B689" i="89" s="1"/>
  <c r="B688" i="89" a="1"/>
  <c r="B688" i="89" s="1"/>
  <c r="B687" i="89" a="1"/>
  <c r="B687" i="89" s="1"/>
  <c r="B686" i="89" a="1"/>
  <c r="B686" i="89" s="1"/>
  <c r="B685" i="89" a="1"/>
  <c r="B685" i="89" s="1"/>
  <c r="B684" i="89" a="1"/>
  <c r="B684" i="89" s="1"/>
  <c r="B683" i="89" a="1"/>
  <c r="B683" i="89" s="1"/>
  <c r="B682" i="89" a="1"/>
  <c r="B682" i="89" s="1"/>
  <c r="B681" i="89" a="1"/>
  <c r="B681" i="89" s="1"/>
  <c r="B680" i="89" a="1"/>
  <c r="B680" i="89" s="1"/>
  <c r="B679" i="89" a="1"/>
  <c r="B679" i="89" s="1"/>
  <c r="B678" i="89" a="1"/>
  <c r="B678" i="89" s="1"/>
  <c r="B677" i="89" a="1"/>
  <c r="B677" i="89" s="1"/>
  <c r="B676" i="89" a="1"/>
  <c r="B676" i="89" s="1"/>
  <c r="B675" i="89" a="1"/>
  <c r="B675" i="89" s="1"/>
  <c r="B674" i="89" a="1"/>
  <c r="B674" i="89" s="1"/>
  <c r="B673" i="89" a="1"/>
  <c r="B673" i="89" s="1"/>
  <c r="B672" i="89" a="1"/>
  <c r="B672" i="89" s="1"/>
  <c r="B671" i="89" a="1"/>
  <c r="B671" i="89" s="1"/>
  <c r="B670" i="89" a="1"/>
  <c r="B670" i="89" s="1"/>
  <c r="B669" i="89" a="1"/>
  <c r="B669" i="89" s="1"/>
  <c r="B668" i="89" a="1"/>
  <c r="B668" i="89" s="1"/>
  <c r="B667" i="89" a="1"/>
  <c r="B667" i="89" s="1"/>
  <c r="B666" i="89" a="1"/>
  <c r="B666" i="89" s="1"/>
  <c r="B665" i="89" a="1"/>
  <c r="B665" i="89" s="1"/>
  <c r="B664" i="89" a="1"/>
  <c r="B664" i="89" s="1"/>
  <c r="B663" i="89" a="1"/>
  <c r="B663" i="89" s="1"/>
  <c r="B662" i="89" a="1"/>
  <c r="B662" i="89" s="1"/>
  <c r="B661" i="89" a="1"/>
  <c r="B661" i="89" s="1"/>
  <c r="B660" i="89" a="1"/>
  <c r="B660" i="89" s="1"/>
  <c r="B659" i="89" a="1"/>
  <c r="B659" i="89" s="1"/>
  <c r="B658" i="89" a="1"/>
  <c r="B658" i="89" s="1"/>
  <c r="B657" i="89" a="1"/>
  <c r="B657" i="89" s="1"/>
  <c r="B656" i="89" a="1"/>
  <c r="B656" i="89" s="1"/>
  <c r="B655" i="89" a="1"/>
  <c r="B655" i="89" s="1"/>
  <c r="B654" i="89" a="1"/>
  <c r="B654" i="89" s="1"/>
  <c r="B653" i="89" a="1"/>
  <c r="B653" i="89" s="1"/>
  <c r="B652" i="89" a="1"/>
  <c r="B652" i="89" s="1"/>
  <c r="B651" i="89" a="1"/>
  <c r="B651" i="89" s="1"/>
  <c r="B650" i="89" a="1"/>
  <c r="B650" i="89" s="1"/>
  <c r="B649" i="89" a="1"/>
  <c r="B649" i="89" s="1"/>
  <c r="B648" i="89" a="1"/>
  <c r="B648" i="89" s="1"/>
  <c r="B647" i="89" a="1"/>
  <c r="B647" i="89" s="1"/>
  <c r="B646" i="89" a="1"/>
  <c r="B646" i="89" s="1"/>
  <c r="B645" i="89" a="1"/>
  <c r="B645" i="89" s="1"/>
  <c r="B644" i="89" a="1"/>
  <c r="B644" i="89" s="1"/>
  <c r="B643" i="89" a="1"/>
  <c r="B643" i="89" s="1"/>
  <c r="B642" i="89" a="1"/>
  <c r="B642" i="89" s="1"/>
  <c r="B641" i="89" a="1"/>
  <c r="B641" i="89" s="1"/>
  <c r="B640" i="89" a="1"/>
  <c r="B640" i="89" s="1"/>
  <c r="B639" i="89" a="1"/>
  <c r="B639" i="89" s="1"/>
  <c r="B638" i="89" a="1"/>
  <c r="B638" i="89" s="1"/>
  <c r="B637" i="89" a="1"/>
  <c r="B637" i="89" s="1"/>
  <c r="B636" i="89" a="1"/>
  <c r="B636" i="89" s="1"/>
  <c r="B635" i="89" a="1"/>
  <c r="B635" i="89" s="1"/>
  <c r="B634" i="89" a="1"/>
  <c r="B634" i="89" s="1"/>
  <c r="B633" i="89" a="1"/>
  <c r="B633" i="89" s="1"/>
  <c r="B632" i="89" a="1"/>
  <c r="B632" i="89" s="1"/>
  <c r="B631" i="89" a="1"/>
  <c r="B631" i="89" s="1"/>
  <c r="B630" i="89" a="1"/>
  <c r="B630" i="89" s="1"/>
  <c r="B629" i="89" a="1"/>
  <c r="B629" i="89" s="1"/>
  <c r="B628" i="89" a="1"/>
  <c r="B628" i="89" s="1"/>
  <c r="B627" i="89" a="1"/>
  <c r="B627" i="89" s="1"/>
  <c r="B626" i="89" a="1"/>
  <c r="B626" i="89" s="1"/>
  <c r="B625" i="89" a="1"/>
  <c r="B625" i="89" s="1"/>
  <c r="B624" i="89" a="1"/>
  <c r="B624" i="89" s="1"/>
  <c r="B623" i="89" a="1"/>
  <c r="B623" i="89" s="1"/>
  <c r="B622" i="89" a="1"/>
  <c r="B622" i="89" s="1"/>
  <c r="B621" i="89" a="1"/>
  <c r="B621" i="89" s="1"/>
  <c r="B620" i="89" a="1"/>
  <c r="B620" i="89" s="1"/>
  <c r="B619" i="89" a="1"/>
  <c r="B619" i="89" s="1"/>
  <c r="B618" i="89" a="1"/>
  <c r="B618" i="89" s="1"/>
  <c r="B617" i="89" a="1"/>
  <c r="B617" i="89" s="1"/>
  <c r="B616" i="89" a="1"/>
  <c r="B616" i="89" s="1"/>
  <c r="B615" i="89" a="1"/>
  <c r="B615" i="89" s="1"/>
  <c r="B614" i="89" a="1"/>
  <c r="B614" i="89" s="1"/>
  <c r="B613" i="89" a="1"/>
  <c r="B613" i="89" s="1"/>
  <c r="B612" i="89" a="1"/>
  <c r="B612" i="89" s="1"/>
  <c r="B611" i="89" a="1"/>
  <c r="B611" i="89" s="1"/>
  <c r="B610" i="89" a="1"/>
  <c r="B610" i="89" s="1"/>
  <c r="B609" i="89" a="1"/>
  <c r="B609" i="89" s="1"/>
  <c r="B608" i="89" a="1"/>
  <c r="B608" i="89" s="1"/>
  <c r="B607" i="89" a="1"/>
  <c r="B607" i="89" s="1"/>
  <c r="B606" i="89" a="1"/>
  <c r="B606" i="89" s="1"/>
  <c r="B605" i="89" a="1"/>
  <c r="B605" i="89" s="1"/>
  <c r="B604" i="89" a="1"/>
  <c r="B604" i="89" s="1"/>
  <c r="B603" i="89" a="1"/>
  <c r="B603" i="89" s="1"/>
  <c r="B602" i="89" a="1"/>
  <c r="B602" i="89" s="1"/>
  <c r="B601" i="89" a="1"/>
  <c r="B601" i="89" s="1"/>
  <c r="B600" i="89" a="1"/>
  <c r="B600" i="89" s="1"/>
  <c r="B599" i="89" a="1"/>
  <c r="B599" i="89" s="1"/>
  <c r="B598" i="89" a="1"/>
  <c r="B598" i="89" s="1"/>
  <c r="B597" i="89" a="1"/>
  <c r="B597" i="89" s="1"/>
  <c r="B596" i="89" a="1"/>
  <c r="B596" i="89" s="1"/>
  <c r="B595" i="89" a="1"/>
  <c r="B595" i="89" s="1"/>
  <c r="B594" i="89" a="1"/>
  <c r="B594" i="89" s="1"/>
  <c r="B593" i="89" a="1"/>
  <c r="B593" i="89" s="1"/>
  <c r="B592" i="89" a="1"/>
  <c r="B592" i="89" s="1"/>
  <c r="B591" i="89" a="1"/>
  <c r="B591" i="89" s="1"/>
  <c r="B590" i="89" a="1"/>
  <c r="B590" i="89" s="1"/>
  <c r="B589" i="89" a="1"/>
  <c r="B589" i="89" s="1"/>
  <c r="B588" i="89" a="1"/>
  <c r="B588" i="89" s="1"/>
  <c r="B587" i="89" a="1"/>
  <c r="B587" i="89" s="1"/>
  <c r="B586" i="89" a="1"/>
  <c r="B586" i="89" s="1"/>
  <c r="B585" i="89" a="1"/>
  <c r="B585" i="89" s="1"/>
  <c r="B584" i="89" a="1"/>
  <c r="B584" i="89" s="1"/>
  <c r="B583" i="89" a="1"/>
  <c r="B583" i="89" s="1"/>
  <c r="B582" i="89" a="1"/>
  <c r="B582" i="89" s="1"/>
  <c r="B581" i="89" a="1"/>
  <c r="B581" i="89" s="1"/>
  <c r="B580" i="89" a="1"/>
  <c r="B580" i="89" s="1"/>
  <c r="B579" i="89" a="1"/>
  <c r="B579" i="89" s="1"/>
  <c r="B578" i="89" a="1"/>
  <c r="B578" i="89" s="1"/>
  <c r="B577" i="89" a="1"/>
  <c r="B577" i="89" s="1"/>
  <c r="B576" i="89" a="1"/>
  <c r="B576" i="89" s="1"/>
  <c r="B575" i="89" a="1"/>
  <c r="B575" i="89" s="1"/>
  <c r="B574" i="89" a="1"/>
  <c r="B574" i="89" s="1"/>
  <c r="B573" i="89" a="1"/>
  <c r="B573" i="89" s="1"/>
  <c r="B572" i="89" a="1"/>
  <c r="B572" i="89" s="1"/>
  <c r="B571" i="89" a="1"/>
  <c r="B571" i="89" s="1"/>
  <c r="B570" i="89" a="1"/>
  <c r="B570" i="89" s="1"/>
  <c r="B569" i="89" a="1"/>
  <c r="B569" i="89" s="1"/>
  <c r="B568" i="89" a="1"/>
  <c r="B568" i="89" s="1"/>
  <c r="B567" i="89" a="1"/>
  <c r="B567" i="89" s="1"/>
  <c r="B566" i="89" a="1"/>
  <c r="B566" i="89" s="1"/>
  <c r="B565" i="89" a="1"/>
  <c r="B565" i="89" s="1"/>
  <c r="B564" i="89" a="1"/>
  <c r="B564" i="89" s="1"/>
  <c r="B563" i="89" a="1"/>
  <c r="B563" i="89" s="1"/>
  <c r="B562" i="89" a="1"/>
  <c r="B562" i="89" s="1"/>
  <c r="B561" i="89" a="1"/>
  <c r="B561" i="89" s="1"/>
  <c r="B560" i="89" a="1"/>
  <c r="B560" i="89" s="1"/>
  <c r="B559" i="89" a="1"/>
  <c r="B559" i="89" s="1"/>
  <c r="B558" i="89" a="1"/>
  <c r="B558" i="89" s="1"/>
  <c r="B557" i="89" a="1"/>
  <c r="B557" i="89" s="1"/>
  <c r="B556" i="89" a="1"/>
  <c r="B556" i="89" s="1"/>
  <c r="B555" i="89" a="1"/>
  <c r="B555" i="89" s="1"/>
  <c r="B554" i="89" a="1"/>
  <c r="B554" i="89" s="1"/>
  <c r="B553" i="89" a="1"/>
  <c r="B553" i="89" s="1"/>
  <c r="B552" i="89" a="1"/>
  <c r="B552" i="89" s="1"/>
  <c r="B551" i="89" a="1"/>
  <c r="B551" i="89" s="1"/>
  <c r="B550" i="89" a="1"/>
  <c r="B550" i="89" s="1"/>
  <c r="B549" i="89" a="1"/>
  <c r="B549" i="89" s="1"/>
  <c r="B548" i="89" a="1"/>
  <c r="B548" i="89" s="1"/>
  <c r="B547" i="89" a="1"/>
  <c r="B547" i="89" s="1"/>
  <c r="B546" i="89" a="1"/>
  <c r="B546" i="89" s="1"/>
  <c r="B545" i="89" a="1"/>
  <c r="B545" i="89" s="1"/>
  <c r="B544" i="89" a="1"/>
  <c r="B544" i="89" s="1"/>
  <c r="B543" i="89" a="1"/>
  <c r="B543" i="89" s="1"/>
  <c r="B542" i="89" a="1"/>
  <c r="B542" i="89" s="1"/>
  <c r="B541" i="89" a="1"/>
  <c r="B541" i="89" s="1"/>
  <c r="B540" i="89" a="1"/>
  <c r="B540" i="89" s="1"/>
  <c r="B539" i="89" a="1"/>
  <c r="B539" i="89" s="1"/>
  <c r="B538" i="89" a="1"/>
  <c r="B538" i="89" s="1"/>
  <c r="B537" i="89" a="1"/>
  <c r="B537" i="89" s="1"/>
  <c r="B536" i="89" a="1"/>
  <c r="B536" i="89" s="1"/>
  <c r="B535" i="89" a="1"/>
  <c r="B535" i="89" s="1"/>
  <c r="B534" i="89" a="1"/>
  <c r="B534" i="89" s="1"/>
  <c r="B533" i="89" a="1"/>
  <c r="B533" i="89" s="1"/>
  <c r="B532" i="89" a="1"/>
  <c r="B532" i="89" s="1"/>
  <c r="B531" i="89" a="1"/>
  <c r="B531" i="89" s="1"/>
  <c r="B530" i="89" a="1"/>
  <c r="B530" i="89" s="1"/>
  <c r="B529" i="89" a="1"/>
  <c r="B529" i="89" s="1"/>
  <c r="B528" i="89" a="1"/>
  <c r="B528" i="89" s="1"/>
  <c r="B527" i="89" a="1"/>
  <c r="B527" i="89" s="1"/>
  <c r="B526" i="89" a="1"/>
  <c r="B526" i="89" s="1"/>
  <c r="B525" i="89" a="1"/>
  <c r="B525" i="89" s="1"/>
  <c r="B524" i="89" a="1"/>
  <c r="B524" i="89" s="1"/>
  <c r="B523" i="89" a="1"/>
  <c r="B523" i="89" s="1"/>
  <c r="B522" i="89" a="1"/>
  <c r="B522" i="89" s="1"/>
  <c r="B521" i="89" a="1"/>
  <c r="B521" i="89" s="1"/>
  <c r="B520" i="89" a="1"/>
  <c r="B520" i="89" s="1"/>
  <c r="B519" i="89" a="1"/>
  <c r="B519" i="89" s="1"/>
  <c r="B518" i="89" a="1"/>
  <c r="B518" i="89" s="1"/>
  <c r="B517" i="89" a="1"/>
  <c r="B517" i="89" s="1"/>
  <c r="B516" i="89" a="1"/>
  <c r="B516" i="89" s="1"/>
  <c r="B515" i="89" a="1"/>
  <c r="B515" i="89" s="1"/>
  <c r="B514" i="89" a="1"/>
  <c r="B514" i="89" s="1"/>
  <c r="B513" i="89" a="1"/>
  <c r="B513" i="89" s="1"/>
  <c r="B512" i="89" a="1"/>
  <c r="B512" i="89" s="1"/>
  <c r="B511" i="89" a="1"/>
  <c r="B511" i="89" s="1"/>
  <c r="B510" i="89" a="1"/>
  <c r="B510" i="89" s="1"/>
  <c r="B509" i="89" a="1"/>
  <c r="B509" i="89" s="1"/>
  <c r="B508" i="89" a="1"/>
  <c r="B508" i="89" s="1"/>
  <c r="B507" i="89" a="1"/>
  <c r="B507" i="89" s="1"/>
  <c r="B506" i="89" a="1"/>
  <c r="B506" i="89" s="1"/>
  <c r="B505" i="89" a="1"/>
  <c r="B505" i="89" s="1"/>
  <c r="B504" i="89" a="1"/>
  <c r="B504" i="89" s="1"/>
  <c r="B503" i="89" a="1"/>
  <c r="B503" i="89" s="1"/>
  <c r="B502" i="89" a="1"/>
  <c r="B502" i="89" s="1"/>
  <c r="B501" i="89" a="1"/>
  <c r="B501" i="89" s="1"/>
  <c r="B500" i="89" a="1"/>
  <c r="B500" i="89" s="1"/>
  <c r="B499" i="89" a="1"/>
  <c r="B499" i="89" s="1"/>
  <c r="B498" i="89" a="1"/>
  <c r="B498" i="89" s="1"/>
  <c r="B497" i="89" a="1"/>
  <c r="B497" i="89" s="1"/>
  <c r="B496" i="89" a="1"/>
  <c r="B496" i="89" s="1"/>
  <c r="B495" i="89" a="1"/>
  <c r="B495" i="89" s="1"/>
  <c r="B494" i="89" a="1"/>
  <c r="B494" i="89" s="1"/>
  <c r="B493" i="89" a="1"/>
  <c r="B493" i="89" s="1"/>
  <c r="B492" i="89" a="1"/>
  <c r="B492" i="89" s="1"/>
  <c r="B491" i="89" a="1"/>
  <c r="B491" i="89" s="1"/>
  <c r="B490" i="89" a="1"/>
  <c r="B490" i="89" s="1"/>
  <c r="B489" i="89" a="1"/>
  <c r="B489" i="89" s="1"/>
  <c r="B488" i="89" a="1"/>
  <c r="B488" i="89" s="1"/>
  <c r="B487" i="89" a="1"/>
  <c r="B487" i="89" s="1"/>
  <c r="B486" i="89" a="1"/>
  <c r="B486" i="89" s="1"/>
  <c r="B485" i="89" a="1"/>
  <c r="B485" i="89" s="1"/>
  <c r="B484" i="89" a="1"/>
  <c r="B484" i="89" s="1"/>
  <c r="B483" i="89" a="1"/>
  <c r="B483" i="89" s="1"/>
  <c r="B482" i="89" a="1"/>
  <c r="B482" i="89" s="1"/>
  <c r="B481" i="89" a="1"/>
  <c r="B481" i="89" s="1"/>
  <c r="B480" i="89" a="1"/>
  <c r="B480" i="89" s="1"/>
  <c r="B479" i="89" a="1"/>
  <c r="B479" i="89" s="1"/>
  <c r="B478" i="89" a="1"/>
  <c r="B478" i="89" s="1"/>
  <c r="B477" i="89" a="1"/>
  <c r="B477" i="89" s="1"/>
  <c r="B476" i="89" a="1"/>
  <c r="B476" i="89" s="1"/>
  <c r="B475" i="89" a="1"/>
  <c r="B475" i="89" s="1"/>
  <c r="B474" i="89" a="1"/>
  <c r="B474" i="89" s="1"/>
  <c r="B473" i="89" a="1"/>
  <c r="B473" i="89" s="1"/>
  <c r="B472" i="89" a="1"/>
  <c r="B472" i="89" s="1"/>
  <c r="B471" i="89" a="1"/>
  <c r="B471" i="89" s="1"/>
  <c r="B470" i="89" a="1"/>
  <c r="B470" i="89" s="1"/>
  <c r="B469" i="89" a="1"/>
  <c r="B469" i="89" s="1"/>
  <c r="B468" i="89" a="1"/>
  <c r="B468" i="89" s="1"/>
  <c r="B467" i="89" a="1"/>
  <c r="B467" i="89" s="1"/>
  <c r="B466" i="89" a="1"/>
  <c r="B466" i="89" s="1"/>
  <c r="B465" i="89" a="1"/>
  <c r="B465" i="89" s="1"/>
  <c r="B464" i="89" a="1"/>
  <c r="B464" i="89" s="1"/>
  <c r="B463" i="89" a="1"/>
  <c r="B463" i="89" s="1"/>
  <c r="B462" i="89" a="1"/>
  <c r="B462" i="89" s="1"/>
  <c r="B461" i="89" a="1"/>
  <c r="B461" i="89" s="1"/>
  <c r="B460" i="89" a="1"/>
  <c r="B460" i="89" s="1"/>
  <c r="B459" i="89" a="1"/>
  <c r="B459" i="89" s="1"/>
  <c r="B458" i="89" a="1"/>
  <c r="B458" i="89" s="1"/>
  <c r="B457" i="89" a="1"/>
  <c r="B457" i="89" s="1"/>
  <c r="B456" i="89" a="1"/>
  <c r="B456" i="89" s="1"/>
  <c r="B455" i="89" a="1"/>
  <c r="B455" i="89" s="1"/>
  <c r="B454" i="89" a="1"/>
  <c r="B454" i="89" s="1"/>
  <c r="B453" i="89" a="1"/>
  <c r="B453" i="89" s="1"/>
  <c r="B452" i="89" a="1"/>
  <c r="B452" i="89" s="1"/>
  <c r="B451" i="89" a="1"/>
  <c r="B451" i="89" s="1"/>
  <c r="B450" i="89" a="1"/>
  <c r="B450" i="89" s="1"/>
  <c r="B449" i="89" a="1"/>
  <c r="B449" i="89" s="1"/>
  <c r="B448" i="89" a="1"/>
  <c r="B448" i="89" s="1"/>
  <c r="B447" i="89" a="1"/>
  <c r="B447" i="89" s="1"/>
  <c r="B446" i="89" a="1"/>
  <c r="B446" i="89" s="1"/>
  <c r="B445" i="89" a="1"/>
  <c r="B445" i="89" s="1"/>
  <c r="B444" i="89" a="1"/>
  <c r="B444" i="89" s="1"/>
  <c r="B443" i="89" a="1"/>
  <c r="B443" i="89" s="1"/>
  <c r="B442" i="89" a="1"/>
  <c r="B442" i="89" s="1"/>
  <c r="B441" i="89" a="1"/>
  <c r="B441" i="89" s="1"/>
  <c r="B440" i="89" a="1"/>
  <c r="B440" i="89" s="1"/>
  <c r="B439" i="89" a="1"/>
  <c r="B439" i="89" s="1"/>
  <c r="B438" i="89" a="1"/>
  <c r="B438" i="89" s="1"/>
  <c r="B437" i="89" a="1"/>
  <c r="B437" i="89" s="1"/>
  <c r="B436" i="89" a="1"/>
  <c r="B436" i="89" s="1"/>
  <c r="B435" i="89" a="1"/>
  <c r="B435" i="89" s="1"/>
  <c r="B434" i="89" a="1"/>
  <c r="B434" i="89" s="1"/>
  <c r="B433" i="89" a="1"/>
  <c r="B433" i="89" s="1"/>
  <c r="B432" i="89" a="1"/>
  <c r="B432" i="89" s="1"/>
  <c r="B431" i="89" a="1"/>
  <c r="B431" i="89" s="1"/>
  <c r="B430" i="89" a="1"/>
  <c r="B430" i="89" s="1"/>
  <c r="B429" i="89" a="1"/>
  <c r="B429" i="89" s="1"/>
  <c r="B428" i="89" a="1"/>
  <c r="B428" i="89" s="1"/>
  <c r="B427" i="89" a="1"/>
  <c r="B427" i="89" s="1"/>
  <c r="B426" i="89" a="1"/>
  <c r="B426" i="89" s="1"/>
  <c r="B425" i="89" a="1"/>
  <c r="B425" i="89" s="1"/>
  <c r="B424" i="89" a="1"/>
  <c r="B424" i="89" s="1"/>
  <c r="B423" i="89" a="1"/>
  <c r="B423" i="89" s="1"/>
  <c r="B422" i="89" a="1"/>
  <c r="B422" i="89" s="1"/>
  <c r="B421" i="89" a="1"/>
  <c r="B421" i="89" s="1"/>
  <c r="B420" i="89" a="1"/>
  <c r="B420" i="89" s="1"/>
  <c r="B419" i="89" a="1"/>
  <c r="B419" i="89" s="1"/>
  <c r="B418" i="89" a="1"/>
  <c r="B418" i="89" s="1"/>
  <c r="B417" i="89" a="1"/>
  <c r="B417" i="89" s="1"/>
  <c r="B416" i="89" a="1"/>
  <c r="B416" i="89" s="1"/>
  <c r="B415" i="89" a="1"/>
  <c r="B415" i="89" s="1"/>
  <c r="B414" i="89" a="1"/>
  <c r="B414" i="89" s="1"/>
  <c r="B413" i="89" a="1"/>
  <c r="B413" i="89" s="1"/>
  <c r="B412" i="89" a="1"/>
  <c r="B412" i="89" s="1"/>
  <c r="B411" i="89" a="1"/>
  <c r="B411" i="89" s="1"/>
  <c r="B410" i="89" a="1"/>
  <c r="B410" i="89" s="1"/>
  <c r="B409" i="89" a="1"/>
  <c r="B409" i="89" s="1"/>
  <c r="B408" i="89" a="1"/>
  <c r="B408" i="89" s="1"/>
  <c r="B407" i="89" a="1"/>
  <c r="B407" i="89" s="1"/>
  <c r="B406" i="89" a="1"/>
  <c r="B406" i="89" s="1"/>
  <c r="B405" i="89" a="1"/>
  <c r="B405" i="89" s="1"/>
  <c r="B404" i="89" a="1"/>
  <c r="B404" i="89" s="1"/>
  <c r="B403" i="89" a="1"/>
  <c r="B403" i="89" s="1"/>
  <c r="B402" i="89" a="1"/>
  <c r="B402" i="89" s="1"/>
  <c r="B401" i="89" a="1"/>
  <c r="B401" i="89" s="1"/>
  <c r="B400" i="89" a="1"/>
  <c r="B400" i="89" s="1"/>
  <c r="B399" i="89" a="1"/>
  <c r="B399" i="89" s="1"/>
  <c r="B398" i="89" a="1"/>
  <c r="B398" i="89" s="1"/>
  <c r="B397" i="89" a="1"/>
  <c r="B397" i="89" s="1"/>
  <c r="B396" i="89" a="1"/>
  <c r="B396" i="89" s="1"/>
  <c r="B395" i="89" a="1"/>
  <c r="B395" i="89" s="1"/>
  <c r="B394" i="89" a="1"/>
  <c r="B394" i="89" s="1"/>
  <c r="B393" i="89" a="1"/>
  <c r="B393" i="89" s="1"/>
  <c r="B392" i="89" a="1"/>
  <c r="B392" i="89" s="1"/>
  <c r="B391" i="89" a="1"/>
  <c r="B391" i="89" s="1"/>
  <c r="B390" i="89" a="1"/>
  <c r="B390" i="89" s="1"/>
  <c r="B389" i="89" a="1"/>
  <c r="B389" i="89" s="1"/>
  <c r="B388" i="89" a="1"/>
  <c r="B388" i="89" s="1"/>
  <c r="B387" i="89" a="1"/>
  <c r="B387" i="89" s="1"/>
  <c r="B386" i="89" a="1"/>
  <c r="B386" i="89" s="1"/>
  <c r="B385" i="89" a="1"/>
  <c r="B385" i="89" s="1"/>
  <c r="B384" i="89" a="1"/>
  <c r="B384" i="89" s="1"/>
  <c r="B383" i="89" a="1"/>
  <c r="B383" i="89" s="1"/>
  <c r="B382" i="89" a="1"/>
  <c r="B382" i="89" s="1"/>
  <c r="B381" i="89" a="1"/>
  <c r="B381" i="89" s="1"/>
  <c r="B380" i="89" a="1"/>
  <c r="B380" i="89" s="1"/>
  <c r="B379" i="89" a="1"/>
  <c r="B379" i="89" s="1"/>
  <c r="B378" i="89" a="1"/>
  <c r="B378" i="89" s="1"/>
  <c r="B377" i="89" a="1"/>
  <c r="B377" i="89" s="1"/>
  <c r="B376" i="89" a="1"/>
  <c r="B376" i="89" s="1"/>
  <c r="B375" i="89" a="1"/>
  <c r="B375" i="89" s="1"/>
  <c r="B374" i="89" a="1"/>
  <c r="B374" i="89" s="1"/>
  <c r="B373" i="89" a="1"/>
  <c r="B373" i="89" s="1"/>
  <c r="B372" i="89" a="1"/>
  <c r="B372" i="89" s="1"/>
  <c r="B371" i="89" a="1"/>
  <c r="B371" i="89" s="1"/>
  <c r="B370" i="89" a="1"/>
  <c r="B370" i="89" s="1"/>
  <c r="B369" i="89" a="1"/>
  <c r="B369" i="89" s="1"/>
  <c r="B368" i="89" a="1"/>
  <c r="B368" i="89" s="1"/>
  <c r="B367" i="89" a="1"/>
  <c r="B367" i="89" s="1"/>
  <c r="B366" i="89" a="1"/>
  <c r="B366" i="89" s="1"/>
  <c r="B365" i="89" a="1"/>
  <c r="B365" i="89" s="1"/>
  <c r="B364" i="89" a="1"/>
  <c r="B364" i="89" s="1"/>
  <c r="B363" i="89" a="1"/>
  <c r="B363" i="89" s="1"/>
  <c r="B362" i="89" a="1"/>
  <c r="B362" i="89" s="1"/>
  <c r="B361" i="89" a="1"/>
  <c r="B361" i="89" s="1"/>
  <c r="B360" i="89" a="1"/>
  <c r="B360" i="89" s="1"/>
  <c r="B359" i="89" a="1"/>
  <c r="B359" i="89" s="1"/>
  <c r="B358" i="89" a="1"/>
  <c r="B358" i="89" s="1"/>
  <c r="B357" i="89" a="1"/>
  <c r="B357" i="89" s="1"/>
  <c r="B356" i="89" a="1"/>
  <c r="B356" i="89" s="1"/>
  <c r="B355" i="89" a="1"/>
  <c r="B355" i="89" s="1"/>
  <c r="B354" i="89" a="1"/>
  <c r="B354" i="89" s="1"/>
  <c r="B353" i="89" a="1"/>
  <c r="B353" i="89" s="1"/>
  <c r="B352" i="89" a="1"/>
  <c r="B352" i="89" s="1"/>
  <c r="B351" i="89" a="1"/>
  <c r="B351" i="89" s="1"/>
  <c r="B350" i="89" a="1"/>
  <c r="B350" i="89" s="1"/>
  <c r="B349" i="89" a="1"/>
  <c r="B349" i="89" s="1"/>
  <c r="B348" i="89" a="1"/>
  <c r="B348" i="89" s="1"/>
  <c r="B347" i="89" a="1"/>
  <c r="B347" i="89" s="1"/>
  <c r="B346" i="89" a="1"/>
  <c r="B346" i="89" s="1"/>
  <c r="B345" i="89" a="1"/>
  <c r="B345" i="89" s="1"/>
  <c r="B344" i="89" a="1"/>
  <c r="B344" i="89" s="1"/>
  <c r="B343" i="89" a="1"/>
  <c r="B343" i="89" s="1"/>
  <c r="B342" i="89" a="1"/>
  <c r="B342" i="89" s="1"/>
  <c r="B341" i="89" a="1"/>
  <c r="B341" i="89" s="1"/>
  <c r="B340" i="89" a="1"/>
  <c r="B340" i="89" s="1"/>
  <c r="B339" i="89" a="1"/>
  <c r="B339" i="89" s="1"/>
  <c r="B338" i="89" a="1"/>
  <c r="B338" i="89" s="1"/>
  <c r="B337" i="89" a="1"/>
  <c r="B337" i="89" s="1"/>
  <c r="B336" i="89" a="1"/>
  <c r="B336" i="89" s="1"/>
  <c r="B335" i="89" a="1"/>
  <c r="B335" i="89" s="1"/>
  <c r="B334" i="89" a="1"/>
  <c r="B334" i="89" s="1"/>
  <c r="B333" i="89" a="1"/>
  <c r="B333" i="89" s="1"/>
  <c r="B332" i="89" a="1"/>
  <c r="B332" i="89" s="1"/>
  <c r="B331" i="89" a="1"/>
  <c r="B331" i="89" s="1"/>
  <c r="B330" i="89" a="1"/>
  <c r="B330" i="89" s="1"/>
  <c r="B329" i="89" a="1"/>
  <c r="B329" i="89" s="1"/>
  <c r="B328" i="89" a="1"/>
  <c r="B328" i="89" s="1"/>
  <c r="B327" i="89" a="1"/>
  <c r="B327" i="89" s="1"/>
  <c r="B326" i="89" a="1"/>
  <c r="B326" i="89" s="1"/>
  <c r="B325" i="89" a="1"/>
  <c r="B325" i="89" s="1"/>
  <c r="B324" i="89" a="1"/>
  <c r="B324" i="89" s="1"/>
  <c r="B323" i="89" a="1"/>
  <c r="B323" i="89" s="1"/>
  <c r="B322" i="89" a="1"/>
  <c r="B322" i="89" s="1"/>
  <c r="B321" i="89" a="1"/>
  <c r="B321" i="89" s="1"/>
  <c r="B320" i="89" a="1"/>
  <c r="B320" i="89" s="1"/>
  <c r="B319" i="89" a="1"/>
  <c r="B319" i="89" s="1"/>
  <c r="B318" i="89" a="1"/>
  <c r="B318" i="89" s="1"/>
  <c r="B317" i="89" a="1"/>
  <c r="B317" i="89" s="1"/>
  <c r="B316" i="89" a="1"/>
  <c r="B316" i="89" s="1"/>
  <c r="B315" i="89" a="1"/>
  <c r="B315" i="89" s="1"/>
  <c r="B314" i="89" a="1"/>
  <c r="B314" i="89" s="1"/>
  <c r="B313" i="89" a="1"/>
  <c r="B313" i="89" s="1"/>
  <c r="B312" i="89" a="1"/>
  <c r="B312" i="89" s="1"/>
  <c r="B311" i="89" a="1"/>
  <c r="B311" i="89" s="1"/>
  <c r="B310" i="89" a="1"/>
  <c r="B310" i="89" s="1"/>
  <c r="B309" i="89" a="1"/>
  <c r="B309" i="89" s="1"/>
  <c r="B308" i="89" a="1"/>
  <c r="B308" i="89" s="1"/>
  <c r="B307" i="89" a="1"/>
  <c r="B307" i="89" s="1"/>
  <c r="B306" i="89" a="1"/>
  <c r="B306" i="89" s="1"/>
  <c r="B305" i="89" a="1"/>
  <c r="B305" i="89" s="1"/>
  <c r="B304" i="89" a="1"/>
  <c r="B304" i="89" s="1"/>
  <c r="B303" i="89" a="1"/>
  <c r="B303" i="89" s="1"/>
  <c r="B302" i="89" a="1"/>
  <c r="B302" i="89" s="1"/>
  <c r="B301" i="89" a="1"/>
  <c r="B301" i="89" s="1"/>
  <c r="B300" i="89" a="1"/>
  <c r="B300" i="89" s="1"/>
  <c r="B299" i="89" a="1"/>
  <c r="B299" i="89" s="1"/>
  <c r="B298" i="89" a="1"/>
  <c r="B298" i="89" s="1"/>
  <c r="B297" i="89" a="1"/>
  <c r="B297" i="89" s="1"/>
  <c r="B296" i="89" a="1"/>
  <c r="B296" i="89" s="1"/>
  <c r="B295" i="89" a="1"/>
  <c r="B295" i="89" s="1"/>
  <c r="B294" i="89" a="1"/>
  <c r="B294" i="89" s="1"/>
  <c r="B293" i="89" a="1"/>
  <c r="B293" i="89" s="1"/>
  <c r="B292" i="89" a="1"/>
  <c r="B292" i="89" s="1"/>
  <c r="B291" i="89" a="1"/>
  <c r="B291" i="89" s="1"/>
  <c r="B290" i="89" a="1"/>
  <c r="B290" i="89" s="1"/>
  <c r="B289" i="89" a="1"/>
  <c r="B289" i="89" s="1"/>
  <c r="B288" i="89" a="1"/>
  <c r="B288" i="89" s="1"/>
  <c r="B287" i="89" a="1"/>
  <c r="B287" i="89" s="1"/>
  <c r="B286" i="89" a="1"/>
  <c r="B286" i="89" s="1"/>
  <c r="B285" i="89" a="1"/>
  <c r="B285" i="89" s="1"/>
  <c r="B284" i="89" a="1"/>
  <c r="B284" i="89" s="1"/>
  <c r="B283" i="89" a="1"/>
  <c r="B283" i="89" s="1"/>
  <c r="B282" i="89" a="1"/>
  <c r="B282" i="89" s="1"/>
  <c r="B281" i="89" a="1"/>
  <c r="B281" i="89" s="1"/>
  <c r="B280" i="89" a="1"/>
  <c r="B280" i="89" s="1"/>
  <c r="B279" i="89" a="1"/>
  <c r="B279" i="89" s="1"/>
  <c r="B278" i="89" a="1"/>
  <c r="B278" i="89" s="1"/>
  <c r="B277" i="89" a="1"/>
  <c r="B277" i="89" s="1"/>
  <c r="B276" i="89" a="1"/>
  <c r="B276" i="89" s="1"/>
  <c r="B275" i="89" a="1"/>
  <c r="B275" i="89" s="1"/>
  <c r="B274" i="89" a="1"/>
  <c r="B274" i="89" s="1"/>
  <c r="B273" i="89" a="1"/>
  <c r="B273" i="89" s="1"/>
  <c r="B272" i="89" a="1"/>
  <c r="B272" i="89" s="1"/>
  <c r="B271" i="89" a="1"/>
  <c r="B271" i="89" s="1"/>
  <c r="B270" i="89" a="1"/>
  <c r="B270" i="89" s="1"/>
  <c r="B269" i="89" a="1"/>
  <c r="B269" i="89" s="1"/>
  <c r="B268" i="89" a="1"/>
  <c r="B268" i="89" s="1"/>
  <c r="B267" i="89" a="1"/>
  <c r="B267" i="89" s="1"/>
  <c r="B266" i="89" a="1"/>
  <c r="B266" i="89" s="1"/>
  <c r="B265" i="89" a="1"/>
  <c r="B265" i="89" s="1"/>
  <c r="B264" i="89" a="1"/>
  <c r="B264" i="89" s="1"/>
  <c r="B263" i="89" a="1"/>
  <c r="B263" i="89" s="1"/>
  <c r="B262" i="89" a="1"/>
  <c r="B262" i="89" s="1"/>
  <c r="B261" i="89" a="1"/>
  <c r="B261" i="89" s="1"/>
  <c r="B260" i="89" a="1"/>
  <c r="B260" i="89" s="1"/>
  <c r="B259" i="89" a="1"/>
  <c r="B259" i="89" s="1"/>
  <c r="B258" i="89" a="1"/>
  <c r="B258" i="89" s="1"/>
  <c r="B257" i="89" a="1"/>
  <c r="B257" i="89" s="1"/>
  <c r="B256" i="89" a="1"/>
  <c r="B256" i="89" s="1"/>
  <c r="B255" i="89" a="1"/>
  <c r="B255" i="89" s="1"/>
  <c r="B254" i="89" a="1"/>
  <c r="B254" i="89" s="1"/>
  <c r="B253" i="89" a="1"/>
  <c r="B253" i="89" s="1"/>
  <c r="B252" i="89" a="1"/>
  <c r="B252" i="89" s="1"/>
  <c r="B251" i="89" a="1"/>
  <c r="B251" i="89" s="1"/>
  <c r="B250" i="89" a="1"/>
  <c r="B250" i="89" s="1"/>
  <c r="B249" i="89" a="1"/>
  <c r="B249" i="89" s="1"/>
  <c r="B248" i="89" a="1"/>
  <c r="B248" i="89" s="1"/>
  <c r="B247" i="89" a="1"/>
  <c r="B247" i="89" s="1"/>
  <c r="B246" i="89" a="1"/>
  <c r="B246" i="89" s="1"/>
  <c r="B245" i="89" a="1"/>
  <c r="B245" i="89" s="1"/>
  <c r="B244" i="89" a="1"/>
  <c r="B244" i="89" s="1"/>
  <c r="B243" i="89" a="1"/>
  <c r="B243" i="89" s="1"/>
  <c r="B242" i="89" a="1"/>
  <c r="B242" i="89" s="1"/>
  <c r="B241" i="89" a="1"/>
  <c r="B241" i="89" s="1"/>
  <c r="B240" i="89" a="1"/>
  <c r="B240" i="89" s="1"/>
  <c r="B239" i="89" a="1"/>
  <c r="B239" i="89" s="1"/>
  <c r="B238" i="89" a="1"/>
  <c r="B238" i="89" s="1"/>
  <c r="B237" i="89" a="1"/>
  <c r="B237" i="89" s="1"/>
  <c r="B236" i="89" a="1"/>
  <c r="B236" i="89" s="1"/>
  <c r="B235" i="89" a="1"/>
  <c r="B235" i="89" s="1"/>
  <c r="B234" i="89" a="1"/>
  <c r="B234" i="89" s="1"/>
  <c r="B233" i="89" a="1"/>
  <c r="B233" i="89" s="1"/>
  <c r="B232" i="89" a="1"/>
  <c r="B232" i="89" s="1"/>
  <c r="B231" i="89" a="1"/>
  <c r="B231" i="89" s="1"/>
  <c r="B230" i="89" a="1"/>
  <c r="B230" i="89" s="1"/>
  <c r="B229" i="89" a="1"/>
  <c r="B229" i="89" s="1"/>
  <c r="B228" i="89" a="1"/>
  <c r="B228" i="89" s="1"/>
  <c r="B227" i="89" a="1"/>
  <c r="B227" i="89" s="1"/>
  <c r="B226" i="89" a="1"/>
  <c r="B226" i="89" s="1"/>
  <c r="B225" i="89" a="1"/>
  <c r="B225" i="89" s="1"/>
  <c r="B224" i="89" a="1"/>
  <c r="B224" i="89" s="1"/>
  <c r="B223" i="89" a="1"/>
  <c r="B223" i="89" s="1"/>
  <c r="B222" i="89" a="1"/>
  <c r="B222" i="89" s="1"/>
  <c r="B221" i="89" a="1"/>
  <c r="B221" i="89" s="1"/>
  <c r="B220" i="89" a="1"/>
  <c r="B220" i="89" s="1"/>
  <c r="B219" i="89" a="1"/>
  <c r="B219" i="89" s="1"/>
  <c r="B218" i="89" a="1"/>
  <c r="B218" i="89" s="1"/>
  <c r="B217" i="89" a="1"/>
  <c r="B217" i="89" s="1"/>
  <c r="B216" i="89" a="1"/>
  <c r="B216" i="89" s="1"/>
  <c r="B215" i="89" a="1"/>
  <c r="B215" i="89" s="1"/>
  <c r="B214" i="89" a="1"/>
  <c r="B214" i="89" s="1"/>
  <c r="B213" i="89" a="1"/>
  <c r="B213" i="89" s="1"/>
  <c r="B212" i="89" a="1"/>
  <c r="B212" i="89" s="1"/>
  <c r="B211" i="89" a="1"/>
  <c r="B211" i="89" s="1"/>
  <c r="B210" i="89" a="1"/>
  <c r="B210" i="89" s="1"/>
  <c r="B209" i="89" a="1"/>
  <c r="B209" i="89" s="1"/>
  <c r="B208" i="89" a="1"/>
  <c r="B208" i="89" s="1"/>
  <c r="B207" i="89" a="1"/>
  <c r="B207" i="89" s="1"/>
  <c r="B206" i="89" a="1"/>
  <c r="B206" i="89" s="1"/>
  <c r="B205" i="89" a="1"/>
  <c r="B205" i="89" s="1"/>
  <c r="B204" i="89" a="1"/>
  <c r="B204" i="89" s="1"/>
  <c r="B203" i="89" a="1"/>
  <c r="B203" i="89" s="1"/>
  <c r="B202" i="89" a="1"/>
  <c r="B202" i="89" s="1"/>
  <c r="B201" i="89" a="1"/>
  <c r="B201" i="89" s="1"/>
  <c r="B200" i="89" a="1"/>
  <c r="B200" i="89" s="1"/>
  <c r="B199" i="89" a="1"/>
  <c r="B199" i="89" s="1"/>
  <c r="B198" i="89" a="1"/>
  <c r="B198" i="89" s="1"/>
  <c r="B197" i="89" a="1"/>
  <c r="B197" i="89" s="1"/>
  <c r="B196" i="89" a="1"/>
  <c r="B196" i="89" s="1"/>
  <c r="B195" i="89" a="1"/>
  <c r="B195" i="89" s="1"/>
  <c r="B194" i="89" a="1"/>
  <c r="B194" i="89" s="1"/>
  <c r="B193" i="89" a="1"/>
  <c r="B193" i="89" s="1"/>
  <c r="B192" i="89" a="1"/>
  <c r="B192" i="89" s="1"/>
  <c r="B191" i="89" a="1"/>
  <c r="B191" i="89" s="1"/>
  <c r="B190" i="89" a="1"/>
  <c r="B190" i="89" s="1"/>
  <c r="B189" i="89" a="1"/>
  <c r="B189" i="89" s="1"/>
  <c r="B188" i="89" a="1"/>
  <c r="B188" i="89" s="1"/>
  <c r="B187" i="89" a="1"/>
  <c r="B187" i="89" s="1"/>
  <c r="B186" i="89" a="1"/>
  <c r="B186" i="89" s="1"/>
  <c r="B185" i="89" a="1"/>
  <c r="B185" i="89" s="1"/>
  <c r="B184" i="89" a="1"/>
  <c r="B184" i="89" s="1"/>
  <c r="B183" i="89" a="1"/>
  <c r="B183" i="89" s="1"/>
  <c r="B182" i="89" a="1"/>
  <c r="B182" i="89" s="1"/>
  <c r="B181" i="89" a="1"/>
  <c r="B181" i="89" s="1"/>
  <c r="B180" i="89" a="1"/>
  <c r="B180" i="89" s="1"/>
  <c r="B179" i="89" a="1"/>
  <c r="B179" i="89" s="1"/>
  <c r="B178" i="89" a="1"/>
  <c r="B178" i="89" s="1"/>
  <c r="B177" i="89" a="1"/>
  <c r="B177" i="89" s="1"/>
  <c r="B176" i="89" a="1"/>
  <c r="B176" i="89" s="1"/>
  <c r="B175" i="89" a="1"/>
  <c r="B175" i="89" s="1"/>
  <c r="B174" i="89" a="1"/>
  <c r="B174" i="89" s="1"/>
  <c r="B173" i="89" a="1"/>
  <c r="B173" i="89" s="1"/>
  <c r="B172" i="89" a="1"/>
  <c r="B172" i="89" s="1"/>
  <c r="B171" i="89" a="1"/>
  <c r="B171" i="89" s="1"/>
  <c r="B170" i="89" a="1"/>
  <c r="B170" i="89" s="1"/>
  <c r="B169" i="89" a="1"/>
  <c r="B169" i="89" s="1"/>
  <c r="B168" i="89" a="1"/>
  <c r="B168" i="89" s="1"/>
  <c r="B167" i="89" a="1"/>
  <c r="B167" i="89" s="1"/>
  <c r="B166" i="89" a="1"/>
  <c r="B166" i="89" s="1"/>
  <c r="B165" i="89" a="1"/>
  <c r="B165" i="89" s="1"/>
  <c r="B164" i="89" a="1"/>
  <c r="B164" i="89" s="1"/>
  <c r="B163" i="89" a="1"/>
  <c r="B163" i="89" s="1"/>
  <c r="B162" i="89" a="1"/>
  <c r="B162" i="89" s="1"/>
  <c r="B161" i="89" a="1"/>
  <c r="B161" i="89" s="1"/>
  <c r="B160" i="89" a="1"/>
  <c r="B160" i="89" s="1"/>
  <c r="B159" i="89" a="1"/>
  <c r="B159" i="89" s="1"/>
  <c r="B158" i="89" a="1"/>
  <c r="B158" i="89" s="1"/>
  <c r="B157" i="89" a="1"/>
  <c r="B157" i="89" s="1"/>
  <c r="B156" i="89" a="1"/>
  <c r="B156" i="89" s="1"/>
  <c r="B155" i="89" a="1"/>
  <c r="B155" i="89" s="1"/>
  <c r="B154" i="89" a="1"/>
  <c r="B154" i="89" s="1"/>
  <c r="B153" i="89" a="1"/>
  <c r="B153" i="89" s="1"/>
  <c r="B152" i="89" a="1"/>
  <c r="B152" i="89" s="1"/>
  <c r="B151" i="89" a="1"/>
  <c r="B151" i="89" s="1"/>
  <c r="B150" i="89" a="1"/>
  <c r="B150" i="89" s="1"/>
  <c r="B149" i="89" a="1"/>
  <c r="B149" i="89" s="1"/>
  <c r="B148" i="89" a="1"/>
  <c r="B148" i="89" s="1"/>
  <c r="B147" i="89" a="1"/>
  <c r="B147" i="89" s="1"/>
  <c r="B146" i="89" a="1"/>
  <c r="B146" i="89" s="1"/>
  <c r="B145" i="89" a="1"/>
  <c r="B145" i="89" s="1"/>
  <c r="B144" i="89" a="1"/>
  <c r="B144" i="89" s="1"/>
  <c r="B143" i="89" a="1"/>
  <c r="B143" i="89" s="1"/>
  <c r="B142" i="89" a="1"/>
  <c r="B142" i="89" s="1"/>
  <c r="B141" i="89" a="1"/>
  <c r="B141" i="89" s="1"/>
  <c r="B140" i="89" a="1"/>
  <c r="B140" i="89" s="1"/>
  <c r="B139" i="89" a="1"/>
  <c r="B139" i="89" s="1"/>
  <c r="B138" i="89" a="1"/>
  <c r="B138" i="89" s="1"/>
  <c r="B137" i="89" a="1"/>
  <c r="B137" i="89" s="1"/>
  <c r="B136" i="89" a="1"/>
  <c r="B136" i="89" s="1"/>
  <c r="B135" i="89" a="1"/>
  <c r="B135" i="89" s="1"/>
  <c r="B134" i="89" a="1"/>
  <c r="B134" i="89" s="1"/>
  <c r="B133" i="89" a="1"/>
  <c r="B133" i="89" s="1"/>
  <c r="B132" i="89" a="1"/>
  <c r="B132" i="89" s="1"/>
  <c r="B131" i="89" a="1"/>
  <c r="B131" i="89" s="1"/>
  <c r="B130" i="89" a="1"/>
  <c r="B130" i="89" s="1"/>
  <c r="B129" i="89" a="1"/>
  <c r="B129" i="89" s="1"/>
  <c r="B128" i="89" a="1"/>
  <c r="B128" i="89" s="1"/>
  <c r="B127" i="89" a="1"/>
  <c r="B127" i="89" s="1"/>
  <c r="B126" i="89" a="1"/>
  <c r="B126" i="89" s="1"/>
  <c r="B125" i="89" a="1"/>
  <c r="B125" i="89" s="1"/>
  <c r="B124" i="89" a="1"/>
  <c r="B124" i="89" s="1"/>
  <c r="B123" i="89" a="1"/>
  <c r="B123" i="89" s="1"/>
  <c r="B122" i="89" a="1"/>
  <c r="B122" i="89" s="1"/>
  <c r="B121" i="89" a="1"/>
  <c r="B121" i="89" s="1"/>
  <c r="B120" i="89" a="1"/>
  <c r="B120" i="89" s="1"/>
  <c r="B119" i="89" a="1"/>
  <c r="B119" i="89" s="1"/>
  <c r="B118" i="89" a="1"/>
  <c r="B118" i="89" s="1"/>
  <c r="B117" i="89" a="1"/>
  <c r="B117" i="89" s="1"/>
  <c r="B116" i="89" a="1"/>
  <c r="B116" i="89" s="1"/>
  <c r="B115" i="89" a="1"/>
  <c r="B115" i="89" s="1"/>
  <c r="B114" i="89" a="1"/>
  <c r="B114" i="89" s="1"/>
  <c r="B113" i="89" a="1"/>
  <c r="B113" i="89" s="1"/>
  <c r="B112" i="89" a="1"/>
  <c r="B112" i="89" s="1"/>
  <c r="B111" i="89" a="1"/>
  <c r="B111" i="89" s="1"/>
  <c r="B110" i="89" a="1"/>
  <c r="B110" i="89" s="1"/>
  <c r="B109" i="89" a="1"/>
  <c r="B109" i="89" s="1"/>
  <c r="B108" i="89" a="1"/>
  <c r="B108" i="89" s="1"/>
  <c r="B107" i="89" a="1"/>
  <c r="B107" i="89" s="1"/>
  <c r="B106" i="89" a="1"/>
  <c r="B106" i="89" s="1"/>
  <c r="B105" i="89" a="1"/>
  <c r="B105" i="89" s="1"/>
  <c r="B104" i="89" a="1"/>
  <c r="B104" i="89" s="1"/>
  <c r="B103" i="89" a="1"/>
  <c r="B103" i="89" s="1"/>
  <c r="B102" i="89" a="1"/>
  <c r="B102" i="89" s="1"/>
  <c r="B101" i="89" a="1"/>
  <c r="B101" i="89" s="1"/>
  <c r="B100" i="89" a="1"/>
  <c r="B100" i="89" s="1"/>
  <c r="B99" i="89" a="1"/>
  <c r="B99" i="89" s="1"/>
  <c r="B98" i="89" a="1"/>
  <c r="B98" i="89" s="1"/>
  <c r="B97" i="89" a="1"/>
  <c r="B97" i="89" s="1"/>
  <c r="B96" i="89" a="1"/>
  <c r="B96" i="89" s="1"/>
  <c r="B95" i="89" a="1"/>
  <c r="B95" i="89" s="1"/>
  <c r="B94" i="89" a="1"/>
  <c r="B94" i="89" s="1"/>
  <c r="B93" i="89" a="1"/>
  <c r="B93" i="89" s="1"/>
  <c r="B92" i="89" a="1"/>
  <c r="B92" i="89" s="1"/>
  <c r="B91" i="89" a="1"/>
  <c r="B91" i="89" s="1"/>
  <c r="B90" i="89" a="1"/>
  <c r="B90" i="89" s="1"/>
  <c r="B89" i="89" a="1"/>
  <c r="B89" i="89" s="1"/>
  <c r="B88" i="89" a="1"/>
  <c r="B88" i="89" s="1"/>
  <c r="B87" i="89" a="1"/>
  <c r="B87" i="89" s="1"/>
  <c r="B86" i="89" a="1"/>
  <c r="B86" i="89" s="1"/>
  <c r="B85" i="89" a="1"/>
  <c r="B85" i="89" s="1"/>
  <c r="B84" i="89" a="1"/>
  <c r="B84" i="89" s="1"/>
  <c r="B83" i="89" a="1"/>
  <c r="B83" i="89" s="1"/>
  <c r="B82" i="89" a="1"/>
  <c r="B82" i="89" s="1"/>
  <c r="B81" i="89" a="1"/>
  <c r="B81" i="89" s="1"/>
  <c r="B80" i="89" a="1"/>
  <c r="B80" i="89" s="1"/>
  <c r="B79" i="89" a="1"/>
  <c r="B79" i="89" s="1"/>
  <c r="B78" i="89" a="1"/>
  <c r="B78" i="89" s="1"/>
  <c r="B77" i="89" a="1"/>
  <c r="B77" i="89" s="1"/>
  <c r="B76" i="89" a="1"/>
  <c r="B76" i="89" s="1"/>
  <c r="B75" i="89" a="1"/>
  <c r="B75" i="89" s="1"/>
  <c r="B74" i="89" a="1"/>
  <c r="B74" i="89" s="1"/>
  <c r="B73" i="89" a="1"/>
  <c r="B73" i="89" s="1"/>
  <c r="B72" i="89" a="1"/>
  <c r="B72" i="89" s="1"/>
  <c r="B71" i="89" a="1"/>
  <c r="B71" i="89" s="1"/>
  <c r="B70" i="89" a="1"/>
  <c r="B70" i="89" s="1"/>
  <c r="B69" i="89" a="1"/>
  <c r="B69" i="89" s="1"/>
  <c r="B68" i="89" a="1"/>
  <c r="B68" i="89" s="1"/>
  <c r="B67" i="89" a="1"/>
  <c r="B67" i="89" s="1"/>
  <c r="B66" i="89" a="1"/>
  <c r="B66" i="89" s="1"/>
  <c r="B65" i="89" a="1"/>
  <c r="B65" i="89" s="1"/>
  <c r="B64" i="89" a="1"/>
  <c r="B64" i="89" s="1"/>
  <c r="B63" i="89" a="1"/>
  <c r="B63" i="89" s="1"/>
  <c r="B62" i="89" a="1"/>
  <c r="B62" i="89" s="1"/>
  <c r="B61" i="89" a="1"/>
  <c r="B61" i="89" s="1"/>
  <c r="B60" i="89" a="1"/>
  <c r="B60" i="89" s="1"/>
  <c r="B59" i="89" a="1"/>
  <c r="B59" i="89" s="1"/>
  <c r="B58" i="89" a="1"/>
  <c r="B58" i="89" s="1"/>
  <c r="B57" i="89" a="1"/>
  <c r="B57" i="89" s="1"/>
  <c r="B56" i="89" a="1"/>
  <c r="B56" i="89" s="1"/>
  <c r="B55" i="89" a="1"/>
  <c r="B55" i="89" s="1"/>
  <c r="B54" i="89" a="1"/>
  <c r="B54" i="89" s="1"/>
  <c r="B53" i="89" a="1"/>
  <c r="B53" i="89" s="1"/>
  <c r="B52" i="89" a="1"/>
  <c r="B52" i="89" s="1"/>
  <c r="B51" i="89" a="1"/>
  <c r="B51" i="89" s="1"/>
  <c r="B50" i="89" a="1"/>
  <c r="B50" i="89" s="1"/>
  <c r="B49" i="89" a="1"/>
  <c r="B49" i="89" s="1"/>
  <c r="B48" i="89" a="1"/>
  <c r="B48" i="89" s="1"/>
  <c r="B47" i="89" a="1"/>
  <c r="B47" i="89" s="1"/>
  <c r="B46" i="89" a="1"/>
  <c r="B46" i="89" s="1"/>
  <c r="B45" i="89" a="1"/>
  <c r="B45" i="89" s="1"/>
  <c r="B44" i="89" a="1"/>
  <c r="B44" i="89" s="1"/>
  <c r="B43" i="89" a="1"/>
  <c r="B43" i="89" s="1"/>
  <c r="B42" i="89" a="1"/>
  <c r="B42" i="89" s="1"/>
  <c r="B41" i="89" a="1"/>
  <c r="B41" i="89" s="1"/>
  <c r="B40" i="89" a="1"/>
  <c r="B40" i="89" s="1"/>
  <c r="B39" i="89" a="1"/>
  <c r="B39" i="89" s="1"/>
  <c r="B38" i="89" a="1"/>
  <c r="B38" i="89" s="1"/>
  <c r="B37" i="89" a="1"/>
  <c r="B37" i="89" s="1"/>
  <c r="B36" i="89" a="1"/>
  <c r="B36" i="89" s="1"/>
  <c r="B35" i="89" a="1"/>
  <c r="B35" i="89" s="1"/>
  <c r="B34" i="89" a="1"/>
  <c r="B34" i="89" s="1"/>
  <c r="B33" i="89" a="1"/>
  <c r="B33" i="89" s="1"/>
  <c r="B32" i="89" a="1"/>
  <c r="B32" i="89" s="1"/>
  <c r="B31" i="89" a="1"/>
  <c r="B31" i="89" s="1"/>
  <c r="B30" i="89" a="1"/>
  <c r="B30" i="89" s="1"/>
  <c r="B29" i="89" a="1"/>
  <c r="B29" i="89" s="1"/>
  <c r="B28" i="89" a="1"/>
  <c r="B28" i="89" s="1"/>
  <c r="B27" i="89" a="1"/>
  <c r="B27" i="89" s="1"/>
  <c r="B26" i="89" a="1"/>
  <c r="B26" i="89" s="1"/>
  <c r="B25" i="89" a="1"/>
  <c r="B25" i="89" s="1"/>
  <c r="B24" i="89" a="1"/>
  <c r="B24" i="89" s="1"/>
  <c r="B23" i="89" a="1"/>
  <c r="B23" i="89" s="1"/>
  <c r="B22" i="89" a="1"/>
  <c r="B22" i="89" s="1"/>
  <c r="B21" i="89" a="1"/>
  <c r="B21" i="89" s="1"/>
  <c r="B20" i="89" a="1"/>
  <c r="B20" i="89" s="1"/>
  <c r="B19" i="89" a="1"/>
  <c r="B19" i="89" s="1"/>
  <c r="B18" i="89" a="1"/>
  <c r="B18" i="89" s="1"/>
  <c r="B17" i="89" a="1"/>
  <c r="B17" i="89" s="1"/>
  <c r="B16" i="89" a="1"/>
  <c r="B16" i="89" s="1"/>
  <c r="B15" i="89" a="1"/>
  <c r="B15" i="89" s="1"/>
  <c r="B14" i="89" a="1"/>
  <c r="B14" i="89" s="1"/>
  <c r="B13" i="89" a="1"/>
  <c r="B13" i="89" s="1"/>
  <c r="B12" i="89" a="1"/>
  <c r="B12" i="89" s="1"/>
  <c r="B11" i="89" a="1"/>
  <c r="B11" i="89" s="1"/>
  <c r="B10" i="89" a="1"/>
  <c r="B10" i="89" s="1"/>
  <c r="B9" i="89" a="1"/>
  <c r="B9" i="89" s="1"/>
  <c r="B8" i="89" a="1"/>
  <c r="B8" i="89" s="1"/>
  <c r="B7" i="89" a="1"/>
  <c r="B7" i="89" s="1"/>
  <c r="B6" i="89" a="1"/>
  <c r="B6" i="89" s="1"/>
  <c r="B5" i="89" a="1"/>
  <c r="B5" i="89" s="1"/>
  <c r="A2" i="89" a="1"/>
  <c r="B4" i="89" s="1" a="1"/>
  <c r="B5000" i="120" a="1"/>
  <c r="B5000" i="120" s="1"/>
  <c r="B4999" i="120" a="1"/>
  <c r="B4999" i="120" s="1"/>
  <c r="B4998" i="120" a="1"/>
  <c r="B4998" i="120" s="1"/>
  <c r="B4997" i="120" a="1"/>
  <c r="B4997" i="120" s="1"/>
  <c r="B4996" i="120" a="1"/>
  <c r="B4996" i="120" s="1"/>
  <c r="B4995" i="120" a="1"/>
  <c r="B4995" i="120" s="1"/>
  <c r="B4994" i="120" a="1"/>
  <c r="B4994" i="120" s="1"/>
  <c r="B4993" i="120" a="1"/>
  <c r="B4993" i="120" s="1"/>
  <c r="B4992" i="120" a="1"/>
  <c r="B4992" i="120" s="1"/>
  <c r="B4991" i="120" a="1"/>
  <c r="B4991" i="120" s="1"/>
  <c r="B4990" i="120" a="1"/>
  <c r="B4990" i="120" s="1"/>
  <c r="B4989" i="120" a="1"/>
  <c r="B4989" i="120" s="1"/>
  <c r="B4988" i="120" a="1"/>
  <c r="B4988" i="120" s="1"/>
  <c r="B4987" i="120" a="1"/>
  <c r="B4987" i="120" s="1"/>
  <c r="B4986" i="120" a="1"/>
  <c r="B4986" i="120" s="1"/>
  <c r="B4985" i="120" a="1"/>
  <c r="B4985" i="120" s="1"/>
  <c r="B4984" i="120" a="1"/>
  <c r="B4984" i="120" s="1"/>
  <c r="B4983" i="120" a="1"/>
  <c r="B4983" i="120" s="1"/>
  <c r="B4982" i="120" a="1"/>
  <c r="B4982" i="120" s="1"/>
  <c r="B4981" i="120" a="1"/>
  <c r="B4981" i="120" s="1"/>
  <c r="B4980" i="120" a="1"/>
  <c r="B4980" i="120" s="1"/>
  <c r="B4979" i="120" a="1"/>
  <c r="B4979" i="120" s="1"/>
  <c r="B4978" i="120" a="1"/>
  <c r="B4978" i="120" s="1"/>
  <c r="B4977" i="120" a="1"/>
  <c r="B4977" i="120" s="1"/>
  <c r="B4976" i="120" a="1"/>
  <c r="B4976" i="120" s="1"/>
  <c r="B4975" i="120" a="1"/>
  <c r="B4975" i="120" s="1"/>
  <c r="B4974" i="120" a="1"/>
  <c r="B4974" i="120" s="1"/>
  <c r="B4973" i="120" a="1"/>
  <c r="B4973" i="120" s="1"/>
  <c r="B4972" i="120" a="1"/>
  <c r="B4972" i="120" s="1"/>
  <c r="B4971" i="120" a="1"/>
  <c r="B4971" i="120" s="1"/>
  <c r="B4970" i="120" a="1"/>
  <c r="B4970" i="120" s="1"/>
  <c r="B4969" i="120" a="1"/>
  <c r="B4969" i="120" s="1"/>
  <c r="B4968" i="120" a="1"/>
  <c r="B4968" i="120" s="1"/>
  <c r="B4967" i="120" a="1"/>
  <c r="B4967" i="120" s="1"/>
  <c r="B4966" i="120" a="1"/>
  <c r="B4966" i="120" s="1"/>
  <c r="B4965" i="120" a="1"/>
  <c r="B4965" i="120" s="1"/>
  <c r="B4964" i="120" a="1"/>
  <c r="B4964" i="120" s="1"/>
  <c r="B4963" i="120" a="1"/>
  <c r="B4963" i="120" s="1"/>
  <c r="B4962" i="120" a="1"/>
  <c r="B4962" i="120" s="1"/>
  <c r="B4961" i="120" a="1"/>
  <c r="B4961" i="120" s="1"/>
  <c r="B4960" i="120" a="1"/>
  <c r="B4960" i="120" s="1"/>
  <c r="B4959" i="120" a="1"/>
  <c r="B4959" i="120" s="1"/>
  <c r="B4958" i="120" a="1"/>
  <c r="B4958" i="120" s="1"/>
  <c r="B4957" i="120" a="1"/>
  <c r="B4957" i="120" s="1"/>
  <c r="B4956" i="120" a="1"/>
  <c r="B4956" i="120" s="1"/>
  <c r="B4955" i="120" a="1"/>
  <c r="B4955" i="120" s="1"/>
  <c r="B4954" i="120" a="1"/>
  <c r="B4954" i="120" s="1"/>
  <c r="B4953" i="120" a="1"/>
  <c r="B4953" i="120" s="1"/>
  <c r="B4952" i="120" a="1"/>
  <c r="B4952" i="120" s="1"/>
  <c r="B4951" i="120" a="1"/>
  <c r="B4951" i="120" s="1"/>
  <c r="B4950" i="120" a="1"/>
  <c r="B4950" i="120" s="1"/>
  <c r="B4949" i="120" a="1"/>
  <c r="B4949" i="120" s="1"/>
  <c r="B4948" i="120" a="1"/>
  <c r="B4948" i="120" s="1"/>
  <c r="B4947" i="120" a="1"/>
  <c r="B4947" i="120" s="1"/>
  <c r="B4946" i="120" a="1"/>
  <c r="B4946" i="120" s="1"/>
  <c r="B4945" i="120" a="1"/>
  <c r="B4945" i="120" s="1"/>
  <c r="B4944" i="120" a="1"/>
  <c r="B4944" i="120" s="1"/>
  <c r="B4943" i="120" a="1"/>
  <c r="B4943" i="120" s="1"/>
  <c r="B4942" i="120" a="1"/>
  <c r="B4942" i="120" s="1"/>
  <c r="B4941" i="120" a="1"/>
  <c r="B4941" i="120" s="1"/>
  <c r="B4940" i="120" a="1"/>
  <c r="B4940" i="120" s="1"/>
  <c r="B4939" i="120" a="1"/>
  <c r="B4939" i="120" s="1"/>
  <c r="B4938" i="120" a="1"/>
  <c r="B4938" i="120" s="1"/>
  <c r="B4937" i="120" a="1"/>
  <c r="B4937" i="120" s="1"/>
  <c r="B4936" i="120" a="1"/>
  <c r="B4936" i="120" s="1"/>
  <c r="B4935" i="120" a="1"/>
  <c r="B4935" i="120" s="1"/>
  <c r="B4934" i="120" a="1"/>
  <c r="B4934" i="120" s="1"/>
  <c r="B4933" i="120" a="1"/>
  <c r="B4933" i="120" s="1"/>
  <c r="B4932" i="120" a="1"/>
  <c r="B4932" i="120" s="1"/>
  <c r="B4931" i="120" a="1"/>
  <c r="B4931" i="120" s="1"/>
  <c r="B4930" i="120" a="1"/>
  <c r="B4930" i="120" s="1"/>
  <c r="B4929" i="120" a="1"/>
  <c r="B4929" i="120" s="1"/>
  <c r="B4928" i="120" a="1"/>
  <c r="B4928" i="120" s="1"/>
  <c r="B4927" i="120" a="1"/>
  <c r="B4927" i="120" s="1"/>
  <c r="B4926" i="120" a="1"/>
  <c r="B4926" i="120" s="1"/>
  <c r="B4925" i="120" a="1"/>
  <c r="B4925" i="120" s="1"/>
  <c r="B4924" i="120" a="1"/>
  <c r="B4924" i="120" s="1"/>
  <c r="B4923" i="120" a="1"/>
  <c r="B4923" i="120" s="1"/>
  <c r="B4922" i="120" a="1"/>
  <c r="B4922" i="120" s="1"/>
  <c r="B4921" i="120" a="1"/>
  <c r="B4921" i="120" s="1"/>
  <c r="B4920" i="120" a="1"/>
  <c r="B4920" i="120" s="1"/>
  <c r="B4919" i="120" a="1"/>
  <c r="B4919" i="120" s="1"/>
  <c r="B4918" i="120" a="1"/>
  <c r="B4918" i="120" s="1"/>
  <c r="B4917" i="120" a="1"/>
  <c r="B4917" i="120" s="1"/>
  <c r="B4916" i="120" a="1"/>
  <c r="B4916" i="120" s="1"/>
  <c r="B4915" i="120" a="1"/>
  <c r="B4915" i="120" s="1"/>
  <c r="B4914" i="120" a="1"/>
  <c r="B4914" i="120" s="1"/>
  <c r="B4913" i="120" a="1"/>
  <c r="B4913" i="120" s="1"/>
  <c r="B4912" i="120" a="1"/>
  <c r="B4912" i="120" s="1"/>
  <c r="B4911" i="120" a="1"/>
  <c r="B4911" i="120" s="1"/>
  <c r="B4910" i="120" a="1"/>
  <c r="B4910" i="120" s="1"/>
  <c r="B4909" i="120" a="1"/>
  <c r="B4909" i="120" s="1"/>
  <c r="B4908" i="120" a="1"/>
  <c r="B4908" i="120" s="1"/>
  <c r="B4907" i="120" a="1"/>
  <c r="B4907" i="120" s="1"/>
  <c r="B4906" i="120" a="1"/>
  <c r="B4906" i="120" s="1"/>
  <c r="B4905" i="120" a="1"/>
  <c r="B4905" i="120" s="1"/>
  <c r="B4904" i="120" a="1"/>
  <c r="B4904" i="120" s="1"/>
  <c r="B4903" i="120" a="1"/>
  <c r="B4903" i="120" s="1"/>
  <c r="B4902" i="120" a="1"/>
  <c r="B4902" i="120" s="1"/>
  <c r="B4901" i="120" a="1"/>
  <c r="B4901" i="120" s="1"/>
  <c r="B4900" i="120" a="1"/>
  <c r="B4900" i="120" s="1"/>
  <c r="B4899" i="120" a="1"/>
  <c r="B4899" i="120" s="1"/>
  <c r="B4898" i="120" a="1"/>
  <c r="B4898" i="120" s="1"/>
  <c r="B4897" i="120" a="1"/>
  <c r="B4897" i="120" s="1"/>
  <c r="B4896" i="120" a="1"/>
  <c r="B4896" i="120" s="1"/>
  <c r="B4895" i="120" a="1"/>
  <c r="B4895" i="120" s="1"/>
  <c r="B4894" i="120" a="1"/>
  <c r="B4894" i="120" s="1"/>
  <c r="B4893" i="120" a="1"/>
  <c r="B4893" i="120" s="1"/>
  <c r="B4892" i="120" a="1"/>
  <c r="B4892" i="120" s="1"/>
  <c r="B4891" i="120" a="1"/>
  <c r="B4891" i="120" s="1"/>
  <c r="B4890" i="120" a="1"/>
  <c r="B4890" i="120" s="1"/>
  <c r="B4889" i="120" a="1"/>
  <c r="B4889" i="120" s="1"/>
  <c r="B4888" i="120" a="1"/>
  <c r="B4888" i="120" s="1"/>
  <c r="B4887" i="120" a="1"/>
  <c r="B4887" i="120" s="1"/>
  <c r="B4886" i="120" a="1"/>
  <c r="B4886" i="120" s="1"/>
  <c r="B4885" i="120" a="1"/>
  <c r="B4885" i="120" s="1"/>
  <c r="B4884" i="120" a="1"/>
  <c r="B4884" i="120" s="1"/>
  <c r="B4883" i="120" a="1"/>
  <c r="B4883" i="120" s="1"/>
  <c r="B4882" i="120" a="1"/>
  <c r="B4882" i="120" s="1"/>
  <c r="B4881" i="120" a="1"/>
  <c r="B4881" i="120" s="1"/>
  <c r="B4880" i="120" a="1"/>
  <c r="B4880" i="120" s="1"/>
  <c r="B4879" i="120" a="1"/>
  <c r="B4879" i="120" s="1"/>
  <c r="B4878" i="120" a="1"/>
  <c r="B4878" i="120" s="1"/>
  <c r="B4877" i="120" a="1"/>
  <c r="B4877" i="120" s="1"/>
  <c r="B4876" i="120" a="1"/>
  <c r="B4876" i="120" s="1"/>
  <c r="B4875" i="120" a="1"/>
  <c r="B4875" i="120" s="1"/>
  <c r="B4874" i="120" a="1"/>
  <c r="B4874" i="120" s="1"/>
  <c r="B4873" i="120" a="1"/>
  <c r="B4873" i="120" s="1"/>
  <c r="B4872" i="120" a="1"/>
  <c r="B4872" i="120" s="1"/>
  <c r="B4871" i="120" a="1"/>
  <c r="B4871" i="120" s="1"/>
  <c r="B4870" i="120" a="1"/>
  <c r="B4870" i="120" s="1"/>
  <c r="B4869" i="120" a="1"/>
  <c r="B4869" i="120" s="1"/>
  <c r="B4868" i="120" a="1"/>
  <c r="B4868" i="120" s="1"/>
  <c r="B4867" i="120" a="1"/>
  <c r="B4867" i="120" s="1"/>
  <c r="B4866" i="120" a="1"/>
  <c r="B4866" i="120" s="1"/>
  <c r="B4865" i="120" a="1"/>
  <c r="B4865" i="120" s="1"/>
  <c r="B4864" i="120" a="1"/>
  <c r="B4864" i="120" s="1"/>
  <c r="B4863" i="120" a="1"/>
  <c r="B4863" i="120" s="1"/>
  <c r="B4862" i="120" a="1"/>
  <c r="B4862" i="120" s="1"/>
  <c r="B4861" i="120" a="1"/>
  <c r="B4861" i="120" s="1"/>
  <c r="B4860" i="120" a="1"/>
  <c r="B4860" i="120" s="1"/>
  <c r="B4859" i="120" a="1"/>
  <c r="B4859" i="120" s="1"/>
  <c r="B4858" i="120" a="1"/>
  <c r="B4858" i="120" s="1"/>
  <c r="B4857" i="120" a="1"/>
  <c r="B4857" i="120" s="1"/>
  <c r="B4856" i="120" a="1"/>
  <c r="B4856" i="120" s="1"/>
  <c r="B4855" i="120" a="1"/>
  <c r="B4855" i="120" s="1"/>
  <c r="B4854" i="120" a="1"/>
  <c r="B4854" i="120" s="1"/>
  <c r="B4853" i="120" a="1"/>
  <c r="B4853" i="120" s="1"/>
  <c r="B4852" i="120" a="1"/>
  <c r="B4852" i="120" s="1"/>
  <c r="B4851" i="120" a="1"/>
  <c r="B4851" i="120" s="1"/>
  <c r="B4850" i="120" a="1"/>
  <c r="B4850" i="120" s="1"/>
  <c r="B4849" i="120" a="1"/>
  <c r="B4849" i="120" s="1"/>
  <c r="B4848" i="120" a="1"/>
  <c r="B4848" i="120" s="1"/>
  <c r="B4847" i="120" a="1"/>
  <c r="B4847" i="120" s="1"/>
  <c r="B4846" i="120" a="1"/>
  <c r="B4846" i="120" s="1"/>
  <c r="B4845" i="120" a="1"/>
  <c r="B4845" i="120" s="1"/>
  <c r="B4844" i="120" a="1"/>
  <c r="B4844" i="120" s="1"/>
  <c r="B4843" i="120" a="1"/>
  <c r="B4843" i="120" s="1"/>
  <c r="B4842" i="120" a="1"/>
  <c r="B4842" i="120" s="1"/>
  <c r="B4841" i="120" a="1"/>
  <c r="B4841" i="120" s="1"/>
  <c r="B4840" i="120" a="1"/>
  <c r="B4840" i="120" s="1"/>
  <c r="B4839" i="120" a="1"/>
  <c r="B4839" i="120" s="1"/>
  <c r="B4838" i="120" a="1"/>
  <c r="B4838" i="120" s="1"/>
  <c r="B4837" i="120" a="1"/>
  <c r="B4837" i="120" s="1"/>
  <c r="B4836" i="120" a="1"/>
  <c r="B4836" i="120" s="1"/>
  <c r="B4835" i="120" a="1"/>
  <c r="B4835" i="120" s="1"/>
  <c r="B4834" i="120" a="1"/>
  <c r="B4834" i="120" s="1"/>
  <c r="B4833" i="120" a="1"/>
  <c r="B4833" i="120" s="1"/>
  <c r="B4832" i="120" a="1"/>
  <c r="B4832" i="120" s="1"/>
  <c r="B4831" i="120" a="1"/>
  <c r="B4831" i="120" s="1"/>
  <c r="B4830" i="120" a="1"/>
  <c r="B4830" i="120" s="1"/>
  <c r="B4829" i="120" a="1"/>
  <c r="B4829" i="120" s="1"/>
  <c r="B4828" i="120" a="1"/>
  <c r="B4828" i="120" s="1"/>
  <c r="B4827" i="120" a="1"/>
  <c r="B4827" i="120" s="1"/>
  <c r="B4826" i="120" a="1"/>
  <c r="B4826" i="120" s="1"/>
  <c r="B4825" i="120" a="1"/>
  <c r="B4825" i="120" s="1"/>
  <c r="B4824" i="120" a="1"/>
  <c r="B4824" i="120" s="1"/>
  <c r="B4823" i="120" a="1"/>
  <c r="B4823" i="120" s="1"/>
  <c r="B4822" i="120" a="1"/>
  <c r="B4822" i="120" s="1"/>
  <c r="B4821" i="120" a="1"/>
  <c r="B4821" i="120" s="1"/>
  <c r="B4820" i="120" a="1"/>
  <c r="B4820" i="120" s="1"/>
  <c r="B4819" i="120" a="1"/>
  <c r="B4819" i="120" s="1"/>
  <c r="B4818" i="120" a="1"/>
  <c r="B4818" i="120" s="1"/>
  <c r="B4817" i="120" a="1"/>
  <c r="B4817" i="120" s="1"/>
  <c r="B4816" i="120" a="1"/>
  <c r="B4816" i="120" s="1"/>
  <c r="B4815" i="120" a="1"/>
  <c r="B4815" i="120" s="1"/>
  <c r="B4814" i="120" a="1"/>
  <c r="B4814" i="120" s="1"/>
  <c r="B4813" i="120" a="1"/>
  <c r="B4813" i="120" s="1"/>
  <c r="B4812" i="120" a="1"/>
  <c r="B4812" i="120" s="1"/>
  <c r="B4811" i="120" a="1"/>
  <c r="B4811" i="120" s="1"/>
  <c r="B4810" i="120" a="1"/>
  <c r="B4810" i="120" s="1"/>
  <c r="B4809" i="120" a="1"/>
  <c r="B4809" i="120" s="1"/>
  <c r="B4808" i="120" a="1"/>
  <c r="B4808" i="120" s="1"/>
  <c r="B4807" i="120" a="1"/>
  <c r="B4807" i="120" s="1"/>
  <c r="B4806" i="120" a="1"/>
  <c r="B4806" i="120" s="1"/>
  <c r="B4805" i="120" a="1"/>
  <c r="B4805" i="120" s="1"/>
  <c r="B4804" i="120" a="1"/>
  <c r="B4804" i="120" s="1"/>
  <c r="B4803" i="120" a="1"/>
  <c r="B4803" i="120" s="1"/>
  <c r="B4802" i="120" a="1"/>
  <c r="B4802" i="120" s="1"/>
  <c r="B4801" i="120" a="1"/>
  <c r="B4801" i="120" s="1"/>
  <c r="B4800" i="120" a="1"/>
  <c r="B4800" i="120" s="1"/>
  <c r="B4799" i="120" a="1"/>
  <c r="B4799" i="120" s="1"/>
  <c r="B4798" i="120" a="1"/>
  <c r="B4798" i="120" s="1"/>
  <c r="B4797" i="120" a="1"/>
  <c r="B4797" i="120" s="1"/>
  <c r="B4796" i="120" a="1"/>
  <c r="B4796" i="120" s="1"/>
  <c r="B4795" i="120" a="1"/>
  <c r="B4795" i="120" s="1"/>
  <c r="B4794" i="120" a="1"/>
  <c r="B4794" i="120" s="1"/>
  <c r="B4793" i="120" a="1"/>
  <c r="B4793" i="120" s="1"/>
  <c r="B4792" i="120" a="1"/>
  <c r="B4792" i="120" s="1"/>
  <c r="B4791" i="120" a="1"/>
  <c r="B4791" i="120" s="1"/>
  <c r="B4790" i="120" a="1"/>
  <c r="B4790" i="120" s="1"/>
  <c r="B4789" i="120" a="1"/>
  <c r="B4789" i="120" s="1"/>
  <c r="B4788" i="120" a="1"/>
  <c r="B4788" i="120" s="1"/>
  <c r="B4787" i="120" a="1"/>
  <c r="B4787" i="120" s="1"/>
  <c r="B4786" i="120" a="1"/>
  <c r="B4786" i="120" s="1"/>
  <c r="B4785" i="120" a="1"/>
  <c r="B4785" i="120" s="1"/>
  <c r="B4784" i="120" a="1"/>
  <c r="B4784" i="120" s="1"/>
  <c r="B4783" i="120" a="1"/>
  <c r="B4783" i="120" s="1"/>
  <c r="B4782" i="120" a="1"/>
  <c r="B4782" i="120" s="1"/>
  <c r="B4781" i="120" a="1"/>
  <c r="B4781" i="120" s="1"/>
  <c r="B4780" i="120" a="1"/>
  <c r="B4780" i="120" s="1"/>
  <c r="B4779" i="120" a="1"/>
  <c r="B4779" i="120" s="1"/>
  <c r="B4778" i="120" a="1"/>
  <c r="B4778" i="120" s="1"/>
  <c r="B4777" i="120" a="1"/>
  <c r="B4777" i="120" s="1"/>
  <c r="B4776" i="120" a="1"/>
  <c r="B4776" i="120" s="1"/>
  <c r="B4775" i="120" a="1"/>
  <c r="B4775" i="120" s="1"/>
  <c r="B4774" i="120" a="1"/>
  <c r="B4774" i="120" s="1"/>
  <c r="B4773" i="120" a="1"/>
  <c r="B4773" i="120" s="1"/>
  <c r="B4772" i="120" a="1"/>
  <c r="B4772" i="120" s="1"/>
  <c r="B4771" i="120" a="1"/>
  <c r="B4771" i="120" s="1"/>
  <c r="B4770" i="120" a="1"/>
  <c r="B4770" i="120" s="1"/>
  <c r="B4769" i="120" a="1"/>
  <c r="B4769" i="120" s="1"/>
  <c r="B4768" i="120" a="1"/>
  <c r="B4768" i="120" s="1"/>
  <c r="B4767" i="120" a="1"/>
  <c r="B4767" i="120" s="1"/>
  <c r="B4766" i="120" a="1"/>
  <c r="B4766" i="120" s="1"/>
  <c r="B4765" i="120" a="1"/>
  <c r="B4765" i="120" s="1"/>
  <c r="B4764" i="120" a="1"/>
  <c r="B4764" i="120" s="1"/>
  <c r="B4763" i="120" a="1"/>
  <c r="B4763" i="120" s="1"/>
  <c r="B4762" i="120" a="1"/>
  <c r="B4762" i="120" s="1"/>
  <c r="B4761" i="120" a="1"/>
  <c r="B4761" i="120" s="1"/>
  <c r="B4760" i="120" a="1"/>
  <c r="B4760" i="120" s="1"/>
  <c r="B4759" i="120" a="1"/>
  <c r="B4759" i="120" s="1"/>
  <c r="B4758" i="120" a="1"/>
  <c r="B4758" i="120" s="1"/>
  <c r="B4757" i="120" a="1"/>
  <c r="B4757" i="120" s="1"/>
  <c r="B4756" i="120" a="1"/>
  <c r="B4756" i="120" s="1"/>
  <c r="B4755" i="120" a="1"/>
  <c r="B4755" i="120" s="1"/>
  <c r="B4754" i="120" a="1"/>
  <c r="B4754" i="120" s="1"/>
  <c r="B4753" i="120" a="1"/>
  <c r="B4753" i="120" s="1"/>
  <c r="B4752" i="120" a="1"/>
  <c r="B4752" i="120" s="1"/>
  <c r="B4751" i="120" a="1"/>
  <c r="B4751" i="120" s="1"/>
  <c r="B4750" i="120" a="1"/>
  <c r="B4750" i="120" s="1"/>
  <c r="B4749" i="120" a="1"/>
  <c r="B4749" i="120" s="1"/>
  <c r="B4748" i="120" a="1"/>
  <c r="B4748" i="120" s="1"/>
  <c r="B4747" i="120" a="1"/>
  <c r="B4747" i="120" s="1"/>
  <c r="B4746" i="120" a="1"/>
  <c r="B4746" i="120" s="1"/>
  <c r="B4745" i="120" a="1"/>
  <c r="B4745" i="120" s="1"/>
  <c r="B4744" i="120" a="1"/>
  <c r="B4744" i="120" s="1"/>
  <c r="B4743" i="120" a="1"/>
  <c r="B4743" i="120" s="1"/>
  <c r="B4742" i="120" a="1"/>
  <c r="B4742" i="120" s="1"/>
  <c r="B4741" i="120" a="1"/>
  <c r="B4741" i="120" s="1"/>
  <c r="B4740" i="120" a="1"/>
  <c r="B4740" i="120" s="1"/>
  <c r="B4739" i="120" a="1"/>
  <c r="B4739" i="120" s="1"/>
  <c r="B4738" i="120" a="1"/>
  <c r="B4738" i="120" s="1"/>
  <c r="B4737" i="120" a="1"/>
  <c r="B4737" i="120" s="1"/>
  <c r="B4736" i="120" a="1"/>
  <c r="B4736" i="120" s="1"/>
  <c r="B4735" i="120" a="1"/>
  <c r="B4735" i="120" s="1"/>
  <c r="B4734" i="120" a="1"/>
  <c r="B4734" i="120" s="1"/>
  <c r="B4733" i="120" a="1"/>
  <c r="B4733" i="120" s="1"/>
  <c r="B4732" i="120" a="1"/>
  <c r="B4732" i="120" s="1"/>
  <c r="B4731" i="120" a="1"/>
  <c r="B4731" i="120" s="1"/>
  <c r="B4730" i="120" a="1"/>
  <c r="B4730" i="120" s="1"/>
  <c r="B4729" i="120" a="1"/>
  <c r="B4729" i="120" s="1"/>
  <c r="B4728" i="120" a="1"/>
  <c r="B4728" i="120" s="1"/>
  <c r="B4727" i="120" a="1"/>
  <c r="B4727" i="120" s="1"/>
  <c r="B4726" i="120" a="1"/>
  <c r="B4726" i="120" s="1"/>
  <c r="B4725" i="120" a="1"/>
  <c r="B4725" i="120" s="1"/>
  <c r="B4724" i="120" a="1"/>
  <c r="B4724" i="120" s="1"/>
  <c r="B4723" i="120" a="1"/>
  <c r="B4723" i="120" s="1"/>
  <c r="B4722" i="120" a="1"/>
  <c r="B4722" i="120" s="1"/>
  <c r="B4721" i="120" a="1"/>
  <c r="B4721" i="120" s="1"/>
  <c r="B4720" i="120" a="1"/>
  <c r="B4720" i="120" s="1"/>
  <c r="B4719" i="120" a="1"/>
  <c r="B4719" i="120" s="1"/>
  <c r="B4718" i="120" a="1"/>
  <c r="B4718" i="120" s="1"/>
  <c r="B4717" i="120" a="1"/>
  <c r="B4717" i="120" s="1"/>
  <c r="B4716" i="120" a="1"/>
  <c r="B4716" i="120" s="1"/>
  <c r="B4715" i="120" a="1"/>
  <c r="B4715" i="120" s="1"/>
  <c r="B4714" i="120" a="1"/>
  <c r="B4714" i="120" s="1"/>
  <c r="B4713" i="120" a="1"/>
  <c r="B4713" i="120" s="1"/>
  <c r="B4712" i="120" a="1"/>
  <c r="B4712" i="120" s="1"/>
  <c r="B4711" i="120" a="1"/>
  <c r="B4711" i="120" s="1"/>
  <c r="B4710" i="120" a="1"/>
  <c r="B4710" i="120" s="1"/>
  <c r="B4709" i="120" a="1"/>
  <c r="B4709" i="120" s="1"/>
  <c r="B4708" i="120" a="1"/>
  <c r="B4708" i="120" s="1"/>
  <c r="B4707" i="120" a="1"/>
  <c r="B4707" i="120" s="1"/>
  <c r="B4706" i="120" a="1"/>
  <c r="B4706" i="120" s="1"/>
  <c r="B4705" i="120" a="1"/>
  <c r="B4705" i="120" s="1"/>
  <c r="B4704" i="120" a="1"/>
  <c r="B4704" i="120" s="1"/>
  <c r="B4703" i="120" a="1"/>
  <c r="B4703" i="120" s="1"/>
  <c r="B4702" i="120" a="1"/>
  <c r="B4702" i="120" s="1"/>
  <c r="B4701" i="120" a="1"/>
  <c r="B4701" i="120" s="1"/>
  <c r="B4700" i="120" a="1"/>
  <c r="B4700" i="120" s="1"/>
  <c r="B4699" i="120" a="1"/>
  <c r="B4699" i="120" s="1"/>
  <c r="B4698" i="120" a="1"/>
  <c r="B4698" i="120" s="1"/>
  <c r="B4697" i="120" a="1"/>
  <c r="B4697" i="120" s="1"/>
  <c r="B4696" i="120" a="1"/>
  <c r="B4696" i="120" s="1"/>
  <c r="B4695" i="120" a="1"/>
  <c r="B4695" i="120" s="1"/>
  <c r="B4694" i="120" a="1"/>
  <c r="B4694" i="120" s="1"/>
  <c r="B4693" i="120" a="1"/>
  <c r="B4693" i="120" s="1"/>
  <c r="B4692" i="120" a="1"/>
  <c r="B4692" i="120" s="1"/>
  <c r="B4691" i="120" a="1"/>
  <c r="B4691" i="120" s="1"/>
  <c r="B4690" i="120" a="1"/>
  <c r="B4690" i="120" s="1"/>
  <c r="B4689" i="120" a="1"/>
  <c r="B4689" i="120" s="1"/>
  <c r="B4688" i="120" a="1"/>
  <c r="B4688" i="120" s="1"/>
  <c r="B4687" i="120" a="1"/>
  <c r="B4687" i="120" s="1"/>
  <c r="B4686" i="120" a="1"/>
  <c r="B4686" i="120" s="1"/>
  <c r="B4685" i="120" a="1"/>
  <c r="B4685" i="120" s="1"/>
  <c r="B4684" i="120" a="1"/>
  <c r="B4684" i="120" s="1"/>
  <c r="B4683" i="120" a="1"/>
  <c r="B4683" i="120" s="1"/>
  <c r="B4682" i="120" a="1"/>
  <c r="B4682" i="120" s="1"/>
  <c r="B4681" i="120" a="1"/>
  <c r="B4681" i="120" s="1"/>
  <c r="B4680" i="120" a="1"/>
  <c r="B4680" i="120" s="1"/>
  <c r="B4679" i="120" a="1"/>
  <c r="B4679" i="120" s="1"/>
  <c r="B4678" i="120" a="1"/>
  <c r="B4678" i="120" s="1"/>
  <c r="B4677" i="120" a="1"/>
  <c r="B4677" i="120" s="1"/>
  <c r="B4676" i="120" a="1"/>
  <c r="B4676" i="120" s="1"/>
  <c r="B4675" i="120" a="1"/>
  <c r="B4675" i="120" s="1"/>
  <c r="B4674" i="120" a="1"/>
  <c r="B4674" i="120" s="1"/>
  <c r="B4673" i="120" a="1"/>
  <c r="B4673" i="120" s="1"/>
  <c r="B4672" i="120" a="1"/>
  <c r="B4672" i="120" s="1"/>
  <c r="B4671" i="120" a="1"/>
  <c r="B4671" i="120" s="1"/>
  <c r="B4670" i="120" a="1"/>
  <c r="B4670" i="120" s="1"/>
  <c r="B4669" i="120" a="1"/>
  <c r="B4669" i="120" s="1"/>
  <c r="B4668" i="120" a="1"/>
  <c r="B4668" i="120" s="1"/>
  <c r="B4667" i="120" a="1"/>
  <c r="B4667" i="120" s="1"/>
  <c r="B4666" i="120" a="1"/>
  <c r="B4666" i="120" s="1"/>
  <c r="B4665" i="120" a="1"/>
  <c r="B4665" i="120" s="1"/>
  <c r="B4664" i="120" a="1"/>
  <c r="B4664" i="120" s="1"/>
  <c r="B4663" i="120" a="1"/>
  <c r="B4663" i="120" s="1"/>
  <c r="B4662" i="120" a="1"/>
  <c r="B4662" i="120" s="1"/>
  <c r="B4661" i="120" a="1"/>
  <c r="B4661" i="120" s="1"/>
  <c r="B4660" i="120" a="1"/>
  <c r="B4660" i="120" s="1"/>
  <c r="B4659" i="120" a="1"/>
  <c r="B4659" i="120" s="1"/>
  <c r="B4658" i="120" a="1"/>
  <c r="B4658" i="120" s="1"/>
  <c r="B4657" i="120" a="1"/>
  <c r="B4657" i="120" s="1"/>
  <c r="B4656" i="120" a="1"/>
  <c r="B4656" i="120" s="1"/>
  <c r="B4655" i="120" a="1"/>
  <c r="B4655" i="120" s="1"/>
  <c r="B4654" i="120" a="1"/>
  <c r="B4654" i="120" s="1"/>
  <c r="B4653" i="120" a="1"/>
  <c r="B4653" i="120" s="1"/>
  <c r="B4652" i="120" a="1"/>
  <c r="B4652" i="120" s="1"/>
  <c r="B4651" i="120" a="1"/>
  <c r="B4651" i="120" s="1"/>
  <c r="B4650" i="120" a="1"/>
  <c r="B4650" i="120" s="1"/>
  <c r="B4649" i="120" a="1"/>
  <c r="B4649" i="120" s="1"/>
  <c r="B4648" i="120" a="1"/>
  <c r="B4648" i="120" s="1"/>
  <c r="B4647" i="120" a="1"/>
  <c r="B4647" i="120" s="1"/>
  <c r="B4646" i="120" a="1"/>
  <c r="B4646" i="120" s="1"/>
  <c r="B4645" i="120" a="1"/>
  <c r="B4645" i="120" s="1"/>
  <c r="B4644" i="120" a="1"/>
  <c r="B4644" i="120" s="1"/>
  <c r="B4643" i="120" a="1"/>
  <c r="B4643" i="120" s="1"/>
  <c r="B4642" i="120" a="1"/>
  <c r="B4642" i="120" s="1"/>
  <c r="B4641" i="120" a="1"/>
  <c r="B4641" i="120" s="1"/>
  <c r="B4640" i="120" a="1"/>
  <c r="B4640" i="120" s="1"/>
  <c r="B4639" i="120" a="1"/>
  <c r="B4639" i="120" s="1"/>
  <c r="B4638" i="120" a="1"/>
  <c r="B4638" i="120" s="1"/>
  <c r="B4637" i="120" a="1"/>
  <c r="B4637" i="120" s="1"/>
  <c r="B4636" i="120" a="1"/>
  <c r="B4636" i="120" s="1"/>
  <c r="B4635" i="120" a="1"/>
  <c r="B4635" i="120" s="1"/>
  <c r="B4634" i="120" a="1"/>
  <c r="B4634" i="120" s="1"/>
  <c r="B4633" i="120" a="1"/>
  <c r="B4633" i="120" s="1"/>
  <c r="B4632" i="120" a="1"/>
  <c r="B4632" i="120" s="1"/>
  <c r="B4631" i="120" a="1"/>
  <c r="B4631" i="120" s="1"/>
  <c r="B4630" i="120" a="1"/>
  <c r="B4630" i="120" s="1"/>
  <c r="B4629" i="120" a="1"/>
  <c r="B4629" i="120" s="1"/>
  <c r="B4628" i="120" a="1"/>
  <c r="B4628" i="120" s="1"/>
  <c r="B4627" i="120" a="1"/>
  <c r="B4627" i="120" s="1"/>
  <c r="B4626" i="120" a="1"/>
  <c r="B4626" i="120" s="1"/>
  <c r="B4625" i="120" a="1"/>
  <c r="B4625" i="120" s="1"/>
  <c r="B4624" i="120" a="1"/>
  <c r="B4624" i="120" s="1"/>
  <c r="B4623" i="120" a="1"/>
  <c r="B4623" i="120" s="1"/>
  <c r="B4622" i="120" a="1"/>
  <c r="B4622" i="120" s="1"/>
  <c r="B4621" i="120" a="1"/>
  <c r="B4621" i="120" s="1"/>
  <c r="B4620" i="120" a="1"/>
  <c r="B4620" i="120" s="1"/>
  <c r="B4619" i="120" a="1"/>
  <c r="B4619" i="120" s="1"/>
  <c r="B4618" i="120" a="1"/>
  <c r="B4618" i="120" s="1"/>
  <c r="B4617" i="120" a="1"/>
  <c r="B4617" i="120" s="1"/>
  <c r="B4616" i="120" a="1"/>
  <c r="B4616" i="120" s="1"/>
  <c r="B4615" i="120" a="1"/>
  <c r="B4615" i="120" s="1"/>
  <c r="B4614" i="120" a="1"/>
  <c r="B4614" i="120" s="1"/>
  <c r="B4613" i="120" a="1"/>
  <c r="B4613" i="120" s="1"/>
  <c r="B4612" i="120" a="1"/>
  <c r="B4612" i="120" s="1"/>
  <c r="B4611" i="120" a="1"/>
  <c r="B4611" i="120" s="1"/>
  <c r="B4610" i="120" a="1"/>
  <c r="B4610" i="120" s="1"/>
  <c r="B4609" i="120" a="1"/>
  <c r="B4609" i="120" s="1"/>
  <c r="B4608" i="120" a="1"/>
  <c r="B4608" i="120" s="1"/>
  <c r="B4607" i="120" a="1"/>
  <c r="B4607" i="120" s="1"/>
  <c r="B4606" i="120" a="1"/>
  <c r="B4606" i="120" s="1"/>
  <c r="B4605" i="120" a="1"/>
  <c r="B4605" i="120" s="1"/>
  <c r="B4604" i="120" a="1"/>
  <c r="B4604" i="120" s="1"/>
  <c r="B4603" i="120" a="1"/>
  <c r="B4603" i="120" s="1"/>
  <c r="B4602" i="120" a="1"/>
  <c r="B4602" i="120" s="1"/>
  <c r="B4601" i="120" a="1"/>
  <c r="B4601" i="120" s="1"/>
  <c r="B4600" i="120" a="1"/>
  <c r="B4600" i="120" s="1"/>
  <c r="B4599" i="120" a="1"/>
  <c r="B4599" i="120" s="1"/>
  <c r="B4598" i="120" a="1"/>
  <c r="B4598" i="120" s="1"/>
  <c r="B4597" i="120" a="1"/>
  <c r="B4597" i="120" s="1"/>
  <c r="B4596" i="120" a="1"/>
  <c r="B4596" i="120" s="1"/>
  <c r="B4595" i="120" a="1"/>
  <c r="B4595" i="120" s="1"/>
  <c r="B4594" i="120" a="1"/>
  <c r="B4594" i="120" s="1"/>
  <c r="B4593" i="120" a="1"/>
  <c r="B4593" i="120" s="1"/>
  <c r="B4592" i="120" a="1"/>
  <c r="B4592" i="120" s="1"/>
  <c r="B4591" i="120" a="1"/>
  <c r="B4591" i="120" s="1"/>
  <c r="B4590" i="120" a="1"/>
  <c r="B4590" i="120" s="1"/>
  <c r="B4589" i="120" a="1"/>
  <c r="B4589" i="120" s="1"/>
  <c r="B4588" i="120" a="1"/>
  <c r="B4588" i="120" s="1"/>
  <c r="B4587" i="120" a="1"/>
  <c r="B4587" i="120" s="1"/>
  <c r="B4586" i="120" a="1"/>
  <c r="B4586" i="120" s="1"/>
  <c r="B4585" i="120" a="1"/>
  <c r="B4585" i="120" s="1"/>
  <c r="B4584" i="120" a="1"/>
  <c r="B4584" i="120" s="1"/>
  <c r="B4583" i="120" a="1"/>
  <c r="B4583" i="120" s="1"/>
  <c r="B4582" i="120" a="1"/>
  <c r="B4582" i="120" s="1"/>
  <c r="B4581" i="120" a="1"/>
  <c r="B4581" i="120" s="1"/>
  <c r="B4580" i="120" a="1"/>
  <c r="B4580" i="120" s="1"/>
  <c r="B4579" i="120" a="1"/>
  <c r="B4579" i="120" s="1"/>
  <c r="B4578" i="120" a="1"/>
  <c r="B4578" i="120" s="1"/>
  <c r="B4577" i="120" a="1"/>
  <c r="B4577" i="120" s="1"/>
  <c r="B4576" i="120" a="1"/>
  <c r="B4576" i="120" s="1"/>
  <c r="B4575" i="120" a="1"/>
  <c r="B4575" i="120" s="1"/>
  <c r="B4574" i="120" a="1"/>
  <c r="B4574" i="120" s="1"/>
  <c r="B4573" i="120" a="1"/>
  <c r="B4573" i="120" s="1"/>
  <c r="B4572" i="120" a="1"/>
  <c r="B4572" i="120" s="1"/>
  <c r="B4571" i="120" a="1"/>
  <c r="B4571" i="120" s="1"/>
  <c r="B4570" i="120" a="1"/>
  <c r="B4570" i="120" s="1"/>
  <c r="B4569" i="120" a="1"/>
  <c r="B4569" i="120" s="1"/>
  <c r="B4568" i="120" a="1"/>
  <c r="B4568" i="120" s="1"/>
  <c r="B4567" i="120" a="1"/>
  <c r="B4567" i="120" s="1"/>
  <c r="B4566" i="120" a="1"/>
  <c r="B4566" i="120" s="1"/>
  <c r="B4565" i="120" a="1"/>
  <c r="B4565" i="120" s="1"/>
  <c r="B4564" i="120" a="1"/>
  <c r="B4564" i="120" s="1"/>
  <c r="B4563" i="120" a="1"/>
  <c r="B4563" i="120" s="1"/>
  <c r="B4562" i="120" a="1"/>
  <c r="B4562" i="120" s="1"/>
  <c r="B4561" i="120" a="1"/>
  <c r="B4561" i="120" s="1"/>
  <c r="B4560" i="120" a="1"/>
  <c r="B4560" i="120" s="1"/>
  <c r="B4559" i="120" a="1"/>
  <c r="B4559" i="120" s="1"/>
  <c r="B4558" i="120" a="1"/>
  <c r="B4558" i="120" s="1"/>
  <c r="B4557" i="120" a="1"/>
  <c r="B4557" i="120" s="1"/>
  <c r="B4556" i="120" a="1"/>
  <c r="B4556" i="120" s="1"/>
  <c r="B4555" i="120" a="1"/>
  <c r="B4555" i="120" s="1"/>
  <c r="B4554" i="120" a="1"/>
  <c r="B4554" i="120" s="1"/>
  <c r="B4553" i="120" a="1"/>
  <c r="B4553" i="120" s="1"/>
  <c r="B4552" i="120" a="1"/>
  <c r="B4552" i="120" s="1"/>
  <c r="B4551" i="120" a="1"/>
  <c r="B4551" i="120" s="1"/>
  <c r="B4550" i="120" a="1"/>
  <c r="B4550" i="120" s="1"/>
  <c r="B4549" i="120" a="1"/>
  <c r="B4549" i="120" s="1"/>
  <c r="B4548" i="120" a="1"/>
  <c r="B4548" i="120" s="1"/>
  <c r="B4547" i="120" a="1"/>
  <c r="B4547" i="120" s="1"/>
  <c r="B4546" i="120" a="1"/>
  <c r="B4546" i="120" s="1"/>
  <c r="B4545" i="120" a="1"/>
  <c r="B4545" i="120" s="1"/>
  <c r="B4544" i="120" a="1"/>
  <c r="B4544" i="120" s="1"/>
  <c r="B4543" i="120" a="1"/>
  <c r="B4543" i="120" s="1"/>
  <c r="B4542" i="120" a="1"/>
  <c r="B4542" i="120" s="1"/>
  <c r="B4541" i="120" a="1"/>
  <c r="B4541" i="120" s="1"/>
  <c r="B4540" i="120" a="1"/>
  <c r="B4540" i="120" s="1"/>
  <c r="B4539" i="120" a="1"/>
  <c r="B4539" i="120" s="1"/>
  <c r="B4538" i="120" a="1"/>
  <c r="B4538" i="120" s="1"/>
  <c r="B4537" i="120" a="1"/>
  <c r="B4537" i="120" s="1"/>
  <c r="B4536" i="120" a="1"/>
  <c r="B4536" i="120" s="1"/>
  <c r="B4535" i="120" a="1"/>
  <c r="B4535" i="120" s="1"/>
  <c r="B4534" i="120" a="1"/>
  <c r="B4534" i="120" s="1"/>
  <c r="B4533" i="120" a="1"/>
  <c r="B4533" i="120" s="1"/>
  <c r="B4532" i="120" a="1"/>
  <c r="B4532" i="120" s="1"/>
  <c r="B4531" i="120" a="1"/>
  <c r="B4531" i="120" s="1"/>
  <c r="B4530" i="120" a="1"/>
  <c r="B4530" i="120" s="1"/>
  <c r="B4529" i="120" a="1"/>
  <c r="B4529" i="120" s="1"/>
  <c r="B4528" i="120" a="1"/>
  <c r="B4528" i="120" s="1"/>
  <c r="B4527" i="120" a="1"/>
  <c r="B4527" i="120" s="1"/>
  <c r="B4526" i="120" a="1"/>
  <c r="B4526" i="120" s="1"/>
  <c r="B4525" i="120" a="1"/>
  <c r="B4525" i="120" s="1"/>
  <c r="B4524" i="120" a="1"/>
  <c r="B4524" i="120" s="1"/>
  <c r="B4523" i="120" a="1"/>
  <c r="B4523" i="120" s="1"/>
  <c r="B4522" i="120" a="1"/>
  <c r="B4522" i="120" s="1"/>
  <c r="B4521" i="120" a="1"/>
  <c r="B4521" i="120" s="1"/>
  <c r="B4520" i="120" a="1"/>
  <c r="B4520" i="120" s="1"/>
  <c r="B4519" i="120" a="1"/>
  <c r="B4519" i="120" s="1"/>
  <c r="B4518" i="120" a="1"/>
  <c r="B4518" i="120" s="1"/>
  <c r="B4517" i="120" a="1"/>
  <c r="B4517" i="120" s="1"/>
  <c r="B4516" i="120" a="1"/>
  <c r="B4516" i="120" s="1"/>
  <c r="B4515" i="120" a="1"/>
  <c r="B4515" i="120" s="1"/>
  <c r="B4514" i="120" a="1"/>
  <c r="B4514" i="120" s="1"/>
  <c r="B4513" i="120" a="1"/>
  <c r="B4513" i="120" s="1"/>
  <c r="B4512" i="120" a="1"/>
  <c r="B4512" i="120" s="1"/>
  <c r="B4511" i="120" a="1"/>
  <c r="B4511" i="120" s="1"/>
  <c r="B4510" i="120" a="1"/>
  <c r="B4510" i="120" s="1"/>
  <c r="B4509" i="120" a="1"/>
  <c r="B4509" i="120" s="1"/>
  <c r="B4508" i="120" a="1"/>
  <c r="B4508" i="120" s="1"/>
  <c r="B4507" i="120" a="1"/>
  <c r="B4507" i="120" s="1"/>
  <c r="B4506" i="120" a="1"/>
  <c r="B4506" i="120" s="1"/>
  <c r="B4505" i="120" a="1"/>
  <c r="B4505" i="120" s="1"/>
  <c r="B4504" i="120" a="1"/>
  <c r="B4504" i="120" s="1"/>
  <c r="B4503" i="120" a="1"/>
  <c r="B4503" i="120" s="1"/>
  <c r="B4502" i="120" a="1"/>
  <c r="B4502" i="120" s="1"/>
  <c r="B4501" i="120" a="1"/>
  <c r="B4501" i="120" s="1"/>
  <c r="B4500" i="120" a="1"/>
  <c r="B4500" i="120" s="1"/>
  <c r="B4499" i="120" a="1"/>
  <c r="B4499" i="120" s="1"/>
  <c r="B4498" i="120" a="1"/>
  <c r="B4498" i="120" s="1"/>
  <c r="B4497" i="120" a="1"/>
  <c r="B4497" i="120" s="1"/>
  <c r="B4496" i="120" a="1"/>
  <c r="B4496" i="120" s="1"/>
  <c r="B4495" i="120" a="1"/>
  <c r="B4495" i="120" s="1"/>
  <c r="B4494" i="120" a="1"/>
  <c r="B4494" i="120" s="1"/>
  <c r="B4493" i="120" a="1"/>
  <c r="B4493" i="120" s="1"/>
  <c r="B4492" i="120" a="1"/>
  <c r="B4492" i="120" s="1"/>
  <c r="B4491" i="120" a="1"/>
  <c r="B4491" i="120" s="1"/>
  <c r="B4490" i="120" a="1"/>
  <c r="B4490" i="120" s="1"/>
  <c r="B4489" i="120" a="1"/>
  <c r="B4489" i="120" s="1"/>
  <c r="B4488" i="120" a="1"/>
  <c r="B4488" i="120" s="1"/>
  <c r="B4487" i="120" a="1"/>
  <c r="B4487" i="120" s="1"/>
  <c r="B4486" i="120" a="1"/>
  <c r="B4486" i="120" s="1"/>
  <c r="B4485" i="120" a="1"/>
  <c r="B4485" i="120" s="1"/>
  <c r="B4484" i="120" a="1"/>
  <c r="B4484" i="120" s="1"/>
  <c r="B4483" i="120" a="1"/>
  <c r="B4483" i="120" s="1"/>
  <c r="B4482" i="120" a="1"/>
  <c r="B4482" i="120" s="1"/>
  <c r="B4481" i="120" a="1"/>
  <c r="B4481" i="120" s="1"/>
  <c r="B4480" i="120" a="1"/>
  <c r="B4480" i="120" s="1"/>
  <c r="B4479" i="120" a="1"/>
  <c r="B4479" i="120" s="1"/>
  <c r="B4478" i="120" a="1"/>
  <c r="B4478" i="120" s="1"/>
  <c r="B4477" i="120" a="1"/>
  <c r="B4477" i="120" s="1"/>
  <c r="B4476" i="120" a="1"/>
  <c r="B4476" i="120" s="1"/>
  <c r="B4475" i="120" a="1"/>
  <c r="B4475" i="120" s="1"/>
  <c r="B4474" i="120" a="1"/>
  <c r="B4474" i="120" s="1"/>
  <c r="B4473" i="120" a="1"/>
  <c r="B4473" i="120" s="1"/>
  <c r="B4472" i="120" a="1"/>
  <c r="B4472" i="120" s="1"/>
  <c r="B4471" i="120" a="1"/>
  <c r="B4471" i="120" s="1"/>
  <c r="B4470" i="120" a="1"/>
  <c r="B4470" i="120" s="1"/>
  <c r="B4469" i="120" a="1"/>
  <c r="B4469" i="120" s="1"/>
  <c r="B4468" i="120" a="1"/>
  <c r="B4468" i="120" s="1"/>
  <c r="B4467" i="120" a="1"/>
  <c r="B4467" i="120" s="1"/>
  <c r="B4466" i="120" a="1"/>
  <c r="B4466" i="120" s="1"/>
  <c r="B4465" i="120" a="1"/>
  <c r="B4465" i="120" s="1"/>
  <c r="B4464" i="120" a="1"/>
  <c r="B4464" i="120" s="1"/>
  <c r="B4463" i="120" a="1"/>
  <c r="B4463" i="120" s="1"/>
  <c r="B4462" i="120" a="1"/>
  <c r="B4462" i="120" s="1"/>
  <c r="B4461" i="120" a="1"/>
  <c r="B4461" i="120" s="1"/>
  <c r="B4460" i="120" a="1"/>
  <c r="B4460" i="120" s="1"/>
  <c r="B4459" i="120" a="1"/>
  <c r="B4459" i="120" s="1"/>
  <c r="B4458" i="120" a="1"/>
  <c r="B4458" i="120" s="1"/>
  <c r="B4457" i="120" a="1"/>
  <c r="B4457" i="120" s="1"/>
  <c r="B4456" i="120" a="1"/>
  <c r="B4456" i="120" s="1"/>
  <c r="B4455" i="120" a="1"/>
  <c r="B4455" i="120" s="1"/>
  <c r="B4454" i="120" a="1"/>
  <c r="B4454" i="120" s="1"/>
  <c r="B4453" i="120" a="1"/>
  <c r="B4453" i="120" s="1"/>
  <c r="B4452" i="120" a="1"/>
  <c r="B4452" i="120" s="1"/>
  <c r="B4451" i="120" a="1"/>
  <c r="B4451" i="120" s="1"/>
  <c r="B4450" i="120" a="1"/>
  <c r="B4450" i="120" s="1"/>
  <c r="B4449" i="120" a="1"/>
  <c r="B4449" i="120" s="1"/>
  <c r="B4448" i="120" a="1"/>
  <c r="B4448" i="120" s="1"/>
  <c r="B4447" i="120" a="1"/>
  <c r="B4447" i="120" s="1"/>
  <c r="B4446" i="120" a="1"/>
  <c r="B4446" i="120" s="1"/>
  <c r="B4445" i="120" a="1"/>
  <c r="B4445" i="120" s="1"/>
  <c r="B4444" i="120" a="1"/>
  <c r="B4444" i="120" s="1"/>
  <c r="B4443" i="120" a="1"/>
  <c r="B4443" i="120" s="1"/>
  <c r="B4442" i="120" a="1"/>
  <c r="B4442" i="120" s="1"/>
  <c r="B4441" i="120" a="1"/>
  <c r="B4441" i="120" s="1"/>
  <c r="B4440" i="120" a="1"/>
  <c r="B4440" i="120" s="1"/>
  <c r="B4439" i="120" a="1"/>
  <c r="B4439" i="120" s="1"/>
  <c r="B4438" i="120" a="1"/>
  <c r="B4438" i="120" s="1"/>
  <c r="B4437" i="120" a="1"/>
  <c r="B4437" i="120" s="1"/>
  <c r="B4436" i="120" a="1"/>
  <c r="B4436" i="120" s="1"/>
  <c r="B4435" i="120" a="1"/>
  <c r="B4435" i="120" s="1"/>
  <c r="B4434" i="120" a="1"/>
  <c r="B4434" i="120" s="1"/>
  <c r="B4433" i="120" a="1"/>
  <c r="B4433" i="120" s="1"/>
  <c r="B4432" i="120" a="1"/>
  <c r="B4432" i="120" s="1"/>
  <c r="B4431" i="120" a="1"/>
  <c r="B4431" i="120" s="1"/>
  <c r="B4430" i="120" a="1"/>
  <c r="B4430" i="120" s="1"/>
  <c r="B4429" i="120" a="1"/>
  <c r="B4429" i="120" s="1"/>
  <c r="B4428" i="120" a="1"/>
  <c r="B4428" i="120" s="1"/>
  <c r="B4427" i="120" a="1"/>
  <c r="B4427" i="120" s="1"/>
  <c r="B4426" i="120" a="1"/>
  <c r="B4426" i="120" s="1"/>
  <c r="B4425" i="120" a="1"/>
  <c r="B4425" i="120" s="1"/>
  <c r="B4424" i="120" a="1"/>
  <c r="B4424" i="120" s="1"/>
  <c r="B4423" i="120" a="1"/>
  <c r="B4423" i="120" s="1"/>
  <c r="B4422" i="120" a="1"/>
  <c r="B4422" i="120" s="1"/>
  <c r="B4421" i="120" a="1"/>
  <c r="B4421" i="120" s="1"/>
  <c r="B4420" i="120" a="1"/>
  <c r="B4420" i="120" s="1"/>
  <c r="B4419" i="120" a="1"/>
  <c r="B4419" i="120" s="1"/>
  <c r="B4418" i="120" a="1"/>
  <c r="B4418" i="120" s="1"/>
  <c r="B4417" i="120" a="1"/>
  <c r="B4417" i="120" s="1"/>
  <c r="B4416" i="120" a="1"/>
  <c r="B4416" i="120" s="1"/>
  <c r="B4415" i="120" a="1"/>
  <c r="B4415" i="120" s="1"/>
  <c r="B4414" i="120" a="1"/>
  <c r="B4414" i="120" s="1"/>
  <c r="B4413" i="120" a="1"/>
  <c r="B4413" i="120" s="1"/>
  <c r="B4412" i="120" a="1"/>
  <c r="B4412" i="120" s="1"/>
  <c r="B4411" i="120" a="1"/>
  <c r="B4411" i="120" s="1"/>
  <c r="B4410" i="120" a="1"/>
  <c r="B4410" i="120" s="1"/>
  <c r="B4409" i="120" a="1"/>
  <c r="B4409" i="120" s="1"/>
  <c r="B4408" i="120" a="1"/>
  <c r="B4408" i="120" s="1"/>
  <c r="B4407" i="120" a="1"/>
  <c r="B4407" i="120" s="1"/>
  <c r="B4406" i="120" a="1"/>
  <c r="B4406" i="120" s="1"/>
  <c r="B4405" i="120" a="1"/>
  <c r="B4405" i="120" s="1"/>
  <c r="B4404" i="120" a="1"/>
  <c r="B4404" i="120" s="1"/>
  <c r="B4403" i="120" a="1"/>
  <c r="B4403" i="120" s="1"/>
  <c r="B4402" i="120" a="1"/>
  <c r="B4402" i="120" s="1"/>
  <c r="B4401" i="120" a="1"/>
  <c r="B4401" i="120" s="1"/>
  <c r="B4400" i="120" a="1"/>
  <c r="B4400" i="120" s="1"/>
  <c r="B4399" i="120" a="1"/>
  <c r="B4399" i="120" s="1"/>
  <c r="B4398" i="120" a="1"/>
  <c r="B4398" i="120" s="1"/>
  <c r="B4397" i="120" a="1"/>
  <c r="B4397" i="120" s="1"/>
  <c r="B4396" i="120" a="1"/>
  <c r="B4396" i="120" s="1"/>
  <c r="B4395" i="120" a="1"/>
  <c r="B4395" i="120" s="1"/>
  <c r="B4394" i="120" a="1"/>
  <c r="B4394" i="120" s="1"/>
  <c r="B4393" i="120" a="1"/>
  <c r="B4393" i="120" s="1"/>
  <c r="B4392" i="120" a="1"/>
  <c r="B4392" i="120" s="1"/>
  <c r="B4391" i="120" a="1"/>
  <c r="B4391" i="120" s="1"/>
  <c r="B4390" i="120" a="1"/>
  <c r="B4390" i="120" s="1"/>
  <c r="B4389" i="120" a="1"/>
  <c r="B4389" i="120" s="1"/>
  <c r="B4388" i="120" a="1"/>
  <c r="B4388" i="120" s="1"/>
  <c r="B4387" i="120" a="1"/>
  <c r="B4387" i="120" s="1"/>
  <c r="B4386" i="120" a="1"/>
  <c r="B4386" i="120" s="1"/>
  <c r="B4385" i="120" a="1"/>
  <c r="B4385" i="120" s="1"/>
  <c r="B4384" i="120" a="1"/>
  <c r="B4384" i="120" s="1"/>
  <c r="B4383" i="120" a="1"/>
  <c r="B4383" i="120" s="1"/>
  <c r="B4382" i="120" a="1"/>
  <c r="B4382" i="120" s="1"/>
  <c r="B4381" i="120" a="1"/>
  <c r="B4381" i="120" s="1"/>
  <c r="B4380" i="120" a="1"/>
  <c r="B4380" i="120" s="1"/>
  <c r="B4379" i="120" a="1"/>
  <c r="B4379" i="120" s="1"/>
  <c r="B4378" i="120" a="1"/>
  <c r="B4378" i="120" s="1"/>
  <c r="B4377" i="120" a="1"/>
  <c r="B4377" i="120" s="1"/>
  <c r="B4376" i="120" a="1"/>
  <c r="B4376" i="120" s="1"/>
  <c r="B4375" i="120" a="1"/>
  <c r="B4375" i="120" s="1"/>
  <c r="B4374" i="120" a="1"/>
  <c r="B4374" i="120" s="1"/>
  <c r="B4373" i="120" a="1"/>
  <c r="B4373" i="120" s="1"/>
  <c r="B4372" i="120" a="1"/>
  <c r="B4372" i="120" s="1"/>
  <c r="B4371" i="120" a="1"/>
  <c r="B4371" i="120" s="1"/>
  <c r="B4370" i="120" a="1"/>
  <c r="B4370" i="120" s="1"/>
  <c r="B4369" i="120" a="1"/>
  <c r="B4369" i="120" s="1"/>
  <c r="B4368" i="120" a="1"/>
  <c r="B4368" i="120" s="1"/>
  <c r="B4367" i="120" a="1"/>
  <c r="B4367" i="120" s="1"/>
  <c r="B4366" i="120" a="1"/>
  <c r="B4366" i="120" s="1"/>
  <c r="B4365" i="120" a="1"/>
  <c r="B4365" i="120" s="1"/>
  <c r="B4364" i="120" a="1"/>
  <c r="B4364" i="120" s="1"/>
  <c r="B4363" i="120" a="1"/>
  <c r="B4363" i="120" s="1"/>
  <c r="B4362" i="120" a="1"/>
  <c r="B4362" i="120" s="1"/>
  <c r="B4361" i="120" a="1"/>
  <c r="B4361" i="120" s="1"/>
  <c r="B4360" i="120" a="1"/>
  <c r="B4360" i="120" s="1"/>
  <c r="B4359" i="120" a="1"/>
  <c r="B4359" i="120" s="1"/>
  <c r="B4358" i="120" a="1"/>
  <c r="B4358" i="120" s="1"/>
  <c r="B4357" i="120" a="1"/>
  <c r="B4357" i="120" s="1"/>
  <c r="B4356" i="120" a="1"/>
  <c r="B4356" i="120" s="1"/>
  <c r="B4355" i="120" a="1"/>
  <c r="B4355" i="120" s="1"/>
  <c r="B4354" i="120" a="1"/>
  <c r="B4354" i="120" s="1"/>
  <c r="B4353" i="120" a="1"/>
  <c r="B4353" i="120" s="1"/>
  <c r="B4352" i="120" a="1"/>
  <c r="B4352" i="120" s="1"/>
  <c r="B4351" i="120" a="1"/>
  <c r="B4351" i="120" s="1"/>
  <c r="B4350" i="120" a="1"/>
  <c r="B4350" i="120" s="1"/>
  <c r="B4349" i="120" a="1"/>
  <c r="B4349" i="120" s="1"/>
  <c r="B4348" i="120" a="1"/>
  <c r="B4348" i="120" s="1"/>
  <c r="B4347" i="120" a="1"/>
  <c r="B4347" i="120" s="1"/>
  <c r="B4346" i="120" a="1"/>
  <c r="B4346" i="120" s="1"/>
  <c r="B4345" i="120" a="1"/>
  <c r="B4345" i="120" s="1"/>
  <c r="B4344" i="120" a="1"/>
  <c r="B4344" i="120" s="1"/>
  <c r="B4343" i="120" a="1"/>
  <c r="B4343" i="120" s="1"/>
  <c r="B4342" i="120" a="1"/>
  <c r="B4342" i="120" s="1"/>
  <c r="B4341" i="120" a="1"/>
  <c r="B4341" i="120" s="1"/>
  <c r="B4340" i="120" a="1"/>
  <c r="B4340" i="120" s="1"/>
  <c r="B4339" i="120" a="1"/>
  <c r="B4339" i="120" s="1"/>
  <c r="B4338" i="120" a="1"/>
  <c r="B4338" i="120" s="1"/>
  <c r="B4337" i="120" a="1"/>
  <c r="B4337" i="120" s="1"/>
  <c r="B4336" i="120" a="1"/>
  <c r="B4336" i="120" s="1"/>
  <c r="B4335" i="120" a="1"/>
  <c r="B4335" i="120" s="1"/>
  <c r="B4334" i="120" a="1"/>
  <c r="B4334" i="120" s="1"/>
  <c r="B4333" i="120" a="1"/>
  <c r="B4333" i="120" s="1"/>
  <c r="B4332" i="120" a="1"/>
  <c r="B4332" i="120" s="1"/>
  <c r="B4331" i="120" a="1"/>
  <c r="B4331" i="120" s="1"/>
  <c r="B4330" i="120" a="1"/>
  <c r="B4330" i="120" s="1"/>
  <c r="B4329" i="120" a="1"/>
  <c r="B4329" i="120" s="1"/>
  <c r="B4328" i="120" a="1"/>
  <c r="B4328" i="120" s="1"/>
  <c r="B4327" i="120" a="1"/>
  <c r="B4327" i="120" s="1"/>
  <c r="B4326" i="120" a="1"/>
  <c r="B4326" i="120" s="1"/>
  <c r="B4325" i="120" a="1"/>
  <c r="B4325" i="120" s="1"/>
  <c r="B4324" i="120" a="1"/>
  <c r="B4324" i="120" s="1"/>
  <c r="B4323" i="120" a="1"/>
  <c r="B4323" i="120" s="1"/>
  <c r="B4322" i="120" a="1"/>
  <c r="B4322" i="120" s="1"/>
  <c r="B4321" i="120" a="1"/>
  <c r="B4321" i="120" s="1"/>
  <c r="B4320" i="120" a="1"/>
  <c r="B4320" i="120" s="1"/>
  <c r="B4319" i="120" a="1"/>
  <c r="B4319" i="120" s="1"/>
  <c r="B4318" i="120" a="1"/>
  <c r="B4318" i="120" s="1"/>
  <c r="B4317" i="120" a="1"/>
  <c r="B4317" i="120" s="1"/>
  <c r="B4316" i="120" a="1"/>
  <c r="B4316" i="120" s="1"/>
  <c r="B4315" i="120" a="1"/>
  <c r="B4315" i="120" s="1"/>
  <c r="B4314" i="120" a="1"/>
  <c r="B4314" i="120" s="1"/>
  <c r="B4313" i="120" a="1"/>
  <c r="B4313" i="120" s="1"/>
  <c r="B4312" i="120" a="1"/>
  <c r="B4312" i="120" s="1"/>
  <c r="B4311" i="120" a="1"/>
  <c r="B4311" i="120" s="1"/>
  <c r="B4310" i="120" a="1"/>
  <c r="B4310" i="120" s="1"/>
  <c r="B4309" i="120" a="1"/>
  <c r="B4309" i="120" s="1"/>
  <c r="B4308" i="120" a="1"/>
  <c r="B4308" i="120" s="1"/>
  <c r="B4307" i="120" a="1"/>
  <c r="B4307" i="120" s="1"/>
  <c r="B4306" i="120" a="1"/>
  <c r="B4306" i="120" s="1"/>
  <c r="B4305" i="120" a="1"/>
  <c r="B4305" i="120" s="1"/>
  <c r="B4304" i="120" a="1"/>
  <c r="B4304" i="120" s="1"/>
  <c r="B4303" i="120" a="1"/>
  <c r="B4303" i="120" s="1"/>
  <c r="B4302" i="120" a="1"/>
  <c r="B4302" i="120" s="1"/>
  <c r="B4301" i="120" a="1"/>
  <c r="B4301" i="120" s="1"/>
  <c r="B4300" i="120" a="1"/>
  <c r="B4300" i="120" s="1"/>
  <c r="B4299" i="120" a="1"/>
  <c r="B4299" i="120" s="1"/>
  <c r="B4298" i="120" a="1"/>
  <c r="B4298" i="120" s="1"/>
  <c r="B4297" i="120" a="1"/>
  <c r="B4297" i="120" s="1"/>
  <c r="B4296" i="120" a="1"/>
  <c r="B4296" i="120" s="1"/>
  <c r="B4295" i="120" a="1"/>
  <c r="B4295" i="120" s="1"/>
  <c r="B4294" i="120" a="1"/>
  <c r="B4294" i="120" s="1"/>
  <c r="B4293" i="120" a="1"/>
  <c r="B4293" i="120" s="1"/>
  <c r="B4292" i="120" a="1"/>
  <c r="B4292" i="120" s="1"/>
  <c r="B4291" i="120" a="1"/>
  <c r="B4291" i="120" s="1"/>
  <c r="B4290" i="120" a="1"/>
  <c r="B4290" i="120" s="1"/>
  <c r="B4289" i="120" a="1"/>
  <c r="B4289" i="120" s="1"/>
  <c r="B4288" i="120" a="1"/>
  <c r="B4288" i="120" s="1"/>
  <c r="B4287" i="120" a="1"/>
  <c r="B4287" i="120" s="1"/>
  <c r="B4286" i="120" a="1"/>
  <c r="B4286" i="120" s="1"/>
  <c r="B4285" i="120" a="1"/>
  <c r="B4285" i="120" s="1"/>
  <c r="B4284" i="120" a="1"/>
  <c r="B4284" i="120" s="1"/>
  <c r="B4283" i="120" a="1"/>
  <c r="B4283" i="120" s="1"/>
  <c r="B4282" i="120" a="1"/>
  <c r="B4282" i="120" s="1"/>
  <c r="B4281" i="120" a="1"/>
  <c r="B4281" i="120" s="1"/>
  <c r="B4280" i="120" a="1"/>
  <c r="B4280" i="120" s="1"/>
  <c r="B4279" i="120" a="1"/>
  <c r="B4279" i="120" s="1"/>
  <c r="B4278" i="120" a="1"/>
  <c r="B4278" i="120" s="1"/>
  <c r="B4277" i="120" a="1"/>
  <c r="B4277" i="120" s="1"/>
  <c r="B4276" i="120" a="1"/>
  <c r="B4276" i="120" s="1"/>
  <c r="B4275" i="120" a="1"/>
  <c r="B4275" i="120" s="1"/>
  <c r="B4274" i="120" a="1"/>
  <c r="B4274" i="120" s="1"/>
  <c r="B4273" i="120" a="1"/>
  <c r="B4273" i="120" s="1"/>
  <c r="B4272" i="120" a="1"/>
  <c r="B4272" i="120" s="1"/>
  <c r="B4271" i="120" a="1"/>
  <c r="B4271" i="120" s="1"/>
  <c r="B4270" i="120" a="1"/>
  <c r="B4270" i="120" s="1"/>
  <c r="B4269" i="120" a="1"/>
  <c r="B4269" i="120" s="1"/>
  <c r="B4268" i="120" a="1"/>
  <c r="B4268" i="120" s="1"/>
  <c r="B4267" i="120" a="1"/>
  <c r="B4267" i="120" s="1"/>
  <c r="B4266" i="120" a="1"/>
  <c r="B4266" i="120" s="1"/>
  <c r="B4265" i="120" a="1"/>
  <c r="B4265" i="120" s="1"/>
  <c r="B4264" i="120" a="1"/>
  <c r="B4264" i="120" s="1"/>
  <c r="B4263" i="120" a="1"/>
  <c r="B4263" i="120" s="1"/>
  <c r="B4262" i="120" a="1"/>
  <c r="B4262" i="120" s="1"/>
  <c r="B4261" i="120" a="1"/>
  <c r="B4261" i="120" s="1"/>
  <c r="B4260" i="120" a="1"/>
  <c r="B4260" i="120" s="1"/>
  <c r="B4259" i="120" a="1"/>
  <c r="B4259" i="120" s="1"/>
  <c r="B4258" i="120" a="1"/>
  <c r="B4258" i="120" s="1"/>
  <c r="B4257" i="120" a="1"/>
  <c r="B4257" i="120" s="1"/>
  <c r="B4256" i="120" a="1"/>
  <c r="B4256" i="120" s="1"/>
  <c r="B4255" i="120" a="1"/>
  <c r="B4255" i="120" s="1"/>
  <c r="B4254" i="120" a="1"/>
  <c r="B4254" i="120" s="1"/>
  <c r="B4253" i="120" a="1"/>
  <c r="B4253" i="120" s="1"/>
  <c r="B4252" i="120" a="1"/>
  <c r="B4252" i="120" s="1"/>
  <c r="B4251" i="120" a="1"/>
  <c r="B4251" i="120" s="1"/>
  <c r="B4250" i="120" a="1"/>
  <c r="B4250" i="120" s="1"/>
  <c r="B4249" i="120" a="1"/>
  <c r="B4249" i="120" s="1"/>
  <c r="B4248" i="120" a="1"/>
  <c r="B4248" i="120" s="1"/>
  <c r="B4247" i="120" a="1"/>
  <c r="B4247" i="120" s="1"/>
  <c r="B4246" i="120" a="1"/>
  <c r="B4246" i="120" s="1"/>
  <c r="B4245" i="120" a="1"/>
  <c r="B4245" i="120" s="1"/>
  <c r="B4244" i="120" a="1"/>
  <c r="B4244" i="120" s="1"/>
  <c r="B4243" i="120" a="1"/>
  <c r="B4243" i="120" s="1"/>
  <c r="B4242" i="120" a="1"/>
  <c r="B4242" i="120" s="1"/>
  <c r="B4241" i="120" a="1"/>
  <c r="B4241" i="120" s="1"/>
  <c r="B4240" i="120" a="1"/>
  <c r="B4240" i="120" s="1"/>
  <c r="B4239" i="120" a="1"/>
  <c r="B4239" i="120" s="1"/>
  <c r="B4238" i="120" a="1"/>
  <c r="B4238" i="120" s="1"/>
  <c r="B4237" i="120" a="1"/>
  <c r="B4237" i="120" s="1"/>
  <c r="B4236" i="120" a="1"/>
  <c r="B4236" i="120" s="1"/>
  <c r="B4235" i="120" a="1"/>
  <c r="B4235" i="120" s="1"/>
  <c r="B4234" i="120" a="1"/>
  <c r="B4234" i="120" s="1"/>
  <c r="B4233" i="120" a="1"/>
  <c r="B4233" i="120" s="1"/>
  <c r="B4232" i="120" a="1"/>
  <c r="B4232" i="120" s="1"/>
  <c r="B4231" i="120" a="1"/>
  <c r="B4231" i="120" s="1"/>
  <c r="B4230" i="120" a="1"/>
  <c r="B4230" i="120" s="1"/>
  <c r="B4229" i="120" a="1"/>
  <c r="B4229" i="120" s="1"/>
  <c r="B4228" i="120" a="1"/>
  <c r="B4228" i="120" s="1"/>
  <c r="B4227" i="120" a="1"/>
  <c r="B4227" i="120" s="1"/>
  <c r="B4226" i="120" a="1"/>
  <c r="B4226" i="120" s="1"/>
  <c r="B4225" i="120" a="1"/>
  <c r="B4225" i="120" s="1"/>
  <c r="B4224" i="120" a="1"/>
  <c r="B4224" i="120" s="1"/>
  <c r="B4223" i="120" a="1"/>
  <c r="B4223" i="120" s="1"/>
  <c r="B4222" i="120" a="1"/>
  <c r="B4222" i="120" s="1"/>
  <c r="B4221" i="120" a="1"/>
  <c r="B4221" i="120" s="1"/>
  <c r="B4220" i="120" a="1"/>
  <c r="B4220" i="120" s="1"/>
  <c r="B4219" i="120" a="1"/>
  <c r="B4219" i="120" s="1"/>
  <c r="B4218" i="120" a="1"/>
  <c r="B4218" i="120" s="1"/>
  <c r="B4217" i="120" a="1"/>
  <c r="B4217" i="120" s="1"/>
  <c r="B4216" i="120" a="1"/>
  <c r="B4216" i="120" s="1"/>
  <c r="B4215" i="120" a="1"/>
  <c r="B4215" i="120" s="1"/>
  <c r="B4214" i="120" a="1"/>
  <c r="B4214" i="120" s="1"/>
  <c r="B4213" i="120" a="1"/>
  <c r="B4213" i="120" s="1"/>
  <c r="B4212" i="120" a="1"/>
  <c r="B4212" i="120" s="1"/>
  <c r="B4211" i="120" a="1"/>
  <c r="B4211" i="120" s="1"/>
  <c r="B4210" i="120" a="1"/>
  <c r="B4210" i="120" s="1"/>
  <c r="B4209" i="120" a="1"/>
  <c r="B4209" i="120" s="1"/>
  <c r="B4208" i="120" a="1"/>
  <c r="B4208" i="120" s="1"/>
  <c r="B4207" i="120" a="1"/>
  <c r="B4207" i="120" s="1"/>
  <c r="B4206" i="120" a="1"/>
  <c r="B4206" i="120" s="1"/>
  <c r="B4205" i="120" a="1"/>
  <c r="B4205" i="120" s="1"/>
  <c r="B4204" i="120" a="1"/>
  <c r="B4204" i="120" s="1"/>
  <c r="B4203" i="120" a="1"/>
  <c r="B4203" i="120" s="1"/>
  <c r="B4202" i="120" a="1"/>
  <c r="B4202" i="120" s="1"/>
  <c r="B4201" i="120" a="1"/>
  <c r="B4201" i="120" s="1"/>
  <c r="B4200" i="120" a="1"/>
  <c r="B4200" i="120" s="1"/>
  <c r="B4199" i="120" a="1"/>
  <c r="B4199" i="120" s="1"/>
  <c r="B4198" i="120" a="1"/>
  <c r="B4198" i="120" s="1"/>
  <c r="B4197" i="120" a="1"/>
  <c r="B4197" i="120" s="1"/>
  <c r="B4196" i="120" a="1"/>
  <c r="B4196" i="120" s="1"/>
  <c r="B4195" i="120" a="1"/>
  <c r="B4195" i="120" s="1"/>
  <c r="B4194" i="120" a="1"/>
  <c r="B4194" i="120" s="1"/>
  <c r="B4193" i="120" a="1"/>
  <c r="B4193" i="120" s="1"/>
  <c r="B4192" i="120" a="1"/>
  <c r="B4192" i="120" s="1"/>
  <c r="B4191" i="120" a="1"/>
  <c r="B4191" i="120" s="1"/>
  <c r="B4190" i="120" a="1"/>
  <c r="B4190" i="120" s="1"/>
  <c r="B4189" i="120" a="1"/>
  <c r="B4189" i="120" s="1"/>
  <c r="B4188" i="120" a="1"/>
  <c r="B4188" i="120" s="1"/>
  <c r="B4187" i="120" a="1"/>
  <c r="B4187" i="120" s="1"/>
  <c r="B4186" i="120" a="1"/>
  <c r="B4186" i="120" s="1"/>
  <c r="B4185" i="120" a="1"/>
  <c r="B4185" i="120" s="1"/>
  <c r="B4184" i="120" a="1"/>
  <c r="B4184" i="120" s="1"/>
  <c r="B4183" i="120" a="1"/>
  <c r="B4183" i="120" s="1"/>
  <c r="B4182" i="120" a="1"/>
  <c r="B4182" i="120" s="1"/>
  <c r="B4181" i="120" a="1"/>
  <c r="B4181" i="120" s="1"/>
  <c r="B4180" i="120" a="1"/>
  <c r="B4180" i="120" s="1"/>
  <c r="B4179" i="120" a="1"/>
  <c r="B4179" i="120" s="1"/>
  <c r="B4178" i="120" a="1"/>
  <c r="B4178" i="120" s="1"/>
  <c r="B4177" i="120" a="1"/>
  <c r="B4177" i="120" s="1"/>
  <c r="B4176" i="120" a="1"/>
  <c r="B4176" i="120" s="1"/>
  <c r="B4175" i="120" a="1"/>
  <c r="B4175" i="120" s="1"/>
  <c r="B4174" i="120" a="1"/>
  <c r="B4174" i="120" s="1"/>
  <c r="B4173" i="120" a="1"/>
  <c r="B4173" i="120" s="1"/>
  <c r="B4172" i="120" a="1"/>
  <c r="B4172" i="120" s="1"/>
  <c r="B4171" i="120" a="1"/>
  <c r="B4171" i="120" s="1"/>
  <c r="B4170" i="120" a="1"/>
  <c r="B4170" i="120" s="1"/>
  <c r="B4169" i="120" a="1"/>
  <c r="B4169" i="120" s="1"/>
  <c r="B4168" i="120" a="1"/>
  <c r="B4168" i="120" s="1"/>
  <c r="B4167" i="120" a="1"/>
  <c r="B4167" i="120" s="1"/>
  <c r="B4166" i="120" a="1"/>
  <c r="B4166" i="120" s="1"/>
  <c r="B4165" i="120" a="1"/>
  <c r="B4165" i="120" s="1"/>
  <c r="B4164" i="120" a="1"/>
  <c r="B4164" i="120" s="1"/>
  <c r="B4163" i="120" a="1"/>
  <c r="B4163" i="120" s="1"/>
  <c r="B4162" i="120" a="1"/>
  <c r="B4162" i="120" s="1"/>
  <c r="B4161" i="120" a="1"/>
  <c r="B4161" i="120" s="1"/>
  <c r="B4160" i="120" a="1"/>
  <c r="B4160" i="120" s="1"/>
  <c r="B4159" i="120" a="1"/>
  <c r="B4159" i="120" s="1"/>
  <c r="B4158" i="120" a="1"/>
  <c r="B4158" i="120" s="1"/>
  <c r="B4157" i="120" a="1"/>
  <c r="B4157" i="120" s="1"/>
  <c r="B4156" i="120" a="1"/>
  <c r="B4156" i="120" s="1"/>
  <c r="B4155" i="120" a="1"/>
  <c r="B4155" i="120" s="1"/>
  <c r="B4154" i="120" a="1"/>
  <c r="B4154" i="120" s="1"/>
  <c r="B4153" i="120" a="1"/>
  <c r="B4153" i="120" s="1"/>
  <c r="B4152" i="120" a="1"/>
  <c r="B4152" i="120" s="1"/>
  <c r="B4151" i="120" a="1"/>
  <c r="B4151" i="120" s="1"/>
  <c r="B4150" i="120" a="1"/>
  <c r="B4150" i="120" s="1"/>
  <c r="B4149" i="120" a="1"/>
  <c r="B4149" i="120" s="1"/>
  <c r="B4148" i="120" a="1"/>
  <c r="B4148" i="120" s="1"/>
  <c r="B4147" i="120" a="1"/>
  <c r="B4147" i="120" s="1"/>
  <c r="B4146" i="120" a="1"/>
  <c r="B4146" i="120" s="1"/>
  <c r="B4145" i="120" a="1"/>
  <c r="B4145" i="120" s="1"/>
  <c r="B4144" i="120" a="1"/>
  <c r="B4144" i="120" s="1"/>
  <c r="B4143" i="120" a="1"/>
  <c r="B4143" i="120" s="1"/>
  <c r="B4142" i="120" a="1"/>
  <c r="B4142" i="120" s="1"/>
  <c r="B4141" i="120" a="1"/>
  <c r="B4141" i="120" s="1"/>
  <c r="B4140" i="120" a="1"/>
  <c r="B4140" i="120" s="1"/>
  <c r="B4139" i="120" a="1"/>
  <c r="B4139" i="120" s="1"/>
  <c r="B4138" i="120" a="1"/>
  <c r="B4138" i="120" s="1"/>
  <c r="B4137" i="120" a="1"/>
  <c r="B4137" i="120" s="1"/>
  <c r="B4136" i="120" a="1"/>
  <c r="B4136" i="120" s="1"/>
  <c r="B4135" i="120" a="1"/>
  <c r="B4135" i="120" s="1"/>
  <c r="B4134" i="120" a="1"/>
  <c r="B4134" i="120" s="1"/>
  <c r="B4133" i="120" a="1"/>
  <c r="B4133" i="120" s="1"/>
  <c r="B4132" i="120" a="1"/>
  <c r="B4132" i="120" s="1"/>
  <c r="B4131" i="120" a="1"/>
  <c r="B4131" i="120" s="1"/>
  <c r="B4130" i="120" a="1"/>
  <c r="B4130" i="120" s="1"/>
  <c r="B4129" i="120" a="1"/>
  <c r="B4129" i="120" s="1"/>
  <c r="B4128" i="120" a="1"/>
  <c r="B4128" i="120" s="1"/>
  <c r="B4127" i="120" a="1"/>
  <c r="B4127" i="120" s="1"/>
  <c r="B4126" i="120" a="1"/>
  <c r="B4126" i="120" s="1"/>
  <c r="B4125" i="120" a="1"/>
  <c r="B4125" i="120" s="1"/>
  <c r="B4124" i="120" a="1"/>
  <c r="B4124" i="120" s="1"/>
  <c r="B4123" i="120" a="1"/>
  <c r="B4123" i="120" s="1"/>
  <c r="B4122" i="120" a="1"/>
  <c r="B4122" i="120" s="1"/>
  <c r="B4121" i="120" a="1"/>
  <c r="B4121" i="120" s="1"/>
  <c r="B4120" i="120" a="1"/>
  <c r="B4120" i="120" s="1"/>
  <c r="B4119" i="120" a="1"/>
  <c r="B4119" i="120" s="1"/>
  <c r="B4118" i="120" a="1"/>
  <c r="B4118" i="120" s="1"/>
  <c r="B4117" i="120" a="1"/>
  <c r="B4117" i="120" s="1"/>
  <c r="B4116" i="120" a="1"/>
  <c r="B4116" i="120" s="1"/>
  <c r="B4115" i="120" a="1"/>
  <c r="B4115" i="120" s="1"/>
  <c r="B4114" i="120" a="1"/>
  <c r="B4114" i="120" s="1"/>
  <c r="B4113" i="120" a="1"/>
  <c r="B4113" i="120" s="1"/>
  <c r="B4112" i="120" a="1"/>
  <c r="B4112" i="120" s="1"/>
  <c r="B4111" i="120" a="1"/>
  <c r="B4111" i="120" s="1"/>
  <c r="B4110" i="120" a="1"/>
  <c r="B4110" i="120" s="1"/>
  <c r="B4109" i="120" a="1"/>
  <c r="B4109" i="120" s="1"/>
  <c r="B4108" i="120" a="1"/>
  <c r="B4108" i="120" s="1"/>
  <c r="B4107" i="120" a="1"/>
  <c r="B4107" i="120" s="1"/>
  <c r="B4106" i="120" a="1"/>
  <c r="B4106" i="120" s="1"/>
  <c r="B4105" i="120" a="1"/>
  <c r="B4105" i="120" s="1"/>
  <c r="B4104" i="120" a="1"/>
  <c r="B4104" i="120" s="1"/>
  <c r="B4103" i="120" a="1"/>
  <c r="B4103" i="120" s="1"/>
  <c r="B4102" i="120" a="1"/>
  <c r="B4102" i="120" s="1"/>
  <c r="B4101" i="120" a="1"/>
  <c r="B4101" i="120" s="1"/>
  <c r="B4100" i="120" a="1"/>
  <c r="B4100" i="120" s="1"/>
  <c r="B4099" i="120" a="1"/>
  <c r="B4099" i="120" s="1"/>
  <c r="B4098" i="120" a="1"/>
  <c r="B4098" i="120" s="1"/>
  <c r="B4097" i="120" a="1"/>
  <c r="B4097" i="120" s="1"/>
  <c r="B4096" i="120" a="1"/>
  <c r="B4096" i="120" s="1"/>
  <c r="B4095" i="120" a="1"/>
  <c r="B4095" i="120" s="1"/>
  <c r="B4094" i="120" a="1"/>
  <c r="B4094" i="120" s="1"/>
  <c r="B4093" i="120" a="1"/>
  <c r="B4093" i="120" s="1"/>
  <c r="B4092" i="120" a="1"/>
  <c r="B4092" i="120" s="1"/>
  <c r="B4091" i="120" a="1"/>
  <c r="B4091" i="120" s="1"/>
  <c r="B4090" i="120" a="1"/>
  <c r="B4090" i="120" s="1"/>
  <c r="B4089" i="120" a="1"/>
  <c r="B4089" i="120" s="1"/>
  <c r="B4088" i="120" a="1"/>
  <c r="B4088" i="120" s="1"/>
  <c r="B4087" i="120" a="1"/>
  <c r="B4087" i="120" s="1"/>
  <c r="B4086" i="120" a="1"/>
  <c r="B4086" i="120" s="1"/>
  <c r="B4085" i="120" a="1"/>
  <c r="B4085" i="120" s="1"/>
  <c r="B4084" i="120" a="1"/>
  <c r="B4084" i="120" s="1"/>
  <c r="B4083" i="120" a="1"/>
  <c r="B4083" i="120" s="1"/>
  <c r="B4082" i="120" a="1"/>
  <c r="B4082" i="120" s="1"/>
  <c r="B4081" i="120" a="1"/>
  <c r="B4081" i="120" s="1"/>
  <c r="B4080" i="120" a="1"/>
  <c r="B4080" i="120" s="1"/>
  <c r="B4079" i="120" a="1"/>
  <c r="B4079" i="120" s="1"/>
  <c r="B4078" i="120" a="1"/>
  <c r="B4078" i="120" s="1"/>
  <c r="B4077" i="120" a="1"/>
  <c r="B4077" i="120" s="1"/>
  <c r="B4076" i="120" a="1"/>
  <c r="B4076" i="120" s="1"/>
  <c r="B4075" i="120" a="1"/>
  <c r="B4075" i="120" s="1"/>
  <c r="B4074" i="120" a="1"/>
  <c r="B4074" i="120" s="1"/>
  <c r="B4073" i="120" a="1"/>
  <c r="B4073" i="120" s="1"/>
  <c r="B4072" i="120" a="1"/>
  <c r="B4072" i="120" s="1"/>
  <c r="B4071" i="120" a="1"/>
  <c r="B4071" i="120" s="1"/>
  <c r="B4070" i="120" a="1"/>
  <c r="B4070" i="120" s="1"/>
  <c r="B4069" i="120" a="1"/>
  <c r="B4069" i="120" s="1"/>
  <c r="B4068" i="120" a="1"/>
  <c r="B4068" i="120" s="1"/>
  <c r="B4067" i="120" a="1"/>
  <c r="B4067" i="120" s="1"/>
  <c r="B4066" i="120" a="1"/>
  <c r="B4066" i="120" s="1"/>
  <c r="B4065" i="120" a="1"/>
  <c r="B4065" i="120" s="1"/>
  <c r="B4064" i="120" a="1"/>
  <c r="B4064" i="120" s="1"/>
  <c r="B4063" i="120" a="1"/>
  <c r="B4063" i="120" s="1"/>
  <c r="B4062" i="120" a="1"/>
  <c r="B4062" i="120" s="1"/>
  <c r="B4061" i="120" a="1"/>
  <c r="B4061" i="120" s="1"/>
  <c r="B4060" i="120" a="1"/>
  <c r="B4060" i="120" s="1"/>
  <c r="B4059" i="120" a="1"/>
  <c r="B4059" i="120" s="1"/>
  <c r="B4058" i="120" a="1"/>
  <c r="B4058" i="120" s="1"/>
  <c r="B4057" i="120" a="1"/>
  <c r="B4057" i="120" s="1"/>
  <c r="B4056" i="120" a="1"/>
  <c r="B4056" i="120" s="1"/>
  <c r="B4055" i="120" a="1"/>
  <c r="B4055" i="120" s="1"/>
  <c r="B4054" i="120" a="1"/>
  <c r="B4054" i="120" s="1"/>
  <c r="B4053" i="120" a="1"/>
  <c r="B4053" i="120" s="1"/>
  <c r="B4052" i="120" a="1"/>
  <c r="B4052" i="120" s="1"/>
  <c r="B4051" i="120" a="1"/>
  <c r="B4051" i="120" s="1"/>
  <c r="B4050" i="120" a="1"/>
  <c r="B4050" i="120" s="1"/>
  <c r="B4049" i="120" a="1"/>
  <c r="B4049" i="120" s="1"/>
  <c r="B4048" i="120" a="1"/>
  <c r="B4048" i="120" s="1"/>
  <c r="B4047" i="120" a="1"/>
  <c r="B4047" i="120" s="1"/>
  <c r="B4046" i="120" a="1"/>
  <c r="B4046" i="120" s="1"/>
  <c r="B4045" i="120" a="1"/>
  <c r="B4045" i="120" s="1"/>
  <c r="B4044" i="120" a="1"/>
  <c r="B4044" i="120" s="1"/>
  <c r="B4043" i="120" a="1"/>
  <c r="B4043" i="120" s="1"/>
  <c r="B4042" i="120" a="1"/>
  <c r="B4042" i="120" s="1"/>
  <c r="B4041" i="120" a="1"/>
  <c r="B4041" i="120" s="1"/>
  <c r="B4040" i="120" a="1"/>
  <c r="B4040" i="120" s="1"/>
  <c r="B4039" i="120" a="1"/>
  <c r="B4039" i="120" s="1"/>
  <c r="B4038" i="120" a="1"/>
  <c r="B4038" i="120" s="1"/>
  <c r="B4037" i="120" a="1"/>
  <c r="B4037" i="120" s="1"/>
  <c r="B4036" i="120" a="1"/>
  <c r="B4036" i="120" s="1"/>
  <c r="B4035" i="120" a="1"/>
  <c r="B4035" i="120" s="1"/>
  <c r="B4034" i="120" a="1"/>
  <c r="B4034" i="120" s="1"/>
  <c r="B4033" i="120" a="1"/>
  <c r="B4033" i="120" s="1"/>
  <c r="B4032" i="120" a="1"/>
  <c r="B4032" i="120" s="1"/>
  <c r="B4031" i="120" a="1"/>
  <c r="B4031" i="120" s="1"/>
  <c r="B4030" i="120" a="1"/>
  <c r="B4030" i="120" s="1"/>
  <c r="B4029" i="120" a="1"/>
  <c r="B4029" i="120" s="1"/>
  <c r="B4028" i="120" a="1"/>
  <c r="B4028" i="120" s="1"/>
  <c r="B4027" i="120" a="1"/>
  <c r="B4027" i="120" s="1"/>
  <c r="B4026" i="120" a="1"/>
  <c r="B4026" i="120" s="1"/>
  <c r="B4025" i="120" a="1"/>
  <c r="B4025" i="120" s="1"/>
  <c r="B4024" i="120" a="1"/>
  <c r="B4024" i="120" s="1"/>
  <c r="B4023" i="120" a="1"/>
  <c r="B4023" i="120" s="1"/>
  <c r="B4022" i="120" a="1"/>
  <c r="B4022" i="120" s="1"/>
  <c r="B4021" i="120" a="1"/>
  <c r="B4021" i="120" s="1"/>
  <c r="B4020" i="120" a="1"/>
  <c r="B4020" i="120" s="1"/>
  <c r="B4019" i="120" a="1"/>
  <c r="B4019" i="120" s="1"/>
  <c r="B4018" i="120" a="1"/>
  <c r="B4018" i="120" s="1"/>
  <c r="B4017" i="120" a="1"/>
  <c r="B4017" i="120" s="1"/>
  <c r="B4016" i="120" a="1"/>
  <c r="B4016" i="120" s="1"/>
  <c r="B4015" i="120" a="1"/>
  <c r="B4015" i="120" s="1"/>
  <c r="B4014" i="120" a="1"/>
  <c r="B4014" i="120" s="1"/>
  <c r="B4013" i="120" a="1"/>
  <c r="B4013" i="120" s="1"/>
  <c r="B4012" i="120" a="1"/>
  <c r="B4012" i="120" s="1"/>
  <c r="B4011" i="120" a="1"/>
  <c r="B4011" i="120" s="1"/>
  <c r="B4010" i="120" a="1"/>
  <c r="B4010" i="120" s="1"/>
  <c r="B4009" i="120" a="1"/>
  <c r="B4009" i="120" s="1"/>
  <c r="B4008" i="120" a="1"/>
  <c r="B4008" i="120" s="1"/>
  <c r="B4007" i="120" a="1"/>
  <c r="B4007" i="120" s="1"/>
  <c r="B4006" i="120" a="1"/>
  <c r="B4006" i="120" s="1"/>
  <c r="B4005" i="120" a="1"/>
  <c r="B4005" i="120" s="1"/>
  <c r="B4004" i="120" a="1"/>
  <c r="B4004" i="120" s="1"/>
  <c r="B4003" i="120" a="1"/>
  <c r="B4003" i="120" s="1"/>
  <c r="B4002" i="120" a="1"/>
  <c r="B4002" i="120" s="1"/>
  <c r="B4001" i="120" a="1"/>
  <c r="B4001" i="120" s="1"/>
  <c r="B4000" i="120" a="1"/>
  <c r="B4000" i="120" s="1"/>
  <c r="B3999" i="120" a="1"/>
  <c r="B3999" i="120" s="1"/>
  <c r="B3998" i="120" a="1"/>
  <c r="B3998" i="120" s="1"/>
  <c r="B3997" i="120" a="1"/>
  <c r="B3997" i="120" s="1"/>
  <c r="B3996" i="120" a="1"/>
  <c r="B3996" i="120" s="1"/>
  <c r="B3995" i="120" a="1"/>
  <c r="B3995" i="120" s="1"/>
  <c r="B3994" i="120" a="1"/>
  <c r="B3994" i="120" s="1"/>
  <c r="B3993" i="120" a="1"/>
  <c r="B3993" i="120" s="1"/>
  <c r="B3992" i="120" a="1"/>
  <c r="B3992" i="120" s="1"/>
  <c r="B3991" i="120" a="1"/>
  <c r="B3991" i="120" s="1"/>
  <c r="B3990" i="120" a="1"/>
  <c r="B3990" i="120" s="1"/>
  <c r="B3989" i="120" a="1"/>
  <c r="B3989" i="120" s="1"/>
  <c r="B3988" i="120" a="1"/>
  <c r="B3988" i="120" s="1"/>
  <c r="B3987" i="120" a="1"/>
  <c r="B3987" i="120" s="1"/>
  <c r="B3986" i="120" a="1"/>
  <c r="B3986" i="120" s="1"/>
  <c r="B3985" i="120" a="1"/>
  <c r="B3985" i="120" s="1"/>
  <c r="B3984" i="120" a="1"/>
  <c r="B3984" i="120" s="1"/>
  <c r="B3983" i="120" a="1"/>
  <c r="B3983" i="120" s="1"/>
  <c r="B3982" i="120" a="1"/>
  <c r="B3982" i="120" s="1"/>
  <c r="B3981" i="120" a="1"/>
  <c r="B3981" i="120" s="1"/>
  <c r="B3980" i="120" a="1"/>
  <c r="B3980" i="120" s="1"/>
  <c r="B3979" i="120" a="1"/>
  <c r="B3979" i="120" s="1"/>
  <c r="B3978" i="120" a="1"/>
  <c r="B3978" i="120" s="1"/>
  <c r="B3977" i="120" a="1"/>
  <c r="B3977" i="120" s="1"/>
  <c r="B3976" i="120" a="1"/>
  <c r="B3976" i="120" s="1"/>
  <c r="B3975" i="120" a="1"/>
  <c r="B3975" i="120" s="1"/>
  <c r="B3974" i="120" a="1"/>
  <c r="B3974" i="120" s="1"/>
  <c r="B3973" i="120" a="1"/>
  <c r="B3973" i="120" s="1"/>
  <c r="B3972" i="120" a="1"/>
  <c r="B3972" i="120" s="1"/>
  <c r="B3971" i="120" a="1"/>
  <c r="B3971" i="120" s="1"/>
  <c r="B3970" i="120" a="1"/>
  <c r="B3970" i="120" s="1"/>
  <c r="B3969" i="120" a="1"/>
  <c r="B3969" i="120" s="1"/>
  <c r="B3968" i="120" a="1"/>
  <c r="B3968" i="120" s="1"/>
  <c r="B3967" i="120" a="1"/>
  <c r="B3967" i="120" s="1"/>
  <c r="B3966" i="120" a="1"/>
  <c r="B3966" i="120" s="1"/>
  <c r="B3965" i="120" a="1"/>
  <c r="B3965" i="120" s="1"/>
  <c r="B3964" i="120" a="1"/>
  <c r="B3964" i="120" s="1"/>
  <c r="B3963" i="120" a="1"/>
  <c r="B3963" i="120" s="1"/>
  <c r="B3962" i="120" a="1"/>
  <c r="B3962" i="120" s="1"/>
  <c r="B3961" i="120" a="1"/>
  <c r="B3961" i="120" s="1"/>
  <c r="B3960" i="120" a="1"/>
  <c r="B3960" i="120" s="1"/>
  <c r="B3959" i="120" a="1"/>
  <c r="B3959" i="120" s="1"/>
  <c r="B3958" i="120" a="1"/>
  <c r="B3958" i="120" s="1"/>
  <c r="B3957" i="120" a="1"/>
  <c r="B3957" i="120" s="1"/>
  <c r="B3956" i="120" a="1"/>
  <c r="B3956" i="120" s="1"/>
  <c r="B3955" i="120" a="1"/>
  <c r="B3955" i="120" s="1"/>
  <c r="B3954" i="120" a="1"/>
  <c r="B3954" i="120" s="1"/>
  <c r="B3953" i="120" a="1"/>
  <c r="B3953" i="120" s="1"/>
  <c r="B3952" i="120" a="1"/>
  <c r="B3952" i="120" s="1"/>
  <c r="B3951" i="120" a="1"/>
  <c r="B3951" i="120" s="1"/>
  <c r="B3950" i="120" a="1"/>
  <c r="B3950" i="120" s="1"/>
  <c r="B3949" i="120" a="1"/>
  <c r="B3949" i="120" s="1"/>
  <c r="B3948" i="120" a="1"/>
  <c r="B3948" i="120" s="1"/>
  <c r="B3947" i="120" a="1"/>
  <c r="B3947" i="120" s="1"/>
  <c r="B3946" i="120" a="1"/>
  <c r="B3946" i="120" s="1"/>
  <c r="B3945" i="120" a="1"/>
  <c r="B3945" i="120" s="1"/>
  <c r="B3944" i="120" a="1"/>
  <c r="B3944" i="120" s="1"/>
  <c r="B3943" i="120" a="1"/>
  <c r="B3943" i="120" s="1"/>
  <c r="B3942" i="120" a="1"/>
  <c r="B3942" i="120" s="1"/>
  <c r="B3941" i="120" a="1"/>
  <c r="B3941" i="120" s="1"/>
  <c r="B3940" i="120" a="1"/>
  <c r="B3940" i="120" s="1"/>
  <c r="B3939" i="120" a="1"/>
  <c r="B3939" i="120" s="1"/>
  <c r="B3938" i="120" a="1"/>
  <c r="B3938" i="120" s="1"/>
  <c r="B3937" i="120" a="1"/>
  <c r="B3937" i="120" s="1"/>
  <c r="B3936" i="120" a="1"/>
  <c r="B3936" i="120" s="1"/>
  <c r="B3935" i="120" a="1"/>
  <c r="B3935" i="120" s="1"/>
  <c r="B3934" i="120" a="1"/>
  <c r="B3934" i="120" s="1"/>
  <c r="B3933" i="120" a="1"/>
  <c r="B3933" i="120" s="1"/>
  <c r="B3932" i="120" a="1"/>
  <c r="B3932" i="120" s="1"/>
  <c r="B3931" i="120" a="1"/>
  <c r="B3931" i="120" s="1"/>
  <c r="B3930" i="120" a="1"/>
  <c r="B3930" i="120" s="1"/>
  <c r="B3929" i="120" a="1"/>
  <c r="B3929" i="120" s="1"/>
  <c r="B3928" i="120" a="1"/>
  <c r="B3928" i="120" s="1"/>
  <c r="B3927" i="120" a="1"/>
  <c r="B3927" i="120" s="1"/>
  <c r="B3926" i="120" a="1"/>
  <c r="B3926" i="120" s="1"/>
  <c r="B3925" i="120" a="1"/>
  <c r="B3925" i="120" s="1"/>
  <c r="B3924" i="120" a="1"/>
  <c r="B3924" i="120" s="1"/>
  <c r="B3923" i="120" a="1"/>
  <c r="B3923" i="120" s="1"/>
  <c r="B3922" i="120" a="1"/>
  <c r="B3922" i="120" s="1"/>
  <c r="B3921" i="120" a="1"/>
  <c r="B3921" i="120" s="1"/>
  <c r="B3920" i="120" a="1"/>
  <c r="B3920" i="120" s="1"/>
  <c r="B3919" i="120" a="1"/>
  <c r="B3919" i="120" s="1"/>
  <c r="B3918" i="120" a="1"/>
  <c r="B3918" i="120" s="1"/>
  <c r="B3917" i="120" a="1"/>
  <c r="B3917" i="120" s="1"/>
  <c r="B3916" i="120" a="1"/>
  <c r="B3916" i="120" s="1"/>
  <c r="B3915" i="120" a="1"/>
  <c r="B3915" i="120" s="1"/>
  <c r="B3914" i="120" a="1"/>
  <c r="B3914" i="120" s="1"/>
  <c r="B3913" i="120" a="1"/>
  <c r="B3913" i="120" s="1"/>
  <c r="B3912" i="120" a="1"/>
  <c r="B3912" i="120" s="1"/>
  <c r="B3911" i="120" a="1"/>
  <c r="B3911" i="120" s="1"/>
  <c r="B3910" i="120" a="1"/>
  <c r="B3910" i="120" s="1"/>
  <c r="B3909" i="120" a="1"/>
  <c r="B3909" i="120" s="1"/>
  <c r="B3908" i="120" a="1"/>
  <c r="B3908" i="120" s="1"/>
  <c r="B3907" i="120" a="1"/>
  <c r="B3907" i="120" s="1"/>
  <c r="B3906" i="120" a="1"/>
  <c r="B3906" i="120" s="1"/>
  <c r="B3905" i="120" a="1"/>
  <c r="B3905" i="120" s="1"/>
  <c r="B3904" i="120" a="1"/>
  <c r="B3904" i="120" s="1"/>
  <c r="B3903" i="120" a="1"/>
  <c r="B3903" i="120" s="1"/>
  <c r="B3902" i="120" a="1"/>
  <c r="B3902" i="120" s="1"/>
  <c r="B3901" i="120" a="1"/>
  <c r="B3901" i="120" s="1"/>
  <c r="B3900" i="120" a="1"/>
  <c r="B3900" i="120" s="1"/>
  <c r="B3899" i="120" a="1"/>
  <c r="B3899" i="120" s="1"/>
  <c r="B3898" i="120" a="1"/>
  <c r="B3898" i="120" s="1"/>
  <c r="B3897" i="120" a="1"/>
  <c r="B3897" i="120" s="1"/>
  <c r="B3896" i="120" a="1"/>
  <c r="B3896" i="120" s="1"/>
  <c r="B3895" i="120" a="1"/>
  <c r="B3895" i="120" s="1"/>
  <c r="B3894" i="120" a="1"/>
  <c r="B3894" i="120" s="1"/>
  <c r="B3893" i="120" a="1"/>
  <c r="B3893" i="120" s="1"/>
  <c r="B3892" i="120" a="1"/>
  <c r="B3892" i="120" s="1"/>
  <c r="B3891" i="120" a="1"/>
  <c r="B3891" i="120" s="1"/>
  <c r="B3890" i="120" a="1"/>
  <c r="B3890" i="120" s="1"/>
  <c r="B3889" i="120" a="1"/>
  <c r="B3889" i="120" s="1"/>
  <c r="B3888" i="120" a="1"/>
  <c r="B3888" i="120" s="1"/>
  <c r="B3887" i="120" a="1"/>
  <c r="B3887" i="120" s="1"/>
  <c r="B3886" i="120" a="1"/>
  <c r="B3886" i="120" s="1"/>
  <c r="B3885" i="120" a="1"/>
  <c r="B3885" i="120" s="1"/>
  <c r="B3884" i="120" a="1"/>
  <c r="B3884" i="120" s="1"/>
  <c r="B3883" i="120" a="1"/>
  <c r="B3883" i="120" s="1"/>
  <c r="B3882" i="120" a="1"/>
  <c r="B3882" i="120" s="1"/>
  <c r="B3881" i="120" a="1"/>
  <c r="B3881" i="120" s="1"/>
  <c r="B3880" i="120" a="1"/>
  <c r="B3880" i="120" s="1"/>
  <c r="B3879" i="120" a="1"/>
  <c r="B3879" i="120" s="1"/>
  <c r="B3878" i="120" a="1"/>
  <c r="B3878" i="120" s="1"/>
  <c r="B3877" i="120" a="1"/>
  <c r="B3877" i="120" s="1"/>
  <c r="B3876" i="120" a="1"/>
  <c r="B3876" i="120" s="1"/>
  <c r="B3875" i="120" a="1"/>
  <c r="B3875" i="120" s="1"/>
  <c r="B3874" i="120" a="1"/>
  <c r="B3874" i="120" s="1"/>
  <c r="B3873" i="120" a="1"/>
  <c r="B3873" i="120" s="1"/>
  <c r="B3872" i="120" a="1"/>
  <c r="B3872" i="120" s="1"/>
  <c r="B3871" i="120" a="1"/>
  <c r="B3871" i="120" s="1"/>
  <c r="B3870" i="120" a="1"/>
  <c r="B3870" i="120" s="1"/>
  <c r="B3869" i="120" a="1"/>
  <c r="B3869" i="120" s="1"/>
  <c r="B3868" i="120" a="1"/>
  <c r="B3868" i="120" s="1"/>
  <c r="B3867" i="120" a="1"/>
  <c r="B3867" i="120" s="1"/>
  <c r="B3866" i="120" a="1"/>
  <c r="B3866" i="120" s="1"/>
  <c r="B3865" i="120" a="1"/>
  <c r="B3865" i="120" s="1"/>
  <c r="B3864" i="120" a="1"/>
  <c r="B3864" i="120" s="1"/>
  <c r="B3863" i="120" a="1"/>
  <c r="B3863" i="120" s="1"/>
  <c r="B3862" i="120" a="1"/>
  <c r="B3862" i="120" s="1"/>
  <c r="B3861" i="120" a="1"/>
  <c r="B3861" i="120" s="1"/>
  <c r="B3860" i="120" a="1"/>
  <c r="B3860" i="120" s="1"/>
  <c r="B3859" i="120" a="1"/>
  <c r="B3859" i="120" s="1"/>
  <c r="B3858" i="120" a="1"/>
  <c r="B3858" i="120" s="1"/>
  <c r="B3857" i="120" a="1"/>
  <c r="B3857" i="120" s="1"/>
  <c r="B3856" i="120" a="1"/>
  <c r="B3856" i="120" s="1"/>
  <c r="B3855" i="120" a="1"/>
  <c r="B3855" i="120" s="1"/>
  <c r="B3854" i="120" a="1"/>
  <c r="B3854" i="120" s="1"/>
  <c r="B3853" i="120" a="1"/>
  <c r="B3853" i="120" s="1"/>
  <c r="B3852" i="120" a="1"/>
  <c r="B3852" i="120" s="1"/>
  <c r="B3851" i="120" a="1"/>
  <c r="B3851" i="120" s="1"/>
  <c r="B3850" i="120" a="1"/>
  <c r="B3850" i="120" s="1"/>
  <c r="B3849" i="120" a="1"/>
  <c r="B3849" i="120" s="1"/>
  <c r="B3848" i="120" a="1"/>
  <c r="B3848" i="120" s="1"/>
  <c r="B3847" i="120" a="1"/>
  <c r="B3847" i="120" s="1"/>
  <c r="B3846" i="120" a="1"/>
  <c r="B3846" i="120" s="1"/>
  <c r="B3845" i="120" a="1"/>
  <c r="B3845" i="120" s="1"/>
  <c r="B3844" i="120" a="1"/>
  <c r="B3844" i="120" s="1"/>
  <c r="B3843" i="120" a="1"/>
  <c r="B3843" i="120" s="1"/>
  <c r="B3842" i="120" a="1"/>
  <c r="B3842" i="120" s="1"/>
  <c r="B3841" i="120" a="1"/>
  <c r="B3841" i="120" s="1"/>
  <c r="B3840" i="120" a="1"/>
  <c r="B3840" i="120" s="1"/>
  <c r="B3839" i="120" a="1"/>
  <c r="B3839" i="120" s="1"/>
  <c r="B3838" i="120" a="1"/>
  <c r="B3838" i="120" s="1"/>
  <c r="B3837" i="120" a="1"/>
  <c r="B3837" i="120" s="1"/>
  <c r="B3836" i="120" a="1"/>
  <c r="B3836" i="120" s="1"/>
  <c r="B3835" i="120" a="1"/>
  <c r="B3835" i="120" s="1"/>
  <c r="B3834" i="120" a="1"/>
  <c r="B3834" i="120" s="1"/>
  <c r="B3833" i="120" a="1"/>
  <c r="B3833" i="120" s="1"/>
  <c r="B3832" i="120" a="1"/>
  <c r="B3832" i="120" s="1"/>
  <c r="B3831" i="120" a="1"/>
  <c r="B3831" i="120" s="1"/>
  <c r="B3830" i="120" a="1"/>
  <c r="B3830" i="120" s="1"/>
  <c r="B3829" i="120" a="1"/>
  <c r="B3829" i="120" s="1"/>
  <c r="B3828" i="120" a="1"/>
  <c r="B3828" i="120" s="1"/>
  <c r="B3827" i="120" a="1"/>
  <c r="B3827" i="120" s="1"/>
  <c r="B3826" i="120" a="1"/>
  <c r="B3826" i="120" s="1"/>
  <c r="B3825" i="120" a="1"/>
  <c r="B3825" i="120" s="1"/>
  <c r="B3824" i="120" a="1"/>
  <c r="B3824" i="120" s="1"/>
  <c r="B3823" i="120" a="1"/>
  <c r="B3823" i="120" s="1"/>
  <c r="B3822" i="120" a="1"/>
  <c r="B3822" i="120" s="1"/>
  <c r="B3821" i="120" a="1"/>
  <c r="B3821" i="120" s="1"/>
  <c r="B3820" i="120" a="1"/>
  <c r="B3820" i="120" s="1"/>
  <c r="B3819" i="120" a="1"/>
  <c r="B3819" i="120" s="1"/>
  <c r="B3818" i="120" a="1"/>
  <c r="B3818" i="120" s="1"/>
  <c r="B3817" i="120" a="1"/>
  <c r="B3817" i="120" s="1"/>
  <c r="B3816" i="120" a="1"/>
  <c r="B3816" i="120" s="1"/>
  <c r="B3815" i="120" a="1"/>
  <c r="B3815" i="120" s="1"/>
  <c r="B3814" i="120" a="1"/>
  <c r="B3814" i="120" s="1"/>
  <c r="B3813" i="120" a="1"/>
  <c r="B3813" i="120" s="1"/>
  <c r="B3812" i="120" a="1"/>
  <c r="B3812" i="120" s="1"/>
  <c r="B3811" i="120" a="1"/>
  <c r="B3811" i="120" s="1"/>
  <c r="B3810" i="120" a="1"/>
  <c r="B3810" i="120" s="1"/>
  <c r="B3809" i="120" a="1"/>
  <c r="B3809" i="120" s="1"/>
  <c r="B3808" i="120" a="1"/>
  <c r="B3808" i="120" s="1"/>
  <c r="B3807" i="120" a="1"/>
  <c r="B3807" i="120" s="1"/>
  <c r="B3806" i="120" a="1"/>
  <c r="B3806" i="120" s="1"/>
  <c r="B3805" i="120" a="1"/>
  <c r="B3805" i="120" s="1"/>
  <c r="B3804" i="120" a="1"/>
  <c r="B3804" i="120" s="1"/>
  <c r="B3803" i="120" a="1"/>
  <c r="B3803" i="120" s="1"/>
  <c r="B3802" i="120" a="1"/>
  <c r="B3802" i="120" s="1"/>
  <c r="B3801" i="120" a="1"/>
  <c r="B3801" i="120" s="1"/>
  <c r="B3800" i="120" a="1"/>
  <c r="B3800" i="120" s="1"/>
  <c r="B3799" i="120" a="1"/>
  <c r="B3799" i="120" s="1"/>
  <c r="B3798" i="120" a="1"/>
  <c r="B3798" i="120" s="1"/>
  <c r="B3797" i="120" a="1"/>
  <c r="B3797" i="120" s="1"/>
  <c r="B3796" i="120" a="1"/>
  <c r="B3796" i="120" s="1"/>
  <c r="B3795" i="120" a="1"/>
  <c r="B3795" i="120" s="1"/>
  <c r="B3794" i="120" a="1"/>
  <c r="B3794" i="120" s="1"/>
  <c r="B3793" i="120" a="1"/>
  <c r="B3793" i="120" s="1"/>
  <c r="B3792" i="120" a="1"/>
  <c r="B3792" i="120" s="1"/>
  <c r="B3791" i="120" a="1"/>
  <c r="B3791" i="120" s="1"/>
  <c r="B3790" i="120" a="1"/>
  <c r="B3790" i="120" s="1"/>
  <c r="B3789" i="120" a="1"/>
  <c r="B3789" i="120" s="1"/>
  <c r="B3788" i="120" a="1"/>
  <c r="B3788" i="120" s="1"/>
  <c r="B3787" i="120" a="1"/>
  <c r="B3787" i="120" s="1"/>
  <c r="B3786" i="120" a="1"/>
  <c r="B3786" i="120" s="1"/>
  <c r="B3785" i="120" a="1"/>
  <c r="B3785" i="120" s="1"/>
  <c r="B3784" i="120" a="1"/>
  <c r="B3784" i="120" s="1"/>
  <c r="B3783" i="120" a="1"/>
  <c r="B3783" i="120" s="1"/>
  <c r="B3782" i="120" a="1"/>
  <c r="B3782" i="120" s="1"/>
  <c r="B3781" i="120" a="1"/>
  <c r="B3781" i="120" s="1"/>
  <c r="B3780" i="120" a="1"/>
  <c r="B3780" i="120" s="1"/>
  <c r="B3779" i="120" a="1"/>
  <c r="B3779" i="120" s="1"/>
  <c r="B3778" i="120" a="1"/>
  <c r="B3778" i="120" s="1"/>
  <c r="B3777" i="120" a="1"/>
  <c r="B3777" i="120" s="1"/>
  <c r="B3776" i="120" a="1"/>
  <c r="B3776" i="120" s="1"/>
  <c r="B3775" i="120" a="1"/>
  <c r="B3775" i="120" s="1"/>
  <c r="B3774" i="120" a="1"/>
  <c r="B3774" i="120" s="1"/>
  <c r="B3773" i="120" a="1"/>
  <c r="B3773" i="120" s="1"/>
  <c r="B3772" i="120" a="1"/>
  <c r="B3772" i="120" s="1"/>
  <c r="B3771" i="120" a="1"/>
  <c r="B3771" i="120" s="1"/>
  <c r="B3770" i="120" a="1"/>
  <c r="B3770" i="120" s="1"/>
  <c r="B3769" i="120" a="1"/>
  <c r="B3769" i="120" s="1"/>
  <c r="B3768" i="120" a="1"/>
  <c r="B3768" i="120" s="1"/>
  <c r="B3767" i="120" a="1"/>
  <c r="B3767" i="120" s="1"/>
  <c r="B3766" i="120" a="1"/>
  <c r="B3766" i="120" s="1"/>
  <c r="B3765" i="120" a="1"/>
  <c r="B3765" i="120" s="1"/>
  <c r="B3764" i="120" a="1"/>
  <c r="B3764" i="120" s="1"/>
  <c r="B3763" i="120" a="1"/>
  <c r="B3763" i="120" s="1"/>
  <c r="B3762" i="120" a="1"/>
  <c r="B3762" i="120" s="1"/>
  <c r="B3761" i="120" a="1"/>
  <c r="B3761" i="120" s="1"/>
  <c r="B3760" i="120" a="1"/>
  <c r="B3760" i="120" s="1"/>
  <c r="B3759" i="120" a="1"/>
  <c r="B3759" i="120" s="1"/>
  <c r="B3758" i="120" a="1"/>
  <c r="B3758" i="120" s="1"/>
  <c r="B3757" i="120" a="1"/>
  <c r="B3757" i="120" s="1"/>
  <c r="B3756" i="120" a="1"/>
  <c r="B3756" i="120" s="1"/>
  <c r="B3755" i="120" a="1"/>
  <c r="B3755" i="120" s="1"/>
  <c r="B3754" i="120" a="1"/>
  <c r="B3754" i="120" s="1"/>
  <c r="B3753" i="120" a="1"/>
  <c r="B3753" i="120" s="1"/>
  <c r="B3752" i="120" a="1"/>
  <c r="B3752" i="120" s="1"/>
  <c r="B3751" i="120" a="1"/>
  <c r="B3751" i="120" s="1"/>
  <c r="B3750" i="120" a="1"/>
  <c r="B3750" i="120" s="1"/>
  <c r="B3749" i="120" a="1"/>
  <c r="B3749" i="120" s="1"/>
  <c r="B3748" i="120" a="1"/>
  <c r="B3748" i="120" s="1"/>
  <c r="B3747" i="120" a="1"/>
  <c r="B3747" i="120" s="1"/>
  <c r="B3746" i="120" a="1"/>
  <c r="B3746" i="120" s="1"/>
  <c r="B3745" i="120" a="1"/>
  <c r="B3745" i="120" s="1"/>
  <c r="B3744" i="120" a="1"/>
  <c r="B3744" i="120" s="1"/>
  <c r="B3743" i="120" a="1"/>
  <c r="B3743" i="120" s="1"/>
  <c r="B3742" i="120" a="1"/>
  <c r="B3742" i="120" s="1"/>
  <c r="B3741" i="120" a="1"/>
  <c r="B3741" i="120" s="1"/>
  <c r="B3740" i="120" a="1"/>
  <c r="B3740" i="120" s="1"/>
  <c r="B3739" i="120" a="1"/>
  <c r="B3739" i="120" s="1"/>
  <c r="B3738" i="120" a="1"/>
  <c r="B3738" i="120" s="1"/>
  <c r="B3737" i="120" a="1"/>
  <c r="B3737" i="120" s="1"/>
  <c r="B3736" i="120" a="1"/>
  <c r="B3736" i="120" s="1"/>
  <c r="B3735" i="120" a="1"/>
  <c r="B3735" i="120" s="1"/>
  <c r="B3734" i="120" a="1"/>
  <c r="B3734" i="120" s="1"/>
  <c r="B3733" i="120" a="1"/>
  <c r="B3733" i="120" s="1"/>
  <c r="B3732" i="120" a="1"/>
  <c r="B3732" i="120" s="1"/>
  <c r="B3731" i="120" a="1"/>
  <c r="B3731" i="120" s="1"/>
  <c r="B3730" i="120" a="1"/>
  <c r="B3730" i="120" s="1"/>
  <c r="B3729" i="120" a="1"/>
  <c r="B3729" i="120" s="1"/>
  <c r="B3728" i="120" a="1"/>
  <c r="B3728" i="120" s="1"/>
  <c r="B3727" i="120" a="1"/>
  <c r="B3727" i="120" s="1"/>
  <c r="B3726" i="120" a="1"/>
  <c r="B3726" i="120" s="1"/>
  <c r="B3725" i="120" a="1"/>
  <c r="B3725" i="120" s="1"/>
  <c r="B3724" i="120" a="1"/>
  <c r="B3724" i="120" s="1"/>
  <c r="B3723" i="120" a="1"/>
  <c r="B3723" i="120" s="1"/>
  <c r="B3722" i="120" a="1"/>
  <c r="B3722" i="120" s="1"/>
  <c r="B3721" i="120" a="1"/>
  <c r="B3721" i="120" s="1"/>
  <c r="B3720" i="120" a="1"/>
  <c r="B3720" i="120" s="1"/>
  <c r="B3719" i="120" a="1"/>
  <c r="B3719" i="120" s="1"/>
  <c r="B3718" i="120" a="1"/>
  <c r="B3718" i="120" s="1"/>
  <c r="B3717" i="120" a="1"/>
  <c r="B3717" i="120" s="1"/>
  <c r="B3716" i="120" a="1"/>
  <c r="B3716" i="120" s="1"/>
  <c r="B3715" i="120" a="1"/>
  <c r="B3715" i="120" s="1"/>
  <c r="B3714" i="120" a="1"/>
  <c r="B3714" i="120" s="1"/>
  <c r="B3713" i="120" a="1"/>
  <c r="B3713" i="120" s="1"/>
  <c r="B3712" i="120" a="1"/>
  <c r="B3712" i="120" s="1"/>
  <c r="B3711" i="120" a="1"/>
  <c r="B3711" i="120" s="1"/>
  <c r="B3710" i="120" a="1"/>
  <c r="B3710" i="120" s="1"/>
  <c r="B3709" i="120" a="1"/>
  <c r="B3709" i="120" s="1"/>
  <c r="B3708" i="120" a="1"/>
  <c r="B3708" i="120" s="1"/>
  <c r="B3707" i="120" a="1"/>
  <c r="B3707" i="120" s="1"/>
  <c r="B3706" i="120" a="1"/>
  <c r="B3706" i="120" s="1"/>
  <c r="B3705" i="120" a="1"/>
  <c r="B3705" i="120" s="1"/>
  <c r="B3704" i="120" a="1"/>
  <c r="B3704" i="120" s="1"/>
  <c r="B3703" i="120" a="1"/>
  <c r="B3703" i="120" s="1"/>
  <c r="B3702" i="120" a="1"/>
  <c r="B3702" i="120" s="1"/>
  <c r="B3701" i="120" a="1"/>
  <c r="B3701" i="120" s="1"/>
  <c r="B3700" i="120" a="1"/>
  <c r="B3700" i="120" s="1"/>
  <c r="B3699" i="120" a="1"/>
  <c r="B3699" i="120" s="1"/>
  <c r="B3698" i="120" a="1"/>
  <c r="B3698" i="120" s="1"/>
  <c r="B3697" i="120" a="1"/>
  <c r="B3697" i="120" s="1"/>
  <c r="B3696" i="120" a="1"/>
  <c r="B3696" i="120" s="1"/>
  <c r="B3695" i="120" a="1"/>
  <c r="B3695" i="120" s="1"/>
  <c r="B3694" i="120" a="1"/>
  <c r="B3694" i="120" s="1"/>
  <c r="B3693" i="120" a="1"/>
  <c r="B3693" i="120" s="1"/>
  <c r="B3692" i="120" a="1"/>
  <c r="B3692" i="120" s="1"/>
  <c r="B3691" i="120" a="1"/>
  <c r="B3691" i="120" s="1"/>
  <c r="B3690" i="120" a="1"/>
  <c r="B3690" i="120" s="1"/>
  <c r="B3689" i="120" a="1"/>
  <c r="B3689" i="120" s="1"/>
  <c r="B3688" i="120" a="1"/>
  <c r="B3688" i="120" s="1"/>
  <c r="B3687" i="120" a="1"/>
  <c r="B3687" i="120" s="1"/>
  <c r="B3686" i="120" a="1"/>
  <c r="B3686" i="120" s="1"/>
  <c r="B3685" i="120" a="1"/>
  <c r="B3685" i="120" s="1"/>
  <c r="B3684" i="120" a="1"/>
  <c r="B3684" i="120" s="1"/>
  <c r="B3683" i="120" a="1"/>
  <c r="B3683" i="120" s="1"/>
  <c r="B3682" i="120" a="1"/>
  <c r="B3682" i="120" s="1"/>
  <c r="B3681" i="120" a="1"/>
  <c r="B3681" i="120" s="1"/>
  <c r="B3680" i="120" a="1"/>
  <c r="B3680" i="120" s="1"/>
  <c r="B3679" i="120" a="1"/>
  <c r="B3679" i="120" s="1"/>
  <c r="B3678" i="120" a="1"/>
  <c r="B3678" i="120" s="1"/>
  <c r="B3677" i="120" a="1"/>
  <c r="B3677" i="120" s="1"/>
  <c r="B3676" i="120" a="1"/>
  <c r="B3676" i="120" s="1"/>
  <c r="B3675" i="120" a="1"/>
  <c r="B3675" i="120" s="1"/>
  <c r="B3674" i="120" a="1"/>
  <c r="B3674" i="120" s="1"/>
  <c r="B3673" i="120" a="1"/>
  <c r="B3673" i="120" s="1"/>
  <c r="B3672" i="120" a="1"/>
  <c r="B3672" i="120" s="1"/>
  <c r="B3671" i="120" a="1"/>
  <c r="B3671" i="120" s="1"/>
  <c r="B3670" i="120" a="1"/>
  <c r="B3670" i="120" s="1"/>
  <c r="B3669" i="120" a="1"/>
  <c r="B3669" i="120" s="1"/>
  <c r="B3668" i="120" a="1"/>
  <c r="B3668" i="120" s="1"/>
  <c r="B3667" i="120" a="1"/>
  <c r="B3667" i="120" s="1"/>
  <c r="B3666" i="120" a="1"/>
  <c r="B3666" i="120" s="1"/>
  <c r="B3665" i="120" a="1"/>
  <c r="B3665" i="120" s="1"/>
  <c r="B3664" i="120" a="1"/>
  <c r="B3664" i="120" s="1"/>
  <c r="B3663" i="120" a="1"/>
  <c r="B3663" i="120" s="1"/>
  <c r="B3662" i="120" a="1"/>
  <c r="B3662" i="120" s="1"/>
  <c r="B3661" i="120" a="1"/>
  <c r="B3661" i="120" s="1"/>
  <c r="B3660" i="120" a="1"/>
  <c r="B3660" i="120" s="1"/>
  <c r="B3659" i="120" a="1"/>
  <c r="B3659" i="120" s="1"/>
  <c r="B3658" i="120" a="1"/>
  <c r="B3658" i="120" s="1"/>
  <c r="B3657" i="120" a="1"/>
  <c r="B3657" i="120" s="1"/>
  <c r="B3656" i="120" a="1"/>
  <c r="B3656" i="120" s="1"/>
  <c r="B3655" i="120" a="1"/>
  <c r="B3655" i="120" s="1"/>
  <c r="B3654" i="120" a="1"/>
  <c r="B3654" i="120" s="1"/>
  <c r="B3653" i="120" a="1"/>
  <c r="B3653" i="120" s="1"/>
  <c r="B3652" i="120" a="1"/>
  <c r="B3652" i="120" s="1"/>
  <c r="B3651" i="120" a="1"/>
  <c r="B3651" i="120" s="1"/>
  <c r="B3650" i="120" a="1"/>
  <c r="B3650" i="120" s="1"/>
  <c r="B3649" i="120" a="1"/>
  <c r="B3649" i="120" s="1"/>
  <c r="B3648" i="120" a="1"/>
  <c r="B3648" i="120" s="1"/>
  <c r="B3647" i="120" a="1"/>
  <c r="B3647" i="120" s="1"/>
  <c r="B3646" i="120" a="1"/>
  <c r="B3646" i="120" s="1"/>
  <c r="B3645" i="120" a="1"/>
  <c r="B3645" i="120" s="1"/>
  <c r="B3644" i="120" a="1"/>
  <c r="B3644" i="120" s="1"/>
  <c r="B3643" i="120" a="1"/>
  <c r="B3643" i="120" s="1"/>
  <c r="B3642" i="120" a="1"/>
  <c r="B3642" i="120" s="1"/>
  <c r="B3641" i="120" a="1"/>
  <c r="B3641" i="120" s="1"/>
  <c r="B3640" i="120" a="1"/>
  <c r="B3640" i="120" s="1"/>
  <c r="B3639" i="120" a="1"/>
  <c r="B3639" i="120" s="1"/>
  <c r="B3638" i="120" a="1"/>
  <c r="B3638" i="120" s="1"/>
  <c r="B3637" i="120" a="1"/>
  <c r="B3637" i="120" s="1"/>
  <c r="B3636" i="120" a="1"/>
  <c r="B3636" i="120" s="1"/>
  <c r="B3635" i="120" a="1"/>
  <c r="B3635" i="120" s="1"/>
  <c r="B3634" i="120" a="1"/>
  <c r="B3634" i="120" s="1"/>
  <c r="B3633" i="120" a="1"/>
  <c r="B3633" i="120" s="1"/>
  <c r="B3632" i="120" a="1"/>
  <c r="B3632" i="120" s="1"/>
  <c r="B3631" i="120" a="1"/>
  <c r="B3631" i="120" s="1"/>
  <c r="B3630" i="120" a="1"/>
  <c r="B3630" i="120" s="1"/>
  <c r="B3629" i="120" a="1"/>
  <c r="B3629" i="120" s="1"/>
  <c r="B3628" i="120" a="1"/>
  <c r="B3628" i="120" s="1"/>
  <c r="B3627" i="120" a="1"/>
  <c r="B3627" i="120" s="1"/>
  <c r="B3626" i="120" a="1"/>
  <c r="B3626" i="120" s="1"/>
  <c r="B3625" i="120" a="1"/>
  <c r="B3625" i="120" s="1"/>
  <c r="B3624" i="120" a="1"/>
  <c r="B3624" i="120" s="1"/>
  <c r="B3623" i="120" a="1"/>
  <c r="B3623" i="120" s="1"/>
  <c r="B3622" i="120" a="1"/>
  <c r="B3622" i="120" s="1"/>
  <c r="B3621" i="120" a="1"/>
  <c r="B3621" i="120" s="1"/>
  <c r="B3620" i="120" a="1"/>
  <c r="B3620" i="120" s="1"/>
  <c r="B3619" i="120" a="1"/>
  <c r="B3619" i="120" s="1"/>
  <c r="B3618" i="120" a="1"/>
  <c r="B3618" i="120" s="1"/>
  <c r="B3617" i="120" a="1"/>
  <c r="B3617" i="120" s="1"/>
  <c r="B3616" i="120" a="1"/>
  <c r="B3616" i="120" s="1"/>
  <c r="B3615" i="120" a="1"/>
  <c r="B3615" i="120" s="1"/>
  <c r="B3614" i="120" a="1"/>
  <c r="B3614" i="120" s="1"/>
  <c r="B3613" i="120" a="1"/>
  <c r="B3613" i="120" s="1"/>
  <c r="B3612" i="120" a="1"/>
  <c r="B3612" i="120" s="1"/>
  <c r="B3611" i="120" a="1"/>
  <c r="B3611" i="120" s="1"/>
  <c r="B3610" i="120" a="1"/>
  <c r="B3610" i="120" s="1"/>
  <c r="B3609" i="120" a="1"/>
  <c r="B3609" i="120" s="1"/>
  <c r="B3608" i="120" a="1"/>
  <c r="B3608" i="120" s="1"/>
  <c r="B3607" i="120" a="1"/>
  <c r="B3607" i="120" s="1"/>
  <c r="B3606" i="120" a="1"/>
  <c r="B3606" i="120" s="1"/>
  <c r="B3605" i="120" a="1"/>
  <c r="B3605" i="120" s="1"/>
  <c r="B3604" i="120" a="1"/>
  <c r="B3604" i="120" s="1"/>
  <c r="B3603" i="120" a="1"/>
  <c r="B3603" i="120" s="1"/>
  <c r="B3602" i="120" a="1"/>
  <c r="B3602" i="120" s="1"/>
  <c r="B3601" i="120" a="1"/>
  <c r="B3601" i="120" s="1"/>
  <c r="B3600" i="120" a="1"/>
  <c r="B3600" i="120" s="1"/>
  <c r="B3599" i="120" a="1"/>
  <c r="B3599" i="120" s="1"/>
  <c r="B3598" i="120" a="1"/>
  <c r="B3598" i="120" s="1"/>
  <c r="B3597" i="120" a="1"/>
  <c r="B3597" i="120" s="1"/>
  <c r="B3596" i="120" a="1"/>
  <c r="B3596" i="120" s="1"/>
  <c r="B3595" i="120" a="1"/>
  <c r="B3595" i="120" s="1"/>
  <c r="B3594" i="120" a="1"/>
  <c r="B3594" i="120" s="1"/>
  <c r="B3593" i="120" a="1"/>
  <c r="B3593" i="120" s="1"/>
  <c r="B3592" i="120" a="1"/>
  <c r="B3592" i="120" s="1"/>
  <c r="B3591" i="120" a="1"/>
  <c r="B3591" i="120" s="1"/>
  <c r="B3590" i="120" a="1"/>
  <c r="B3590" i="120" s="1"/>
  <c r="B3589" i="120" a="1"/>
  <c r="B3589" i="120" s="1"/>
  <c r="B3588" i="120" a="1"/>
  <c r="B3588" i="120" s="1"/>
  <c r="B3587" i="120" a="1"/>
  <c r="B3587" i="120" s="1"/>
  <c r="B3586" i="120" a="1"/>
  <c r="B3586" i="120" s="1"/>
  <c r="B3585" i="120" a="1"/>
  <c r="B3585" i="120" s="1"/>
  <c r="B3584" i="120" a="1"/>
  <c r="B3584" i="120" s="1"/>
  <c r="B3583" i="120" a="1"/>
  <c r="B3583" i="120" s="1"/>
  <c r="B3582" i="120" a="1"/>
  <c r="B3582" i="120" s="1"/>
  <c r="B3581" i="120" a="1"/>
  <c r="B3581" i="120" s="1"/>
  <c r="B3580" i="120" a="1"/>
  <c r="B3580" i="120" s="1"/>
  <c r="B3579" i="120" a="1"/>
  <c r="B3579" i="120" s="1"/>
  <c r="B3578" i="120" a="1"/>
  <c r="B3578" i="120" s="1"/>
  <c r="B3577" i="120" a="1"/>
  <c r="B3577" i="120" s="1"/>
  <c r="B3576" i="120" a="1"/>
  <c r="B3576" i="120" s="1"/>
  <c r="B3575" i="120" a="1"/>
  <c r="B3575" i="120" s="1"/>
  <c r="B3574" i="120" a="1"/>
  <c r="B3574" i="120" s="1"/>
  <c r="B3573" i="120" a="1"/>
  <c r="B3573" i="120" s="1"/>
  <c r="B3572" i="120" a="1"/>
  <c r="B3572" i="120" s="1"/>
  <c r="B3571" i="120" a="1"/>
  <c r="B3571" i="120" s="1"/>
  <c r="B3570" i="120" a="1"/>
  <c r="B3570" i="120" s="1"/>
  <c r="B3569" i="120" a="1"/>
  <c r="B3569" i="120" s="1"/>
  <c r="B3568" i="120" a="1"/>
  <c r="B3568" i="120" s="1"/>
  <c r="B3567" i="120" a="1"/>
  <c r="B3567" i="120" s="1"/>
  <c r="B3566" i="120" a="1"/>
  <c r="B3566" i="120" s="1"/>
  <c r="B3565" i="120" a="1"/>
  <c r="B3565" i="120" s="1"/>
  <c r="B3564" i="120" a="1"/>
  <c r="B3564" i="120" s="1"/>
  <c r="B3563" i="120" a="1"/>
  <c r="B3563" i="120" s="1"/>
  <c r="B3562" i="120" a="1"/>
  <c r="B3562" i="120" s="1"/>
  <c r="B3561" i="120" a="1"/>
  <c r="B3561" i="120" s="1"/>
  <c r="B3560" i="120" a="1"/>
  <c r="B3560" i="120" s="1"/>
  <c r="B3559" i="120" a="1"/>
  <c r="B3559" i="120" s="1"/>
  <c r="B3558" i="120" a="1"/>
  <c r="B3558" i="120" s="1"/>
  <c r="B3557" i="120" a="1"/>
  <c r="B3557" i="120" s="1"/>
  <c r="B3556" i="120" a="1"/>
  <c r="B3556" i="120" s="1"/>
  <c r="B3555" i="120" a="1"/>
  <c r="B3555" i="120" s="1"/>
  <c r="B3554" i="120" a="1"/>
  <c r="B3554" i="120" s="1"/>
  <c r="B3553" i="120" a="1"/>
  <c r="B3553" i="120" s="1"/>
  <c r="B3552" i="120" a="1"/>
  <c r="B3552" i="120" s="1"/>
  <c r="B3551" i="120" a="1"/>
  <c r="B3551" i="120" s="1"/>
  <c r="B3550" i="120" a="1"/>
  <c r="B3550" i="120" s="1"/>
  <c r="B3549" i="120" a="1"/>
  <c r="B3549" i="120" s="1"/>
  <c r="B3548" i="120" a="1"/>
  <c r="B3548" i="120" s="1"/>
  <c r="B3547" i="120" a="1"/>
  <c r="B3547" i="120" s="1"/>
  <c r="B3546" i="120" a="1"/>
  <c r="B3546" i="120" s="1"/>
  <c r="B3545" i="120" a="1"/>
  <c r="B3545" i="120" s="1"/>
  <c r="B3544" i="120" a="1"/>
  <c r="B3544" i="120" s="1"/>
  <c r="B3543" i="120" a="1"/>
  <c r="B3543" i="120" s="1"/>
  <c r="B3542" i="120" a="1"/>
  <c r="B3542" i="120" s="1"/>
  <c r="B3541" i="120" a="1"/>
  <c r="B3541" i="120" s="1"/>
  <c r="B3540" i="120" a="1"/>
  <c r="B3540" i="120" s="1"/>
  <c r="B3539" i="120" a="1"/>
  <c r="B3539" i="120" s="1"/>
  <c r="B3538" i="120" a="1"/>
  <c r="B3538" i="120" s="1"/>
  <c r="B3537" i="120" a="1"/>
  <c r="B3537" i="120" s="1"/>
  <c r="B3536" i="120" a="1"/>
  <c r="B3536" i="120" s="1"/>
  <c r="B3535" i="120" a="1"/>
  <c r="B3535" i="120" s="1"/>
  <c r="B3534" i="120" a="1"/>
  <c r="B3534" i="120" s="1"/>
  <c r="B3533" i="120" a="1"/>
  <c r="B3533" i="120" s="1"/>
  <c r="B3532" i="120" a="1"/>
  <c r="B3532" i="120" s="1"/>
  <c r="B3531" i="120" a="1"/>
  <c r="B3531" i="120" s="1"/>
  <c r="B3530" i="120" a="1"/>
  <c r="B3530" i="120" s="1"/>
  <c r="B3529" i="120" a="1"/>
  <c r="B3529" i="120" s="1"/>
  <c r="B3528" i="120" a="1"/>
  <c r="B3528" i="120" s="1"/>
  <c r="B3527" i="120" a="1"/>
  <c r="B3527" i="120" s="1"/>
  <c r="B3526" i="120" a="1"/>
  <c r="B3526" i="120" s="1"/>
  <c r="B3525" i="120" a="1"/>
  <c r="B3525" i="120" s="1"/>
  <c r="B3524" i="120" a="1"/>
  <c r="B3524" i="120" s="1"/>
  <c r="B3523" i="120" a="1"/>
  <c r="B3523" i="120" s="1"/>
  <c r="B3522" i="120" a="1"/>
  <c r="B3522" i="120" s="1"/>
  <c r="B3521" i="120" a="1"/>
  <c r="B3521" i="120" s="1"/>
  <c r="B3520" i="120" a="1"/>
  <c r="B3520" i="120" s="1"/>
  <c r="B3519" i="120" a="1"/>
  <c r="B3519" i="120" s="1"/>
  <c r="B3518" i="120" a="1"/>
  <c r="B3518" i="120" s="1"/>
  <c r="B3517" i="120" a="1"/>
  <c r="B3517" i="120" s="1"/>
  <c r="B3516" i="120" a="1"/>
  <c r="B3516" i="120" s="1"/>
  <c r="B3515" i="120" a="1"/>
  <c r="B3515" i="120" s="1"/>
  <c r="B3514" i="120" a="1"/>
  <c r="B3514" i="120" s="1"/>
  <c r="B3513" i="120" a="1"/>
  <c r="B3513" i="120" s="1"/>
  <c r="B3512" i="120" a="1"/>
  <c r="B3512" i="120" s="1"/>
  <c r="B3511" i="120" a="1"/>
  <c r="B3511" i="120" s="1"/>
  <c r="B3510" i="120" a="1"/>
  <c r="B3510" i="120" s="1"/>
  <c r="B3509" i="120" a="1"/>
  <c r="B3509" i="120" s="1"/>
  <c r="B3508" i="120" a="1"/>
  <c r="B3508" i="120" s="1"/>
  <c r="B3507" i="120" a="1"/>
  <c r="B3507" i="120" s="1"/>
  <c r="B3506" i="120" a="1"/>
  <c r="B3506" i="120" s="1"/>
  <c r="B3505" i="120" a="1"/>
  <c r="B3505" i="120" s="1"/>
  <c r="B3504" i="120" a="1"/>
  <c r="B3504" i="120" s="1"/>
  <c r="B3503" i="120" a="1"/>
  <c r="B3503" i="120" s="1"/>
  <c r="B3502" i="120" a="1"/>
  <c r="B3502" i="120" s="1"/>
  <c r="B3501" i="120" a="1"/>
  <c r="B3501" i="120" s="1"/>
  <c r="B3500" i="120" a="1"/>
  <c r="B3500" i="120" s="1"/>
  <c r="B3499" i="120" a="1"/>
  <c r="B3499" i="120" s="1"/>
  <c r="B3498" i="120" a="1"/>
  <c r="B3498" i="120" s="1"/>
  <c r="B3497" i="120" a="1"/>
  <c r="B3497" i="120" s="1"/>
  <c r="B3496" i="120" a="1"/>
  <c r="B3496" i="120" s="1"/>
  <c r="B3495" i="120" a="1"/>
  <c r="B3495" i="120" s="1"/>
  <c r="B3494" i="120" a="1"/>
  <c r="B3494" i="120" s="1"/>
  <c r="B3493" i="120" a="1"/>
  <c r="B3493" i="120" s="1"/>
  <c r="B3492" i="120" a="1"/>
  <c r="B3492" i="120" s="1"/>
  <c r="B3491" i="120" a="1"/>
  <c r="B3491" i="120" s="1"/>
  <c r="B3490" i="120" a="1"/>
  <c r="B3490" i="120" s="1"/>
  <c r="B3489" i="120" a="1"/>
  <c r="B3489" i="120" s="1"/>
  <c r="B3488" i="120" a="1"/>
  <c r="B3488" i="120" s="1"/>
  <c r="B3487" i="120" a="1"/>
  <c r="B3487" i="120" s="1"/>
  <c r="B3486" i="120" a="1"/>
  <c r="B3486" i="120" s="1"/>
  <c r="B3485" i="120" a="1"/>
  <c r="B3485" i="120" s="1"/>
  <c r="B3484" i="120" a="1"/>
  <c r="B3484" i="120" s="1"/>
  <c r="B3483" i="120" a="1"/>
  <c r="B3483" i="120" s="1"/>
  <c r="B3482" i="120" a="1"/>
  <c r="B3482" i="120" s="1"/>
  <c r="B3481" i="120" a="1"/>
  <c r="B3481" i="120" s="1"/>
  <c r="B3480" i="120" a="1"/>
  <c r="B3480" i="120" s="1"/>
  <c r="B3479" i="120" a="1"/>
  <c r="B3479" i="120" s="1"/>
  <c r="B3478" i="120" a="1"/>
  <c r="B3478" i="120" s="1"/>
  <c r="B3477" i="120" a="1"/>
  <c r="B3477" i="120" s="1"/>
  <c r="B3476" i="120" a="1"/>
  <c r="B3476" i="120" s="1"/>
  <c r="B3475" i="120" a="1"/>
  <c r="B3475" i="120" s="1"/>
  <c r="B3474" i="120" a="1"/>
  <c r="B3474" i="120" s="1"/>
  <c r="B3473" i="120" a="1"/>
  <c r="B3473" i="120" s="1"/>
  <c r="B3472" i="120" a="1"/>
  <c r="B3472" i="120" s="1"/>
  <c r="B3471" i="120" a="1"/>
  <c r="B3471" i="120" s="1"/>
  <c r="B3470" i="120" a="1"/>
  <c r="B3470" i="120" s="1"/>
  <c r="B3469" i="120" a="1"/>
  <c r="B3469" i="120" s="1"/>
  <c r="B3468" i="120" a="1"/>
  <c r="B3468" i="120" s="1"/>
  <c r="B3467" i="120" a="1"/>
  <c r="B3467" i="120" s="1"/>
  <c r="B3466" i="120" a="1"/>
  <c r="B3466" i="120" s="1"/>
  <c r="B3465" i="120" a="1"/>
  <c r="B3465" i="120" s="1"/>
  <c r="B3464" i="120" a="1"/>
  <c r="B3464" i="120" s="1"/>
  <c r="B3463" i="120" a="1"/>
  <c r="B3463" i="120" s="1"/>
  <c r="B3462" i="120" a="1"/>
  <c r="B3462" i="120" s="1"/>
  <c r="B3461" i="120" a="1"/>
  <c r="B3461" i="120" s="1"/>
  <c r="B3460" i="120" a="1"/>
  <c r="B3460" i="120" s="1"/>
  <c r="B3459" i="120" a="1"/>
  <c r="B3459" i="120" s="1"/>
  <c r="B3458" i="120" a="1"/>
  <c r="B3458" i="120" s="1"/>
  <c r="B3457" i="120" a="1"/>
  <c r="B3457" i="120" s="1"/>
  <c r="B3456" i="120" a="1"/>
  <c r="B3456" i="120" s="1"/>
  <c r="B3455" i="120" a="1"/>
  <c r="B3455" i="120" s="1"/>
  <c r="B3454" i="120" a="1"/>
  <c r="B3454" i="120" s="1"/>
  <c r="B3453" i="120" a="1"/>
  <c r="B3453" i="120" s="1"/>
  <c r="B3452" i="120" a="1"/>
  <c r="B3452" i="120" s="1"/>
  <c r="B3451" i="120" a="1"/>
  <c r="B3451" i="120" s="1"/>
  <c r="B3450" i="120" a="1"/>
  <c r="B3450" i="120" s="1"/>
  <c r="B3449" i="120" a="1"/>
  <c r="B3449" i="120" s="1"/>
  <c r="B3448" i="120" a="1"/>
  <c r="B3448" i="120" s="1"/>
  <c r="B3447" i="120" a="1"/>
  <c r="B3447" i="120" s="1"/>
  <c r="B3446" i="120" a="1"/>
  <c r="B3446" i="120" s="1"/>
  <c r="B3445" i="120" a="1"/>
  <c r="B3445" i="120" s="1"/>
  <c r="B3444" i="120" a="1"/>
  <c r="B3444" i="120" s="1"/>
  <c r="B3443" i="120" a="1"/>
  <c r="B3443" i="120" s="1"/>
  <c r="B3442" i="120" a="1"/>
  <c r="B3442" i="120" s="1"/>
  <c r="B3441" i="120" a="1"/>
  <c r="B3441" i="120" s="1"/>
  <c r="B3440" i="120" a="1"/>
  <c r="B3440" i="120" s="1"/>
  <c r="B3439" i="120" a="1"/>
  <c r="B3439" i="120" s="1"/>
  <c r="B3438" i="120" a="1"/>
  <c r="B3438" i="120" s="1"/>
  <c r="B3437" i="120" a="1"/>
  <c r="B3437" i="120" s="1"/>
  <c r="B3436" i="120" a="1"/>
  <c r="B3436" i="120" s="1"/>
  <c r="B3435" i="120" a="1"/>
  <c r="B3435" i="120" s="1"/>
  <c r="B3434" i="120" a="1"/>
  <c r="B3434" i="120" s="1"/>
  <c r="B3433" i="120" a="1"/>
  <c r="B3433" i="120" s="1"/>
  <c r="B3432" i="120" a="1"/>
  <c r="B3432" i="120" s="1"/>
  <c r="B3431" i="120" a="1"/>
  <c r="B3431" i="120" s="1"/>
  <c r="B3430" i="120" a="1"/>
  <c r="B3430" i="120" s="1"/>
  <c r="B3429" i="120" a="1"/>
  <c r="B3429" i="120" s="1"/>
  <c r="B3428" i="120" a="1"/>
  <c r="B3428" i="120" s="1"/>
  <c r="B3427" i="120" a="1"/>
  <c r="B3427" i="120" s="1"/>
  <c r="B3426" i="120" a="1"/>
  <c r="B3426" i="120" s="1"/>
  <c r="B3425" i="120" a="1"/>
  <c r="B3425" i="120" s="1"/>
  <c r="B3424" i="120" a="1"/>
  <c r="B3424" i="120" s="1"/>
  <c r="B3423" i="120" a="1"/>
  <c r="B3423" i="120" s="1"/>
  <c r="B3422" i="120" a="1"/>
  <c r="B3422" i="120" s="1"/>
  <c r="B3421" i="120" a="1"/>
  <c r="B3421" i="120" s="1"/>
  <c r="B3420" i="120" a="1"/>
  <c r="B3420" i="120" s="1"/>
  <c r="B3419" i="120" a="1"/>
  <c r="B3419" i="120" s="1"/>
  <c r="B3418" i="120" a="1"/>
  <c r="B3418" i="120" s="1"/>
  <c r="B3417" i="120" a="1"/>
  <c r="B3417" i="120" s="1"/>
  <c r="B3416" i="120" a="1"/>
  <c r="B3416" i="120" s="1"/>
  <c r="B3415" i="120" a="1"/>
  <c r="B3415" i="120" s="1"/>
  <c r="B3414" i="120" a="1"/>
  <c r="B3414" i="120" s="1"/>
  <c r="B3413" i="120" a="1"/>
  <c r="B3413" i="120" s="1"/>
  <c r="B3412" i="120" a="1"/>
  <c r="B3412" i="120" s="1"/>
  <c r="B3411" i="120" a="1"/>
  <c r="B3411" i="120" s="1"/>
  <c r="B3410" i="120" a="1"/>
  <c r="B3410" i="120" s="1"/>
  <c r="B3409" i="120" a="1"/>
  <c r="B3409" i="120" s="1"/>
  <c r="B3408" i="120" a="1"/>
  <c r="B3408" i="120" s="1"/>
  <c r="B3407" i="120" a="1"/>
  <c r="B3407" i="120" s="1"/>
  <c r="B3406" i="120" a="1"/>
  <c r="B3406" i="120" s="1"/>
  <c r="B3405" i="120" a="1"/>
  <c r="B3405" i="120" s="1"/>
  <c r="B3404" i="120" a="1"/>
  <c r="B3404" i="120" s="1"/>
  <c r="B3403" i="120" a="1"/>
  <c r="B3403" i="120" s="1"/>
  <c r="B3402" i="120" a="1"/>
  <c r="B3402" i="120" s="1"/>
  <c r="B3401" i="120" a="1"/>
  <c r="B3401" i="120" s="1"/>
  <c r="B3400" i="120" a="1"/>
  <c r="B3400" i="120" s="1"/>
  <c r="B3399" i="120" a="1"/>
  <c r="B3399" i="120" s="1"/>
  <c r="B3398" i="120" a="1"/>
  <c r="B3398" i="120" s="1"/>
  <c r="B3397" i="120" a="1"/>
  <c r="B3397" i="120" s="1"/>
  <c r="B3396" i="120" a="1"/>
  <c r="B3396" i="120" s="1"/>
  <c r="B3395" i="120" a="1"/>
  <c r="B3395" i="120" s="1"/>
  <c r="B3394" i="120" a="1"/>
  <c r="B3394" i="120" s="1"/>
  <c r="B3393" i="120" a="1"/>
  <c r="B3393" i="120" s="1"/>
  <c r="B3392" i="120" a="1"/>
  <c r="B3392" i="120" s="1"/>
  <c r="B3391" i="120" a="1"/>
  <c r="B3391" i="120" s="1"/>
  <c r="B3390" i="120" a="1"/>
  <c r="B3390" i="120" s="1"/>
  <c r="B3389" i="120" a="1"/>
  <c r="B3389" i="120" s="1"/>
  <c r="B3388" i="120" a="1"/>
  <c r="B3388" i="120" s="1"/>
  <c r="B3387" i="120" a="1"/>
  <c r="B3387" i="120" s="1"/>
  <c r="B3386" i="120" a="1"/>
  <c r="B3386" i="120" s="1"/>
  <c r="B3385" i="120" a="1"/>
  <c r="B3385" i="120" s="1"/>
  <c r="B3384" i="120" a="1"/>
  <c r="B3384" i="120" s="1"/>
  <c r="B3383" i="120" a="1"/>
  <c r="B3383" i="120" s="1"/>
  <c r="B3382" i="120" a="1"/>
  <c r="B3382" i="120" s="1"/>
  <c r="B3381" i="120" a="1"/>
  <c r="B3381" i="120" s="1"/>
  <c r="B3380" i="120" a="1"/>
  <c r="B3380" i="120" s="1"/>
  <c r="B3379" i="120" a="1"/>
  <c r="B3379" i="120" s="1"/>
  <c r="B3378" i="120" a="1"/>
  <c r="B3378" i="120" s="1"/>
  <c r="B3377" i="120" a="1"/>
  <c r="B3377" i="120" s="1"/>
  <c r="B3376" i="120" a="1"/>
  <c r="B3376" i="120" s="1"/>
  <c r="B3375" i="120" a="1"/>
  <c r="B3375" i="120" s="1"/>
  <c r="B3374" i="120" a="1"/>
  <c r="B3374" i="120" s="1"/>
  <c r="B3373" i="120" a="1"/>
  <c r="B3373" i="120" s="1"/>
  <c r="B3372" i="120" a="1"/>
  <c r="B3372" i="120" s="1"/>
  <c r="B3371" i="120" a="1"/>
  <c r="B3371" i="120" s="1"/>
  <c r="B3370" i="120" a="1"/>
  <c r="B3370" i="120" s="1"/>
  <c r="B3369" i="120" a="1"/>
  <c r="B3369" i="120" s="1"/>
  <c r="B3368" i="120" a="1"/>
  <c r="B3368" i="120" s="1"/>
  <c r="B3367" i="120" a="1"/>
  <c r="B3367" i="120" s="1"/>
  <c r="B3366" i="120" a="1"/>
  <c r="B3366" i="120" s="1"/>
  <c r="B3365" i="120" a="1"/>
  <c r="B3365" i="120" s="1"/>
  <c r="B3364" i="120" a="1"/>
  <c r="B3364" i="120" s="1"/>
  <c r="B3363" i="120" a="1"/>
  <c r="B3363" i="120" s="1"/>
  <c r="B3362" i="120" a="1"/>
  <c r="B3362" i="120" s="1"/>
  <c r="B3361" i="120" a="1"/>
  <c r="B3361" i="120" s="1"/>
  <c r="B3360" i="120" a="1"/>
  <c r="B3360" i="120" s="1"/>
  <c r="B3359" i="120" a="1"/>
  <c r="B3359" i="120" s="1"/>
  <c r="B3358" i="120" a="1"/>
  <c r="B3358" i="120" s="1"/>
  <c r="B3357" i="120" a="1"/>
  <c r="B3357" i="120" s="1"/>
  <c r="B3356" i="120" a="1"/>
  <c r="B3356" i="120" s="1"/>
  <c r="B3355" i="120" a="1"/>
  <c r="B3355" i="120" s="1"/>
  <c r="B3354" i="120" a="1"/>
  <c r="B3354" i="120" s="1"/>
  <c r="B3353" i="120" a="1"/>
  <c r="B3353" i="120" s="1"/>
  <c r="B3352" i="120" a="1"/>
  <c r="B3352" i="120" s="1"/>
  <c r="B3351" i="120" a="1"/>
  <c r="B3351" i="120" s="1"/>
  <c r="B3350" i="120" a="1"/>
  <c r="B3350" i="120" s="1"/>
  <c r="B3349" i="120" a="1"/>
  <c r="B3349" i="120" s="1"/>
  <c r="B3348" i="120" a="1"/>
  <c r="B3348" i="120" s="1"/>
  <c r="B3347" i="120" a="1"/>
  <c r="B3347" i="120" s="1"/>
  <c r="B3346" i="120" a="1"/>
  <c r="B3346" i="120" s="1"/>
  <c r="B3345" i="120" a="1"/>
  <c r="B3345" i="120" s="1"/>
  <c r="B3344" i="120" a="1"/>
  <c r="B3344" i="120" s="1"/>
  <c r="B3343" i="120" a="1"/>
  <c r="B3343" i="120" s="1"/>
  <c r="B3342" i="120" a="1"/>
  <c r="B3342" i="120" s="1"/>
  <c r="B3341" i="120" a="1"/>
  <c r="B3341" i="120" s="1"/>
  <c r="B3340" i="120" a="1"/>
  <c r="B3340" i="120" s="1"/>
  <c r="B3339" i="120" a="1"/>
  <c r="B3339" i="120" s="1"/>
  <c r="B3338" i="120" a="1"/>
  <c r="B3338" i="120" s="1"/>
  <c r="B3337" i="120" a="1"/>
  <c r="B3337" i="120" s="1"/>
  <c r="B3336" i="120" a="1"/>
  <c r="B3336" i="120" s="1"/>
  <c r="B3335" i="120" a="1"/>
  <c r="B3335" i="120" s="1"/>
  <c r="B3334" i="120" a="1"/>
  <c r="B3334" i="120" s="1"/>
  <c r="B3333" i="120" a="1"/>
  <c r="B3333" i="120" s="1"/>
  <c r="B3332" i="120" a="1"/>
  <c r="B3332" i="120" s="1"/>
  <c r="B3331" i="120" a="1"/>
  <c r="B3331" i="120" s="1"/>
  <c r="B3330" i="120" a="1"/>
  <c r="B3330" i="120" s="1"/>
  <c r="B3329" i="120" a="1"/>
  <c r="B3329" i="120" s="1"/>
  <c r="B3328" i="120" a="1"/>
  <c r="B3328" i="120" s="1"/>
  <c r="B3327" i="120" a="1"/>
  <c r="B3327" i="120" s="1"/>
  <c r="B3326" i="120" a="1"/>
  <c r="B3326" i="120" s="1"/>
  <c r="B3325" i="120" a="1"/>
  <c r="B3325" i="120" s="1"/>
  <c r="B3324" i="120" a="1"/>
  <c r="B3324" i="120" s="1"/>
  <c r="B3323" i="120" a="1"/>
  <c r="B3323" i="120" s="1"/>
  <c r="B3322" i="120" a="1"/>
  <c r="B3322" i="120" s="1"/>
  <c r="B3321" i="120" a="1"/>
  <c r="B3321" i="120" s="1"/>
  <c r="B3320" i="120" a="1"/>
  <c r="B3320" i="120" s="1"/>
  <c r="B3319" i="120" a="1"/>
  <c r="B3319" i="120" s="1"/>
  <c r="B3318" i="120" a="1"/>
  <c r="B3318" i="120" s="1"/>
  <c r="B3317" i="120" a="1"/>
  <c r="B3317" i="120" s="1"/>
  <c r="B3316" i="120" a="1"/>
  <c r="B3316" i="120" s="1"/>
  <c r="B3315" i="120" a="1"/>
  <c r="B3315" i="120" s="1"/>
  <c r="B3314" i="120" a="1"/>
  <c r="B3314" i="120" s="1"/>
  <c r="B3313" i="120" a="1"/>
  <c r="B3313" i="120" s="1"/>
  <c r="B3312" i="120" a="1"/>
  <c r="B3312" i="120" s="1"/>
  <c r="B3311" i="120" a="1"/>
  <c r="B3311" i="120" s="1"/>
  <c r="B3310" i="120" a="1"/>
  <c r="B3310" i="120" s="1"/>
  <c r="B3309" i="120" a="1"/>
  <c r="B3309" i="120" s="1"/>
  <c r="B3308" i="120" a="1"/>
  <c r="B3308" i="120" s="1"/>
  <c r="B3307" i="120" a="1"/>
  <c r="B3307" i="120" s="1"/>
  <c r="B3306" i="120" a="1"/>
  <c r="B3306" i="120" s="1"/>
  <c r="B3305" i="120" a="1"/>
  <c r="B3305" i="120" s="1"/>
  <c r="B3304" i="120" a="1"/>
  <c r="B3304" i="120" s="1"/>
  <c r="B3303" i="120" a="1"/>
  <c r="B3303" i="120" s="1"/>
  <c r="B3302" i="120" a="1"/>
  <c r="B3302" i="120" s="1"/>
  <c r="B3301" i="120" a="1"/>
  <c r="B3301" i="120" s="1"/>
  <c r="B3300" i="120" a="1"/>
  <c r="B3300" i="120" s="1"/>
  <c r="B3299" i="120" a="1"/>
  <c r="B3299" i="120" s="1"/>
  <c r="B3298" i="120" a="1"/>
  <c r="B3298" i="120" s="1"/>
  <c r="B3297" i="120" a="1"/>
  <c r="B3297" i="120" s="1"/>
  <c r="B3296" i="120" a="1"/>
  <c r="B3296" i="120" s="1"/>
  <c r="B3295" i="120" a="1"/>
  <c r="B3295" i="120" s="1"/>
  <c r="B3294" i="120" a="1"/>
  <c r="B3294" i="120" s="1"/>
  <c r="B3293" i="120" a="1"/>
  <c r="B3293" i="120" s="1"/>
  <c r="B3292" i="120" a="1"/>
  <c r="B3292" i="120" s="1"/>
  <c r="B3291" i="120" a="1"/>
  <c r="B3291" i="120" s="1"/>
  <c r="B3290" i="120" a="1"/>
  <c r="B3290" i="120" s="1"/>
  <c r="B3289" i="120" a="1"/>
  <c r="B3289" i="120" s="1"/>
  <c r="B3288" i="120" a="1"/>
  <c r="B3288" i="120" s="1"/>
  <c r="B3287" i="120" a="1"/>
  <c r="B3287" i="120" s="1"/>
  <c r="B3286" i="120" a="1"/>
  <c r="B3286" i="120" s="1"/>
  <c r="B3285" i="120" a="1"/>
  <c r="B3285" i="120" s="1"/>
  <c r="B3284" i="120" a="1"/>
  <c r="B3284" i="120" s="1"/>
  <c r="B3283" i="120" a="1"/>
  <c r="B3283" i="120" s="1"/>
  <c r="B3282" i="120" a="1"/>
  <c r="B3282" i="120" s="1"/>
  <c r="B3281" i="120" a="1"/>
  <c r="B3281" i="120" s="1"/>
  <c r="B3280" i="120" a="1"/>
  <c r="B3280" i="120" s="1"/>
  <c r="B3279" i="120" a="1"/>
  <c r="B3279" i="120" s="1"/>
  <c r="B3278" i="120" a="1"/>
  <c r="B3278" i="120" s="1"/>
  <c r="B3277" i="120" a="1"/>
  <c r="B3277" i="120" s="1"/>
  <c r="B3276" i="120" a="1"/>
  <c r="B3276" i="120" s="1"/>
  <c r="B3275" i="120" a="1"/>
  <c r="B3275" i="120" s="1"/>
  <c r="B3274" i="120" a="1"/>
  <c r="B3274" i="120" s="1"/>
  <c r="B3273" i="120" a="1"/>
  <c r="B3273" i="120" s="1"/>
  <c r="B3272" i="120" a="1"/>
  <c r="B3272" i="120" s="1"/>
  <c r="B3271" i="120" a="1"/>
  <c r="B3271" i="120" s="1"/>
  <c r="B3270" i="120" a="1"/>
  <c r="B3270" i="120" s="1"/>
  <c r="B3269" i="120" a="1"/>
  <c r="B3269" i="120" s="1"/>
  <c r="B3268" i="120" a="1"/>
  <c r="B3268" i="120" s="1"/>
  <c r="B3267" i="120" a="1"/>
  <c r="B3267" i="120" s="1"/>
  <c r="B3266" i="120" a="1"/>
  <c r="B3266" i="120" s="1"/>
  <c r="B3265" i="120" a="1"/>
  <c r="B3265" i="120" s="1"/>
  <c r="B3264" i="120" a="1"/>
  <c r="B3264" i="120" s="1"/>
  <c r="B3263" i="120" a="1"/>
  <c r="B3263" i="120" s="1"/>
  <c r="B3262" i="120" a="1"/>
  <c r="B3262" i="120" s="1"/>
  <c r="B3261" i="120" a="1"/>
  <c r="B3261" i="120" s="1"/>
  <c r="B3260" i="120" a="1"/>
  <c r="B3260" i="120" s="1"/>
  <c r="B3259" i="120" a="1"/>
  <c r="B3259" i="120" s="1"/>
  <c r="B3258" i="120" a="1"/>
  <c r="B3258" i="120" s="1"/>
  <c r="B3257" i="120" a="1"/>
  <c r="B3257" i="120" s="1"/>
  <c r="B3256" i="120" a="1"/>
  <c r="B3256" i="120" s="1"/>
  <c r="B3255" i="120" a="1"/>
  <c r="B3255" i="120" s="1"/>
  <c r="B3254" i="120" a="1"/>
  <c r="B3254" i="120" s="1"/>
  <c r="B3253" i="120" a="1"/>
  <c r="B3253" i="120" s="1"/>
  <c r="B3252" i="120" a="1"/>
  <c r="B3252" i="120" s="1"/>
  <c r="B3251" i="120" a="1"/>
  <c r="B3251" i="120" s="1"/>
  <c r="B3250" i="120" a="1"/>
  <c r="B3250" i="120" s="1"/>
  <c r="B3249" i="120" a="1"/>
  <c r="B3249" i="120" s="1"/>
  <c r="B3248" i="120" a="1"/>
  <c r="B3248" i="120" s="1"/>
  <c r="B3247" i="120" a="1"/>
  <c r="B3247" i="120" s="1"/>
  <c r="B3246" i="120" a="1"/>
  <c r="B3246" i="120" s="1"/>
  <c r="B3245" i="120" a="1"/>
  <c r="B3245" i="120" s="1"/>
  <c r="B3244" i="120" a="1"/>
  <c r="B3244" i="120" s="1"/>
  <c r="B3243" i="120" a="1"/>
  <c r="B3243" i="120" s="1"/>
  <c r="B3242" i="120" a="1"/>
  <c r="B3242" i="120" s="1"/>
  <c r="B3241" i="120" a="1"/>
  <c r="B3241" i="120" s="1"/>
  <c r="B3240" i="120" a="1"/>
  <c r="B3240" i="120" s="1"/>
  <c r="B3239" i="120" a="1"/>
  <c r="B3239" i="120" s="1"/>
  <c r="B3238" i="120" a="1"/>
  <c r="B3238" i="120" s="1"/>
  <c r="B3237" i="120" a="1"/>
  <c r="B3237" i="120" s="1"/>
  <c r="B3236" i="120" a="1"/>
  <c r="B3236" i="120" s="1"/>
  <c r="B3235" i="120" a="1"/>
  <c r="B3235" i="120" s="1"/>
  <c r="B3234" i="120" a="1"/>
  <c r="B3234" i="120" s="1"/>
  <c r="B3233" i="120" a="1"/>
  <c r="B3233" i="120" s="1"/>
  <c r="B3232" i="120" a="1"/>
  <c r="B3232" i="120" s="1"/>
  <c r="B3231" i="120" a="1"/>
  <c r="B3231" i="120" s="1"/>
  <c r="B3230" i="120" a="1"/>
  <c r="B3230" i="120" s="1"/>
  <c r="B3229" i="120" a="1"/>
  <c r="B3229" i="120" s="1"/>
  <c r="B3228" i="120" a="1"/>
  <c r="B3228" i="120" s="1"/>
  <c r="B3227" i="120" a="1"/>
  <c r="B3227" i="120" s="1"/>
  <c r="B3226" i="120" a="1"/>
  <c r="B3226" i="120" s="1"/>
  <c r="B3225" i="120" a="1"/>
  <c r="B3225" i="120" s="1"/>
  <c r="B3224" i="120" a="1"/>
  <c r="B3224" i="120" s="1"/>
  <c r="B3223" i="120" a="1"/>
  <c r="B3223" i="120" s="1"/>
  <c r="B3222" i="120" a="1"/>
  <c r="B3222" i="120" s="1"/>
  <c r="B3221" i="120" a="1"/>
  <c r="B3221" i="120" s="1"/>
  <c r="B3220" i="120" a="1"/>
  <c r="B3220" i="120" s="1"/>
  <c r="B3219" i="120" a="1"/>
  <c r="B3219" i="120" s="1"/>
  <c r="B3218" i="120" a="1"/>
  <c r="B3218" i="120" s="1"/>
  <c r="B3217" i="120" a="1"/>
  <c r="B3217" i="120" s="1"/>
  <c r="B3216" i="120" a="1"/>
  <c r="B3216" i="120" s="1"/>
  <c r="B3215" i="120" a="1"/>
  <c r="B3215" i="120" s="1"/>
  <c r="B3214" i="120" a="1"/>
  <c r="B3214" i="120" s="1"/>
  <c r="B3213" i="120" a="1"/>
  <c r="B3213" i="120" s="1"/>
  <c r="B3212" i="120" a="1"/>
  <c r="B3212" i="120" s="1"/>
  <c r="B3211" i="120" a="1"/>
  <c r="B3211" i="120" s="1"/>
  <c r="B3210" i="120" a="1"/>
  <c r="B3210" i="120" s="1"/>
  <c r="B3209" i="120" a="1"/>
  <c r="B3209" i="120" s="1"/>
  <c r="B3208" i="120" a="1"/>
  <c r="B3208" i="120" s="1"/>
  <c r="B3207" i="120" a="1"/>
  <c r="B3207" i="120" s="1"/>
  <c r="B3206" i="120" a="1"/>
  <c r="B3206" i="120" s="1"/>
  <c r="B3205" i="120" a="1"/>
  <c r="B3205" i="120" s="1"/>
  <c r="B3204" i="120" a="1"/>
  <c r="B3204" i="120" s="1"/>
  <c r="B3203" i="120" a="1"/>
  <c r="B3203" i="120" s="1"/>
  <c r="B3202" i="120" a="1"/>
  <c r="B3202" i="120" s="1"/>
  <c r="B3201" i="120" a="1"/>
  <c r="B3201" i="120" s="1"/>
  <c r="B3200" i="120" a="1"/>
  <c r="B3200" i="120" s="1"/>
  <c r="B3199" i="120" a="1"/>
  <c r="B3199" i="120" s="1"/>
  <c r="B3198" i="120" a="1"/>
  <c r="B3198" i="120" s="1"/>
  <c r="B3197" i="120" a="1"/>
  <c r="B3197" i="120" s="1"/>
  <c r="B3196" i="120" a="1"/>
  <c r="B3196" i="120" s="1"/>
  <c r="B3195" i="120" a="1"/>
  <c r="B3195" i="120" s="1"/>
  <c r="B3194" i="120" a="1"/>
  <c r="B3194" i="120" s="1"/>
  <c r="B3193" i="120" a="1"/>
  <c r="B3193" i="120" s="1"/>
  <c r="B3192" i="120" a="1"/>
  <c r="B3192" i="120" s="1"/>
  <c r="B3191" i="120" a="1"/>
  <c r="B3191" i="120" s="1"/>
  <c r="B3190" i="120" a="1"/>
  <c r="B3190" i="120" s="1"/>
  <c r="B3189" i="120" a="1"/>
  <c r="B3189" i="120" s="1"/>
  <c r="B3188" i="120" a="1"/>
  <c r="B3188" i="120" s="1"/>
  <c r="B3187" i="120" a="1"/>
  <c r="B3187" i="120" s="1"/>
  <c r="B3186" i="120" a="1"/>
  <c r="B3186" i="120" s="1"/>
  <c r="B3185" i="120" a="1"/>
  <c r="B3185" i="120" s="1"/>
  <c r="B3184" i="120" a="1"/>
  <c r="B3184" i="120" s="1"/>
  <c r="B3183" i="120" a="1"/>
  <c r="B3183" i="120" s="1"/>
  <c r="B3182" i="120" a="1"/>
  <c r="B3182" i="120" s="1"/>
  <c r="B3181" i="120" a="1"/>
  <c r="B3181" i="120" s="1"/>
  <c r="B3180" i="120" a="1"/>
  <c r="B3180" i="120" s="1"/>
  <c r="B3179" i="120" a="1"/>
  <c r="B3179" i="120" s="1"/>
  <c r="B3178" i="120" a="1"/>
  <c r="B3178" i="120" s="1"/>
  <c r="B3177" i="120" a="1"/>
  <c r="B3177" i="120" s="1"/>
  <c r="B3176" i="120" a="1"/>
  <c r="B3176" i="120" s="1"/>
  <c r="B3175" i="120" a="1"/>
  <c r="B3175" i="120" s="1"/>
  <c r="B3174" i="120" a="1"/>
  <c r="B3174" i="120" s="1"/>
  <c r="B3173" i="120" a="1"/>
  <c r="B3173" i="120" s="1"/>
  <c r="B3172" i="120" a="1"/>
  <c r="B3172" i="120" s="1"/>
  <c r="B3171" i="120" a="1"/>
  <c r="B3171" i="120" s="1"/>
  <c r="B3170" i="120" a="1"/>
  <c r="B3170" i="120" s="1"/>
  <c r="B3169" i="120" a="1"/>
  <c r="B3169" i="120" s="1"/>
  <c r="B3168" i="120" a="1"/>
  <c r="B3168" i="120" s="1"/>
  <c r="B3167" i="120" a="1"/>
  <c r="B3167" i="120" s="1"/>
  <c r="B3166" i="120" a="1"/>
  <c r="B3166" i="120" s="1"/>
  <c r="B3165" i="120" a="1"/>
  <c r="B3165" i="120" s="1"/>
  <c r="B3164" i="120" a="1"/>
  <c r="B3164" i="120" s="1"/>
  <c r="B3163" i="120" a="1"/>
  <c r="B3163" i="120" s="1"/>
  <c r="B3162" i="120" a="1"/>
  <c r="B3162" i="120" s="1"/>
  <c r="B3161" i="120" a="1"/>
  <c r="B3161" i="120" s="1"/>
  <c r="B3160" i="120" a="1"/>
  <c r="B3160" i="120" s="1"/>
  <c r="B3159" i="120" a="1"/>
  <c r="B3159" i="120" s="1"/>
  <c r="B3158" i="120" a="1"/>
  <c r="B3158" i="120" s="1"/>
  <c r="B3157" i="120" a="1"/>
  <c r="B3157" i="120" s="1"/>
  <c r="B3156" i="120" a="1"/>
  <c r="B3156" i="120" s="1"/>
  <c r="B3155" i="120" a="1"/>
  <c r="B3155" i="120" s="1"/>
  <c r="B3154" i="120" a="1"/>
  <c r="B3154" i="120" s="1"/>
  <c r="B3153" i="120" a="1"/>
  <c r="B3153" i="120" s="1"/>
  <c r="B3152" i="120" a="1"/>
  <c r="B3152" i="120" s="1"/>
  <c r="B3151" i="120" a="1"/>
  <c r="B3151" i="120" s="1"/>
  <c r="B3150" i="120" a="1"/>
  <c r="B3150" i="120" s="1"/>
  <c r="B3149" i="120" a="1"/>
  <c r="B3149" i="120" s="1"/>
  <c r="B3148" i="120" a="1"/>
  <c r="B3148" i="120" s="1"/>
  <c r="B3147" i="120" a="1"/>
  <c r="B3147" i="120" s="1"/>
  <c r="B3146" i="120" a="1"/>
  <c r="B3146" i="120" s="1"/>
  <c r="B3145" i="120" a="1"/>
  <c r="B3145" i="120" s="1"/>
  <c r="B3144" i="120" a="1"/>
  <c r="B3144" i="120" s="1"/>
  <c r="B3143" i="120" a="1"/>
  <c r="B3143" i="120" s="1"/>
  <c r="B3142" i="120" a="1"/>
  <c r="B3142" i="120" s="1"/>
  <c r="B3141" i="120" a="1"/>
  <c r="B3141" i="120" s="1"/>
  <c r="B3140" i="120" a="1"/>
  <c r="B3140" i="120" s="1"/>
  <c r="B3139" i="120" a="1"/>
  <c r="B3139" i="120" s="1"/>
  <c r="B3138" i="120" a="1"/>
  <c r="B3138" i="120" s="1"/>
  <c r="B3137" i="120" a="1"/>
  <c r="B3137" i="120" s="1"/>
  <c r="B3136" i="120" a="1"/>
  <c r="B3136" i="120" s="1"/>
  <c r="B3135" i="120" a="1"/>
  <c r="B3135" i="120" s="1"/>
  <c r="B3134" i="120" a="1"/>
  <c r="B3134" i="120" s="1"/>
  <c r="B3133" i="120" a="1"/>
  <c r="B3133" i="120" s="1"/>
  <c r="B3132" i="120" a="1"/>
  <c r="B3132" i="120" s="1"/>
  <c r="B3131" i="120" a="1"/>
  <c r="B3131" i="120" s="1"/>
  <c r="B3130" i="120" a="1"/>
  <c r="B3130" i="120" s="1"/>
  <c r="B3129" i="120" a="1"/>
  <c r="B3129" i="120" s="1"/>
  <c r="B3128" i="120" a="1"/>
  <c r="B3128" i="120" s="1"/>
  <c r="B3127" i="120" a="1"/>
  <c r="B3127" i="120" s="1"/>
  <c r="B3126" i="120" a="1"/>
  <c r="B3126" i="120" s="1"/>
  <c r="B3125" i="120" a="1"/>
  <c r="B3125" i="120" s="1"/>
  <c r="B3124" i="120" a="1"/>
  <c r="B3124" i="120" s="1"/>
  <c r="B3123" i="120" a="1"/>
  <c r="B3123" i="120" s="1"/>
  <c r="B3122" i="120" a="1"/>
  <c r="B3122" i="120" s="1"/>
  <c r="B3121" i="120" a="1"/>
  <c r="B3121" i="120" s="1"/>
  <c r="B3120" i="120" a="1"/>
  <c r="B3120" i="120" s="1"/>
  <c r="B3119" i="120" a="1"/>
  <c r="B3119" i="120" s="1"/>
  <c r="B3118" i="120" a="1"/>
  <c r="B3118" i="120" s="1"/>
  <c r="B3117" i="120" a="1"/>
  <c r="B3117" i="120" s="1"/>
  <c r="B3116" i="120" a="1"/>
  <c r="B3116" i="120" s="1"/>
  <c r="B3115" i="120" a="1"/>
  <c r="B3115" i="120" s="1"/>
  <c r="B3114" i="120" a="1"/>
  <c r="B3114" i="120" s="1"/>
  <c r="B3113" i="120" a="1"/>
  <c r="B3113" i="120" s="1"/>
  <c r="B3112" i="120" a="1"/>
  <c r="B3112" i="120" s="1"/>
  <c r="B3111" i="120" a="1"/>
  <c r="B3111" i="120" s="1"/>
  <c r="B3110" i="120" a="1"/>
  <c r="B3110" i="120" s="1"/>
  <c r="B3109" i="120" a="1"/>
  <c r="B3109" i="120" s="1"/>
  <c r="B3108" i="120" a="1"/>
  <c r="B3108" i="120" s="1"/>
  <c r="B3107" i="120" a="1"/>
  <c r="B3107" i="120" s="1"/>
  <c r="B3106" i="120" a="1"/>
  <c r="B3106" i="120" s="1"/>
  <c r="B3105" i="120" a="1"/>
  <c r="B3105" i="120" s="1"/>
  <c r="B3104" i="120" a="1"/>
  <c r="B3104" i="120" s="1"/>
  <c r="B3103" i="120" a="1"/>
  <c r="B3103" i="120" s="1"/>
  <c r="B3102" i="120" a="1"/>
  <c r="B3102" i="120" s="1"/>
  <c r="B3101" i="120" a="1"/>
  <c r="B3101" i="120" s="1"/>
  <c r="B3100" i="120" a="1"/>
  <c r="B3100" i="120" s="1"/>
  <c r="B3099" i="120" a="1"/>
  <c r="B3099" i="120" s="1"/>
  <c r="B3098" i="120" a="1"/>
  <c r="B3098" i="120" s="1"/>
  <c r="B3097" i="120" a="1"/>
  <c r="B3097" i="120" s="1"/>
  <c r="B3096" i="120" a="1"/>
  <c r="B3096" i="120" s="1"/>
  <c r="B3095" i="120" a="1"/>
  <c r="B3095" i="120" s="1"/>
  <c r="B3094" i="120" a="1"/>
  <c r="B3094" i="120" s="1"/>
  <c r="B3093" i="120" a="1"/>
  <c r="B3093" i="120" s="1"/>
  <c r="B3092" i="120" a="1"/>
  <c r="B3092" i="120" s="1"/>
  <c r="B3091" i="120" a="1"/>
  <c r="B3091" i="120" s="1"/>
  <c r="B3090" i="120" a="1"/>
  <c r="B3090" i="120" s="1"/>
  <c r="B3089" i="120" a="1"/>
  <c r="B3089" i="120" s="1"/>
  <c r="B3088" i="120" a="1"/>
  <c r="B3088" i="120" s="1"/>
  <c r="B3087" i="120" a="1"/>
  <c r="B3087" i="120" s="1"/>
  <c r="B3086" i="120" a="1"/>
  <c r="B3086" i="120" s="1"/>
  <c r="B3085" i="120" a="1"/>
  <c r="B3085" i="120" s="1"/>
  <c r="B3084" i="120" a="1"/>
  <c r="B3084" i="120" s="1"/>
  <c r="B3083" i="120" a="1"/>
  <c r="B3083" i="120" s="1"/>
  <c r="B3082" i="120" a="1"/>
  <c r="B3082" i="120" s="1"/>
  <c r="B3081" i="120" a="1"/>
  <c r="B3081" i="120" s="1"/>
  <c r="B3080" i="120" a="1"/>
  <c r="B3080" i="120" s="1"/>
  <c r="B3079" i="120" a="1"/>
  <c r="B3079" i="120" s="1"/>
  <c r="B3078" i="120" a="1"/>
  <c r="B3078" i="120" s="1"/>
  <c r="B3077" i="120" a="1"/>
  <c r="B3077" i="120" s="1"/>
  <c r="B3076" i="120" a="1"/>
  <c r="B3076" i="120" s="1"/>
  <c r="B3075" i="120" a="1"/>
  <c r="B3075" i="120" s="1"/>
  <c r="B3074" i="120" a="1"/>
  <c r="B3074" i="120" s="1"/>
  <c r="B3073" i="120" a="1"/>
  <c r="B3073" i="120" s="1"/>
  <c r="B3072" i="120" a="1"/>
  <c r="B3072" i="120" s="1"/>
  <c r="B3071" i="120" a="1"/>
  <c r="B3071" i="120" s="1"/>
  <c r="B3070" i="120" a="1"/>
  <c r="B3070" i="120" s="1"/>
  <c r="B3069" i="120" a="1"/>
  <c r="B3069" i="120" s="1"/>
  <c r="B3068" i="120" a="1"/>
  <c r="B3068" i="120" s="1"/>
  <c r="B3067" i="120" a="1"/>
  <c r="B3067" i="120" s="1"/>
  <c r="B3066" i="120" a="1"/>
  <c r="B3066" i="120" s="1"/>
  <c r="B3065" i="120" a="1"/>
  <c r="B3065" i="120" s="1"/>
  <c r="B3064" i="120" a="1"/>
  <c r="B3064" i="120" s="1"/>
  <c r="B3063" i="120" a="1"/>
  <c r="B3063" i="120" s="1"/>
  <c r="B3062" i="120" a="1"/>
  <c r="B3062" i="120" s="1"/>
  <c r="B3061" i="120" a="1"/>
  <c r="B3061" i="120" s="1"/>
  <c r="B3060" i="120" a="1"/>
  <c r="B3060" i="120" s="1"/>
  <c r="B3059" i="120" a="1"/>
  <c r="B3059" i="120" s="1"/>
  <c r="B3058" i="120" a="1"/>
  <c r="B3058" i="120" s="1"/>
  <c r="B3057" i="120" a="1"/>
  <c r="B3057" i="120" s="1"/>
  <c r="B3056" i="120" a="1"/>
  <c r="B3056" i="120" s="1"/>
  <c r="B3055" i="120" a="1"/>
  <c r="B3055" i="120" s="1"/>
  <c r="B3054" i="120" a="1"/>
  <c r="B3054" i="120" s="1"/>
  <c r="B3053" i="120" a="1"/>
  <c r="B3053" i="120" s="1"/>
  <c r="B3052" i="120" a="1"/>
  <c r="B3052" i="120" s="1"/>
  <c r="B3051" i="120" a="1"/>
  <c r="B3051" i="120" s="1"/>
  <c r="B3050" i="120" a="1"/>
  <c r="B3050" i="120" s="1"/>
  <c r="B3049" i="120" a="1"/>
  <c r="B3049" i="120" s="1"/>
  <c r="B3048" i="120" a="1"/>
  <c r="B3048" i="120" s="1"/>
  <c r="B3047" i="120" a="1"/>
  <c r="B3047" i="120" s="1"/>
  <c r="B3046" i="120" a="1"/>
  <c r="B3046" i="120" s="1"/>
  <c r="B3045" i="120" a="1"/>
  <c r="B3045" i="120" s="1"/>
  <c r="B3044" i="120" a="1"/>
  <c r="B3044" i="120" s="1"/>
  <c r="B3043" i="120" a="1"/>
  <c r="B3043" i="120" s="1"/>
  <c r="B3042" i="120" a="1"/>
  <c r="B3042" i="120" s="1"/>
  <c r="B3041" i="120" a="1"/>
  <c r="B3041" i="120" s="1"/>
  <c r="B3040" i="120" a="1"/>
  <c r="B3040" i="120" s="1"/>
  <c r="B3039" i="120" a="1"/>
  <c r="B3039" i="120" s="1"/>
  <c r="B3038" i="120" a="1"/>
  <c r="B3038" i="120" s="1"/>
  <c r="B3037" i="120" a="1"/>
  <c r="B3037" i="120" s="1"/>
  <c r="B3036" i="120" a="1"/>
  <c r="B3036" i="120" s="1"/>
  <c r="B3035" i="120" a="1"/>
  <c r="B3035" i="120" s="1"/>
  <c r="B3034" i="120" a="1"/>
  <c r="B3034" i="120" s="1"/>
  <c r="B3033" i="120" a="1"/>
  <c r="B3033" i="120" s="1"/>
  <c r="B3032" i="120" a="1"/>
  <c r="B3032" i="120" s="1"/>
  <c r="B3031" i="120" a="1"/>
  <c r="B3031" i="120" s="1"/>
  <c r="B3030" i="120" a="1"/>
  <c r="B3030" i="120" s="1"/>
  <c r="B3029" i="120" a="1"/>
  <c r="B3029" i="120" s="1"/>
  <c r="B3028" i="120" a="1"/>
  <c r="B3028" i="120" s="1"/>
  <c r="B3027" i="120" a="1"/>
  <c r="B3027" i="120" s="1"/>
  <c r="B3026" i="120" a="1"/>
  <c r="B3026" i="120" s="1"/>
  <c r="B3025" i="120" a="1"/>
  <c r="B3025" i="120" s="1"/>
  <c r="B3024" i="120" a="1"/>
  <c r="B3024" i="120" s="1"/>
  <c r="B3023" i="120" a="1"/>
  <c r="B3023" i="120" s="1"/>
  <c r="B3022" i="120" a="1"/>
  <c r="B3022" i="120" s="1"/>
  <c r="B3021" i="120" a="1"/>
  <c r="B3021" i="120" s="1"/>
  <c r="B3020" i="120" a="1"/>
  <c r="B3020" i="120" s="1"/>
  <c r="B3019" i="120" a="1"/>
  <c r="B3019" i="120" s="1"/>
  <c r="B3018" i="120" a="1"/>
  <c r="B3018" i="120" s="1"/>
  <c r="B3017" i="120" a="1"/>
  <c r="B3017" i="120" s="1"/>
  <c r="B3016" i="120" a="1"/>
  <c r="B3016" i="120" s="1"/>
  <c r="B3015" i="120" a="1"/>
  <c r="B3015" i="120" s="1"/>
  <c r="B3014" i="120" a="1"/>
  <c r="B3014" i="120" s="1"/>
  <c r="B3013" i="120" a="1"/>
  <c r="B3013" i="120" s="1"/>
  <c r="B3012" i="120" a="1"/>
  <c r="B3012" i="120" s="1"/>
  <c r="B3011" i="120" a="1"/>
  <c r="B3011" i="120" s="1"/>
  <c r="B3010" i="120" a="1"/>
  <c r="B3010" i="120" s="1"/>
  <c r="B3009" i="120" a="1"/>
  <c r="B3009" i="120" s="1"/>
  <c r="B3008" i="120" a="1"/>
  <c r="B3008" i="120" s="1"/>
  <c r="B3007" i="120" a="1"/>
  <c r="B3007" i="120" s="1"/>
  <c r="B3006" i="120" a="1"/>
  <c r="B3006" i="120" s="1"/>
  <c r="B3005" i="120" a="1"/>
  <c r="B3005" i="120" s="1"/>
  <c r="B3004" i="120" a="1"/>
  <c r="B3004" i="120" s="1"/>
  <c r="B3003" i="120" a="1"/>
  <c r="B3003" i="120" s="1"/>
  <c r="B3002" i="120" a="1"/>
  <c r="B3002" i="120" s="1"/>
  <c r="B3001" i="120" a="1"/>
  <c r="B3001" i="120" s="1"/>
  <c r="B3000" i="120" a="1"/>
  <c r="B3000" i="120" s="1"/>
  <c r="B2999" i="120" a="1"/>
  <c r="B2999" i="120" s="1"/>
  <c r="B2998" i="120" a="1"/>
  <c r="B2998" i="120" s="1"/>
  <c r="B2997" i="120" a="1"/>
  <c r="B2997" i="120" s="1"/>
  <c r="B2996" i="120" a="1"/>
  <c r="B2996" i="120" s="1"/>
  <c r="B2995" i="120" a="1"/>
  <c r="B2995" i="120" s="1"/>
  <c r="B2994" i="120" a="1"/>
  <c r="B2994" i="120" s="1"/>
  <c r="B2993" i="120" a="1"/>
  <c r="B2993" i="120" s="1"/>
  <c r="B2992" i="120" a="1"/>
  <c r="B2992" i="120" s="1"/>
  <c r="B2991" i="120" a="1"/>
  <c r="B2991" i="120" s="1"/>
  <c r="B2990" i="120" a="1"/>
  <c r="B2990" i="120" s="1"/>
  <c r="B2989" i="120" a="1"/>
  <c r="B2989" i="120" s="1"/>
  <c r="B2988" i="120" a="1"/>
  <c r="B2988" i="120" s="1"/>
  <c r="B2987" i="120" a="1"/>
  <c r="B2987" i="120" s="1"/>
  <c r="B2986" i="120" a="1"/>
  <c r="B2986" i="120" s="1"/>
  <c r="B2985" i="120" a="1"/>
  <c r="B2985" i="120" s="1"/>
  <c r="B2984" i="120" a="1"/>
  <c r="B2984" i="120" s="1"/>
  <c r="B2983" i="120" a="1"/>
  <c r="B2983" i="120" s="1"/>
  <c r="B2982" i="120" a="1"/>
  <c r="B2982" i="120" s="1"/>
  <c r="B2981" i="120" a="1"/>
  <c r="B2981" i="120" s="1"/>
  <c r="B2980" i="120" a="1"/>
  <c r="B2980" i="120" s="1"/>
  <c r="B2979" i="120" a="1"/>
  <c r="B2979" i="120" s="1"/>
  <c r="B2978" i="120" a="1"/>
  <c r="B2978" i="120" s="1"/>
  <c r="B2977" i="120" a="1"/>
  <c r="B2977" i="120" s="1"/>
  <c r="B2976" i="120" a="1"/>
  <c r="B2976" i="120" s="1"/>
  <c r="B2975" i="120" a="1"/>
  <c r="B2975" i="120" s="1"/>
  <c r="B2974" i="120" a="1"/>
  <c r="B2974" i="120" s="1"/>
  <c r="B2973" i="120" a="1"/>
  <c r="B2973" i="120" s="1"/>
  <c r="B2972" i="120" a="1"/>
  <c r="B2972" i="120" s="1"/>
  <c r="B2971" i="120" a="1"/>
  <c r="B2971" i="120" s="1"/>
  <c r="B2970" i="120" a="1"/>
  <c r="B2970" i="120" s="1"/>
  <c r="B2969" i="120" a="1"/>
  <c r="B2969" i="120" s="1"/>
  <c r="B2968" i="120" a="1"/>
  <c r="B2968" i="120" s="1"/>
  <c r="B2967" i="120" a="1"/>
  <c r="B2967" i="120" s="1"/>
  <c r="B2966" i="120" a="1"/>
  <c r="B2966" i="120" s="1"/>
  <c r="B2965" i="120" a="1"/>
  <c r="B2965" i="120" s="1"/>
  <c r="B2964" i="120" a="1"/>
  <c r="B2964" i="120" s="1"/>
  <c r="B2963" i="120" a="1"/>
  <c r="B2963" i="120" s="1"/>
  <c r="B2962" i="120" a="1"/>
  <c r="B2962" i="120" s="1"/>
  <c r="B2961" i="120" a="1"/>
  <c r="B2961" i="120" s="1"/>
  <c r="B2960" i="120" a="1"/>
  <c r="B2960" i="120" s="1"/>
  <c r="B2959" i="120" a="1"/>
  <c r="B2959" i="120" s="1"/>
  <c r="B2958" i="120" a="1"/>
  <c r="B2958" i="120" s="1"/>
  <c r="B2957" i="120" a="1"/>
  <c r="B2957" i="120" s="1"/>
  <c r="B2956" i="120" a="1"/>
  <c r="B2956" i="120" s="1"/>
  <c r="B2955" i="120" a="1"/>
  <c r="B2955" i="120" s="1"/>
  <c r="B2954" i="120" a="1"/>
  <c r="B2954" i="120" s="1"/>
  <c r="B2953" i="120" a="1"/>
  <c r="B2953" i="120" s="1"/>
  <c r="B2952" i="120" a="1"/>
  <c r="B2952" i="120" s="1"/>
  <c r="B2951" i="120" a="1"/>
  <c r="B2951" i="120" s="1"/>
  <c r="B2950" i="120" a="1"/>
  <c r="B2950" i="120" s="1"/>
  <c r="B2949" i="120" a="1"/>
  <c r="B2949" i="120" s="1"/>
  <c r="B2948" i="120" a="1"/>
  <c r="B2948" i="120" s="1"/>
  <c r="B2947" i="120" a="1"/>
  <c r="B2947" i="120" s="1"/>
  <c r="B2946" i="120" a="1"/>
  <c r="B2946" i="120" s="1"/>
  <c r="B2945" i="120" a="1"/>
  <c r="B2945" i="120" s="1"/>
  <c r="B2944" i="120" a="1"/>
  <c r="B2944" i="120" s="1"/>
  <c r="B2943" i="120" a="1"/>
  <c r="B2943" i="120" s="1"/>
  <c r="B2942" i="120" a="1"/>
  <c r="B2942" i="120" s="1"/>
  <c r="B2941" i="120" a="1"/>
  <c r="B2941" i="120" s="1"/>
  <c r="B2940" i="120" a="1"/>
  <c r="B2940" i="120" s="1"/>
  <c r="B2939" i="120" a="1"/>
  <c r="B2939" i="120" s="1"/>
  <c r="B2938" i="120" a="1"/>
  <c r="B2938" i="120" s="1"/>
  <c r="B2937" i="120" a="1"/>
  <c r="B2937" i="120" s="1"/>
  <c r="B2936" i="120" a="1"/>
  <c r="B2936" i="120" s="1"/>
  <c r="B2935" i="120" a="1"/>
  <c r="B2935" i="120" s="1"/>
  <c r="B2934" i="120" a="1"/>
  <c r="B2934" i="120" s="1"/>
  <c r="B2933" i="120" a="1"/>
  <c r="B2933" i="120" s="1"/>
  <c r="B2932" i="120" a="1"/>
  <c r="B2932" i="120" s="1"/>
  <c r="B2931" i="120" a="1"/>
  <c r="B2931" i="120" s="1"/>
  <c r="B2930" i="120" a="1"/>
  <c r="B2930" i="120" s="1"/>
  <c r="B2929" i="120" a="1"/>
  <c r="B2929" i="120" s="1"/>
  <c r="B2928" i="120" a="1"/>
  <c r="B2928" i="120" s="1"/>
  <c r="B2927" i="120" a="1"/>
  <c r="B2927" i="120" s="1"/>
  <c r="B2926" i="120" a="1"/>
  <c r="B2926" i="120" s="1"/>
  <c r="B2925" i="120" a="1"/>
  <c r="B2925" i="120" s="1"/>
  <c r="B2924" i="120" a="1"/>
  <c r="B2924" i="120" s="1"/>
  <c r="B2923" i="120" a="1"/>
  <c r="B2923" i="120" s="1"/>
  <c r="B2922" i="120" a="1"/>
  <c r="B2922" i="120" s="1"/>
  <c r="B2921" i="120" a="1"/>
  <c r="B2921" i="120" s="1"/>
  <c r="B2920" i="120" a="1"/>
  <c r="B2920" i="120" s="1"/>
  <c r="B2919" i="120" a="1"/>
  <c r="B2919" i="120" s="1"/>
  <c r="B2918" i="120" a="1"/>
  <c r="B2918" i="120" s="1"/>
  <c r="B2917" i="120" a="1"/>
  <c r="B2917" i="120" s="1"/>
  <c r="B2916" i="120" a="1"/>
  <c r="B2916" i="120" s="1"/>
  <c r="B2915" i="120" a="1"/>
  <c r="B2915" i="120" s="1"/>
  <c r="B2914" i="120" a="1"/>
  <c r="B2914" i="120" s="1"/>
  <c r="B2913" i="120" a="1"/>
  <c r="B2913" i="120" s="1"/>
  <c r="B2912" i="120" a="1"/>
  <c r="B2912" i="120" s="1"/>
  <c r="B2911" i="120" a="1"/>
  <c r="B2911" i="120" s="1"/>
  <c r="B2910" i="120" a="1"/>
  <c r="B2910" i="120" s="1"/>
  <c r="B2909" i="120" a="1"/>
  <c r="B2909" i="120" s="1"/>
  <c r="B2908" i="120" a="1"/>
  <c r="B2908" i="120" s="1"/>
  <c r="B2907" i="120" a="1"/>
  <c r="B2907" i="120" s="1"/>
  <c r="B2906" i="120" a="1"/>
  <c r="B2906" i="120" s="1"/>
  <c r="B2905" i="120" a="1"/>
  <c r="B2905" i="120" s="1"/>
  <c r="B2904" i="120" a="1"/>
  <c r="B2904" i="120" s="1"/>
  <c r="B2903" i="120" a="1"/>
  <c r="B2903" i="120" s="1"/>
  <c r="B2902" i="120" a="1"/>
  <c r="B2902" i="120" s="1"/>
  <c r="B2901" i="120" a="1"/>
  <c r="B2901" i="120" s="1"/>
  <c r="B2900" i="120" a="1"/>
  <c r="B2900" i="120" s="1"/>
  <c r="B2899" i="120" a="1"/>
  <c r="B2899" i="120" s="1"/>
  <c r="B2898" i="120" a="1"/>
  <c r="B2898" i="120" s="1"/>
  <c r="B2897" i="120" a="1"/>
  <c r="B2897" i="120" s="1"/>
  <c r="B2896" i="120" a="1"/>
  <c r="B2896" i="120" s="1"/>
  <c r="B2895" i="120" a="1"/>
  <c r="B2895" i="120" s="1"/>
  <c r="B2894" i="120" a="1"/>
  <c r="B2894" i="120" s="1"/>
  <c r="B2893" i="120" a="1"/>
  <c r="B2893" i="120" s="1"/>
  <c r="B2892" i="120" a="1"/>
  <c r="B2892" i="120" s="1"/>
  <c r="B2891" i="120" a="1"/>
  <c r="B2891" i="120" s="1"/>
  <c r="B2890" i="120" a="1"/>
  <c r="B2890" i="120" s="1"/>
  <c r="B2889" i="120" a="1"/>
  <c r="B2889" i="120" s="1"/>
  <c r="B2888" i="120" a="1"/>
  <c r="B2888" i="120" s="1"/>
  <c r="B2887" i="120" a="1"/>
  <c r="B2887" i="120" s="1"/>
  <c r="B2886" i="120" a="1"/>
  <c r="B2886" i="120" s="1"/>
  <c r="B2885" i="120" a="1"/>
  <c r="B2885" i="120" s="1"/>
  <c r="B2884" i="120" a="1"/>
  <c r="B2884" i="120" s="1"/>
  <c r="B2883" i="120" a="1"/>
  <c r="B2883" i="120" s="1"/>
  <c r="B2882" i="120" a="1"/>
  <c r="B2882" i="120" s="1"/>
  <c r="B2881" i="120" a="1"/>
  <c r="B2881" i="120" s="1"/>
  <c r="B2880" i="120" a="1"/>
  <c r="B2880" i="120" s="1"/>
  <c r="B2879" i="120" a="1"/>
  <c r="B2879" i="120" s="1"/>
  <c r="B2878" i="120" a="1"/>
  <c r="B2878" i="120" s="1"/>
  <c r="B2877" i="120" a="1"/>
  <c r="B2877" i="120" s="1"/>
  <c r="B2876" i="120" a="1"/>
  <c r="B2876" i="120" s="1"/>
  <c r="B2875" i="120" a="1"/>
  <c r="B2875" i="120" s="1"/>
  <c r="B2874" i="120" a="1"/>
  <c r="B2874" i="120" s="1"/>
  <c r="B2873" i="120" a="1"/>
  <c r="B2873" i="120" s="1"/>
  <c r="B2872" i="120" a="1"/>
  <c r="B2872" i="120" s="1"/>
  <c r="B2871" i="120" a="1"/>
  <c r="B2871" i="120" s="1"/>
  <c r="B2870" i="120" a="1"/>
  <c r="B2870" i="120" s="1"/>
  <c r="B2869" i="120" a="1"/>
  <c r="B2869" i="120" s="1"/>
  <c r="B2868" i="120" a="1"/>
  <c r="B2868" i="120" s="1"/>
  <c r="B2867" i="120" a="1"/>
  <c r="B2867" i="120" s="1"/>
  <c r="B2866" i="120" a="1"/>
  <c r="B2866" i="120" s="1"/>
  <c r="B2865" i="120" a="1"/>
  <c r="B2865" i="120" s="1"/>
  <c r="B2864" i="120" a="1"/>
  <c r="B2864" i="120" s="1"/>
  <c r="B2863" i="120" a="1"/>
  <c r="B2863" i="120" s="1"/>
  <c r="B2862" i="120" a="1"/>
  <c r="B2862" i="120" s="1"/>
  <c r="B2861" i="120" a="1"/>
  <c r="B2861" i="120" s="1"/>
  <c r="B2860" i="120" a="1"/>
  <c r="B2860" i="120" s="1"/>
  <c r="B2859" i="120" a="1"/>
  <c r="B2859" i="120" s="1"/>
  <c r="B2858" i="120" a="1"/>
  <c r="B2858" i="120" s="1"/>
  <c r="B2857" i="120" a="1"/>
  <c r="B2857" i="120" s="1"/>
  <c r="B2856" i="120" a="1"/>
  <c r="B2856" i="120" s="1"/>
  <c r="B2855" i="120" a="1"/>
  <c r="B2855" i="120" s="1"/>
  <c r="B2854" i="120" a="1"/>
  <c r="B2854" i="120" s="1"/>
  <c r="B2853" i="120" a="1"/>
  <c r="B2853" i="120" s="1"/>
  <c r="B2852" i="120" a="1"/>
  <c r="B2852" i="120" s="1"/>
  <c r="B2851" i="120" a="1"/>
  <c r="B2851" i="120" s="1"/>
  <c r="B2850" i="120" a="1"/>
  <c r="B2850" i="120" s="1"/>
  <c r="B2849" i="120" a="1"/>
  <c r="B2849" i="120" s="1"/>
  <c r="B2848" i="120" a="1"/>
  <c r="B2848" i="120" s="1"/>
  <c r="B2847" i="120" a="1"/>
  <c r="B2847" i="120" s="1"/>
  <c r="B2846" i="120" a="1"/>
  <c r="B2846" i="120" s="1"/>
  <c r="B2845" i="120" a="1"/>
  <c r="B2845" i="120" s="1"/>
  <c r="B2844" i="120" a="1"/>
  <c r="B2844" i="120" s="1"/>
  <c r="B2843" i="120" a="1"/>
  <c r="B2843" i="120" s="1"/>
  <c r="B2842" i="120" a="1"/>
  <c r="B2842" i="120" s="1"/>
  <c r="B2841" i="120" a="1"/>
  <c r="B2841" i="120" s="1"/>
  <c r="B2840" i="120" a="1"/>
  <c r="B2840" i="120" s="1"/>
  <c r="B2839" i="120" a="1"/>
  <c r="B2839" i="120" s="1"/>
  <c r="B2838" i="120" a="1"/>
  <c r="B2838" i="120" s="1"/>
  <c r="B2837" i="120" a="1"/>
  <c r="B2837" i="120" s="1"/>
  <c r="B2836" i="120" a="1"/>
  <c r="B2836" i="120" s="1"/>
  <c r="B2835" i="120" a="1"/>
  <c r="B2835" i="120" s="1"/>
  <c r="B2834" i="120" a="1"/>
  <c r="B2834" i="120" s="1"/>
  <c r="B2833" i="120" a="1"/>
  <c r="B2833" i="120" s="1"/>
  <c r="B2832" i="120" a="1"/>
  <c r="B2832" i="120" s="1"/>
  <c r="B2831" i="120" a="1"/>
  <c r="B2831" i="120" s="1"/>
  <c r="B2830" i="120" a="1"/>
  <c r="B2830" i="120" s="1"/>
  <c r="B2829" i="120" a="1"/>
  <c r="B2829" i="120" s="1"/>
  <c r="B2828" i="120" a="1"/>
  <c r="B2828" i="120" s="1"/>
  <c r="B2827" i="120" a="1"/>
  <c r="B2827" i="120" s="1"/>
  <c r="B2826" i="120" a="1"/>
  <c r="B2826" i="120" s="1"/>
  <c r="B2825" i="120" a="1"/>
  <c r="B2825" i="120" s="1"/>
  <c r="B2824" i="120" a="1"/>
  <c r="B2824" i="120" s="1"/>
  <c r="B2823" i="120" a="1"/>
  <c r="B2823" i="120" s="1"/>
  <c r="B2822" i="120" a="1"/>
  <c r="B2822" i="120" s="1"/>
  <c r="B2821" i="120" a="1"/>
  <c r="B2821" i="120" s="1"/>
  <c r="B2820" i="120" a="1"/>
  <c r="B2820" i="120" s="1"/>
  <c r="B2819" i="120" a="1"/>
  <c r="B2819" i="120" s="1"/>
  <c r="B2818" i="120" a="1"/>
  <c r="B2818" i="120" s="1"/>
  <c r="B2817" i="120" a="1"/>
  <c r="B2817" i="120" s="1"/>
  <c r="B2816" i="120" a="1"/>
  <c r="B2816" i="120" s="1"/>
  <c r="B2815" i="120" a="1"/>
  <c r="B2815" i="120" s="1"/>
  <c r="B2814" i="120" a="1"/>
  <c r="B2814" i="120" s="1"/>
  <c r="B2813" i="120" a="1"/>
  <c r="B2813" i="120" s="1"/>
  <c r="B2812" i="120" a="1"/>
  <c r="B2812" i="120" s="1"/>
  <c r="B2811" i="120" a="1"/>
  <c r="B2811" i="120" s="1"/>
  <c r="B2810" i="120" a="1"/>
  <c r="B2810" i="120" s="1"/>
  <c r="B2809" i="120" a="1"/>
  <c r="B2809" i="120" s="1"/>
  <c r="B2808" i="120" a="1"/>
  <c r="B2808" i="120" s="1"/>
  <c r="B2807" i="120" a="1"/>
  <c r="B2807" i="120" s="1"/>
  <c r="B2806" i="120" a="1"/>
  <c r="B2806" i="120" s="1"/>
  <c r="B2805" i="120" a="1"/>
  <c r="B2805" i="120" s="1"/>
  <c r="B2804" i="120" a="1"/>
  <c r="B2804" i="120" s="1"/>
  <c r="B2803" i="120" a="1"/>
  <c r="B2803" i="120" s="1"/>
  <c r="B2802" i="120" a="1"/>
  <c r="B2802" i="120" s="1"/>
  <c r="B2801" i="120" a="1"/>
  <c r="B2801" i="120" s="1"/>
  <c r="B2800" i="120" a="1"/>
  <c r="B2800" i="120" s="1"/>
  <c r="B2799" i="120" a="1"/>
  <c r="B2799" i="120" s="1"/>
  <c r="B2798" i="120" a="1"/>
  <c r="B2798" i="120" s="1"/>
  <c r="B2797" i="120" a="1"/>
  <c r="B2797" i="120" s="1"/>
  <c r="B2796" i="120" a="1"/>
  <c r="B2796" i="120" s="1"/>
  <c r="B2795" i="120" a="1"/>
  <c r="B2795" i="120" s="1"/>
  <c r="B2794" i="120" a="1"/>
  <c r="B2794" i="120" s="1"/>
  <c r="B2793" i="120" a="1"/>
  <c r="B2793" i="120" s="1"/>
  <c r="B2792" i="120" a="1"/>
  <c r="B2792" i="120" s="1"/>
  <c r="B2791" i="120" a="1"/>
  <c r="B2791" i="120" s="1"/>
  <c r="B2790" i="120" a="1"/>
  <c r="B2790" i="120" s="1"/>
  <c r="B2789" i="120" a="1"/>
  <c r="B2789" i="120" s="1"/>
  <c r="B2788" i="120" a="1"/>
  <c r="B2788" i="120" s="1"/>
  <c r="B2787" i="120" a="1"/>
  <c r="B2787" i="120" s="1"/>
  <c r="B2786" i="120" a="1"/>
  <c r="B2786" i="120" s="1"/>
  <c r="B2785" i="120" a="1"/>
  <c r="B2785" i="120" s="1"/>
  <c r="B2784" i="120" a="1"/>
  <c r="B2784" i="120" s="1"/>
  <c r="B2783" i="120" a="1"/>
  <c r="B2783" i="120" s="1"/>
  <c r="B2782" i="120" a="1"/>
  <c r="B2782" i="120" s="1"/>
  <c r="B2781" i="120" a="1"/>
  <c r="B2781" i="120" s="1"/>
  <c r="B2780" i="120" a="1"/>
  <c r="B2780" i="120" s="1"/>
  <c r="B2779" i="120" a="1"/>
  <c r="B2779" i="120" s="1"/>
  <c r="B2778" i="120" a="1"/>
  <c r="B2778" i="120" s="1"/>
  <c r="B2777" i="120" a="1"/>
  <c r="B2777" i="120" s="1"/>
  <c r="B2776" i="120" a="1"/>
  <c r="B2776" i="120" s="1"/>
  <c r="B2775" i="120" a="1"/>
  <c r="B2775" i="120" s="1"/>
  <c r="B2774" i="120" a="1"/>
  <c r="B2774" i="120" s="1"/>
  <c r="B2773" i="120" a="1"/>
  <c r="B2773" i="120" s="1"/>
  <c r="B2772" i="120" a="1"/>
  <c r="B2772" i="120" s="1"/>
  <c r="B2771" i="120" a="1"/>
  <c r="B2771" i="120" s="1"/>
  <c r="B2770" i="120" a="1"/>
  <c r="B2770" i="120" s="1"/>
  <c r="B2769" i="120" a="1"/>
  <c r="B2769" i="120" s="1"/>
  <c r="B2768" i="120" a="1"/>
  <c r="B2768" i="120" s="1"/>
  <c r="B2767" i="120" a="1"/>
  <c r="B2767" i="120" s="1"/>
  <c r="B2766" i="120" a="1"/>
  <c r="B2766" i="120" s="1"/>
  <c r="B2765" i="120" a="1"/>
  <c r="B2765" i="120" s="1"/>
  <c r="B2764" i="120" a="1"/>
  <c r="B2764" i="120" s="1"/>
  <c r="B2763" i="120" a="1"/>
  <c r="B2763" i="120" s="1"/>
  <c r="B2762" i="120" a="1"/>
  <c r="B2762" i="120" s="1"/>
  <c r="B2761" i="120" a="1"/>
  <c r="B2761" i="120" s="1"/>
  <c r="B2760" i="120" a="1"/>
  <c r="B2760" i="120" s="1"/>
  <c r="B2759" i="120" a="1"/>
  <c r="B2759" i="120" s="1"/>
  <c r="B2758" i="120" a="1"/>
  <c r="B2758" i="120" s="1"/>
  <c r="B2757" i="120" a="1"/>
  <c r="B2757" i="120" s="1"/>
  <c r="B2756" i="120" a="1"/>
  <c r="B2756" i="120" s="1"/>
  <c r="B2755" i="120" a="1"/>
  <c r="B2755" i="120" s="1"/>
  <c r="B2754" i="120" a="1"/>
  <c r="B2754" i="120" s="1"/>
  <c r="B2753" i="120" a="1"/>
  <c r="B2753" i="120" s="1"/>
  <c r="B2752" i="120" a="1"/>
  <c r="B2752" i="120" s="1"/>
  <c r="B2751" i="120" a="1"/>
  <c r="B2751" i="120" s="1"/>
  <c r="B2750" i="120" a="1"/>
  <c r="B2750" i="120" s="1"/>
  <c r="B2749" i="120" a="1"/>
  <c r="B2749" i="120" s="1"/>
  <c r="B2748" i="120" a="1"/>
  <c r="B2748" i="120" s="1"/>
  <c r="B2747" i="120" a="1"/>
  <c r="B2747" i="120" s="1"/>
  <c r="B2746" i="120" a="1"/>
  <c r="B2746" i="120" s="1"/>
  <c r="B2745" i="120" a="1"/>
  <c r="B2745" i="120" s="1"/>
  <c r="B2744" i="120" a="1"/>
  <c r="B2744" i="120" s="1"/>
  <c r="B2743" i="120" a="1"/>
  <c r="B2743" i="120" s="1"/>
  <c r="B2742" i="120" a="1"/>
  <c r="B2742" i="120" s="1"/>
  <c r="B2741" i="120" a="1"/>
  <c r="B2741" i="120" s="1"/>
  <c r="B2740" i="120" a="1"/>
  <c r="B2740" i="120" s="1"/>
  <c r="B2739" i="120" a="1"/>
  <c r="B2739" i="120" s="1"/>
  <c r="B2738" i="120" a="1"/>
  <c r="B2738" i="120" s="1"/>
  <c r="B2737" i="120" a="1"/>
  <c r="B2737" i="120" s="1"/>
  <c r="B2736" i="120" a="1"/>
  <c r="B2736" i="120" s="1"/>
  <c r="B2735" i="120" a="1"/>
  <c r="B2735" i="120" s="1"/>
  <c r="B2734" i="120" a="1"/>
  <c r="B2734" i="120" s="1"/>
  <c r="B2733" i="120" a="1"/>
  <c r="B2733" i="120" s="1"/>
  <c r="B2732" i="120" a="1"/>
  <c r="B2732" i="120" s="1"/>
  <c r="B2731" i="120" a="1"/>
  <c r="B2731" i="120" s="1"/>
  <c r="B2730" i="120" a="1"/>
  <c r="B2730" i="120" s="1"/>
  <c r="B2729" i="120" a="1"/>
  <c r="B2729" i="120" s="1"/>
  <c r="B2728" i="120" a="1"/>
  <c r="B2728" i="120" s="1"/>
  <c r="B2727" i="120" a="1"/>
  <c r="B2727" i="120" s="1"/>
  <c r="B2726" i="120" a="1"/>
  <c r="B2726" i="120" s="1"/>
  <c r="B2725" i="120" a="1"/>
  <c r="B2725" i="120" s="1"/>
  <c r="B2724" i="120" a="1"/>
  <c r="B2724" i="120" s="1"/>
  <c r="B2723" i="120" a="1"/>
  <c r="B2723" i="120" s="1"/>
  <c r="B2722" i="120" a="1"/>
  <c r="B2722" i="120" s="1"/>
  <c r="B2721" i="120" a="1"/>
  <c r="B2721" i="120" s="1"/>
  <c r="B2720" i="120" a="1"/>
  <c r="B2720" i="120" s="1"/>
  <c r="B2719" i="120" a="1"/>
  <c r="B2719" i="120" s="1"/>
  <c r="B2718" i="120" a="1"/>
  <c r="B2718" i="120" s="1"/>
  <c r="B2717" i="120" a="1"/>
  <c r="B2717" i="120" s="1"/>
  <c r="B2716" i="120" a="1"/>
  <c r="B2716" i="120" s="1"/>
  <c r="B2715" i="120" a="1"/>
  <c r="B2715" i="120" s="1"/>
  <c r="B2714" i="120" a="1"/>
  <c r="B2714" i="120" s="1"/>
  <c r="B2713" i="120" a="1"/>
  <c r="B2713" i="120" s="1"/>
  <c r="B2712" i="120" a="1"/>
  <c r="B2712" i="120" s="1"/>
  <c r="B2711" i="120" a="1"/>
  <c r="B2711" i="120" s="1"/>
  <c r="B2710" i="120" a="1"/>
  <c r="B2710" i="120" s="1"/>
  <c r="B2709" i="120" a="1"/>
  <c r="B2709" i="120" s="1"/>
  <c r="B2708" i="120" a="1"/>
  <c r="B2708" i="120" s="1"/>
  <c r="B2707" i="120" a="1"/>
  <c r="B2707" i="120" s="1"/>
  <c r="B2706" i="120" a="1"/>
  <c r="B2706" i="120" s="1"/>
  <c r="B2705" i="120" a="1"/>
  <c r="B2705" i="120" s="1"/>
  <c r="B2704" i="120" a="1"/>
  <c r="B2704" i="120" s="1"/>
  <c r="B2703" i="120" a="1"/>
  <c r="B2703" i="120" s="1"/>
  <c r="B2702" i="120" a="1"/>
  <c r="B2702" i="120" s="1"/>
  <c r="B2701" i="120" a="1"/>
  <c r="B2701" i="120" s="1"/>
  <c r="B2700" i="120" a="1"/>
  <c r="B2700" i="120" s="1"/>
  <c r="B2699" i="120" a="1"/>
  <c r="B2699" i="120" s="1"/>
  <c r="B2698" i="120" a="1"/>
  <c r="B2698" i="120" s="1"/>
  <c r="B2697" i="120" a="1"/>
  <c r="B2697" i="120" s="1"/>
  <c r="B2696" i="120" a="1"/>
  <c r="B2696" i="120" s="1"/>
  <c r="B2695" i="120" a="1"/>
  <c r="B2695" i="120" s="1"/>
  <c r="B2694" i="120" a="1"/>
  <c r="B2694" i="120" s="1"/>
  <c r="B2693" i="120" a="1"/>
  <c r="B2693" i="120" s="1"/>
  <c r="B2692" i="120" a="1"/>
  <c r="B2692" i="120" s="1"/>
  <c r="B2691" i="120" a="1"/>
  <c r="B2691" i="120" s="1"/>
  <c r="B2690" i="120" a="1"/>
  <c r="B2690" i="120" s="1"/>
  <c r="B2689" i="120" a="1"/>
  <c r="B2689" i="120" s="1"/>
  <c r="B2688" i="120" a="1"/>
  <c r="B2688" i="120" s="1"/>
  <c r="B2687" i="120" a="1"/>
  <c r="B2687" i="120" s="1"/>
  <c r="B2686" i="120" a="1"/>
  <c r="B2686" i="120" s="1"/>
  <c r="B2685" i="120" a="1"/>
  <c r="B2685" i="120" s="1"/>
  <c r="B2684" i="120" a="1"/>
  <c r="B2684" i="120" s="1"/>
  <c r="B2683" i="120" a="1"/>
  <c r="B2683" i="120" s="1"/>
  <c r="B2682" i="120" a="1"/>
  <c r="B2682" i="120" s="1"/>
  <c r="B2681" i="120" a="1"/>
  <c r="B2681" i="120" s="1"/>
  <c r="B2680" i="120" a="1"/>
  <c r="B2680" i="120" s="1"/>
  <c r="B2679" i="120" a="1"/>
  <c r="B2679" i="120" s="1"/>
  <c r="B2678" i="120" a="1"/>
  <c r="B2678" i="120" s="1"/>
  <c r="B2677" i="120" a="1"/>
  <c r="B2677" i="120" s="1"/>
  <c r="B2676" i="120" a="1"/>
  <c r="B2676" i="120" s="1"/>
  <c r="B2675" i="120" a="1"/>
  <c r="B2675" i="120" s="1"/>
  <c r="B2674" i="120" a="1"/>
  <c r="B2674" i="120" s="1"/>
  <c r="B2673" i="120" a="1"/>
  <c r="B2673" i="120" s="1"/>
  <c r="B2672" i="120" a="1"/>
  <c r="B2672" i="120" s="1"/>
  <c r="B2671" i="120" a="1"/>
  <c r="B2671" i="120" s="1"/>
  <c r="B2670" i="120" a="1"/>
  <c r="B2670" i="120" s="1"/>
  <c r="B2669" i="120" a="1"/>
  <c r="B2669" i="120" s="1"/>
  <c r="B2668" i="120" a="1"/>
  <c r="B2668" i="120" s="1"/>
  <c r="B2667" i="120" a="1"/>
  <c r="B2667" i="120" s="1"/>
  <c r="B2666" i="120" a="1"/>
  <c r="B2666" i="120" s="1"/>
  <c r="B2665" i="120" a="1"/>
  <c r="B2665" i="120" s="1"/>
  <c r="B2664" i="120" a="1"/>
  <c r="B2664" i="120" s="1"/>
  <c r="B2663" i="120" a="1"/>
  <c r="B2663" i="120" s="1"/>
  <c r="B2662" i="120" a="1"/>
  <c r="B2662" i="120" s="1"/>
  <c r="B2661" i="120" a="1"/>
  <c r="B2661" i="120" s="1"/>
  <c r="B2660" i="120" a="1"/>
  <c r="B2660" i="120" s="1"/>
  <c r="B2659" i="120" a="1"/>
  <c r="B2659" i="120" s="1"/>
  <c r="B2658" i="120" a="1"/>
  <c r="B2658" i="120" s="1"/>
  <c r="B2657" i="120" a="1"/>
  <c r="B2657" i="120" s="1"/>
  <c r="B2656" i="120" a="1"/>
  <c r="B2656" i="120" s="1"/>
  <c r="B2655" i="120" a="1"/>
  <c r="B2655" i="120" s="1"/>
  <c r="B2654" i="120" a="1"/>
  <c r="B2654" i="120" s="1"/>
  <c r="B2653" i="120" a="1"/>
  <c r="B2653" i="120" s="1"/>
  <c r="B2652" i="120" a="1"/>
  <c r="B2652" i="120" s="1"/>
  <c r="B2651" i="120" a="1"/>
  <c r="B2651" i="120" s="1"/>
  <c r="B2650" i="120" a="1"/>
  <c r="B2650" i="120" s="1"/>
  <c r="B2649" i="120" a="1"/>
  <c r="B2649" i="120" s="1"/>
  <c r="B2648" i="120" a="1"/>
  <c r="B2648" i="120" s="1"/>
  <c r="B2647" i="120" a="1"/>
  <c r="B2647" i="120" s="1"/>
  <c r="B2646" i="120" a="1"/>
  <c r="B2646" i="120" s="1"/>
  <c r="B2645" i="120" a="1"/>
  <c r="B2645" i="120" s="1"/>
  <c r="B2644" i="120" a="1"/>
  <c r="B2644" i="120" s="1"/>
  <c r="B2643" i="120" a="1"/>
  <c r="B2643" i="120" s="1"/>
  <c r="B2642" i="120" a="1"/>
  <c r="B2642" i="120" s="1"/>
  <c r="B2641" i="120" a="1"/>
  <c r="B2641" i="120" s="1"/>
  <c r="B2640" i="120" a="1"/>
  <c r="B2640" i="120" s="1"/>
  <c r="B2639" i="120" a="1"/>
  <c r="B2639" i="120" s="1"/>
  <c r="B2638" i="120" a="1"/>
  <c r="B2638" i="120" s="1"/>
  <c r="B2637" i="120" a="1"/>
  <c r="B2637" i="120" s="1"/>
  <c r="B2636" i="120" a="1"/>
  <c r="B2636" i="120" s="1"/>
  <c r="B2635" i="120" a="1"/>
  <c r="B2635" i="120" s="1"/>
  <c r="B2634" i="120" a="1"/>
  <c r="B2634" i="120" s="1"/>
  <c r="B2633" i="120" a="1"/>
  <c r="B2633" i="120" s="1"/>
  <c r="B2632" i="120" a="1"/>
  <c r="B2632" i="120" s="1"/>
  <c r="B2631" i="120" a="1"/>
  <c r="B2631" i="120" s="1"/>
  <c r="B2630" i="120" a="1"/>
  <c r="B2630" i="120" s="1"/>
  <c r="B2629" i="120" a="1"/>
  <c r="B2629" i="120" s="1"/>
  <c r="B2628" i="120" a="1"/>
  <c r="B2628" i="120" s="1"/>
  <c r="B2627" i="120" a="1"/>
  <c r="B2627" i="120" s="1"/>
  <c r="B2626" i="120" a="1"/>
  <c r="B2626" i="120" s="1"/>
  <c r="B2625" i="120" a="1"/>
  <c r="B2625" i="120" s="1"/>
  <c r="B2624" i="120" a="1"/>
  <c r="B2624" i="120" s="1"/>
  <c r="B2623" i="120" a="1"/>
  <c r="B2623" i="120" s="1"/>
  <c r="B2622" i="120" a="1"/>
  <c r="B2622" i="120" s="1"/>
  <c r="B2621" i="120" a="1"/>
  <c r="B2621" i="120" s="1"/>
  <c r="B2620" i="120" a="1"/>
  <c r="B2620" i="120" s="1"/>
  <c r="B2619" i="120" a="1"/>
  <c r="B2619" i="120" s="1"/>
  <c r="B2618" i="120" a="1"/>
  <c r="B2618" i="120" s="1"/>
  <c r="B2617" i="120" a="1"/>
  <c r="B2617" i="120" s="1"/>
  <c r="B2616" i="120" a="1"/>
  <c r="B2616" i="120" s="1"/>
  <c r="B2615" i="120" a="1"/>
  <c r="B2615" i="120" s="1"/>
  <c r="B2614" i="120" a="1"/>
  <c r="B2614" i="120" s="1"/>
  <c r="B2613" i="120" a="1"/>
  <c r="B2613" i="120" s="1"/>
  <c r="B2612" i="120" a="1"/>
  <c r="B2612" i="120" s="1"/>
  <c r="B2611" i="120" a="1"/>
  <c r="B2611" i="120" s="1"/>
  <c r="B2610" i="120" a="1"/>
  <c r="B2610" i="120" s="1"/>
  <c r="B2609" i="120" a="1"/>
  <c r="B2609" i="120" s="1"/>
  <c r="B2608" i="120" a="1"/>
  <c r="B2608" i="120" s="1"/>
  <c r="B2607" i="120" a="1"/>
  <c r="B2607" i="120" s="1"/>
  <c r="B2606" i="120" a="1"/>
  <c r="B2606" i="120" s="1"/>
  <c r="B2605" i="120" a="1"/>
  <c r="B2605" i="120" s="1"/>
  <c r="B2604" i="120" a="1"/>
  <c r="B2604" i="120" s="1"/>
  <c r="B2603" i="120" a="1"/>
  <c r="B2603" i="120" s="1"/>
  <c r="B2602" i="120" a="1"/>
  <c r="B2602" i="120" s="1"/>
  <c r="B2601" i="120" a="1"/>
  <c r="B2601" i="120" s="1"/>
  <c r="B2600" i="120" a="1"/>
  <c r="B2600" i="120" s="1"/>
  <c r="B2599" i="120" a="1"/>
  <c r="B2599" i="120" s="1"/>
  <c r="B2598" i="120" a="1"/>
  <c r="B2598" i="120" s="1"/>
  <c r="B2597" i="120" a="1"/>
  <c r="B2597" i="120" s="1"/>
  <c r="B2596" i="120" a="1"/>
  <c r="B2596" i="120" s="1"/>
  <c r="B2595" i="120" a="1"/>
  <c r="B2595" i="120" s="1"/>
  <c r="B2594" i="120" a="1"/>
  <c r="B2594" i="120" s="1"/>
  <c r="B2593" i="120" a="1"/>
  <c r="B2593" i="120" s="1"/>
  <c r="B2592" i="120" a="1"/>
  <c r="B2592" i="120" s="1"/>
  <c r="B2591" i="120" a="1"/>
  <c r="B2591" i="120" s="1"/>
  <c r="B2590" i="120" a="1"/>
  <c r="B2590" i="120" s="1"/>
  <c r="B2589" i="120" a="1"/>
  <c r="B2589" i="120" s="1"/>
  <c r="B2588" i="120" a="1"/>
  <c r="B2588" i="120" s="1"/>
  <c r="B2587" i="120" a="1"/>
  <c r="B2587" i="120" s="1"/>
  <c r="B2586" i="120" a="1"/>
  <c r="B2586" i="120" s="1"/>
  <c r="B2585" i="120" a="1"/>
  <c r="B2585" i="120" s="1"/>
  <c r="B2584" i="120" a="1"/>
  <c r="B2584" i="120" s="1"/>
  <c r="B2583" i="120" a="1"/>
  <c r="B2583" i="120" s="1"/>
  <c r="B2582" i="120" a="1"/>
  <c r="B2582" i="120" s="1"/>
  <c r="B2581" i="120" a="1"/>
  <c r="B2581" i="120" s="1"/>
  <c r="B2580" i="120" a="1"/>
  <c r="B2580" i="120" s="1"/>
  <c r="B2579" i="120" a="1"/>
  <c r="B2579" i="120" s="1"/>
  <c r="B2578" i="120" a="1"/>
  <c r="B2578" i="120" s="1"/>
  <c r="B2577" i="120" a="1"/>
  <c r="B2577" i="120" s="1"/>
  <c r="B2576" i="120" a="1"/>
  <c r="B2576" i="120" s="1"/>
  <c r="B2575" i="120" a="1"/>
  <c r="B2575" i="120" s="1"/>
  <c r="B2574" i="120" a="1"/>
  <c r="B2574" i="120" s="1"/>
  <c r="B2573" i="120" a="1"/>
  <c r="B2573" i="120" s="1"/>
  <c r="B2572" i="120" a="1"/>
  <c r="B2572" i="120" s="1"/>
  <c r="B2571" i="120" a="1"/>
  <c r="B2571" i="120" s="1"/>
  <c r="B2570" i="120" a="1"/>
  <c r="B2570" i="120" s="1"/>
  <c r="B2569" i="120" a="1"/>
  <c r="B2569" i="120" s="1"/>
  <c r="B2568" i="120" a="1"/>
  <c r="B2568" i="120" s="1"/>
  <c r="B2567" i="120" a="1"/>
  <c r="B2567" i="120" s="1"/>
  <c r="B2566" i="120" a="1"/>
  <c r="B2566" i="120" s="1"/>
  <c r="B2565" i="120" a="1"/>
  <c r="B2565" i="120" s="1"/>
  <c r="B2564" i="120" a="1"/>
  <c r="B2564" i="120" s="1"/>
  <c r="B2563" i="120" a="1"/>
  <c r="B2563" i="120" s="1"/>
  <c r="B2562" i="120" a="1"/>
  <c r="B2562" i="120" s="1"/>
  <c r="B2561" i="120" a="1"/>
  <c r="B2561" i="120" s="1"/>
  <c r="B2560" i="120" a="1"/>
  <c r="B2560" i="120" s="1"/>
  <c r="B2559" i="120" a="1"/>
  <c r="B2559" i="120" s="1"/>
  <c r="B2558" i="120" a="1"/>
  <c r="B2558" i="120" s="1"/>
  <c r="B2557" i="120" a="1"/>
  <c r="B2557" i="120" s="1"/>
  <c r="B2556" i="120" a="1"/>
  <c r="B2556" i="120" s="1"/>
  <c r="B2555" i="120" a="1"/>
  <c r="B2555" i="120" s="1"/>
  <c r="B2554" i="120" a="1"/>
  <c r="B2554" i="120" s="1"/>
  <c r="B2553" i="120" a="1"/>
  <c r="B2553" i="120" s="1"/>
  <c r="B2552" i="120" a="1"/>
  <c r="B2552" i="120" s="1"/>
  <c r="B2551" i="120" a="1"/>
  <c r="B2551" i="120" s="1"/>
  <c r="B2550" i="120" a="1"/>
  <c r="B2550" i="120" s="1"/>
  <c r="B2549" i="120" a="1"/>
  <c r="B2549" i="120" s="1"/>
  <c r="B2548" i="120" a="1"/>
  <c r="B2548" i="120" s="1"/>
  <c r="B2547" i="120" a="1"/>
  <c r="B2547" i="120" s="1"/>
  <c r="B2546" i="120" a="1"/>
  <c r="B2546" i="120" s="1"/>
  <c r="B2545" i="120" a="1"/>
  <c r="B2545" i="120" s="1"/>
  <c r="B2544" i="120" a="1"/>
  <c r="B2544" i="120" s="1"/>
  <c r="B2543" i="120" a="1"/>
  <c r="B2543" i="120" s="1"/>
  <c r="B2542" i="120" a="1"/>
  <c r="B2542" i="120" s="1"/>
  <c r="B2541" i="120" a="1"/>
  <c r="B2541" i="120" s="1"/>
  <c r="B2540" i="120" a="1"/>
  <c r="B2540" i="120" s="1"/>
  <c r="B2539" i="120" a="1"/>
  <c r="B2539" i="120" s="1"/>
  <c r="B2538" i="120" a="1"/>
  <c r="B2538" i="120" s="1"/>
  <c r="B2537" i="120" a="1"/>
  <c r="B2537" i="120" s="1"/>
  <c r="B2536" i="120" a="1"/>
  <c r="B2536" i="120" s="1"/>
  <c r="B2535" i="120" a="1"/>
  <c r="B2535" i="120" s="1"/>
  <c r="B2534" i="120" a="1"/>
  <c r="B2534" i="120" s="1"/>
  <c r="B2533" i="120" a="1"/>
  <c r="B2533" i="120" s="1"/>
  <c r="B2532" i="120" a="1"/>
  <c r="B2532" i="120" s="1"/>
  <c r="B2531" i="120" a="1"/>
  <c r="B2531" i="120" s="1"/>
  <c r="B2530" i="120" a="1"/>
  <c r="B2530" i="120" s="1"/>
  <c r="B2529" i="120" a="1"/>
  <c r="B2529" i="120" s="1"/>
  <c r="B2528" i="120" a="1"/>
  <c r="B2528" i="120" s="1"/>
  <c r="B2527" i="120" a="1"/>
  <c r="B2527" i="120" s="1"/>
  <c r="B2526" i="120" a="1"/>
  <c r="B2526" i="120" s="1"/>
  <c r="B2525" i="120" a="1"/>
  <c r="B2525" i="120" s="1"/>
  <c r="B2524" i="120" a="1"/>
  <c r="B2524" i="120" s="1"/>
  <c r="B2523" i="120" a="1"/>
  <c r="B2523" i="120" s="1"/>
  <c r="B2522" i="120" a="1"/>
  <c r="B2522" i="120" s="1"/>
  <c r="B2521" i="120" a="1"/>
  <c r="B2521" i="120" s="1"/>
  <c r="B2520" i="120" a="1"/>
  <c r="B2520" i="120" s="1"/>
  <c r="B2519" i="120" a="1"/>
  <c r="B2519" i="120" s="1"/>
  <c r="B2518" i="120" a="1"/>
  <c r="B2518" i="120" s="1"/>
  <c r="B2517" i="120" a="1"/>
  <c r="B2517" i="120" s="1"/>
  <c r="B2516" i="120" a="1"/>
  <c r="B2516" i="120" s="1"/>
  <c r="B2515" i="120" a="1"/>
  <c r="B2515" i="120" s="1"/>
  <c r="B2514" i="120" a="1"/>
  <c r="B2514" i="120" s="1"/>
  <c r="B2513" i="120" a="1"/>
  <c r="B2513" i="120" s="1"/>
  <c r="B2512" i="120" a="1"/>
  <c r="B2512" i="120" s="1"/>
  <c r="B2511" i="120" a="1"/>
  <c r="B2511" i="120" s="1"/>
  <c r="B2510" i="120" a="1"/>
  <c r="B2510" i="120" s="1"/>
  <c r="B2509" i="120" a="1"/>
  <c r="B2509" i="120" s="1"/>
  <c r="B2508" i="120" a="1"/>
  <c r="B2508" i="120" s="1"/>
  <c r="B2507" i="120" a="1"/>
  <c r="B2507" i="120" s="1"/>
  <c r="B2506" i="120" a="1"/>
  <c r="B2506" i="120" s="1"/>
  <c r="B2505" i="120" a="1"/>
  <c r="B2505" i="120" s="1"/>
  <c r="B2504" i="120" a="1"/>
  <c r="B2504" i="120" s="1"/>
  <c r="B2503" i="120" a="1"/>
  <c r="B2503" i="120" s="1"/>
  <c r="B2502" i="120" a="1"/>
  <c r="B2502" i="120" s="1"/>
  <c r="B2501" i="120" a="1"/>
  <c r="B2501" i="120" s="1"/>
  <c r="B2500" i="120" a="1"/>
  <c r="B2500" i="120" s="1"/>
  <c r="B2499" i="120" a="1"/>
  <c r="B2499" i="120" s="1"/>
  <c r="B2498" i="120" a="1"/>
  <c r="B2498" i="120" s="1"/>
  <c r="B2497" i="120" a="1"/>
  <c r="B2497" i="120" s="1"/>
  <c r="B2496" i="120" a="1"/>
  <c r="B2496" i="120" s="1"/>
  <c r="B2495" i="120" a="1"/>
  <c r="B2495" i="120" s="1"/>
  <c r="B2494" i="120" a="1"/>
  <c r="B2494" i="120" s="1"/>
  <c r="B2493" i="120" a="1"/>
  <c r="B2493" i="120" s="1"/>
  <c r="B2492" i="120" a="1"/>
  <c r="B2492" i="120" s="1"/>
  <c r="B2491" i="120" a="1"/>
  <c r="B2491" i="120" s="1"/>
  <c r="B2490" i="120" a="1"/>
  <c r="B2490" i="120" s="1"/>
  <c r="B2489" i="120" a="1"/>
  <c r="B2489" i="120" s="1"/>
  <c r="B2488" i="120" a="1"/>
  <c r="B2488" i="120" s="1"/>
  <c r="B2487" i="120" a="1"/>
  <c r="B2487" i="120" s="1"/>
  <c r="B2486" i="120" a="1"/>
  <c r="B2486" i="120" s="1"/>
  <c r="B2485" i="120" a="1"/>
  <c r="B2485" i="120" s="1"/>
  <c r="B2484" i="120" a="1"/>
  <c r="B2484" i="120" s="1"/>
  <c r="B2483" i="120" a="1"/>
  <c r="B2483" i="120" s="1"/>
  <c r="B2482" i="120" a="1"/>
  <c r="B2482" i="120" s="1"/>
  <c r="B2481" i="120" a="1"/>
  <c r="B2481" i="120" s="1"/>
  <c r="B2480" i="120" a="1"/>
  <c r="B2480" i="120" s="1"/>
  <c r="B2479" i="120" a="1"/>
  <c r="B2479" i="120" s="1"/>
  <c r="B2478" i="120" a="1"/>
  <c r="B2478" i="120" s="1"/>
  <c r="B2477" i="120" a="1"/>
  <c r="B2477" i="120" s="1"/>
  <c r="B2476" i="120" a="1"/>
  <c r="B2476" i="120" s="1"/>
  <c r="B2475" i="120" a="1"/>
  <c r="B2475" i="120" s="1"/>
  <c r="B2474" i="120" a="1"/>
  <c r="B2474" i="120" s="1"/>
  <c r="B2473" i="120" a="1"/>
  <c r="B2473" i="120" s="1"/>
  <c r="B2472" i="120" a="1"/>
  <c r="B2472" i="120" s="1"/>
  <c r="B2471" i="120" a="1"/>
  <c r="B2471" i="120" s="1"/>
  <c r="B2470" i="120" a="1"/>
  <c r="B2470" i="120" s="1"/>
  <c r="B2469" i="120" a="1"/>
  <c r="B2469" i="120" s="1"/>
  <c r="B2468" i="120" a="1"/>
  <c r="B2468" i="120" s="1"/>
  <c r="B2467" i="120" a="1"/>
  <c r="B2467" i="120" s="1"/>
  <c r="B2466" i="120" a="1"/>
  <c r="B2466" i="120" s="1"/>
  <c r="B2465" i="120" a="1"/>
  <c r="B2465" i="120" s="1"/>
  <c r="B2464" i="120" a="1"/>
  <c r="B2464" i="120" s="1"/>
  <c r="B2463" i="120" a="1"/>
  <c r="B2463" i="120" s="1"/>
  <c r="B2462" i="120" a="1"/>
  <c r="B2462" i="120" s="1"/>
  <c r="B2461" i="120" a="1"/>
  <c r="B2461" i="120" s="1"/>
  <c r="B2460" i="120" a="1"/>
  <c r="B2460" i="120" s="1"/>
  <c r="B2459" i="120" a="1"/>
  <c r="B2459" i="120" s="1"/>
  <c r="B2458" i="120" a="1"/>
  <c r="B2458" i="120" s="1"/>
  <c r="B2457" i="120" a="1"/>
  <c r="B2457" i="120" s="1"/>
  <c r="B2456" i="120" a="1"/>
  <c r="B2456" i="120" s="1"/>
  <c r="B2455" i="120" a="1"/>
  <c r="B2455" i="120" s="1"/>
  <c r="B2454" i="120" a="1"/>
  <c r="B2454" i="120" s="1"/>
  <c r="B2453" i="120" a="1"/>
  <c r="B2453" i="120" s="1"/>
  <c r="B2452" i="120" a="1"/>
  <c r="B2452" i="120" s="1"/>
  <c r="B2451" i="120" a="1"/>
  <c r="B2451" i="120" s="1"/>
  <c r="B2450" i="120" a="1"/>
  <c r="B2450" i="120" s="1"/>
  <c r="B2449" i="120" a="1"/>
  <c r="B2449" i="120" s="1"/>
  <c r="B2448" i="120" a="1"/>
  <c r="B2448" i="120" s="1"/>
  <c r="B2447" i="120" a="1"/>
  <c r="B2447" i="120" s="1"/>
  <c r="B2446" i="120" a="1"/>
  <c r="B2446" i="120" s="1"/>
  <c r="B2445" i="120" a="1"/>
  <c r="B2445" i="120" s="1"/>
  <c r="B2444" i="120" a="1"/>
  <c r="B2444" i="120" s="1"/>
  <c r="B2443" i="120" a="1"/>
  <c r="B2443" i="120" s="1"/>
  <c r="B2442" i="120" a="1"/>
  <c r="B2442" i="120" s="1"/>
  <c r="B2441" i="120" a="1"/>
  <c r="B2441" i="120" s="1"/>
  <c r="B2440" i="120" a="1"/>
  <c r="B2440" i="120" s="1"/>
  <c r="B2439" i="120" a="1"/>
  <c r="B2439" i="120" s="1"/>
  <c r="B2438" i="120" a="1"/>
  <c r="B2438" i="120" s="1"/>
  <c r="B2437" i="120" a="1"/>
  <c r="B2437" i="120" s="1"/>
  <c r="B2436" i="120" a="1"/>
  <c r="B2436" i="120" s="1"/>
  <c r="B2435" i="120" a="1"/>
  <c r="B2435" i="120" s="1"/>
  <c r="B2434" i="120" a="1"/>
  <c r="B2434" i="120" s="1"/>
  <c r="B2433" i="120" a="1"/>
  <c r="B2433" i="120" s="1"/>
  <c r="B2432" i="120" a="1"/>
  <c r="B2432" i="120" s="1"/>
  <c r="B2431" i="120" a="1"/>
  <c r="B2431" i="120" s="1"/>
  <c r="B2430" i="120" a="1"/>
  <c r="B2430" i="120" s="1"/>
  <c r="B2429" i="120" a="1"/>
  <c r="B2429" i="120" s="1"/>
  <c r="B2428" i="120" a="1"/>
  <c r="B2428" i="120" s="1"/>
  <c r="B2427" i="120" a="1"/>
  <c r="B2427" i="120" s="1"/>
  <c r="B2426" i="120" a="1"/>
  <c r="B2426" i="120" s="1"/>
  <c r="B2425" i="120" a="1"/>
  <c r="B2425" i="120" s="1"/>
  <c r="B2424" i="120" a="1"/>
  <c r="B2424" i="120" s="1"/>
  <c r="B2423" i="120" a="1"/>
  <c r="B2423" i="120" s="1"/>
  <c r="B2422" i="120" a="1"/>
  <c r="B2422" i="120" s="1"/>
  <c r="B2421" i="120" a="1"/>
  <c r="B2421" i="120" s="1"/>
  <c r="B2420" i="120" a="1"/>
  <c r="B2420" i="120" s="1"/>
  <c r="B2419" i="120" a="1"/>
  <c r="B2419" i="120" s="1"/>
  <c r="B2418" i="120" a="1"/>
  <c r="B2418" i="120" s="1"/>
  <c r="B2417" i="120" a="1"/>
  <c r="B2417" i="120" s="1"/>
  <c r="B2416" i="120" a="1"/>
  <c r="B2416" i="120" s="1"/>
  <c r="B2415" i="120" a="1"/>
  <c r="B2415" i="120" s="1"/>
  <c r="B2414" i="120" a="1"/>
  <c r="B2414" i="120" s="1"/>
  <c r="B2413" i="120" a="1"/>
  <c r="B2413" i="120" s="1"/>
  <c r="B2412" i="120" a="1"/>
  <c r="B2412" i="120" s="1"/>
  <c r="B2411" i="120" a="1"/>
  <c r="B2411" i="120" s="1"/>
  <c r="B2410" i="120" a="1"/>
  <c r="B2410" i="120" s="1"/>
  <c r="B2409" i="120" a="1"/>
  <c r="B2409" i="120" s="1"/>
  <c r="B2408" i="120" a="1"/>
  <c r="B2408" i="120" s="1"/>
  <c r="B2407" i="120" a="1"/>
  <c r="B2407" i="120" s="1"/>
  <c r="B2406" i="120" a="1"/>
  <c r="B2406" i="120" s="1"/>
  <c r="B2405" i="120" a="1"/>
  <c r="B2405" i="120" s="1"/>
  <c r="B2404" i="120" a="1"/>
  <c r="B2404" i="120" s="1"/>
  <c r="B2403" i="120" a="1"/>
  <c r="B2403" i="120" s="1"/>
  <c r="B2402" i="120" a="1"/>
  <c r="B2402" i="120" s="1"/>
  <c r="B2401" i="120" a="1"/>
  <c r="B2401" i="120" s="1"/>
  <c r="B2400" i="120" a="1"/>
  <c r="B2400" i="120" s="1"/>
  <c r="B2399" i="120" a="1"/>
  <c r="B2399" i="120" s="1"/>
  <c r="B2398" i="120" a="1"/>
  <c r="B2398" i="120" s="1"/>
  <c r="B2397" i="120" a="1"/>
  <c r="B2397" i="120" s="1"/>
  <c r="B2396" i="120" a="1"/>
  <c r="B2396" i="120" s="1"/>
  <c r="B2395" i="120" a="1"/>
  <c r="B2395" i="120" s="1"/>
  <c r="B2394" i="120" a="1"/>
  <c r="B2394" i="120" s="1"/>
  <c r="B2393" i="120" a="1"/>
  <c r="B2393" i="120" s="1"/>
  <c r="B2392" i="120" a="1"/>
  <c r="B2392" i="120" s="1"/>
  <c r="B2391" i="120" a="1"/>
  <c r="B2391" i="120" s="1"/>
  <c r="B2390" i="120" a="1"/>
  <c r="B2390" i="120" s="1"/>
  <c r="B2389" i="120" a="1"/>
  <c r="B2389" i="120" s="1"/>
  <c r="B2388" i="120" a="1"/>
  <c r="B2388" i="120" s="1"/>
  <c r="B2387" i="120" a="1"/>
  <c r="B2387" i="120" s="1"/>
  <c r="B2386" i="120" a="1"/>
  <c r="B2386" i="120" s="1"/>
  <c r="B2385" i="120" a="1"/>
  <c r="B2385" i="120" s="1"/>
  <c r="B2384" i="120" a="1"/>
  <c r="B2384" i="120" s="1"/>
  <c r="B2383" i="120" a="1"/>
  <c r="B2383" i="120" s="1"/>
  <c r="B2382" i="120" a="1"/>
  <c r="B2382" i="120" s="1"/>
  <c r="B2381" i="120" a="1"/>
  <c r="B2381" i="120" s="1"/>
  <c r="B2380" i="120" a="1"/>
  <c r="B2380" i="120" s="1"/>
  <c r="B2379" i="120" a="1"/>
  <c r="B2379" i="120" s="1"/>
  <c r="B2378" i="120" a="1"/>
  <c r="B2378" i="120" s="1"/>
  <c r="B2377" i="120" a="1"/>
  <c r="B2377" i="120" s="1"/>
  <c r="B2376" i="120" a="1"/>
  <c r="B2376" i="120" s="1"/>
  <c r="B2375" i="120" a="1"/>
  <c r="B2375" i="120" s="1"/>
  <c r="B2374" i="120" a="1"/>
  <c r="B2374" i="120" s="1"/>
  <c r="B2373" i="120" a="1"/>
  <c r="B2373" i="120" s="1"/>
  <c r="B2372" i="120" a="1"/>
  <c r="B2372" i="120" s="1"/>
  <c r="B2371" i="120" a="1"/>
  <c r="B2371" i="120" s="1"/>
  <c r="B2370" i="120" a="1"/>
  <c r="B2370" i="120" s="1"/>
  <c r="B2369" i="120" a="1"/>
  <c r="B2369" i="120" s="1"/>
  <c r="B2368" i="120" a="1"/>
  <c r="B2368" i="120" s="1"/>
  <c r="B2367" i="120" a="1"/>
  <c r="B2367" i="120" s="1"/>
  <c r="B2366" i="120" a="1"/>
  <c r="B2366" i="120" s="1"/>
  <c r="B2365" i="120" a="1"/>
  <c r="B2365" i="120" s="1"/>
  <c r="B2364" i="120" a="1"/>
  <c r="B2364" i="120" s="1"/>
  <c r="B2363" i="120" a="1"/>
  <c r="B2363" i="120" s="1"/>
  <c r="B2362" i="120" a="1"/>
  <c r="B2362" i="120" s="1"/>
  <c r="B2361" i="120" a="1"/>
  <c r="B2361" i="120" s="1"/>
  <c r="B2360" i="120" a="1"/>
  <c r="B2360" i="120" s="1"/>
  <c r="B2359" i="120" a="1"/>
  <c r="B2359" i="120" s="1"/>
  <c r="B2358" i="120" a="1"/>
  <c r="B2358" i="120" s="1"/>
  <c r="B2357" i="120" a="1"/>
  <c r="B2357" i="120" s="1"/>
  <c r="B2356" i="120" a="1"/>
  <c r="B2356" i="120" s="1"/>
  <c r="B2355" i="120" a="1"/>
  <c r="B2355" i="120" s="1"/>
  <c r="B2354" i="120" a="1"/>
  <c r="B2354" i="120" s="1"/>
  <c r="B2353" i="120" a="1"/>
  <c r="B2353" i="120" s="1"/>
  <c r="B2352" i="120" a="1"/>
  <c r="B2352" i="120" s="1"/>
  <c r="B2351" i="120" a="1"/>
  <c r="B2351" i="120" s="1"/>
  <c r="B2350" i="120" a="1"/>
  <c r="B2350" i="120" s="1"/>
  <c r="B2349" i="120" a="1"/>
  <c r="B2349" i="120" s="1"/>
  <c r="B2348" i="120" a="1"/>
  <c r="B2348" i="120" s="1"/>
  <c r="B2347" i="120" a="1"/>
  <c r="B2347" i="120" s="1"/>
  <c r="B2346" i="120" a="1"/>
  <c r="B2346" i="120" s="1"/>
  <c r="B2345" i="120" a="1"/>
  <c r="B2345" i="120" s="1"/>
  <c r="B2344" i="120" a="1"/>
  <c r="B2344" i="120" s="1"/>
  <c r="B2343" i="120" a="1"/>
  <c r="B2343" i="120" s="1"/>
  <c r="B2342" i="120" a="1"/>
  <c r="B2342" i="120" s="1"/>
  <c r="B2341" i="120" a="1"/>
  <c r="B2341" i="120" s="1"/>
  <c r="B2340" i="120" a="1"/>
  <c r="B2340" i="120" s="1"/>
  <c r="B2339" i="120" a="1"/>
  <c r="B2339" i="120" s="1"/>
  <c r="B2338" i="120" a="1"/>
  <c r="B2338" i="120" s="1"/>
  <c r="B2337" i="120" a="1"/>
  <c r="B2337" i="120" s="1"/>
  <c r="B2336" i="120" a="1"/>
  <c r="B2336" i="120" s="1"/>
  <c r="B2335" i="120" a="1"/>
  <c r="B2335" i="120" s="1"/>
  <c r="B2334" i="120" a="1"/>
  <c r="B2334" i="120" s="1"/>
  <c r="B2333" i="120" a="1"/>
  <c r="B2333" i="120" s="1"/>
  <c r="B2332" i="120" a="1"/>
  <c r="B2332" i="120" s="1"/>
  <c r="B2331" i="120" a="1"/>
  <c r="B2331" i="120" s="1"/>
  <c r="B2330" i="120" a="1"/>
  <c r="B2330" i="120" s="1"/>
  <c r="B2329" i="120" a="1"/>
  <c r="B2329" i="120" s="1"/>
  <c r="B2328" i="120" a="1"/>
  <c r="B2328" i="120" s="1"/>
  <c r="B2327" i="120" a="1"/>
  <c r="B2327" i="120" s="1"/>
  <c r="B2326" i="120" a="1"/>
  <c r="B2326" i="120" s="1"/>
  <c r="B2325" i="120" a="1"/>
  <c r="B2325" i="120" s="1"/>
  <c r="B2324" i="120" a="1"/>
  <c r="B2324" i="120" s="1"/>
  <c r="B2323" i="120" a="1"/>
  <c r="B2323" i="120" s="1"/>
  <c r="B2322" i="120" a="1"/>
  <c r="B2322" i="120" s="1"/>
  <c r="B2321" i="120" a="1"/>
  <c r="B2321" i="120" s="1"/>
  <c r="B2320" i="120" a="1"/>
  <c r="B2320" i="120" s="1"/>
  <c r="B2319" i="120" a="1"/>
  <c r="B2319" i="120" s="1"/>
  <c r="B2318" i="120" a="1"/>
  <c r="B2318" i="120" s="1"/>
  <c r="B2317" i="120" a="1"/>
  <c r="B2317" i="120" s="1"/>
  <c r="B2316" i="120" a="1"/>
  <c r="B2316" i="120" s="1"/>
  <c r="B2315" i="120" a="1"/>
  <c r="B2315" i="120" s="1"/>
  <c r="B2314" i="120" a="1"/>
  <c r="B2314" i="120" s="1"/>
  <c r="B2313" i="120" a="1"/>
  <c r="B2313" i="120" s="1"/>
  <c r="B2312" i="120" a="1"/>
  <c r="B2312" i="120" s="1"/>
  <c r="B2311" i="120" a="1"/>
  <c r="B2311" i="120" s="1"/>
  <c r="B2310" i="120" a="1"/>
  <c r="B2310" i="120" s="1"/>
  <c r="B2309" i="120" a="1"/>
  <c r="B2309" i="120" s="1"/>
  <c r="B2308" i="120" a="1"/>
  <c r="B2308" i="120" s="1"/>
  <c r="B2307" i="120" a="1"/>
  <c r="B2307" i="120" s="1"/>
  <c r="B2306" i="120" a="1"/>
  <c r="B2306" i="120" s="1"/>
  <c r="B2305" i="120" a="1"/>
  <c r="B2305" i="120" s="1"/>
  <c r="B2304" i="120" a="1"/>
  <c r="B2304" i="120" s="1"/>
  <c r="B2303" i="120" a="1"/>
  <c r="B2303" i="120" s="1"/>
  <c r="B2302" i="120" a="1"/>
  <c r="B2302" i="120" s="1"/>
  <c r="B2301" i="120" a="1"/>
  <c r="B2301" i="120" s="1"/>
  <c r="B2300" i="120" a="1"/>
  <c r="B2300" i="120" s="1"/>
  <c r="B2299" i="120" a="1"/>
  <c r="B2299" i="120" s="1"/>
  <c r="B2298" i="120" a="1"/>
  <c r="B2298" i="120" s="1"/>
  <c r="B2297" i="120" a="1"/>
  <c r="B2297" i="120" s="1"/>
  <c r="B2296" i="120" a="1"/>
  <c r="B2296" i="120" s="1"/>
  <c r="B2295" i="120" a="1"/>
  <c r="B2295" i="120" s="1"/>
  <c r="B2294" i="120" a="1"/>
  <c r="B2294" i="120" s="1"/>
  <c r="B2293" i="120" a="1"/>
  <c r="B2293" i="120" s="1"/>
  <c r="B2292" i="120" a="1"/>
  <c r="B2292" i="120" s="1"/>
  <c r="B2291" i="120" a="1"/>
  <c r="B2291" i="120" s="1"/>
  <c r="B2290" i="120" a="1"/>
  <c r="B2290" i="120" s="1"/>
  <c r="B2289" i="120" a="1"/>
  <c r="B2289" i="120" s="1"/>
  <c r="B2288" i="120" a="1"/>
  <c r="B2288" i="120" s="1"/>
  <c r="B2287" i="120" a="1"/>
  <c r="B2287" i="120" s="1"/>
  <c r="B2286" i="120" a="1"/>
  <c r="B2286" i="120" s="1"/>
  <c r="B2285" i="120" a="1"/>
  <c r="B2285" i="120" s="1"/>
  <c r="B2284" i="120" a="1"/>
  <c r="B2284" i="120" s="1"/>
  <c r="B2283" i="120" a="1"/>
  <c r="B2283" i="120" s="1"/>
  <c r="B2282" i="120" a="1"/>
  <c r="B2282" i="120" s="1"/>
  <c r="B2281" i="120" a="1"/>
  <c r="B2281" i="120" s="1"/>
  <c r="B2280" i="120" a="1"/>
  <c r="B2280" i="120" s="1"/>
  <c r="B2279" i="120" a="1"/>
  <c r="B2279" i="120" s="1"/>
  <c r="B2278" i="120" a="1"/>
  <c r="B2278" i="120" s="1"/>
  <c r="B2277" i="120" a="1"/>
  <c r="B2277" i="120" s="1"/>
  <c r="B2276" i="120" a="1"/>
  <c r="B2276" i="120" s="1"/>
  <c r="B2275" i="120" a="1"/>
  <c r="B2275" i="120" s="1"/>
  <c r="B2274" i="120" a="1"/>
  <c r="B2274" i="120" s="1"/>
  <c r="B2273" i="120" a="1"/>
  <c r="B2273" i="120" s="1"/>
  <c r="B2272" i="120" a="1"/>
  <c r="B2272" i="120" s="1"/>
  <c r="B2271" i="120" a="1"/>
  <c r="B2271" i="120" s="1"/>
  <c r="B2270" i="120" a="1"/>
  <c r="B2270" i="120" s="1"/>
  <c r="B2269" i="120" a="1"/>
  <c r="B2269" i="120" s="1"/>
  <c r="B2268" i="120" a="1"/>
  <c r="B2268" i="120" s="1"/>
  <c r="B2267" i="120" a="1"/>
  <c r="B2267" i="120" s="1"/>
  <c r="B2266" i="120" a="1"/>
  <c r="B2266" i="120" s="1"/>
  <c r="B2265" i="120" a="1"/>
  <c r="B2265" i="120" s="1"/>
  <c r="B2264" i="120" a="1"/>
  <c r="B2264" i="120" s="1"/>
  <c r="B2263" i="120" a="1"/>
  <c r="B2263" i="120" s="1"/>
  <c r="B2262" i="120" a="1"/>
  <c r="B2262" i="120" s="1"/>
  <c r="B2261" i="120" a="1"/>
  <c r="B2261" i="120" s="1"/>
  <c r="B2260" i="120" a="1"/>
  <c r="B2260" i="120" s="1"/>
  <c r="B2259" i="120" a="1"/>
  <c r="B2259" i="120" s="1"/>
  <c r="B2258" i="120" a="1"/>
  <c r="B2258" i="120" s="1"/>
  <c r="B2257" i="120" a="1"/>
  <c r="B2257" i="120" s="1"/>
  <c r="B2256" i="120" a="1"/>
  <c r="B2256" i="120" s="1"/>
  <c r="B2255" i="120" a="1"/>
  <c r="B2255" i="120" s="1"/>
  <c r="B2254" i="120" a="1"/>
  <c r="B2254" i="120" s="1"/>
  <c r="B2253" i="120" a="1"/>
  <c r="B2253" i="120" s="1"/>
  <c r="B2252" i="120" a="1"/>
  <c r="B2252" i="120" s="1"/>
  <c r="B2251" i="120" a="1"/>
  <c r="B2251" i="120" s="1"/>
  <c r="B2250" i="120" a="1"/>
  <c r="B2250" i="120" s="1"/>
  <c r="B2249" i="120" a="1"/>
  <c r="B2249" i="120" s="1"/>
  <c r="B2248" i="120" a="1"/>
  <c r="B2248" i="120" s="1"/>
  <c r="B2247" i="120" a="1"/>
  <c r="B2247" i="120" s="1"/>
  <c r="B2246" i="120" a="1"/>
  <c r="B2246" i="120" s="1"/>
  <c r="B2245" i="120" a="1"/>
  <c r="B2245" i="120" s="1"/>
  <c r="B2244" i="120" a="1"/>
  <c r="B2244" i="120" s="1"/>
  <c r="B2243" i="120" a="1"/>
  <c r="B2243" i="120" s="1"/>
  <c r="B2242" i="120" a="1"/>
  <c r="B2242" i="120" s="1"/>
  <c r="B2241" i="120" a="1"/>
  <c r="B2241" i="120" s="1"/>
  <c r="B2240" i="120" a="1"/>
  <c r="B2240" i="120" s="1"/>
  <c r="B2239" i="120" a="1"/>
  <c r="B2239" i="120" s="1"/>
  <c r="B2238" i="120" a="1"/>
  <c r="B2238" i="120" s="1"/>
  <c r="B2237" i="120" a="1"/>
  <c r="B2237" i="120" s="1"/>
  <c r="B2236" i="120" a="1"/>
  <c r="B2236" i="120" s="1"/>
  <c r="B2235" i="120" a="1"/>
  <c r="B2235" i="120" s="1"/>
  <c r="B2234" i="120" a="1"/>
  <c r="B2234" i="120" s="1"/>
  <c r="B2233" i="120" a="1"/>
  <c r="B2233" i="120" s="1"/>
  <c r="B2232" i="120" a="1"/>
  <c r="B2232" i="120" s="1"/>
  <c r="B2231" i="120" a="1"/>
  <c r="B2231" i="120" s="1"/>
  <c r="B2230" i="120" a="1"/>
  <c r="B2230" i="120" s="1"/>
  <c r="B2229" i="120" a="1"/>
  <c r="B2229" i="120" s="1"/>
  <c r="B2228" i="120" a="1"/>
  <c r="B2228" i="120" s="1"/>
  <c r="B2227" i="120" a="1"/>
  <c r="B2227" i="120" s="1"/>
  <c r="B2226" i="120" a="1"/>
  <c r="B2226" i="120" s="1"/>
  <c r="B2225" i="120" a="1"/>
  <c r="B2225" i="120" s="1"/>
  <c r="B2224" i="120" a="1"/>
  <c r="B2224" i="120" s="1"/>
  <c r="B2223" i="120" a="1"/>
  <c r="B2223" i="120" s="1"/>
  <c r="B2222" i="120" a="1"/>
  <c r="B2222" i="120" s="1"/>
  <c r="B2221" i="120" a="1"/>
  <c r="B2221" i="120" s="1"/>
  <c r="B2220" i="120" a="1"/>
  <c r="B2220" i="120" s="1"/>
  <c r="B2219" i="120" a="1"/>
  <c r="B2219" i="120" s="1"/>
  <c r="B2218" i="120" a="1"/>
  <c r="B2218" i="120" s="1"/>
  <c r="B2217" i="120" a="1"/>
  <c r="B2217" i="120" s="1"/>
  <c r="B2216" i="120" a="1"/>
  <c r="B2216" i="120" s="1"/>
  <c r="B2215" i="120" a="1"/>
  <c r="B2215" i="120" s="1"/>
  <c r="B2214" i="120" a="1"/>
  <c r="B2214" i="120" s="1"/>
  <c r="B2213" i="120" a="1"/>
  <c r="B2213" i="120" s="1"/>
  <c r="B2212" i="120" a="1"/>
  <c r="B2212" i="120" s="1"/>
  <c r="B2211" i="120" a="1"/>
  <c r="B2211" i="120" s="1"/>
  <c r="B2210" i="120" a="1"/>
  <c r="B2210" i="120" s="1"/>
  <c r="B2209" i="120" a="1"/>
  <c r="B2209" i="120" s="1"/>
  <c r="B2208" i="120" a="1"/>
  <c r="B2208" i="120" s="1"/>
  <c r="B2207" i="120" a="1"/>
  <c r="B2207" i="120" s="1"/>
  <c r="B2206" i="120" a="1"/>
  <c r="B2206" i="120" s="1"/>
  <c r="B2205" i="120" a="1"/>
  <c r="B2205" i="120" s="1"/>
  <c r="B2204" i="120" a="1"/>
  <c r="B2204" i="120" s="1"/>
  <c r="B2203" i="120" a="1"/>
  <c r="B2203" i="120" s="1"/>
  <c r="B2202" i="120" a="1"/>
  <c r="B2202" i="120" s="1"/>
  <c r="B2201" i="120" a="1"/>
  <c r="B2201" i="120" s="1"/>
  <c r="B2200" i="120" a="1"/>
  <c r="B2200" i="120" s="1"/>
  <c r="B2199" i="120" a="1"/>
  <c r="B2199" i="120" s="1"/>
  <c r="B2198" i="120" a="1"/>
  <c r="B2198" i="120" s="1"/>
  <c r="B2197" i="120" a="1"/>
  <c r="B2197" i="120" s="1"/>
  <c r="B2196" i="120" a="1"/>
  <c r="B2196" i="120" s="1"/>
  <c r="B2195" i="120" a="1"/>
  <c r="B2195" i="120" s="1"/>
  <c r="B2194" i="120" a="1"/>
  <c r="B2194" i="120" s="1"/>
  <c r="B2193" i="120" a="1"/>
  <c r="B2193" i="120" s="1"/>
  <c r="B2192" i="120" a="1"/>
  <c r="B2192" i="120" s="1"/>
  <c r="B2191" i="120" a="1"/>
  <c r="B2191" i="120" s="1"/>
  <c r="B2190" i="120" a="1"/>
  <c r="B2190" i="120" s="1"/>
  <c r="B2189" i="120" a="1"/>
  <c r="B2189" i="120" s="1"/>
  <c r="B2188" i="120" a="1"/>
  <c r="B2188" i="120" s="1"/>
  <c r="B2187" i="120" a="1"/>
  <c r="B2187" i="120" s="1"/>
  <c r="B2186" i="120" a="1"/>
  <c r="B2186" i="120" s="1"/>
  <c r="B2185" i="120" a="1"/>
  <c r="B2185" i="120" s="1"/>
  <c r="B2184" i="120" a="1"/>
  <c r="B2184" i="120" s="1"/>
  <c r="B2183" i="120" a="1"/>
  <c r="B2183" i="120" s="1"/>
  <c r="B2182" i="120" a="1"/>
  <c r="B2182" i="120" s="1"/>
  <c r="B2181" i="120" a="1"/>
  <c r="B2181" i="120" s="1"/>
  <c r="B2180" i="120" a="1"/>
  <c r="B2180" i="120" s="1"/>
  <c r="B2179" i="120" a="1"/>
  <c r="B2179" i="120" s="1"/>
  <c r="B2178" i="120" a="1"/>
  <c r="B2178" i="120" s="1"/>
  <c r="B2177" i="120" a="1"/>
  <c r="B2177" i="120" s="1"/>
  <c r="B2176" i="120" a="1"/>
  <c r="B2176" i="120" s="1"/>
  <c r="B2175" i="120" a="1"/>
  <c r="B2175" i="120" s="1"/>
  <c r="B2174" i="120" a="1"/>
  <c r="B2174" i="120" s="1"/>
  <c r="B2173" i="120" a="1"/>
  <c r="B2173" i="120" s="1"/>
  <c r="B2172" i="120" a="1"/>
  <c r="B2172" i="120" s="1"/>
  <c r="B2171" i="120" a="1"/>
  <c r="B2171" i="120" s="1"/>
  <c r="B2170" i="120" a="1"/>
  <c r="B2170" i="120" s="1"/>
  <c r="B2169" i="120" a="1"/>
  <c r="B2169" i="120" s="1"/>
  <c r="B2168" i="120" a="1"/>
  <c r="B2168" i="120" s="1"/>
  <c r="B2167" i="120" a="1"/>
  <c r="B2167" i="120" s="1"/>
  <c r="B2166" i="120" a="1"/>
  <c r="B2166" i="120" s="1"/>
  <c r="B2165" i="120" a="1"/>
  <c r="B2165" i="120" s="1"/>
  <c r="B2164" i="120" a="1"/>
  <c r="B2164" i="120" s="1"/>
  <c r="B2163" i="120" a="1"/>
  <c r="B2163" i="120" s="1"/>
  <c r="B2162" i="120" a="1"/>
  <c r="B2162" i="120" s="1"/>
  <c r="B2161" i="120" a="1"/>
  <c r="B2161" i="120" s="1"/>
  <c r="B2160" i="120" a="1"/>
  <c r="B2160" i="120" s="1"/>
  <c r="B2159" i="120" a="1"/>
  <c r="B2159" i="120" s="1"/>
  <c r="B2158" i="120" a="1"/>
  <c r="B2158" i="120" s="1"/>
  <c r="B2157" i="120" a="1"/>
  <c r="B2157" i="120" s="1"/>
  <c r="B2156" i="120" a="1"/>
  <c r="B2156" i="120" s="1"/>
  <c r="B2155" i="120" a="1"/>
  <c r="B2155" i="120" s="1"/>
  <c r="B2154" i="120" a="1"/>
  <c r="B2154" i="120" s="1"/>
  <c r="B2153" i="120" a="1"/>
  <c r="B2153" i="120" s="1"/>
  <c r="B2152" i="120" a="1"/>
  <c r="B2152" i="120" s="1"/>
  <c r="B2151" i="120" a="1"/>
  <c r="B2151" i="120" s="1"/>
  <c r="B2150" i="120" a="1"/>
  <c r="B2150" i="120" s="1"/>
  <c r="B2149" i="120" a="1"/>
  <c r="B2149" i="120" s="1"/>
  <c r="B2148" i="120" a="1"/>
  <c r="B2148" i="120" s="1"/>
  <c r="B2147" i="120" a="1"/>
  <c r="B2147" i="120" s="1"/>
  <c r="B2146" i="120" a="1"/>
  <c r="B2146" i="120" s="1"/>
  <c r="B2145" i="120" a="1"/>
  <c r="B2145" i="120" s="1"/>
  <c r="B2144" i="120" a="1"/>
  <c r="B2144" i="120" s="1"/>
  <c r="B2143" i="120" a="1"/>
  <c r="B2143" i="120" s="1"/>
  <c r="B2142" i="120" a="1"/>
  <c r="B2142" i="120" s="1"/>
  <c r="B2141" i="120" a="1"/>
  <c r="B2141" i="120" s="1"/>
  <c r="B2140" i="120" a="1"/>
  <c r="B2140" i="120" s="1"/>
  <c r="B2139" i="120" a="1"/>
  <c r="B2139" i="120" s="1"/>
  <c r="B2138" i="120" a="1"/>
  <c r="B2138" i="120" s="1"/>
  <c r="B2137" i="120" a="1"/>
  <c r="B2137" i="120" s="1"/>
  <c r="B2136" i="120" a="1"/>
  <c r="B2136" i="120" s="1"/>
  <c r="B2135" i="120" a="1"/>
  <c r="B2135" i="120" s="1"/>
  <c r="B2134" i="120" a="1"/>
  <c r="B2134" i="120" s="1"/>
  <c r="B2133" i="120" a="1"/>
  <c r="B2133" i="120" s="1"/>
  <c r="B2132" i="120" a="1"/>
  <c r="B2132" i="120" s="1"/>
  <c r="B2131" i="120" a="1"/>
  <c r="B2131" i="120" s="1"/>
  <c r="B2130" i="120" a="1"/>
  <c r="B2130" i="120" s="1"/>
  <c r="B2129" i="120" a="1"/>
  <c r="B2129" i="120" s="1"/>
  <c r="B2128" i="120" a="1"/>
  <c r="B2128" i="120" s="1"/>
  <c r="B2127" i="120" a="1"/>
  <c r="B2127" i="120" s="1"/>
  <c r="B2126" i="120" a="1"/>
  <c r="B2126" i="120" s="1"/>
  <c r="B2125" i="120" a="1"/>
  <c r="B2125" i="120" s="1"/>
  <c r="B2124" i="120" a="1"/>
  <c r="B2124" i="120" s="1"/>
  <c r="B2123" i="120" a="1"/>
  <c r="B2123" i="120" s="1"/>
  <c r="B2122" i="120" a="1"/>
  <c r="B2122" i="120" s="1"/>
  <c r="B2121" i="120" a="1"/>
  <c r="B2121" i="120" s="1"/>
  <c r="B2120" i="120" a="1"/>
  <c r="B2120" i="120" s="1"/>
  <c r="B2119" i="120" a="1"/>
  <c r="B2119" i="120" s="1"/>
  <c r="B2118" i="120" a="1"/>
  <c r="B2118" i="120" s="1"/>
  <c r="B2117" i="120" a="1"/>
  <c r="B2117" i="120" s="1"/>
  <c r="B2116" i="120" a="1"/>
  <c r="B2116" i="120" s="1"/>
  <c r="B2115" i="120" a="1"/>
  <c r="B2115" i="120" s="1"/>
  <c r="B2114" i="120" a="1"/>
  <c r="B2114" i="120" s="1"/>
  <c r="B2113" i="120" a="1"/>
  <c r="B2113" i="120" s="1"/>
  <c r="B2112" i="120" a="1"/>
  <c r="B2112" i="120" s="1"/>
  <c r="B2111" i="120" a="1"/>
  <c r="B2111" i="120" s="1"/>
  <c r="B2110" i="120" a="1"/>
  <c r="B2110" i="120" s="1"/>
  <c r="B2109" i="120" a="1"/>
  <c r="B2109" i="120" s="1"/>
  <c r="B2108" i="120" a="1"/>
  <c r="B2108" i="120" s="1"/>
  <c r="B2107" i="120" a="1"/>
  <c r="B2107" i="120" s="1"/>
  <c r="B2106" i="120" a="1"/>
  <c r="B2106" i="120" s="1"/>
  <c r="B2105" i="120" a="1"/>
  <c r="B2105" i="120" s="1"/>
  <c r="B2104" i="120" a="1"/>
  <c r="B2104" i="120" s="1"/>
  <c r="B2103" i="120" a="1"/>
  <c r="B2103" i="120" s="1"/>
  <c r="B2102" i="120" a="1"/>
  <c r="B2102" i="120" s="1"/>
  <c r="B2101" i="120" a="1"/>
  <c r="B2101" i="120" s="1"/>
  <c r="B2100" i="120" a="1"/>
  <c r="B2100" i="120" s="1"/>
  <c r="B2099" i="120" a="1"/>
  <c r="B2099" i="120" s="1"/>
  <c r="B2098" i="120" a="1"/>
  <c r="B2098" i="120" s="1"/>
  <c r="B2097" i="120" a="1"/>
  <c r="B2097" i="120" s="1"/>
  <c r="B2096" i="120" a="1"/>
  <c r="B2096" i="120" s="1"/>
  <c r="B2095" i="120" a="1"/>
  <c r="B2095" i="120" s="1"/>
  <c r="B2094" i="120" a="1"/>
  <c r="B2094" i="120" s="1"/>
  <c r="B2093" i="120" a="1"/>
  <c r="B2093" i="120" s="1"/>
  <c r="B2092" i="120" a="1"/>
  <c r="B2092" i="120" s="1"/>
  <c r="B2091" i="120" a="1"/>
  <c r="B2091" i="120" s="1"/>
  <c r="B2090" i="120" a="1"/>
  <c r="B2090" i="120" s="1"/>
  <c r="B2089" i="120" a="1"/>
  <c r="B2089" i="120" s="1"/>
  <c r="B2088" i="120" a="1"/>
  <c r="B2088" i="120" s="1"/>
  <c r="B2087" i="120" a="1"/>
  <c r="B2087" i="120" s="1"/>
  <c r="B2086" i="120" a="1"/>
  <c r="B2086" i="120" s="1"/>
  <c r="B2085" i="120" a="1"/>
  <c r="B2085" i="120" s="1"/>
  <c r="B2084" i="120" a="1"/>
  <c r="B2084" i="120" s="1"/>
  <c r="B2083" i="120" a="1"/>
  <c r="B2083" i="120" s="1"/>
  <c r="B2082" i="120" a="1"/>
  <c r="B2082" i="120" s="1"/>
  <c r="B2081" i="120" a="1"/>
  <c r="B2081" i="120" s="1"/>
  <c r="B2080" i="120" a="1"/>
  <c r="B2080" i="120" s="1"/>
  <c r="B2079" i="120" a="1"/>
  <c r="B2079" i="120" s="1"/>
  <c r="B2078" i="120" a="1"/>
  <c r="B2078" i="120" s="1"/>
  <c r="B2077" i="120" a="1"/>
  <c r="B2077" i="120" s="1"/>
  <c r="B2076" i="120" a="1"/>
  <c r="B2076" i="120" s="1"/>
  <c r="B2075" i="120" a="1"/>
  <c r="B2075" i="120" s="1"/>
  <c r="B2074" i="120" a="1"/>
  <c r="B2074" i="120" s="1"/>
  <c r="B2073" i="120" a="1"/>
  <c r="B2073" i="120" s="1"/>
  <c r="B2072" i="120" a="1"/>
  <c r="B2072" i="120" s="1"/>
  <c r="B2071" i="120" a="1"/>
  <c r="B2071" i="120" s="1"/>
  <c r="B2070" i="120" a="1"/>
  <c r="B2070" i="120" s="1"/>
  <c r="B2069" i="120" a="1"/>
  <c r="B2069" i="120" s="1"/>
  <c r="B2068" i="120" a="1"/>
  <c r="B2068" i="120" s="1"/>
  <c r="B2067" i="120" a="1"/>
  <c r="B2067" i="120" s="1"/>
  <c r="B2066" i="120" a="1"/>
  <c r="B2066" i="120" s="1"/>
  <c r="B2065" i="120" a="1"/>
  <c r="B2065" i="120" s="1"/>
  <c r="B2064" i="120" a="1"/>
  <c r="B2064" i="120" s="1"/>
  <c r="B2063" i="120" a="1"/>
  <c r="B2063" i="120" s="1"/>
  <c r="B2062" i="120" a="1"/>
  <c r="B2062" i="120" s="1"/>
  <c r="B2061" i="120" a="1"/>
  <c r="B2061" i="120" s="1"/>
  <c r="B2060" i="120" a="1"/>
  <c r="B2060" i="120" s="1"/>
  <c r="B2059" i="120" a="1"/>
  <c r="B2059" i="120" s="1"/>
  <c r="B2058" i="120" a="1"/>
  <c r="B2058" i="120" s="1"/>
  <c r="B2057" i="120" a="1"/>
  <c r="B2057" i="120" s="1"/>
  <c r="B2056" i="120" a="1"/>
  <c r="B2056" i="120" s="1"/>
  <c r="B2055" i="120" a="1"/>
  <c r="B2055" i="120" s="1"/>
  <c r="B2054" i="120" a="1"/>
  <c r="B2054" i="120" s="1"/>
  <c r="B2053" i="120" a="1"/>
  <c r="B2053" i="120" s="1"/>
  <c r="B2052" i="120" a="1"/>
  <c r="B2052" i="120" s="1"/>
  <c r="B2051" i="120" a="1"/>
  <c r="B2051" i="120" s="1"/>
  <c r="B2050" i="120" a="1"/>
  <c r="B2050" i="120" s="1"/>
  <c r="B2049" i="120" a="1"/>
  <c r="B2049" i="120" s="1"/>
  <c r="B2048" i="120" a="1"/>
  <c r="B2048" i="120" s="1"/>
  <c r="B2047" i="120" a="1"/>
  <c r="B2047" i="120" s="1"/>
  <c r="B2046" i="120" a="1"/>
  <c r="B2046" i="120" s="1"/>
  <c r="B2045" i="120" a="1"/>
  <c r="B2045" i="120" s="1"/>
  <c r="B2044" i="120" a="1"/>
  <c r="B2044" i="120" s="1"/>
  <c r="B2043" i="120" a="1"/>
  <c r="B2043" i="120" s="1"/>
  <c r="B2042" i="120" a="1"/>
  <c r="B2042" i="120" s="1"/>
  <c r="B2041" i="120" a="1"/>
  <c r="B2041" i="120" s="1"/>
  <c r="B2040" i="120" a="1"/>
  <c r="B2040" i="120" s="1"/>
  <c r="B2039" i="120" a="1"/>
  <c r="B2039" i="120" s="1"/>
  <c r="B2038" i="120" a="1"/>
  <c r="B2038" i="120" s="1"/>
  <c r="B2037" i="120" a="1"/>
  <c r="B2037" i="120" s="1"/>
  <c r="B2036" i="120" a="1"/>
  <c r="B2036" i="120" s="1"/>
  <c r="B2035" i="120" a="1"/>
  <c r="B2035" i="120" s="1"/>
  <c r="B2034" i="120" a="1"/>
  <c r="B2034" i="120" s="1"/>
  <c r="B2033" i="120" a="1"/>
  <c r="B2033" i="120" s="1"/>
  <c r="B2032" i="120" a="1"/>
  <c r="B2032" i="120" s="1"/>
  <c r="B2031" i="120" a="1"/>
  <c r="B2031" i="120" s="1"/>
  <c r="B2030" i="120" a="1"/>
  <c r="B2030" i="120" s="1"/>
  <c r="B2029" i="120" a="1"/>
  <c r="B2029" i="120" s="1"/>
  <c r="B2028" i="120" a="1"/>
  <c r="B2028" i="120" s="1"/>
  <c r="B2027" i="120" a="1"/>
  <c r="B2027" i="120" s="1"/>
  <c r="B2026" i="120" a="1"/>
  <c r="B2026" i="120" s="1"/>
  <c r="B2025" i="120" a="1"/>
  <c r="B2025" i="120" s="1"/>
  <c r="B2024" i="120" a="1"/>
  <c r="B2024" i="120" s="1"/>
  <c r="B2023" i="120" a="1"/>
  <c r="B2023" i="120" s="1"/>
  <c r="B2022" i="120" a="1"/>
  <c r="B2022" i="120" s="1"/>
  <c r="B2021" i="120" a="1"/>
  <c r="B2021" i="120" s="1"/>
  <c r="B2020" i="120" a="1"/>
  <c r="B2020" i="120" s="1"/>
  <c r="B2019" i="120" a="1"/>
  <c r="B2019" i="120" s="1"/>
  <c r="B2018" i="120" a="1"/>
  <c r="B2018" i="120" s="1"/>
  <c r="B2017" i="120" a="1"/>
  <c r="B2017" i="120" s="1"/>
  <c r="B2016" i="120" a="1"/>
  <c r="B2016" i="120" s="1"/>
  <c r="B2015" i="120" a="1"/>
  <c r="B2015" i="120" s="1"/>
  <c r="B2014" i="120" a="1"/>
  <c r="B2014" i="120" s="1"/>
  <c r="B2013" i="120" a="1"/>
  <c r="B2013" i="120" s="1"/>
  <c r="B2012" i="120" a="1"/>
  <c r="B2012" i="120" s="1"/>
  <c r="B2011" i="120" a="1"/>
  <c r="B2011" i="120" s="1"/>
  <c r="B2010" i="120" a="1"/>
  <c r="B2010" i="120" s="1"/>
  <c r="B2009" i="120" a="1"/>
  <c r="B2009" i="120" s="1"/>
  <c r="B2008" i="120" a="1"/>
  <c r="B2008" i="120" s="1"/>
  <c r="B2007" i="120" a="1"/>
  <c r="B2007" i="120" s="1"/>
  <c r="B2006" i="120" a="1"/>
  <c r="B2006" i="120" s="1"/>
  <c r="B2005" i="120" a="1"/>
  <c r="B2005" i="120" s="1"/>
  <c r="B2004" i="120" a="1"/>
  <c r="B2004" i="120" s="1"/>
  <c r="B2003" i="120" a="1"/>
  <c r="B2003" i="120" s="1"/>
  <c r="B2002" i="120" a="1"/>
  <c r="B2002" i="120" s="1"/>
  <c r="B2001" i="120" a="1"/>
  <c r="B2001" i="120" s="1"/>
  <c r="B2000" i="120" a="1"/>
  <c r="B2000" i="120" s="1"/>
  <c r="B1999" i="120" a="1"/>
  <c r="B1999" i="120" s="1"/>
  <c r="B1998" i="120" a="1"/>
  <c r="B1998" i="120" s="1"/>
  <c r="B1997" i="120" a="1"/>
  <c r="B1997" i="120" s="1"/>
  <c r="B1996" i="120" a="1"/>
  <c r="B1996" i="120" s="1"/>
  <c r="B1995" i="120" a="1"/>
  <c r="B1995" i="120" s="1"/>
  <c r="B1994" i="120" a="1"/>
  <c r="B1994" i="120" s="1"/>
  <c r="B1993" i="120" a="1"/>
  <c r="B1993" i="120" s="1"/>
  <c r="B1992" i="120" a="1"/>
  <c r="B1992" i="120" s="1"/>
  <c r="B1991" i="120" a="1"/>
  <c r="B1991" i="120" s="1"/>
  <c r="B1990" i="120" a="1"/>
  <c r="B1990" i="120" s="1"/>
  <c r="B1989" i="120" a="1"/>
  <c r="B1989" i="120" s="1"/>
  <c r="B1988" i="120" a="1"/>
  <c r="B1988" i="120" s="1"/>
  <c r="B1987" i="120" a="1"/>
  <c r="B1987" i="120" s="1"/>
  <c r="B1986" i="120" a="1"/>
  <c r="B1986" i="120" s="1"/>
  <c r="B1985" i="120" a="1"/>
  <c r="B1985" i="120" s="1"/>
  <c r="B1984" i="120" a="1"/>
  <c r="B1984" i="120" s="1"/>
  <c r="B1983" i="120" a="1"/>
  <c r="B1983" i="120" s="1"/>
  <c r="B1982" i="120" a="1"/>
  <c r="B1982" i="120" s="1"/>
  <c r="B1981" i="120" a="1"/>
  <c r="B1981" i="120" s="1"/>
  <c r="B1980" i="120" a="1"/>
  <c r="B1980" i="120" s="1"/>
  <c r="B1979" i="120" a="1"/>
  <c r="B1979" i="120" s="1"/>
  <c r="B1978" i="120" a="1"/>
  <c r="B1978" i="120" s="1"/>
  <c r="B1977" i="120" a="1"/>
  <c r="B1977" i="120" s="1"/>
  <c r="B1976" i="120" a="1"/>
  <c r="B1976" i="120" s="1"/>
  <c r="B1975" i="120" a="1"/>
  <c r="B1975" i="120" s="1"/>
  <c r="B1974" i="120" a="1"/>
  <c r="B1974" i="120" s="1"/>
  <c r="B1973" i="120" a="1"/>
  <c r="B1973" i="120" s="1"/>
  <c r="B1972" i="120" a="1"/>
  <c r="B1972" i="120" s="1"/>
  <c r="B1971" i="120" a="1"/>
  <c r="B1971" i="120" s="1"/>
  <c r="B1970" i="120" a="1"/>
  <c r="B1970" i="120" s="1"/>
  <c r="B1969" i="120" a="1"/>
  <c r="B1969" i="120" s="1"/>
  <c r="B1968" i="120" a="1"/>
  <c r="B1968" i="120" s="1"/>
  <c r="B1967" i="120" a="1"/>
  <c r="B1967" i="120" s="1"/>
  <c r="B1966" i="120" a="1"/>
  <c r="B1966" i="120" s="1"/>
  <c r="B1965" i="120" a="1"/>
  <c r="B1965" i="120" s="1"/>
  <c r="B1964" i="120" a="1"/>
  <c r="B1964" i="120" s="1"/>
  <c r="B1963" i="120" a="1"/>
  <c r="B1963" i="120" s="1"/>
  <c r="B1962" i="120" a="1"/>
  <c r="B1962" i="120" s="1"/>
  <c r="B1961" i="120" a="1"/>
  <c r="B1961" i="120" s="1"/>
  <c r="B1960" i="120" a="1"/>
  <c r="B1960" i="120" s="1"/>
  <c r="B1959" i="120" a="1"/>
  <c r="B1959" i="120" s="1"/>
  <c r="B1958" i="120" a="1"/>
  <c r="B1958" i="120" s="1"/>
  <c r="B1957" i="120" a="1"/>
  <c r="B1957" i="120" s="1"/>
  <c r="B1956" i="120" a="1"/>
  <c r="B1956" i="120" s="1"/>
  <c r="B1955" i="120" a="1"/>
  <c r="B1955" i="120" s="1"/>
  <c r="B1954" i="120" a="1"/>
  <c r="B1954" i="120" s="1"/>
  <c r="B1953" i="120" a="1"/>
  <c r="B1953" i="120" s="1"/>
  <c r="B1952" i="120" a="1"/>
  <c r="B1952" i="120" s="1"/>
  <c r="B1951" i="120" a="1"/>
  <c r="B1951" i="120" s="1"/>
  <c r="B1950" i="120" a="1"/>
  <c r="B1950" i="120" s="1"/>
  <c r="B1949" i="120" a="1"/>
  <c r="B1949" i="120" s="1"/>
  <c r="B1948" i="120" a="1"/>
  <c r="B1948" i="120" s="1"/>
  <c r="B1947" i="120" a="1"/>
  <c r="B1947" i="120" s="1"/>
  <c r="B1946" i="120" a="1"/>
  <c r="B1946" i="120" s="1"/>
  <c r="B1945" i="120" a="1"/>
  <c r="B1945" i="120" s="1"/>
  <c r="B1944" i="120" a="1"/>
  <c r="B1944" i="120" s="1"/>
  <c r="B1943" i="120" a="1"/>
  <c r="B1943" i="120" s="1"/>
  <c r="B1942" i="120" a="1"/>
  <c r="B1942" i="120" s="1"/>
  <c r="B1941" i="120" a="1"/>
  <c r="B1941" i="120" s="1"/>
  <c r="B1940" i="120" a="1"/>
  <c r="B1940" i="120" s="1"/>
  <c r="B1939" i="120" a="1"/>
  <c r="B1939" i="120" s="1"/>
  <c r="B1938" i="120" a="1"/>
  <c r="B1938" i="120" s="1"/>
  <c r="B1937" i="120" a="1"/>
  <c r="B1937" i="120" s="1"/>
  <c r="B1936" i="120" a="1"/>
  <c r="B1936" i="120" s="1"/>
  <c r="B1935" i="120" a="1"/>
  <c r="B1935" i="120" s="1"/>
  <c r="B1934" i="120" a="1"/>
  <c r="B1934" i="120" s="1"/>
  <c r="B1933" i="120" a="1"/>
  <c r="B1933" i="120" s="1"/>
  <c r="B1932" i="120" a="1"/>
  <c r="B1932" i="120" s="1"/>
  <c r="B1931" i="120" a="1"/>
  <c r="B1931" i="120" s="1"/>
  <c r="B1930" i="120" a="1"/>
  <c r="B1930" i="120" s="1"/>
  <c r="B1929" i="120" a="1"/>
  <c r="B1929" i="120" s="1"/>
  <c r="B1928" i="120" a="1"/>
  <c r="B1928" i="120" s="1"/>
  <c r="B1927" i="120" a="1"/>
  <c r="B1927" i="120" s="1"/>
  <c r="B1926" i="120" a="1"/>
  <c r="B1926" i="120" s="1"/>
  <c r="B1925" i="120" a="1"/>
  <c r="B1925" i="120" s="1"/>
  <c r="B1924" i="120" a="1"/>
  <c r="B1924" i="120" s="1"/>
  <c r="B1923" i="120" a="1"/>
  <c r="B1923" i="120" s="1"/>
  <c r="B1922" i="120" a="1"/>
  <c r="B1922" i="120" s="1"/>
  <c r="B1921" i="120" a="1"/>
  <c r="B1921" i="120" s="1"/>
  <c r="B1920" i="120" a="1"/>
  <c r="B1920" i="120" s="1"/>
  <c r="B1919" i="120" a="1"/>
  <c r="B1919" i="120" s="1"/>
  <c r="B1918" i="120" a="1"/>
  <c r="B1918" i="120" s="1"/>
  <c r="B1917" i="120" a="1"/>
  <c r="B1917" i="120" s="1"/>
  <c r="B1916" i="120" a="1"/>
  <c r="B1916" i="120" s="1"/>
  <c r="B1915" i="120" a="1"/>
  <c r="B1915" i="120" s="1"/>
  <c r="B1914" i="120" a="1"/>
  <c r="B1914" i="120" s="1"/>
  <c r="B1913" i="120" a="1"/>
  <c r="B1913" i="120" s="1"/>
  <c r="B1912" i="120" a="1"/>
  <c r="B1912" i="120" s="1"/>
  <c r="B1911" i="120" a="1"/>
  <c r="B1911" i="120" s="1"/>
  <c r="B1910" i="120" a="1"/>
  <c r="B1910" i="120" s="1"/>
  <c r="B1909" i="120" a="1"/>
  <c r="B1909" i="120" s="1"/>
  <c r="B1908" i="120" a="1"/>
  <c r="B1908" i="120" s="1"/>
  <c r="B1907" i="120" a="1"/>
  <c r="B1907" i="120" s="1"/>
  <c r="B1906" i="120" a="1"/>
  <c r="B1906" i="120" s="1"/>
  <c r="B1905" i="120" a="1"/>
  <c r="B1905" i="120" s="1"/>
  <c r="B1904" i="120" a="1"/>
  <c r="B1904" i="120" s="1"/>
  <c r="B1903" i="120" a="1"/>
  <c r="B1903" i="120" s="1"/>
  <c r="B1902" i="120" a="1"/>
  <c r="B1902" i="120" s="1"/>
  <c r="B1901" i="120" a="1"/>
  <c r="B1901" i="120" s="1"/>
  <c r="B1900" i="120" a="1"/>
  <c r="B1900" i="120" s="1"/>
  <c r="B1899" i="120" a="1"/>
  <c r="B1899" i="120" s="1"/>
  <c r="B1898" i="120" a="1"/>
  <c r="B1898" i="120" s="1"/>
  <c r="B1897" i="120" a="1"/>
  <c r="B1897" i="120" s="1"/>
  <c r="B1896" i="120" a="1"/>
  <c r="B1896" i="120" s="1"/>
  <c r="B1895" i="120" a="1"/>
  <c r="B1895" i="120" s="1"/>
  <c r="B1894" i="120" a="1"/>
  <c r="B1894" i="120" s="1"/>
  <c r="B1893" i="120" a="1"/>
  <c r="B1893" i="120" s="1"/>
  <c r="B1892" i="120" a="1"/>
  <c r="B1892" i="120" s="1"/>
  <c r="B1891" i="120" a="1"/>
  <c r="B1891" i="120" s="1"/>
  <c r="B1890" i="120" a="1"/>
  <c r="B1890" i="120" s="1"/>
  <c r="B1889" i="120" a="1"/>
  <c r="B1889" i="120" s="1"/>
  <c r="B1888" i="120" a="1"/>
  <c r="B1888" i="120" s="1"/>
  <c r="B1887" i="120" a="1"/>
  <c r="B1887" i="120" s="1"/>
  <c r="B1886" i="120" a="1"/>
  <c r="B1886" i="120" s="1"/>
  <c r="B1885" i="120" a="1"/>
  <c r="B1885" i="120" s="1"/>
  <c r="B1884" i="120" a="1"/>
  <c r="B1884" i="120" s="1"/>
  <c r="B1883" i="120" a="1"/>
  <c r="B1883" i="120" s="1"/>
  <c r="B1882" i="120" a="1"/>
  <c r="B1882" i="120" s="1"/>
  <c r="B1881" i="120" a="1"/>
  <c r="B1881" i="120" s="1"/>
  <c r="B1880" i="120" a="1"/>
  <c r="B1880" i="120" s="1"/>
  <c r="B1879" i="120" a="1"/>
  <c r="B1879" i="120" s="1"/>
  <c r="B1878" i="120" a="1"/>
  <c r="B1878" i="120" s="1"/>
  <c r="B1877" i="120" a="1"/>
  <c r="B1877" i="120" s="1"/>
  <c r="B1876" i="120" a="1"/>
  <c r="B1876" i="120" s="1"/>
  <c r="B1875" i="120" a="1"/>
  <c r="B1875" i="120" s="1"/>
  <c r="B1874" i="120" a="1"/>
  <c r="B1874" i="120" s="1"/>
  <c r="B1873" i="120" a="1"/>
  <c r="B1873" i="120" s="1"/>
  <c r="B1872" i="120" a="1"/>
  <c r="B1872" i="120" s="1"/>
  <c r="B1871" i="120" a="1"/>
  <c r="B1871" i="120" s="1"/>
  <c r="B1870" i="120" a="1"/>
  <c r="B1870" i="120" s="1"/>
  <c r="B1869" i="120" a="1"/>
  <c r="B1869" i="120" s="1"/>
  <c r="B1868" i="120" a="1"/>
  <c r="B1868" i="120" s="1"/>
  <c r="B1867" i="120" a="1"/>
  <c r="B1867" i="120" s="1"/>
  <c r="B1866" i="120" a="1"/>
  <c r="B1866" i="120" s="1"/>
  <c r="B1865" i="120" a="1"/>
  <c r="B1865" i="120" s="1"/>
  <c r="B1864" i="120" a="1"/>
  <c r="B1864" i="120" s="1"/>
  <c r="B1863" i="120" a="1"/>
  <c r="B1863" i="120" s="1"/>
  <c r="B1862" i="120" a="1"/>
  <c r="B1862" i="120" s="1"/>
  <c r="B1861" i="120" a="1"/>
  <c r="B1861" i="120" s="1"/>
  <c r="B1860" i="120" a="1"/>
  <c r="B1860" i="120" s="1"/>
  <c r="B1859" i="120" a="1"/>
  <c r="B1859" i="120" s="1"/>
  <c r="B1858" i="120" a="1"/>
  <c r="B1858" i="120" s="1"/>
  <c r="B1857" i="120" a="1"/>
  <c r="B1857" i="120" s="1"/>
  <c r="B1856" i="120" a="1"/>
  <c r="B1856" i="120" s="1"/>
  <c r="B1855" i="120" a="1"/>
  <c r="B1855" i="120" s="1"/>
  <c r="B1854" i="120" a="1"/>
  <c r="B1854" i="120" s="1"/>
  <c r="B1853" i="120" a="1"/>
  <c r="B1853" i="120" s="1"/>
  <c r="B1852" i="120" a="1"/>
  <c r="B1852" i="120" s="1"/>
  <c r="B1851" i="120" a="1"/>
  <c r="B1851" i="120" s="1"/>
  <c r="B1850" i="120" a="1"/>
  <c r="B1850" i="120" s="1"/>
  <c r="B1849" i="120" a="1"/>
  <c r="B1849" i="120" s="1"/>
  <c r="B1848" i="120" a="1"/>
  <c r="B1848" i="120" s="1"/>
  <c r="B1847" i="120" a="1"/>
  <c r="B1847" i="120" s="1"/>
  <c r="B1846" i="120" a="1"/>
  <c r="B1846" i="120" s="1"/>
  <c r="B1845" i="120" a="1"/>
  <c r="B1845" i="120" s="1"/>
  <c r="B1844" i="120" a="1"/>
  <c r="B1844" i="120" s="1"/>
  <c r="B1843" i="120" a="1"/>
  <c r="B1843" i="120" s="1"/>
  <c r="B1842" i="120" a="1"/>
  <c r="B1842" i="120" s="1"/>
  <c r="B1841" i="120" a="1"/>
  <c r="B1841" i="120" s="1"/>
  <c r="B1840" i="120" a="1"/>
  <c r="B1840" i="120" s="1"/>
  <c r="B1839" i="120" a="1"/>
  <c r="B1839" i="120" s="1"/>
  <c r="B1838" i="120" a="1"/>
  <c r="B1838" i="120" s="1"/>
  <c r="B1837" i="120" a="1"/>
  <c r="B1837" i="120" s="1"/>
  <c r="B1836" i="120" a="1"/>
  <c r="B1836" i="120" s="1"/>
  <c r="B1835" i="120" a="1"/>
  <c r="B1835" i="120" s="1"/>
  <c r="B1834" i="120" a="1"/>
  <c r="B1834" i="120" s="1"/>
  <c r="B1833" i="120" a="1"/>
  <c r="B1833" i="120" s="1"/>
  <c r="B1832" i="120" a="1"/>
  <c r="B1832" i="120" s="1"/>
  <c r="B1831" i="120" a="1"/>
  <c r="B1831" i="120" s="1"/>
  <c r="B1830" i="120" a="1"/>
  <c r="B1830" i="120" s="1"/>
  <c r="B1829" i="120" a="1"/>
  <c r="B1829" i="120" s="1"/>
  <c r="B1828" i="120" a="1"/>
  <c r="B1828" i="120" s="1"/>
  <c r="B1827" i="120" a="1"/>
  <c r="B1827" i="120" s="1"/>
  <c r="B1826" i="120" a="1"/>
  <c r="B1826" i="120" s="1"/>
  <c r="B1825" i="120" a="1"/>
  <c r="B1825" i="120" s="1"/>
  <c r="B1824" i="120" a="1"/>
  <c r="B1824" i="120" s="1"/>
  <c r="B1823" i="120" a="1"/>
  <c r="B1823" i="120" s="1"/>
  <c r="B1822" i="120" a="1"/>
  <c r="B1822" i="120" s="1"/>
  <c r="B1821" i="120" a="1"/>
  <c r="B1821" i="120" s="1"/>
  <c r="B1820" i="120" a="1"/>
  <c r="B1820" i="120" s="1"/>
  <c r="B1819" i="120" a="1"/>
  <c r="B1819" i="120" s="1"/>
  <c r="B1818" i="120" a="1"/>
  <c r="B1818" i="120" s="1"/>
  <c r="B1817" i="120" a="1"/>
  <c r="B1817" i="120" s="1"/>
  <c r="B1816" i="120" a="1"/>
  <c r="B1816" i="120" s="1"/>
  <c r="B1815" i="120" a="1"/>
  <c r="B1815" i="120" s="1"/>
  <c r="B1814" i="120" a="1"/>
  <c r="B1814" i="120" s="1"/>
  <c r="B1813" i="120" a="1"/>
  <c r="B1813" i="120" s="1"/>
  <c r="B1812" i="120" a="1"/>
  <c r="B1812" i="120" s="1"/>
  <c r="B1811" i="120" a="1"/>
  <c r="B1811" i="120" s="1"/>
  <c r="B1810" i="120" a="1"/>
  <c r="B1810" i="120" s="1"/>
  <c r="B1809" i="120" a="1"/>
  <c r="B1809" i="120" s="1"/>
  <c r="B1808" i="120" a="1"/>
  <c r="B1808" i="120" s="1"/>
  <c r="B1807" i="120" a="1"/>
  <c r="B1807" i="120" s="1"/>
  <c r="B1806" i="120" a="1"/>
  <c r="B1806" i="120" s="1"/>
  <c r="B1805" i="120" a="1"/>
  <c r="B1805" i="120" s="1"/>
  <c r="B1804" i="120" a="1"/>
  <c r="B1804" i="120" s="1"/>
  <c r="B1803" i="120" a="1"/>
  <c r="B1803" i="120" s="1"/>
  <c r="B1802" i="120" a="1"/>
  <c r="B1802" i="120" s="1"/>
  <c r="B1801" i="120" a="1"/>
  <c r="B1801" i="120" s="1"/>
  <c r="B1800" i="120" a="1"/>
  <c r="B1800" i="120" s="1"/>
  <c r="B1799" i="120" a="1"/>
  <c r="B1799" i="120" s="1"/>
  <c r="B1798" i="120" a="1"/>
  <c r="B1798" i="120" s="1"/>
  <c r="B1797" i="120" a="1"/>
  <c r="B1797" i="120" s="1"/>
  <c r="B1796" i="120" a="1"/>
  <c r="B1796" i="120" s="1"/>
  <c r="B1795" i="120" a="1"/>
  <c r="B1795" i="120" s="1"/>
  <c r="B1794" i="120" a="1"/>
  <c r="B1794" i="120" s="1"/>
  <c r="B1793" i="120" a="1"/>
  <c r="B1793" i="120" s="1"/>
  <c r="B1792" i="120" a="1"/>
  <c r="B1792" i="120" s="1"/>
  <c r="B1791" i="120" a="1"/>
  <c r="B1791" i="120" s="1"/>
  <c r="B1790" i="120" a="1"/>
  <c r="B1790" i="120" s="1"/>
  <c r="B1789" i="120" a="1"/>
  <c r="B1789" i="120" s="1"/>
  <c r="B1788" i="120" a="1"/>
  <c r="B1788" i="120" s="1"/>
  <c r="B1787" i="120" a="1"/>
  <c r="B1787" i="120" s="1"/>
  <c r="B1786" i="120" a="1"/>
  <c r="B1786" i="120" s="1"/>
  <c r="B1785" i="120" a="1"/>
  <c r="B1785" i="120" s="1"/>
  <c r="B1784" i="120" a="1"/>
  <c r="B1784" i="120" s="1"/>
  <c r="B1783" i="120" a="1"/>
  <c r="B1783" i="120" s="1"/>
  <c r="B1782" i="120" a="1"/>
  <c r="B1782" i="120" s="1"/>
  <c r="B1781" i="120" a="1"/>
  <c r="B1781" i="120" s="1"/>
  <c r="B1780" i="120" a="1"/>
  <c r="B1780" i="120" s="1"/>
  <c r="B1779" i="120" a="1"/>
  <c r="B1779" i="120" s="1"/>
  <c r="B1778" i="120" a="1"/>
  <c r="B1778" i="120" s="1"/>
  <c r="B1777" i="120" a="1"/>
  <c r="B1777" i="120" s="1"/>
  <c r="B1776" i="120" a="1"/>
  <c r="B1776" i="120" s="1"/>
  <c r="B1775" i="120" a="1"/>
  <c r="B1775" i="120" s="1"/>
  <c r="B1774" i="120" a="1"/>
  <c r="B1774" i="120" s="1"/>
  <c r="B1773" i="120" a="1"/>
  <c r="B1773" i="120" s="1"/>
  <c r="B1772" i="120" a="1"/>
  <c r="B1772" i="120" s="1"/>
  <c r="B1771" i="120" a="1"/>
  <c r="B1771" i="120" s="1"/>
  <c r="B1770" i="120" a="1"/>
  <c r="B1770" i="120" s="1"/>
  <c r="B1769" i="120" a="1"/>
  <c r="B1769" i="120" s="1"/>
  <c r="B1768" i="120" a="1"/>
  <c r="B1768" i="120" s="1"/>
  <c r="B1767" i="120" a="1"/>
  <c r="B1767" i="120" s="1"/>
  <c r="B1766" i="120" a="1"/>
  <c r="B1766" i="120" s="1"/>
  <c r="B1765" i="120" a="1"/>
  <c r="B1765" i="120" s="1"/>
  <c r="B1764" i="120" a="1"/>
  <c r="B1764" i="120" s="1"/>
  <c r="B1763" i="120" a="1"/>
  <c r="B1763" i="120" s="1"/>
  <c r="B1762" i="120" a="1"/>
  <c r="B1762" i="120" s="1"/>
  <c r="B1761" i="120" a="1"/>
  <c r="B1761" i="120" s="1"/>
  <c r="B1760" i="120" a="1"/>
  <c r="B1760" i="120" s="1"/>
  <c r="B1759" i="120" a="1"/>
  <c r="B1759" i="120" s="1"/>
  <c r="B1758" i="120" a="1"/>
  <c r="B1758" i="120" s="1"/>
  <c r="B1757" i="120" a="1"/>
  <c r="B1757" i="120" s="1"/>
  <c r="B1756" i="120" a="1"/>
  <c r="B1756" i="120" s="1"/>
  <c r="B1755" i="120" a="1"/>
  <c r="B1755" i="120" s="1"/>
  <c r="B1754" i="120" a="1"/>
  <c r="B1754" i="120" s="1"/>
  <c r="B1753" i="120" a="1"/>
  <c r="B1753" i="120" s="1"/>
  <c r="B1752" i="120" a="1"/>
  <c r="B1752" i="120" s="1"/>
  <c r="B1751" i="120" a="1"/>
  <c r="B1751" i="120" s="1"/>
  <c r="B1750" i="120" a="1"/>
  <c r="B1750" i="120" s="1"/>
  <c r="B1749" i="120" a="1"/>
  <c r="B1749" i="120" s="1"/>
  <c r="B1748" i="120" a="1"/>
  <c r="B1748" i="120" s="1"/>
  <c r="B1747" i="120" a="1"/>
  <c r="B1747" i="120" s="1"/>
  <c r="B1746" i="120" a="1"/>
  <c r="B1746" i="120" s="1"/>
  <c r="B1745" i="120" a="1"/>
  <c r="B1745" i="120" s="1"/>
  <c r="B1744" i="120" a="1"/>
  <c r="B1744" i="120" s="1"/>
  <c r="B1743" i="120" a="1"/>
  <c r="B1743" i="120" s="1"/>
  <c r="B1742" i="120" a="1"/>
  <c r="B1742" i="120" s="1"/>
  <c r="B1741" i="120" a="1"/>
  <c r="B1741" i="120" s="1"/>
  <c r="B1740" i="120" a="1"/>
  <c r="B1740" i="120" s="1"/>
  <c r="B1739" i="120" a="1"/>
  <c r="B1739" i="120" s="1"/>
  <c r="B1738" i="120" a="1"/>
  <c r="B1738" i="120" s="1"/>
  <c r="B1737" i="120" a="1"/>
  <c r="B1737" i="120" s="1"/>
  <c r="B1736" i="120" a="1"/>
  <c r="B1736" i="120" s="1"/>
  <c r="B1735" i="120" a="1"/>
  <c r="B1735" i="120" s="1"/>
  <c r="B1734" i="120" a="1"/>
  <c r="B1734" i="120" s="1"/>
  <c r="B1733" i="120" a="1"/>
  <c r="B1733" i="120" s="1"/>
  <c r="B1732" i="120" a="1"/>
  <c r="B1732" i="120" s="1"/>
  <c r="B1731" i="120" a="1"/>
  <c r="B1731" i="120" s="1"/>
  <c r="B1730" i="120" a="1"/>
  <c r="B1730" i="120" s="1"/>
  <c r="B1729" i="120" a="1"/>
  <c r="B1729" i="120" s="1"/>
  <c r="B1728" i="120" a="1"/>
  <c r="B1728" i="120" s="1"/>
  <c r="B1727" i="120" a="1"/>
  <c r="B1727" i="120" s="1"/>
  <c r="B1726" i="120" a="1"/>
  <c r="B1726" i="120" s="1"/>
  <c r="B1725" i="120" a="1"/>
  <c r="B1725" i="120" s="1"/>
  <c r="B1724" i="120" a="1"/>
  <c r="B1724" i="120" s="1"/>
  <c r="B1723" i="120" a="1"/>
  <c r="B1723" i="120" s="1"/>
  <c r="B1722" i="120" a="1"/>
  <c r="B1722" i="120" s="1"/>
  <c r="B1721" i="120" a="1"/>
  <c r="B1721" i="120" s="1"/>
  <c r="B1720" i="120" a="1"/>
  <c r="B1720" i="120" s="1"/>
  <c r="B1719" i="120" a="1"/>
  <c r="B1719" i="120" s="1"/>
  <c r="B1718" i="120" a="1"/>
  <c r="B1718" i="120" s="1"/>
  <c r="B1717" i="120" a="1"/>
  <c r="B1717" i="120" s="1"/>
  <c r="B1716" i="120" a="1"/>
  <c r="B1716" i="120" s="1"/>
  <c r="B1715" i="120" a="1"/>
  <c r="B1715" i="120" s="1"/>
  <c r="B1714" i="120" a="1"/>
  <c r="B1714" i="120" s="1"/>
  <c r="B1713" i="120" a="1"/>
  <c r="B1713" i="120" s="1"/>
  <c r="B1712" i="120" a="1"/>
  <c r="B1712" i="120" s="1"/>
  <c r="B1711" i="120" a="1"/>
  <c r="B1711" i="120" s="1"/>
  <c r="B1710" i="120" a="1"/>
  <c r="B1710" i="120" s="1"/>
  <c r="B1709" i="120" a="1"/>
  <c r="B1709" i="120" s="1"/>
  <c r="B1708" i="120" a="1"/>
  <c r="B1708" i="120" s="1"/>
  <c r="B1707" i="120" a="1"/>
  <c r="B1707" i="120" s="1"/>
  <c r="B1706" i="120" a="1"/>
  <c r="B1706" i="120" s="1"/>
  <c r="B1705" i="120" a="1"/>
  <c r="B1705" i="120" s="1"/>
  <c r="B1704" i="120" a="1"/>
  <c r="B1704" i="120" s="1"/>
  <c r="B1703" i="120" a="1"/>
  <c r="B1703" i="120" s="1"/>
  <c r="B1702" i="120" a="1"/>
  <c r="B1702" i="120" s="1"/>
  <c r="B1701" i="120" a="1"/>
  <c r="B1701" i="120" s="1"/>
  <c r="B1700" i="120" a="1"/>
  <c r="B1700" i="120" s="1"/>
  <c r="B1699" i="120" a="1"/>
  <c r="B1699" i="120" s="1"/>
  <c r="B1698" i="120" a="1"/>
  <c r="B1698" i="120" s="1"/>
  <c r="B1697" i="120" a="1"/>
  <c r="B1697" i="120" s="1"/>
  <c r="B1696" i="120" a="1"/>
  <c r="B1696" i="120" s="1"/>
  <c r="B1695" i="120" a="1"/>
  <c r="B1695" i="120" s="1"/>
  <c r="B1694" i="120" a="1"/>
  <c r="B1694" i="120" s="1"/>
  <c r="B1693" i="120" a="1"/>
  <c r="B1693" i="120" s="1"/>
  <c r="B1692" i="120" a="1"/>
  <c r="B1692" i="120" s="1"/>
  <c r="B1691" i="120" a="1"/>
  <c r="B1691" i="120" s="1"/>
  <c r="B1690" i="120" a="1"/>
  <c r="B1690" i="120" s="1"/>
  <c r="B1689" i="120" a="1"/>
  <c r="B1689" i="120" s="1"/>
  <c r="B1688" i="120" a="1"/>
  <c r="B1688" i="120" s="1"/>
  <c r="B1687" i="120" a="1"/>
  <c r="B1687" i="120" s="1"/>
  <c r="B1686" i="120" a="1"/>
  <c r="B1686" i="120" s="1"/>
  <c r="B1685" i="120" a="1"/>
  <c r="B1685" i="120" s="1"/>
  <c r="B1684" i="120" a="1"/>
  <c r="B1684" i="120" s="1"/>
  <c r="B1683" i="120" a="1"/>
  <c r="B1683" i="120" s="1"/>
  <c r="B1682" i="120" a="1"/>
  <c r="B1682" i="120" s="1"/>
  <c r="B1681" i="120" a="1"/>
  <c r="B1681" i="120" s="1"/>
  <c r="B1680" i="120" a="1"/>
  <c r="B1680" i="120" s="1"/>
  <c r="B1679" i="120" a="1"/>
  <c r="B1679" i="120" s="1"/>
  <c r="B1678" i="120" a="1"/>
  <c r="B1678" i="120" s="1"/>
  <c r="B1677" i="120" a="1"/>
  <c r="B1677" i="120" s="1"/>
  <c r="B1676" i="120" a="1"/>
  <c r="B1676" i="120" s="1"/>
  <c r="B1675" i="120" a="1"/>
  <c r="B1675" i="120" s="1"/>
  <c r="B1674" i="120" a="1"/>
  <c r="B1674" i="120" s="1"/>
  <c r="B1673" i="120" a="1"/>
  <c r="B1673" i="120" s="1"/>
  <c r="B1672" i="120" a="1"/>
  <c r="B1672" i="120" s="1"/>
  <c r="B1671" i="120" a="1"/>
  <c r="B1671" i="120" s="1"/>
  <c r="B1670" i="120" a="1"/>
  <c r="B1670" i="120" s="1"/>
  <c r="B1669" i="120" a="1"/>
  <c r="B1669" i="120" s="1"/>
  <c r="B1668" i="120" a="1"/>
  <c r="B1668" i="120" s="1"/>
  <c r="B1667" i="120" a="1"/>
  <c r="B1667" i="120" s="1"/>
  <c r="B1666" i="120" a="1"/>
  <c r="B1666" i="120" s="1"/>
  <c r="B1665" i="120" a="1"/>
  <c r="B1665" i="120" s="1"/>
  <c r="B1664" i="120" a="1"/>
  <c r="B1664" i="120" s="1"/>
  <c r="B1663" i="120" a="1"/>
  <c r="B1663" i="120" s="1"/>
  <c r="B1662" i="120" a="1"/>
  <c r="B1662" i="120" s="1"/>
  <c r="B1661" i="120" a="1"/>
  <c r="B1661" i="120" s="1"/>
  <c r="B1660" i="120" a="1"/>
  <c r="B1660" i="120" s="1"/>
  <c r="B1659" i="120" a="1"/>
  <c r="B1659" i="120" s="1"/>
  <c r="B1658" i="120" a="1"/>
  <c r="B1658" i="120" s="1"/>
  <c r="B1657" i="120" a="1"/>
  <c r="B1657" i="120" s="1"/>
  <c r="B1656" i="120" a="1"/>
  <c r="B1656" i="120" s="1"/>
  <c r="B1655" i="120" a="1"/>
  <c r="B1655" i="120" s="1"/>
  <c r="B1654" i="120" a="1"/>
  <c r="B1654" i="120" s="1"/>
  <c r="B1653" i="120" a="1"/>
  <c r="B1653" i="120" s="1"/>
  <c r="B1652" i="120" a="1"/>
  <c r="B1652" i="120" s="1"/>
  <c r="B1651" i="120" a="1"/>
  <c r="B1651" i="120" s="1"/>
  <c r="B1650" i="120" a="1"/>
  <c r="B1650" i="120" s="1"/>
  <c r="B1649" i="120" a="1"/>
  <c r="B1649" i="120" s="1"/>
  <c r="B1648" i="120" a="1"/>
  <c r="B1648" i="120" s="1"/>
  <c r="B1647" i="120" a="1"/>
  <c r="B1647" i="120" s="1"/>
  <c r="B1646" i="120" a="1"/>
  <c r="B1646" i="120" s="1"/>
  <c r="B1645" i="120" a="1"/>
  <c r="B1645" i="120" s="1"/>
  <c r="B1644" i="120" a="1"/>
  <c r="B1644" i="120" s="1"/>
  <c r="B1643" i="120" a="1"/>
  <c r="B1643" i="120" s="1"/>
  <c r="B1642" i="120" a="1"/>
  <c r="B1642" i="120" s="1"/>
  <c r="B1641" i="120" a="1"/>
  <c r="B1641" i="120" s="1"/>
  <c r="B1640" i="120" a="1"/>
  <c r="B1640" i="120" s="1"/>
  <c r="B1639" i="120" a="1"/>
  <c r="B1639" i="120" s="1"/>
  <c r="B1638" i="120" a="1"/>
  <c r="B1638" i="120" s="1"/>
  <c r="B1637" i="120" a="1"/>
  <c r="B1637" i="120" s="1"/>
  <c r="B1636" i="120" a="1"/>
  <c r="B1636" i="120" s="1"/>
  <c r="B1635" i="120" a="1"/>
  <c r="B1635" i="120" s="1"/>
  <c r="B1634" i="120" a="1"/>
  <c r="B1634" i="120" s="1"/>
  <c r="B1633" i="120" a="1"/>
  <c r="B1633" i="120" s="1"/>
  <c r="B1632" i="120" a="1"/>
  <c r="B1632" i="120" s="1"/>
  <c r="B1631" i="120" a="1"/>
  <c r="B1631" i="120" s="1"/>
  <c r="B1630" i="120" a="1"/>
  <c r="B1630" i="120" s="1"/>
  <c r="B1629" i="120" a="1"/>
  <c r="B1629" i="120" s="1"/>
  <c r="B1628" i="120" a="1"/>
  <c r="B1628" i="120" s="1"/>
  <c r="B1627" i="120" a="1"/>
  <c r="B1627" i="120" s="1"/>
  <c r="B1626" i="120" a="1"/>
  <c r="B1626" i="120" s="1"/>
  <c r="B1625" i="120" a="1"/>
  <c r="B1625" i="120" s="1"/>
  <c r="B1624" i="120" a="1"/>
  <c r="B1624" i="120" s="1"/>
  <c r="B1623" i="120" a="1"/>
  <c r="B1623" i="120" s="1"/>
  <c r="B1622" i="120" a="1"/>
  <c r="B1622" i="120" s="1"/>
  <c r="B1621" i="120" a="1"/>
  <c r="B1621" i="120" s="1"/>
  <c r="B1620" i="120" a="1"/>
  <c r="B1620" i="120" s="1"/>
  <c r="B1619" i="120" a="1"/>
  <c r="B1619" i="120" s="1"/>
  <c r="B1618" i="120" a="1"/>
  <c r="B1618" i="120" s="1"/>
  <c r="B1617" i="120" a="1"/>
  <c r="B1617" i="120" s="1"/>
  <c r="B1616" i="120" a="1"/>
  <c r="B1616" i="120" s="1"/>
  <c r="B1615" i="120" a="1"/>
  <c r="B1615" i="120" s="1"/>
  <c r="B1614" i="120" a="1"/>
  <c r="B1614" i="120" s="1"/>
  <c r="B1613" i="120" a="1"/>
  <c r="B1613" i="120" s="1"/>
  <c r="B1612" i="120" a="1"/>
  <c r="B1612" i="120" s="1"/>
  <c r="B1611" i="120" a="1"/>
  <c r="B1611" i="120" s="1"/>
  <c r="B1610" i="120" a="1"/>
  <c r="B1610" i="120" s="1"/>
  <c r="B1609" i="120" a="1"/>
  <c r="B1609" i="120" s="1"/>
  <c r="B1608" i="120" a="1"/>
  <c r="B1608" i="120" s="1"/>
  <c r="B1607" i="120" a="1"/>
  <c r="B1607" i="120" s="1"/>
  <c r="B1606" i="120" a="1"/>
  <c r="B1606" i="120" s="1"/>
  <c r="B1605" i="120" a="1"/>
  <c r="B1605" i="120" s="1"/>
  <c r="B1604" i="120" a="1"/>
  <c r="B1604" i="120" s="1"/>
  <c r="B1603" i="120" a="1"/>
  <c r="B1603" i="120" s="1"/>
  <c r="B1602" i="120" a="1"/>
  <c r="B1602" i="120" s="1"/>
  <c r="B1601" i="120" a="1"/>
  <c r="B1601" i="120" s="1"/>
  <c r="B1600" i="120" a="1"/>
  <c r="B1600" i="120" s="1"/>
  <c r="B1599" i="120" a="1"/>
  <c r="B1599" i="120" s="1"/>
  <c r="B1598" i="120" a="1"/>
  <c r="B1598" i="120" s="1"/>
  <c r="B1597" i="120" a="1"/>
  <c r="B1597" i="120" s="1"/>
  <c r="B1596" i="120" a="1"/>
  <c r="B1596" i="120" s="1"/>
  <c r="B1595" i="120" a="1"/>
  <c r="B1595" i="120" s="1"/>
  <c r="B1594" i="120" a="1"/>
  <c r="B1594" i="120" s="1"/>
  <c r="B1593" i="120" a="1"/>
  <c r="B1593" i="120" s="1"/>
  <c r="B1592" i="120" a="1"/>
  <c r="B1592" i="120" s="1"/>
  <c r="B1591" i="120" a="1"/>
  <c r="B1591" i="120" s="1"/>
  <c r="B1590" i="120" a="1"/>
  <c r="B1590" i="120" s="1"/>
  <c r="B1589" i="120" a="1"/>
  <c r="B1589" i="120" s="1"/>
  <c r="B1588" i="120" a="1"/>
  <c r="B1588" i="120" s="1"/>
  <c r="B1587" i="120" a="1"/>
  <c r="B1587" i="120" s="1"/>
  <c r="B1586" i="120" a="1"/>
  <c r="B1586" i="120" s="1"/>
  <c r="B1585" i="120" a="1"/>
  <c r="B1585" i="120" s="1"/>
  <c r="B1584" i="120" a="1"/>
  <c r="B1584" i="120" s="1"/>
  <c r="B1583" i="120" a="1"/>
  <c r="B1583" i="120" s="1"/>
  <c r="B1582" i="120" a="1"/>
  <c r="B1582" i="120" s="1"/>
  <c r="B1581" i="120" a="1"/>
  <c r="B1581" i="120" s="1"/>
  <c r="B1580" i="120" a="1"/>
  <c r="B1580" i="120" s="1"/>
  <c r="B1579" i="120" a="1"/>
  <c r="B1579" i="120" s="1"/>
  <c r="B1578" i="120" a="1"/>
  <c r="B1578" i="120" s="1"/>
  <c r="B1577" i="120" a="1"/>
  <c r="B1577" i="120" s="1"/>
  <c r="B1576" i="120" a="1"/>
  <c r="B1576" i="120" s="1"/>
  <c r="B1575" i="120" a="1"/>
  <c r="B1575" i="120" s="1"/>
  <c r="B1574" i="120" a="1"/>
  <c r="B1574" i="120" s="1"/>
  <c r="B1573" i="120" a="1"/>
  <c r="B1573" i="120" s="1"/>
  <c r="B1572" i="120" a="1"/>
  <c r="B1572" i="120" s="1"/>
  <c r="B1571" i="120" a="1"/>
  <c r="B1571" i="120" s="1"/>
  <c r="B1570" i="120" a="1"/>
  <c r="B1570" i="120" s="1"/>
  <c r="B1569" i="120" a="1"/>
  <c r="B1569" i="120" s="1"/>
  <c r="B1568" i="120" a="1"/>
  <c r="B1568" i="120" s="1"/>
  <c r="B1567" i="120" a="1"/>
  <c r="B1567" i="120" s="1"/>
  <c r="B1566" i="120" a="1"/>
  <c r="B1566" i="120" s="1"/>
  <c r="B1565" i="120" a="1"/>
  <c r="B1565" i="120" s="1"/>
  <c r="B1564" i="120" a="1"/>
  <c r="B1564" i="120" s="1"/>
  <c r="B1563" i="120" a="1"/>
  <c r="B1563" i="120" s="1"/>
  <c r="B1562" i="120" a="1"/>
  <c r="B1562" i="120" s="1"/>
  <c r="B1561" i="120" a="1"/>
  <c r="B1561" i="120" s="1"/>
  <c r="B1560" i="120" a="1"/>
  <c r="B1560" i="120" s="1"/>
  <c r="B1559" i="120" a="1"/>
  <c r="B1559" i="120" s="1"/>
  <c r="B1558" i="120" a="1"/>
  <c r="B1558" i="120" s="1"/>
  <c r="B1557" i="120" a="1"/>
  <c r="B1557" i="120" s="1"/>
  <c r="B1556" i="120" a="1"/>
  <c r="B1556" i="120" s="1"/>
  <c r="B1555" i="120" a="1"/>
  <c r="B1555" i="120" s="1"/>
  <c r="B1554" i="120" a="1"/>
  <c r="B1554" i="120" s="1"/>
  <c r="B1553" i="120" a="1"/>
  <c r="B1553" i="120" s="1"/>
  <c r="B1552" i="120" a="1"/>
  <c r="B1552" i="120" s="1"/>
  <c r="B1551" i="120" a="1"/>
  <c r="B1551" i="120" s="1"/>
  <c r="B1550" i="120" a="1"/>
  <c r="B1550" i="120" s="1"/>
  <c r="B1549" i="120" a="1"/>
  <c r="B1549" i="120" s="1"/>
  <c r="B1548" i="120" a="1"/>
  <c r="B1548" i="120" s="1"/>
  <c r="B1547" i="120" a="1"/>
  <c r="B1547" i="120" s="1"/>
  <c r="B1546" i="120" a="1"/>
  <c r="B1546" i="120" s="1"/>
  <c r="B1545" i="120" a="1"/>
  <c r="B1545" i="120" s="1"/>
  <c r="B1544" i="120" a="1"/>
  <c r="B1544" i="120" s="1"/>
  <c r="B1543" i="120" a="1"/>
  <c r="B1543" i="120" s="1"/>
  <c r="B1542" i="120" a="1"/>
  <c r="B1542" i="120" s="1"/>
  <c r="B1541" i="120" a="1"/>
  <c r="B1541" i="120" s="1"/>
  <c r="B1540" i="120" a="1"/>
  <c r="B1540" i="120" s="1"/>
  <c r="B1539" i="120" a="1"/>
  <c r="B1539" i="120" s="1"/>
  <c r="B1538" i="120" a="1"/>
  <c r="B1538" i="120" s="1"/>
  <c r="B1537" i="120" a="1"/>
  <c r="B1537" i="120" s="1"/>
  <c r="B1536" i="120" a="1"/>
  <c r="B1536" i="120" s="1"/>
  <c r="B1535" i="120" a="1"/>
  <c r="B1535" i="120" s="1"/>
  <c r="B1534" i="120" a="1"/>
  <c r="B1534" i="120" s="1"/>
  <c r="B1533" i="120" a="1"/>
  <c r="B1533" i="120" s="1"/>
  <c r="B1532" i="120" a="1"/>
  <c r="B1532" i="120" s="1"/>
  <c r="B1531" i="120" a="1"/>
  <c r="B1531" i="120" s="1"/>
  <c r="B1530" i="120" a="1"/>
  <c r="B1530" i="120" s="1"/>
  <c r="B1529" i="120" a="1"/>
  <c r="B1529" i="120" s="1"/>
  <c r="B1528" i="120" a="1"/>
  <c r="B1528" i="120" s="1"/>
  <c r="B1527" i="120" a="1"/>
  <c r="B1527" i="120" s="1"/>
  <c r="B1526" i="120" a="1"/>
  <c r="B1526" i="120" s="1"/>
  <c r="B1525" i="120" a="1"/>
  <c r="B1525" i="120" s="1"/>
  <c r="B1524" i="120" a="1"/>
  <c r="B1524" i="120" s="1"/>
  <c r="B1523" i="120" a="1"/>
  <c r="B1523" i="120" s="1"/>
  <c r="B1522" i="120" a="1"/>
  <c r="B1522" i="120" s="1"/>
  <c r="B1521" i="120" a="1"/>
  <c r="B1521" i="120" s="1"/>
  <c r="B1520" i="120" a="1"/>
  <c r="B1520" i="120" s="1"/>
  <c r="B1519" i="120" a="1"/>
  <c r="B1519" i="120" s="1"/>
  <c r="B1518" i="120" a="1"/>
  <c r="B1518" i="120" s="1"/>
  <c r="B1517" i="120" a="1"/>
  <c r="B1517" i="120" s="1"/>
  <c r="B1516" i="120" a="1"/>
  <c r="B1516" i="120" s="1"/>
  <c r="B1515" i="120" a="1"/>
  <c r="B1515" i="120" s="1"/>
  <c r="B1514" i="120" a="1"/>
  <c r="B1514" i="120" s="1"/>
  <c r="B1513" i="120" a="1"/>
  <c r="B1513" i="120" s="1"/>
  <c r="B1512" i="120" a="1"/>
  <c r="B1512" i="120" s="1"/>
  <c r="B1511" i="120" a="1"/>
  <c r="B1511" i="120" s="1"/>
  <c r="B1510" i="120" a="1"/>
  <c r="B1510" i="120" s="1"/>
  <c r="B1509" i="120" a="1"/>
  <c r="B1509" i="120" s="1"/>
  <c r="B1508" i="120" a="1"/>
  <c r="B1508" i="120" s="1"/>
  <c r="B1507" i="120" a="1"/>
  <c r="B1507" i="120" s="1"/>
  <c r="B1506" i="120" a="1"/>
  <c r="B1506" i="120" s="1"/>
  <c r="B1505" i="120" a="1"/>
  <c r="B1505" i="120" s="1"/>
  <c r="B1504" i="120" a="1"/>
  <c r="B1504" i="120" s="1"/>
  <c r="B1503" i="120" a="1"/>
  <c r="B1503" i="120" s="1"/>
  <c r="B1502" i="120" a="1"/>
  <c r="B1502" i="120" s="1"/>
  <c r="B1501" i="120" a="1"/>
  <c r="B1501" i="120" s="1"/>
  <c r="B1500" i="120" a="1"/>
  <c r="B1500" i="120" s="1"/>
  <c r="B1499" i="120" a="1"/>
  <c r="B1499" i="120" s="1"/>
  <c r="B1498" i="120" a="1"/>
  <c r="B1498" i="120" s="1"/>
  <c r="B1497" i="120" a="1"/>
  <c r="B1497" i="120" s="1"/>
  <c r="B1496" i="120" a="1"/>
  <c r="B1496" i="120" s="1"/>
  <c r="B1495" i="120" a="1"/>
  <c r="B1495" i="120" s="1"/>
  <c r="B1494" i="120" a="1"/>
  <c r="B1494" i="120" s="1"/>
  <c r="B1493" i="120" a="1"/>
  <c r="B1493" i="120" s="1"/>
  <c r="B1492" i="120" a="1"/>
  <c r="B1492" i="120" s="1"/>
  <c r="B1491" i="120" a="1"/>
  <c r="B1491" i="120" s="1"/>
  <c r="B1490" i="120" a="1"/>
  <c r="B1490" i="120" s="1"/>
  <c r="B1489" i="120" a="1"/>
  <c r="B1489" i="120" s="1"/>
  <c r="B1488" i="120" a="1"/>
  <c r="B1488" i="120" s="1"/>
  <c r="B1487" i="120" a="1"/>
  <c r="B1487" i="120" s="1"/>
  <c r="B1486" i="120" a="1"/>
  <c r="B1486" i="120" s="1"/>
  <c r="B1485" i="120" a="1"/>
  <c r="B1485" i="120" s="1"/>
  <c r="B1484" i="120" a="1"/>
  <c r="B1484" i="120" s="1"/>
  <c r="B1483" i="120" a="1"/>
  <c r="B1483" i="120" s="1"/>
  <c r="B1482" i="120" a="1"/>
  <c r="B1482" i="120" s="1"/>
  <c r="B1481" i="120" a="1"/>
  <c r="B1481" i="120" s="1"/>
  <c r="B1480" i="120" a="1"/>
  <c r="B1480" i="120" s="1"/>
  <c r="B1479" i="120" a="1"/>
  <c r="B1479" i="120" s="1"/>
  <c r="B1478" i="120" a="1"/>
  <c r="B1478" i="120" s="1"/>
  <c r="B1477" i="120" a="1"/>
  <c r="B1477" i="120" s="1"/>
  <c r="B1476" i="120" a="1"/>
  <c r="B1476" i="120" s="1"/>
  <c r="B1475" i="120" a="1"/>
  <c r="B1475" i="120" s="1"/>
  <c r="B1474" i="120" a="1"/>
  <c r="B1474" i="120" s="1"/>
  <c r="B1473" i="120" a="1"/>
  <c r="B1473" i="120" s="1"/>
  <c r="B1472" i="120" a="1"/>
  <c r="B1472" i="120" s="1"/>
  <c r="B1471" i="120" a="1"/>
  <c r="B1471" i="120" s="1"/>
  <c r="B1470" i="120" a="1"/>
  <c r="B1470" i="120" s="1"/>
  <c r="B1469" i="120" a="1"/>
  <c r="B1469" i="120" s="1"/>
  <c r="B1468" i="120" a="1"/>
  <c r="B1468" i="120" s="1"/>
  <c r="B1467" i="120" a="1"/>
  <c r="B1467" i="120" s="1"/>
  <c r="B1466" i="120" a="1"/>
  <c r="B1466" i="120" s="1"/>
  <c r="B1465" i="120" a="1"/>
  <c r="B1465" i="120" s="1"/>
  <c r="B1464" i="120" a="1"/>
  <c r="B1464" i="120" s="1"/>
  <c r="B1463" i="120" a="1"/>
  <c r="B1463" i="120" s="1"/>
  <c r="B1462" i="120" a="1"/>
  <c r="B1462" i="120" s="1"/>
  <c r="B1461" i="120" a="1"/>
  <c r="B1461" i="120" s="1"/>
  <c r="B1460" i="120" a="1"/>
  <c r="B1460" i="120" s="1"/>
  <c r="B1459" i="120" a="1"/>
  <c r="B1459" i="120" s="1"/>
  <c r="B1458" i="120" a="1"/>
  <c r="B1458" i="120" s="1"/>
  <c r="B1457" i="120" a="1"/>
  <c r="B1457" i="120" s="1"/>
  <c r="B1456" i="120" a="1"/>
  <c r="B1456" i="120" s="1"/>
  <c r="B1455" i="120" a="1"/>
  <c r="B1455" i="120" s="1"/>
  <c r="B1454" i="120" a="1"/>
  <c r="B1454" i="120" s="1"/>
  <c r="B1453" i="120" a="1"/>
  <c r="B1453" i="120" s="1"/>
  <c r="B1452" i="120" a="1"/>
  <c r="B1452" i="120" s="1"/>
  <c r="B1451" i="120" a="1"/>
  <c r="B1451" i="120" s="1"/>
  <c r="B1450" i="120" a="1"/>
  <c r="B1450" i="120" s="1"/>
  <c r="B1449" i="120" a="1"/>
  <c r="B1449" i="120" s="1"/>
  <c r="B1448" i="120" a="1"/>
  <c r="B1448" i="120" s="1"/>
  <c r="B1447" i="120" a="1"/>
  <c r="B1447" i="120" s="1"/>
  <c r="B1446" i="120" a="1"/>
  <c r="B1446" i="120" s="1"/>
  <c r="B1445" i="120" a="1"/>
  <c r="B1445" i="120" s="1"/>
  <c r="B1444" i="120" a="1"/>
  <c r="B1444" i="120" s="1"/>
  <c r="B1443" i="120" a="1"/>
  <c r="B1443" i="120" s="1"/>
  <c r="B1442" i="120" a="1"/>
  <c r="B1442" i="120" s="1"/>
  <c r="B1441" i="120" a="1"/>
  <c r="B1441" i="120" s="1"/>
  <c r="B1440" i="120" a="1"/>
  <c r="B1440" i="120" s="1"/>
  <c r="B1439" i="120" a="1"/>
  <c r="B1439" i="120" s="1"/>
  <c r="B1438" i="120" a="1"/>
  <c r="B1438" i="120" s="1"/>
  <c r="B1437" i="120" a="1"/>
  <c r="B1437" i="120" s="1"/>
  <c r="B1436" i="120" a="1"/>
  <c r="B1436" i="120" s="1"/>
  <c r="B1435" i="120" a="1"/>
  <c r="B1435" i="120" s="1"/>
  <c r="B1434" i="120" a="1"/>
  <c r="B1434" i="120" s="1"/>
  <c r="B1433" i="120" a="1"/>
  <c r="B1433" i="120" s="1"/>
  <c r="B1432" i="120" a="1"/>
  <c r="B1432" i="120" s="1"/>
  <c r="B1431" i="120" a="1"/>
  <c r="B1431" i="120" s="1"/>
  <c r="B1430" i="120" a="1"/>
  <c r="B1430" i="120" s="1"/>
  <c r="B1429" i="120" a="1"/>
  <c r="B1429" i="120" s="1"/>
  <c r="B1428" i="120" a="1"/>
  <c r="B1428" i="120" s="1"/>
  <c r="B1427" i="120" a="1"/>
  <c r="B1427" i="120" s="1"/>
  <c r="B1426" i="120" a="1"/>
  <c r="B1426" i="120" s="1"/>
  <c r="B1425" i="120" a="1"/>
  <c r="B1425" i="120" s="1"/>
  <c r="B1424" i="120" a="1"/>
  <c r="B1424" i="120" s="1"/>
  <c r="B1423" i="120" a="1"/>
  <c r="B1423" i="120" s="1"/>
  <c r="B1422" i="120" a="1"/>
  <c r="B1422" i="120" s="1"/>
  <c r="B1421" i="120" a="1"/>
  <c r="B1421" i="120" s="1"/>
  <c r="B1420" i="120" a="1"/>
  <c r="B1420" i="120" s="1"/>
  <c r="B1419" i="120" a="1"/>
  <c r="B1419" i="120" s="1"/>
  <c r="B1418" i="120" a="1"/>
  <c r="B1418" i="120" s="1"/>
  <c r="B1417" i="120" a="1"/>
  <c r="B1417" i="120" s="1"/>
  <c r="B1416" i="120" a="1"/>
  <c r="B1416" i="120" s="1"/>
  <c r="B1415" i="120" a="1"/>
  <c r="B1415" i="120" s="1"/>
  <c r="B1414" i="120" a="1"/>
  <c r="B1414" i="120" s="1"/>
  <c r="B1413" i="120" a="1"/>
  <c r="B1413" i="120" s="1"/>
  <c r="B1412" i="120" a="1"/>
  <c r="B1412" i="120" s="1"/>
  <c r="B1411" i="120" a="1"/>
  <c r="B1411" i="120" s="1"/>
  <c r="B1410" i="120" a="1"/>
  <c r="B1410" i="120" s="1"/>
  <c r="B1409" i="120" a="1"/>
  <c r="B1409" i="120" s="1"/>
  <c r="B1408" i="120" a="1"/>
  <c r="B1408" i="120" s="1"/>
  <c r="B1407" i="120" a="1"/>
  <c r="B1407" i="120" s="1"/>
  <c r="B1406" i="120" a="1"/>
  <c r="B1406" i="120" s="1"/>
  <c r="B1405" i="120" a="1"/>
  <c r="B1405" i="120" s="1"/>
  <c r="B1404" i="120" a="1"/>
  <c r="B1404" i="120" s="1"/>
  <c r="B1403" i="120" a="1"/>
  <c r="B1403" i="120" s="1"/>
  <c r="B1402" i="120" a="1"/>
  <c r="B1402" i="120" s="1"/>
  <c r="B1401" i="120" a="1"/>
  <c r="B1401" i="120" s="1"/>
  <c r="B1400" i="120" a="1"/>
  <c r="B1400" i="120" s="1"/>
  <c r="B1399" i="120" a="1"/>
  <c r="B1399" i="120" s="1"/>
  <c r="B1398" i="120" a="1"/>
  <c r="B1398" i="120" s="1"/>
  <c r="B1397" i="120" a="1"/>
  <c r="B1397" i="120" s="1"/>
  <c r="B1396" i="120" a="1"/>
  <c r="B1396" i="120" s="1"/>
  <c r="B1395" i="120" a="1"/>
  <c r="B1395" i="120" s="1"/>
  <c r="B1394" i="120" a="1"/>
  <c r="B1394" i="120" s="1"/>
  <c r="B1393" i="120" a="1"/>
  <c r="B1393" i="120" s="1"/>
  <c r="B1392" i="120" a="1"/>
  <c r="B1392" i="120" s="1"/>
  <c r="B1391" i="120" a="1"/>
  <c r="B1391" i="120" s="1"/>
  <c r="B1390" i="120" a="1"/>
  <c r="B1390" i="120" s="1"/>
  <c r="B1389" i="120" a="1"/>
  <c r="B1389" i="120" s="1"/>
  <c r="B1388" i="120" a="1"/>
  <c r="B1388" i="120" s="1"/>
  <c r="B1387" i="120" a="1"/>
  <c r="B1387" i="120" s="1"/>
  <c r="B1386" i="120" a="1"/>
  <c r="B1386" i="120" s="1"/>
  <c r="B1385" i="120" a="1"/>
  <c r="B1385" i="120" s="1"/>
  <c r="B1384" i="120" a="1"/>
  <c r="B1384" i="120" s="1"/>
  <c r="B1383" i="120" a="1"/>
  <c r="B1383" i="120" s="1"/>
  <c r="B1382" i="120" a="1"/>
  <c r="B1382" i="120" s="1"/>
  <c r="B1381" i="120" a="1"/>
  <c r="B1381" i="120" s="1"/>
  <c r="B1380" i="120" a="1"/>
  <c r="B1380" i="120" s="1"/>
  <c r="B1379" i="120" a="1"/>
  <c r="B1379" i="120" s="1"/>
  <c r="B1378" i="120" a="1"/>
  <c r="B1378" i="120" s="1"/>
  <c r="B1377" i="120" a="1"/>
  <c r="B1377" i="120" s="1"/>
  <c r="B1376" i="120" a="1"/>
  <c r="B1376" i="120" s="1"/>
  <c r="B1375" i="120" a="1"/>
  <c r="B1375" i="120" s="1"/>
  <c r="B1374" i="120" a="1"/>
  <c r="B1374" i="120" s="1"/>
  <c r="B1373" i="120" a="1"/>
  <c r="B1373" i="120" s="1"/>
  <c r="B1372" i="120" a="1"/>
  <c r="B1372" i="120" s="1"/>
  <c r="B1371" i="120" a="1"/>
  <c r="B1371" i="120" s="1"/>
  <c r="B1370" i="120" a="1"/>
  <c r="B1370" i="120" s="1"/>
  <c r="B1369" i="120" a="1"/>
  <c r="B1369" i="120" s="1"/>
  <c r="B1368" i="120" a="1"/>
  <c r="B1368" i="120" s="1"/>
  <c r="B1367" i="120" a="1"/>
  <c r="B1367" i="120" s="1"/>
  <c r="B1366" i="120" a="1"/>
  <c r="B1366" i="120" s="1"/>
  <c r="B1365" i="120" a="1"/>
  <c r="B1365" i="120" s="1"/>
  <c r="B1364" i="120" a="1"/>
  <c r="B1364" i="120" s="1"/>
  <c r="B1363" i="120" a="1"/>
  <c r="B1363" i="120" s="1"/>
  <c r="B1362" i="120" a="1"/>
  <c r="B1362" i="120" s="1"/>
  <c r="B1361" i="120" a="1"/>
  <c r="B1361" i="120" s="1"/>
  <c r="B1360" i="120" a="1"/>
  <c r="B1360" i="120" s="1"/>
  <c r="B1359" i="120" a="1"/>
  <c r="B1359" i="120" s="1"/>
  <c r="B1358" i="120" a="1"/>
  <c r="B1358" i="120" s="1"/>
  <c r="B1357" i="120" a="1"/>
  <c r="B1357" i="120" s="1"/>
  <c r="B1356" i="120" a="1"/>
  <c r="B1356" i="120" s="1"/>
  <c r="B1355" i="120" a="1"/>
  <c r="B1355" i="120" s="1"/>
  <c r="B1354" i="120" a="1"/>
  <c r="B1354" i="120" s="1"/>
  <c r="B1353" i="120" a="1"/>
  <c r="B1353" i="120" s="1"/>
  <c r="B1352" i="120" a="1"/>
  <c r="B1352" i="120" s="1"/>
  <c r="B1351" i="120" a="1"/>
  <c r="B1351" i="120" s="1"/>
  <c r="B1350" i="120" a="1"/>
  <c r="B1350" i="120" s="1"/>
  <c r="B1349" i="120" a="1"/>
  <c r="B1349" i="120" s="1"/>
  <c r="B1348" i="120" a="1"/>
  <c r="B1348" i="120" s="1"/>
  <c r="B1347" i="120" a="1"/>
  <c r="B1347" i="120" s="1"/>
  <c r="B1346" i="120" a="1"/>
  <c r="B1346" i="120" s="1"/>
  <c r="B1345" i="120" a="1"/>
  <c r="B1345" i="120" s="1"/>
  <c r="B1344" i="120" a="1"/>
  <c r="B1344" i="120" s="1"/>
  <c r="B1343" i="120" a="1"/>
  <c r="B1343" i="120" s="1"/>
  <c r="B1342" i="120" a="1"/>
  <c r="B1342" i="120" s="1"/>
  <c r="B1341" i="120" a="1"/>
  <c r="B1341" i="120" s="1"/>
  <c r="B1340" i="120" a="1"/>
  <c r="B1340" i="120" s="1"/>
  <c r="B1339" i="120" a="1"/>
  <c r="B1339" i="120" s="1"/>
  <c r="B1338" i="120" a="1"/>
  <c r="B1338" i="120" s="1"/>
  <c r="B1337" i="120" a="1"/>
  <c r="B1337" i="120" s="1"/>
  <c r="B1336" i="120" a="1"/>
  <c r="B1336" i="120" s="1"/>
  <c r="B1335" i="120" a="1"/>
  <c r="B1335" i="120" s="1"/>
  <c r="B1334" i="120" a="1"/>
  <c r="B1334" i="120" s="1"/>
  <c r="B1333" i="120" a="1"/>
  <c r="B1333" i="120" s="1"/>
  <c r="B1332" i="120" a="1"/>
  <c r="B1332" i="120" s="1"/>
  <c r="B1331" i="120" a="1"/>
  <c r="B1331" i="120" s="1"/>
  <c r="B1330" i="120" a="1"/>
  <c r="B1330" i="120" s="1"/>
  <c r="B1329" i="120" a="1"/>
  <c r="B1329" i="120" s="1"/>
  <c r="B1328" i="120" a="1"/>
  <c r="B1328" i="120" s="1"/>
  <c r="B1327" i="120" a="1"/>
  <c r="B1327" i="120" s="1"/>
  <c r="B1326" i="120" a="1"/>
  <c r="B1326" i="120" s="1"/>
  <c r="B1325" i="120" a="1"/>
  <c r="B1325" i="120" s="1"/>
  <c r="B1324" i="120" a="1"/>
  <c r="B1324" i="120" s="1"/>
  <c r="B1323" i="120" a="1"/>
  <c r="B1323" i="120" s="1"/>
  <c r="B1322" i="120" a="1"/>
  <c r="B1322" i="120" s="1"/>
  <c r="B1321" i="120" a="1"/>
  <c r="B1321" i="120" s="1"/>
  <c r="B1320" i="120" a="1"/>
  <c r="B1320" i="120" s="1"/>
  <c r="B1319" i="120" a="1"/>
  <c r="B1319" i="120" s="1"/>
  <c r="B1318" i="120" a="1"/>
  <c r="B1318" i="120" s="1"/>
  <c r="B1317" i="120" a="1"/>
  <c r="B1317" i="120" s="1"/>
  <c r="B1316" i="120" a="1"/>
  <c r="B1316" i="120" s="1"/>
  <c r="B1315" i="120" a="1"/>
  <c r="B1315" i="120" s="1"/>
  <c r="B1314" i="120" a="1"/>
  <c r="B1314" i="120" s="1"/>
  <c r="B1313" i="120" a="1"/>
  <c r="B1313" i="120" s="1"/>
  <c r="B1312" i="120" a="1"/>
  <c r="B1312" i="120" s="1"/>
  <c r="B1311" i="120" a="1"/>
  <c r="B1311" i="120" s="1"/>
  <c r="B1310" i="120" a="1"/>
  <c r="B1310" i="120" s="1"/>
  <c r="B1309" i="120" a="1"/>
  <c r="B1309" i="120" s="1"/>
  <c r="B1308" i="120" a="1"/>
  <c r="B1308" i="120" s="1"/>
  <c r="B1307" i="120" a="1"/>
  <c r="B1307" i="120" s="1"/>
  <c r="B1306" i="120" a="1"/>
  <c r="B1306" i="120" s="1"/>
  <c r="B1305" i="120" a="1"/>
  <c r="B1305" i="120" s="1"/>
  <c r="B1304" i="120" a="1"/>
  <c r="B1304" i="120" s="1"/>
  <c r="B1303" i="120" a="1"/>
  <c r="B1303" i="120" s="1"/>
  <c r="B1302" i="120" a="1"/>
  <c r="B1302" i="120" s="1"/>
  <c r="B1301" i="120" a="1"/>
  <c r="B1301" i="120" s="1"/>
  <c r="B1300" i="120" a="1"/>
  <c r="B1300" i="120" s="1"/>
  <c r="B1299" i="120" a="1"/>
  <c r="B1299" i="120" s="1"/>
  <c r="B1298" i="120" a="1"/>
  <c r="B1298" i="120" s="1"/>
  <c r="B1297" i="120" a="1"/>
  <c r="B1297" i="120" s="1"/>
  <c r="B1296" i="120" a="1"/>
  <c r="B1296" i="120" s="1"/>
  <c r="B1295" i="120" a="1"/>
  <c r="B1295" i="120" s="1"/>
  <c r="B1294" i="120" a="1"/>
  <c r="B1294" i="120" s="1"/>
  <c r="B1293" i="120" a="1"/>
  <c r="B1293" i="120" s="1"/>
  <c r="B1292" i="120" a="1"/>
  <c r="B1292" i="120" s="1"/>
  <c r="B1291" i="120" a="1"/>
  <c r="B1291" i="120" s="1"/>
  <c r="B1290" i="120" a="1"/>
  <c r="B1290" i="120" s="1"/>
  <c r="B1289" i="120" a="1"/>
  <c r="B1289" i="120" s="1"/>
  <c r="B1288" i="120" a="1"/>
  <c r="B1288" i="120" s="1"/>
  <c r="B1287" i="120" a="1"/>
  <c r="B1287" i="120" s="1"/>
  <c r="B1286" i="120" a="1"/>
  <c r="B1286" i="120" s="1"/>
  <c r="B1285" i="120" a="1"/>
  <c r="B1285" i="120" s="1"/>
  <c r="B1284" i="120" a="1"/>
  <c r="B1284" i="120" s="1"/>
  <c r="B1283" i="120" a="1"/>
  <c r="B1283" i="120" s="1"/>
  <c r="B1282" i="120" a="1"/>
  <c r="B1282" i="120" s="1"/>
  <c r="B1281" i="120" a="1"/>
  <c r="B1281" i="120" s="1"/>
  <c r="B1280" i="120" a="1"/>
  <c r="B1280" i="120" s="1"/>
  <c r="B1279" i="120" a="1"/>
  <c r="B1279" i="120" s="1"/>
  <c r="B1278" i="120" a="1"/>
  <c r="B1278" i="120" s="1"/>
  <c r="B1277" i="120" a="1"/>
  <c r="B1277" i="120" s="1"/>
  <c r="B1276" i="120" a="1"/>
  <c r="B1276" i="120" s="1"/>
  <c r="B1275" i="120" a="1"/>
  <c r="B1275" i="120" s="1"/>
  <c r="B1274" i="120" a="1"/>
  <c r="B1274" i="120" s="1"/>
  <c r="B1273" i="120" a="1"/>
  <c r="B1273" i="120" s="1"/>
  <c r="B1272" i="120" a="1"/>
  <c r="B1272" i="120" s="1"/>
  <c r="B1271" i="120" a="1"/>
  <c r="B1271" i="120" s="1"/>
  <c r="B1270" i="120" a="1"/>
  <c r="B1270" i="120" s="1"/>
  <c r="B1269" i="120" a="1"/>
  <c r="B1269" i="120" s="1"/>
  <c r="B1268" i="120" a="1"/>
  <c r="B1268" i="120" s="1"/>
  <c r="B1267" i="120" a="1"/>
  <c r="B1267" i="120" s="1"/>
  <c r="B1266" i="120" a="1"/>
  <c r="B1266" i="120" s="1"/>
  <c r="B1265" i="120" a="1"/>
  <c r="B1265" i="120" s="1"/>
  <c r="B1264" i="120" a="1"/>
  <c r="B1264" i="120" s="1"/>
  <c r="B1263" i="120" a="1"/>
  <c r="B1263" i="120" s="1"/>
  <c r="B1262" i="120" a="1"/>
  <c r="B1262" i="120" s="1"/>
  <c r="B1261" i="120" a="1"/>
  <c r="B1261" i="120" s="1"/>
  <c r="B1260" i="120" a="1"/>
  <c r="B1260" i="120" s="1"/>
  <c r="B1259" i="120" a="1"/>
  <c r="B1259" i="120" s="1"/>
  <c r="B1258" i="120" a="1"/>
  <c r="B1258" i="120" s="1"/>
  <c r="B1257" i="120" a="1"/>
  <c r="B1257" i="120" s="1"/>
  <c r="B1256" i="120" a="1"/>
  <c r="B1256" i="120" s="1"/>
  <c r="B1255" i="120" a="1"/>
  <c r="B1255" i="120" s="1"/>
  <c r="B1254" i="120" a="1"/>
  <c r="B1254" i="120" s="1"/>
  <c r="B1253" i="120" a="1"/>
  <c r="B1253" i="120" s="1"/>
  <c r="B1252" i="120" a="1"/>
  <c r="B1252" i="120" s="1"/>
  <c r="B1251" i="120" a="1"/>
  <c r="B1251" i="120" s="1"/>
  <c r="B1250" i="120" a="1"/>
  <c r="B1250" i="120" s="1"/>
  <c r="B1249" i="120" a="1"/>
  <c r="B1249" i="120" s="1"/>
  <c r="B1248" i="120" a="1"/>
  <c r="B1248" i="120" s="1"/>
  <c r="B1247" i="120" a="1"/>
  <c r="B1247" i="120" s="1"/>
  <c r="B1246" i="120" a="1"/>
  <c r="B1246" i="120" s="1"/>
  <c r="B1245" i="120" a="1"/>
  <c r="B1245" i="120" s="1"/>
  <c r="B1244" i="120" a="1"/>
  <c r="B1244" i="120" s="1"/>
  <c r="B1243" i="120" a="1"/>
  <c r="B1243" i="120" s="1"/>
  <c r="B1242" i="120" a="1"/>
  <c r="B1242" i="120" s="1"/>
  <c r="B1241" i="120" a="1"/>
  <c r="B1241" i="120" s="1"/>
  <c r="B1240" i="120" a="1"/>
  <c r="B1240" i="120" s="1"/>
  <c r="B1239" i="120" a="1"/>
  <c r="B1239" i="120" s="1"/>
  <c r="B1238" i="120" a="1"/>
  <c r="B1238" i="120" s="1"/>
  <c r="B1237" i="120" a="1"/>
  <c r="B1237" i="120" s="1"/>
  <c r="B1236" i="120" a="1"/>
  <c r="B1236" i="120" s="1"/>
  <c r="B1235" i="120" a="1"/>
  <c r="B1235" i="120" s="1"/>
  <c r="B1234" i="120" a="1"/>
  <c r="B1234" i="120" s="1"/>
  <c r="B1233" i="120" a="1"/>
  <c r="B1233" i="120" s="1"/>
  <c r="B1232" i="120" a="1"/>
  <c r="B1232" i="120" s="1"/>
  <c r="B1231" i="120" a="1"/>
  <c r="B1231" i="120" s="1"/>
  <c r="B1230" i="120" a="1"/>
  <c r="B1230" i="120" s="1"/>
  <c r="B1229" i="120" a="1"/>
  <c r="B1229" i="120" s="1"/>
  <c r="B1228" i="120" a="1"/>
  <c r="B1228" i="120" s="1"/>
  <c r="B1227" i="120" a="1"/>
  <c r="B1227" i="120" s="1"/>
  <c r="B1226" i="120" a="1"/>
  <c r="B1226" i="120" s="1"/>
  <c r="B1225" i="120" a="1"/>
  <c r="B1225" i="120" s="1"/>
  <c r="B1224" i="120" a="1"/>
  <c r="B1224" i="120" s="1"/>
  <c r="B1223" i="120" a="1"/>
  <c r="B1223" i="120" s="1"/>
  <c r="B1222" i="120" a="1"/>
  <c r="B1222" i="120" s="1"/>
  <c r="B1221" i="120" a="1"/>
  <c r="B1221" i="120" s="1"/>
  <c r="B1220" i="120" a="1"/>
  <c r="B1220" i="120" s="1"/>
  <c r="B1219" i="120" a="1"/>
  <c r="B1219" i="120" s="1"/>
  <c r="B1218" i="120" a="1"/>
  <c r="B1218" i="120" s="1"/>
  <c r="B1217" i="120" a="1"/>
  <c r="B1217" i="120" s="1"/>
  <c r="B1216" i="120" a="1"/>
  <c r="B1216" i="120" s="1"/>
  <c r="B1215" i="120" a="1"/>
  <c r="B1215" i="120" s="1"/>
  <c r="B1214" i="120" a="1"/>
  <c r="B1214" i="120" s="1"/>
  <c r="B1213" i="120" a="1"/>
  <c r="B1213" i="120" s="1"/>
  <c r="B1212" i="120" a="1"/>
  <c r="B1212" i="120" s="1"/>
  <c r="B1211" i="120" a="1"/>
  <c r="B1211" i="120" s="1"/>
  <c r="B1210" i="120" a="1"/>
  <c r="B1210" i="120" s="1"/>
  <c r="B1209" i="120" a="1"/>
  <c r="B1209" i="120" s="1"/>
  <c r="B1208" i="120" a="1"/>
  <c r="B1208" i="120" s="1"/>
  <c r="B1207" i="120" a="1"/>
  <c r="B1207" i="120" s="1"/>
  <c r="B1206" i="120" a="1"/>
  <c r="B1206" i="120" s="1"/>
  <c r="B1205" i="120" a="1"/>
  <c r="B1205" i="120" s="1"/>
  <c r="B1204" i="120" a="1"/>
  <c r="B1204" i="120" s="1"/>
  <c r="B1203" i="120" a="1"/>
  <c r="B1203" i="120" s="1"/>
  <c r="B1202" i="120" a="1"/>
  <c r="B1202" i="120" s="1"/>
  <c r="B1201" i="120" a="1"/>
  <c r="B1201" i="120" s="1"/>
  <c r="B1200" i="120" a="1"/>
  <c r="B1200" i="120" s="1"/>
  <c r="B1199" i="120" a="1"/>
  <c r="B1199" i="120" s="1"/>
  <c r="B1198" i="120" a="1"/>
  <c r="B1198" i="120" s="1"/>
  <c r="B1197" i="120" a="1"/>
  <c r="B1197" i="120" s="1"/>
  <c r="B1196" i="120" a="1"/>
  <c r="B1196" i="120" s="1"/>
  <c r="B1195" i="120" a="1"/>
  <c r="B1195" i="120" s="1"/>
  <c r="B1194" i="120" a="1"/>
  <c r="B1194" i="120" s="1"/>
  <c r="B1193" i="120" a="1"/>
  <c r="B1193" i="120" s="1"/>
  <c r="B1192" i="120" a="1"/>
  <c r="B1192" i="120" s="1"/>
  <c r="B1191" i="120" a="1"/>
  <c r="B1191" i="120" s="1"/>
  <c r="B1190" i="120" a="1"/>
  <c r="B1190" i="120" s="1"/>
  <c r="B1189" i="120" a="1"/>
  <c r="B1189" i="120" s="1"/>
  <c r="B1188" i="120" a="1"/>
  <c r="B1188" i="120" s="1"/>
  <c r="B1187" i="120" a="1"/>
  <c r="B1187" i="120" s="1"/>
  <c r="B1186" i="120" a="1"/>
  <c r="B1186" i="120" s="1"/>
  <c r="B1185" i="120" a="1"/>
  <c r="B1185" i="120" s="1"/>
  <c r="B1184" i="120" a="1"/>
  <c r="B1184" i="120" s="1"/>
  <c r="B1183" i="120" a="1"/>
  <c r="B1183" i="120" s="1"/>
  <c r="B1182" i="120" a="1"/>
  <c r="B1182" i="120" s="1"/>
  <c r="B1181" i="120" a="1"/>
  <c r="B1181" i="120" s="1"/>
  <c r="B1180" i="120" a="1"/>
  <c r="B1180" i="120" s="1"/>
  <c r="B1179" i="120" a="1"/>
  <c r="B1179" i="120" s="1"/>
  <c r="B1178" i="120" a="1"/>
  <c r="B1178" i="120" s="1"/>
  <c r="B1177" i="120" a="1"/>
  <c r="B1177" i="120" s="1"/>
  <c r="B1176" i="120" a="1"/>
  <c r="B1176" i="120" s="1"/>
  <c r="B1175" i="120" a="1"/>
  <c r="B1175" i="120" s="1"/>
  <c r="B1174" i="120" a="1"/>
  <c r="B1174" i="120" s="1"/>
  <c r="B1173" i="120" a="1"/>
  <c r="B1173" i="120" s="1"/>
  <c r="B1172" i="120" a="1"/>
  <c r="B1172" i="120" s="1"/>
  <c r="B1171" i="120" a="1"/>
  <c r="B1171" i="120" s="1"/>
  <c r="B1170" i="120" a="1"/>
  <c r="B1170" i="120" s="1"/>
  <c r="B1169" i="120" a="1"/>
  <c r="B1169" i="120" s="1"/>
  <c r="B1168" i="120" a="1"/>
  <c r="B1168" i="120" s="1"/>
  <c r="B1167" i="120" a="1"/>
  <c r="B1167" i="120" s="1"/>
  <c r="B1166" i="120" a="1"/>
  <c r="B1166" i="120" s="1"/>
  <c r="B1165" i="120" a="1"/>
  <c r="B1165" i="120" s="1"/>
  <c r="B1164" i="120" a="1"/>
  <c r="B1164" i="120" s="1"/>
  <c r="B1163" i="120" a="1"/>
  <c r="B1163" i="120" s="1"/>
  <c r="B1162" i="120" a="1"/>
  <c r="B1162" i="120" s="1"/>
  <c r="B1161" i="120" a="1"/>
  <c r="B1161" i="120" s="1"/>
  <c r="B1160" i="120" a="1"/>
  <c r="B1160" i="120" s="1"/>
  <c r="B1159" i="120" a="1"/>
  <c r="B1159" i="120" s="1"/>
  <c r="B1158" i="120" a="1"/>
  <c r="B1158" i="120" s="1"/>
  <c r="B1157" i="120" a="1"/>
  <c r="B1157" i="120" s="1"/>
  <c r="B1156" i="120" a="1"/>
  <c r="B1156" i="120" s="1"/>
  <c r="B1155" i="120" a="1"/>
  <c r="B1155" i="120" s="1"/>
  <c r="B1154" i="120" a="1"/>
  <c r="B1154" i="120" s="1"/>
  <c r="B1153" i="120" a="1"/>
  <c r="B1153" i="120" s="1"/>
  <c r="B1152" i="120" a="1"/>
  <c r="B1152" i="120" s="1"/>
  <c r="B1151" i="120" a="1"/>
  <c r="B1151" i="120" s="1"/>
  <c r="B1150" i="120" a="1"/>
  <c r="B1150" i="120" s="1"/>
  <c r="B1149" i="120" a="1"/>
  <c r="B1149" i="120" s="1"/>
  <c r="B1148" i="120" a="1"/>
  <c r="B1148" i="120" s="1"/>
  <c r="B1147" i="120" a="1"/>
  <c r="B1147" i="120" s="1"/>
  <c r="B1146" i="120" a="1"/>
  <c r="B1146" i="120" s="1"/>
  <c r="B1145" i="120" a="1"/>
  <c r="B1145" i="120" s="1"/>
  <c r="B1144" i="120" a="1"/>
  <c r="B1144" i="120" s="1"/>
  <c r="B1143" i="120" a="1"/>
  <c r="B1143" i="120" s="1"/>
  <c r="B1142" i="120" a="1"/>
  <c r="B1142" i="120" s="1"/>
  <c r="B1141" i="120" a="1"/>
  <c r="B1141" i="120" s="1"/>
  <c r="B1140" i="120" a="1"/>
  <c r="B1140" i="120" s="1"/>
  <c r="B1139" i="120" a="1"/>
  <c r="B1139" i="120" s="1"/>
  <c r="B1138" i="120" a="1"/>
  <c r="B1138" i="120" s="1"/>
  <c r="B1137" i="120" a="1"/>
  <c r="B1137" i="120" s="1"/>
  <c r="B1136" i="120" a="1"/>
  <c r="B1136" i="120" s="1"/>
  <c r="B1135" i="120" a="1"/>
  <c r="B1135" i="120" s="1"/>
  <c r="B1134" i="120" a="1"/>
  <c r="B1134" i="120" s="1"/>
  <c r="B1133" i="120" a="1"/>
  <c r="B1133" i="120" s="1"/>
  <c r="B1132" i="120" a="1"/>
  <c r="B1132" i="120" s="1"/>
  <c r="B1131" i="120" a="1"/>
  <c r="B1131" i="120" s="1"/>
  <c r="B1130" i="120" a="1"/>
  <c r="B1130" i="120" s="1"/>
  <c r="B1129" i="120" a="1"/>
  <c r="B1129" i="120" s="1"/>
  <c r="B1128" i="120" a="1"/>
  <c r="B1128" i="120" s="1"/>
  <c r="B1127" i="120" a="1"/>
  <c r="B1127" i="120" s="1"/>
  <c r="B1126" i="120" a="1"/>
  <c r="B1126" i="120" s="1"/>
  <c r="B1125" i="120" a="1"/>
  <c r="B1125" i="120" s="1"/>
  <c r="B1124" i="120" a="1"/>
  <c r="B1124" i="120" s="1"/>
  <c r="B1123" i="120" a="1"/>
  <c r="B1123" i="120" s="1"/>
  <c r="B1122" i="120" a="1"/>
  <c r="B1122" i="120" s="1"/>
  <c r="B1121" i="120" a="1"/>
  <c r="B1121" i="120" s="1"/>
  <c r="B1120" i="120" a="1"/>
  <c r="B1120" i="120" s="1"/>
  <c r="B1119" i="120" a="1"/>
  <c r="B1119" i="120" s="1"/>
  <c r="B1118" i="120" a="1"/>
  <c r="B1118" i="120" s="1"/>
  <c r="B1117" i="120" a="1"/>
  <c r="B1117" i="120" s="1"/>
  <c r="B1116" i="120" a="1"/>
  <c r="B1116" i="120" s="1"/>
  <c r="B1115" i="120" a="1"/>
  <c r="B1115" i="120" s="1"/>
  <c r="B1114" i="120" a="1"/>
  <c r="B1114" i="120" s="1"/>
  <c r="B1113" i="120" a="1"/>
  <c r="B1113" i="120" s="1"/>
  <c r="B1112" i="120" a="1"/>
  <c r="B1112" i="120" s="1"/>
  <c r="B1111" i="120" a="1"/>
  <c r="B1111" i="120" s="1"/>
  <c r="B1110" i="120" a="1"/>
  <c r="B1110" i="120" s="1"/>
  <c r="B1109" i="120" a="1"/>
  <c r="B1109" i="120" s="1"/>
  <c r="B1108" i="120" a="1"/>
  <c r="B1108" i="120" s="1"/>
  <c r="B1107" i="120" a="1"/>
  <c r="B1107" i="120" s="1"/>
  <c r="B1106" i="120" a="1"/>
  <c r="B1106" i="120" s="1"/>
  <c r="B1105" i="120" a="1"/>
  <c r="B1105" i="120" s="1"/>
  <c r="B1104" i="120" a="1"/>
  <c r="B1104" i="120" s="1"/>
  <c r="B1103" i="120" a="1"/>
  <c r="B1103" i="120" s="1"/>
  <c r="B1102" i="120" a="1"/>
  <c r="B1102" i="120" s="1"/>
  <c r="B1101" i="120" a="1"/>
  <c r="B1101" i="120" s="1"/>
  <c r="B1100" i="120" a="1"/>
  <c r="B1100" i="120" s="1"/>
  <c r="B1099" i="120" a="1"/>
  <c r="B1099" i="120" s="1"/>
  <c r="B1098" i="120" a="1"/>
  <c r="B1098" i="120" s="1"/>
  <c r="B1097" i="120" a="1"/>
  <c r="B1097" i="120" s="1"/>
  <c r="B1096" i="120" a="1"/>
  <c r="B1096" i="120" s="1"/>
  <c r="B1095" i="120" a="1"/>
  <c r="B1095" i="120" s="1"/>
  <c r="B1094" i="120" a="1"/>
  <c r="B1094" i="120" s="1"/>
  <c r="B1093" i="120" a="1"/>
  <c r="B1093" i="120" s="1"/>
  <c r="B1092" i="120" a="1"/>
  <c r="B1092" i="120" s="1"/>
  <c r="B1091" i="120" a="1"/>
  <c r="B1091" i="120" s="1"/>
  <c r="B1090" i="120" a="1"/>
  <c r="B1090" i="120" s="1"/>
  <c r="B1089" i="120" a="1"/>
  <c r="B1089" i="120" s="1"/>
  <c r="B1088" i="120" a="1"/>
  <c r="B1088" i="120" s="1"/>
  <c r="B1087" i="120" a="1"/>
  <c r="B1087" i="120" s="1"/>
  <c r="B1086" i="120" a="1"/>
  <c r="B1086" i="120" s="1"/>
  <c r="B1085" i="120" a="1"/>
  <c r="B1085" i="120" s="1"/>
  <c r="B1084" i="120" a="1"/>
  <c r="B1084" i="120" s="1"/>
  <c r="B1083" i="120" a="1"/>
  <c r="B1083" i="120" s="1"/>
  <c r="B1082" i="120" a="1"/>
  <c r="B1082" i="120" s="1"/>
  <c r="B1081" i="120" a="1"/>
  <c r="B1081" i="120" s="1"/>
  <c r="B1080" i="120" a="1"/>
  <c r="B1080" i="120" s="1"/>
  <c r="B1079" i="120" a="1"/>
  <c r="B1079" i="120" s="1"/>
  <c r="B1078" i="120" a="1"/>
  <c r="B1078" i="120" s="1"/>
  <c r="B1077" i="120" a="1"/>
  <c r="B1077" i="120" s="1"/>
  <c r="B1076" i="120" a="1"/>
  <c r="B1076" i="120" s="1"/>
  <c r="B1075" i="120" a="1"/>
  <c r="B1075" i="120" s="1"/>
  <c r="B1074" i="120" a="1"/>
  <c r="B1074" i="120" s="1"/>
  <c r="B1073" i="120" a="1"/>
  <c r="B1073" i="120" s="1"/>
  <c r="B1072" i="120" a="1"/>
  <c r="B1072" i="120" s="1"/>
  <c r="B1071" i="120" a="1"/>
  <c r="B1071" i="120" s="1"/>
  <c r="B1070" i="120" a="1"/>
  <c r="B1070" i="120" s="1"/>
  <c r="B1069" i="120" a="1"/>
  <c r="B1069" i="120" s="1"/>
  <c r="B1068" i="120" a="1"/>
  <c r="B1068" i="120" s="1"/>
  <c r="B1067" i="120" a="1"/>
  <c r="B1067" i="120" s="1"/>
  <c r="B1066" i="120" a="1"/>
  <c r="B1066" i="120" s="1"/>
  <c r="B1065" i="120" a="1"/>
  <c r="B1065" i="120" s="1"/>
  <c r="B1064" i="120" a="1"/>
  <c r="B1064" i="120" s="1"/>
  <c r="B1063" i="120" a="1"/>
  <c r="B1063" i="120" s="1"/>
  <c r="B1062" i="120" a="1"/>
  <c r="B1062" i="120" s="1"/>
  <c r="B1061" i="120" a="1"/>
  <c r="B1061" i="120" s="1"/>
  <c r="B1060" i="120" a="1"/>
  <c r="B1060" i="120" s="1"/>
  <c r="B1059" i="120" a="1"/>
  <c r="B1059" i="120" s="1"/>
  <c r="B1058" i="120" a="1"/>
  <c r="B1058" i="120" s="1"/>
  <c r="B1057" i="120" a="1"/>
  <c r="B1057" i="120" s="1"/>
  <c r="B1056" i="120" a="1"/>
  <c r="B1056" i="120" s="1"/>
  <c r="B1055" i="120" a="1"/>
  <c r="B1055" i="120" s="1"/>
  <c r="B1054" i="120" a="1"/>
  <c r="B1054" i="120" s="1"/>
  <c r="B1053" i="120" a="1"/>
  <c r="B1053" i="120" s="1"/>
  <c r="B1052" i="120" a="1"/>
  <c r="B1052" i="120" s="1"/>
  <c r="B1051" i="120" a="1"/>
  <c r="B1051" i="120" s="1"/>
  <c r="B1050" i="120" a="1"/>
  <c r="B1050" i="120" s="1"/>
  <c r="B1049" i="120" a="1"/>
  <c r="B1049" i="120" s="1"/>
  <c r="B1048" i="120" a="1"/>
  <c r="B1048" i="120" s="1"/>
  <c r="B1047" i="120" a="1"/>
  <c r="B1047" i="120" s="1"/>
  <c r="B1046" i="120" a="1"/>
  <c r="B1046" i="120" s="1"/>
  <c r="B1045" i="120" a="1"/>
  <c r="B1045" i="120" s="1"/>
  <c r="B1044" i="120" a="1"/>
  <c r="B1044" i="120" s="1"/>
  <c r="B1043" i="120" a="1"/>
  <c r="B1043" i="120" s="1"/>
  <c r="B1042" i="120" a="1"/>
  <c r="B1042" i="120" s="1"/>
  <c r="B1041" i="120" a="1"/>
  <c r="B1041" i="120" s="1"/>
  <c r="B1040" i="120" a="1"/>
  <c r="B1040" i="120" s="1"/>
  <c r="B1039" i="120" a="1"/>
  <c r="B1039" i="120" s="1"/>
  <c r="B1038" i="120" a="1"/>
  <c r="B1038" i="120" s="1"/>
  <c r="B1037" i="120" a="1"/>
  <c r="B1037" i="120" s="1"/>
  <c r="B1036" i="120" a="1"/>
  <c r="B1036" i="120" s="1"/>
  <c r="B1035" i="120" a="1"/>
  <c r="B1035" i="120" s="1"/>
  <c r="B1034" i="120" a="1"/>
  <c r="B1034" i="120" s="1"/>
  <c r="B1033" i="120" a="1"/>
  <c r="B1033" i="120" s="1"/>
  <c r="B1032" i="120" a="1"/>
  <c r="B1032" i="120" s="1"/>
  <c r="B1031" i="120" a="1"/>
  <c r="B1031" i="120" s="1"/>
  <c r="B1030" i="120" a="1"/>
  <c r="B1030" i="120" s="1"/>
  <c r="B1029" i="120" a="1"/>
  <c r="B1029" i="120" s="1"/>
  <c r="B1028" i="120" a="1"/>
  <c r="B1028" i="120" s="1"/>
  <c r="B1027" i="120" a="1"/>
  <c r="B1027" i="120" s="1"/>
  <c r="B1026" i="120" a="1"/>
  <c r="B1026" i="120" s="1"/>
  <c r="B1025" i="120" a="1"/>
  <c r="B1025" i="120" s="1"/>
  <c r="B1024" i="120" a="1"/>
  <c r="B1024" i="120" s="1"/>
  <c r="B1023" i="120" a="1"/>
  <c r="B1023" i="120" s="1"/>
  <c r="B1022" i="120" a="1"/>
  <c r="B1022" i="120" s="1"/>
  <c r="B1021" i="120" a="1"/>
  <c r="B1021" i="120" s="1"/>
  <c r="B1020" i="120" a="1"/>
  <c r="B1020" i="120" s="1"/>
  <c r="B1019" i="120" a="1"/>
  <c r="B1019" i="120" s="1"/>
  <c r="B1018" i="120" a="1"/>
  <c r="B1018" i="120" s="1"/>
  <c r="B1017" i="120" a="1"/>
  <c r="B1017" i="120" s="1"/>
  <c r="B1016" i="120" a="1"/>
  <c r="B1016" i="120" s="1"/>
  <c r="B1015" i="120" a="1"/>
  <c r="B1015" i="120" s="1"/>
  <c r="B1014" i="120" a="1"/>
  <c r="B1014" i="120" s="1"/>
  <c r="B1013" i="120" a="1"/>
  <c r="B1013" i="120" s="1"/>
  <c r="B1012" i="120" a="1"/>
  <c r="B1012" i="120" s="1"/>
  <c r="B1011" i="120" a="1"/>
  <c r="B1011" i="120" s="1"/>
  <c r="B1010" i="120" a="1"/>
  <c r="B1010" i="120" s="1"/>
  <c r="B1009" i="120" a="1"/>
  <c r="B1009" i="120" s="1"/>
  <c r="B1008" i="120" a="1"/>
  <c r="B1008" i="120" s="1"/>
  <c r="B1007" i="120" a="1"/>
  <c r="B1007" i="120" s="1"/>
  <c r="B1006" i="120" a="1"/>
  <c r="B1006" i="120" s="1"/>
  <c r="B1005" i="120" a="1"/>
  <c r="B1005" i="120" s="1"/>
  <c r="B1004" i="120" a="1"/>
  <c r="B1004" i="120" s="1"/>
  <c r="B1003" i="120" a="1"/>
  <c r="B1003" i="120" s="1"/>
  <c r="B1002" i="120" a="1"/>
  <c r="B1002" i="120" s="1"/>
  <c r="B1001" i="120" a="1"/>
  <c r="B1001" i="120" s="1"/>
  <c r="B1000" i="120" a="1"/>
  <c r="B1000" i="120" s="1"/>
  <c r="B999" i="120" a="1"/>
  <c r="B999" i="120" s="1"/>
  <c r="B998" i="120" a="1"/>
  <c r="B998" i="120" s="1"/>
  <c r="B997" i="120" a="1"/>
  <c r="B997" i="120" s="1"/>
  <c r="B996" i="120" a="1"/>
  <c r="B996" i="120" s="1"/>
  <c r="B995" i="120" a="1"/>
  <c r="B995" i="120" s="1"/>
  <c r="B994" i="120" a="1"/>
  <c r="B994" i="120" s="1"/>
  <c r="B993" i="120" a="1"/>
  <c r="B993" i="120" s="1"/>
  <c r="B992" i="120" a="1"/>
  <c r="B992" i="120" s="1"/>
  <c r="B991" i="120" a="1"/>
  <c r="B991" i="120" s="1"/>
  <c r="B990" i="120" a="1"/>
  <c r="B990" i="120" s="1"/>
  <c r="B989" i="120" a="1"/>
  <c r="B989" i="120" s="1"/>
  <c r="B988" i="120" a="1"/>
  <c r="B988" i="120" s="1"/>
  <c r="B987" i="120" a="1"/>
  <c r="B987" i="120" s="1"/>
  <c r="B986" i="120" a="1"/>
  <c r="B986" i="120" s="1"/>
  <c r="B985" i="120" a="1"/>
  <c r="B985" i="120" s="1"/>
  <c r="B984" i="120" a="1"/>
  <c r="B984" i="120" s="1"/>
  <c r="B983" i="120" a="1"/>
  <c r="B983" i="120" s="1"/>
  <c r="B982" i="120" a="1"/>
  <c r="B982" i="120" s="1"/>
  <c r="B981" i="120" a="1"/>
  <c r="B981" i="120" s="1"/>
  <c r="B980" i="120" a="1"/>
  <c r="B980" i="120" s="1"/>
  <c r="B979" i="120" a="1"/>
  <c r="B979" i="120" s="1"/>
  <c r="B978" i="120" a="1"/>
  <c r="B978" i="120" s="1"/>
  <c r="B977" i="120" a="1"/>
  <c r="B977" i="120" s="1"/>
  <c r="B976" i="120" a="1"/>
  <c r="B976" i="120" s="1"/>
  <c r="B975" i="120" a="1"/>
  <c r="B975" i="120" s="1"/>
  <c r="B974" i="120" a="1"/>
  <c r="B974" i="120" s="1"/>
  <c r="B973" i="120" a="1"/>
  <c r="B973" i="120" s="1"/>
  <c r="B972" i="120" a="1"/>
  <c r="B972" i="120" s="1"/>
  <c r="B971" i="120" a="1"/>
  <c r="B971" i="120" s="1"/>
  <c r="B970" i="120" a="1"/>
  <c r="B970" i="120" s="1"/>
  <c r="B969" i="120" a="1"/>
  <c r="B969" i="120" s="1"/>
  <c r="B968" i="120" a="1"/>
  <c r="B968" i="120" s="1"/>
  <c r="B967" i="120" a="1"/>
  <c r="B967" i="120" s="1"/>
  <c r="B966" i="120" a="1"/>
  <c r="B966" i="120" s="1"/>
  <c r="B965" i="120" a="1"/>
  <c r="B965" i="120" s="1"/>
  <c r="B964" i="120" a="1"/>
  <c r="B964" i="120" s="1"/>
  <c r="B963" i="120" a="1"/>
  <c r="B963" i="120" s="1"/>
  <c r="B962" i="120" a="1"/>
  <c r="B962" i="120" s="1"/>
  <c r="B961" i="120" a="1"/>
  <c r="B961" i="120" s="1"/>
  <c r="B960" i="120" a="1"/>
  <c r="B960" i="120" s="1"/>
  <c r="B959" i="120" a="1"/>
  <c r="B959" i="120" s="1"/>
  <c r="B958" i="120" a="1"/>
  <c r="B958" i="120" s="1"/>
  <c r="B957" i="120" a="1"/>
  <c r="B957" i="120" s="1"/>
  <c r="B956" i="120" a="1"/>
  <c r="B956" i="120" s="1"/>
  <c r="B955" i="120" a="1"/>
  <c r="B955" i="120" s="1"/>
  <c r="B954" i="120" a="1"/>
  <c r="B954" i="120" s="1"/>
  <c r="B953" i="120" a="1"/>
  <c r="B953" i="120" s="1"/>
  <c r="B952" i="120" a="1"/>
  <c r="B952" i="120" s="1"/>
  <c r="B951" i="120" a="1"/>
  <c r="B951" i="120" s="1"/>
  <c r="B950" i="120" a="1"/>
  <c r="B950" i="120" s="1"/>
  <c r="B949" i="120" a="1"/>
  <c r="B949" i="120" s="1"/>
  <c r="B948" i="120" a="1"/>
  <c r="B948" i="120" s="1"/>
  <c r="B947" i="120" a="1"/>
  <c r="B947" i="120" s="1"/>
  <c r="B946" i="120" a="1"/>
  <c r="B946" i="120" s="1"/>
  <c r="B945" i="120" a="1"/>
  <c r="B945" i="120" s="1"/>
  <c r="B944" i="120" a="1"/>
  <c r="B944" i="120" s="1"/>
  <c r="B943" i="120" a="1"/>
  <c r="B943" i="120" s="1"/>
  <c r="B942" i="120" a="1"/>
  <c r="B942" i="120" s="1"/>
  <c r="B941" i="120" a="1"/>
  <c r="B941" i="120" s="1"/>
  <c r="B940" i="120" a="1"/>
  <c r="B940" i="120" s="1"/>
  <c r="B939" i="120" a="1"/>
  <c r="B939" i="120" s="1"/>
  <c r="B938" i="120" a="1"/>
  <c r="B938" i="120" s="1"/>
  <c r="B937" i="120" a="1"/>
  <c r="B937" i="120" s="1"/>
  <c r="B936" i="120" a="1"/>
  <c r="B936" i="120" s="1"/>
  <c r="B935" i="120" a="1"/>
  <c r="B935" i="120" s="1"/>
  <c r="B934" i="120" a="1"/>
  <c r="B934" i="120" s="1"/>
  <c r="B933" i="120" a="1"/>
  <c r="B933" i="120" s="1"/>
  <c r="B932" i="120" a="1"/>
  <c r="B932" i="120" s="1"/>
  <c r="B931" i="120" a="1"/>
  <c r="B931" i="120" s="1"/>
  <c r="B930" i="120" a="1"/>
  <c r="B930" i="120" s="1"/>
  <c r="B929" i="120" a="1"/>
  <c r="B929" i="120" s="1"/>
  <c r="B928" i="120" a="1"/>
  <c r="B928" i="120" s="1"/>
  <c r="B927" i="120" a="1"/>
  <c r="B927" i="120" s="1"/>
  <c r="B926" i="120" a="1"/>
  <c r="B926" i="120" s="1"/>
  <c r="B925" i="120" a="1"/>
  <c r="B925" i="120" s="1"/>
  <c r="B924" i="120" a="1"/>
  <c r="B924" i="120" s="1"/>
  <c r="B923" i="120" a="1"/>
  <c r="B923" i="120" s="1"/>
  <c r="B922" i="120" a="1"/>
  <c r="B922" i="120" s="1"/>
  <c r="B921" i="120" a="1"/>
  <c r="B921" i="120" s="1"/>
  <c r="B920" i="120" a="1"/>
  <c r="B920" i="120" s="1"/>
  <c r="B919" i="120" a="1"/>
  <c r="B919" i="120" s="1"/>
  <c r="B918" i="120" a="1"/>
  <c r="B918" i="120" s="1"/>
  <c r="B917" i="120" a="1"/>
  <c r="B917" i="120" s="1"/>
  <c r="B916" i="120" a="1"/>
  <c r="B916" i="120" s="1"/>
  <c r="B915" i="120" a="1"/>
  <c r="B915" i="120" s="1"/>
  <c r="B914" i="120" a="1"/>
  <c r="B914" i="120" s="1"/>
  <c r="B913" i="120" a="1"/>
  <c r="B913" i="120" s="1"/>
  <c r="B912" i="120" a="1"/>
  <c r="B912" i="120" s="1"/>
  <c r="B911" i="120" a="1"/>
  <c r="B911" i="120" s="1"/>
  <c r="B910" i="120" a="1"/>
  <c r="B910" i="120" s="1"/>
  <c r="B909" i="120" a="1"/>
  <c r="B909" i="120" s="1"/>
  <c r="B908" i="120" a="1"/>
  <c r="B908" i="120" s="1"/>
  <c r="B907" i="120" a="1"/>
  <c r="B907" i="120" s="1"/>
  <c r="B906" i="120" a="1"/>
  <c r="B906" i="120" s="1"/>
  <c r="B905" i="120" a="1"/>
  <c r="B905" i="120" s="1"/>
  <c r="B904" i="120" a="1"/>
  <c r="B904" i="120" s="1"/>
  <c r="B903" i="120" a="1"/>
  <c r="B903" i="120" s="1"/>
  <c r="B902" i="120" a="1"/>
  <c r="B902" i="120" s="1"/>
  <c r="B901" i="120" a="1"/>
  <c r="B901" i="120" s="1"/>
  <c r="B900" i="120" a="1"/>
  <c r="B900" i="120" s="1"/>
  <c r="B899" i="120" a="1"/>
  <c r="B899" i="120" s="1"/>
  <c r="B898" i="120" a="1"/>
  <c r="B898" i="120" s="1"/>
  <c r="B897" i="120" a="1"/>
  <c r="B897" i="120" s="1"/>
  <c r="B896" i="120" a="1"/>
  <c r="B896" i="120" s="1"/>
  <c r="B895" i="120" a="1"/>
  <c r="B895" i="120" s="1"/>
  <c r="B894" i="120" a="1"/>
  <c r="B894" i="120" s="1"/>
  <c r="B893" i="120" a="1"/>
  <c r="B893" i="120" s="1"/>
  <c r="B892" i="120" a="1"/>
  <c r="B892" i="120" s="1"/>
  <c r="B891" i="120" a="1"/>
  <c r="B891" i="120" s="1"/>
  <c r="B890" i="120" a="1"/>
  <c r="B890" i="120" s="1"/>
  <c r="B889" i="120" a="1"/>
  <c r="B889" i="120" s="1"/>
  <c r="B888" i="120" a="1"/>
  <c r="B888" i="120" s="1"/>
  <c r="B887" i="120" a="1"/>
  <c r="B887" i="120" s="1"/>
  <c r="B886" i="120" a="1"/>
  <c r="B886" i="120" s="1"/>
  <c r="B885" i="120" a="1"/>
  <c r="B885" i="120" s="1"/>
  <c r="B884" i="120" a="1"/>
  <c r="B884" i="120" s="1"/>
  <c r="B883" i="120" a="1"/>
  <c r="B883" i="120" s="1"/>
  <c r="B882" i="120" a="1"/>
  <c r="B882" i="120" s="1"/>
  <c r="B881" i="120" a="1"/>
  <c r="B881" i="120" s="1"/>
  <c r="B880" i="120" a="1"/>
  <c r="B880" i="120" s="1"/>
  <c r="B879" i="120" a="1"/>
  <c r="B879" i="120" s="1"/>
  <c r="B878" i="120" a="1"/>
  <c r="B878" i="120" s="1"/>
  <c r="B877" i="120" a="1"/>
  <c r="B877" i="120" s="1"/>
  <c r="B876" i="120" a="1"/>
  <c r="B876" i="120" s="1"/>
  <c r="B875" i="120" a="1"/>
  <c r="B875" i="120" s="1"/>
  <c r="B874" i="120" a="1"/>
  <c r="B874" i="120" s="1"/>
  <c r="B873" i="120" a="1"/>
  <c r="B873" i="120" s="1"/>
  <c r="B872" i="120" a="1"/>
  <c r="B872" i="120" s="1"/>
  <c r="B871" i="120" a="1"/>
  <c r="B871" i="120" s="1"/>
  <c r="B870" i="120" a="1"/>
  <c r="B870" i="120" s="1"/>
  <c r="B869" i="120" a="1"/>
  <c r="B869" i="120" s="1"/>
  <c r="B868" i="120" a="1"/>
  <c r="B868" i="120" s="1"/>
  <c r="B867" i="120" a="1"/>
  <c r="B867" i="120" s="1"/>
  <c r="B866" i="120" a="1"/>
  <c r="B866" i="120" s="1"/>
  <c r="B865" i="120" a="1"/>
  <c r="B865" i="120" s="1"/>
  <c r="B864" i="120" a="1"/>
  <c r="B864" i="120" s="1"/>
  <c r="B863" i="120" a="1"/>
  <c r="B863" i="120" s="1"/>
  <c r="B862" i="120" a="1"/>
  <c r="B862" i="120" s="1"/>
  <c r="B861" i="120" a="1"/>
  <c r="B861" i="120" s="1"/>
  <c r="B860" i="120" a="1"/>
  <c r="B860" i="120" s="1"/>
  <c r="B859" i="120" a="1"/>
  <c r="B859" i="120" s="1"/>
  <c r="B858" i="120" a="1"/>
  <c r="B858" i="120" s="1"/>
  <c r="B857" i="120" a="1"/>
  <c r="B857" i="120" s="1"/>
  <c r="B856" i="120" a="1"/>
  <c r="B856" i="120" s="1"/>
  <c r="B855" i="120" a="1"/>
  <c r="B855" i="120" s="1"/>
  <c r="B854" i="120" a="1"/>
  <c r="B854" i="120" s="1"/>
  <c r="B853" i="120" a="1"/>
  <c r="B853" i="120" s="1"/>
  <c r="B852" i="120" a="1"/>
  <c r="B852" i="120" s="1"/>
  <c r="B851" i="120" a="1"/>
  <c r="B851" i="120" s="1"/>
  <c r="B850" i="120" a="1"/>
  <c r="B850" i="120" s="1"/>
  <c r="B849" i="120" a="1"/>
  <c r="B849" i="120" s="1"/>
  <c r="B848" i="120" a="1"/>
  <c r="B848" i="120" s="1"/>
  <c r="B847" i="120" a="1"/>
  <c r="B847" i="120" s="1"/>
  <c r="B846" i="120" a="1"/>
  <c r="B846" i="120" s="1"/>
  <c r="B845" i="120" a="1"/>
  <c r="B845" i="120" s="1"/>
  <c r="B844" i="120" a="1"/>
  <c r="B844" i="120" s="1"/>
  <c r="B843" i="120" a="1"/>
  <c r="B843" i="120" s="1"/>
  <c r="B842" i="120" a="1"/>
  <c r="B842" i="120" s="1"/>
  <c r="B841" i="120" a="1"/>
  <c r="B841" i="120" s="1"/>
  <c r="B840" i="120" a="1"/>
  <c r="B840" i="120" s="1"/>
  <c r="B839" i="120" a="1"/>
  <c r="B839" i="120" s="1"/>
  <c r="B838" i="120" a="1"/>
  <c r="B838" i="120" s="1"/>
  <c r="B837" i="120" a="1"/>
  <c r="B837" i="120" s="1"/>
  <c r="B836" i="120" a="1"/>
  <c r="B836" i="120" s="1"/>
  <c r="B835" i="120" a="1"/>
  <c r="B835" i="120" s="1"/>
  <c r="B834" i="120" a="1"/>
  <c r="B834" i="120" s="1"/>
  <c r="B833" i="120" a="1"/>
  <c r="B833" i="120" s="1"/>
  <c r="B832" i="120" a="1"/>
  <c r="B832" i="120" s="1"/>
  <c r="B831" i="120" a="1"/>
  <c r="B831" i="120" s="1"/>
  <c r="B830" i="120" a="1"/>
  <c r="B830" i="120" s="1"/>
  <c r="B829" i="120" a="1"/>
  <c r="B829" i="120" s="1"/>
  <c r="B828" i="120" a="1"/>
  <c r="B828" i="120" s="1"/>
  <c r="B827" i="120" a="1"/>
  <c r="B827" i="120" s="1"/>
  <c r="B826" i="120" a="1"/>
  <c r="B826" i="120" s="1"/>
  <c r="B825" i="120" a="1"/>
  <c r="B825" i="120" s="1"/>
  <c r="B824" i="120" a="1"/>
  <c r="B824" i="120" s="1"/>
  <c r="B823" i="120" a="1"/>
  <c r="B823" i="120" s="1"/>
  <c r="B822" i="120" a="1"/>
  <c r="B822" i="120" s="1"/>
  <c r="B821" i="120" a="1"/>
  <c r="B821" i="120" s="1"/>
  <c r="B820" i="120" a="1"/>
  <c r="B820" i="120" s="1"/>
  <c r="B819" i="120" a="1"/>
  <c r="B819" i="120" s="1"/>
  <c r="B818" i="120" a="1"/>
  <c r="B818" i="120" s="1"/>
  <c r="B817" i="120" a="1"/>
  <c r="B817" i="120" s="1"/>
  <c r="B816" i="120" a="1"/>
  <c r="B816" i="120" s="1"/>
  <c r="B815" i="120" a="1"/>
  <c r="B815" i="120" s="1"/>
  <c r="B814" i="120" a="1"/>
  <c r="B814" i="120" s="1"/>
  <c r="B813" i="120" a="1"/>
  <c r="B813" i="120" s="1"/>
  <c r="B812" i="120" a="1"/>
  <c r="B812" i="120" s="1"/>
  <c r="B811" i="120" a="1"/>
  <c r="B811" i="120" s="1"/>
  <c r="B810" i="120" a="1"/>
  <c r="B810" i="120" s="1"/>
  <c r="B809" i="120" a="1"/>
  <c r="B809" i="120" s="1"/>
  <c r="B808" i="120" a="1"/>
  <c r="B808" i="120" s="1"/>
  <c r="B807" i="120" a="1"/>
  <c r="B807" i="120" s="1"/>
  <c r="B806" i="120" a="1"/>
  <c r="B806" i="120" s="1"/>
  <c r="B805" i="120" a="1"/>
  <c r="B805" i="120" s="1"/>
  <c r="B804" i="120" a="1"/>
  <c r="B804" i="120" s="1"/>
  <c r="B803" i="120" a="1"/>
  <c r="B803" i="120" s="1"/>
  <c r="B802" i="120" a="1"/>
  <c r="B802" i="120" s="1"/>
  <c r="B801" i="120" a="1"/>
  <c r="B801" i="120" s="1"/>
  <c r="B800" i="120" a="1"/>
  <c r="B800" i="120" s="1"/>
  <c r="B799" i="120" a="1"/>
  <c r="B799" i="120" s="1"/>
  <c r="B798" i="120" a="1"/>
  <c r="B798" i="120" s="1"/>
  <c r="B797" i="120" a="1"/>
  <c r="B797" i="120" s="1"/>
  <c r="B796" i="120" a="1"/>
  <c r="B796" i="120" s="1"/>
  <c r="B795" i="120" a="1"/>
  <c r="B795" i="120" s="1"/>
  <c r="B794" i="120" a="1"/>
  <c r="B794" i="120" s="1"/>
  <c r="B793" i="120" a="1"/>
  <c r="B793" i="120" s="1"/>
  <c r="B792" i="120" a="1"/>
  <c r="B792" i="120" s="1"/>
  <c r="B791" i="120" a="1"/>
  <c r="B791" i="120" s="1"/>
  <c r="B790" i="120" a="1"/>
  <c r="B790" i="120" s="1"/>
  <c r="B789" i="120" a="1"/>
  <c r="B789" i="120" s="1"/>
  <c r="B788" i="120" a="1"/>
  <c r="B788" i="120" s="1"/>
  <c r="B787" i="120" a="1"/>
  <c r="B787" i="120" s="1"/>
  <c r="B786" i="120" a="1"/>
  <c r="B786" i="120" s="1"/>
  <c r="B785" i="120" a="1"/>
  <c r="B785" i="120" s="1"/>
  <c r="B784" i="120" a="1"/>
  <c r="B784" i="120" s="1"/>
  <c r="B783" i="120" a="1"/>
  <c r="B783" i="120" s="1"/>
  <c r="B782" i="120" a="1"/>
  <c r="B782" i="120" s="1"/>
  <c r="B781" i="120" a="1"/>
  <c r="B781" i="120" s="1"/>
  <c r="B780" i="120" a="1"/>
  <c r="B780" i="120" s="1"/>
  <c r="B779" i="120" a="1"/>
  <c r="B779" i="120" s="1"/>
  <c r="B778" i="120" a="1"/>
  <c r="B778" i="120" s="1"/>
  <c r="B777" i="120" a="1"/>
  <c r="B777" i="120" s="1"/>
  <c r="B776" i="120" a="1"/>
  <c r="B776" i="120" s="1"/>
  <c r="B775" i="120" a="1"/>
  <c r="B775" i="120" s="1"/>
  <c r="B774" i="120" a="1"/>
  <c r="B774" i="120" s="1"/>
  <c r="B773" i="120" a="1"/>
  <c r="B773" i="120" s="1"/>
  <c r="B772" i="120" a="1"/>
  <c r="B772" i="120" s="1"/>
  <c r="B771" i="120" a="1"/>
  <c r="B771" i="120" s="1"/>
  <c r="B770" i="120" a="1"/>
  <c r="B770" i="120" s="1"/>
  <c r="B769" i="120" a="1"/>
  <c r="B769" i="120" s="1"/>
  <c r="B768" i="120" a="1"/>
  <c r="B768" i="120" s="1"/>
  <c r="B767" i="120" a="1"/>
  <c r="B767" i="120" s="1"/>
  <c r="B766" i="120" a="1"/>
  <c r="B766" i="120" s="1"/>
  <c r="B765" i="120" a="1"/>
  <c r="B765" i="120" s="1"/>
  <c r="B764" i="120" a="1"/>
  <c r="B764" i="120" s="1"/>
  <c r="B763" i="120" a="1"/>
  <c r="B763" i="120" s="1"/>
  <c r="B762" i="120" a="1"/>
  <c r="B762" i="120" s="1"/>
  <c r="B761" i="120" a="1"/>
  <c r="B761" i="120" s="1"/>
  <c r="B760" i="120" a="1"/>
  <c r="B760" i="120" s="1"/>
  <c r="B759" i="120" a="1"/>
  <c r="B759" i="120" s="1"/>
  <c r="B758" i="120" a="1"/>
  <c r="B758" i="120" s="1"/>
  <c r="B757" i="120" a="1"/>
  <c r="B757" i="120" s="1"/>
  <c r="B756" i="120" a="1"/>
  <c r="B756" i="120" s="1"/>
  <c r="B755" i="120" a="1"/>
  <c r="B755" i="120" s="1"/>
  <c r="B754" i="120" a="1"/>
  <c r="B754" i="120" s="1"/>
  <c r="B753" i="120" a="1"/>
  <c r="B753" i="120" s="1"/>
  <c r="B752" i="120" a="1"/>
  <c r="B752" i="120" s="1"/>
  <c r="B751" i="120" a="1"/>
  <c r="B751" i="120" s="1"/>
  <c r="B750" i="120" a="1"/>
  <c r="B750" i="120" s="1"/>
  <c r="B749" i="120" a="1"/>
  <c r="B749" i="120" s="1"/>
  <c r="B748" i="120" a="1"/>
  <c r="B748" i="120" s="1"/>
  <c r="B747" i="120" a="1"/>
  <c r="B747" i="120" s="1"/>
  <c r="B746" i="120" a="1"/>
  <c r="B746" i="120" s="1"/>
  <c r="B745" i="120" a="1"/>
  <c r="B745" i="120" s="1"/>
  <c r="B744" i="120" a="1"/>
  <c r="B744" i="120" s="1"/>
  <c r="B743" i="120" a="1"/>
  <c r="B743" i="120" s="1"/>
  <c r="B742" i="120" a="1"/>
  <c r="B742" i="120" s="1"/>
  <c r="B741" i="120" a="1"/>
  <c r="B741" i="120" s="1"/>
  <c r="B740" i="120" a="1"/>
  <c r="B740" i="120" s="1"/>
  <c r="B739" i="120" a="1"/>
  <c r="B739" i="120" s="1"/>
  <c r="B738" i="120" a="1"/>
  <c r="B738" i="120" s="1"/>
  <c r="B737" i="120" a="1"/>
  <c r="B737" i="120" s="1"/>
  <c r="B736" i="120" a="1"/>
  <c r="B736" i="120" s="1"/>
  <c r="B735" i="120" a="1"/>
  <c r="B735" i="120" s="1"/>
  <c r="B734" i="120" a="1"/>
  <c r="B734" i="120" s="1"/>
  <c r="B733" i="120" a="1"/>
  <c r="B733" i="120" s="1"/>
  <c r="B732" i="120" a="1"/>
  <c r="B732" i="120" s="1"/>
  <c r="B731" i="120" a="1"/>
  <c r="B731" i="120" s="1"/>
  <c r="B730" i="120" a="1"/>
  <c r="B730" i="120" s="1"/>
  <c r="B729" i="120" a="1"/>
  <c r="B729" i="120" s="1"/>
  <c r="B728" i="120" a="1"/>
  <c r="B728" i="120" s="1"/>
  <c r="B727" i="120" a="1"/>
  <c r="B727" i="120" s="1"/>
  <c r="B726" i="120" a="1"/>
  <c r="B726" i="120" s="1"/>
  <c r="B725" i="120" a="1"/>
  <c r="B725" i="120" s="1"/>
  <c r="B724" i="120" a="1"/>
  <c r="B724" i="120" s="1"/>
  <c r="B723" i="120" a="1"/>
  <c r="B723" i="120" s="1"/>
  <c r="B722" i="120" a="1"/>
  <c r="B722" i="120" s="1"/>
  <c r="B721" i="120" a="1"/>
  <c r="B721" i="120" s="1"/>
  <c r="B720" i="120" a="1"/>
  <c r="B720" i="120" s="1"/>
  <c r="B719" i="120" a="1"/>
  <c r="B719" i="120" s="1"/>
  <c r="B718" i="120" a="1"/>
  <c r="B718" i="120" s="1"/>
  <c r="B717" i="120" a="1"/>
  <c r="B717" i="120" s="1"/>
  <c r="B716" i="120" a="1"/>
  <c r="B716" i="120" s="1"/>
  <c r="B715" i="120" a="1"/>
  <c r="B715" i="120" s="1"/>
  <c r="B714" i="120" a="1"/>
  <c r="B714" i="120" s="1"/>
  <c r="B713" i="120" a="1"/>
  <c r="B713" i="120" s="1"/>
  <c r="B712" i="120" a="1"/>
  <c r="B712" i="120" s="1"/>
  <c r="B711" i="120" a="1"/>
  <c r="B711" i="120" s="1"/>
  <c r="B710" i="120" a="1"/>
  <c r="B710" i="120" s="1"/>
  <c r="B709" i="120" a="1"/>
  <c r="B709" i="120" s="1"/>
  <c r="B708" i="120" a="1"/>
  <c r="B708" i="120" s="1"/>
  <c r="B707" i="120" a="1"/>
  <c r="B707" i="120" s="1"/>
  <c r="B706" i="120" a="1"/>
  <c r="B706" i="120" s="1"/>
  <c r="B705" i="120" a="1"/>
  <c r="B705" i="120" s="1"/>
  <c r="B704" i="120" a="1"/>
  <c r="B704" i="120" s="1"/>
  <c r="B703" i="120" a="1"/>
  <c r="B703" i="120" s="1"/>
  <c r="B702" i="120" a="1"/>
  <c r="B702" i="120" s="1"/>
  <c r="B701" i="120" a="1"/>
  <c r="B701" i="120" s="1"/>
  <c r="B700" i="120" a="1"/>
  <c r="B700" i="120" s="1"/>
  <c r="B699" i="120" a="1"/>
  <c r="B699" i="120" s="1"/>
  <c r="B698" i="120" a="1"/>
  <c r="B698" i="120" s="1"/>
  <c r="B697" i="120" a="1"/>
  <c r="B697" i="120" s="1"/>
  <c r="B696" i="120" a="1"/>
  <c r="B696" i="120" s="1"/>
  <c r="B695" i="120" a="1"/>
  <c r="B695" i="120" s="1"/>
  <c r="B694" i="120" a="1"/>
  <c r="B694" i="120" s="1"/>
  <c r="B693" i="120" a="1"/>
  <c r="B693" i="120" s="1"/>
  <c r="B692" i="120" a="1"/>
  <c r="B692" i="120" s="1"/>
  <c r="B691" i="120" a="1"/>
  <c r="B691" i="120" s="1"/>
  <c r="B690" i="120" a="1"/>
  <c r="B690" i="120" s="1"/>
  <c r="B689" i="120" a="1"/>
  <c r="B689" i="120" s="1"/>
  <c r="B688" i="120" a="1"/>
  <c r="B688" i="120" s="1"/>
  <c r="B687" i="120" a="1"/>
  <c r="B687" i="120" s="1"/>
  <c r="B686" i="120" a="1"/>
  <c r="B686" i="120" s="1"/>
  <c r="B685" i="120" a="1"/>
  <c r="B685" i="120" s="1"/>
  <c r="B684" i="120" a="1"/>
  <c r="B684" i="120" s="1"/>
  <c r="B683" i="120" a="1"/>
  <c r="B683" i="120" s="1"/>
  <c r="B682" i="120" a="1"/>
  <c r="B682" i="120" s="1"/>
  <c r="B681" i="120" a="1"/>
  <c r="B681" i="120" s="1"/>
  <c r="B680" i="120" a="1"/>
  <c r="B680" i="120" s="1"/>
  <c r="B679" i="120" a="1"/>
  <c r="B679" i="120" s="1"/>
  <c r="B678" i="120" a="1"/>
  <c r="B678" i="120" s="1"/>
  <c r="B677" i="120" a="1"/>
  <c r="B677" i="120" s="1"/>
  <c r="B676" i="120" a="1"/>
  <c r="B676" i="120" s="1"/>
  <c r="B675" i="120" a="1"/>
  <c r="B675" i="120" s="1"/>
  <c r="B674" i="120" a="1"/>
  <c r="B674" i="120" s="1"/>
  <c r="B673" i="120" a="1"/>
  <c r="B673" i="120" s="1"/>
  <c r="B672" i="120" a="1"/>
  <c r="B672" i="120" s="1"/>
  <c r="B671" i="120" a="1"/>
  <c r="B671" i="120" s="1"/>
  <c r="B670" i="120" a="1"/>
  <c r="B670" i="120" s="1"/>
  <c r="B669" i="120" a="1"/>
  <c r="B669" i="120" s="1"/>
  <c r="B668" i="120" a="1"/>
  <c r="B668" i="120" s="1"/>
  <c r="B667" i="120" a="1"/>
  <c r="B667" i="120" s="1"/>
  <c r="B666" i="120" a="1"/>
  <c r="B666" i="120" s="1"/>
  <c r="B665" i="120" a="1"/>
  <c r="B665" i="120" s="1"/>
  <c r="B664" i="120" a="1"/>
  <c r="B664" i="120" s="1"/>
  <c r="B663" i="120" a="1"/>
  <c r="B663" i="120" s="1"/>
  <c r="B662" i="120" a="1"/>
  <c r="B662" i="120" s="1"/>
  <c r="B661" i="120" a="1"/>
  <c r="B661" i="120" s="1"/>
  <c r="B660" i="120" a="1"/>
  <c r="B660" i="120" s="1"/>
  <c r="B659" i="120" a="1"/>
  <c r="B659" i="120" s="1"/>
  <c r="B658" i="120" a="1"/>
  <c r="B658" i="120" s="1"/>
  <c r="B657" i="120" a="1"/>
  <c r="B657" i="120" s="1"/>
  <c r="B656" i="120" a="1"/>
  <c r="B656" i="120" s="1"/>
  <c r="B655" i="120" a="1"/>
  <c r="B655" i="120" s="1"/>
  <c r="B654" i="120" a="1"/>
  <c r="B654" i="120" s="1"/>
  <c r="B653" i="120" a="1"/>
  <c r="B653" i="120" s="1"/>
  <c r="B652" i="120" a="1"/>
  <c r="B652" i="120" s="1"/>
  <c r="B651" i="120" a="1"/>
  <c r="B651" i="120" s="1"/>
  <c r="B650" i="120" a="1"/>
  <c r="B650" i="120" s="1"/>
  <c r="B649" i="120" a="1"/>
  <c r="B649" i="120" s="1"/>
  <c r="B648" i="120" a="1"/>
  <c r="B648" i="120" s="1"/>
  <c r="B647" i="120" a="1"/>
  <c r="B647" i="120" s="1"/>
  <c r="B646" i="120" a="1"/>
  <c r="B646" i="120" s="1"/>
  <c r="B645" i="120" a="1"/>
  <c r="B645" i="120" s="1"/>
  <c r="B644" i="120" a="1"/>
  <c r="B644" i="120" s="1"/>
  <c r="B643" i="120" a="1"/>
  <c r="B643" i="120" s="1"/>
  <c r="B642" i="120" a="1"/>
  <c r="B642" i="120" s="1"/>
  <c r="B641" i="120" a="1"/>
  <c r="B641" i="120" s="1"/>
  <c r="B640" i="120" a="1"/>
  <c r="B640" i="120" s="1"/>
  <c r="B639" i="120" a="1"/>
  <c r="B639" i="120" s="1"/>
  <c r="B638" i="120" a="1"/>
  <c r="B638" i="120" s="1"/>
  <c r="B637" i="120" a="1"/>
  <c r="B637" i="120" s="1"/>
  <c r="B636" i="120" a="1"/>
  <c r="B636" i="120" s="1"/>
  <c r="B635" i="120" a="1"/>
  <c r="B635" i="120" s="1"/>
  <c r="B634" i="120" a="1"/>
  <c r="B634" i="120" s="1"/>
  <c r="B633" i="120" a="1"/>
  <c r="B633" i="120" s="1"/>
  <c r="B632" i="120" a="1"/>
  <c r="B632" i="120" s="1"/>
  <c r="B631" i="120" a="1"/>
  <c r="B631" i="120" s="1"/>
  <c r="B630" i="120" a="1"/>
  <c r="B630" i="120" s="1"/>
  <c r="B629" i="120" a="1"/>
  <c r="B629" i="120" s="1"/>
  <c r="B628" i="120" a="1"/>
  <c r="B628" i="120" s="1"/>
  <c r="B627" i="120" a="1"/>
  <c r="B627" i="120" s="1"/>
  <c r="B626" i="120" a="1"/>
  <c r="B626" i="120" s="1"/>
  <c r="B625" i="120" a="1"/>
  <c r="B625" i="120" s="1"/>
  <c r="B624" i="120" a="1"/>
  <c r="B624" i="120" s="1"/>
  <c r="B623" i="120" a="1"/>
  <c r="B623" i="120" s="1"/>
  <c r="B622" i="120" a="1"/>
  <c r="B622" i="120" s="1"/>
  <c r="B621" i="120" a="1"/>
  <c r="B621" i="120" s="1"/>
  <c r="B620" i="120" a="1"/>
  <c r="B620" i="120" s="1"/>
  <c r="B619" i="120" a="1"/>
  <c r="B619" i="120" s="1"/>
  <c r="B618" i="120" a="1"/>
  <c r="B618" i="120" s="1"/>
  <c r="B617" i="120" a="1"/>
  <c r="B617" i="120" s="1"/>
  <c r="B616" i="120" a="1"/>
  <c r="B616" i="120" s="1"/>
  <c r="B615" i="120" a="1"/>
  <c r="B615" i="120" s="1"/>
  <c r="B614" i="120" a="1"/>
  <c r="B614" i="120" s="1"/>
  <c r="B613" i="120" a="1"/>
  <c r="B613" i="120" s="1"/>
  <c r="B612" i="120" a="1"/>
  <c r="B612" i="120" s="1"/>
  <c r="B611" i="120" a="1"/>
  <c r="B611" i="120" s="1"/>
  <c r="B610" i="120" a="1"/>
  <c r="B610" i="120" s="1"/>
  <c r="B609" i="120" a="1"/>
  <c r="B609" i="120" s="1"/>
  <c r="B608" i="120" a="1"/>
  <c r="B608" i="120" s="1"/>
  <c r="B607" i="120" a="1"/>
  <c r="B607" i="120" s="1"/>
  <c r="B606" i="120" a="1"/>
  <c r="B606" i="120" s="1"/>
  <c r="B605" i="120" a="1"/>
  <c r="B605" i="120" s="1"/>
  <c r="B604" i="120" a="1"/>
  <c r="B604" i="120" s="1"/>
  <c r="B603" i="120" a="1"/>
  <c r="B603" i="120" s="1"/>
  <c r="B602" i="120" a="1"/>
  <c r="B602" i="120" s="1"/>
  <c r="B601" i="120" a="1"/>
  <c r="B601" i="120" s="1"/>
  <c r="B600" i="120" a="1"/>
  <c r="B600" i="120" s="1"/>
  <c r="B599" i="120" a="1"/>
  <c r="B599" i="120" s="1"/>
  <c r="B598" i="120" a="1"/>
  <c r="B598" i="120" s="1"/>
  <c r="B597" i="120" a="1"/>
  <c r="B597" i="120" s="1"/>
  <c r="B596" i="120" a="1"/>
  <c r="B596" i="120" s="1"/>
  <c r="B595" i="120" a="1"/>
  <c r="B595" i="120" s="1"/>
  <c r="B594" i="120" a="1"/>
  <c r="B594" i="120" s="1"/>
  <c r="B593" i="120" a="1"/>
  <c r="B593" i="120" s="1"/>
  <c r="B592" i="120" a="1"/>
  <c r="B592" i="120" s="1"/>
  <c r="B591" i="120" a="1"/>
  <c r="B591" i="120" s="1"/>
  <c r="B590" i="120" a="1"/>
  <c r="B590" i="120" s="1"/>
  <c r="B589" i="120" a="1"/>
  <c r="B589" i="120" s="1"/>
  <c r="B588" i="120" a="1"/>
  <c r="B588" i="120" s="1"/>
  <c r="B587" i="120" a="1"/>
  <c r="B587" i="120" s="1"/>
  <c r="B586" i="120" a="1"/>
  <c r="B586" i="120" s="1"/>
  <c r="B585" i="120" a="1"/>
  <c r="B585" i="120" s="1"/>
  <c r="B584" i="120" a="1"/>
  <c r="B584" i="120" s="1"/>
  <c r="B583" i="120" a="1"/>
  <c r="B583" i="120" s="1"/>
  <c r="B582" i="120" a="1"/>
  <c r="B582" i="120" s="1"/>
  <c r="B581" i="120" a="1"/>
  <c r="B581" i="120" s="1"/>
  <c r="B580" i="120" a="1"/>
  <c r="B580" i="120" s="1"/>
  <c r="B579" i="120" a="1"/>
  <c r="B579" i="120" s="1"/>
  <c r="B578" i="120" a="1"/>
  <c r="B578" i="120" s="1"/>
  <c r="B577" i="120" a="1"/>
  <c r="B577" i="120" s="1"/>
  <c r="B576" i="120" a="1"/>
  <c r="B576" i="120" s="1"/>
  <c r="B575" i="120" a="1"/>
  <c r="B575" i="120" s="1"/>
  <c r="B574" i="120" a="1"/>
  <c r="B574" i="120" s="1"/>
  <c r="B573" i="120" a="1"/>
  <c r="B573" i="120" s="1"/>
  <c r="B572" i="120" a="1"/>
  <c r="B572" i="120" s="1"/>
  <c r="B571" i="120" a="1"/>
  <c r="B571" i="120" s="1"/>
  <c r="B570" i="120" a="1"/>
  <c r="B570" i="120" s="1"/>
  <c r="B569" i="120" a="1"/>
  <c r="B569" i="120" s="1"/>
  <c r="B568" i="120" a="1"/>
  <c r="B568" i="120" s="1"/>
  <c r="B567" i="120" a="1"/>
  <c r="B567" i="120" s="1"/>
  <c r="B566" i="120" a="1"/>
  <c r="B566" i="120" s="1"/>
  <c r="B565" i="120" a="1"/>
  <c r="B565" i="120" s="1"/>
  <c r="B564" i="120" a="1"/>
  <c r="B564" i="120" s="1"/>
  <c r="B563" i="120" a="1"/>
  <c r="B563" i="120" s="1"/>
  <c r="B562" i="120" a="1"/>
  <c r="B562" i="120" s="1"/>
  <c r="B561" i="120" a="1"/>
  <c r="B561" i="120" s="1"/>
  <c r="B560" i="120" a="1"/>
  <c r="B560" i="120" s="1"/>
  <c r="B559" i="120" a="1"/>
  <c r="B559" i="120" s="1"/>
  <c r="B558" i="120" a="1"/>
  <c r="B558" i="120" s="1"/>
  <c r="B557" i="120" a="1"/>
  <c r="B557" i="120" s="1"/>
  <c r="B556" i="120" a="1"/>
  <c r="B556" i="120" s="1"/>
  <c r="B555" i="120" a="1"/>
  <c r="B555" i="120" s="1"/>
  <c r="B554" i="120" a="1"/>
  <c r="B554" i="120" s="1"/>
  <c r="B553" i="120" a="1"/>
  <c r="B553" i="120" s="1"/>
  <c r="B552" i="120" a="1"/>
  <c r="B552" i="120" s="1"/>
  <c r="B551" i="120" a="1"/>
  <c r="B551" i="120" s="1"/>
  <c r="B550" i="120" a="1"/>
  <c r="B550" i="120" s="1"/>
  <c r="B549" i="120" a="1"/>
  <c r="B549" i="120" s="1"/>
  <c r="B548" i="120" a="1"/>
  <c r="B548" i="120" s="1"/>
  <c r="B547" i="120" a="1"/>
  <c r="B547" i="120" s="1"/>
  <c r="B546" i="120" a="1"/>
  <c r="B546" i="120" s="1"/>
  <c r="B545" i="120" a="1"/>
  <c r="B545" i="120" s="1"/>
  <c r="B544" i="120" a="1"/>
  <c r="B544" i="120" s="1"/>
  <c r="B543" i="120" a="1"/>
  <c r="B543" i="120" s="1"/>
  <c r="B542" i="120" a="1"/>
  <c r="B542" i="120" s="1"/>
  <c r="B541" i="120" a="1"/>
  <c r="B541" i="120" s="1"/>
  <c r="B540" i="120" a="1"/>
  <c r="B540" i="120" s="1"/>
  <c r="B539" i="120" a="1"/>
  <c r="B539" i="120" s="1"/>
  <c r="B538" i="120" a="1"/>
  <c r="B538" i="120" s="1"/>
  <c r="B537" i="120" a="1"/>
  <c r="B537" i="120" s="1"/>
  <c r="B536" i="120" a="1"/>
  <c r="B536" i="120" s="1"/>
  <c r="B535" i="120" a="1"/>
  <c r="B535" i="120" s="1"/>
  <c r="B534" i="120" a="1"/>
  <c r="B534" i="120" s="1"/>
  <c r="B533" i="120" a="1"/>
  <c r="B533" i="120" s="1"/>
  <c r="B532" i="120" a="1"/>
  <c r="B532" i="120" s="1"/>
  <c r="B531" i="120" a="1"/>
  <c r="B531" i="120" s="1"/>
  <c r="B530" i="120" a="1"/>
  <c r="B530" i="120" s="1"/>
  <c r="B529" i="120" a="1"/>
  <c r="B529" i="120" s="1"/>
  <c r="B528" i="120" a="1"/>
  <c r="B528" i="120" s="1"/>
  <c r="B527" i="120" a="1"/>
  <c r="B527" i="120" s="1"/>
  <c r="B526" i="120" a="1"/>
  <c r="B526" i="120" s="1"/>
  <c r="B525" i="120" a="1"/>
  <c r="B525" i="120" s="1"/>
  <c r="B524" i="120" a="1"/>
  <c r="B524" i="120" s="1"/>
  <c r="B523" i="120" a="1"/>
  <c r="B523" i="120" s="1"/>
  <c r="B522" i="120" a="1"/>
  <c r="B522" i="120" s="1"/>
  <c r="B521" i="120" a="1"/>
  <c r="B521" i="120" s="1"/>
  <c r="B520" i="120" a="1"/>
  <c r="B520" i="120" s="1"/>
  <c r="B519" i="120" a="1"/>
  <c r="B519" i="120" s="1"/>
  <c r="B518" i="120" a="1"/>
  <c r="B518" i="120" s="1"/>
  <c r="B517" i="120" a="1"/>
  <c r="B517" i="120" s="1"/>
  <c r="B516" i="120" a="1"/>
  <c r="B516" i="120" s="1"/>
  <c r="B515" i="120" a="1"/>
  <c r="B515" i="120" s="1"/>
  <c r="B514" i="120" a="1"/>
  <c r="B514" i="120" s="1"/>
  <c r="B513" i="120" a="1"/>
  <c r="B513" i="120" s="1"/>
  <c r="B512" i="120" a="1"/>
  <c r="B512" i="120" s="1"/>
  <c r="B511" i="120" a="1"/>
  <c r="B511" i="120" s="1"/>
  <c r="B510" i="120" a="1"/>
  <c r="B510" i="120" s="1"/>
  <c r="B509" i="120" a="1"/>
  <c r="B509" i="120" s="1"/>
  <c r="B508" i="120" a="1"/>
  <c r="B508" i="120" s="1"/>
  <c r="B507" i="120" a="1"/>
  <c r="B507" i="120" s="1"/>
  <c r="B506" i="120" a="1"/>
  <c r="B506" i="120" s="1"/>
  <c r="B505" i="120" a="1"/>
  <c r="B505" i="120" s="1"/>
  <c r="B504" i="120" a="1"/>
  <c r="B504" i="120" s="1"/>
  <c r="B503" i="120" a="1"/>
  <c r="B503" i="120" s="1"/>
  <c r="B502" i="120" a="1"/>
  <c r="B502" i="120" s="1"/>
  <c r="B501" i="120" a="1"/>
  <c r="B501" i="120" s="1"/>
  <c r="B500" i="120" a="1"/>
  <c r="B500" i="120" s="1"/>
  <c r="B499" i="120" a="1"/>
  <c r="B499" i="120" s="1"/>
  <c r="B498" i="120" a="1"/>
  <c r="B498" i="120" s="1"/>
  <c r="B497" i="120" a="1"/>
  <c r="B497" i="120" s="1"/>
  <c r="B496" i="120" a="1"/>
  <c r="B496" i="120" s="1"/>
  <c r="B495" i="120" a="1"/>
  <c r="B495" i="120" s="1"/>
  <c r="B494" i="120" a="1"/>
  <c r="B494" i="120" s="1"/>
  <c r="B493" i="120" a="1"/>
  <c r="B493" i="120" s="1"/>
  <c r="B492" i="120" a="1"/>
  <c r="B492" i="120" s="1"/>
  <c r="B491" i="120" a="1"/>
  <c r="B491" i="120" s="1"/>
  <c r="B490" i="120" a="1"/>
  <c r="B490" i="120" s="1"/>
  <c r="B489" i="120" a="1"/>
  <c r="B489" i="120" s="1"/>
  <c r="B488" i="120" a="1"/>
  <c r="B488" i="120" s="1"/>
  <c r="B487" i="120" a="1"/>
  <c r="B487" i="120" s="1"/>
  <c r="B486" i="120" a="1"/>
  <c r="B486" i="120" s="1"/>
  <c r="B485" i="120" a="1"/>
  <c r="B485" i="120" s="1"/>
  <c r="B484" i="120" a="1"/>
  <c r="B484" i="120" s="1"/>
  <c r="B483" i="120" a="1"/>
  <c r="B483" i="120" s="1"/>
  <c r="B482" i="120" a="1"/>
  <c r="B482" i="120" s="1"/>
  <c r="B481" i="120" a="1"/>
  <c r="B481" i="120" s="1"/>
  <c r="B480" i="120" a="1"/>
  <c r="B480" i="120" s="1"/>
  <c r="B479" i="120" a="1"/>
  <c r="B479" i="120" s="1"/>
  <c r="B478" i="120" a="1"/>
  <c r="B478" i="120" s="1"/>
  <c r="B477" i="120" a="1"/>
  <c r="B477" i="120" s="1"/>
  <c r="B476" i="120" a="1"/>
  <c r="B476" i="120" s="1"/>
  <c r="B475" i="120" a="1"/>
  <c r="B475" i="120" s="1"/>
  <c r="B474" i="120" a="1"/>
  <c r="B474" i="120" s="1"/>
  <c r="B473" i="120" a="1"/>
  <c r="B473" i="120" s="1"/>
  <c r="B472" i="120" a="1"/>
  <c r="B472" i="120" s="1"/>
  <c r="B471" i="120" a="1"/>
  <c r="B471" i="120" s="1"/>
  <c r="B470" i="120" a="1"/>
  <c r="B470" i="120" s="1"/>
  <c r="B469" i="120" a="1"/>
  <c r="B469" i="120" s="1"/>
  <c r="B468" i="120" a="1"/>
  <c r="B468" i="120" s="1"/>
  <c r="B467" i="120" a="1"/>
  <c r="B467" i="120" s="1"/>
  <c r="B466" i="120" a="1"/>
  <c r="B466" i="120" s="1"/>
  <c r="B465" i="120" a="1"/>
  <c r="B465" i="120" s="1"/>
  <c r="B464" i="120" a="1"/>
  <c r="B464" i="120" s="1"/>
  <c r="B463" i="120" a="1"/>
  <c r="B463" i="120" s="1"/>
  <c r="B462" i="120" a="1"/>
  <c r="B462" i="120" s="1"/>
  <c r="B461" i="120" a="1"/>
  <c r="B461" i="120" s="1"/>
  <c r="B460" i="120" a="1"/>
  <c r="B460" i="120" s="1"/>
  <c r="B459" i="120" a="1"/>
  <c r="B459" i="120" s="1"/>
  <c r="B458" i="120" a="1"/>
  <c r="B458" i="120" s="1"/>
  <c r="B457" i="120" a="1"/>
  <c r="B457" i="120" s="1"/>
  <c r="B456" i="120" a="1"/>
  <c r="B456" i="120" s="1"/>
  <c r="B455" i="120" a="1"/>
  <c r="B455" i="120" s="1"/>
  <c r="B454" i="120" a="1"/>
  <c r="B454" i="120" s="1"/>
  <c r="B453" i="120" a="1"/>
  <c r="B453" i="120" s="1"/>
  <c r="B452" i="120" a="1"/>
  <c r="B452" i="120" s="1"/>
  <c r="B451" i="120" a="1"/>
  <c r="B451" i="120" s="1"/>
  <c r="B450" i="120" a="1"/>
  <c r="B450" i="120" s="1"/>
  <c r="B449" i="120" a="1"/>
  <c r="B449" i="120" s="1"/>
  <c r="B448" i="120" a="1"/>
  <c r="B448" i="120" s="1"/>
  <c r="B447" i="120" a="1"/>
  <c r="B447" i="120" s="1"/>
  <c r="B446" i="120" a="1"/>
  <c r="B446" i="120" s="1"/>
  <c r="B445" i="120" a="1"/>
  <c r="B445" i="120" s="1"/>
  <c r="B444" i="120" a="1"/>
  <c r="B444" i="120" s="1"/>
  <c r="B443" i="120" a="1"/>
  <c r="B443" i="120" s="1"/>
  <c r="B442" i="120" a="1"/>
  <c r="B442" i="120" s="1"/>
  <c r="B441" i="120" a="1"/>
  <c r="B441" i="120" s="1"/>
  <c r="B440" i="120" a="1"/>
  <c r="B440" i="120" s="1"/>
  <c r="B439" i="120" a="1"/>
  <c r="B439" i="120" s="1"/>
  <c r="B438" i="120" a="1"/>
  <c r="B438" i="120" s="1"/>
  <c r="B437" i="120" a="1"/>
  <c r="B437" i="120" s="1"/>
  <c r="B436" i="120" a="1"/>
  <c r="B436" i="120" s="1"/>
  <c r="B435" i="120" a="1"/>
  <c r="B435" i="120" s="1"/>
  <c r="B434" i="120" a="1"/>
  <c r="B434" i="120" s="1"/>
  <c r="B433" i="120" a="1"/>
  <c r="B433" i="120" s="1"/>
  <c r="B432" i="120" a="1"/>
  <c r="B432" i="120" s="1"/>
  <c r="B431" i="120" a="1"/>
  <c r="B431" i="120" s="1"/>
  <c r="B430" i="120" a="1"/>
  <c r="B430" i="120" s="1"/>
  <c r="B429" i="120" a="1"/>
  <c r="B429" i="120" s="1"/>
  <c r="B428" i="120" a="1"/>
  <c r="B428" i="120" s="1"/>
  <c r="B427" i="120" a="1"/>
  <c r="B427" i="120" s="1"/>
  <c r="B426" i="120" a="1"/>
  <c r="B426" i="120" s="1"/>
  <c r="B425" i="120" a="1"/>
  <c r="B425" i="120" s="1"/>
  <c r="B424" i="120" a="1"/>
  <c r="B424" i="120" s="1"/>
  <c r="B423" i="120" a="1"/>
  <c r="B423" i="120" s="1"/>
  <c r="B422" i="120" a="1"/>
  <c r="B422" i="120" s="1"/>
  <c r="B421" i="120" a="1"/>
  <c r="B421" i="120" s="1"/>
  <c r="B420" i="120" a="1"/>
  <c r="B420" i="120" s="1"/>
  <c r="B419" i="120" a="1"/>
  <c r="B419" i="120" s="1"/>
  <c r="B418" i="120" a="1"/>
  <c r="B418" i="120" s="1"/>
  <c r="B417" i="120" a="1"/>
  <c r="B417" i="120" s="1"/>
  <c r="B416" i="120" a="1"/>
  <c r="B416" i="120" s="1"/>
  <c r="B415" i="120" a="1"/>
  <c r="B415" i="120" s="1"/>
  <c r="B414" i="120" a="1"/>
  <c r="B414" i="120" s="1"/>
  <c r="B413" i="120" a="1"/>
  <c r="B413" i="120" s="1"/>
  <c r="B412" i="120" a="1"/>
  <c r="B412" i="120" s="1"/>
  <c r="B411" i="120" a="1"/>
  <c r="B411" i="120" s="1"/>
  <c r="B410" i="120" a="1"/>
  <c r="B410" i="120" s="1"/>
  <c r="B409" i="120" a="1"/>
  <c r="B409" i="120" s="1"/>
  <c r="B408" i="120" a="1"/>
  <c r="B408" i="120" s="1"/>
  <c r="B407" i="120" a="1"/>
  <c r="B407" i="120" s="1"/>
  <c r="B406" i="120" a="1"/>
  <c r="B406" i="120" s="1"/>
  <c r="B405" i="120" a="1"/>
  <c r="B405" i="120" s="1"/>
  <c r="B404" i="120" a="1"/>
  <c r="B404" i="120" s="1"/>
  <c r="B403" i="120" a="1"/>
  <c r="B403" i="120" s="1"/>
  <c r="B402" i="120" a="1"/>
  <c r="B402" i="120" s="1"/>
  <c r="B401" i="120" a="1"/>
  <c r="B401" i="120" s="1"/>
  <c r="B400" i="120" a="1"/>
  <c r="B400" i="120" s="1"/>
  <c r="B399" i="120" a="1"/>
  <c r="B399" i="120" s="1"/>
  <c r="B398" i="120" a="1"/>
  <c r="B398" i="120" s="1"/>
  <c r="B397" i="120" a="1"/>
  <c r="B397" i="120" s="1"/>
  <c r="B396" i="120" a="1"/>
  <c r="B396" i="120" s="1"/>
  <c r="B395" i="120" a="1"/>
  <c r="B395" i="120" s="1"/>
  <c r="B394" i="120" a="1"/>
  <c r="B394" i="120" s="1"/>
  <c r="B393" i="120" a="1"/>
  <c r="B393" i="120" s="1"/>
  <c r="B392" i="120" a="1"/>
  <c r="B392" i="120" s="1"/>
  <c r="B391" i="120" a="1"/>
  <c r="B391" i="120" s="1"/>
  <c r="B390" i="120" a="1"/>
  <c r="B390" i="120" s="1"/>
  <c r="B389" i="120" a="1"/>
  <c r="B389" i="120" s="1"/>
  <c r="B388" i="120" a="1"/>
  <c r="B388" i="120" s="1"/>
  <c r="B387" i="120" a="1"/>
  <c r="B387" i="120" s="1"/>
  <c r="B386" i="120" a="1"/>
  <c r="B386" i="120" s="1"/>
  <c r="B385" i="120" a="1"/>
  <c r="B385" i="120" s="1"/>
  <c r="B384" i="120" a="1"/>
  <c r="B384" i="120" s="1"/>
  <c r="B383" i="120" a="1"/>
  <c r="B383" i="120" s="1"/>
  <c r="B382" i="120" a="1"/>
  <c r="B382" i="120" s="1"/>
  <c r="B381" i="120" a="1"/>
  <c r="B381" i="120" s="1"/>
  <c r="B380" i="120" a="1"/>
  <c r="B380" i="120" s="1"/>
  <c r="B379" i="120" a="1"/>
  <c r="B379" i="120" s="1"/>
  <c r="B378" i="120" a="1"/>
  <c r="B378" i="120" s="1"/>
  <c r="B377" i="120" a="1"/>
  <c r="B377" i="120" s="1"/>
  <c r="B376" i="120" a="1"/>
  <c r="B376" i="120" s="1"/>
  <c r="B375" i="120" a="1"/>
  <c r="B375" i="120" s="1"/>
  <c r="B374" i="120" a="1"/>
  <c r="B374" i="120" s="1"/>
  <c r="B373" i="120" a="1"/>
  <c r="B373" i="120" s="1"/>
  <c r="B372" i="120" a="1"/>
  <c r="B372" i="120" s="1"/>
  <c r="B371" i="120" a="1"/>
  <c r="B371" i="120" s="1"/>
  <c r="B370" i="120" a="1"/>
  <c r="B370" i="120" s="1"/>
  <c r="B369" i="120" a="1"/>
  <c r="B369" i="120" s="1"/>
  <c r="B368" i="120" a="1"/>
  <c r="B368" i="120" s="1"/>
  <c r="B367" i="120" a="1"/>
  <c r="B367" i="120" s="1"/>
  <c r="B366" i="120" a="1"/>
  <c r="B366" i="120" s="1"/>
  <c r="B365" i="120" a="1"/>
  <c r="B365" i="120" s="1"/>
  <c r="B364" i="120" a="1"/>
  <c r="B364" i="120" s="1"/>
  <c r="B363" i="120" a="1"/>
  <c r="B363" i="120" s="1"/>
  <c r="B362" i="120" a="1"/>
  <c r="B362" i="120" s="1"/>
  <c r="B361" i="120" a="1"/>
  <c r="B361" i="120" s="1"/>
  <c r="B360" i="120" a="1"/>
  <c r="B360" i="120" s="1"/>
  <c r="B359" i="120" a="1"/>
  <c r="B359" i="120" s="1"/>
  <c r="B358" i="120" a="1"/>
  <c r="B358" i="120" s="1"/>
  <c r="B357" i="120" a="1"/>
  <c r="B357" i="120" s="1"/>
  <c r="B356" i="120" a="1"/>
  <c r="B356" i="120" s="1"/>
  <c r="B355" i="120" a="1"/>
  <c r="B355" i="120" s="1"/>
  <c r="B354" i="120" a="1"/>
  <c r="B354" i="120" s="1"/>
  <c r="B353" i="120" a="1"/>
  <c r="B353" i="120" s="1"/>
  <c r="B352" i="120" a="1"/>
  <c r="B352" i="120" s="1"/>
  <c r="B351" i="120" a="1"/>
  <c r="B351" i="120" s="1"/>
  <c r="B350" i="120" a="1"/>
  <c r="B350" i="120" s="1"/>
  <c r="B349" i="120" a="1"/>
  <c r="B349" i="120" s="1"/>
  <c r="B348" i="120" a="1"/>
  <c r="B348" i="120" s="1"/>
  <c r="B347" i="120" a="1"/>
  <c r="B347" i="120" s="1"/>
  <c r="B346" i="120" a="1"/>
  <c r="B346" i="120" s="1"/>
  <c r="B345" i="120" a="1"/>
  <c r="B345" i="120" s="1"/>
  <c r="B344" i="120" a="1"/>
  <c r="B344" i="120" s="1"/>
  <c r="B343" i="120" a="1"/>
  <c r="B343" i="120" s="1"/>
  <c r="B342" i="120" a="1"/>
  <c r="B342" i="120" s="1"/>
  <c r="B341" i="120" a="1"/>
  <c r="B341" i="120" s="1"/>
  <c r="B340" i="120" a="1"/>
  <c r="B340" i="120" s="1"/>
  <c r="B339" i="120" a="1"/>
  <c r="B339" i="120" s="1"/>
  <c r="B338" i="120" a="1"/>
  <c r="B338" i="120" s="1"/>
  <c r="B337" i="120" a="1"/>
  <c r="B337" i="120" s="1"/>
  <c r="B336" i="120" a="1"/>
  <c r="B336" i="120" s="1"/>
  <c r="B335" i="120" a="1"/>
  <c r="B335" i="120" s="1"/>
  <c r="B334" i="120" a="1"/>
  <c r="B334" i="120" s="1"/>
  <c r="B333" i="120" a="1"/>
  <c r="B333" i="120" s="1"/>
  <c r="B332" i="120" a="1"/>
  <c r="B332" i="120" s="1"/>
  <c r="B331" i="120" a="1"/>
  <c r="B331" i="120" s="1"/>
  <c r="B330" i="120" a="1"/>
  <c r="B330" i="120" s="1"/>
  <c r="B329" i="120" a="1"/>
  <c r="B329" i="120" s="1"/>
  <c r="B328" i="120" a="1"/>
  <c r="B328" i="120" s="1"/>
  <c r="B327" i="120" a="1"/>
  <c r="B327" i="120" s="1"/>
  <c r="B326" i="120" a="1"/>
  <c r="B326" i="120" s="1"/>
  <c r="B325" i="120" a="1"/>
  <c r="B325" i="120" s="1"/>
  <c r="B324" i="120" a="1"/>
  <c r="B324" i="120" s="1"/>
  <c r="B323" i="120" a="1"/>
  <c r="B323" i="120" s="1"/>
  <c r="B322" i="120" a="1"/>
  <c r="B322" i="120" s="1"/>
  <c r="B321" i="120" a="1"/>
  <c r="B321" i="120" s="1"/>
  <c r="B320" i="120" a="1"/>
  <c r="B320" i="120" s="1"/>
  <c r="B319" i="120" a="1"/>
  <c r="B319" i="120" s="1"/>
  <c r="B318" i="120" a="1"/>
  <c r="B318" i="120" s="1"/>
  <c r="B317" i="120" a="1"/>
  <c r="B317" i="120" s="1"/>
  <c r="B316" i="120" a="1"/>
  <c r="B316" i="120" s="1"/>
  <c r="B315" i="120" a="1"/>
  <c r="B315" i="120" s="1"/>
  <c r="B314" i="120" a="1"/>
  <c r="B314" i="120" s="1"/>
  <c r="B313" i="120" a="1"/>
  <c r="B313" i="120" s="1"/>
  <c r="B312" i="120" a="1"/>
  <c r="B312" i="120" s="1"/>
  <c r="B311" i="120" a="1"/>
  <c r="B311" i="120" s="1"/>
  <c r="B310" i="120" a="1"/>
  <c r="B310" i="120" s="1"/>
  <c r="B309" i="120" a="1"/>
  <c r="B309" i="120" s="1"/>
  <c r="B308" i="120" a="1"/>
  <c r="B308" i="120" s="1"/>
  <c r="B307" i="120" a="1"/>
  <c r="B307" i="120" s="1"/>
  <c r="B306" i="120" a="1"/>
  <c r="B306" i="120" s="1"/>
  <c r="B305" i="120" a="1"/>
  <c r="B305" i="120" s="1"/>
  <c r="B304" i="120" a="1"/>
  <c r="B304" i="120" s="1"/>
  <c r="B303" i="120" a="1"/>
  <c r="B303" i="120" s="1"/>
  <c r="B302" i="120" a="1"/>
  <c r="B302" i="120" s="1"/>
  <c r="B301" i="120" a="1"/>
  <c r="B301" i="120" s="1"/>
  <c r="B300" i="120" a="1"/>
  <c r="B300" i="120" s="1"/>
  <c r="B299" i="120" a="1"/>
  <c r="B299" i="120" s="1"/>
  <c r="B298" i="120" a="1"/>
  <c r="B298" i="120" s="1"/>
  <c r="B297" i="120" a="1"/>
  <c r="B297" i="120" s="1"/>
  <c r="B296" i="120" a="1"/>
  <c r="B296" i="120" s="1"/>
  <c r="B295" i="120" a="1"/>
  <c r="B295" i="120" s="1"/>
  <c r="B294" i="120" a="1"/>
  <c r="B294" i="120" s="1"/>
  <c r="B293" i="120" a="1"/>
  <c r="B293" i="120" s="1"/>
  <c r="B292" i="120" a="1"/>
  <c r="B292" i="120" s="1"/>
  <c r="B291" i="120" a="1"/>
  <c r="B291" i="120" s="1"/>
  <c r="B290" i="120" a="1"/>
  <c r="B290" i="120" s="1"/>
  <c r="B289" i="120" a="1"/>
  <c r="B289" i="120" s="1"/>
  <c r="B288" i="120" a="1"/>
  <c r="B288" i="120" s="1"/>
  <c r="B287" i="120" a="1"/>
  <c r="B287" i="120" s="1"/>
  <c r="B286" i="120" a="1"/>
  <c r="B286" i="120" s="1"/>
  <c r="B285" i="120" a="1"/>
  <c r="B285" i="120" s="1"/>
  <c r="B284" i="120" a="1"/>
  <c r="B284" i="120" s="1"/>
  <c r="B283" i="120" a="1"/>
  <c r="B283" i="120" s="1"/>
  <c r="B282" i="120" a="1"/>
  <c r="B282" i="120" s="1"/>
  <c r="B281" i="120" a="1"/>
  <c r="B281" i="120" s="1"/>
  <c r="B280" i="120" a="1"/>
  <c r="B280" i="120" s="1"/>
  <c r="B279" i="120" a="1"/>
  <c r="B279" i="120" s="1"/>
  <c r="B278" i="120" a="1"/>
  <c r="B278" i="120" s="1"/>
  <c r="B277" i="120" a="1"/>
  <c r="B277" i="120" s="1"/>
  <c r="B276" i="120" a="1"/>
  <c r="B276" i="120" s="1"/>
  <c r="B275" i="120" a="1"/>
  <c r="B275" i="120" s="1"/>
  <c r="B274" i="120" a="1"/>
  <c r="B274" i="120" s="1"/>
  <c r="B273" i="120" a="1"/>
  <c r="B273" i="120" s="1"/>
  <c r="B272" i="120" a="1"/>
  <c r="B272" i="120" s="1"/>
  <c r="B271" i="120" a="1"/>
  <c r="B271" i="120" s="1"/>
  <c r="B270" i="120" a="1"/>
  <c r="B270" i="120" s="1"/>
  <c r="B269" i="120" a="1"/>
  <c r="B269" i="120" s="1"/>
  <c r="B268" i="120" a="1"/>
  <c r="B268" i="120" s="1"/>
  <c r="B267" i="120" a="1"/>
  <c r="B267" i="120" s="1"/>
  <c r="B266" i="120" a="1"/>
  <c r="B266" i="120" s="1"/>
  <c r="B265" i="120" a="1"/>
  <c r="B265" i="120" s="1"/>
  <c r="B264" i="120" a="1"/>
  <c r="B264" i="120" s="1"/>
  <c r="B263" i="120" a="1"/>
  <c r="B263" i="120" s="1"/>
  <c r="B262" i="120" a="1"/>
  <c r="B262" i="120" s="1"/>
  <c r="B261" i="120" a="1"/>
  <c r="B261" i="120" s="1"/>
  <c r="B260" i="120" a="1"/>
  <c r="B260" i="120" s="1"/>
  <c r="B259" i="120" a="1"/>
  <c r="B259" i="120" s="1"/>
  <c r="B258" i="120" a="1"/>
  <c r="B258" i="120" s="1"/>
  <c r="B257" i="120" a="1"/>
  <c r="B257" i="120" s="1"/>
  <c r="B256" i="120" a="1"/>
  <c r="B256" i="120" s="1"/>
  <c r="B255" i="120" a="1"/>
  <c r="B255" i="120" s="1"/>
  <c r="B254" i="120" a="1"/>
  <c r="B254" i="120" s="1"/>
  <c r="B253" i="120" a="1"/>
  <c r="B253" i="120" s="1"/>
  <c r="B252" i="120" a="1"/>
  <c r="B252" i="120" s="1"/>
  <c r="B251" i="120" a="1"/>
  <c r="B251" i="120" s="1"/>
  <c r="B250" i="120" a="1"/>
  <c r="B250" i="120" s="1"/>
  <c r="B249" i="120" a="1"/>
  <c r="B249" i="120" s="1"/>
  <c r="B248" i="120" a="1"/>
  <c r="B248" i="120" s="1"/>
  <c r="B247" i="120" a="1"/>
  <c r="B247" i="120" s="1"/>
  <c r="B246" i="120" a="1"/>
  <c r="B246" i="120" s="1"/>
  <c r="B245" i="120" a="1"/>
  <c r="B245" i="120" s="1"/>
  <c r="B244" i="120" a="1"/>
  <c r="B244" i="120" s="1"/>
  <c r="B243" i="120" a="1"/>
  <c r="B243" i="120" s="1"/>
  <c r="B242" i="120" a="1"/>
  <c r="B242" i="120" s="1"/>
  <c r="B241" i="120" a="1"/>
  <c r="B241" i="120" s="1"/>
  <c r="B240" i="120" a="1"/>
  <c r="B240" i="120" s="1"/>
  <c r="B239" i="120" a="1"/>
  <c r="B239" i="120" s="1"/>
  <c r="B238" i="120" a="1"/>
  <c r="B238" i="120" s="1"/>
  <c r="B237" i="120" a="1"/>
  <c r="B237" i="120" s="1"/>
  <c r="B236" i="120" a="1"/>
  <c r="B236" i="120" s="1"/>
  <c r="B235" i="120" a="1"/>
  <c r="B235" i="120" s="1"/>
  <c r="B234" i="120" a="1"/>
  <c r="B234" i="120" s="1"/>
  <c r="B233" i="120" a="1"/>
  <c r="B233" i="120" s="1"/>
  <c r="B232" i="120" a="1"/>
  <c r="B232" i="120" s="1"/>
  <c r="B231" i="120" a="1"/>
  <c r="B231" i="120" s="1"/>
  <c r="B230" i="120" a="1"/>
  <c r="B230" i="120" s="1"/>
  <c r="B229" i="120" a="1"/>
  <c r="B229" i="120" s="1"/>
  <c r="B228" i="120" a="1"/>
  <c r="B228" i="120" s="1"/>
  <c r="B227" i="120" a="1"/>
  <c r="B227" i="120" s="1"/>
  <c r="B226" i="120" a="1"/>
  <c r="B226" i="120" s="1"/>
  <c r="B225" i="120" a="1"/>
  <c r="B225" i="120" s="1"/>
  <c r="B224" i="120" a="1"/>
  <c r="B224" i="120" s="1"/>
  <c r="B223" i="120" a="1"/>
  <c r="B223" i="120" s="1"/>
  <c r="B222" i="120" a="1"/>
  <c r="B222" i="120" s="1"/>
  <c r="B221" i="120" a="1"/>
  <c r="B221" i="120" s="1"/>
  <c r="B220" i="120" a="1"/>
  <c r="B220" i="120" s="1"/>
  <c r="B219" i="120" a="1"/>
  <c r="B219" i="120" s="1"/>
  <c r="B218" i="120" a="1"/>
  <c r="B218" i="120" s="1"/>
  <c r="B217" i="120" a="1"/>
  <c r="B217" i="120" s="1"/>
  <c r="B216" i="120" a="1"/>
  <c r="B216" i="120" s="1"/>
  <c r="B215" i="120" a="1"/>
  <c r="B215" i="120" s="1"/>
  <c r="B214" i="120" a="1"/>
  <c r="B214" i="120" s="1"/>
  <c r="B213" i="120" a="1"/>
  <c r="B213" i="120" s="1"/>
  <c r="B212" i="120" a="1"/>
  <c r="B212" i="120" s="1"/>
  <c r="B211" i="120" a="1"/>
  <c r="B211" i="120" s="1"/>
  <c r="B210" i="120" a="1"/>
  <c r="B210" i="120" s="1"/>
  <c r="B209" i="120" a="1"/>
  <c r="B209" i="120" s="1"/>
  <c r="B208" i="120" a="1"/>
  <c r="B208" i="120" s="1"/>
  <c r="B207" i="120" a="1"/>
  <c r="B207" i="120" s="1"/>
  <c r="B206" i="120" a="1"/>
  <c r="B206" i="120" s="1"/>
  <c r="B205" i="120" a="1"/>
  <c r="B205" i="120" s="1"/>
  <c r="B204" i="120" a="1"/>
  <c r="B204" i="120" s="1"/>
  <c r="B203" i="120" a="1"/>
  <c r="B203" i="120" s="1"/>
  <c r="B202" i="120" a="1"/>
  <c r="B202" i="120" s="1"/>
  <c r="B201" i="120" a="1"/>
  <c r="B201" i="120" s="1"/>
  <c r="B200" i="120" a="1"/>
  <c r="B200" i="120" s="1"/>
  <c r="B199" i="120" a="1"/>
  <c r="B199" i="120" s="1"/>
  <c r="B198" i="120" a="1"/>
  <c r="B198" i="120" s="1"/>
  <c r="B197" i="120" a="1"/>
  <c r="B197" i="120" s="1"/>
  <c r="B196" i="120" a="1"/>
  <c r="B196" i="120" s="1"/>
  <c r="B195" i="120" a="1"/>
  <c r="B195" i="120" s="1"/>
  <c r="B194" i="120" a="1"/>
  <c r="B194" i="120" s="1"/>
  <c r="B193" i="120" a="1"/>
  <c r="B193" i="120" s="1"/>
  <c r="B192" i="120" a="1"/>
  <c r="B192" i="120" s="1"/>
  <c r="B191" i="120" a="1"/>
  <c r="B191" i="120" s="1"/>
  <c r="B190" i="120" a="1"/>
  <c r="B190" i="120" s="1"/>
  <c r="B189" i="120" a="1"/>
  <c r="B189" i="120" s="1"/>
  <c r="B188" i="120" a="1"/>
  <c r="B188" i="120" s="1"/>
  <c r="B187" i="120" a="1"/>
  <c r="B187" i="120" s="1"/>
  <c r="B186" i="120" a="1"/>
  <c r="B186" i="120" s="1"/>
  <c r="B185" i="120" a="1"/>
  <c r="B185" i="120" s="1"/>
  <c r="B184" i="120" a="1"/>
  <c r="B184" i="120" s="1"/>
  <c r="B183" i="120" a="1"/>
  <c r="B183" i="120" s="1"/>
  <c r="B182" i="120" a="1"/>
  <c r="B182" i="120" s="1"/>
  <c r="B181" i="120" a="1"/>
  <c r="B181" i="120" s="1"/>
  <c r="B180" i="120" a="1"/>
  <c r="B180" i="120" s="1"/>
  <c r="B179" i="120" a="1"/>
  <c r="B179" i="120" s="1"/>
  <c r="B178" i="120" a="1"/>
  <c r="B178" i="120" s="1"/>
  <c r="B177" i="120" a="1"/>
  <c r="B177" i="120" s="1"/>
  <c r="B176" i="120" a="1"/>
  <c r="B176" i="120" s="1"/>
  <c r="B175" i="120" a="1"/>
  <c r="B175" i="120" s="1"/>
  <c r="B174" i="120" a="1"/>
  <c r="B174" i="120" s="1"/>
  <c r="B173" i="120" a="1"/>
  <c r="B173" i="120" s="1"/>
  <c r="B172" i="120" a="1"/>
  <c r="B172" i="120" s="1"/>
  <c r="B171" i="120" a="1"/>
  <c r="B171" i="120" s="1"/>
  <c r="B170" i="120" a="1"/>
  <c r="B170" i="120" s="1"/>
  <c r="B169" i="120" a="1"/>
  <c r="B169" i="120" s="1"/>
  <c r="B168" i="120" a="1"/>
  <c r="B168" i="120" s="1"/>
  <c r="B167" i="120" a="1"/>
  <c r="B167" i="120" s="1"/>
  <c r="B166" i="120" a="1"/>
  <c r="B166" i="120" s="1"/>
  <c r="B165" i="120" a="1"/>
  <c r="B165" i="120" s="1"/>
  <c r="B164" i="120" a="1"/>
  <c r="B164" i="120" s="1"/>
  <c r="B163" i="120" a="1"/>
  <c r="B163" i="120" s="1"/>
  <c r="B162" i="120" a="1"/>
  <c r="B162" i="120" s="1"/>
  <c r="B161" i="120" a="1"/>
  <c r="B161" i="120" s="1"/>
  <c r="B160" i="120" a="1"/>
  <c r="B160" i="120" s="1"/>
  <c r="B159" i="120" a="1"/>
  <c r="B159" i="120" s="1"/>
  <c r="B158" i="120" a="1"/>
  <c r="B158" i="120" s="1"/>
  <c r="B157" i="120" a="1"/>
  <c r="B157" i="120" s="1"/>
  <c r="B156" i="120" a="1"/>
  <c r="B156" i="120" s="1"/>
  <c r="B155" i="120" a="1"/>
  <c r="B155" i="120" s="1"/>
  <c r="B154" i="120" a="1"/>
  <c r="B154" i="120" s="1"/>
  <c r="B153" i="120" a="1"/>
  <c r="B153" i="120" s="1"/>
  <c r="B152" i="120" a="1"/>
  <c r="B152" i="120" s="1"/>
  <c r="B151" i="120" a="1"/>
  <c r="B151" i="120" s="1"/>
  <c r="B150" i="120" a="1"/>
  <c r="B150" i="120" s="1"/>
  <c r="B149" i="120" a="1"/>
  <c r="B149" i="120" s="1"/>
  <c r="B148" i="120" a="1"/>
  <c r="B148" i="120" s="1"/>
  <c r="B147" i="120" a="1"/>
  <c r="B147" i="120" s="1"/>
  <c r="B146" i="120" a="1"/>
  <c r="B146" i="120" s="1"/>
  <c r="B145" i="120" a="1"/>
  <c r="B145" i="120" s="1"/>
  <c r="B144" i="120" a="1"/>
  <c r="B144" i="120" s="1"/>
  <c r="B143" i="120" a="1"/>
  <c r="B143" i="120" s="1"/>
  <c r="B142" i="120" a="1"/>
  <c r="B142" i="120" s="1"/>
  <c r="B141" i="120" a="1"/>
  <c r="B141" i="120" s="1"/>
  <c r="B140" i="120" a="1"/>
  <c r="B140" i="120" s="1"/>
  <c r="B139" i="120" a="1"/>
  <c r="B139" i="120" s="1"/>
  <c r="B138" i="120" a="1"/>
  <c r="B138" i="120" s="1"/>
  <c r="B137" i="120" a="1"/>
  <c r="B137" i="120" s="1"/>
  <c r="B136" i="120" a="1"/>
  <c r="B136" i="120" s="1"/>
  <c r="B135" i="120" a="1"/>
  <c r="B135" i="120" s="1"/>
  <c r="B134" i="120" a="1"/>
  <c r="B134" i="120" s="1"/>
  <c r="B133" i="120" a="1"/>
  <c r="B133" i="120" s="1"/>
  <c r="B132" i="120" a="1"/>
  <c r="B132" i="120" s="1"/>
  <c r="B131" i="120" a="1"/>
  <c r="B131" i="120" s="1"/>
  <c r="B130" i="120" a="1"/>
  <c r="B130" i="120" s="1"/>
  <c r="B129" i="120" a="1"/>
  <c r="B129" i="120" s="1"/>
  <c r="B128" i="120" a="1"/>
  <c r="B128" i="120" s="1"/>
  <c r="B127" i="120" a="1"/>
  <c r="B127" i="120" s="1"/>
  <c r="B126" i="120" a="1"/>
  <c r="B126" i="120" s="1"/>
  <c r="B125" i="120" a="1"/>
  <c r="B125" i="120" s="1"/>
  <c r="B124" i="120" a="1"/>
  <c r="B124" i="120" s="1"/>
  <c r="B123" i="120" a="1"/>
  <c r="B123" i="120" s="1"/>
  <c r="B122" i="120" a="1"/>
  <c r="B122" i="120" s="1"/>
  <c r="B121" i="120" a="1"/>
  <c r="B121" i="120" s="1"/>
  <c r="B120" i="120" a="1"/>
  <c r="B120" i="120" s="1"/>
  <c r="B119" i="120" a="1"/>
  <c r="B119" i="120" s="1"/>
  <c r="B118" i="120" a="1"/>
  <c r="B118" i="120" s="1"/>
  <c r="B117" i="120" a="1"/>
  <c r="B117" i="120" s="1"/>
  <c r="B116" i="120" a="1"/>
  <c r="B116" i="120" s="1"/>
  <c r="B115" i="120" a="1"/>
  <c r="B115" i="120" s="1"/>
  <c r="B114" i="120" a="1"/>
  <c r="B114" i="120" s="1"/>
  <c r="B113" i="120" a="1"/>
  <c r="B113" i="120" s="1"/>
  <c r="B112" i="120" a="1"/>
  <c r="B112" i="120" s="1"/>
  <c r="B111" i="120" a="1"/>
  <c r="B111" i="120" s="1"/>
  <c r="B110" i="120" a="1"/>
  <c r="B110" i="120" s="1"/>
  <c r="B109" i="120" a="1"/>
  <c r="B109" i="120" s="1"/>
  <c r="B108" i="120" a="1"/>
  <c r="B108" i="120" s="1"/>
  <c r="B107" i="120" a="1"/>
  <c r="B107" i="120" s="1"/>
  <c r="B106" i="120" a="1"/>
  <c r="B106" i="120" s="1"/>
  <c r="B105" i="120" a="1"/>
  <c r="B105" i="120" s="1"/>
  <c r="B104" i="120" a="1"/>
  <c r="B104" i="120" s="1"/>
  <c r="B103" i="120" a="1"/>
  <c r="B103" i="120" s="1"/>
  <c r="B102" i="120" a="1"/>
  <c r="B102" i="120" s="1"/>
  <c r="B101" i="120" a="1"/>
  <c r="B101" i="120" s="1"/>
  <c r="B100" i="120" a="1"/>
  <c r="B100" i="120" s="1"/>
  <c r="B99" i="120" a="1"/>
  <c r="B99" i="120" s="1"/>
  <c r="B98" i="120" a="1"/>
  <c r="B98" i="120" s="1"/>
  <c r="B97" i="120" a="1"/>
  <c r="B97" i="120" s="1"/>
  <c r="B96" i="120" a="1"/>
  <c r="B96" i="120" s="1"/>
  <c r="B95" i="120" a="1"/>
  <c r="B95" i="120" s="1"/>
  <c r="B94" i="120" a="1"/>
  <c r="B94" i="120" s="1"/>
  <c r="B93" i="120" a="1"/>
  <c r="B93" i="120" s="1"/>
  <c r="B92" i="120" a="1"/>
  <c r="B92" i="120" s="1"/>
  <c r="B91" i="120" a="1"/>
  <c r="B91" i="120" s="1"/>
  <c r="B90" i="120" a="1"/>
  <c r="B90" i="120" s="1"/>
  <c r="B89" i="120" a="1"/>
  <c r="B89" i="120" s="1"/>
  <c r="B88" i="120" a="1"/>
  <c r="B88" i="120" s="1"/>
  <c r="B87" i="120" a="1"/>
  <c r="B87" i="120" s="1"/>
  <c r="B86" i="120" a="1"/>
  <c r="B86" i="120" s="1"/>
  <c r="B85" i="120" a="1"/>
  <c r="B85" i="120" s="1"/>
  <c r="B84" i="120" a="1"/>
  <c r="B84" i="120" s="1"/>
  <c r="B83" i="120" a="1"/>
  <c r="B83" i="120" s="1"/>
  <c r="B82" i="120" a="1"/>
  <c r="B82" i="120" s="1"/>
  <c r="B81" i="120" a="1"/>
  <c r="B81" i="120" s="1"/>
  <c r="B80" i="120" a="1"/>
  <c r="B80" i="120" s="1"/>
  <c r="B79" i="120" a="1"/>
  <c r="B79" i="120" s="1"/>
  <c r="B78" i="120" a="1"/>
  <c r="B78" i="120" s="1"/>
  <c r="B77" i="120" a="1"/>
  <c r="B77" i="120" s="1"/>
  <c r="B76" i="120" a="1"/>
  <c r="B76" i="120" s="1"/>
  <c r="B75" i="120" a="1"/>
  <c r="B75" i="120" s="1"/>
  <c r="B74" i="120" a="1"/>
  <c r="B74" i="120" s="1"/>
  <c r="B73" i="120" a="1"/>
  <c r="B73" i="120" s="1"/>
  <c r="B72" i="120" a="1"/>
  <c r="B72" i="120" s="1"/>
  <c r="B71" i="120" a="1"/>
  <c r="B71" i="120" s="1"/>
  <c r="B70" i="120" a="1"/>
  <c r="B70" i="120" s="1"/>
  <c r="B69" i="120" a="1"/>
  <c r="B69" i="120" s="1"/>
  <c r="B68" i="120" a="1"/>
  <c r="B68" i="120" s="1"/>
  <c r="B67" i="120" a="1"/>
  <c r="B67" i="120" s="1"/>
  <c r="B66" i="120" a="1"/>
  <c r="B66" i="120" s="1"/>
  <c r="B65" i="120" a="1"/>
  <c r="B65" i="120" s="1"/>
  <c r="B64" i="120" a="1"/>
  <c r="B64" i="120" s="1"/>
  <c r="B63" i="120" a="1"/>
  <c r="B63" i="120" s="1"/>
  <c r="B62" i="120" a="1"/>
  <c r="B62" i="120" s="1"/>
  <c r="B61" i="120" a="1"/>
  <c r="B61" i="120" s="1"/>
  <c r="B60" i="120" a="1"/>
  <c r="B60" i="120" s="1"/>
  <c r="B59" i="120" a="1"/>
  <c r="B59" i="120" s="1"/>
  <c r="B58" i="120" a="1"/>
  <c r="B58" i="120" s="1"/>
  <c r="B57" i="120" a="1"/>
  <c r="B57" i="120" s="1"/>
  <c r="B56" i="120" a="1"/>
  <c r="B56" i="120" s="1"/>
  <c r="B55" i="120" a="1"/>
  <c r="B55" i="120" s="1"/>
  <c r="B54" i="120" a="1"/>
  <c r="B54" i="120" s="1"/>
  <c r="B53" i="120" a="1"/>
  <c r="B53" i="120" s="1"/>
  <c r="B52" i="120" a="1"/>
  <c r="B52" i="120" s="1"/>
  <c r="B51" i="120" a="1"/>
  <c r="B51" i="120" s="1"/>
  <c r="B50" i="120" a="1"/>
  <c r="B50" i="120" s="1"/>
  <c r="B49" i="120" a="1"/>
  <c r="B49" i="120" s="1"/>
  <c r="B48" i="120" a="1"/>
  <c r="B48" i="120" s="1"/>
  <c r="B47" i="120" a="1"/>
  <c r="B47" i="120" s="1"/>
  <c r="B46" i="120" a="1"/>
  <c r="B46" i="120" s="1"/>
  <c r="B45" i="120" a="1"/>
  <c r="B45" i="120" s="1"/>
  <c r="B44" i="120" a="1"/>
  <c r="B44" i="120" s="1"/>
  <c r="B43" i="120" a="1"/>
  <c r="B43" i="120" s="1"/>
  <c r="B42" i="120" a="1"/>
  <c r="B42" i="120" s="1"/>
  <c r="B41" i="120" a="1"/>
  <c r="B41" i="120" s="1"/>
  <c r="B40" i="120" a="1"/>
  <c r="B40" i="120" s="1"/>
  <c r="B39" i="120" a="1"/>
  <c r="B39" i="120" s="1"/>
  <c r="B38" i="120" a="1"/>
  <c r="B38" i="120" s="1"/>
  <c r="B37" i="120" a="1"/>
  <c r="B37" i="120" s="1"/>
  <c r="B36" i="120" a="1"/>
  <c r="B36" i="120" s="1"/>
  <c r="B35" i="120" a="1"/>
  <c r="B35" i="120" s="1"/>
  <c r="B34" i="120" a="1"/>
  <c r="B34" i="120" s="1"/>
  <c r="B33" i="120" a="1"/>
  <c r="B33" i="120" s="1"/>
  <c r="B32" i="120" a="1"/>
  <c r="B32" i="120" s="1"/>
  <c r="B31" i="120" a="1"/>
  <c r="B31" i="120" s="1"/>
  <c r="B30" i="120" a="1"/>
  <c r="B30" i="120" s="1"/>
  <c r="B29" i="120" a="1"/>
  <c r="B29" i="120" s="1"/>
  <c r="B28" i="120" a="1"/>
  <c r="B28" i="120" s="1"/>
  <c r="B27" i="120" a="1"/>
  <c r="B27" i="120" s="1"/>
  <c r="B26" i="120" a="1"/>
  <c r="B26" i="120" s="1"/>
  <c r="B25" i="120" a="1"/>
  <c r="B25" i="120" s="1"/>
  <c r="B24" i="120" a="1"/>
  <c r="B24" i="120" s="1"/>
  <c r="B23" i="120" a="1"/>
  <c r="B23" i="120" s="1"/>
  <c r="B22" i="120" a="1"/>
  <c r="B22" i="120" s="1"/>
  <c r="B21" i="120" a="1"/>
  <c r="B21" i="120" s="1"/>
  <c r="B20" i="120" a="1"/>
  <c r="B20" i="120" s="1"/>
  <c r="B19" i="120" a="1"/>
  <c r="B19" i="120" s="1"/>
  <c r="B18" i="120" a="1"/>
  <c r="B18" i="120" s="1"/>
  <c r="B17" i="120" a="1"/>
  <c r="B17" i="120" s="1"/>
  <c r="B16" i="120" a="1"/>
  <c r="B16" i="120" s="1"/>
  <c r="B15" i="120" a="1"/>
  <c r="B15" i="120" s="1"/>
  <c r="B14" i="120" a="1"/>
  <c r="B14" i="120" s="1"/>
  <c r="B13" i="120" a="1"/>
  <c r="B13" i="120" s="1"/>
  <c r="B12" i="120" a="1"/>
  <c r="B12" i="120" s="1"/>
  <c r="B11" i="120" a="1"/>
  <c r="B11" i="120" s="1"/>
  <c r="B10" i="120" a="1"/>
  <c r="B10" i="120" s="1"/>
  <c r="B9" i="120" a="1"/>
  <c r="B9" i="120" s="1"/>
  <c r="B8" i="120" a="1"/>
  <c r="B8" i="120" s="1"/>
  <c r="B7" i="120" a="1"/>
  <c r="B7" i="120" s="1"/>
  <c r="A2" i="120" a="1"/>
  <c r="B6" i="120" s="1" a="1"/>
  <c r="B6" i="120" s="1"/>
  <c r="B5000" i="88" a="1"/>
  <c r="B5000" i="88" s="1"/>
  <c r="B4999" i="88" a="1"/>
  <c r="B4999" i="88" s="1"/>
  <c r="B4998" i="88" a="1"/>
  <c r="B4998" i="88" s="1"/>
  <c r="B4997" i="88" a="1"/>
  <c r="B4997" i="88" s="1"/>
  <c r="B4996" i="88" a="1"/>
  <c r="B4996" i="88" s="1"/>
  <c r="B4995" i="88" a="1"/>
  <c r="B4995" i="88" s="1"/>
  <c r="B4994" i="88" a="1"/>
  <c r="B4994" i="88" s="1"/>
  <c r="B4993" i="88" a="1"/>
  <c r="B4993" i="88" s="1"/>
  <c r="B4992" i="88" a="1"/>
  <c r="B4992" i="88" s="1"/>
  <c r="B4991" i="88" a="1"/>
  <c r="B4991" i="88" s="1"/>
  <c r="B4990" i="88" a="1"/>
  <c r="B4990" i="88" s="1"/>
  <c r="B4989" i="88" a="1"/>
  <c r="B4989" i="88" s="1"/>
  <c r="B4988" i="88" a="1"/>
  <c r="B4988" i="88" s="1"/>
  <c r="B4987" i="88" a="1"/>
  <c r="B4987" i="88" s="1"/>
  <c r="B4986" i="88" a="1"/>
  <c r="B4986" i="88" s="1"/>
  <c r="B4985" i="88" a="1"/>
  <c r="B4985" i="88" s="1"/>
  <c r="B4984" i="88" a="1"/>
  <c r="B4984" i="88" s="1"/>
  <c r="B4983" i="88" a="1"/>
  <c r="B4983" i="88" s="1"/>
  <c r="B4982" i="88" a="1"/>
  <c r="B4982" i="88" s="1"/>
  <c r="B4981" i="88" a="1"/>
  <c r="B4981" i="88" s="1"/>
  <c r="B4980" i="88" a="1"/>
  <c r="B4980" i="88" s="1"/>
  <c r="B4979" i="88" a="1"/>
  <c r="B4979" i="88" s="1"/>
  <c r="B4978" i="88" a="1"/>
  <c r="B4978" i="88" s="1"/>
  <c r="B4977" i="88" a="1"/>
  <c r="B4977" i="88" s="1"/>
  <c r="B4976" i="88" a="1"/>
  <c r="B4976" i="88" s="1"/>
  <c r="B4975" i="88" a="1"/>
  <c r="B4975" i="88" s="1"/>
  <c r="B4974" i="88" a="1"/>
  <c r="B4974" i="88" s="1"/>
  <c r="B4973" i="88" a="1"/>
  <c r="B4973" i="88" s="1"/>
  <c r="B4972" i="88" a="1"/>
  <c r="B4972" i="88" s="1"/>
  <c r="B4971" i="88" a="1"/>
  <c r="B4971" i="88" s="1"/>
  <c r="B4970" i="88" a="1"/>
  <c r="B4970" i="88" s="1"/>
  <c r="B4969" i="88" a="1"/>
  <c r="B4969" i="88" s="1"/>
  <c r="B4968" i="88" a="1"/>
  <c r="B4968" i="88" s="1"/>
  <c r="B4967" i="88" a="1"/>
  <c r="B4967" i="88" s="1"/>
  <c r="B4966" i="88" a="1"/>
  <c r="B4966" i="88" s="1"/>
  <c r="B4965" i="88" a="1"/>
  <c r="B4965" i="88" s="1"/>
  <c r="B4964" i="88" a="1"/>
  <c r="B4964" i="88" s="1"/>
  <c r="B4963" i="88" a="1"/>
  <c r="B4963" i="88" s="1"/>
  <c r="B4962" i="88" a="1"/>
  <c r="B4962" i="88" s="1"/>
  <c r="B4961" i="88" a="1"/>
  <c r="B4961" i="88" s="1"/>
  <c r="B4960" i="88" a="1"/>
  <c r="B4960" i="88" s="1"/>
  <c r="B4959" i="88" a="1"/>
  <c r="B4959" i="88" s="1"/>
  <c r="B4958" i="88" a="1"/>
  <c r="B4958" i="88" s="1"/>
  <c r="B4957" i="88" a="1"/>
  <c r="B4957" i="88" s="1"/>
  <c r="B4956" i="88" a="1"/>
  <c r="B4956" i="88" s="1"/>
  <c r="B4955" i="88" a="1"/>
  <c r="B4955" i="88" s="1"/>
  <c r="B4954" i="88" a="1"/>
  <c r="B4954" i="88" s="1"/>
  <c r="B4953" i="88" a="1"/>
  <c r="B4953" i="88" s="1"/>
  <c r="B4952" i="88" a="1"/>
  <c r="B4952" i="88" s="1"/>
  <c r="B4951" i="88" a="1"/>
  <c r="B4951" i="88" s="1"/>
  <c r="B4950" i="88" a="1"/>
  <c r="B4950" i="88" s="1"/>
  <c r="B4949" i="88" a="1"/>
  <c r="B4949" i="88" s="1"/>
  <c r="B4948" i="88" a="1"/>
  <c r="B4948" i="88" s="1"/>
  <c r="B4947" i="88" a="1"/>
  <c r="B4947" i="88" s="1"/>
  <c r="B4946" i="88" a="1"/>
  <c r="B4946" i="88" s="1"/>
  <c r="B4945" i="88" a="1"/>
  <c r="B4945" i="88" s="1"/>
  <c r="B4944" i="88" a="1"/>
  <c r="B4944" i="88" s="1"/>
  <c r="B4943" i="88" a="1"/>
  <c r="B4943" i="88" s="1"/>
  <c r="B4942" i="88" a="1"/>
  <c r="B4942" i="88" s="1"/>
  <c r="B4941" i="88" a="1"/>
  <c r="B4941" i="88" s="1"/>
  <c r="B4940" i="88" a="1"/>
  <c r="B4940" i="88" s="1"/>
  <c r="B4939" i="88" a="1"/>
  <c r="B4939" i="88" s="1"/>
  <c r="B4938" i="88" a="1"/>
  <c r="B4938" i="88" s="1"/>
  <c r="B4937" i="88" a="1"/>
  <c r="B4937" i="88" s="1"/>
  <c r="B4936" i="88" a="1"/>
  <c r="B4936" i="88" s="1"/>
  <c r="B4935" i="88" a="1"/>
  <c r="B4935" i="88" s="1"/>
  <c r="B4934" i="88" a="1"/>
  <c r="B4934" i="88" s="1"/>
  <c r="B4933" i="88" a="1"/>
  <c r="B4933" i="88" s="1"/>
  <c r="B4932" i="88" a="1"/>
  <c r="B4932" i="88" s="1"/>
  <c r="B4931" i="88" a="1"/>
  <c r="B4931" i="88" s="1"/>
  <c r="B4930" i="88" a="1"/>
  <c r="B4930" i="88" s="1"/>
  <c r="B4929" i="88" a="1"/>
  <c r="B4929" i="88" s="1"/>
  <c r="B4928" i="88" a="1"/>
  <c r="B4928" i="88" s="1"/>
  <c r="B4927" i="88" a="1"/>
  <c r="B4927" i="88" s="1"/>
  <c r="B4926" i="88" a="1"/>
  <c r="B4926" i="88" s="1"/>
  <c r="B4925" i="88" a="1"/>
  <c r="B4925" i="88" s="1"/>
  <c r="B4924" i="88" a="1"/>
  <c r="B4924" i="88" s="1"/>
  <c r="B4923" i="88" a="1"/>
  <c r="B4923" i="88" s="1"/>
  <c r="B4922" i="88" a="1"/>
  <c r="B4922" i="88" s="1"/>
  <c r="B4921" i="88" a="1"/>
  <c r="B4921" i="88" s="1"/>
  <c r="B4920" i="88" a="1"/>
  <c r="B4920" i="88" s="1"/>
  <c r="B4919" i="88" a="1"/>
  <c r="B4919" i="88" s="1"/>
  <c r="B4918" i="88" a="1"/>
  <c r="B4918" i="88" s="1"/>
  <c r="B4917" i="88" a="1"/>
  <c r="B4917" i="88" s="1"/>
  <c r="B4916" i="88" a="1"/>
  <c r="B4916" i="88" s="1"/>
  <c r="B4915" i="88" a="1"/>
  <c r="B4915" i="88" s="1"/>
  <c r="B4914" i="88" a="1"/>
  <c r="B4914" i="88" s="1"/>
  <c r="B4913" i="88" a="1"/>
  <c r="B4913" i="88" s="1"/>
  <c r="B4912" i="88" a="1"/>
  <c r="B4912" i="88" s="1"/>
  <c r="B4911" i="88" a="1"/>
  <c r="B4911" i="88" s="1"/>
  <c r="B4910" i="88" a="1"/>
  <c r="B4910" i="88" s="1"/>
  <c r="B4909" i="88" a="1"/>
  <c r="B4909" i="88" s="1"/>
  <c r="B4908" i="88" a="1"/>
  <c r="B4908" i="88" s="1"/>
  <c r="B4907" i="88" a="1"/>
  <c r="B4907" i="88" s="1"/>
  <c r="B4906" i="88" a="1"/>
  <c r="B4906" i="88" s="1"/>
  <c r="B4905" i="88" a="1"/>
  <c r="B4905" i="88" s="1"/>
  <c r="B4904" i="88" a="1"/>
  <c r="B4904" i="88" s="1"/>
  <c r="B4903" i="88" a="1"/>
  <c r="B4903" i="88" s="1"/>
  <c r="B4902" i="88" a="1"/>
  <c r="B4902" i="88" s="1"/>
  <c r="B4901" i="88" a="1"/>
  <c r="B4901" i="88" s="1"/>
  <c r="B4900" i="88" a="1"/>
  <c r="B4900" i="88" s="1"/>
  <c r="B4899" i="88" a="1"/>
  <c r="B4899" i="88" s="1"/>
  <c r="B4898" i="88" a="1"/>
  <c r="B4898" i="88" s="1"/>
  <c r="B4897" i="88" a="1"/>
  <c r="B4897" i="88" s="1"/>
  <c r="B4896" i="88" a="1"/>
  <c r="B4896" i="88" s="1"/>
  <c r="B4895" i="88" a="1"/>
  <c r="B4895" i="88" s="1"/>
  <c r="B4894" i="88" a="1"/>
  <c r="B4894" i="88" s="1"/>
  <c r="B4893" i="88" a="1"/>
  <c r="B4893" i="88" s="1"/>
  <c r="B4892" i="88" a="1"/>
  <c r="B4892" i="88" s="1"/>
  <c r="B4891" i="88" a="1"/>
  <c r="B4891" i="88" s="1"/>
  <c r="B4890" i="88" a="1"/>
  <c r="B4890" i="88" s="1"/>
  <c r="B4889" i="88" a="1"/>
  <c r="B4889" i="88" s="1"/>
  <c r="B4888" i="88" a="1"/>
  <c r="B4888" i="88" s="1"/>
  <c r="B4887" i="88" a="1"/>
  <c r="B4887" i="88" s="1"/>
  <c r="B4886" i="88" a="1"/>
  <c r="B4886" i="88" s="1"/>
  <c r="B4885" i="88" a="1"/>
  <c r="B4885" i="88" s="1"/>
  <c r="B4884" i="88" a="1"/>
  <c r="B4884" i="88" s="1"/>
  <c r="B4883" i="88" a="1"/>
  <c r="B4883" i="88" s="1"/>
  <c r="B4882" i="88" a="1"/>
  <c r="B4882" i="88" s="1"/>
  <c r="B4881" i="88" a="1"/>
  <c r="B4881" i="88" s="1"/>
  <c r="B4880" i="88" a="1"/>
  <c r="B4880" i="88" s="1"/>
  <c r="B4879" i="88" a="1"/>
  <c r="B4879" i="88" s="1"/>
  <c r="B4878" i="88" a="1"/>
  <c r="B4878" i="88" s="1"/>
  <c r="B4877" i="88" a="1"/>
  <c r="B4877" i="88" s="1"/>
  <c r="B4876" i="88" a="1"/>
  <c r="B4876" i="88" s="1"/>
  <c r="B4875" i="88" a="1"/>
  <c r="B4875" i="88" s="1"/>
  <c r="B4874" i="88" a="1"/>
  <c r="B4874" i="88" s="1"/>
  <c r="B4873" i="88" a="1"/>
  <c r="B4873" i="88" s="1"/>
  <c r="B4872" i="88" a="1"/>
  <c r="B4872" i="88" s="1"/>
  <c r="B4871" i="88" a="1"/>
  <c r="B4871" i="88" s="1"/>
  <c r="B4870" i="88" a="1"/>
  <c r="B4870" i="88" s="1"/>
  <c r="B4869" i="88" a="1"/>
  <c r="B4869" i="88" s="1"/>
  <c r="B4868" i="88" a="1"/>
  <c r="B4868" i="88" s="1"/>
  <c r="B4867" i="88" a="1"/>
  <c r="B4867" i="88" s="1"/>
  <c r="B4866" i="88" a="1"/>
  <c r="B4866" i="88" s="1"/>
  <c r="B4865" i="88" a="1"/>
  <c r="B4865" i="88" s="1"/>
  <c r="B4864" i="88" a="1"/>
  <c r="B4864" i="88" s="1"/>
  <c r="B4863" i="88" a="1"/>
  <c r="B4863" i="88" s="1"/>
  <c r="B4862" i="88" a="1"/>
  <c r="B4862" i="88" s="1"/>
  <c r="B4861" i="88" a="1"/>
  <c r="B4861" i="88" s="1"/>
  <c r="B4860" i="88" a="1"/>
  <c r="B4860" i="88" s="1"/>
  <c r="B4859" i="88" a="1"/>
  <c r="B4859" i="88" s="1"/>
  <c r="B4858" i="88" a="1"/>
  <c r="B4858" i="88" s="1"/>
  <c r="B4857" i="88" a="1"/>
  <c r="B4857" i="88" s="1"/>
  <c r="B4856" i="88" a="1"/>
  <c r="B4856" i="88" s="1"/>
  <c r="B4855" i="88" a="1"/>
  <c r="B4855" i="88" s="1"/>
  <c r="B4854" i="88" a="1"/>
  <c r="B4854" i="88" s="1"/>
  <c r="B4853" i="88" a="1"/>
  <c r="B4853" i="88" s="1"/>
  <c r="B4852" i="88" a="1"/>
  <c r="B4852" i="88" s="1"/>
  <c r="B4851" i="88" a="1"/>
  <c r="B4851" i="88" s="1"/>
  <c r="B4850" i="88" a="1"/>
  <c r="B4850" i="88" s="1"/>
  <c r="B4849" i="88" a="1"/>
  <c r="B4849" i="88" s="1"/>
  <c r="B4848" i="88" a="1"/>
  <c r="B4848" i="88" s="1"/>
  <c r="B4847" i="88" a="1"/>
  <c r="B4847" i="88" s="1"/>
  <c r="B4846" i="88" a="1"/>
  <c r="B4846" i="88" s="1"/>
  <c r="B4845" i="88" a="1"/>
  <c r="B4845" i="88" s="1"/>
  <c r="B4844" i="88" a="1"/>
  <c r="B4844" i="88" s="1"/>
  <c r="B4843" i="88" a="1"/>
  <c r="B4843" i="88" s="1"/>
  <c r="B4842" i="88" a="1"/>
  <c r="B4842" i="88" s="1"/>
  <c r="B4841" i="88" a="1"/>
  <c r="B4841" i="88" s="1"/>
  <c r="B4840" i="88" a="1"/>
  <c r="B4840" i="88" s="1"/>
  <c r="B4839" i="88" a="1"/>
  <c r="B4839" i="88" s="1"/>
  <c r="B4838" i="88" a="1"/>
  <c r="B4838" i="88" s="1"/>
  <c r="B4837" i="88" a="1"/>
  <c r="B4837" i="88" s="1"/>
  <c r="B4836" i="88" a="1"/>
  <c r="B4836" i="88" s="1"/>
  <c r="B4835" i="88" a="1"/>
  <c r="B4835" i="88" s="1"/>
  <c r="B4834" i="88" a="1"/>
  <c r="B4834" i="88" s="1"/>
  <c r="B4833" i="88" a="1"/>
  <c r="B4833" i="88" s="1"/>
  <c r="B4832" i="88" a="1"/>
  <c r="B4832" i="88" s="1"/>
  <c r="B4831" i="88" a="1"/>
  <c r="B4831" i="88" s="1"/>
  <c r="B4830" i="88" a="1"/>
  <c r="B4830" i="88" s="1"/>
  <c r="B4829" i="88" a="1"/>
  <c r="B4829" i="88" s="1"/>
  <c r="B4828" i="88" a="1"/>
  <c r="B4828" i="88" s="1"/>
  <c r="B4827" i="88" a="1"/>
  <c r="B4827" i="88" s="1"/>
  <c r="B4826" i="88" a="1"/>
  <c r="B4826" i="88" s="1"/>
  <c r="B4825" i="88" a="1"/>
  <c r="B4825" i="88" s="1"/>
  <c r="B4824" i="88" a="1"/>
  <c r="B4824" i="88" s="1"/>
  <c r="B4823" i="88" a="1"/>
  <c r="B4823" i="88" s="1"/>
  <c r="B4822" i="88" a="1"/>
  <c r="B4822" i="88" s="1"/>
  <c r="B4821" i="88" a="1"/>
  <c r="B4821" i="88" s="1"/>
  <c r="B4820" i="88" a="1"/>
  <c r="B4820" i="88" s="1"/>
  <c r="B4819" i="88" a="1"/>
  <c r="B4819" i="88" s="1"/>
  <c r="B4818" i="88" a="1"/>
  <c r="B4818" i="88" s="1"/>
  <c r="B4817" i="88" a="1"/>
  <c r="B4817" i="88" s="1"/>
  <c r="B4816" i="88" a="1"/>
  <c r="B4816" i="88" s="1"/>
  <c r="B4815" i="88" a="1"/>
  <c r="B4815" i="88" s="1"/>
  <c r="B4814" i="88" a="1"/>
  <c r="B4814" i="88" s="1"/>
  <c r="B4813" i="88" a="1"/>
  <c r="B4813" i="88" s="1"/>
  <c r="B4812" i="88" a="1"/>
  <c r="B4812" i="88" s="1"/>
  <c r="B4811" i="88" a="1"/>
  <c r="B4811" i="88" s="1"/>
  <c r="B4810" i="88" a="1"/>
  <c r="B4810" i="88" s="1"/>
  <c r="B4809" i="88" a="1"/>
  <c r="B4809" i="88" s="1"/>
  <c r="B4808" i="88" a="1"/>
  <c r="B4808" i="88" s="1"/>
  <c r="B4807" i="88" a="1"/>
  <c r="B4807" i="88" s="1"/>
  <c r="B4806" i="88" a="1"/>
  <c r="B4806" i="88" s="1"/>
  <c r="B4805" i="88" a="1"/>
  <c r="B4805" i="88" s="1"/>
  <c r="B4804" i="88" a="1"/>
  <c r="B4804" i="88" s="1"/>
  <c r="B4803" i="88" a="1"/>
  <c r="B4803" i="88" s="1"/>
  <c r="B4802" i="88" a="1"/>
  <c r="B4802" i="88" s="1"/>
  <c r="B4801" i="88" a="1"/>
  <c r="B4801" i="88" s="1"/>
  <c r="B4800" i="88" a="1"/>
  <c r="B4800" i="88" s="1"/>
  <c r="B4799" i="88" a="1"/>
  <c r="B4799" i="88" s="1"/>
  <c r="B4798" i="88" a="1"/>
  <c r="B4798" i="88" s="1"/>
  <c r="B4797" i="88" a="1"/>
  <c r="B4797" i="88" s="1"/>
  <c r="B4796" i="88" a="1"/>
  <c r="B4796" i="88" s="1"/>
  <c r="B4795" i="88" a="1"/>
  <c r="B4795" i="88" s="1"/>
  <c r="B4794" i="88" a="1"/>
  <c r="B4794" i="88" s="1"/>
  <c r="B4793" i="88" a="1"/>
  <c r="B4793" i="88" s="1"/>
  <c r="B4792" i="88" a="1"/>
  <c r="B4792" i="88" s="1"/>
  <c r="B4791" i="88" a="1"/>
  <c r="B4791" i="88" s="1"/>
  <c r="B4790" i="88" a="1"/>
  <c r="B4790" i="88" s="1"/>
  <c r="B4789" i="88" a="1"/>
  <c r="B4789" i="88" s="1"/>
  <c r="B4788" i="88" a="1"/>
  <c r="B4788" i="88" s="1"/>
  <c r="B4787" i="88" a="1"/>
  <c r="B4787" i="88" s="1"/>
  <c r="B4786" i="88" a="1"/>
  <c r="B4786" i="88" s="1"/>
  <c r="B4785" i="88" a="1"/>
  <c r="B4785" i="88" s="1"/>
  <c r="B4784" i="88" a="1"/>
  <c r="B4784" i="88" s="1"/>
  <c r="B4783" i="88" a="1"/>
  <c r="B4783" i="88" s="1"/>
  <c r="B4782" i="88" a="1"/>
  <c r="B4782" i="88" s="1"/>
  <c r="B4781" i="88" a="1"/>
  <c r="B4781" i="88" s="1"/>
  <c r="B4780" i="88" a="1"/>
  <c r="B4780" i="88" s="1"/>
  <c r="B4779" i="88" a="1"/>
  <c r="B4779" i="88" s="1"/>
  <c r="B4778" i="88" a="1"/>
  <c r="B4778" i="88" s="1"/>
  <c r="B4777" i="88" a="1"/>
  <c r="B4777" i="88" s="1"/>
  <c r="B4776" i="88" a="1"/>
  <c r="B4776" i="88" s="1"/>
  <c r="B4775" i="88" a="1"/>
  <c r="B4775" i="88" s="1"/>
  <c r="B4774" i="88" a="1"/>
  <c r="B4774" i="88" s="1"/>
  <c r="B4773" i="88" a="1"/>
  <c r="B4773" i="88" s="1"/>
  <c r="B4772" i="88" a="1"/>
  <c r="B4772" i="88" s="1"/>
  <c r="B4771" i="88" a="1"/>
  <c r="B4771" i="88" s="1"/>
  <c r="B4770" i="88" a="1"/>
  <c r="B4770" i="88" s="1"/>
  <c r="B4769" i="88" a="1"/>
  <c r="B4769" i="88" s="1"/>
  <c r="B4768" i="88" a="1"/>
  <c r="B4768" i="88" s="1"/>
  <c r="B4767" i="88" a="1"/>
  <c r="B4767" i="88" s="1"/>
  <c r="B4766" i="88" a="1"/>
  <c r="B4766" i="88" s="1"/>
  <c r="B4765" i="88" a="1"/>
  <c r="B4765" i="88" s="1"/>
  <c r="B4764" i="88" a="1"/>
  <c r="B4764" i="88" s="1"/>
  <c r="B4763" i="88" a="1"/>
  <c r="B4763" i="88" s="1"/>
  <c r="B4762" i="88" a="1"/>
  <c r="B4762" i="88" s="1"/>
  <c r="B4761" i="88" a="1"/>
  <c r="B4761" i="88" s="1"/>
  <c r="B4760" i="88" a="1"/>
  <c r="B4760" i="88" s="1"/>
  <c r="B4759" i="88" a="1"/>
  <c r="B4759" i="88" s="1"/>
  <c r="B4758" i="88" a="1"/>
  <c r="B4758" i="88" s="1"/>
  <c r="B4757" i="88" a="1"/>
  <c r="B4757" i="88" s="1"/>
  <c r="B4756" i="88" a="1"/>
  <c r="B4756" i="88" s="1"/>
  <c r="B4755" i="88" a="1"/>
  <c r="B4755" i="88" s="1"/>
  <c r="B4754" i="88" a="1"/>
  <c r="B4754" i="88" s="1"/>
  <c r="B4753" i="88" a="1"/>
  <c r="B4753" i="88" s="1"/>
  <c r="B4752" i="88" a="1"/>
  <c r="B4752" i="88" s="1"/>
  <c r="B4751" i="88" a="1"/>
  <c r="B4751" i="88" s="1"/>
  <c r="B4750" i="88" a="1"/>
  <c r="B4750" i="88" s="1"/>
  <c r="B4749" i="88" a="1"/>
  <c r="B4749" i="88" s="1"/>
  <c r="B4748" i="88" a="1"/>
  <c r="B4748" i="88" s="1"/>
  <c r="B4747" i="88" a="1"/>
  <c r="B4747" i="88" s="1"/>
  <c r="B4746" i="88" a="1"/>
  <c r="B4746" i="88" s="1"/>
  <c r="B4745" i="88" a="1"/>
  <c r="B4745" i="88" s="1"/>
  <c r="B4744" i="88" a="1"/>
  <c r="B4744" i="88" s="1"/>
  <c r="B4743" i="88" a="1"/>
  <c r="B4743" i="88" s="1"/>
  <c r="B4742" i="88" a="1"/>
  <c r="B4742" i="88" s="1"/>
  <c r="B4741" i="88" a="1"/>
  <c r="B4741" i="88" s="1"/>
  <c r="B4740" i="88" a="1"/>
  <c r="B4740" i="88" s="1"/>
  <c r="B4739" i="88" a="1"/>
  <c r="B4739" i="88" s="1"/>
  <c r="B4738" i="88" a="1"/>
  <c r="B4738" i="88" s="1"/>
  <c r="B4737" i="88" a="1"/>
  <c r="B4737" i="88" s="1"/>
  <c r="B4736" i="88" a="1"/>
  <c r="B4736" i="88" s="1"/>
  <c r="B4735" i="88" a="1"/>
  <c r="B4735" i="88" s="1"/>
  <c r="B4734" i="88" a="1"/>
  <c r="B4734" i="88" s="1"/>
  <c r="B4733" i="88" a="1"/>
  <c r="B4733" i="88" s="1"/>
  <c r="B4732" i="88" a="1"/>
  <c r="B4732" i="88" s="1"/>
  <c r="B4731" i="88" a="1"/>
  <c r="B4731" i="88" s="1"/>
  <c r="B4730" i="88" a="1"/>
  <c r="B4730" i="88" s="1"/>
  <c r="B4729" i="88" a="1"/>
  <c r="B4729" i="88" s="1"/>
  <c r="B4728" i="88" a="1"/>
  <c r="B4728" i="88" s="1"/>
  <c r="B4727" i="88" a="1"/>
  <c r="B4727" i="88" s="1"/>
  <c r="B4726" i="88" a="1"/>
  <c r="B4726" i="88" s="1"/>
  <c r="B4725" i="88" a="1"/>
  <c r="B4725" i="88" s="1"/>
  <c r="B4724" i="88" a="1"/>
  <c r="B4724" i="88" s="1"/>
  <c r="B4723" i="88" a="1"/>
  <c r="B4723" i="88" s="1"/>
  <c r="B4722" i="88" a="1"/>
  <c r="B4722" i="88" s="1"/>
  <c r="B4721" i="88" a="1"/>
  <c r="B4721" i="88" s="1"/>
  <c r="B4720" i="88" a="1"/>
  <c r="B4720" i="88" s="1"/>
  <c r="B4719" i="88" a="1"/>
  <c r="B4719" i="88" s="1"/>
  <c r="B4718" i="88" a="1"/>
  <c r="B4718" i="88" s="1"/>
  <c r="B4717" i="88" a="1"/>
  <c r="B4717" i="88" s="1"/>
  <c r="B4716" i="88" a="1"/>
  <c r="B4716" i="88" s="1"/>
  <c r="B4715" i="88" a="1"/>
  <c r="B4715" i="88" s="1"/>
  <c r="B4714" i="88" a="1"/>
  <c r="B4714" i="88" s="1"/>
  <c r="B4713" i="88" a="1"/>
  <c r="B4713" i="88" s="1"/>
  <c r="B4712" i="88" a="1"/>
  <c r="B4712" i="88" s="1"/>
  <c r="B4711" i="88" a="1"/>
  <c r="B4711" i="88" s="1"/>
  <c r="B4710" i="88" a="1"/>
  <c r="B4710" i="88" s="1"/>
  <c r="B4709" i="88" a="1"/>
  <c r="B4709" i="88" s="1"/>
  <c r="B4708" i="88" a="1"/>
  <c r="B4708" i="88" s="1"/>
  <c r="B4707" i="88" a="1"/>
  <c r="B4707" i="88" s="1"/>
  <c r="B4706" i="88" a="1"/>
  <c r="B4706" i="88" s="1"/>
  <c r="B4705" i="88" a="1"/>
  <c r="B4705" i="88" s="1"/>
  <c r="B4704" i="88" a="1"/>
  <c r="B4704" i="88" s="1"/>
  <c r="B4703" i="88" a="1"/>
  <c r="B4703" i="88" s="1"/>
  <c r="B4702" i="88" a="1"/>
  <c r="B4702" i="88" s="1"/>
  <c r="B4701" i="88" a="1"/>
  <c r="B4701" i="88" s="1"/>
  <c r="B4700" i="88" a="1"/>
  <c r="B4700" i="88" s="1"/>
  <c r="B4699" i="88" a="1"/>
  <c r="B4699" i="88" s="1"/>
  <c r="B4698" i="88" a="1"/>
  <c r="B4698" i="88" s="1"/>
  <c r="B4697" i="88" a="1"/>
  <c r="B4697" i="88" s="1"/>
  <c r="B4696" i="88" a="1"/>
  <c r="B4696" i="88" s="1"/>
  <c r="B4695" i="88" a="1"/>
  <c r="B4695" i="88" s="1"/>
  <c r="B4694" i="88" a="1"/>
  <c r="B4694" i="88" s="1"/>
  <c r="B4693" i="88" a="1"/>
  <c r="B4693" i="88" s="1"/>
  <c r="B4692" i="88" a="1"/>
  <c r="B4692" i="88" s="1"/>
  <c r="B4691" i="88" a="1"/>
  <c r="B4691" i="88" s="1"/>
  <c r="B4690" i="88" a="1"/>
  <c r="B4690" i="88" s="1"/>
  <c r="B4689" i="88" a="1"/>
  <c r="B4689" i="88" s="1"/>
  <c r="B4688" i="88" a="1"/>
  <c r="B4688" i="88" s="1"/>
  <c r="B4687" i="88" a="1"/>
  <c r="B4687" i="88" s="1"/>
  <c r="B4686" i="88" a="1"/>
  <c r="B4686" i="88" s="1"/>
  <c r="B4685" i="88" a="1"/>
  <c r="B4685" i="88" s="1"/>
  <c r="B4684" i="88" a="1"/>
  <c r="B4684" i="88" s="1"/>
  <c r="B4683" i="88" a="1"/>
  <c r="B4683" i="88" s="1"/>
  <c r="B4682" i="88" a="1"/>
  <c r="B4682" i="88" s="1"/>
  <c r="B4681" i="88" a="1"/>
  <c r="B4681" i="88" s="1"/>
  <c r="B4680" i="88" a="1"/>
  <c r="B4680" i="88" s="1"/>
  <c r="B4679" i="88" a="1"/>
  <c r="B4679" i="88" s="1"/>
  <c r="B4678" i="88" a="1"/>
  <c r="B4678" i="88" s="1"/>
  <c r="B4677" i="88" a="1"/>
  <c r="B4677" i="88" s="1"/>
  <c r="B4676" i="88" a="1"/>
  <c r="B4676" i="88" s="1"/>
  <c r="B4675" i="88" a="1"/>
  <c r="B4675" i="88" s="1"/>
  <c r="B4674" i="88" a="1"/>
  <c r="B4674" i="88" s="1"/>
  <c r="B4673" i="88" a="1"/>
  <c r="B4673" i="88" s="1"/>
  <c r="B4672" i="88" a="1"/>
  <c r="B4672" i="88" s="1"/>
  <c r="B4671" i="88" a="1"/>
  <c r="B4671" i="88" s="1"/>
  <c r="B4670" i="88" a="1"/>
  <c r="B4670" i="88" s="1"/>
  <c r="B4669" i="88" a="1"/>
  <c r="B4669" i="88" s="1"/>
  <c r="B4668" i="88" a="1"/>
  <c r="B4668" i="88" s="1"/>
  <c r="B4667" i="88" a="1"/>
  <c r="B4667" i="88" s="1"/>
  <c r="B4666" i="88" a="1"/>
  <c r="B4666" i="88" s="1"/>
  <c r="B4665" i="88" a="1"/>
  <c r="B4665" i="88" s="1"/>
  <c r="B4664" i="88" a="1"/>
  <c r="B4664" i="88" s="1"/>
  <c r="B4663" i="88" a="1"/>
  <c r="B4663" i="88" s="1"/>
  <c r="B4662" i="88" a="1"/>
  <c r="B4662" i="88" s="1"/>
  <c r="B4661" i="88" a="1"/>
  <c r="B4661" i="88" s="1"/>
  <c r="B4660" i="88" a="1"/>
  <c r="B4660" i="88" s="1"/>
  <c r="B4659" i="88" a="1"/>
  <c r="B4659" i="88" s="1"/>
  <c r="B4658" i="88" a="1"/>
  <c r="B4658" i="88" s="1"/>
  <c r="B4657" i="88" a="1"/>
  <c r="B4657" i="88" s="1"/>
  <c r="B4656" i="88" a="1"/>
  <c r="B4656" i="88" s="1"/>
  <c r="B4655" i="88" a="1"/>
  <c r="B4655" i="88" s="1"/>
  <c r="B4654" i="88" a="1"/>
  <c r="B4654" i="88" s="1"/>
  <c r="B4653" i="88" a="1"/>
  <c r="B4653" i="88" s="1"/>
  <c r="B4652" i="88" a="1"/>
  <c r="B4652" i="88" s="1"/>
  <c r="B4651" i="88" a="1"/>
  <c r="B4651" i="88" s="1"/>
  <c r="B4650" i="88" a="1"/>
  <c r="B4650" i="88" s="1"/>
  <c r="B4649" i="88" a="1"/>
  <c r="B4649" i="88" s="1"/>
  <c r="B4648" i="88" a="1"/>
  <c r="B4648" i="88" s="1"/>
  <c r="B4647" i="88" a="1"/>
  <c r="B4647" i="88" s="1"/>
  <c r="B4646" i="88" a="1"/>
  <c r="B4646" i="88" s="1"/>
  <c r="B4645" i="88" a="1"/>
  <c r="B4645" i="88" s="1"/>
  <c r="B4644" i="88" a="1"/>
  <c r="B4644" i="88" s="1"/>
  <c r="B4643" i="88" a="1"/>
  <c r="B4643" i="88" s="1"/>
  <c r="B4642" i="88" a="1"/>
  <c r="B4642" i="88" s="1"/>
  <c r="B4641" i="88" a="1"/>
  <c r="B4641" i="88" s="1"/>
  <c r="B4640" i="88" a="1"/>
  <c r="B4640" i="88" s="1"/>
  <c r="B4639" i="88" a="1"/>
  <c r="B4639" i="88" s="1"/>
  <c r="B4638" i="88" a="1"/>
  <c r="B4638" i="88" s="1"/>
  <c r="B4637" i="88" a="1"/>
  <c r="B4637" i="88" s="1"/>
  <c r="B4636" i="88" a="1"/>
  <c r="B4636" i="88" s="1"/>
  <c r="B4635" i="88" a="1"/>
  <c r="B4635" i="88" s="1"/>
  <c r="B4634" i="88" a="1"/>
  <c r="B4634" i="88" s="1"/>
  <c r="B4633" i="88" a="1"/>
  <c r="B4633" i="88" s="1"/>
  <c r="B4632" i="88" a="1"/>
  <c r="B4632" i="88" s="1"/>
  <c r="B4631" i="88" a="1"/>
  <c r="B4631" i="88" s="1"/>
  <c r="B4630" i="88" a="1"/>
  <c r="B4630" i="88" s="1"/>
  <c r="B4629" i="88" a="1"/>
  <c r="B4629" i="88" s="1"/>
  <c r="B4628" i="88" a="1"/>
  <c r="B4628" i="88" s="1"/>
  <c r="B4627" i="88" a="1"/>
  <c r="B4627" i="88" s="1"/>
  <c r="B4626" i="88" a="1"/>
  <c r="B4626" i="88" s="1"/>
  <c r="B4625" i="88" a="1"/>
  <c r="B4625" i="88" s="1"/>
  <c r="B4624" i="88" a="1"/>
  <c r="B4624" i="88" s="1"/>
  <c r="B4623" i="88" a="1"/>
  <c r="B4623" i="88" s="1"/>
  <c r="B4622" i="88" a="1"/>
  <c r="B4622" i="88" s="1"/>
  <c r="B4621" i="88" a="1"/>
  <c r="B4621" i="88" s="1"/>
  <c r="B4620" i="88" a="1"/>
  <c r="B4620" i="88" s="1"/>
  <c r="B4619" i="88" a="1"/>
  <c r="B4619" i="88" s="1"/>
  <c r="B4618" i="88" a="1"/>
  <c r="B4618" i="88" s="1"/>
  <c r="B4617" i="88" a="1"/>
  <c r="B4617" i="88" s="1"/>
  <c r="B4616" i="88" a="1"/>
  <c r="B4616" i="88" s="1"/>
  <c r="B4615" i="88" a="1"/>
  <c r="B4615" i="88" s="1"/>
  <c r="B4614" i="88" a="1"/>
  <c r="B4614" i="88" s="1"/>
  <c r="B4613" i="88" a="1"/>
  <c r="B4613" i="88" s="1"/>
  <c r="B4612" i="88" a="1"/>
  <c r="B4612" i="88" s="1"/>
  <c r="B4611" i="88" a="1"/>
  <c r="B4611" i="88" s="1"/>
  <c r="B4610" i="88" a="1"/>
  <c r="B4610" i="88" s="1"/>
  <c r="B4609" i="88" a="1"/>
  <c r="B4609" i="88" s="1"/>
  <c r="B4608" i="88" a="1"/>
  <c r="B4608" i="88" s="1"/>
  <c r="B4607" i="88" a="1"/>
  <c r="B4607" i="88" s="1"/>
  <c r="B4606" i="88" a="1"/>
  <c r="B4606" i="88" s="1"/>
  <c r="B4605" i="88" a="1"/>
  <c r="B4605" i="88" s="1"/>
  <c r="B4604" i="88" a="1"/>
  <c r="B4604" i="88" s="1"/>
  <c r="B4603" i="88" a="1"/>
  <c r="B4603" i="88" s="1"/>
  <c r="B4602" i="88" a="1"/>
  <c r="B4602" i="88" s="1"/>
  <c r="B4601" i="88" a="1"/>
  <c r="B4601" i="88" s="1"/>
  <c r="B4600" i="88" a="1"/>
  <c r="B4600" i="88" s="1"/>
  <c r="B4599" i="88" a="1"/>
  <c r="B4599" i="88" s="1"/>
  <c r="B4598" i="88" a="1"/>
  <c r="B4598" i="88" s="1"/>
  <c r="B4597" i="88" a="1"/>
  <c r="B4597" i="88" s="1"/>
  <c r="B4596" i="88" a="1"/>
  <c r="B4596" i="88" s="1"/>
  <c r="B4595" i="88" a="1"/>
  <c r="B4595" i="88" s="1"/>
  <c r="B4594" i="88" a="1"/>
  <c r="B4594" i="88" s="1"/>
  <c r="B4593" i="88" a="1"/>
  <c r="B4593" i="88" s="1"/>
  <c r="B4592" i="88" a="1"/>
  <c r="B4592" i="88" s="1"/>
  <c r="B4591" i="88" a="1"/>
  <c r="B4591" i="88" s="1"/>
  <c r="B4590" i="88" a="1"/>
  <c r="B4590" i="88" s="1"/>
  <c r="B4589" i="88" a="1"/>
  <c r="B4589" i="88" s="1"/>
  <c r="B4588" i="88" a="1"/>
  <c r="B4588" i="88" s="1"/>
  <c r="B4587" i="88" a="1"/>
  <c r="B4587" i="88" s="1"/>
  <c r="B4586" i="88" a="1"/>
  <c r="B4586" i="88" s="1"/>
  <c r="B4585" i="88" a="1"/>
  <c r="B4585" i="88" s="1"/>
  <c r="B4584" i="88" a="1"/>
  <c r="B4584" i="88" s="1"/>
  <c r="B4583" i="88" a="1"/>
  <c r="B4583" i="88" s="1"/>
  <c r="B4582" i="88" a="1"/>
  <c r="B4582" i="88" s="1"/>
  <c r="B4581" i="88" a="1"/>
  <c r="B4581" i="88" s="1"/>
  <c r="B4580" i="88" a="1"/>
  <c r="B4580" i="88" s="1"/>
  <c r="B4579" i="88" a="1"/>
  <c r="B4579" i="88" s="1"/>
  <c r="B4578" i="88" a="1"/>
  <c r="B4578" i="88" s="1"/>
  <c r="B4577" i="88" a="1"/>
  <c r="B4577" i="88" s="1"/>
  <c r="B4576" i="88" a="1"/>
  <c r="B4576" i="88" s="1"/>
  <c r="B4575" i="88" a="1"/>
  <c r="B4575" i="88" s="1"/>
  <c r="B4574" i="88" a="1"/>
  <c r="B4574" i="88" s="1"/>
  <c r="B4573" i="88" a="1"/>
  <c r="B4573" i="88" s="1"/>
  <c r="B4572" i="88" a="1"/>
  <c r="B4572" i="88" s="1"/>
  <c r="B4571" i="88" a="1"/>
  <c r="B4571" i="88" s="1"/>
  <c r="B4570" i="88" a="1"/>
  <c r="B4570" i="88" s="1"/>
  <c r="B4569" i="88" a="1"/>
  <c r="B4569" i="88" s="1"/>
  <c r="B4568" i="88" a="1"/>
  <c r="B4568" i="88" s="1"/>
  <c r="B4567" i="88" a="1"/>
  <c r="B4567" i="88" s="1"/>
  <c r="B4566" i="88" a="1"/>
  <c r="B4566" i="88" s="1"/>
  <c r="B4565" i="88" a="1"/>
  <c r="B4565" i="88" s="1"/>
  <c r="B4564" i="88" a="1"/>
  <c r="B4564" i="88" s="1"/>
  <c r="B4563" i="88" a="1"/>
  <c r="B4563" i="88" s="1"/>
  <c r="B4562" i="88" a="1"/>
  <c r="B4562" i="88" s="1"/>
  <c r="B4561" i="88" a="1"/>
  <c r="B4561" i="88" s="1"/>
  <c r="B4560" i="88" a="1"/>
  <c r="B4560" i="88" s="1"/>
  <c r="B4559" i="88" a="1"/>
  <c r="B4559" i="88" s="1"/>
  <c r="B4558" i="88" a="1"/>
  <c r="B4558" i="88" s="1"/>
  <c r="B4557" i="88" a="1"/>
  <c r="B4557" i="88" s="1"/>
  <c r="B4556" i="88" a="1"/>
  <c r="B4556" i="88" s="1"/>
  <c r="B4555" i="88" a="1"/>
  <c r="B4555" i="88" s="1"/>
  <c r="B4554" i="88" a="1"/>
  <c r="B4554" i="88" s="1"/>
  <c r="B4553" i="88" a="1"/>
  <c r="B4553" i="88" s="1"/>
  <c r="B4552" i="88" a="1"/>
  <c r="B4552" i="88" s="1"/>
  <c r="B4551" i="88" a="1"/>
  <c r="B4551" i="88" s="1"/>
  <c r="B4550" i="88" a="1"/>
  <c r="B4550" i="88" s="1"/>
  <c r="B4549" i="88" a="1"/>
  <c r="B4549" i="88" s="1"/>
  <c r="B4548" i="88" a="1"/>
  <c r="B4548" i="88" s="1"/>
  <c r="B4547" i="88" a="1"/>
  <c r="B4547" i="88" s="1"/>
  <c r="B4546" i="88" a="1"/>
  <c r="B4546" i="88" s="1"/>
  <c r="B4545" i="88" a="1"/>
  <c r="B4545" i="88" s="1"/>
  <c r="B4544" i="88" a="1"/>
  <c r="B4544" i="88" s="1"/>
  <c r="B4543" i="88" a="1"/>
  <c r="B4543" i="88" s="1"/>
  <c r="B4542" i="88" a="1"/>
  <c r="B4542" i="88" s="1"/>
  <c r="B4541" i="88" a="1"/>
  <c r="B4541" i="88" s="1"/>
  <c r="B4540" i="88" a="1"/>
  <c r="B4540" i="88" s="1"/>
  <c r="B4539" i="88" a="1"/>
  <c r="B4539" i="88" s="1"/>
  <c r="B4538" i="88" a="1"/>
  <c r="B4538" i="88" s="1"/>
  <c r="B4537" i="88" a="1"/>
  <c r="B4537" i="88" s="1"/>
  <c r="B4536" i="88" a="1"/>
  <c r="B4536" i="88" s="1"/>
  <c r="B4535" i="88" a="1"/>
  <c r="B4535" i="88" s="1"/>
  <c r="B4534" i="88" a="1"/>
  <c r="B4534" i="88" s="1"/>
  <c r="B4533" i="88" a="1"/>
  <c r="B4533" i="88" s="1"/>
  <c r="B4532" i="88" a="1"/>
  <c r="B4532" i="88" s="1"/>
  <c r="B4531" i="88" a="1"/>
  <c r="B4531" i="88" s="1"/>
  <c r="B4530" i="88" a="1"/>
  <c r="B4530" i="88" s="1"/>
  <c r="B4529" i="88" a="1"/>
  <c r="B4529" i="88" s="1"/>
  <c r="B4528" i="88" a="1"/>
  <c r="B4528" i="88" s="1"/>
  <c r="B4527" i="88" a="1"/>
  <c r="B4527" i="88" s="1"/>
  <c r="B4526" i="88" a="1"/>
  <c r="B4526" i="88" s="1"/>
  <c r="B4525" i="88" a="1"/>
  <c r="B4525" i="88" s="1"/>
  <c r="B4524" i="88" a="1"/>
  <c r="B4524" i="88" s="1"/>
  <c r="B4523" i="88" a="1"/>
  <c r="B4523" i="88" s="1"/>
  <c r="B4522" i="88" a="1"/>
  <c r="B4522" i="88" s="1"/>
  <c r="B4521" i="88" a="1"/>
  <c r="B4521" i="88" s="1"/>
  <c r="B4520" i="88" a="1"/>
  <c r="B4520" i="88" s="1"/>
  <c r="B4519" i="88" a="1"/>
  <c r="B4519" i="88" s="1"/>
  <c r="B4518" i="88" a="1"/>
  <c r="B4518" i="88" s="1"/>
  <c r="B4517" i="88" a="1"/>
  <c r="B4517" i="88" s="1"/>
  <c r="B4516" i="88" a="1"/>
  <c r="B4516" i="88" s="1"/>
  <c r="B4515" i="88" a="1"/>
  <c r="B4515" i="88" s="1"/>
  <c r="B4514" i="88" a="1"/>
  <c r="B4514" i="88" s="1"/>
  <c r="B4513" i="88" a="1"/>
  <c r="B4513" i="88" s="1"/>
  <c r="B4512" i="88" a="1"/>
  <c r="B4512" i="88" s="1"/>
  <c r="B4511" i="88" a="1"/>
  <c r="B4511" i="88" s="1"/>
  <c r="B4510" i="88" a="1"/>
  <c r="B4510" i="88" s="1"/>
  <c r="B4509" i="88" a="1"/>
  <c r="B4509" i="88" s="1"/>
  <c r="B4508" i="88" a="1"/>
  <c r="B4508" i="88" s="1"/>
  <c r="B4507" i="88" a="1"/>
  <c r="B4507" i="88" s="1"/>
  <c r="B4506" i="88" a="1"/>
  <c r="B4506" i="88" s="1"/>
  <c r="B4505" i="88" a="1"/>
  <c r="B4505" i="88" s="1"/>
  <c r="B4504" i="88" a="1"/>
  <c r="B4504" i="88" s="1"/>
  <c r="B4503" i="88" a="1"/>
  <c r="B4503" i="88" s="1"/>
  <c r="B4502" i="88" a="1"/>
  <c r="B4502" i="88" s="1"/>
  <c r="B4501" i="88" a="1"/>
  <c r="B4501" i="88" s="1"/>
  <c r="B4500" i="88" a="1"/>
  <c r="B4500" i="88" s="1"/>
  <c r="B4499" i="88" a="1"/>
  <c r="B4499" i="88" s="1"/>
  <c r="B4498" i="88" a="1"/>
  <c r="B4498" i="88" s="1"/>
  <c r="B4497" i="88" a="1"/>
  <c r="B4497" i="88" s="1"/>
  <c r="B4496" i="88" a="1"/>
  <c r="B4496" i="88" s="1"/>
  <c r="B4495" i="88" a="1"/>
  <c r="B4495" i="88" s="1"/>
  <c r="B4494" i="88" a="1"/>
  <c r="B4494" i="88" s="1"/>
  <c r="B4493" i="88" a="1"/>
  <c r="B4493" i="88" s="1"/>
  <c r="B4492" i="88" a="1"/>
  <c r="B4492" i="88" s="1"/>
  <c r="B4491" i="88" a="1"/>
  <c r="B4491" i="88" s="1"/>
  <c r="B4490" i="88" a="1"/>
  <c r="B4490" i="88" s="1"/>
  <c r="B4489" i="88" a="1"/>
  <c r="B4489" i="88" s="1"/>
  <c r="B4488" i="88" a="1"/>
  <c r="B4488" i="88" s="1"/>
  <c r="B4487" i="88" a="1"/>
  <c r="B4487" i="88" s="1"/>
  <c r="B4486" i="88" a="1"/>
  <c r="B4486" i="88" s="1"/>
  <c r="B4485" i="88" a="1"/>
  <c r="B4485" i="88" s="1"/>
  <c r="B4484" i="88" a="1"/>
  <c r="B4484" i="88" s="1"/>
  <c r="B4483" i="88" a="1"/>
  <c r="B4483" i="88" s="1"/>
  <c r="B4482" i="88" a="1"/>
  <c r="B4482" i="88" s="1"/>
  <c r="B4481" i="88" a="1"/>
  <c r="B4481" i="88" s="1"/>
  <c r="B4480" i="88" a="1"/>
  <c r="B4480" i="88" s="1"/>
  <c r="B4479" i="88" a="1"/>
  <c r="B4479" i="88" s="1"/>
  <c r="B4478" i="88" a="1"/>
  <c r="B4478" i="88" s="1"/>
  <c r="B4477" i="88" a="1"/>
  <c r="B4477" i="88" s="1"/>
  <c r="B4476" i="88" a="1"/>
  <c r="B4476" i="88" s="1"/>
  <c r="B4475" i="88" a="1"/>
  <c r="B4475" i="88" s="1"/>
  <c r="B4474" i="88" a="1"/>
  <c r="B4474" i="88" s="1"/>
  <c r="B4473" i="88" a="1"/>
  <c r="B4473" i="88" s="1"/>
  <c r="B4472" i="88" a="1"/>
  <c r="B4472" i="88" s="1"/>
  <c r="B4471" i="88" a="1"/>
  <c r="B4471" i="88" s="1"/>
  <c r="B4470" i="88" a="1"/>
  <c r="B4470" i="88" s="1"/>
  <c r="B4469" i="88" a="1"/>
  <c r="B4469" i="88" s="1"/>
  <c r="B4468" i="88" a="1"/>
  <c r="B4468" i="88" s="1"/>
  <c r="B4467" i="88" a="1"/>
  <c r="B4467" i="88" s="1"/>
  <c r="B4466" i="88" a="1"/>
  <c r="B4466" i="88" s="1"/>
  <c r="B4465" i="88" a="1"/>
  <c r="B4465" i="88" s="1"/>
  <c r="B4464" i="88" a="1"/>
  <c r="B4464" i="88" s="1"/>
  <c r="B4463" i="88" a="1"/>
  <c r="B4463" i="88" s="1"/>
  <c r="B4462" i="88" a="1"/>
  <c r="B4462" i="88" s="1"/>
  <c r="B4461" i="88" a="1"/>
  <c r="B4461" i="88" s="1"/>
  <c r="B4460" i="88" a="1"/>
  <c r="B4460" i="88" s="1"/>
  <c r="B4459" i="88" a="1"/>
  <c r="B4459" i="88" s="1"/>
  <c r="B4458" i="88" a="1"/>
  <c r="B4458" i="88" s="1"/>
  <c r="B4457" i="88" a="1"/>
  <c r="B4457" i="88" s="1"/>
  <c r="B4456" i="88" a="1"/>
  <c r="B4456" i="88" s="1"/>
  <c r="B4455" i="88" a="1"/>
  <c r="B4455" i="88" s="1"/>
  <c r="B4454" i="88" a="1"/>
  <c r="B4454" i="88" s="1"/>
  <c r="B4453" i="88" a="1"/>
  <c r="B4453" i="88" s="1"/>
  <c r="B4452" i="88" a="1"/>
  <c r="B4452" i="88" s="1"/>
  <c r="B4451" i="88" a="1"/>
  <c r="B4451" i="88" s="1"/>
  <c r="B4450" i="88" a="1"/>
  <c r="B4450" i="88" s="1"/>
  <c r="B4449" i="88" a="1"/>
  <c r="B4449" i="88" s="1"/>
  <c r="B4448" i="88" a="1"/>
  <c r="B4448" i="88" s="1"/>
  <c r="B4447" i="88" a="1"/>
  <c r="B4447" i="88" s="1"/>
  <c r="B4446" i="88" a="1"/>
  <c r="B4446" i="88" s="1"/>
  <c r="B4445" i="88" a="1"/>
  <c r="B4445" i="88" s="1"/>
  <c r="B4444" i="88" a="1"/>
  <c r="B4444" i="88" s="1"/>
  <c r="B4443" i="88" a="1"/>
  <c r="B4443" i="88" s="1"/>
  <c r="B4442" i="88" a="1"/>
  <c r="B4442" i="88" s="1"/>
  <c r="B4441" i="88" a="1"/>
  <c r="B4441" i="88" s="1"/>
  <c r="B4440" i="88" a="1"/>
  <c r="B4440" i="88" s="1"/>
  <c r="B4439" i="88" a="1"/>
  <c r="B4439" i="88" s="1"/>
  <c r="B4438" i="88" a="1"/>
  <c r="B4438" i="88" s="1"/>
  <c r="B4437" i="88" a="1"/>
  <c r="B4437" i="88" s="1"/>
  <c r="B4436" i="88" a="1"/>
  <c r="B4436" i="88" s="1"/>
  <c r="B4435" i="88" a="1"/>
  <c r="B4435" i="88" s="1"/>
  <c r="B4434" i="88" a="1"/>
  <c r="B4434" i="88" s="1"/>
  <c r="B4433" i="88" a="1"/>
  <c r="B4433" i="88" s="1"/>
  <c r="B4432" i="88" a="1"/>
  <c r="B4432" i="88" s="1"/>
  <c r="B4431" i="88" a="1"/>
  <c r="B4431" i="88" s="1"/>
  <c r="B4430" i="88" a="1"/>
  <c r="B4430" i="88" s="1"/>
  <c r="B4429" i="88" a="1"/>
  <c r="B4429" i="88" s="1"/>
  <c r="B4428" i="88" a="1"/>
  <c r="B4428" i="88" s="1"/>
  <c r="B4427" i="88" a="1"/>
  <c r="B4427" i="88" s="1"/>
  <c r="B4426" i="88" a="1"/>
  <c r="B4426" i="88" s="1"/>
  <c r="B4425" i="88" a="1"/>
  <c r="B4425" i="88" s="1"/>
  <c r="B4424" i="88" a="1"/>
  <c r="B4424" i="88" s="1"/>
  <c r="B4423" i="88" a="1"/>
  <c r="B4423" i="88" s="1"/>
  <c r="B4422" i="88" a="1"/>
  <c r="B4422" i="88" s="1"/>
  <c r="B4421" i="88" a="1"/>
  <c r="B4421" i="88" s="1"/>
  <c r="B4420" i="88" a="1"/>
  <c r="B4420" i="88" s="1"/>
  <c r="B4419" i="88" a="1"/>
  <c r="B4419" i="88" s="1"/>
  <c r="B4418" i="88" a="1"/>
  <c r="B4418" i="88" s="1"/>
  <c r="B4417" i="88" a="1"/>
  <c r="B4417" i="88" s="1"/>
  <c r="B4416" i="88" a="1"/>
  <c r="B4416" i="88" s="1"/>
  <c r="B4415" i="88" a="1"/>
  <c r="B4415" i="88" s="1"/>
  <c r="B4414" i="88" a="1"/>
  <c r="B4414" i="88" s="1"/>
  <c r="B4413" i="88" a="1"/>
  <c r="B4413" i="88" s="1"/>
  <c r="B4412" i="88" a="1"/>
  <c r="B4412" i="88" s="1"/>
  <c r="B4411" i="88" a="1"/>
  <c r="B4411" i="88" s="1"/>
  <c r="B4410" i="88" a="1"/>
  <c r="B4410" i="88" s="1"/>
  <c r="B4409" i="88" a="1"/>
  <c r="B4409" i="88" s="1"/>
  <c r="B4408" i="88" a="1"/>
  <c r="B4408" i="88" s="1"/>
  <c r="B4407" i="88" a="1"/>
  <c r="B4407" i="88" s="1"/>
  <c r="B4406" i="88" a="1"/>
  <c r="B4406" i="88" s="1"/>
  <c r="B4405" i="88" a="1"/>
  <c r="B4405" i="88" s="1"/>
  <c r="B4404" i="88" a="1"/>
  <c r="B4404" i="88" s="1"/>
  <c r="B4403" i="88" a="1"/>
  <c r="B4403" i="88" s="1"/>
  <c r="B4402" i="88" a="1"/>
  <c r="B4402" i="88" s="1"/>
  <c r="B4401" i="88" a="1"/>
  <c r="B4401" i="88" s="1"/>
  <c r="B4400" i="88" a="1"/>
  <c r="B4400" i="88" s="1"/>
  <c r="B4399" i="88" a="1"/>
  <c r="B4399" i="88" s="1"/>
  <c r="B4398" i="88" a="1"/>
  <c r="B4398" i="88" s="1"/>
  <c r="B4397" i="88" a="1"/>
  <c r="B4397" i="88" s="1"/>
  <c r="B4396" i="88" a="1"/>
  <c r="B4396" i="88" s="1"/>
  <c r="B4395" i="88" a="1"/>
  <c r="B4395" i="88" s="1"/>
  <c r="B4394" i="88" a="1"/>
  <c r="B4394" i="88" s="1"/>
  <c r="B4393" i="88" a="1"/>
  <c r="B4393" i="88" s="1"/>
  <c r="B4392" i="88" a="1"/>
  <c r="B4392" i="88" s="1"/>
  <c r="B4391" i="88" a="1"/>
  <c r="B4391" i="88" s="1"/>
  <c r="B4390" i="88" a="1"/>
  <c r="B4390" i="88" s="1"/>
  <c r="B4389" i="88" a="1"/>
  <c r="B4389" i="88" s="1"/>
  <c r="B4388" i="88" a="1"/>
  <c r="B4388" i="88" s="1"/>
  <c r="B4387" i="88" a="1"/>
  <c r="B4387" i="88" s="1"/>
  <c r="B4386" i="88" a="1"/>
  <c r="B4386" i="88" s="1"/>
  <c r="B4385" i="88" a="1"/>
  <c r="B4385" i="88" s="1"/>
  <c r="B4384" i="88" a="1"/>
  <c r="B4384" i="88" s="1"/>
  <c r="B4383" i="88" a="1"/>
  <c r="B4383" i="88" s="1"/>
  <c r="B4382" i="88" a="1"/>
  <c r="B4382" i="88" s="1"/>
  <c r="B4381" i="88" a="1"/>
  <c r="B4381" i="88" s="1"/>
  <c r="B4380" i="88" a="1"/>
  <c r="B4380" i="88" s="1"/>
  <c r="B4379" i="88" a="1"/>
  <c r="B4379" i="88" s="1"/>
  <c r="B4378" i="88" a="1"/>
  <c r="B4378" i="88" s="1"/>
  <c r="B4377" i="88" a="1"/>
  <c r="B4377" i="88" s="1"/>
  <c r="B4376" i="88" a="1"/>
  <c r="B4376" i="88" s="1"/>
  <c r="B4375" i="88" a="1"/>
  <c r="B4375" i="88" s="1"/>
  <c r="B4374" i="88" a="1"/>
  <c r="B4374" i="88" s="1"/>
  <c r="B4373" i="88" a="1"/>
  <c r="B4373" i="88" s="1"/>
  <c r="B4372" i="88" a="1"/>
  <c r="B4372" i="88" s="1"/>
  <c r="B4371" i="88" a="1"/>
  <c r="B4371" i="88" s="1"/>
  <c r="B4370" i="88" a="1"/>
  <c r="B4370" i="88" s="1"/>
  <c r="B4369" i="88" a="1"/>
  <c r="B4369" i="88" s="1"/>
  <c r="B4368" i="88" a="1"/>
  <c r="B4368" i="88" s="1"/>
  <c r="B4367" i="88" a="1"/>
  <c r="B4367" i="88" s="1"/>
  <c r="B4366" i="88" a="1"/>
  <c r="B4366" i="88" s="1"/>
  <c r="B4365" i="88" a="1"/>
  <c r="B4365" i="88" s="1"/>
  <c r="B4364" i="88" a="1"/>
  <c r="B4364" i="88" s="1"/>
  <c r="B4363" i="88" a="1"/>
  <c r="B4363" i="88" s="1"/>
  <c r="B4362" i="88" a="1"/>
  <c r="B4362" i="88" s="1"/>
  <c r="B4361" i="88" a="1"/>
  <c r="B4361" i="88" s="1"/>
  <c r="B4360" i="88" a="1"/>
  <c r="B4360" i="88" s="1"/>
  <c r="B4359" i="88" a="1"/>
  <c r="B4359" i="88" s="1"/>
  <c r="B4358" i="88" a="1"/>
  <c r="B4358" i="88" s="1"/>
  <c r="B4357" i="88" a="1"/>
  <c r="B4357" i="88" s="1"/>
  <c r="B4356" i="88" a="1"/>
  <c r="B4356" i="88" s="1"/>
  <c r="B4355" i="88" a="1"/>
  <c r="B4355" i="88" s="1"/>
  <c r="B4354" i="88" a="1"/>
  <c r="B4354" i="88" s="1"/>
  <c r="B4353" i="88" a="1"/>
  <c r="B4353" i="88" s="1"/>
  <c r="B4352" i="88" a="1"/>
  <c r="B4352" i="88" s="1"/>
  <c r="B4351" i="88" a="1"/>
  <c r="B4351" i="88" s="1"/>
  <c r="B4350" i="88" a="1"/>
  <c r="B4350" i="88" s="1"/>
  <c r="B4349" i="88" a="1"/>
  <c r="B4349" i="88" s="1"/>
  <c r="B4348" i="88" a="1"/>
  <c r="B4348" i="88" s="1"/>
  <c r="B4347" i="88" a="1"/>
  <c r="B4347" i="88" s="1"/>
  <c r="B4346" i="88" a="1"/>
  <c r="B4346" i="88" s="1"/>
  <c r="B4345" i="88" a="1"/>
  <c r="B4345" i="88" s="1"/>
  <c r="B4344" i="88" a="1"/>
  <c r="B4344" i="88" s="1"/>
  <c r="B4343" i="88" a="1"/>
  <c r="B4343" i="88" s="1"/>
  <c r="B4342" i="88" a="1"/>
  <c r="B4342" i="88" s="1"/>
  <c r="B4341" i="88" a="1"/>
  <c r="B4341" i="88" s="1"/>
  <c r="B4340" i="88" a="1"/>
  <c r="B4340" i="88" s="1"/>
  <c r="B4339" i="88" a="1"/>
  <c r="B4339" i="88" s="1"/>
  <c r="B4338" i="88" a="1"/>
  <c r="B4338" i="88" s="1"/>
  <c r="B4337" i="88" a="1"/>
  <c r="B4337" i="88" s="1"/>
  <c r="B4336" i="88" a="1"/>
  <c r="B4336" i="88" s="1"/>
  <c r="B4335" i="88" a="1"/>
  <c r="B4335" i="88" s="1"/>
  <c r="B4334" i="88" a="1"/>
  <c r="B4334" i="88" s="1"/>
  <c r="B4333" i="88" a="1"/>
  <c r="B4333" i="88" s="1"/>
  <c r="B4332" i="88" a="1"/>
  <c r="B4332" i="88" s="1"/>
  <c r="B4331" i="88" a="1"/>
  <c r="B4331" i="88" s="1"/>
  <c r="B4330" i="88" a="1"/>
  <c r="B4330" i="88" s="1"/>
  <c r="B4329" i="88" a="1"/>
  <c r="B4329" i="88" s="1"/>
  <c r="B4328" i="88" a="1"/>
  <c r="B4328" i="88" s="1"/>
  <c r="B4327" i="88" a="1"/>
  <c r="B4327" i="88" s="1"/>
  <c r="B4326" i="88" a="1"/>
  <c r="B4326" i="88" s="1"/>
  <c r="B4325" i="88" a="1"/>
  <c r="B4325" i="88" s="1"/>
  <c r="B4324" i="88" a="1"/>
  <c r="B4324" i="88" s="1"/>
  <c r="B4323" i="88" a="1"/>
  <c r="B4323" i="88" s="1"/>
  <c r="B4322" i="88" a="1"/>
  <c r="B4322" i="88" s="1"/>
  <c r="B4321" i="88" a="1"/>
  <c r="B4321" i="88" s="1"/>
  <c r="B4320" i="88" a="1"/>
  <c r="B4320" i="88" s="1"/>
  <c r="B4319" i="88" a="1"/>
  <c r="B4319" i="88" s="1"/>
  <c r="B4318" i="88" a="1"/>
  <c r="B4318" i="88" s="1"/>
  <c r="B4317" i="88" a="1"/>
  <c r="B4317" i="88" s="1"/>
  <c r="B4316" i="88" a="1"/>
  <c r="B4316" i="88" s="1"/>
  <c r="B4315" i="88" a="1"/>
  <c r="B4315" i="88" s="1"/>
  <c r="B4314" i="88" a="1"/>
  <c r="B4314" i="88" s="1"/>
  <c r="B4313" i="88" a="1"/>
  <c r="B4313" i="88" s="1"/>
  <c r="B4312" i="88" a="1"/>
  <c r="B4312" i="88" s="1"/>
  <c r="B4311" i="88" a="1"/>
  <c r="B4311" i="88" s="1"/>
  <c r="B4310" i="88" a="1"/>
  <c r="B4310" i="88" s="1"/>
  <c r="B4309" i="88" a="1"/>
  <c r="B4309" i="88" s="1"/>
  <c r="B4308" i="88" a="1"/>
  <c r="B4308" i="88" s="1"/>
  <c r="B4307" i="88" a="1"/>
  <c r="B4307" i="88" s="1"/>
  <c r="B4306" i="88" a="1"/>
  <c r="B4306" i="88" s="1"/>
  <c r="B4305" i="88" a="1"/>
  <c r="B4305" i="88" s="1"/>
  <c r="B4304" i="88" a="1"/>
  <c r="B4304" i="88" s="1"/>
  <c r="B4303" i="88" a="1"/>
  <c r="B4303" i="88" s="1"/>
  <c r="B4302" i="88" a="1"/>
  <c r="B4302" i="88" s="1"/>
  <c r="B4301" i="88" a="1"/>
  <c r="B4301" i="88" s="1"/>
  <c r="B4300" i="88" a="1"/>
  <c r="B4300" i="88" s="1"/>
  <c r="B4299" i="88" a="1"/>
  <c r="B4299" i="88" s="1"/>
  <c r="B4298" i="88" a="1"/>
  <c r="B4298" i="88" s="1"/>
  <c r="B4297" i="88" a="1"/>
  <c r="B4297" i="88" s="1"/>
  <c r="B4296" i="88" a="1"/>
  <c r="B4296" i="88" s="1"/>
  <c r="B4295" i="88" a="1"/>
  <c r="B4295" i="88" s="1"/>
  <c r="B4294" i="88" a="1"/>
  <c r="B4294" i="88" s="1"/>
  <c r="B4293" i="88" a="1"/>
  <c r="B4293" i="88" s="1"/>
  <c r="B4292" i="88" a="1"/>
  <c r="B4292" i="88" s="1"/>
  <c r="B4291" i="88" a="1"/>
  <c r="B4291" i="88" s="1"/>
  <c r="B4290" i="88" a="1"/>
  <c r="B4290" i="88" s="1"/>
  <c r="B4289" i="88" a="1"/>
  <c r="B4289" i="88" s="1"/>
  <c r="B4288" i="88" a="1"/>
  <c r="B4288" i="88" s="1"/>
  <c r="B4287" i="88" a="1"/>
  <c r="B4287" i="88" s="1"/>
  <c r="B4286" i="88" a="1"/>
  <c r="B4286" i="88" s="1"/>
  <c r="B4285" i="88" a="1"/>
  <c r="B4285" i="88" s="1"/>
  <c r="B4284" i="88" a="1"/>
  <c r="B4284" i="88" s="1"/>
  <c r="B4283" i="88" a="1"/>
  <c r="B4283" i="88" s="1"/>
  <c r="B4282" i="88" a="1"/>
  <c r="B4282" i="88" s="1"/>
  <c r="B4281" i="88" a="1"/>
  <c r="B4281" i="88" s="1"/>
  <c r="B4280" i="88" a="1"/>
  <c r="B4280" i="88" s="1"/>
  <c r="B4279" i="88" a="1"/>
  <c r="B4279" i="88" s="1"/>
  <c r="B4278" i="88" a="1"/>
  <c r="B4278" i="88" s="1"/>
  <c r="B4277" i="88" a="1"/>
  <c r="B4277" i="88" s="1"/>
  <c r="B4276" i="88" a="1"/>
  <c r="B4276" i="88" s="1"/>
  <c r="B4275" i="88" a="1"/>
  <c r="B4275" i="88" s="1"/>
  <c r="B4274" i="88" a="1"/>
  <c r="B4274" i="88" s="1"/>
  <c r="B4273" i="88" a="1"/>
  <c r="B4273" i="88" s="1"/>
  <c r="B4272" i="88" a="1"/>
  <c r="B4272" i="88" s="1"/>
  <c r="B4271" i="88" a="1"/>
  <c r="B4271" i="88" s="1"/>
  <c r="B4270" i="88" a="1"/>
  <c r="B4270" i="88" s="1"/>
  <c r="B4269" i="88" a="1"/>
  <c r="B4269" i="88" s="1"/>
  <c r="B4268" i="88" a="1"/>
  <c r="B4268" i="88" s="1"/>
  <c r="B4267" i="88" a="1"/>
  <c r="B4267" i="88" s="1"/>
  <c r="B4266" i="88" a="1"/>
  <c r="B4266" i="88" s="1"/>
  <c r="B4265" i="88" a="1"/>
  <c r="B4265" i="88" s="1"/>
  <c r="B4264" i="88" a="1"/>
  <c r="B4264" i="88" s="1"/>
  <c r="B4263" i="88" a="1"/>
  <c r="B4263" i="88" s="1"/>
  <c r="B4262" i="88" a="1"/>
  <c r="B4262" i="88" s="1"/>
  <c r="B4261" i="88" a="1"/>
  <c r="B4261" i="88" s="1"/>
  <c r="B4260" i="88" a="1"/>
  <c r="B4260" i="88" s="1"/>
  <c r="B4259" i="88" a="1"/>
  <c r="B4259" i="88" s="1"/>
  <c r="B4258" i="88" a="1"/>
  <c r="B4258" i="88" s="1"/>
  <c r="B4257" i="88" a="1"/>
  <c r="B4257" i="88" s="1"/>
  <c r="B4256" i="88" a="1"/>
  <c r="B4256" i="88" s="1"/>
  <c r="B4255" i="88" a="1"/>
  <c r="B4255" i="88" s="1"/>
  <c r="B4254" i="88" a="1"/>
  <c r="B4254" i="88" s="1"/>
  <c r="B4253" i="88" a="1"/>
  <c r="B4253" i="88" s="1"/>
  <c r="B4252" i="88" a="1"/>
  <c r="B4252" i="88" s="1"/>
  <c r="B4251" i="88" a="1"/>
  <c r="B4251" i="88" s="1"/>
  <c r="B4250" i="88" a="1"/>
  <c r="B4250" i="88" s="1"/>
  <c r="B4249" i="88" a="1"/>
  <c r="B4249" i="88" s="1"/>
  <c r="B4248" i="88" a="1"/>
  <c r="B4248" i="88" s="1"/>
  <c r="B4247" i="88" a="1"/>
  <c r="B4247" i="88" s="1"/>
  <c r="B4246" i="88" a="1"/>
  <c r="B4246" i="88" s="1"/>
  <c r="B4245" i="88" a="1"/>
  <c r="B4245" i="88" s="1"/>
  <c r="B4244" i="88" a="1"/>
  <c r="B4244" i="88" s="1"/>
  <c r="B4243" i="88" a="1"/>
  <c r="B4243" i="88" s="1"/>
  <c r="B4242" i="88" a="1"/>
  <c r="B4242" i="88" s="1"/>
  <c r="B4241" i="88" a="1"/>
  <c r="B4241" i="88" s="1"/>
  <c r="B4240" i="88" a="1"/>
  <c r="B4240" i="88" s="1"/>
  <c r="B4239" i="88" a="1"/>
  <c r="B4239" i="88" s="1"/>
  <c r="B4238" i="88" a="1"/>
  <c r="B4238" i="88" s="1"/>
  <c r="B4237" i="88" a="1"/>
  <c r="B4237" i="88" s="1"/>
  <c r="B4236" i="88" a="1"/>
  <c r="B4236" i="88" s="1"/>
  <c r="B4235" i="88" a="1"/>
  <c r="B4235" i="88" s="1"/>
  <c r="B4234" i="88" a="1"/>
  <c r="B4234" i="88" s="1"/>
  <c r="B4233" i="88" a="1"/>
  <c r="B4233" i="88" s="1"/>
  <c r="B4232" i="88" a="1"/>
  <c r="B4232" i="88" s="1"/>
  <c r="B4231" i="88" a="1"/>
  <c r="B4231" i="88" s="1"/>
  <c r="B4230" i="88" a="1"/>
  <c r="B4230" i="88" s="1"/>
  <c r="B4229" i="88" a="1"/>
  <c r="B4229" i="88" s="1"/>
  <c r="B4228" i="88" a="1"/>
  <c r="B4228" i="88" s="1"/>
  <c r="B4227" i="88" a="1"/>
  <c r="B4227" i="88" s="1"/>
  <c r="B4226" i="88" a="1"/>
  <c r="B4226" i="88" s="1"/>
  <c r="B4225" i="88" a="1"/>
  <c r="B4225" i="88" s="1"/>
  <c r="B4224" i="88" a="1"/>
  <c r="B4224" i="88" s="1"/>
  <c r="B4223" i="88" a="1"/>
  <c r="B4223" i="88" s="1"/>
  <c r="B4222" i="88" a="1"/>
  <c r="B4222" i="88" s="1"/>
  <c r="B4221" i="88" a="1"/>
  <c r="B4221" i="88" s="1"/>
  <c r="B4220" i="88" a="1"/>
  <c r="B4220" i="88" s="1"/>
  <c r="B4219" i="88" a="1"/>
  <c r="B4219" i="88" s="1"/>
  <c r="B4218" i="88" a="1"/>
  <c r="B4218" i="88" s="1"/>
  <c r="B4217" i="88" a="1"/>
  <c r="B4217" i="88" s="1"/>
  <c r="B4216" i="88" a="1"/>
  <c r="B4216" i="88" s="1"/>
  <c r="B4215" i="88" a="1"/>
  <c r="B4215" i="88" s="1"/>
  <c r="B4214" i="88" a="1"/>
  <c r="B4214" i="88" s="1"/>
  <c r="B4213" i="88" a="1"/>
  <c r="B4213" i="88" s="1"/>
  <c r="B4212" i="88" a="1"/>
  <c r="B4212" i="88" s="1"/>
  <c r="B4211" i="88" a="1"/>
  <c r="B4211" i="88" s="1"/>
  <c r="B4210" i="88" a="1"/>
  <c r="B4210" i="88" s="1"/>
  <c r="B4209" i="88" a="1"/>
  <c r="B4209" i="88" s="1"/>
  <c r="B4208" i="88" a="1"/>
  <c r="B4208" i="88" s="1"/>
  <c r="B4207" i="88" a="1"/>
  <c r="B4207" i="88" s="1"/>
  <c r="B4206" i="88" a="1"/>
  <c r="B4206" i="88" s="1"/>
  <c r="B4205" i="88" a="1"/>
  <c r="B4205" i="88" s="1"/>
  <c r="B4204" i="88" a="1"/>
  <c r="B4204" i="88" s="1"/>
  <c r="B4203" i="88" a="1"/>
  <c r="B4203" i="88" s="1"/>
  <c r="B4202" i="88" a="1"/>
  <c r="B4202" i="88" s="1"/>
  <c r="B4201" i="88" a="1"/>
  <c r="B4201" i="88" s="1"/>
  <c r="B4200" i="88" a="1"/>
  <c r="B4200" i="88" s="1"/>
  <c r="B4199" i="88" a="1"/>
  <c r="B4199" i="88" s="1"/>
  <c r="B4198" i="88" a="1"/>
  <c r="B4198" i="88" s="1"/>
  <c r="B4197" i="88" a="1"/>
  <c r="B4197" i="88" s="1"/>
  <c r="B4196" i="88" a="1"/>
  <c r="B4196" i="88" s="1"/>
  <c r="B4195" i="88" a="1"/>
  <c r="B4195" i="88" s="1"/>
  <c r="B4194" i="88" a="1"/>
  <c r="B4194" i="88" s="1"/>
  <c r="B4193" i="88" a="1"/>
  <c r="B4193" i="88" s="1"/>
  <c r="B4192" i="88" a="1"/>
  <c r="B4192" i="88" s="1"/>
  <c r="B4191" i="88" a="1"/>
  <c r="B4191" i="88" s="1"/>
  <c r="B4190" i="88" a="1"/>
  <c r="B4190" i="88" s="1"/>
  <c r="B4189" i="88" a="1"/>
  <c r="B4189" i="88" s="1"/>
  <c r="B4188" i="88" a="1"/>
  <c r="B4188" i="88" s="1"/>
  <c r="B4187" i="88" a="1"/>
  <c r="B4187" i="88" s="1"/>
  <c r="B4186" i="88" a="1"/>
  <c r="B4186" i="88" s="1"/>
  <c r="B4185" i="88" a="1"/>
  <c r="B4185" i="88" s="1"/>
  <c r="B4184" i="88" a="1"/>
  <c r="B4184" i="88" s="1"/>
  <c r="B4183" i="88" a="1"/>
  <c r="B4183" i="88" s="1"/>
  <c r="B4182" i="88" a="1"/>
  <c r="B4182" i="88" s="1"/>
  <c r="B4181" i="88" a="1"/>
  <c r="B4181" i="88" s="1"/>
  <c r="B4180" i="88" a="1"/>
  <c r="B4180" i="88" s="1"/>
  <c r="B4179" i="88" a="1"/>
  <c r="B4179" i="88" s="1"/>
  <c r="B4178" i="88" a="1"/>
  <c r="B4178" i="88" s="1"/>
  <c r="B4177" i="88" a="1"/>
  <c r="B4177" i="88" s="1"/>
  <c r="B4176" i="88" a="1"/>
  <c r="B4176" i="88" s="1"/>
  <c r="B4175" i="88" a="1"/>
  <c r="B4175" i="88" s="1"/>
  <c r="B4174" i="88" a="1"/>
  <c r="B4174" i="88" s="1"/>
  <c r="B4173" i="88" a="1"/>
  <c r="B4173" i="88" s="1"/>
  <c r="B4172" i="88" a="1"/>
  <c r="B4172" i="88" s="1"/>
  <c r="B4171" i="88" a="1"/>
  <c r="B4171" i="88" s="1"/>
  <c r="B4170" i="88" a="1"/>
  <c r="B4170" i="88" s="1"/>
  <c r="B4169" i="88" a="1"/>
  <c r="B4169" i="88" s="1"/>
  <c r="B4168" i="88" a="1"/>
  <c r="B4168" i="88" s="1"/>
  <c r="B4167" i="88" a="1"/>
  <c r="B4167" i="88" s="1"/>
  <c r="B4166" i="88" a="1"/>
  <c r="B4166" i="88" s="1"/>
  <c r="B4165" i="88" a="1"/>
  <c r="B4165" i="88" s="1"/>
  <c r="B4164" i="88" a="1"/>
  <c r="B4164" i="88" s="1"/>
  <c r="B4163" i="88" a="1"/>
  <c r="B4163" i="88" s="1"/>
  <c r="B4162" i="88" a="1"/>
  <c r="B4162" i="88" s="1"/>
  <c r="B4161" i="88" a="1"/>
  <c r="B4161" i="88" s="1"/>
  <c r="B4160" i="88" a="1"/>
  <c r="B4160" i="88" s="1"/>
  <c r="B4159" i="88" a="1"/>
  <c r="B4159" i="88" s="1"/>
  <c r="B4158" i="88" a="1"/>
  <c r="B4158" i="88" s="1"/>
  <c r="B4157" i="88" a="1"/>
  <c r="B4157" i="88" s="1"/>
  <c r="B4156" i="88" a="1"/>
  <c r="B4156" i="88" s="1"/>
  <c r="B4155" i="88" a="1"/>
  <c r="B4155" i="88" s="1"/>
  <c r="B4154" i="88" a="1"/>
  <c r="B4154" i="88" s="1"/>
  <c r="B4153" i="88" a="1"/>
  <c r="B4153" i="88" s="1"/>
  <c r="B4152" i="88" a="1"/>
  <c r="B4152" i="88" s="1"/>
  <c r="B4151" i="88" a="1"/>
  <c r="B4151" i="88" s="1"/>
  <c r="B4150" i="88" a="1"/>
  <c r="B4150" i="88" s="1"/>
  <c r="B4149" i="88" a="1"/>
  <c r="B4149" i="88" s="1"/>
  <c r="B4148" i="88" a="1"/>
  <c r="B4148" i="88" s="1"/>
  <c r="B4147" i="88" a="1"/>
  <c r="B4147" i="88" s="1"/>
  <c r="B4146" i="88" a="1"/>
  <c r="B4146" i="88" s="1"/>
  <c r="B4145" i="88" a="1"/>
  <c r="B4145" i="88" s="1"/>
  <c r="B4144" i="88" a="1"/>
  <c r="B4144" i="88" s="1"/>
  <c r="B4143" i="88" a="1"/>
  <c r="B4143" i="88" s="1"/>
  <c r="B4142" i="88" a="1"/>
  <c r="B4142" i="88" s="1"/>
  <c r="B4141" i="88" a="1"/>
  <c r="B4141" i="88" s="1"/>
  <c r="B4140" i="88" a="1"/>
  <c r="B4140" i="88" s="1"/>
  <c r="B4139" i="88" a="1"/>
  <c r="B4139" i="88" s="1"/>
  <c r="B4138" i="88" a="1"/>
  <c r="B4138" i="88" s="1"/>
  <c r="B4137" i="88" a="1"/>
  <c r="B4137" i="88" s="1"/>
  <c r="B4136" i="88" a="1"/>
  <c r="B4136" i="88" s="1"/>
  <c r="B4135" i="88" a="1"/>
  <c r="B4135" i="88" s="1"/>
  <c r="B4134" i="88" a="1"/>
  <c r="B4134" i="88" s="1"/>
  <c r="B4133" i="88" a="1"/>
  <c r="B4133" i="88" s="1"/>
  <c r="B4132" i="88" a="1"/>
  <c r="B4132" i="88" s="1"/>
  <c r="B4131" i="88" a="1"/>
  <c r="B4131" i="88" s="1"/>
  <c r="B4130" i="88" a="1"/>
  <c r="B4130" i="88" s="1"/>
  <c r="B4129" i="88" a="1"/>
  <c r="B4129" i="88" s="1"/>
  <c r="B4128" i="88" a="1"/>
  <c r="B4128" i="88" s="1"/>
  <c r="B4127" i="88" a="1"/>
  <c r="B4127" i="88" s="1"/>
  <c r="B4126" i="88" a="1"/>
  <c r="B4126" i="88" s="1"/>
  <c r="B4125" i="88" a="1"/>
  <c r="B4125" i="88" s="1"/>
  <c r="B4124" i="88" a="1"/>
  <c r="B4124" i="88" s="1"/>
  <c r="B4123" i="88" a="1"/>
  <c r="B4123" i="88" s="1"/>
  <c r="B4122" i="88" a="1"/>
  <c r="B4122" i="88" s="1"/>
  <c r="B4121" i="88" a="1"/>
  <c r="B4121" i="88" s="1"/>
  <c r="B4120" i="88" a="1"/>
  <c r="B4120" i="88" s="1"/>
  <c r="B4119" i="88" a="1"/>
  <c r="B4119" i="88" s="1"/>
  <c r="B4118" i="88" a="1"/>
  <c r="B4118" i="88" s="1"/>
  <c r="B4117" i="88" a="1"/>
  <c r="B4117" i="88" s="1"/>
  <c r="B4116" i="88" a="1"/>
  <c r="B4116" i="88" s="1"/>
  <c r="B4115" i="88" a="1"/>
  <c r="B4115" i="88" s="1"/>
  <c r="B4114" i="88" a="1"/>
  <c r="B4114" i="88" s="1"/>
  <c r="B4113" i="88" a="1"/>
  <c r="B4113" i="88" s="1"/>
  <c r="B4112" i="88" a="1"/>
  <c r="B4112" i="88" s="1"/>
  <c r="B4111" i="88" a="1"/>
  <c r="B4111" i="88" s="1"/>
  <c r="B4110" i="88" a="1"/>
  <c r="B4110" i="88" s="1"/>
  <c r="B4109" i="88" a="1"/>
  <c r="B4109" i="88" s="1"/>
  <c r="B4108" i="88" a="1"/>
  <c r="B4108" i="88" s="1"/>
  <c r="B4107" i="88" a="1"/>
  <c r="B4107" i="88" s="1"/>
  <c r="B4106" i="88" a="1"/>
  <c r="B4106" i="88" s="1"/>
  <c r="B4105" i="88" a="1"/>
  <c r="B4105" i="88" s="1"/>
  <c r="B4104" i="88" a="1"/>
  <c r="B4104" i="88" s="1"/>
  <c r="B4103" i="88" a="1"/>
  <c r="B4103" i="88" s="1"/>
  <c r="B4102" i="88" a="1"/>
  <c r="B4102" i="88" s="1"/>
  <c r="B4101" i="88" a="1"/>
  <c r="B4101" i="88" s="1"/>
  <c r="B4100" i="88" a="1"/>
  <c r="B4100" i="88" s="1"/>
  <c r="B4099" i="88" a="1"/>
  <c r="B4099" i="88" s="1"/>
  <c r="B4098" i="88" a="1"/>
  <c r="B4098" i="88" s="1"/>
  <c r="B4097" i="88" a="1"/>
  <c r="B4097" i="88" s="1"/>
  <c r="B4096" i="88" a="1"/>
  <c r="B4096" i="88" s="1"/>
  <c r="B4095" i="88" a="1"/>
  <c r="B4095" i="88" s="1"/>
  <c r="B4094" i="88" a="1"/>
  <c r="B4094" i="88" s="1"/>
  <c r="B4093" i="88" a="1"/>
  <c r="B4093" i="88" s="1"/>
  <c r="B4092" i="88" a="1"/>
  <c r="B4092" i="88" s="1"/>
  <c r="B4091" i="88" a="1"/>
  <c r="B4091" i="88" s="1"/>
  <c r="B4090" i="88" a="1"/>
  <c r="B4090" i="88" s="1"/>
  <c r="B4089" i="88" a="1"/>
  <c r="B4089" i="88" s="1"/>
  <c r="B4088" i="88" a="1"/>
  <c r="B4088" i="88" s="1"/>
  <c r="B4087" i="88" a="1"/>
  <c r="B4087" i="88" s="1"/>
  <c r="B4086" i="88" a="1"/>
  <c r="B4086" i="88" s="1"/>
  <c r="B4085" i="88" a="1"/>
  <c r="B4085" i="88" s="1"/>
  <c r="B4084" i="88" a="1"/>
  <c r="B4084" i="88" s="1"/>
  <c r="B4083" i="88" a="1"/>
  <c r="B4083" i="88" s="1"/>
  <c r="B4082" i="88" a="1"/>
  <c r="B4082" i="88" s="1"/>
  <c r="B4081" i="88" a="1"/>
  <c r="B4081" i="88" s="1"/>
  <c r="B4080" i="88" a="1"/>
  <c r="B4080" i="88" s="1"/>
  <c r="B4079" i="88" a="1"/>
  <c r="B4079" i="88" s="1"/>
  <c r="B4078" i="88" a="1"/>
  <c r="B4078" i="88" s="1"/>
  <c r="B4077" i="88" a="1"/>
  <c r="B4077" i="88" s="1"/>
  <c r="B4076" i="88" a="1"/>
  <c r="B4076" i="88" s="1"/>
  <c r="B4075" i="88" a="1"/>
  <c r="B4075" i="88" s="1"/>
  <c r="B4074" i="88" a="1"/>
  <c r="B4074" i="88" s="1"/>
  <c r="B4073" i="88" a="1"/>
  <c r="B4073" i="88" s="1"/>
  <c r="B4072" i="88" a="1"/>
  <c r="B4072" i="88" s="1"/>
  <c r="B4071" i="88" a="1"/>
  <c r="B4071" i="88" s="1"/>
  <c r="B4070" i="88" a="1"/>
  <c r="B4070" i="88" s="1"/>
  <c r="B4069" i="88" a="1"/>
  <c r="B4069" i="88" s="1"/>
  <c r="B4068" i="88" a="1"/>
  <c r="B4068" i="88" s="1"/>
  <c r="B4067" i="88" a="1"/>
  <c r="B4067" i="88" s="1"/>
  <c r="B4066" i="88" a="1"/>
  <c r="B4066" i="88" s="1"/>
  <c r="B4065" i="88" a="1"/>
  <c r="B4065" i="88" s="1"/>
  <c r="B4064" i="88" a="1"/>
  <c r="B4064" i="88" s="1"/>
  <c r="B4063" i="88" a="1"/>
  <c r="B4063" i="88" s="1"/>
  <c r="B4062" i="88" a="1"/>
  <c r="B4062" i="88" s="1"/>
  <c r="B4061" i="88" a="1"/>
  <c r="B4061" i="88" s="1"/>
  <c r="B4060" i="88" a="1"/>
  <c r="B4060" i="88" s="1"/>
  <c r="B4059" i="88" a="1"/>
  <c r="B4059" i="88" s="1"/>
  <c r="B4058" i="88" a="1"/>
  <c r="B4058" i="88" s="1"/>
  <c r="B4057" i="88" a="1"/>
  <c r="B4057" i="88" s="1"/>
  <c r="B4056" i="88" a="1"/>
  <c r="B4056" i="88" s="1"/>
  <c r="B4055" i="88" a="1"/>
  <c r="B4055" i="88" s="1"/>
  <c r="B4054" i="88" a="1"/>
  <c r="B4054" i="88" s="1"/>
  <c r="B4053" i="88" a="1"/>
  <c r="B4053" i="88" s="1"/>
  <c r="B4052" i="88" a="1"/>
  <c r="B4052" i="88" s="1"/>
  <c r="B4051" i="88" a="1"/>
  <c r="B4051" i="88" s="1"/>
  <c r="B4050" i="88" a="1"/>
  <c r="B4050" i="88" s="1"/>
  <c r="B4049" i="88" a="1"/>
  <c r="B4049" i="88" s="1"/>
  <c r="B4048" i="88" a="1"/>
  <c r="B4048" i="88" s="1"/>
  <c r="B4047" i="88" a="1"/>
  <c r="B4047" i="88" s="1"/>
  <c r="B4046" i="88" a="1"/>
  <c r="B4046" i="88" s="1"/>
  <c r="B4045" i="88" a="1"/>
  <c r="B4045" i="88" s="1"/>
  <c r="B4044" i="88" a="1"/>
  <c r="B4044" i="88" s="1"/>
  <c r="B4043" i="88" a="1"/>
  <c r="B4043" i="88" s="1"/>
  <c r="B4042" i="88" a="1"/>
  <c r="B4042" i="88" s="1"/>
  <c r="B4041" i="88" a="1"/>
  <c r="B4041" i="88" s="1"/>
  <c r="B4040" i="88" a="1"/>
  <c r="B4040" i="88" s="1"/>
  <c r="B4039" i="88" a="1"/>
  <c r="B4039" i="88" s="1"/>
  <c r="B4038" i="88" a="1"/>
  <c r="B4038" i="88" s="1"/>
  <c r="B4037" i="88" a="1"/>
  <c r="B4037" i="88" s="1"/>
  <c r="B4036" i="88" a="1"/>
  <c r="B4036" i="88" s="1"/>
  <c r="B4035" i="88" a="1"/>
  <c r="B4035" i="88" s="1"/>
  <c r="B4034" i="88" a="1"/>
  <c r="B4034" i="88" s="1"/>
  <c r="B4033" i="88" a="1"/>
  <c r="B4033" i="88" s="1"/>
  <c r="B4032" i="88" a="1"/>
  <c r="B4032" i="88" s="1"/>
  <c r="B4031" i="88" a="1"/>
  <c r="B4031" i="88" s="1"/>
  <c r="B4030" i="88" a="1"/>
  <c r="B4030" i="88" s="1"/>
  <c r="B4029" i="88" a="1"/>
  <c r="B4029" i="88" s="1"/>
  <c r="B4028" i="88" a="1"/>
  <c r="B4028" i="88" s="1"/>
  <c r="B4027" i="88" a="1"/>
  <c r="B4027" i="88" s="1"/>
  <c r="B4026" i="88" a="1"/>
  <c r="B4026" i="88" s="1"/>
  <c r="B4025" i="88" a="1"/>
  <c r="B4025" i="88" s="1"/>
  <c r="B4024" i="88" a="1"/>
  <c r="B4024" i="88" s="1"/>
  <c r="B4023" i="88" a="1"/>
  <c r="B4023" i="88" s="1"/>
  <c r="B4022" i="88" a="1"/>
  <c r="B4022" i="88" s="1"/>
  <c r="B4021" i="88" a="1"/>
  <c r="B4021" i="88" s="1"/>
  <c r="B4020" i="88" a="1"/>
  <c r="B4020" i="88" s="1"/>
  <c r="B4019" i="88" a="1"/>
  <c r="B4019" i="88" s="1"/>
  <c r="B4018" i="88" a="1"/>
  <c r="B4018" i="88" s="1"/>
  <c r="B4017" i="88" a="1"/>
  <c r="B4017" i="88" s="1"/>
  <c r="B4016" i="88" a="1"/>
  <c r="B4016" i="88" s="1"/>
  <c r="B4015" i="88" a="1"/>
  <c r="B4015" i="88" s="1"/>
  <c r="B4014" i="88" a="1"/>
  <c r="B4014" i="88" s="1"/>
  <c r="B4013" i="88" a="1"/>
  <c r="B4013" i="88" s="1"/>
  <c r="B4012" i="88" a="1"/>
  <c r="B4012" i="88" s="1"/>
  <c r="B4011" i="88" a="1"/>
  <c r="B4011" i="88" s="1"/>
  <c r="B4010" i="88" a="1"/>
  <c r="B4010" i="88" s="1"/>
  <c r="B4009" i="88" a="1"/>
  <c r="B4009" i="88" s="1"/>
  <c r="B4008" i="88" a="1"/>
  <c r="B4008" i="88" s="1"/>
  <c r="B4007" i="88" a="1"/>
  <c r="B4007" i="88" s="1"/>
  <c r="B4006" i="88" a="1"/>
  <c r="B4006" i="88" s="1"/>
  <c r="B4005" i="88" a="1"/>
  <c r="B4005" i="88" s="1"/>
  <c r="B4004" i="88" a="1"/>
  <c r="B4004" i="88" s="1"/>
  <c r="B4003" i="88" a="1"/>
  <c r="B4003" i="88" s="1"/>
  <c r="B4002" i="88" a="1"/>
  <c r="B4002" i="88" s="1"/>
  <c r="B4001" i="88" a="1"/>
  <c r="B4001" i="88" s="1"/>
  <c r="B4000" i="88" a="1"/>
  <c r="B4000" i="88" s="1"/>
  <c r="B3999" i="88" a="1"/>
  <c r="B3999" i="88" s="1"/>
  <c r="B3998" i="88" a="1"/>
  <c r="B3998" i="88" s="1"/>
  <c r="B3997" i="88" a="1"/>
  <c r="B3997" i="88" s="1"/>
  <c r="B3996" i="88" a="1"/>
  <c r="B3996" i="88" s="1"/>
  <c r="B3995" i="88" a="1"/>
  <c r="B3995" i="88" s="1"/>
  <c r="B3994" i="88" a="1"/>
  <c r="B3994" i="88" s="1"/>
  <c r="B3993" i="88" a="1"/>
  <c r="B3993" i="88" s="1"/>
  <c r="B3992" i="88" a="1"/>
  <c r="B3992" i="88" s="1"/>
  <c r="B3991" i="88" a="1"/>
  <c r="B3991" i="88" s="1"/>
  <c r="B3990" i="88" a="1"/>
  <c r="B3990" i="88" s="1"/>
  <c r="B3989" i="88" a="1"/>
  <c r="B3989" i="88" s="1"/>
  <c r="B3988" i="88" a="1"/>
  <c r="B3988" i="88" s="1"/>
  <c r="B3987" i="88" a="1"/>
  <c r="B3987" i="88" s="1"/>
  <c r="B3986" i="88" a="1"/>
  <c r="B3986" i="88" s="1"/>
  <c r="B3985" i="88" a="1"/>
  <c r="B3985" i="88" s="1"/>
  <c r="B3984" i="88" a="1"/>
  <c r="B3984" i="88" s="1"/>
  <c r="B3983" i="88" a="1"/>
  <c r="B3983" i="88" s="1"/>
  <c r="B3982" i="88" a="1"/>
  <c r="B3982" i="88" s="1"/>
  <c r="B3981" i="88" a="1"/>
  <c r="B3981" i="88" s="1"/>
  <c r="B3980" i="88" a="1"/>
  <c r="B3980" i="88" s="1"/>
  <c r="B3979" i="88" a="1"/>
  <c r="B3979" i="88" s="1"/>
  <c r="B3978" i="88" a="1"/>
  <c r="B3978" i="88" s="1"/>
  <c r="B3977" i="88" a="1"/>
  <c r="B3977" i="88" s="1"/>
  <c r="B3976" i="88" a="1"/>
  <c r="B3976" i="88" s="1"/>
  <c r="B3975" i="88" a="1"/>
  <c r="B3975" i="88" s="1"/>
  <c r="B3974" i="88" a="1"/>
  <c r="B3974" i="88" s="1"/>
  <c r="B3973" i="88" a="1"/>
  <c r="B3973" i="88" s="1"/>
  <c r="B3972" i="88" a="1"/>
  <c r="B3972" i="88" s="1"/>
  <c r="B3971" i="88" a="1"/>
  <c r="B3971" i="88" s="1"/>
  <c r="B3970" i="88" a="1"/>
  <c r="B3970" i="88" s="1"/>
  <c r="B3969" i="88" a="1"/>
  <c r="B3969" i="88" s="1"/>
  <c r="B3968" i="88" a="1"/>
  <c r="B3968" i="88" s="1"/>
  <c r="B3967" i="88" a="1"/>
  <c r="B3967" i="88" s="1"/>
  <c r="B3966" i="88" a="1"/>
  <c r="B3966" i="88" s="1"/>
  <c r="B3965" i="88" a="1"/>
  <c r="B3965" i="88" s="1"/>
  <c r="B3964" i="88" a="1"/>
  <c r="B3964" i="88" s="1"/>
  <c r="B3963" i="88" a="1"/>
  <c r="B3963" i="88" s="1"/>
  <c r="B3962" i="88" a="1"/>
  <c r="B3962" i="88" s="1"/>
  <c r="B3961" i="88" a="1"/>
  <c r="B3961" i="88" s="1"/>
  <c r="B3960" i="88" a="1"/>
  <c r="B3960" i="88" s="1"/>
  <c r="B3959" i="88" a="1"/>
  <c r="B3959" i="88" s="1"/>
  <c r="B3958" i="88" a="1"/>
  <c r="B3958" i="88" s="1"/>
  <c r="B3957" i="88" a="1"/>
  <c r="B3957" i="88" s="1"/>
  <c r="B3956" i="88" a="1"/>
  <c r="B3956" i="88" s="1"/>
  <c r="B3955" i="88" a="1"/>
  <c r="B3955" i="88" s="1"/>
  <c r="B3954" i="88" a="1"/>
  <c r="B3954" i="88" s="1"/>
  <c r="B3953" i="88" a="1"/>
  <c r="B3953" i="88" s="1"/>
  <c r="B3952" i="88" a="1"/>
  <c r="B3952" i="88" s="1"/>
  <c r="B3951" i="88" a="1"/>
  <c r="B3951" i="88" s="1"/>
  <c r="B3950" i="88" a="1"/>
  <c r="B3950" i="88" s="1"/>
  <c r="B3949" i="88" a="1"/>
  <c r="B3949" i="88" s="1"/>
  <c r="B3948" i="88" a="1"/>
  <c r="B3948" i="88" s="1"/>
  <c r="B3947" i="88" a="1"/>
  <c r="B3947" i="88" s="1"/>
  <c r="B3946" i="88" a="1"/>
  <c r="B3946" i="88" s="1"/>
  <c r="B3945" i="88" a="1"/>
  <c r="B3945" i="88" s="1"/>
  <c r="B3944" i="88" a="1"/>
  <c r="B3944" i="88" s="1"/>
  <c r="B3943" i="88" a="1"/>
  <c r="B3943" i="88" s="1"/>
  <c r="B3942" i="88" a="1"/>
  <c r="B3942" i="88" s="1"/>
  <c r="B3941" i="88" a="1"/>
  <c r="B3941" i="88" s="1"/>
  <c r="B3940" i="88" a="1"/>
  <c r="B3940" i="88" s="1"/>
  <c r="B3939" i="88" a="1"/>
  <c r="B3939" i="88" s="1"/>
  <c r="B3938" i="88" a="1"/>
  <c r="B3938" i="88" s="1"/>
  <c r="B3937" i="88" a="1"/>
  <c r="B3937" i="88" s="1"/>
  <c r="B3936" i="88" a="1"/>
  <c r="B3936" i="88" s="1"/>
  <c r="B3935" i="88" a="1"/>
  <c r="B3935" i="88" s="1"/>
  <c r="B3934" i="88" a="1"/>
  <c r="B3934" i="88" s="1"/>
  <c r="B3933" i="88" a="1"/>
  <c r="B3933" i="88" s="1"/>
  <c r="B3932" i="88" a="1"/>
  <c r="B3932" i="88" s="1"/>
  <c r="B3931" i="88" a="1"/>
  <c r="B3931" i="88" s="1"/>
  <c r="B3930" i="88" a="1"/>
  <c r="B3930" i="88" s="1"/>
  <c r="B3929" i="88" a="1"/>
  <c r="B3929" i="88" s="1"/>
  <c r="B3928" i="88" a="1"/>
  <c r="B3928" i="88" s="1"/>
  <c r="B3927" i="88" a="1"/>
  <c r="B3927" i="88" s="1"/>
  <c r="B3926" i="88" a="1"/>
  <c r="B3926" i="88" s="1"/>
  <c r="B3925" i="88" a="1"/>
  <c r="B3925" i="88" s="1"/>
  <c r="B3924" i="88" a="1"/>
  <c r="B3924" i="88" s="1"/>
  <c r="B3923" i="88" a="1"/>
  <c r="B3923" i="88" s="1"/>
  <c r="B3922" i="88" a="1"/>
  <c r="B3922" i="88" s="1"/>
  <c r="B3921" i="88" a="1"/>
  <c r="B3921" i="88" s="1"/>
  <c r="B3920" i="88" a="1"/>
  <c r="B3920" i="88" s="1"/>
  <c r="B3919" i="88" a="1"/>
  <c r="B3919" i="88" s="1"/>
  <c r="B3918" i="88" a="1"/>
  <c r="B3918" i="88" s="1"/>
  <c r="B3917" i="88" a="1"/>
  <c r="B3917" i="88" s="1"/>
  <c r="B3916" i="88" a="1"/>
  <c r="B3916" i="88" s="1"/>
  <c r="B3915" i="88" a="1"/>
  <c r="B3915" i="88" s="1"/>
  <c r="B3914" i="88" a="1"/>
  <c r="B3914" i="88" s="1"/>
  <c r="B3913" i="88" a="1"/>
  <c r="B3913" i="88" s="1"/>
  <c r="B3912" i="88" a="1"/>
  <c r="B3912" i="88" s="1"/>
  <c r="B3911" i="88" a="1"/>
  <c r="B3911" i="88" s="1"/>
  <c r="B3910" i="88" a="1"/>
  <c r="B3910" i="88" s="1"/>
  <c r="B3909" i="88" a="1"/>
  <c r="B3909" i="88" s="1"/>
  <c r="B3908" i="88" a="1"/>
  <c r="B3908" i="88" s="1"/>
  <c r="B3907" i="88" a="1"/>
  <c r="B3907" i="88" s="1"/>
  <c r="B3906" i="88" a="1"/>
  <c r="B3906" i="88" s="1"/>
  <c r="B3905" i="88" a="1"/>
  <c r="B3905" i="88" s="1"/>
  <c r="B3904" i="88" a="1"/>
  <c r="B3904" i="88" s="1"/>
  <c r="B3903" i="88" a="1"/>
  <c r="B3903" i="88" s="1"/>
  <c r="B3902" i="88" a="1"/>
  <c r="B3902" i="88" s="1"/>
  <c r="B3901" i="88" a="1"/>
  <c r="B3901" i="88" s="1"/>
  <c r="B3900" i="88" a="1"/>
  <c r="B3900" i="88" s="1"/>
  <c r="B3899" i="88" a="1"/>
  <c r="B3899" i="88" s="1"/>
  <c r="B3898" i="88" a="1"/>
  <c r="B3898" i="88" s="1"/>
  <c r="B3897" i="88" a="1"/>
  <c r="B3897" i="88" s="1"/>
  <c r="B3896" i="88" a="1"/>
  <c r="B3896" i="88" s="1"/>
  <c r="B3895" i="88" a="1"/>
  <c r="B3895" i="88" s="1"/>
  <c r="B3894" i="88" a="1"/>
  <c r="B3894" i="88" s="1"/>
  <c r="B3893" i="88" a="1"/>
  <c r="B3893" i="88" s="1"/>
  <c r="B3892" i="88" a="1"/>
  <c r="B3892" i="88" s="1"/>
  <c r="B3891" i="88" a="1"/>
  <c r="B3891" i="88" s="1"/>
  <c r="B3890" i="88" a="1"/>
  <c r="B3890" i="88" s="1"/>
  <c r="B3889" i="88" a="1"/>
  <c r="B3889" i="88" s="1"/>
  <c r="B3888" i="88" a="1"/>
  <c r="B3888" i="88" s="1"/>
  <c r="B3887" i="88" a="1"/>
  <c r="B3887" i="88" s="1"/>
  <c r="B3886" i="88" a="1"/>
  <c r="B3886" i="88" s="1"/>
  <c r="B3885" i="88" a="1"/>
  <c r="B3885" i="88" s="1"/>
  <c r="B3884" i="88" a="1"/>
  <c r="B3884" i="88" s="1"/>
  <c r="B3883" i="88" a="1"/>
  <c r="B3883" i="88" s="1"/>
  <c r="B3882" i="88" a="1"/>
  <c r="B3882" i="88" s="1"/>
  <c r="B3881" i="88" a="1"/>
  <c r="B3881" i="88" s="1"/>
  <c r="B3880" i="88" a="1"/>
  <c r="B3880" i="88" s="1"/>
  <c r="B3879" i="88" a="1"/>
  <c r="B3879" i="88" s="1"/>
  <c r="B3878" i="88" a="1"/>
  <c r="B3878" i="88" s="1"/>
  <c r="B3877" i="88" a="1"/>
  <c r="B3877" i="88" s="1"/>
  <c r="B3876" i="88" a="1"/>
  <c r="B3876" i="88" s="1"/>
  <c r="B3875" i="88" a="1"/>
  <c r="B3875" i="88" s="1"/>
  <c r="B3874" i="88" a="1"/>
  <c r="B3874" i="88" s="1"/>
  <c r="B3873" i="88" a="1"/>
  <c r="B3873" i="88" s="1"/>
  <c r="B3872" i="88" a="1"/>
  <c r="B3872" i="88" s="1"/>
  <c r="B3871" i="88" a="1"/>
  <c r="B3871" i="88" s="1"/>
  <c r="B3870" i="88" a="1"/>
  <c r="B3870" i="88" s="1"/>
  <c r="B3869" i="88" a="1"/>
  <c r="B3869" i="88" s="1"/>
  <c r="B3868" i="88" a="1"/>
  <c r="B3868" i="88" s="1"/>
  <c r="B3867" i="88" a="1"/>
  <c r="B3867" i="88" s="1"/>
  <c r="B3866" i="88" a="1"/>
  <c r="B3866" i="88" s="1"/>
  <c r="B3865" i="88" a="1"/>
  <c r="B3865" i="88" s="1"/>
  <c r="B3864" i="88" a="1"/>
  <c r="B3864" i="88" s="1"/>
  <c r="B3863" i="88" a="1"/>
  <c r="B3863" i="88" s="1"/>
  <c r="B3862" i="88" a="1"/>
  <c r="B3862" i="88" s="1"/>
  <c r="B3861" i="88" a="1"/>
  <c r="B3861" i="88" s="1"/>
  <c r="B3860" i="88" a="1"/>
  <c r="B3860" i="88" s="1"/>
  <c r="B3859" i="88" a="1"/>
  <c r="B3859" i="88" s="1"/>
  <c r="B3858" i="88" a="1"/>
  <c r="B3858" i="88" s="1"/>
  <c r="B3857" i="88" a="1"/>
  <c r="B3857" i="88" s="1"/>
  <c r="B3856" i="88" a="1"/>
  <c r="B3856" i="88" s="1"/>
  <c r="B3855" i="88" a="1"/>
  <c r="B3855" i="88" s="1"/>
  <c r="B3854" i="88" a="1"/>
  <c r="B3854" i="88" s="1"/>
  <c r="B3853" i="88" a="1"/>
  <c r="B3853" i="88" s="1"/>
  <c r="B3852" i="88" a="1"/>
  <c r="B3852" i="88" s="1"/>
  <c r="B3851" i="88" a="1"/>
  <c r="B3851" i="88" s="1"/>
  <c r="B3850" i="88" a="1"/>
  <c r="B3850" i="88" s="1"/>
  <c r="B3849" i="88" a="1"/>
  <c r="B3849" i="88" s="1"/>
  <c r="B3848" i="88" a="1"/>
  <c r="B3848" i="88" s="1"/>
  <c r="B3847" i="88" a="1"/>
  <c r="B3847" i="88" s="1"/>
  <c r="B3846" i="88" a="1"/>
  <c r="B3846" i="88" s="1"/>
  <c r="B3845" i="88" a="1"/>
  <c r="B3845" i="88" s="1"/>
  <c r="B3844" i="88" a="1"/>
  <c r="B3844" i="88" s="1"/>
  <c r="B3843" i="88" a="1"/>
  <c r="B3843" i="88" s="1"/>
  <c r="B3842" i="88" a="1"/>
  <c r="B3842" i="88" s="1"/>
  <c r="B3841" i="88" a="1"/>
  <c r="B3841" i="88" s="1"/>
  <c r="B3840" i="88" a="1"/>
  <c r="B3840" i="88" s="1"/>
  <c r="B3839" i="88" a="1"/>
  <c r="B3839" i="88" s="1"/>
  <c r="B3838" i="88" a="1"/>
  <c r="B3838" i="88" s="1"/>
  <c r="B3837" i="88" a="1"/>
  <c r="B3837" i="88" s="1"/>
  <c r="B3836" i="88" a="1"/>
  <c r="B3836" i="88" s="1"/>
  <c r="B3835" i="88" a="1"/>
  <c r="B3835" i="88" s="1"/>
  <c r="B3834" i="88" a="1"/>
  <c r="B3834" i="88" s="1"/>
  <c r="B3833" i="88" a="1"/>
  <c r="B3833" i="88" s="1"/>
  <c r="B3832" i="88" a="1"/>
  <c r="B3832" i="88" s="1"/>
  <c r="B3831" i="88" a="1"/>
  <c r="B3831" i="88" s="1"/>
  <c r="B3830" i="88" a="1"/>
  <c r="B3830" i="88" s="1"/>
  <c r="B3829" i="88" a="1"/>
  <c r="B3829" i="88" s="1"/>
  <c r="B3828" i="88" a="1"/>
  <c r="B3828" i="88" s="1"/>
  <c r="B3827" i="88" a="1"/>
  <c r="B3827" i="88" s="1"/>
  <c r="B3826" i="88" a="1"/>
  <c r="B3826" i="88" s="1"/>
  <c r="B3825" i="88" a="1"/>
  <c r="B3825" i="88" s="1"/>
  <c r="B3824" i="88" a="1"/>
  <c r="B3824" i="88" s="1"/>
  <c r="B3823" i="88" a="1"/>
  <c r="B3823" i="88" s="1"/>
  <c r="B3822" i="88" a="1"/>
  <c r="B3822" i="88" s="1"/>
  <c r="B3821" i="88" a="1"/>
  <c r="B3821" i="88" s="1"/>
  <c r="B3820" i="88" a="1"/>
  <c r="B3820" i="88" s="1"/>
  <c r="B3819" i="88" a="1"/>
  <c r="B3819" i="88" s="1"/>
  <c r="B3818" i="88" a="1"/>
  <c r="B3818" i="88" s="1"/>
  <c r="B3817" i="88" a="1"/>
  <c r="B3817" i="88" s="1"/>
  <c r="B3816" i="88" a="1"/>
  <c r="B3816" i="88" s="1"/>
  <c r="B3815" i="88" a="1"/>
  <c r="B3815" i="88" s="1"/>
  <c r="B3814" i="88" a="1"/>
  <c r="B3814" i="88" s="1"/>
  <c r="B3813" i="88" a="1"/>
  <c r="B3813" i="88" s="1"/>
  <c r="B3812" i="88" a="1"/>
  <c r="B3812" i="88" s="1"/>
  <c r="B3811" i="88" a="1"/>
  <c r="B3811" i="88" s="1"/>
  <c r="B3810" i="88" a="1"/>
  <c r="B3810" i="88" s="1"/>
  <c r="B3809" i="88" a="1"/>
  <c r="B3809" i="88" s="1"/>
  <c r="B3808" i="88" a="1"/>
  <c r="B3808" i="88" s="1"/>
  <c r="B3807" i="88" a="1"/>
  <c r="B3807" i="88" s="1"/>
  <c r="B3806" i="88" a="1"/>
  <c r="B3806" i="88" s="1"/>
  <c r="B3805" i="88" a="1"/>
  <c r="B3805" i="88" s="1"/>
  <c r="B3804" i="88" a="1"/>
  <c r="B3804" i="88" s="1"/>
  <c r="B3803" i="88" a="1"/>
  <c r="B3803" i="88" s="1"/>
  <c r="B3802" i="88" a="1"/>
  <c r="B3802" i="88" s="1"/>
  <c r="B3801" i="88" a="1"/>
  <c r="B3801" i="88" s="1"/>
  <c r="B3800" i="88" a="1"/>
  <c r="B3800" i="88" s="1"/>
  <c r="B3799" i="88" a="1"/>
  <c r="B3799" i="88" s="1"/>
  <c r="B3798" i="88" a="1"/>
  <c r="B3798" i="88" s="1"/>
  <c r="B3797" i="88" a="1"/>
  <c r="B3797" i="88" s="1"/>
  <c r="B3796" i="88" a="1"/>
  <c r="B3796" i="88" s="1"/>
  <c r="B3795" i="88" a="1"/>
  <c r="B3795" i="88" s="1"/>
  <c r="B3794" i="88" a="1"/>
  <c r="B3794" i="88" s="1"/>
  <c r="B3793" i="88" a="1"/>
  <c r="B3793" i="88" s="1"/>
  <c r="B3792" i="88" a="1"/>
  <c r="B3792" i="88" s="1"/>
  <c r="B3791" i="88" a="1"/>
  <c r="B3791" i="88" s="1"/>
  <c r="B3790" i="88" a="1"/>
  <c r="B3790" i="88" s="1"/>
  <c r="B3789" i="88" a="1"/>
  <c r="B3789" i="88" s="1"/>
  <c r="B3788" i="88" a="1"/>
  <c r="B3788" i="88" s="1"/>
  <c r="B3787" i="88" a="1"/>
  <c r="B3787" i="88" s="1"/>
  <c r="B3786" i="88" a="1"/>
  <c r="B3786" i="88" s="1"/>
  <c r="B3785" i="88" a="1"/>
  <c r="B3785" i="88" s="1"/>
  <c r="B3784" i="88" a="1"/>
  <c r="B3784" i="88" s="1"/>
  <c r="B3783" i="88" a="1"/>
  <c r="B3783" i="88" s="1"/>
  <c r="B3782" i="88" a="1"/>
  <c r="B3782" i="88" s="1"/>
  <c r="B3781" i="88" a="1"/>
  <c r="B3781" i="88" s="1"/>
  <c r="B3780" i="88" a="1"/>
  <c r="B3780" i="88" s="1"/>
  <c r="B3779" i="88" a="1"/>
  <c r="B3779" i="88" s="1"/>
  <c r="B3778" i="88" a="1"/>
  <c r="B3778" i="88" s="1"/>
  <c r="B3777" i="88" a="1"/>
  <c r="B3777" i="88" s="1"/>
  <c r="B3776" i="88" a="1"/>
  <c r="B3776" i="88" s="1"/>
  <c r="B3775" i="88" a="1"/>
  <c r="B3775" i="88" s="1"/>
  <c r="B3774" i="88" a="1"/>
  <c r="B3774" i="88" s="1"/>
  <c r="B3773" i="88" a="1"/>
  <c r="B3773" i="88" s="1"/>
  <c r="B3772" i="88" a="1"/>
  <c r="B3772" i="88" s="1"/>
  <c r="B3771" i="88" a="1"/>
  <c r="B3771" i="88" s="1"/>
  <c r="B3770" i="88" a="1"/>
  <c r="B3770" i="88" s="1"/>
  <c r="B3769" i="88" a="1"/>
  <c r="B3769" i="88" s="1"/>
  <c r="B3768" i="88" a="1"/>
  <c r="B3768" i="88" s="1"/>
  <c r="B3767" i="88" a="1"/>
  <c r="B3767" i="88" s="1"/>
  <c r="B3766" i="88" a="1"/>
  <c r="B3766" i="88" s="1"/>
  <c r="B3765" i="88" a="1"/>
  <c r="B3765" i="88" s="1"/>
  <c r="B3764" i="88" a="1"/>
  <c r="B3764" i="88" s="1"/>
  <c r="B3763" i="88" a="1"/>
  <c r="B3763" i="88" s="1"/>
  <c r="B3762" i="88" a="1"/>
  <c r="B3762" i="88" s="1"/>
  <c r="B3761" i="88" a="1"/>
  <c r="B3761" i="88" s="1"/>
  <c r="B3760" i="88" a="1"/>
  <c r="B3760" i="88" s="1"/>
  <c r="B3759" i="88" a="1"/>
  <c r="B3759" i="88" s="1"/>
  <c r="B3758" i="88" a="1"/>
  <c r="B3758" i="88" s="1"/>
  <c r="B3757" i="88" a="1"/>
  <c r="B3757" i="88" s="1"/>
  <c r="B3756" i="88" a="1"/>
  <c r="B3756" i="88" s="1"/>
  <c r="B3755" i="88" a="1"/>
  <c r="B3755" i="88" s="1"/>
  <c r="B3754" i="88" a="1"/>
  <c r="B3754" i="88" s="1"/>
  <c r="B3753" i="88" a="1"/>
  <c r="B3753" i="88" s="1"/>
  <c r="B3752" i="88" a="1"/>
  <c r="B3752" i="88" s="1"/>
  <c r="B3751" i="88" a="1"/>
  <c r="B3751" i="88" s="1"/>
  <c r="B3750" i="88" a="1"/>
  <c r="B3750" i="88" s="1"/>
  <c r="B3749" i="88" a="1"/>
  <c r="B3749" i="88" s="1"/>
  <c r="B3748" i="88" a="1"/>
  <c r="B3748" i="88" s="1"/>
  <c r="B3747" i="88" a="1"/>
  <c r="B3747" i="88" s="1"/>
  <c r="B3746" i="88" a="1"/>
  <c r="B3746" i="88" s="1"/>
  <c r="B3745" i="88" a="1"/>
  <c r="B3745" i="88" s="1"/>
  <c r="B3744" i="88" a="1"/>
  <c r="B3744" i="88" s="1"/>
  <c r="B3743" i="88" a="1"/>
  <c r="B3743" i="88" s="1"/>
  <c r="B3742" i="88" a="1"/>
  <c r="B3742" i="88" s="1"/>
  <c r="B3741" i="88" a="1"/>
  <c r="B3741" i="88" s="1"/>
  <c r="B3740" i="88" a="1"/>
  <c r="B3740" i="88" s="1"/>
  <c r="B3739" i="88" a="1"/>
  <c r="B3739" i="88" s="1"/>
  <c r="B3738" i="88" a="1"/>
  <c r="B3738" i="88" s="1"/>
  <c r="B3737" i="88" a="1"/>
  <c r="B3737" i="88" s="1"/>
  <c r="B3736" i="88" a="1"/>
  <c r="B3736" i="88" s="1"/>
  <c r="B3735" i="88" a="1"/>
  <c r="B3735" i="88" s="1"/>
  <c r="B3734" i="88" a="1"/>
  <c r="B3734" i="88" s="1"/>
  <c r="B3733" i="88" a="1"/>
  <c r="B3733" i="88" s="1"/>
  <c r="B3732" i="88" a="1"/>
  <c r="B3732" i="88" s="1"/>
  <c r="B3731" i="88" a="1"/>
  <c r="B3731" i="88" s="1"/>
  <c r="B3730" i="88" a="1"/>
  <c r="B3730" i="88" s="1"/>
  <c r="B3729" i="88" a="1"/>
  <c r="B3729" i="88" s="1"/>
  <c r="B3728" i="88" a="1"/>
  <c r="B3728" i="88" s="1"/>
  <c r="B3727" i="88" a="1"/>
  <c r="B3727" i="88" s="1"/>
  <c r="B3726" i="88" a="1"/>
  <c r="B3726" i="88" s="1"/>
  <c r="B3725" i="88" a="1"/>
  <c r="B3725" i="88" s="1"/>
  <c r="B3724" i="88" a="1"/>
  <c r="B3724" i="88" s="1"/>
  <c r="B3723" i="88" a="1"/>
  <c r="B3723" i="88" s="1"/>
  <c r="B3722" i="88" a="1"/>
  <c r="B3722" i="88" s="1"/>
  <c r="B3721" i="88" a="1"/>
  <c r="B3721" i="88" s="1"/>
  <c r="B3720" i="88" a="1"/>
  <c r="B3720" i="88" s="1"/>
  <c r="B3719" i="88" a="1"/>
  <c r="B3719" i="88" s="1"/>
  <c r="B3718" i="88" a="1"/>
  <c r="B3718" i="88" s="1"/>
  <c r="B3717" i="88" a="1"/>
  <c r="B3717" i="88" s="1"/>
  <c r="B3716" i="88" a="1"/>
  <c r="B3716" i="88" s="1"/>
  <c r="B3715" i="88" a="1"/>
  <c r="B3715" i="88" s="1"/>
  <c r="B3714" i="88" a="1"/>
  <c r="B3714" i="88" s="1"/>
  <c r="B3713" i="88" a="1"/>
  <c r="B3713" i="88" s="1"/>
  <c r="B3712" i="88" a="1"/>
  <c r="B3712" i="88" s="1"/>
  <c r="B3711" i="88" a="1"/>
  <c r="B3711" i="88" s="1"/>
  <c r="B3710" i="88" a="1"/>
  <c r="B3710" i="88" s="1"/>
  <c r="B3709" i="88" a="1"/>
  <c r="B3709" i="88" s="1"/>
  <c r="B3708" i="88" a="1"/>
  <c r="B3708" i="88" s="1"/>
  <c r="B3707" i="88" a="1"/>
  <c r="B3707" i="88" s="1"/>
  <c r="B3706" i="88" a="1"/>
  <c r="B3706" i="88" s="1"/>
  <c r="B3705" i="88" a="1"/>
  <c r="B3705" i="88" s="1"/>
  <c r="B3704" i="88" a="1"/>
  <c r="B3704" i="88" s="1"/>
  <c r="B3703" i="88" a="1"/>
  <c r="B3703" i="88" s="1"/>
  <c r="B3702" i="88" a="1"/>
  <c r="B3702" i="88" s="1"/>
  <c r="B3701" i="88" a="1"/>
  <c r="B3701" i="88" s="1"/>
  <c r="B3700" i="88" a="1"/>
  <c r="B3700" i="88" s="1"/>
  <c r="B3699" i="88" a="1"/>
  <c r="B3699" i="88" s="1"/>
  <c r="B3698" i="88" a="1"/>
  <c r="B3698" i="88" s="1"/>
  <c r="B3697" i="88" a="1"/>
  <c r="B3697" i="88" s="1"/>
  <c r="B3696" i="88" a="1"/>
  <c r="B3696" i="88" s="1"/>
  <c r="B3695" i="88" a="1"/>
  <c r="B3695" i="88" s="1"/>
  <c r="B3694" i="88" a="1"/>
  <c r="B3694" i="88" s="1"/>
  <c r="B3693" i="88" a="1"/>
  <c r="B3693" i="88" s="1"/>
  <c r="B3692" i="88" a="1"/>
  <c r="B3692" i="88" s="1"/>
  <c r="B3691" i="88" a="1"/>
  <c r="B3691" i="88" s="1"/>
  <c r="B3690" i="88" a="1"/>
  <c r="B3690" i="88" s="1"/>
  <c r="B3689" i="88" a="1"/>
  <c r="B3689" i="88" s="1"/>
  <c r="B3688" i="88" a="1"/>
  <c r="B3688" i="88" s="1"/>
  <c r="B3687" i="88" a="1"/>
  <c r="B3687" i="88" s="1"/>
  <c r="B3686" i="88" a="1"/>
  <c r="B3686" i="88" s="1"/>
  <c r="B3685" i="88" a="1"/>
  <c r="B3685" i="88" s="1"/>
  <c r="B3684" i="88" a="1"/>
  <c r="B3684" i="88" s="1"/>
  <c r="B3683" i="88" a="1"/>
  <c r="B3683" i="88" s="1"/>
  <c r="B3682" i="88" a="1"/>
  <c r="B3682" i="88" s="1"/>
  <c r="B3681" i="88" a="1"/>
  <c r="B3681" i="88" s="1"/>
  <c r="B3680" i="88" a="1"/>
  <c r="B3680" i="88" s="1"/>
  <c r="B3679" i="88" a="1"/>
  <c r="B3679" i="88" s="1"/>
  <c r="B3678" i="88" a="1"/>
  <c r="B3678" i="88" s="1"/>
  <c r="B3677" i="88" a="1"/>
  <c r="B3677" i="88" s="1"/>
  <c r="B3676" i="88" a="1"/>
  <c r="B3676" i="88" s="1"/>
  <c r="B3675" i="88" a="1"/>
  <c r="B3675" i="88" s="1"/>
  <c r="B3674" i="88" a="1"/>
  <c r="B3674" i="88" s="1"/>
  <c r="B3673" i="88" a="1"/>
  <c r="B3673" i="88" s="1"/>
  <c r="B3672" i="88" a="1"/>
  <c r="B3672" i="88" s="1"/>
  <c r="B3671" i="88" a="1"/>
  <c r="B3671" i="88" s="1"/>
  <c r="B3670" i="88" a="1"/>
  <c r="B3670" i="88" s="1"/>
  <c r="B3669" i="88" a="1"/>
  <c r="B3669" i="88" s="1"/>
  <c r="B3668" i="88" a="1"/>
  <c r="B3668" i="88" s="1"/>
  <c r="B3667" i="88" a="1"/>
  <c r="B3667" i="88" s="1"/>
  <c r="B3666" i="88" a="1"/>
  <c r="B3666" i="88" s="1"/>
  <c r="B3665" i="88" a="1"/>
  <c r="B3665" i="88" s="1"/>
  <c r="B3664" i="88" a="1"/>
  <c r="B3664" i="88" s="1"/>
  <c r="B3663" i="88" a="1"/>
  <c r="B3663" i="88" s="1"/>
  <c r="B3662" i="88" a="1"/>
  <c r="B3662" i="88" s="1"/>
  <c r="B3661" i="88" a="1"/>
  <c r="B3661" i="88" s="1"/>
  <c r="B3660" i="88" a="1"/>
  <c r="B3660" i="88" s="1"/>
  <c r="B3659" i="88" a="1"/>
  <c r="B3659" i="88" s="1"/>
  <c r="B3658" i="88" a="1"/>
  <c r="B3658" i="88" s="1"/>
  <c r="B3657" i="88" a="1"/>
  <c r="B3657" i="88" s="1"/>
  <c r="B3656" i="88" a="1"/>
  <c r="B3656" i="88" s="1"/>
  <c r="B3655" i="88" a="1"/>
  <c r="B3655" i="88" s="1"/>
  <c r="B3654" i="88" a="1"/>
  <c r="B3654" i="88" s="1"/>
  <c r="B3653" i="88" a="1"/>
  <c r="B3653" i="88" s="1"/>
  <c r="B3652" i="88" a="1"/>
  <c r="B3652" i="88" s="1"/>
  <c r="B3651" i="88" a="1"/>
  <c r="B3651" i="88" s="1"/>
  <c r="B3650" i="88" a="1"/>
  <c r="B3650" i="88" s="1"/>
  <c r="B3649" i="88" a="1"/>
  <c r="B3649" i="88" s="1"/>
  <c r="B3648" i="88" a="1"/>
  <c r="B3648" i="88" s="1"/>
  <c r="B3647" i="88" a="1"/>
  <c r="B3647" i="88" s="1"/>
  <c r="B3646" i="88" a="1"/>
  <c r="B3646" i="88" s="1"/>
  <c r="B3645" i="88" a="1"/>
  <c r="B3645" i="88" s="1"/>
  <c r="B3644" i="88" a="1"/>
  <c r="B3644" i="88" s="1"/>
  <c r="B3643" i="88" a="1"/>
  <c r="B3643" i="88" s="1"/>
  <c r="B3642" i="88" a="1"/>
  <c r="B3642" i="88" s="1"/>
  <c r="B3641" i="88" a="1"/>
  <c r="B3641" i="88" s="1"/>
  <c r="B3640" i="88" a="1"/>
  <c r="B3640" i="88" s="1"/>
  <c r="B3639" i="88" a="1"/>
  <c r="B3639" i="88" s="1"/>
  <c r="B3638" i="88" a="1"/>
  <c r="B3638" i="88" s="1"/>
  <c r="B3637" i="88" a="1"/>
  <c r="B3637" i="88" s="1"/>
  <c r="B3636" i="88" a="1"/>
  <c r="B3636" i="88" s="1"/>
  <c r="B3635" i="88" a="1"/>
  <c r="B3635" i="88" s="1"/>
  <c r="B3634" i="88" a="1"/>
  <c r="B3634" i="88" s="1"/>
  <c r="B3633" i="88" a="1"/>
  <c r="B3633" i="88" s="1"/>
  <c r="B3632" i="88" a="1"/>
  <c r="B3632" i="88" s="1"/>
  <c r="B3631" i="88" a="1"/>
  <c r="B3631" i="88" s="1"/>
  <c r="B3630" i="88" a="1"/>
  <c r="B3630" i="88" s="1"/>
  <c r="B3629" i="88" a="1"/>
  <c r="B3629" i="88" s="1"/>
  <c r="B3628" i="88" a="1"/>
  <c r="B3628" i="88" s="1"/>
  <c r="B3627" i="88" a="1"/>
  <c r="B3627" i="88" s="1"/>
  <c r="B3626" i="88" a="1"/>
  <c r="B3626" i="88" s="1"/>
  <c r="B3625" i="88" a="1"/>
  <c r="B3625" i="88" s="1"/>
  <c r="B3624" i="88" a="1"/>
  <c r="B3624" i="88" s="1"/>
  <c r="B3623" i="88" a="1"/>
  <c r="B3623" i="88" s="1"/>
  <c r="B3622" i="88" a="1"/>
  <c r="B3622" i="88" s="1"/>
  <c r="B3621" i="88" a="1"/>
  <c r="B3621" i="88" s="1"/>
  <c r="B3620" i="88" a="1"/>
  <c r="B3620" i="88" s="1"/>
  <c r="B3619" i="88" a="1"/>
  <c r="B3619" i="88" s="1"/>
  <c r="B3618" i="88" a="1"/>
  <c r="B3618" i="88" s="1"/>
  <c r="B3617" i="88" a="1"/>
  <c r="B3617" i="88" s="1"/>
  <c r="B3616" i="88" a="1"/>
  <c r="B3616" i="88" s="1"/>
  <c r="B3615" i="88" a="1"/>
  <c r="B3615" i="88" s="1"/>
  <c r="B3614" i="88" a="1"/>
  <c r="B3614" i="88" s="1"/>
  <c r="B3613" i="88" a="1"/>
  <c r="B3613" i="88" s="1"/>
  <c r="B3612" i="88" a="1"/>
  <c r="B3612" i="88" s="1"/>
  <c r="B3611" i="88" a="1"/>
  <c r="B3611" i="88" s="1"/>
  <c r="B3610" i="88" a="1"/>
  <c r="B3610" i="88" s="1"/>
  <c r="B3609" i="88" a="1"/>
  <c r="B3609" i="88" s="1"/>
  <c r="B3608" i="88" a="1"/>
  <c r="B3608" i="88" s="1"/>
  <c r="B3607" i="88" a="1"/>
  <c r="B3607" i="88" s="1"/>
  <c r="B3606" i="88" a="1"/>
  <c r="B3606" i="88" s="1"/>
  <c r="B3605" i="88" a="1"/>
  <c r="B3605" i="88" s="1"/>
  <c r="B3604" i="88" a="1"/>
  <c r="B3604" i="88" s="1"/>
  <c r="B3603" i="88" a="1"/>
  <c r="B3603" i="88" s="1"/>
  <c r="B3602" i="88" a="1"/>
  <c r="B3602" i="88" s="1"/>
  <c r="B3601" i="88" a="1"/>
  <c r="B3601" i="88" s="1"/>
  <c r="B3600" i="88" a="1"/>
  <c r="B3600" i="88" s="1"/>
  <c r="B3599" i="88" a="1"/>
  <c r="B3599" i="88" s="1"/>
  <c r="B3598" i="88" a="1"/>
  <c r="B3598" i="88" s="1"/>
  <c r="B3597" i="88" a="1"/>
  <c r="B3597" i="88" s="1"/>
  <c r="B3596" i="88" a="1"/>
  <c r="B3596" i="88" s="1"/>
  <c r="B3595" i="88" a="1"/>
  <c r="B3595" i="88" s="1"/>
  <c r="B3594" i="88" a="1"/>
  <c r="B3594" i="88" s="1"/>
  <c r="B3593" i="88" a="1"/>
  <c r="B3593" i="88" s="1"/>
  <c r="B3592" i="88" a="1"/>
  <c r="B3592" i="88" s="1"/>
  <c r="B3591" i="88" a="1"/>
  <c r="B3591" i="88" s="1"/>
  <c r="B3590" i="88" a="1"/>
  <c r="B3590" i="88" s="1"/>
  <c r="B3589" i="88" a="1"/>
  <c r="B3589" i="88" s="1"/>
  <c r="B3588" i="88" a="1"/>
  <c r="B3588" i="88" s="1"/>
  <c r="B3587" i="88" a="1"/>
  <c r="B3587" i="88" s="1"/>
  <c r="B3586" i="88" a="1"/>
  <c r="B3586" i="88" s="1"/>
  <c r="B3585" i="88" a="1"/>
  <c r="B3585" i="88" s="1"/>
  <c r="B3584" i="88" a="1"/>
  <c r="B3584" i="88" s="1"/>
  <c r="B3583" i="88" a="1"/>
  <c r="B3583" i="88" s="1"/>
  <c r="B3582" i="88" a="1"/>
  <c r="B3582" i="88" s="1"/>
  <c r="B3581" i="88" a="1"/>
  <c r="B3581" i="88" s="1"/>
  <c r="B3580" i="88" a="1"/>
  <c r="B3580" i="88" s="1"/>
  <c r="B3579" i="88" a="1"/>
  <c r="B3579" i="88" s="1"/>
  <c r="B3578" i="88" a="1"/>
  <c r="B3578" i="88" s="1"/>
  <c r="B3577" i="88" a="1"/>
  <c r="B3577" i="88" s="1"/>
  <c r="B3576" i="88" a="1"/>
  <c r="B3576" i="88" s="1"/>
  <c r="B3575" i="88" a="1"/>
  <c r="B3575" i="88" s="1"/>
  <c r="B3574" i="88" a="1"/>
  <c r="B3574" i="88" s="1"/>
  <c r="B3573" i="88" a="1"/>
  <c r="B3573" i="88" s="1"/>
  <c r="B3572" i="88" a="1"/>
  <c r="B3572" i="88" s="1"/>
  <c r="B3571" i="88" a="1"/>
  <c r="B3571" i="88" s="1"/>
  <c r="B3570" i="88" a="1"/>
  <c r="B3570" i="88" s="1"/>
  <c r="B3569" i="88" a="1"/>
  <c r="B3569" i="88" s="1"/>
  <c r="B3568" i="88" a="1"/>
  <c r="B3568" i="88" s="1"/>
  <c r="B3567" i="88" a="1"/>
  <c r="B3567" i="88" s="1"/>
  <c r="B3566" i="88" a="1"/>
  <c r="B3566" i="88" s="1"/>
  <c r="B3565" i="88" a="1"/>
  <c r="B3565" i="88" s="1"/>
  <c r="B3564" i="88" a="1"/>
  <c r="B3564" i="88" s="1"/>
  <c r="B3563" i="88" a="1"/>
  <c r="B3563" i="88" s="1"/>
  <c r="B3562" i="88" a="1"/>
  <c r="B3562" i="88" s="1"/>
  <c r="B3561" i="88" a="1"/>
  <c r="B3561" i="88" s="1"/>
  <c r="B3560" i="88" a="1"/>
  <c r="B3560" i="88" s="1"/>
  <c r="B3559" i="88" a="1"/>
  <c r="B3559" i="88" s="1"/>
  <c r="B3558" i="88" a="1"/>
  <c r="B3558" i="88" s="1"/>
  <c r="B3557" i="88" a="1"/>
  <c r="B3557" i="88" s="1"/>
  <c r="B3556" i="88" a="1"/>
  <c r="B3556" i="88" s="1"/>
  <c r="B3555" i="88" a="1"/>
  <c r="B3555" i="88" s="1"/>
  <c r="B3554" i="88" a="1"/>
  <c r="B3554" i="88" s="1"/>
  <c r="B3553" i="88" a="1"/>
  <c r="B3553" i="88" s="1"/>
  <c r="B3552" i="88" a="1"/>
  <c r="B3552" i="88" s="1"/>
  <c r="B3551" i="88" a="1"/>
  <c r="B3551" i="88" s="1"/>
  <c r="B3550" i="88" a="1"/>
  <c r="B3550" i="88" s="1"/>
  <c r="B3549" i="88" a="1"/>
  <c r="B3549" i="88" s="1"/>
  <c r="B3548" i="88" a="1"/>
  <c r="B3548" i="88" s="1"/>
  <c r="B3547" i="88" a="1"/>
  <c r="B3547" i="88" s="1"/>
  <c r="B3546" i="88" a="1"/>
  <c r="B3546" i="88" s="1"/>
  <c r="B3545" i="88" a="1"/>
  <c r="B3545" i="88" s="1"/>
  <c r="B3544" i="88" a="1"/>
  <c r="B3544" i="88" s="1"/>
  <c r="B3543" i="88" a="1"/>
  <c r="B3543" i="88" s="1"/>
  <c r="B3542" i="88" a="1"/>
  <c r="B3542" i="88" s="1"/>
  <c r="B3541" i="88" a="1"/>
  <c r="B3541" i="88" s="1"/>
  <c r="B3540" i="88" a="1"/>
  <c r="B3540" i="88" s="1"/>
  <c r="B3539" i="88" a="1"/>
  <c r="B3539" i="88" s="1"/>
  <c r="B3538" i="88" a="1"/>
  <c r="B3538" i="88" s="1"/>
  <c r="B3537" i="88" a="1"/>
  <c r="B3537" i="88" s="1"/>
  <c r="B3536" i="88" a="1"/>
  <c r="B3536" i="88" s="1"/>
  <c r="B3535" i="88" a="1"/>
  <c r="B3535" i="88" s="1"/>
  <c r="B3534" i="88" a="1"/>
  <c r="B3534" i="88" s="1"/>
  <c r="B3533" i="88" a="1"/>
  <c r="B3533" i="88" s="1"/>
  <c r="B3532" i="88" a="1"/>
  <c r="B3532" i="88" s="1"/>
  <c r="B3531" i="88" a="1"/>
  <c r="B3531" i="88" s="1"/>
  <c r="B3530" i="88" a="1"/>
  <c r="B3530" i="88" s="1"/>
  <c r="B3529" i="88" a="1"/>
  <c r="B3529" i="88" s="1"/>
  <c r="B3528" i="88" a="1"/>
  <c r="B3528" i="88" s="1"/>
  <c r="B3527" i="88" a="1"/>
  <c r="B3527" i="88" s="1"/>
  <c r="B3526" i="88" a="1"/>
  <c r="B3526" i="88" s="1"/>
  <c r="B3525" i="88" a="1"/>
  <c r="B3525" i="88" s="1"/>
  <c r="B3524" i="88" a="1"/>
  <c r="B3524" i="88" s="1"/>
  <c r="B3523" i="88" a="1"/>
  <c r="B3523" i="88" s="1"/>
  <c r="B3522" i="88" a="1"/>
  <c r="B3522" i="88" s="1"/>
  <c r="B3521" i="88" a="1"/>
  <c r="B3521" i="88" s="1"/>
  <c r="B3520" i="88" a="1"/>
  <c r="B3520" i="88" s="1"/>
  <c r="B3519" i="88" a="1"/>
  <c r="B3519" i="88" s="1"/>
  <c r="B3518" i="88" a="1"/>
  <c r="B3518" i="88" s="1"/>
  <c r="B3517" i="88" a="1"/>
  <c r="B3517" i="88" s="1"/>
  <c r="B3516" i="88" a="1"/>
  <c r="B3516" i="88" s="1"/>
  <c r="B3515" i="88" a="1"/>
  <c r="B3515" i="88" s="1"/>
  <c r="B3514" i="88" a="1"/>
  <c r="B3514" i="88" s="1"/>
  <c r="B3513" i="88" a="1"/>
  <c r="B3513" i="88" s="1"/>
  <c r="B3512" i="88" a="1"/>
  <c r="B3512" i="88" s="1"/>
  <c r="B3511" i="88" a="1"/>
  <c r="B3511" i="88" s="1"/>
  <c r="B3510" i="88" a="1"/>
  <c r="B3510" i="88" s="1"/>
  <c r="B3509" i="88" a="1"/>
  <c r="B3509" i="88" s="1"/>
  <c r="B3508" i="88" a="1"/>
  <c r="B3508" i="88" s="1"/>
  <c r="B3507" i="88" a="1"/>
  <c r="B3507" i="88" s="1"/>
  <c r="B3506" i="88" a="1"/>
  <c r="B3506" i="88" s="1"/>
  <c r="B3505" i="88" a="1"/>
  <c r="B3505" i="88" s="1"/>
  <c r="B3504" i="88" a="1"/>
  <c r="B3504" i="88" s="1"/>
  <c r="B3503" i="88" a="1"/>
  <c r="B3503" i="88" s="1"/>
  <c r="B3502" i="88" a="1"/>
  <c r="B3502" i="88" s="1"/>
  <c r="B3501" i="88" a="1"/>
  <c r="B3501" i="88" s="1"/>
  <c r="B3500" i="88" a="1"/>
  <c r="B3500" i="88" s="1"/>
  <c r="B3499" i="88" a="1"/>
  <c r="B3499" i="88" s="1"/>
  <c r="B3498" i="88" a="1"/>
  <c r="B3498" i="88" s="1"/>
  <c r="B3497" i="88" a="1"/>
  <c r="B3497" i="88" s="1"/>
  <c r="B3496" i="88" a="1"/>
  <c r="B3496" i="88" s="1"/>
  <c r="B3495" i="88" a="1"/>
  <c r="B3495" i="88" s="1"/>
  <c r="B3494" i="88" a="1"/>
  <c r="B3494" i="88" s="1"/>
  <c r="B3493" i="88" a="1"/>
  <c r="B3493" i="88" s="1"/>
  <c r="B3492" i="88" a="1"/>
  <c r="B3492" i="88" s="1"/>
  <c r="B3491" i="88" a="1"/>
  <c r="B3491" i="88" s="1"/>
  <c r="B3490" i="88" a="1"/>
  <c r="B3490" i="88" s="1"/>
  <c r="B3489" i="88" a="1"/>
  <c r="B3489" i="88" s="1"/>
  <c r="B3488" i="88" a="1"/>
  <c r="B3488" i="88" s="1"/>
  <c r="B3487" i="88" a="1"/>
  <c r="B3487" i="88" s="1"/>
  <c r="B3486" i="88" a="1"/>
  <c r="B3486" i="88" s="1"/>
  <c r="B3485" i="88" a="1"/>
  <c r="B3485" i="88" s="1"/>
  <c r="B3484" i="88" a="1"/>
  <c r="B3484" i="88" s="1"/>
  <c r="B3483" i="88" a="1"/>
  <c r="B3483" i="88" s="1"/>
  <c r="B3482" i="88" a="1"/>
  <c r="B3482" i="88" s="1"/>
  <c r="B3481" i="88" a="1"/>
  <c r="B3481" i="88" s="1"/>
  <c r="B3480" i="88" a="1"/>
  <c r="B3480" i="88" s="1"/>
  <c r="B3479" i="88" a="1"/>
  <c r="B3479" i="88" s="1"/>
  <c r="B3478" i="88" a="1"/>
  <c r="B3478" i="88" s="1"/>
  <c r="B3477" i="88" a="1"/>
  <c r="B3477" i="88" s="1"/>
  <c r="B3476" i="88" a="1"/>
  <c r="B3476" i="88" s="1"/>
  <c r="B3475" i="88" a="1"/>
  <c r="B3475" i="88" s="1"/>
  <c r="B3474" i="88" a="1"/>
  <c r="B3474" i="88" s="1"/>
  <c r="B3473" i="88" a="1"/>
  <c r="B3473" i="88" s="1"/>
  <c r="B3472" i="88" a="1"/>
  <c r="B3472" i="88" s="1"/>
  <c r="B3471" i="88" a="1"/>
  <c r="B3471" i="88" s="1"/>
  <c r="B3470" i="88" a="1"/>
  <c r="B3470" i="88" s="1"/>
  <c r="B3469" i="88" a="1"/>
  <c r="B3469" i="88" s="1"/>
  <c r="B3468" i="88" a="1"/>
  <c r="B3468" i="88" s="1"/>
  <c r="B3467" i="88" a="1"/>
  <c r="B3467" i="88" s="1"/>
  <c r="B3466" i="88" a="1"/>
  <c r="B3466" i="88" s="1"/>
  <c r="B3465" i="88" a="1"/>
  <c r="B3465" i="88" s="1"/>
  <c r="B3464" i="88" a="1"/>
  <c r="B3464" i="88" s="1"/>
  <c r="B3463" i="88" a="1"/>
  <c r="B3463" i="88" s="1"/>
  <c r="B3462" i="88" a="1"/>
  <c r="B3462" i="88" s="1"/>
  <c r="B3461" i="88" a="1"/>
  <c r="B3461" i="88" s="1"/>
  <c r="B3460" i="88" a="1"/>
  <c r="B3460" i="88" s="1"/>
  <c r="B3459" i="88" a="1"/>
  <c r="B3459" i="88" s="1"/>
  <c r="B3458" i="88" a="1"/>
  <c r="B3458" i="88" s="1"/>
  <c r="B3457" i="88" a="1"/>
  <c r="B3457" i="88" s="1"/>
  <c r="B3456" i="88" a="1"/>
  <c r="B3456" i="88" s="1"/>
  <c r="B3455" i="88" a="1"/>
  <c r="B3455" i="88" s="1"/>
  <c r="B3454" i="88" a="1"/>
  <c r="B3454" i="88" s="1"/>
  <c r="B3453" i="88" a="1"/>
  <c r="B3453" i="88" s="1"/>
  <c r="B3452" i="88" a="1"/>
  <c r="B3452" i="88" s="1"/>
  <c r="B3451" i="88" a="1"/>
  <c r="B3451" i="88" s="1"/>
  <c r="B3450" i="88" a="1"/>
  <c r="B3450" i="88" s="1"/>
  <c r="B3449" i="88" a="1"/>
  <c r="B3449" i="88" s="1"/>
  <c r="B3448" i="88" a="1"/>
  <c r="B3448" i="88" s="1"/>
  <c r="B3447" i="88" a="1"/>
  <c r="B3447" i="88" s="1"/>
  <c r="B3446" i="88" a="1"/>
  <c r="B3446" i="88" s="1"/>
  <c r="B3445" i="88" a="1"/>
  <c r="B3445" i="88" s="1"/>
  <c r="B3444" i="88" a="1"/>
  <c r="B3444" i="88" s="1"/>
  <c r="B3443" i="88" a="1"/>
  <c r="B3443" i="88" s="1"/>
  <c r="B3442" i="88" a="1"/>
  <c r="B3442" i="88" s="1"/>
  <c r="B3441" i="88" a="1"/>
  <c r="B3441" i="88" s="1"/>
  <c r="B3440" i="88" a="1"/>
  <c r="B3440" i="88" s="1"/>
  <c r="B3439" i="88" a="1"/>
  <c r="B3439" i="88" s="1"/>
  <c r="B3438" i="88" a="1"/>
  <c r="B3438" i="88" s="1"/>
  <c r="B3437" i="88" a="1"/>
  <c r="B3437" i="88" s="1"/>
  <c r="B3436" i="88" a="1"/>
  <c r="B3436" i="88" s="1"/>
  <c r="B3435" i="88" a="1"/>
  <c r="B3435" i="88" s="1"/>
  <c r="B3434" i="88" a="1"/>
  <c r="B3434" i="88" s="1"/>
  <c r="B3433" i="88" a="1"/>
  <c r="B3433" i="88" s="1"/>
  <c r="B3432" i="88" a="1"/>
  <c r="B3432" i="88" s="1"/>
  <c r="B3431" i="88" a="1"/>
  <c r="B3431" i="88" s="1"/>
  <c r="B3430" i="88" a="1"/>
  <c r="B3430" i="88" s="1"/>
  <c r="B3429" i="88" a="1"/>
  <c r="B3429" i="88" s="1"/>
  <c r="B3428" i="88" a="1"/>
  <c r="B3428" i="88" s="1"/>
  <c r="B3427" i="88" a="1"/>
  <c r="B3427" i="88" s="1"/>
  <c r="B3426" i="88" a="1"/>
  <c r="B3426" i="88" s="1"/>
  <c r="B3425" i="88" a="1"/>
  <c r="B3425" i="88" s="1"/>
  <c r="B3424" i="88" a="1"/>
  <c r="B3424" i="88" s="1"/>
  <c r="B3423" i="88" a="1"/>
  <c r="B3423" i="88" s="1"/>
  <c r="B3422" i="88" a="1"/>
  <c r="B3422" i="88" s="1"/>
  <c r="B3421" i="88" a="1"/>
  <c r="B3421" i="88" s="1"/>
  <c r="B3420" i="88" a="1"/>
  <c r="B3420" i="88" s="1"/>
  <c r="B3419" i="88" a="1"/>
  <c r="B3419" i="88" s="1"/>
  <c r="B3418" i="88" a="1"/>
  <c r="B3418" i="88" s="1"/>
  <c r="B3417" i="88" a="1"/>
  <c r="B3417" i="88" s="1"/>
  <c r="B3416" i="88" a="1"/>
  <c r="B3416" i="88" s="1"/>
  <c r="B3415" i="88" a="1"/>
  <c r="B3415" i="88" s="1"/>
  <c r="B3414" i="88" a="1"/>
  <c r="B3414" i="88" s="1"/>
  <c r="B3413" i="88" a="1"/>
  <c r="B3413" i="88" s="1"/>
  <c r="B3412" i="88" a="1"/>
  <c r="B3412" i="88" s="1"/>
  <c r="B3411" i="88" a="1"/>
  <c r="B3411" i="88" s="1"/>
  <c r="B3410" i="88" a="1"/>
  <c r="B3410" i="88" s="1"/>
  <c r="B3409" i="88" a="1"/>
  <c r="B3409" i="88" s="1"/>
  <c r="B3408" i="88" a="1"/>
  <c r="B3408" i="88" s="1"/>
  <c r="B3407" i="88" a="1"/>
  <c r="B3407" i="88" s="1"/>
  <c r="B3406" i="88" a="1"/>
  <c r="B3406" i="88" s="1"/>
  <c r="B3405" i="88" a="1"/>
  <c r="B3405" i="88" s="1"/>
  <c r="B3404" i="88" a="1"/>
  <c r="B3404" i="88" s="1"/>
  <c r="B3403" i="88" a="1"/>
  <c r="B3403" i="88" s="1"/>
  <c r="B3402" i="88" a="1"/>
  <c r="B3402" i="88" s="1"/>
  <c r="B3401" i="88" a="1"/>
  <c r="B3401" i="88" s="1"/>
  <c r="B3400" i="88" a="1"/>
  <c r="B3400" i="88" s="1"/>
  <c r="B3399" i="88" a="1"/>
  <c r="B3399" i="88" s="1"/>
  <c r="B3398" i="88" a="1"/>
  <c r="B3398" i="88" s="1"/>
  <c r="B3397" i="88" a="1"/>
  <c r="B3397" i="88" s="1"/>
  <c r="B3396" i="88" a="1"/>
  <c r="B3396" i="88" s="1"/>
  <c r="B3395" i="88" a="1"/>
  <c r="B3395" i="88" s="1"/>
  <c r="B3394" i="88" a="1"/>
  <c r="B3394" i="88" s="1"/>
  <c r="B3393" i="88" a="1"/>
  <c r="B3393" i="88" s="1"/>
  <c r="B3392" i="88" a="1"/>
  <c r="B3392" i="88" s="1"/>
  <c r="B3391" i="88" a="1"/>
  <c r="B3391" i="88" s="1"/>
  <c r="B3390" i="88" a="1"/>
  <c r="B3390" i="88" s="1"/>
  <c r="B3389" i="88" a="1"/>
  <c r="B3389" i="88" s="1"/>
  <c r="B3388" i="88" a="1"/>
  <c r="B3388" i="88" s="1"/>
  <c r="B3387" i="88" a="1"/>
  <c r="B3387" i="88" s="1"/>
  <c r="B3386" i="88" a="1"/>
  <c r="B3386" i="88" s="1"/>
  <c r="B3385" i="88" a="1"/>
  <c r="B3385" i="88" s="1"/>
  <c r="B3384" i="88" a="1"/>
  <c r="B3384" i="88" s="1"/>
  <c r="B3383" i="88" a="1"/>
  <c r="B3383" i="88" s="1"/>
  <c r="B3382" i="88" a="1"/>
  <c r="B3382" i="88" s="1"/>
  <c r="B3381" i="88" a="1"/>
  <c r="B3381" i="88" s="1"/>
  <c r="B3380" i="88" a="1"/>
  <c r="B3380" i="88" s="1"/>
  <c r="B3379" i="88" a="1"/>
  <c r="B3379" i="88" s="1"/>
  <c r="B3378" i="88" a="1"/>
  <c r="B3378" i="88" s="1"/>
  <c r="B3377" i="88" a="1"/>
  <c r="B3377" i="88" s="1"/>
  <c r="B3376" i="88" a="1"/>
  <c r="B3376" i="88" s="1"/>
  <c r="B3375" i="88" a="1"/>
  <c r="B3375" i="88" s="1"/>
  <c r="B3374" i="88" a="1"/>
  <c r="B3374" i="88" s="1"/>
  <c r="B3373" i="88" a="1"/>
  <c r="B3373" i="88" s="1"/>
  <c r="B3372" i="88" a="1"/>
  <c r="B3372" i="88" s="1"/>
  <c r="B3371" i="88" a="1"/>
  <c r="B3371" i="88" s="1"/>
  <c r="B3370" i="88" a="1"/>
  <c r="B3370" i="88" s="1"/>
  <c r="B3369" i="88" a="1"/>
  <c r="B3369" i="88" s="1"/>
  <c r="B3368" i="88" a="1"/>
  <c r="B3368" i="88" s="1"/>
  <c r="B3367" i="88" a="1"/>
  <c r="B3367" i="88" s="1"/>
  <c r="B3366" i="88" a="1"/>
  <c r="B3366" i="88" s="1"/>
  <c r="B3365" i="88" a="1"/>
  <c r="B3365" i="88" s="1"/>
  <c r="B3364" i="88" a="1"/>
  <c r="B3364" i="88" s="1"/>
  <c r="B3363" i="88" a="1"/>
  <c r="B3363" i="88" s="1"/>
  <c r="B3362" i="88" a="1"/>
  <c r="B3362" i="88" s="1"/>
  <c r="B3361" i="88" a="1"/>
  <c r="B3361" i="88" s="1"/>
  <c r="B3360" i="88" a="1"/>
  <c r="B3360" i="88" s="1"/>
  <c r="B3359" i="88" a="1"/>
  <c r="B3359" i="88" s="1"/>
  <c r="B3358" i="88" a="1"/>
  <c r="B3358" i="88" s="1"/>
  <c r="B3357" i="88" a="1"/>
  <c r="B3357" i="88" s="1"/>
  <c r="B3356" i="88" a="1"/>
  <c r="B3356" i="88" s="1"/>
  <c r="B3355" i="88" a="1"/>
  <c r="B3355" i="88" s="1"/>
  <c r="B3354" i="88" a="1"/>
  <c r="B3354" i="88" s="1"/>
  <c r="B3353" i="88" a="1"/>
  <c r="B3353" i="88" s="1"/>
  <c r="B3352" i="88" a="1"/>
  <c r="B3352" i="88" s="1"/>
  <c r="B3351" i="88" a="1"/>
  <c r="B3351" i="88" s="1"/>
  <c r="B3350" i="88" a="1"/>
  <c r="B3350" i="88" s="1"/>
  <c r="B3349" i="88" a="1"/>
  <c r="B3349" i="88" s="1"/>
  <c r="B3348" i="88" a="1"/>
  <c r="B3348" i="88" s="1"/>
  <c r="B3347" i="88" a="1"/>
  <c r="B3347" i="88" s="1"/>
  <c r="B3346" i="88" a="1"/>
  <c r="B3346" i="88" s="1"/>
  <c r="B3345" i="88" a="1"/>
  <c r="B3345" i="88" s="1"/>
  <c r="B3344" i="88" a="1"/>
  <c r="B3344" i="88" s="1"/>
  <c r="B3343" i="88" a="1"/>
  <c r="B3343" i="88" s="1"/>
  <c r="B3342" i="88" a="1"/>
  <c r="B3342" i="88" s="1"/>
  <c r="B3341" i="88" a="1"/>
  <c r="B3341" i="88" s="1"/>
  <c r="B3340" i="88" a="1"/>
  <c r="B3340" i="88" s="1"/>
  <c r="B3339" i="88" a="1"/>
  <c r="B3339" i="88" s="1"/>
  <c r="B3338" i="88" a="1"/>
  <c r="B3338" i="88" s="1"/>
  <c r="B3337" i="88" a="1"/>
  <c r="B3337" i="88" s="1"/>
  <c r="B3336" i="88" a="1"/>
  <c r="B3336" i="88" s="1"/>
  <c r="B3335" i="88" a="1"/>
  <c r="B3335" i="88" s="1"/>
  <c r="B3334" i="88" a="1"/>
  <c r="B3334" i="88" s="1"/>
  <c r="B3333" i="88" a="1"/>
  <c r="B3333" i="88" s="1"/>
  <c r="B3332" i="88" a="1"/>
  <c r="B3332" i="88" s="1"/>
  <c r="B3331" i="88" a="1"/>
  <c r="B3331" i="88" s="1"/>
  <c r="B3330" i="88" a="1"/>
  <c r="B3330" i="88" s="1"/>
  <c r="B3329" i="88" a="1"/>
  <c r="B3329" i="88" s="1"/>
  <c r="B3328" i="88" a="1"/>
  <c r="B3328" i="88" s="1"/>
  <c r="B3327" i="88" a="1"/>
  <c r="B3327" i="88" s="1"/>
  <c r="B3326" i="88" a="1"/>
  <c r="B3326" i="88" s="1"/>
  <c r="B3325" i="88" a="1"/>
  <c r="B3325" i="88" s="1"/>
  <c r="B3324" i="88" a="1"/>
  <c r="B3324" i="88" s="1"/>
  <c r="B3323" i="88" a="1"/>
  <c r="B3323" i="88" s="1"/>
  <c r="B3322" i="88" a="1"/>
  <c r="B3322" i="88" s="1"/>
  <c r="B3321" i="88" a="1"/>
  <c r="B3321" i="88" s="1"/>
  <c r="B3320" i="88" a="1"/>
  <c r="B3320" i="88" s="1"/>
  <c r="B3319" i="88" a="1"/>
  <c r="B3319" i="88" s="1"/>
  <c r="B3318" i="88" a="1"/>
  <c r="B3318" i="88" s="1"/>
  <c r="B3317" i="88" a="1"/>
  <c r="B3317" i="88" s="1"/>
  <c r="B3316" i="88" a="1"/>
  <c r="B3316" i="88" s="1"/>
  <c r="B3315" i="88" a="1"/>
  <c r="B3315" i="88" s="1"/>
  <c r="B3314" i="88" a="1"/>
  <c r="B3314" i="88" s="1"/>
  <c r="B3313" i="88" a="1"/>
  <c r="B3313" i="88" s="1"/>
  <c r="B3312" i="88" a="1"/>
  <c r="B3312" i="88" s="1"/>
  <c r="B3311" i="88" a="1"/>
  <c r="B3311" i="88" s="1"/>
  <c r="B3310" i="88" a="1"/>
  <c r="B3310" i="88" s="1"/>
  <c r="B3309" i="88" a="1"/>
  <c r="B3309" i="88" s="1"/>
  <c r="B3308" i="88" a="1"/>
  <c r="B3308" i="88" s="1"/>
  <c r="B3307" i="88" a="1"/>
  <c r="B3307" i="88" s="1"/>
  <c r="B3306" i="88" a="1"/>
  <c r="B3306" i="88" s="1"/>
  <c r="B3305" i="88" a="1"/>
  <c r="B3305" i="88" s="1"/>
  <c r="B3304" i="88" a="1"/>
  <c r="B3304" i="88" s="1"/>
  <c r="B3303" i="88" a="1"/>
  <c r="B3303" i="88" s="1"/>
  <c r="B3302" i="88" a="1"/>
  <c r="B3302" i="88" s="1"/>
  <c r="B3301" i="88" a="1"/>
  <c r="B3301" i="88" s="1"/>
  <c r="B3300" i="88" a="1"/>
  <c r="B3300" i="88" s="1"/>
  <c r="B3299" i="88" a="1"/>
  <c r="B3299" i="88" s="1"/>
  <c r="B3298" i="88" a="1"/>
  <c r="B3298" i="88" s="1"/>
  <c r="B3297" i="88" a="1"/>
  <c r="B3297" i="88" s="1"/>
  <c r="B3296" i="88" a="1"/>
  <c r="B3296" i="88" s="1"/>
  <c r="B3295" i="88" a="1"/>
  <c r="B3295" i="88" s="1"/>
  <c r="B3294" i="88" a="1"/>
  <c r="B3294" i="88" s="1"/>
  <c r="B3293" i="88" a="1"/>
  <c r="B3293" i="88" s="1"/>
  <c r="B3292" i="88" a="1"/>
  <c r="B3292" i="88" s="1"/>
  <c r="B3291" i="88" a="1"/>
  <c r="B3291" i="88" s="1"/>
  <c r="B3290" i="88" a="1"/>
  <c r="B3290" i="88" s="1"/>
  <c r="B3289" i="88" a="1"/>
  <c r="B3289" i="88" s="1"/>
  <c r="B3288" i="88" a="1"/>
  <c r="B3288" i="88" s="1"/>
  <c r="B3287" i="88" a="1"/>
  <c r="B3287" i="88" s="1"/>
  <c r="B3286" i="88" a="1"/>
  <c r="B3286" i="88" s="1"/>
  <c r="B3285" i="88" a="1"/>
  <c r="B3285" i="88" s="1"/>
  <c r="B3284" i="88" a="1"/>
  <c r="B3284" i="88" s="1"/>
  <c r="B3283" i="88" a="1"/>
  <c r="B3283" i="88" s="1"/>
  <c r="B3282" i="88" a="1"/>
  <c r="B3282" i="88" s="1"/>
  <c r="B3281" i="88" a="1"/>
  <c r="B3281" i="88" s="1"/>
  <c r="B3280" i="88" a="1"/>
  <c r="B3280" i="88" s="1"/>
  <c r="B3279" i="88" a="1"/>
  <c r="B3279" i="88" s="1"/>
  <c r="B3278" i="88" a="1"/>
  <c r="B3278" i="88" s="1"/>
  <c r="B3277" i="88" a="1"/>
  <c r="B3277" i="88" s="1"/>
  <c r="B3276" i="88" a="1"/>
  <c r="B3276" i="88" s="1"/>
  <c r="B3275" i="88" a="1"/>
  <c r="B3275" i="88" s="1"/>
  <c r="B3274" i="88" a="1"/>
  <c r="B3274" i="88" s="1"/>
  <c r="B3273" i="88" a="1"/>
  <c r="B3273" i="88" s="1"/>
  <c r="B3272" i="88" a="1"/>
  <c r="B3272" i="88" s="1"/>
  <c r="B3271" i="88" a="1"/>
  <c r="B3271" i="88" s="1"/>
  <c r="B3270" i="88" a="1"/>
  <c r="B3270" i="88" s="1"/>
  <c r="B3269" i="88" a="1"/>
  <c r="B3269" i="88" s="1"/>
  <c r="B3268" i="88" a="1"/>
  <c r="B3268" i="88" s="1"/>
  <c r="B3267" i="88" a="1"/>
  <c r="B3267" i="88" s="1"/>
  <c r="B3266" i="88" a="1"/>
  <c r="B3266" i="88" s="1"/>
  <c r="B3265" i="88" a="1"/>
  <c r="B3265" i="88" s="1"/>
  <c r="B3264" i="88" a="1"/>
  <c r="B3264" i="88" s="1"/>
  <c r="B3263" i="88" a="1"/>
  <c r="B3263" i="88" s="1"/>
  <c r="B3262" i="88" a="1"/>
  <c r="B3262" i="88" s="1"/>
  <c r="B3261" i="88" a="1"/>
  <c r="B3261" i="88" s="1"/>
  <c r="B3260" i="88" a="1"/>
  <c r="B3260" i="88" s="1"/>
  <c r="B3259" i="88" a="1"/>
  <c r="B3259" i="88" s="1"/>
  <c r="B3258" i="88" a="1"/>
  <c r="B3258" i="88" s="1"/>
  <c r="B3257" i="88" a="1"/>
  <c r="B3257" i="88" s="1"/>
  <c r="B3256" i="88" a="1"/>
  <c r="B3256" i="88" s="1"/>
  <c r="B3255" i="88" a="1"/>
  <c r="B3255" i="88" s="1"/>
  <c r="B3254" i="88" a="1"/>
  <c r="B3254" i="88" s="1"/>
  <c r="B3253" i="88" a="1"/>
  <c r="B3253" i="88" s="1"/>
  <c r="B3252" i="88" a="1"/>
  <c r="B3252" i="88" s="1"/>
  <c r="B3251" i="88" a="1"/>
  <c r="B3251" i="88" s="1"/>
  <c r="B3250" i="88" a="1"/>
  <c r="B3250" i="88" s="1"/>
  <c r="B3249" i="88" a="1"/>
  <c r="B3249" i="88" s="1"/>
  <c r="B3248" i="88" a="1"/>
  <c r="B3248" i="88" s="1"/>
  <c r="B3247" i="88" a="1"/>
  <c r="B3247" i="88" s="1"/>
  <c r="B3246" i="88" a="1"/>
  <c r="B3246" i="88" s="1"/>
  <c r="B3245" i="88" a="1"/>
  <c r="B3245" i="88" s="1"/>
  <c r="B3244" i="88" a="1"/>
  <c r="B3244" i="88" s="1"/>
  <c r="B3243" i="88" a="1"/>
  <c r="B3243" i="88" s="1"/>
  <c r="B3242" i="88" a="1"/>
  <c r="B3242" i="88" s="1"/>
  <c r="B3241" i="88" a="1"/>
  <c r="B3241" i="88" s="1"/>
  <c r="B3240" i="88" a="1"/>
  <c r="B3240" i="88" s="1"/>
  <c r="B3239" i="88" a="1"/>
  <c r="B3239" i="88" s="1"/>
  <c r="B3238" i="88" a="1"/>
  <c r="B3238" i="88" s="1"/>
  <c r="B3237" i="88" a="1"/>
  <c r="B3237" i="88" s="1"/>
  <c r="B3236" i="88" a="1"/>
  <c r="B3236" i="88" s="1"/>
  <c r="B3235" i="88" a="1"/>
  <c r="B3235" i="88" s="1"/>
  <c r="B3234" i="88" a="1"/>
  <c r="B3234" i="88" s="1"/>
  <c r="B3233" i="88" a="1"/>
  <c r="B3233" i="88" s="1"/>
  <c r="B3232" i="88" a="1"/>
  <c r="B3232" i="88" s="1"/>
  <c r="B3231" i="88" a="1"/>
  <c r="B3231" i="88" s="1"/>
  <c r="B3230" i="88" a="1"/>
  <c r="B3230" i="88" s="1"/>
  <c r="B3229" i="88" a="1"/>
  <c r="B3229" i="88" s="1"/>
  <c r="B3228" i="88" a="1"/>
  <c r="B3228" i="88" s="1"/>
  <c r="B3227" i="88" a="1"/>
  <c r="B3227" i="88" s="1"/>
  <c r="B3226" i="88" a="1"/>
  <c r="B3226" i="88" s="1"/>
  <c r="B3225" i="88" a="1"/>
  <c r="B3225" i="88" s="1"/>
  <c r="B3224" i="88" a="1"/>
  <c r="B3224" i="88" s="1"/>
  <c r="B3223" i="88" a="1"/>
  <c r="B3223" i="88" s="1"/>
  <c r="B3222" i="88" a="1"/>
  <c r="B3222" i="88" s="1"/>
  <c r="B3221" i="88" a="1"/>
  <c r="B3221" i="88" s="1"/>
  <c r="B3220" i="88" a="1"/>
  <c r="B3220" i="88" s="1"/>
  <c r="B3219" i="88" a="1"/>
  <c r="B3219" i="88" s="1"/>
  <c r="B3218" i="88" a="1"/>
  <c r="B3218" i="88" s="1"/>
  <c r="B3217" i="88" a="1"/>
  <c r="B3217" i="88" s="1"/>
  <c r="B3216" i="88" a="1"/>
  <c r="B3216" i="88" s="1"/>
  <c r="B3215" i="88" a="1"/>
  <c r="B3215" i="88" s="1"/>
  <c r="B3214" i="88" a="1"/>
  <c r="B3214" i="88" s="1"/>
  <c r="B3213" i="88" a="1"/>
  <c r="B3213" i="88" s="1"/>
  <c r="B3212" i="88" a="1"/>
  <c r="B3212" i="88" s="1"/>
  <c r="B3211" i="88" a="1"/>
  <c r="B3211" i="88" s="1"/>
  <c r="B3210" i="88" a="1"/>
  <c r="B3210" i="88" s="1"/>
  <c r="B3209" i="88" a="1"/>
  <c r="B3209" i="88" s="1"/>
  <c r="B3208" i="88" a="1"/>
  <c r="B3208" i="88" s="1"/>
  <c r="B3207" i="88" a="1"/>
  <c r="B3207" i="88" s="1"/>
  <c r="B3206" i="88" a="1"/>
  <c r="B3206" i="88" s="1"/>
  <c r="B3205" i="88" a="1"/>
  <c r="B3205" i="88" s="1"/>
  <c r="B3204" i="88" a="1"/>
  <c r="B3204" i="88" s="1"/>
  <c r="B3203" i="88" a="1"/>
  <c r="B3203" i="88" s="1"/>
  <c r="B3202" i="88" a="1"/>
  <c r="B3202" i="88" s="1"/>
  <c r="B3201" i="88" a="1"/>
  <c r="B3201" i="88" s="1"/>
  <c r="B3200" i="88" a="1"/>
  <c r="B3200" i="88" s="1"/>
  <c r="B3199" i="88" a="1"/>
  <c r="B3199" i="88" s="1"/>
  <c r="B3198" i="88" a="1"/>
  <c r="B3198" i="88" s="1"/>
  <c r="B3197" i="88" a="1"/>
  <c r="B3197" i="88" s="1"/>
  <c r="B3196" i="88" a="1"/>
  <c r="B3196" i="88" s="1"/>
  <c r="B3195" i="88" a="1"/>
  <c r="B3195" i="88" s="1"/>
  <c r="B3194" i="88" a="1"/>
  <c r="B3194" i="88" s="1"/>
  <c r="B3193" i="88" a="1"/>
  <c r="B3193" i="88" s="1"/>
  <c r="B3192" i="88" a="1"/>
  <c r="B3192" i="88" s="1"/>
  <c r="B3191" i="88" a="1"/>
  <c r="B3191" i="88" s="1"/>
  <c r="B3190" i="88" a="1"/>
  <c r="B3190" i="88" s="1"/>
  <c r="B3189" i="88" a="1"/>
  <c r="B3189" i="88" s="1"/>
  <c r="B3188" i="88" a="1"/>
  <c r="B3188" i="88" s="1"/>
  <c r="B3187" i="88" a="1"/>
  <c r="B3187" i="88" s="1"/>
  <c r="B3186" i="88" a="1"/>
  <c r="B3186" i="88" s="1"/>
  <c r="B3185" i="88" a="1"/>
  <c r="B3185" i="88" s="1"/>
  <c r="B3184" i="88" a="1"/>
  <c r="B3184" i="88" s="1"/>
  <c r="B3183" i="88" a="1"/>
  <c r="B3183" i="88" s="1"/>
  <c r="B3182" i="88" a="1"/>
  <c r="B3182" i="88" s="1"/>
  <c r="B3181" i="88" a="1"/>
  <c r="B3181" i="88" s="1"/>
  <c r="B3180" i="88" a="1"/>
  <c r="B3180" i="88" s="1"/>
  <c r="B3179" i="88" a="1"/>
  <c r="B3179" i="88" s="1"/>
  <c r="B3178" i="88" a="1"/>
  <c r="B3178" i="88" s="1"/>
  <c r="B3177" i="88" a="1"/>
  <c r="B3177" i="88" s="1"/>
  <c r="B3176" i="88" a="1"/>
  <c r="B3176" i="88" s="1"/>
  <c r="B3175" i="88" a="1"/>
  <c r="B3175" i="88" s="1"/>
  <c r="B3174" i="88" a="1"/>
  <c r="B3174" i="88" s="1"/>
  <c r="B3173" i="88" a="1"/>
  <c r="B3173" i="88" s="1"/>
  <c r="B3172" i="88" a="1"/>
  <c r="B3172" i="88" s="1"/>
  <c r="B3171" i="88" a="1"/>
  <c r="B3171" i="88" s="1"/>
  <c r="B3170" i="88" a="1"/>
  <c r="B3170" i="88" s="1"/>
  <c r="B3169" i="88" a="1"/>
  <c r="B3169" i="88" s="1"/>
  <c r="B3168" i="88" a="1"/>
  <c r="B3168" i="88" s="1"/>
  <c r="B3167" i="88" a="1"/>
  <c r="B3167" i="88" s="1"/>
  <c r="B3166" i="88" a="1"/>
  <c r="B3166" i="88" s="1"/>
  <c r="B3165" i="88" a="1"/>
  <c r="B3165" i="88" s="1"/>
  <c r="B3164" i="88" a="1"/>
  <c r="B3164" i="88" s="1"/>
  <c r="B3163" i="88" a="1"/>
  <c r="B3163" i="88" s="1"/>
  <c r="B3162" i="88" a="1"/>
  <c r="B3162" i="88" s="1"/>
  <c r="B3161" i="88" a="1"/>
  <c r="B3161" i="88" s="1"/>
  <c r="B3160" i="88" a="1"/>
  <c r="B3160" i="88" s="1"/>
  <c r="B3159" i="88" a="1"/>
  <c r="B3159" i="88" s="1"/>
  <c r="B3158" i="88" a="1"/>
  <c r="B3158" i="88" s="1"/>
  <c r="B3157" i="88" a="1"/>
  <c r="B3157" i="88" s="1"/>
  <c r="B3156" i="88" a="1"/>
  <c r="B3156" i="88" s="1"/>
  <c r="B3155" i="88" a="1"/>
  <c r="B3155" i="88" s="1"/>
  <c r="B3154" i="88" a="1"/>
  <c r="B3154" i="88" s="1"/>
  <c r="B3153" i="88" a="1"/>
  <c r="B3153" i="88" s="1"/>
  <c r="B3152" i="88" a="1"/>
  <c r="B3152" i="88" s="1"/>
  <c r="B3151" i="88" a="1"/>
  <c r="B3151" i="88" s="1"/>
  <c r="B3150" i="88" a="1"/>
  <c r="B3150" i="88" s="1"/>
  <c r="B3149" i="88" a="1"/>
  <c r="B3149" i="88" s="1"/>
  <c r="B3148" i="88" a="1"/>
  <c r="B3148" i="88" s="1"/>
  <c r="B3147" i="88" a="1"/>
  <c r="B3147" i="88" s="1"/>
  <c r="B3146" i="88" a="1"/>
  <c r="B3146" i="88" s="1"/>
  <c r="B3145" i="88" a="1"/>
  <c r="B3145" i="88" s="1"/>
  <c r="B3144" i="88" a="1"/>
  <c r="B3144" i="88" s="1"/>
  <c r="B3143" i="88" a="1"/>
  <c r="B3143" i="88" s="1"/>
  <c r="B3142" i="88" a="1"/>
  <c r="B3142" i="88" s="1"/>
  <c r="B3141" i="88" a="1"/>
  <c r="B3141" i="88" s="1"/>
  <c r="B3140" i="88" a="1"/>
  <c r="B3140" i="88" s="1"/>
  <c r="B3139" i="88" a="1"/>
  <c r="B3139" i="88" s="1"/>
  <c r="B3138" i="88" a="1"/>
  <c r="B3138" i="88" s="1"/>
  <c r="B3137" i="88" a="1"/>
  <c r="B3137" i="88" s="1"/>
  <c r="B3136" i="88" a="1"/>
  <c r="B3136" i="88" s="1"/>
  <c r="B3135" i="88" a="1"/>
  <c r="B3135" i="88" s="1"/>
  <c r="B3134" i="88" a="1"/>
  <c r="B3134" i="88" s="1"/>
  <c r="B3133" i="88" a="1"/>
  <c r="B3133" i="88" s="1"/>
  <c r="B3132" i="88" a="1"/>
  <c r="B3132" i="88" s="1"/>
  <c r="B3131" i="88" a="1"/>
  <c r="B3131" i="88" s="1"/>
  <c r="B3130" i="88" a="1"/>
  <c r="B3130" i="88" s="1"/>
  <c r="B3129" i="88" a="1"/>
  <c r="B3129" i="88" s="1"/>
  <c r="B3128" i="88" a="1"/>
  <c r="B3128" i="88" s="1"/>
  <c r="B3127" i="88" a="1"/>
  <c r="B3127" i="88" s="1"/>
  <c r="B3126" i="88" a="1"/>
  <c r="B3126" i="88" s="1"/>
  <c r="B3125" i="88" a="1"/>
  <c r="B3125" i="88" s="1"/>
  <c r="B3124" i="88" a="1"/>
  <c r="B3124" i="88" s="1"/>
  <c r="B3123" i="88" a="1"/>
  <c r="B3123" i="88" s="1"/>
  <c r="B3122" i="88" a="1"/>
  <c r="B3122" i="88" s="1"/>
  <c r="B3121" i="88" a="1"/>
  <c r="B3121" i="88" s="1"/>
  <c r="B3120" i="88" a="1"/>
  <c r="B3120" i="88" s="1"/>
  <c r="B3119" i="88" a="1"/>
  <c r="B3119" i="88" s="1"/>
  <c r="B3118" i="88" a="1"/>
  <c r="B3118" i="88" s="1"/>
  <c r="B3117" i="88" a="1"/>
  <c r="B3117" i="88" s="1"/>
  <c r="B3116" i="88" a="1"/>
  <c r="B3116" i="88" s="1"/>
  <c r="B3115" i="88" a="1"/>
  <c r="B3115" i="88" s="1"/>
  <c r="B3114" i="88" a="1"/>
  <c r="B3114" i="88" s="1"/>
  <c r="B3113" i="88" a="1"/>
  <c r="B3113" i="88" s="1"/>
  <c r="B3112" i="88" a="1"/>
  <c r="B3112" i="88" s="1"/>
  <c r="B3111" i="88" a="1"/>
  <c r="B3111" i="88" s="1"/>
  <c r="B3110" i="88" a="1"/>
  <c r="B3110" i="88" s="1"/>
  <c r="B3109" i="88" a="1"/>
  <c r="B3109" i="88" s="1"/>
  <c r="B3108" i="88" a="1"/>
  <c r="B3108" i="88" s="1"/>
  <c r="B3107" i="88" a="1"/>
  <c r="B3107" i="88" s="1"/>
  <c r="B3106" i="88" a="1"/>
  <c r="B3106" i="88" s="1"/>
  <c r="B3105" i="88" a="1"/>
  <c r="B3105" i="88" s="1"/>
  <c r="B3104" i="88" a="1"/>
  <c r="B3104" i="88" s="1"/>
  <c r="B3103" i="88" a="1"/>
  <c r="B3103" i="88" s="1"/>
  <c r="B3102" i="88" a="1"/>
  <c r="B3102" i="88" s="1"/>
  <c r="B3101" i="88" a="1"/>
  <c r="B3101" i="88" s="1"/>
  <c r="B3100" i="88" a="1"/>
  <c r="B3100" i="88" s="1"/>
  <c r="B3099" i="88" a="1"/>
  <c r="B3099" i="88" s="1"/>
  <c r="B3098" i="88" a="1"/>
  <c r="B3098" i="88" s="1"/>
  <c r="B3097" i="88" a="1"/>
  <c r="B3097" i="88" s="1"/>
  <c r="B3096" i="88" a="1"/>
  <c r="B3096" i="88" s="1"/>
  <c r="B3095" i="88" a="1"/>
  <c r="B3095" i="88" s="1"/>
  <c r="B3094" i="88" a="1"/>
  <c r="B3094" i="88" s="1"/>
  <c r="B3093" i="88" a="1"/>
  <c r="B3093" i="88" s="1"/>
  <c r="B3092" i="88" a="1"/>
  <c r="B3092" i="88" s="1"/>
  <c r="B3091" i="88" a="1"/>
  <c r="B3091" i="88" s="1"/>
  <c r="B3090" i="88" a="1"/>
  <c r="B3090" i="88" s="1"/>
  <c r="B3089" i="88" a="1"/>
  <c r="B3089" i="88" s="1"/>
  <c r="B3088" i="88" a="1"/>
  <c r="B3088" i="88" s="1"/>
  <c r="B3087" i="88" a="1"/>
  <c r="B3087" i="88" s="1"/>
  <c r="B3086" i="88" a="1"/>
  <c r="B3086" i="88" s="1"/>
  <c r="B3085" i="88" a="1"/>
  <c r="B3085" i="88" s="1"/>
  <c r="B3084" i="88" a="1"/>
  <c r="B3084" i="88" s="1"/>
  <c r="B3083" i="88" a="1"/>
  <c r="B3083" i="88" s="1"/>
  <c r="B3082" i="88" a="1"/>
  <c r="B3082" i="88" s="1"/>
  <c r="B3081" i="88" a="1"/>
  <c r="B3081" i="88" s="1"/>
  <c r="B3080" i="88" a="1"/>
  <c r="B3080" i="88" s="1"/>
  <c r="B3079" i="88" a="1"/>
  <c r="B3079" i="88" s="1"/>
  <c r="B3078" i="88" a="1"/>
  <c r="B3078" i="88" s="1"/>
  <c r="B3077" i="88" a="1"/>
  <c r="B3077" i="88" s="1"/>
  <c r="B3076" i="88" a="1"/>
  <c r="B3076" i="88" s="1"/>
  <c r="B3075" i="88" a="1"/>
  <c r="B3075" i="88" s="1"/>
  <c r="B3074" i="88" a="1"/>
  <c r="B3074" i="88" s="1"/>
  <c r="B3073" i="88" a="1"/>
  <c r="B3073" i="88" s="1"/>
  <c r="B3072" i="88" a="1"/>
  <c r="B3072" i="88" s="1"/>
  <c r="B3071" i="88" a="1"/>
  <c r="B3071" i="88" s="1"/>
  <c r="B3070" i="88" a="1"/>
  <c r="B3070" i="88" s="1"/>
  <c r="B3069" i="88" a="1"/>
  <c r="B3069" i="88" s="1"/>
  <c r="B3068" i="88" a="1"/>
  <c r="B3068" i="88" s="1"/>
  <c r="B3067" i="88" a="1"/>
  <c r="B3067" i="88" s="1"/>
  <c r="B3066" i="88" a="1"/>
  <c r="B3066" i="88" s="1"/>
  <c r="B3065" i="88" a="1"/>
  <c r="B3065" i="88" s="1"/>
  <c r="B3064" i="88" a="1"/>
  <c r="B3064" i="88" s="1"/>
  <c r="B3063" i="88" a="1"/>
  <c r="B3063" i="88" s="1"/>
  <c r="B3062" i="88" a="1"/>
  <c r="B3062" i="88" s="1"/>
  <c r="B3061" i="88" a="1"/>
  <c r="B3061" i="88" s="1"/>
  <c r="B3060" i="88" a="1"/>
  <c r="B3060" i="88" s="1"/>
  <c r="B3059" i="88" a="1"/>
  <c r="B3059" i="88" s="1"/>
  <c r="B3058" i="88" a="1"/>
  <c r="B3058" i="88" s="1"/>
  <c r="B3057" i="88" a="1"/>
  <c r="B3057" i="88" s="1"/>
  <c r="B3056" i="88" a="1"/>
  <c r="B3056" i="88" s="1"/>
  <c r="B3055" i="88" a="1"/>
  <c r="B3055" i="88" s="1"/>
  <c r="B3054" i="88" a="1"/>
  <c r="B3054" i="88" s="1"/>
  <c r="B3053" i="88" a="1"/>
  <c r="B3053" i="88" s="1"/>
  <c r="B3052" i="88" a="1"/>
  <c r="B3052" i="88" s="1"/>
  <c r="B3051" i="88" a="1"/>
  <c r="B3051" i="88" s="1"/>
  <c r="B3050" i="88" a="1"/>
  <c r="B3050" i="88" s="1"/>
  <c r="B3049" i="88" a="1"/>
  <c r="B3049" i="88" s="1"/>
  <c r="B3048" i="88" a="1"/>
  <c r="B3048" i="88" s="1"/>
  <c r="B3047" i="88" a="1"/>
  <c r="B3047" i="88" s="1"/>
  <c r="B3046" i="88" a="1"/>
  <c r="B3046" i="88" s="1"/>
  <c r="B3045" i="88" a="1"/>
  <c r="B3045" i="88" s="1"/>
  <c r="B3044" i="88" a="1"/>
  <c r="B3044" i="88" s="1"/>
  <c r="B3043" i="88" a="1"/>
  <c r="B3043" i="88" s="1"/>
  <c r="B3042" i="88" a="1"/>
  <c r="B3042" i="88" s="1"/>
  <c r="B3041" i="88" a="1"/>
  <c r="B3041" i="88" s="1"/>
  <c r="B3040" i="88" a="1"/>
  <c r="B3040" i="88" s="1"/>
  <c r="B3039" i="88" a="1"/>
  <c r="B3039" i="88" s="1"/>
  <c r="B3038" i="88" a="1"/>
  <c r="B3038" i="88" s="1"/>
  <c r="B3037" i="88" a="1"/>
  <c r="B3037" i="88" s="1"/>
  <c r="B3036" i="88" a="1"/>
  <c r="B3036" i="88" s="1"/>
  <c r="B3035" i="88" a="1"/>
  <c r="B3035" i="88" s="1"/>
  <c r="B3034" i="88" a="1"/>
  <c r="B3034" i="88" s="1"/>
  <c r="B3033" i="88" a="1"/>
  <c r="B3033" i="88" s="1"/>
  <c r="B3032" i="88" a="1"/>
  <c r="B3032" i="88" s="1"/>
  <c r="B3031" i="88" a="1"/>
  <c r="B3031" i="88" s="1"/>
  <c r="B3030" i="88" a="1"/>
  <c r="B3030" i="88" s="1"/>
  <c r="B3029" i="88" a="1"/>
  <c r="B3029" i="88" s="1"/>
  <c r="B3028" i="88" a="1"/>
  <c r="B3028" i="88" s="1"/>
  <c r="B3027" i="88" a="1"/>
  <c r="B3027" i="88" s="1"/>
  <c r="B3026" i="88" a="1"/>
  <c r="B3026" i="88" s="1"/>
  <c r="B3025" i="88" a="1"/>
  <c r="B3025" i="88" s="1"/>
  <c r="B3024" i="88" a="1"/>
  <c r="B3024" i="88" s="1"/>
  <c r="B3023" i="88" a="1"/>
  <c r="B3023" i="88" s="1"/>
  <c r="B3022" i="88" a="1"/>
  <c r="B3022" i="88" s="1"/>
  <c r="B3021" i="88" a="1"/>
  <c r="B3021" i="88" s="1"/>
  <c r="B3020" i="88" a="1"/>
  <c r="B3020" i="88" s="1"/>
  <c r="B3019" i="88" a="1"/>
  <c r="B3019" i="88" s="1"/>
  <c r="B3018" i="88" a="1"/>
  <c r="B3018" i="88" s="1"/>
  <c r="B3017" i="88" a="1"/>
  <c r="B3017" i="88" s="1"/>
  <c r="B3016" i="88" a="1"/>
  <c r="B3016" i="88" s="1"/>
  <c r="B3015" i="88" a="1"/>
  <c r="B3015" i="88" s="1"/>
  <c r="B3014" i="88" a="1"/>
  <c r="B3014" i="88" s="1"/>
  <c r="B3013" i="88" a="1"/>
  <c r="B3013" i="88" s="1"/>
  <c r="B3012" i="88" a="1"/>
  <c r="B3012" i="88" s="1"/>
  <c r="B3011" i="88" a="1"/>
  <c r="B3011" i="88" s="1"/>
  <c r="B3010" i="88" a="1"/>
  <c r="B3010" i="88" s="1"/>
  <c r="B3009" i="88" a="1"/>
  <c r="B3009" i="88" s="1"/>
  <c r="B3008" i="88" a="1"/>
  <c r="B3008" i="88" s="1"/>
  <c r="B3007" i="88" a="1"/>
  <c r="B3007" i="88" s="1"/>
  <c r="B3006" i="88" a="1"/>
  <c r="B3006" i="88" s="1"/>
  <c r="B3005" i="88" a="1"/>
  <c r="B3005" i="88" s="1"/>
  <c r="B3004" i="88" a="1"/>
  <c r="B3004" i="88" s="1"/>
  <c r="B3003" i="88" a="1"/>
  <c r="B3003" i="88" s="1"/>
  <c r="B3002" i="88" a="1"/>
  <c r="B3002" i="88" s="1"/>
  <c r="B3001" i="88" a="1"/>
  <c r="B3001" i="88" s="1"/>
  <c r="B3000" i="88" a="1"/>
  <c r="B3000" i="88" s="1"/>
  <c r="B2999" i="88" a="1"/>
  <c r="B2999" i="88" s="1"/>
  <c r="B2998" i="88" a="1"/>
  <c r="B2998" i="88" s="1"/>
  <c r="B2997" i="88" a="1"/>
  <c r="B2997" i="88" s="1"/>
  <c r="B2996" i="88" a="1"/>
  <c r="B2996" i="88" s="1"/>
  <c r="B2995" i="88" a="1"/>
  <c r="B2995" i="88" s="1"/>
  <c r="B2994" i="88" a="1"/>
  <c r="B2994" i="88" s="1"/>
  <c r="B2993" i="88" a="1"/>
  <c r="B2993" i="88" s="1"/>
  <c r="B2992" i="88" a="1"/>
  <c r="B2992" i="88" s="1"/>
  <c r="B2991" i="88" a="1"/>
  <c r="B2991" i="88" s="1"/>
  <c r="B2990" i="88" a="1"/>
  <c r="B2990" i="88" s="1"/>
  <c r="B2989" i="88" a="1"/>
  <c r="B2989" i="88" s="1"/>
  <c r="B2988" i="88" a="1"/>
  <c r="B2988" i="88" s="1"/>
  <c r="B2987" i="88" a="1"/>
  <c r="B2987" i="88" s="1"/>
  <c r="B2986" i="88" a="1"/>
  <c r="B2986" i="88" s="1"/>
  <c r="B2985" i="88" a="1"/>
  <c r="B2985" i="88" s="1"/>
  <c r="B2984" i="88" a="1"/>
  <c r="B2984" i="88" s="1"/>
  <c r="B2983" i="88" a="1"/>
  <c r="B2983" i="88" s="1"/>
  <c r="B2982" i="88" a="1"/>
  <c r="B2982" i="88" s="1"/>
  <c r="B2981" i="88" a="1"/>
  <c r="B2981" i="88" s="1"/>
  <c r="B2980" i="88" a="1"/>
  <c r="B2980" i="88" s="1"/>
  <c r="B2979" i="88" a="1"/>
  <c r="B2979" i="88" s="1"/>
  <c r="B2978" i="88" a="1"/>
  <c r="B2978" i="88" s="1"/>
  <c r="B2977" i="88" a="1"/>
  <c r="B2977" i="88" s="1"/>
  <c r="B2976" i="88" a="1"/>
  <c r="B2976" i="88" s="1"/>
  <c r="B2975" i="88" a="1"/>
  <c r="B2975" i="88" s="1"/>
  <c r="B2974" i="88" a="1"/>
  <c r="B2974" i="88" s="1"/>
  <c r="B2973" i="88" a="1"/>
  <c r="B2973" i="88" s="1"/>
  <c r="B2972" i="88" a="1"/>
  <c r="B2972" i="88" s="1"/>
  <c r="B2971" i="88" a="1"/>
  <c r="B2971" i="88" s="1"/>
  <c r="B2970" i="88" a="1"/>
  <c r="B2970" i="88" s="1"/>
  <c r="B2969" i="88" a="1"/>
  <c r="B2969" i="88" s="1"/>
  <c r="B2968" i="88" a="1"/>
  <c r="B2968" i="88" s="1"/>
  <c r="B2967" i="88" a="1"/>
  <c r="B2967" i="88" s="1"/>
  <c r="B2966" i="88" a="1"/>
  <c r="B2966" i="88" s="1"/>
  <c r="B2965" i="88" a="1"/>
  <c r="B2965" i="88" s="1"/>
  <c r="B2964" i="88" a="1"/>
  <c r="B2964" i="88" s="1"/>
  <c r="B2963" i="88" a="1"/>
  <c r="B2963" i="88" s="1"/>
  <c r="B2962" i="88" a="1"/>
  <c r="B2962" i="88" s="1"/>
  <c r="B2961" i="88" a="1"/>
  <c r="B2961" i="88" s="1"/>
  <c r="B2960" i="88" a="1"/>
  <c r="B2960" i="88" s="1"/>
  <c r="B2959" i="88" a="1"/>
  <c r="B2959" i="88" s="1"/>
  <c r="B2958" i="88" a="1"/>
  <c r="B2958" i="88" s="1"/>
  <c r="B2957" i="88" a="1"/>
  <c r="B2957" i="88" s="1"/>
  <c r="B2956" i="88" a="1"/>
  <c r="B2956" i="88" s="1"/>
  <c r="B2955" i="88" a="1"/>
  <c r="B2955" i="88" s="1"/>
  <c r="B2954" i="88" a="1"/>
  <c r="B2954" i="88" s="1"/>
  <c r="B2953" i="88" a="1"/>
  <c r="B2953" i="88" s="1"/>
  <c r="B2952" i="88" a="1"/>
  <c r="B2952" i="88" s="1"/>
  <c r="B2951" i="88" a="1"/>
  <c r="B2951" i="88" s="1"/>
  <c r="B2950" i="88" a="1"/>
  <c r="B2950" i="88" s="1"/>
  <c r="B2949" i="88" a="1"/>
  <c r="B2949" i="88" s="1"/>
  <c r="B2948" i="88" a="1"/>
  <c r="B2948" i="88" s="1"/>
  <c r="B2947" i="88" a="1"/>
  <c r="B2947" i="88" s="1"/>
  <c r="B2946" i="88" a="1"/>
  <c r="B2946" i="88" s="1"/>
  <c r="B2945" i="88" a="1"/>
  <c r="B2945" i="88" s="1"/>
  <c r="B2944" i="88" a="1"/>
  <c r="B2944" i="88" s="1"/>
  <c r="B2943" i="88" a="1"/>
  <c r="B2943" i="88" s="1"/>
  <c r="B2942" i="88" a="1"/>
  <c r="B2942" i="88" s="1"/>
  <c r="B2941" i="88" a="1"/>
  <c r="B2941" i="88" s="1"/>
  <c r="B2940" i="88" a="1"/>
  <c r="B2940" i="88" s="1"/>
  <c r="B2939" i="88" a="1"/>
  <c r="B2939" i="88" s="1"/>
  <c r="B2938" i="88" a="1"/>
  <c r="B2938" i="88" s="1"/>
  <c r="B2937" i="88" a="1"/>
  <c r="B2937" i="88" s="1"/>
  <c r="B2936" i="88" a="1"/>
  <c r="B2936" i="88" s="1"/>
  <c r="B2935" i="88" a="1"/>
  <c r="B2935" i="88" s="1"/>
  <c r="B2934" i="88" a="1"/>
  <c r="B2934" i="88" s="1"/>
  <c r="B2933" i="88" a="1"/>
  <c r="B2933" i="88" s="1"/>
  <c r="B2932" i="88" a="1"/>
  <c r="B2932" i="88" s="1"/>
  <c r="B2931" i="88" a="1"/>
  <c r="B2931" i="88" s="1"/>
  <c r="B2930" i="88" a="1"/>
  <c r="B2930" i="88" s="1"/>
  <c r="B2929" i="88" a="1"/>
  <c r="B2929" i="88" s="1"/>
  <c r="B2928" i="88" a="1"/>
  <c r="B2928" i="88" s="1"/>
  <c r="B2927" i="88" a="1"/>
  <c r="B2927" i="88" s="1"/>
  <c r="B2926" i="88" a="1"/>
  <c r="B2926" i="88" s="1"/>
  <c r="B2925" i="88" a="1"/>
  <c r="B2925" i="88" s="1"/>
  <c r="B2924" i="88" a="1"/>
  <c r="B2924" i="88" s="1"/>
  <c r="B2923" i="88" a="1"/>
  <c r="B2923" i="88" s="1"/>
  <c r="B2922" i="88" a="1"/>
  <c r="B2922" i="88" s="1"/>
  <c r="B2921" i="88" a="1"/>
  <c r="B2921" i="88" s="1"/>
  <c r="B2920" i="88" a="1"/>
  <c r="B2920" i="88" s="1"/>
  <c r="B2919" i="88" a="1"/>
  <c r="B2919" i="88" s="1"/>
  <c r="B2918" i="88" a="1"/>
  <c r="B2918" i="88" s="1"/>
  <c r="B2917" i="88" a="1"/>
  <c r="B2917" i="88" s="1"/>
  <c r="B2916" i="88" a="1"/>
  <c r="B2916" i="88" s="1"/>
  <c r="B2915" i="88" a="1"/>
  <c r="B2915" i="88" s="1"/>
  <c r="B2914" i="88" a="1"/>
  <c r="B2914" i="88" s="1"/>
  <c r="B2913" i="88" a="1"/>
  <c r="B2913" i="88" s="1"/>
  <c r="B2912" i="88" a="1"/>
  <c r="B2912" i="88" s="1"/>
  <c r="B2911" i="88" a="1"/>
  <c r="B2911" i="88" s="1"/>
  <c r="B2910" i="88" a="1"/>
  <c r="B2910" i="88" s="1"/>
  <c r="B2909" i="88" a="1"/>
  <c r="B2909" i="88" s="1"/>
  <c r="B2908" i="88" a="1"/>
  <c r="B2908" i="88" s="1"/>
  <c r="B2907" i="88" a="1"/>
  <c r="B2907" i="88" s="1"/>
  <c r="B2906" i="88" a="1"/>
  <c r="B2906" i="88" s="1"/>
  <c r="B2905" i="88" a="1"/>
  <c r="B2905" i="88" s="1"/>
  <c r="B2904" i="88" a="1"/>
  <c r="B2904" i="88" s="1"/>
  <c r="B2903" i="88" a="1"/>
  <c r="B2903" i="88" s="1"/>
  <c r="B2902" i="88" a="1"/>
  <c r="B2902" i="88" s="1"/>
  <c r="B2901" i="88" a="1"/>
  <c r="B2901" i="88" s="1"/>
  <c r="B2900" i="88" a="1"/>
  <c r="B2900" i="88" s="1"/>
  <c r="B2899" i="88" a="1"/>
  <c r="B2899" i="88" s="1"/>
  <c r="B2898" i="88" a="1"/>
  <c r="B2898" i="88" s="1"/>
  <c r="B2897" i="88" a="1"/>
  <c r="B2897" i="88" s="1"/>
  <c r="B2896" i="88" a="1"/>
  <c r="B2896" i="88" s="1"/>
  <c r="B2895" i="88" a="1"/>
  <c r="B2895" i="88" s="1"/>
  <c r="B2894" i="88" a="1"/>
  <c r="B2894" i="88" s="1"/>
  <c r="B2893" i="88" a="1"/>
  <c r="B2893" i="88" s="1"/>
  <c r="B2892" i="88" a="1"/>
  <c r="B2892" i="88" s="1"/>
  <c r="B2891" i="88" a="1"/>
  <c r="B2891" i="88" s="1"/>
  <c r="B2890" i="88" a="1"/>
  <c r="B2890" i="88" s="1"/>
  <c r="B2889" i="88" a="1"/>
  <c r="B2889" i="88" s="1"/>
  <c r="B2888" i="88" a="1"/>
  <c r="B2888" i="88" s="1"/>
  <c r="B2887" i="88" a="1"/>
  <c r="B2887" i="88" s="1"/>
  <c r="B2886" i="88" a="1"/>
  <c r="B2886" i="88" s="1"/>
  <c r="B2885" i="88" a="1"/>
  <c r="B2885" i="88" s="1"/>
  <c r="B2884" i="88" a="1"/>
  <c r="B2884" i="88" s="1"/>
  <c r="B2883" i="88" a="1"/>
  <c r="B2883" i="88" s="1"/>
  <c r="B2882" i="88" a="1"/>
  <c r="B2882" i="88" s="1"/>
  <c r="B2881" i="88" a="1"/>
  <c r="B2881" i="88" s="1"/>
  <c r="B2880" i="88" a="1"/>
  <c r="B2880" i="88" s="1"/>
  <c r="B2879" i="88" a="1"/>
  <c r="B2879" i="88" s="1"/>
  <c r="B2878" i="88" a="1"/>
  <c r="B2878" i="88" s="1"/>
  <c r="B2877" i="88" a="1"/>
  <c r="B2877" i="88" s="1"/>
  <c r="B2876" i="88" a="1"/>
  <c r="B2876" i="88" s="1"/>
  <c r="B2875" i="88" a="1"/>
  <c r="B2875" i="88" s="1"/>
  <c r="B2874" i="88" a="1"/>
  <c r="B2874" i="88" s="1"/>
  <c r="B2873" i="88" a="1"/>
  <c r="B2873" i="88" s="1"/>
  <c r="B2872" i="88" a="1"/>
  <c r="B2872" i="88" s="1"/>
  <c r="B2871" i="88" a="1"/>
  <c r="B2871" i="88" s="1"/>
  <c r="B2870" i="88" a="1"/>
  <c r="B2870" i="88" s="1"/>
  <c r="B2869" i="88" a="1"/>
  <c r="B2869" i="88" s="1"/>
  <c r="B2868" i="88" a="1"/>
  <c r="B2868" i="88" s="1"/>
  <c r="B2867" i="88" a="1"/>
  <c r="B2867" i="88" s="1"/>
  <c r="B2866" i="88" a="1"/>
  <c r="B2866" i="88" s="1"/>
  <c r="B2865" i="88" a="1"/>
  <c r="B2865" i="88" s="1"/>
  <c r="B2864" i="88" a="1"/>
  <c r="B2864" i="88" s="1"/>
  <c r="B2863" i="88" a="1"/>
  <c r="B2863" i="88" s="1"/>
  <c r="B2862" i="88" a="1"/>
  <c r="B2862" i="88" s="1"/>
  <c r="B2861" i="88" a="1"/>
  <c r="B2861" i="88" s="1"/>
  <c r="B2860" i="88" a="1"/>
  <c r="B2860" i="88" s="1"/>
  <c r="B2859" i="88" a="1"/>
  <c r="B2859" i="88" s="1"/>
  <c r="B2858" i="88" a="1"/>
  <c r="B2858" i="88" s="1"/>
  <c r="B2857" i="88" a="1"/>
  <c r="B2857" i="88" s="1"/>
  <c r="B2856" i="88" a="1"/>
  <c r="B2856" i="88" s="1"/>
  <c r="B2855" i="88" a="1"/>
  <c r="B2855" i="88" s="1"/>
  <c r="B2854" i="88" a="1"/>
  <c r="B2854" i="88" s="1"/>
  <c r="B2853" i="88" a="1"/>
  <c r="B2853" i="88" s="1"/>
  <c r="B2852" i="88" a="1"/>
  <c r="B2852" i="88" s="1"/>
  <c r="B2851" i="88" a="1"/>
  <c r="B2851" i="88" s="1"/>
  <c r="B2850" i="88" a="1"/>
  <c r="B2850" i="88" s="1"/>
  <c r="B2849" i="88" a="1"/>
  <c r="B2849" i="88" s="1"/>
  <c r="B2848" i="88" a="1"/>
  <c r="B2848" i="88" s="1"/>
  <c r="B2847" i="88" a="1"/>
  <c r="B2847" i="88" s="1"/>
  <c r="B2846" i="88" a="1"/>
  <c r="B2846" i="88" s="1"/>
  <c r="B2845" i="88" a="1"/>
  <c r="B2845" i="88" s="1"/>
  <c r="B2844" i="88" a="1"/>
  <c r="B2844" i="88" s="1"/>
  <c r="B2843" i="88" a="1"/>
  <c r="B2843" i="88" s="1"/>
  <c r="B2842" i="88" a="1"/>
  <c r="B2842" i="88" s="1"/>
  <c r="B2841" i="88" a="1"/>
  <c r="B2841" i="88" s="1"/>
  <c r="B2840" i="88" a="1"/>
  <c r="B2840" i="88" s="1"/>
  <c r="B2839" i="88" a="1"/>
  <c r="B2839" i="88" s="1"/>
  <c r="B2838" i="88" a="1"/>
  <c r="B2838" i="88" s="1"/>
  <c r="B2837" i="88" a="1"/>
  <c r="B2837" i="88" s="1"/>
  <c r="B2836" i="88" a="1"/>
  <c r="B2836" i="88" s="1"/>
  <c r="B2835" i="88" a="1"/>
  <c r="B2835" i="88" s="1"/>
  <c r="B2834" i="88" a="1"/>
  <c r="B2834" i="88" s="1"/>
  <c r="B2833" i="88" a="1"/>
  <c r="B2833" i="88" s="1"/>
  <c r="B2832" i="88" a="1"/>
  <c r="B2832" i="88" s="1"/>
  <c r="B2831" i="88" a="1"/>
  <c r="B2831" i="88" s="1"/>
  <c r="B2830" i="88" a="1"/>
  <c r="B2830" i="88" s="1"/>
  <c r="B2829" i="88" a="1"/>
  <c r="B2829" i="88" s="1"/>
  <c r="B2828" i="88" a="1"/>
  <c r="B2828" i="88" s="1"/>
  <c r="B2827" i="88" a="1"/>
  <c r="B2827" i="88" s="1"/>
  <c r="B2826" i="88" a="1"/>
  <c r="B2826" i="88" s="1"/>
  <c r="B2825" i="88" a="1"/>
  <c r="B2825" i="88" s="1"/>
  <c r="B2824" i="88" a="1"/>
  <c r="B2824" i="88" s="1"/>
  <c r="B2823" i="88" a="1"/>
  <c r="B2823" i="88" s="1"/>
  <c r="B2822" i="88" a="1"/>
  <c r="B2822" i="88" s="1"/>
  <c r="B2821" i="88" a="1"/>
  <c r="B2821" i="88" s="1"/>
  <c r="B2820" i="88" a="1"/>
  <c r="B2820" i="88" s="1"/>
  <c r="B2819" i="88" a="1"/>
  <c r="B2819" i="88" s="1"/>
  <c r="B2818" i="88" a="1"/>
  <c r="B2818" i="88" s="1"/>
  <c r="B2817" i="88" a="1"/>
  <c r="B2817" i="88" s="1"/>
  <c r="B2816" i="88" a="1"/>
  <c r="B2816" i="88" s="1"/>
  <c r="B2815" i="88" a="1"/>
  <c r="B2815" i="88" s="1"/>
  <c r="B2814" i="88" a="1"/>
  <c r="B2814" i="88" s="1"/>
  <c r="B2813" i="88" a="1"/>
  <c r="B2813" i="88" s="1"/>
  <c r="B2812" i="88" a="1"/>
  <c r="B2812" i="88" s="1"/>
  <c r="B2811" i="88" a="1"/>
  <c r="B2811" i="88" s="1"/>
  <c r="B2810" i="88" a="1"/>
  <c r="B2810" i="88" s="1"/>
  <c r="B2809" i="88" a="1"/>
  <c r="B2809" i="88" s="1"/>
  <c r="B2808" i="88" a="1"/>
  <c r="B2808" i="88" s="1"/>
  <c r="B2807" i="88" a="1"/>
  <c r="B2807" i="88" s="1"/>
  <c r="B2806" i="88" a="1"/>
  <c r="B2806" i="88" s="1"/>
  <c r="B2805" i="88" a="1"/>
  <c r="B2805" i="88" s="1"/>
  <c r="B2804" i="88" a="1"/>
  <c r="B2804" i="88" s="1"/>
  <c r="B2803" i="88" a="1"/>
  <c r="B2803" i="88" s="1"/>
  <c r="B2802" i="88" a="1"/>
  <c r="B2802" i="88" s="1"/>
  <c r="B2801" i="88" a="1"/>
  <c r="B2801" i="88" s="1"/>
  <c r="B2800" i="88" a="1"/>
  <c r="B2800" i="88" s="1"/>
  <c r="B2799" i="88" a="1"/>
  <c r="B2799" i="88" s="1"/>
  <c r="B2798" i="88" a="1"/>
  <c r="B2798" i="88" s="1"/>
  <c r="B2797" i="88" a="1"/>
  <c r="B2797" i="88" s="1"/>
  <c r="B2796" i="88" a="1"/>
  <c r="B2796" i="88" s="1"/>
  <c r="B2795" i="88" a="1"/>
  <c r="B2795" i="88" s="1"/>
  <c r="B2794" i="88" a="1"/>
  <c r="B2794" i="88" s="1"/>
  <c r="B2793" i="88" a="1"/>
  <c r="B2793" i="88" s="1"/>
  <c r="B2792" i="88" a="1"/>
  <c r="B2792" i="88" s="1"/>
  <c r="B2791" i="88" a="1"/>
  <c r="B2791" i="88" s="1"/>
  <c r="B2790" i="88" a="1"/>
  <c r="B2790" i="88" s="1"/>
  <c r="B2789" i="88" a="1"/>
  <c r="B2789" i="88" s="1"/>
  <c r="B2788" i="88" a="1"/>
  <c r="B2788" i="88" s="1"/>
  <c r="B2787" i="88" a="1"/>
  <c r="B2787" i="88" s="1"/>
  <c r="B2786" i="88" a="1"/>
  <c r="B2786" i="88" s="1"/>
  <c r="B2785" i="88" a="1"/>
  <c r="B2785" i="88" s="1"/>
  <c r="B2784" i="88" a="1"/>
  <c r="B2784" i="88" s="1"/>
  <c r="B2783" i="88" a="1"/>
  <c r="B2783" i="88" s="1"/>
  <c r="B2782" i="88" a="1"/>
  <c r="B2782" i="88" s="1"/>
  <c r="B2781" i="88" a="1"/>
  <c r="B2781" i="88" s="1"/>
  <c r="B2780" i="88" a="1"/>
  <c r="B2780" i="88" s="1"/>
  <c r="B2779" i="88" a="1"/>
  <c r="B2779" i="88" s="1"/>
  <c r="B2778" i="88" a="1"/>
  <c r="B2778" i="88" s="1"/>
  <c r="B2777" i="88" a="1"/>
  <c r="B2777" i="88" s="1"/>
  <c r="B2776" i="88" a="1"/>
  <c r="B2776" i="88" s="1"/>
  <c r="B2775" i="88" a="1"/>
  <c r="B2775" i="88" s="1"/>
  <c r="B2774" i="88" a="1"/>
  <c r="B2774" i="88" s="1"/>
  <c r="B2773" i="88" a="1"/>
  <c r="B2773" i="88" s="1"/>
  <c r="B2772" i="88" a="1"/>
  <c r="B2772" i="88" s="1"/>
  <c r="B2771" i="88" a="1"/>
  <c r="B2771" i="88" s="1"/>
  <c r="B2770" i="88" a="1"/>
  <c r="B2770" i="88" s="1"/>
  <c r="B2769" i="88" a="1"/>
  <c r="B2769" i="88" s="1"/>
  <c r="B2768" i="88" a="1"/>
  <c r="B2768" i="88" s="1"/>
  <c r="B2767" i="88" a="1"/>
  <c r="B2767" i="88" s="1"/>
  <c r="B2766" i="88" a="1"/>
  <c r="B2766" i="88" s="1"/>
  <c r="B2765" i="88" a="1"/>
  <c r="B2765" i="88" s="1"/>
  <c r="B2764" i="88" a="1"/>
  <c r="B2764" i="88" s="1"/>
  <c r="B2763" i="88" a="1"/>
  <c r="B2763" i="88" s="1"/>
  <c r="B2762" i="88" a="1"/>
  <c r="B2762" i="88" s="1"/>
  <c r="B2761" i="88" a="1"/>
  <c r="B2761" i="88" s="1"/>
  <c r="B2760" i="88" a="1"/>
  <c r="B2760" i="88" s="1"/>
  <c r="B2759" i="88" a="1"/>
  <c r="B2759" i="88" s="1"/>
  <c r="B2758" i="88" a="1"/>
  <c r="B2758" i="88" s="1"/>
  <c r="B2757" i="88" a="1"/>
  <c r="B2757" i="88" s="1"/>
  <c r="B2756" i="88" a="1"/>
  <c r="B2756" i="88" s="1"/>
  <c r="B2755" i="88" a="1"/>
  <c r="B2755" i="88" s="1"/>
  <c r="B2754" i="88" a="1"/>
  <c r="B2754" i="88" s="1"/>
  <c r="B2753" i="88" a="1"/>
  <c r="B2753" i="88" s="1"/>
  <c r="B2752" i="88" a="1"/>
  <c r="B2752" i="88" s="1"/>
  <c r="B2751" i="88" a="1"/>
  <c r="B2751" i="88" s="1"/>
  <c r="B2750" i="88" a="1"/>
  <c r="B2750" i="88" s="1"/>
  <c r="B2749" i="88" a="1"/>
  <c r="B2749" i="88" s="1"/>
  <c r="B2748" i="88" a="1"/>
  <c r="B2748" i="88" s="1"/>
  <c r="B2747" i="88" a="1"/>
  <c r="B2747" i="88" s="1"/>
  <c r="B2746" i="88" a="1"/>
  <c r="B2746" i="88" s="1"/>
  <c r="B2745" i="88" a="1"/>
  <c r="B2745" i="88" s="1"/>
  <c r="B2744" i="88" a="1"/>
  <c r="B2744" i="88" s="1"/>
  <c r="B2743" i="88" a="1"/>
  <c r="B2743" i="88" s="1"/>
  <c r="B2742" i="88" a="1"/>
  <c r="B2742" i="88" s="1"/>
  <c r="B2741" i="88" a="1"/>
  <c r="B2741" i="88" s="1"/>
  <c r="B2740" i="88" a="1"/>
  <c r="B2740" i="88" s="1"/>
  <c r="B2739" i="88" a="1"/>
  <c r="B2739" i="88" s="1"/>
  <c r="B2738" i="88" a="1"/>
  <c r="B2738" i="88" s="1"/>
  <c r="B2737" i="88" a="1"/>
  <c r="B2737" i="88" s="1"/>
  <c r="B2736" i="88" a="1"/>
  <c r="B2736" i="88" s="1"/>
  <c r="B2735" i="88" a="1"/>
  <c r="B2735" i="88" s="1"/>
  <c r="B2734" i="88" a="1"/>
  <c r="B2734" i="88" s="1"/>
  <c r="B2733" i="88" a="1"/>
  <c r="B2733" i="88" s="1"/>
  <c r="B2732" i="88" a="1"/>
  <c r="B2732" i="88" s="1"/>
  <c r="B2731" i="88" a="1"/>
  <c r="B2731" i="88" s="1"/>
  <c r="B2730" i="88" a="1"/>
  <c r="B2730" i="88" s="1"/>
  <c r="B2729" i="88" a="1"/>
  <c r="B2729" i="88" s="1"/>
  <c r="B2728" i="88" a="1"/>
  <c r="B2728" i="88" s="1"/>
  <c r="B2727" i="88" a="1"/>
  <c r="B2727" i="88" s="1"/>
  <c r="B2726" i="88" a="1"/>
  <c r="B2726" i="88" s="1"/>
  <c r="B2725" i="88" a="1"/>
  <c r="B2725" i="88" s="1"/>
  <c r="B2724" i="88" a="1"/>
  <c r="B2724" i="88" s="1"/>
  <c r="B2723" i="88" a="1"/>
  <c r="B2723" i="88" s="1"/>
  <c r="B2722" i="88" a="1"/>
  <c r="B2722" i="88" s="1"/>
  <c r="B2721" i="88" a="1"/>
  <c r="B2721" i="88" s="1"/>
  <c r="B2720" i="88" a="1"/>
  <c r="B2720" i="88" s="1"/>
  <c r="B2719" i="88" a="1"/>
  <c r="B2719" i="88" s="1"/>
  <c r="B2718" i="88" a="1"/>
  <c r="B2718" i="88" s="1"/>
  <c r="B2717" i="88" a="1"/>
  <c r="B2717" i="88" s="1"/>
  <c r="B2716" i="88" a="1"/>
  <c r="B2716" i="88" s="1"/>
  <c r="B2715" i="88" a="1"/>
  <c r="B2715" i="88" s="1"/>
  <c r="B2714" i="88" a="1"/>
  <c r="B2714" i="88" s="1"/>
  <c r="B2713" i="88" a="1"/>
  <c r="B2713" i="88" s="1"/>
  <c r="B2712" i="88" a="1"/>
  <c r="B2712" i="88" s="1"/>
  <c r="B2711" i="88" a="1"/>
  <c r="B2711" i="88" s="1"/>
  <c r="B2710" i="88" a="1"/>
  <c r="B2710" i="88" s="1"/>
  <c r="B2709" i="88" a="1"/>
  <c r="B2709" i="88" s="1"/>
  <c r="B2708" i="88" a="1"/>
  <c r="B2708" i="88" s="1"/>
  <c r="B2707" i="88" a="1"/>
  <c r="B2707" i="88" s="1"/>
  <c r="B2706" i="88" a="1"/>
  <c r="B2706" i="88" s="1"/>
  <c r="B2705" i="88" a="1"/>
  <c r="B2705" i="88" s="1"/>
  <c r="B2704" i="88" a="1"/>
  <c r="B2704" i="88" s="1"/>
  <c r="B2703" i="88" a="1"/>
  <c r="B2703" i="88" s="1"/>
  <c r="B2702" i="88" a="1"/>
  <c r="B2702" i="88" s="1"/>
  <c r="B2701" i="88" a="1"/>
  <c r="B2701" i="88" s="1"/>
  <c r="B2700" i="88" a="1"/>
  <c r="B2700" i="88" s="1"/>
  <c r="B2699" i="88" a="1"/>
  <c r="B2699" i="88" s="1"/>
  <c r="B2698" i="88" a="1"/>
  <c r="B2698" i="88" s="1"/>
  <c r="B2697" i="88" a="1"/>
  <c r="B2697" i="88" s="1"/>
  <c r="B2696" i="88" a="1"/>
  <c r="B2696" i="88" s="1"/>
  <c r="B2695" i="88" a="1"/>
  <c r="B2695" i="88" s="1"/>
  <c r="B2694" i="88" a="1"/>
  <c r="B2694" i="88" s="1"/>
  <c r="B2693" i="88" a="1"/>
  <c r="B2693" i="88" s="1"/>
  <c r="B2692" i="88" a="1"/>
  <c r="B2692" i="88" s="1"/>
  <c r="B2691" i="88" a="1"/>
  <c r="B2691" i="88" s="1"/>
  <c r="B2690" i="88" a="1"/>
  <c r="B2690" i="88" s="1"/>
  <c r="B2689" i="88" a="1"/>
  <c r="B2689" i="88" s="1"/>
  <c r="B2688" i="88" a="1"/>
  <c r="B2688" i="88" s="1"/>
  <c r="B2687" i="88" a="1"/>
  <c r="B2687" i="88" s="1"/>
  <c r="B2686" i="88" a="1"/>
  <c r="B2686" i="88" s="1"/>
  <c r="B2685" i="88" a="1"/>
  <c r="B2685" i="88" s="1"/>
  <c r="B2684" i="88" a="1"/>
  <c r="B2684" i="88" s="1"/>
  <c r="B2683" i="88" a="1"/>
  <c r="B2683" i="88" s="1"/>
  <c r="B2682" i="88" a="1"/>
  <c r="B2682" i="88" s="1"/>
  <c r="B2681" i="88" a="1"/>
  <c r="B2681" i="88" s="1"/>
  <c r="B2680" i="88" a="1"/>
  <c r="B2680" i="88" s="1"/>
  <c r="B2679" i="88" a="1"/>
  <c r="B2679" i="88" s="1"/>
  <c r="B2678" i="88" a="1"/>
  <c r="B2678" i="88" s="1"/>
  <c r="B2677" i="88" a="1"/>
  <c r="B2677" i="88" s="1"/>
  <c r="B2676" i="88" a="1"/>
  <c r="B2676" i="88" s="1"/>
  <c r="B2675" i="88" a="1"/>
  <c r="B2675" i="88" s="1"/>
  <c r="B2674" i="88" a="1"/>
  <c r="B2674" i="88" s="1"/>
  <c r="B2673" i="88" a="1"/>
  <c r="B2673" i="88" s="1"/>
  <c r="B2672" i="88" a="1"/>
  <c r="B2672" i="88" s="1"/>
  <c r="B2671" i="88" a="1"/>
  <c r="B2671" i="88" s="1"/>
  <c r="B2670" i="88" a="1"/>
  <c r="B2670" i="88" s="1"/>
  <c r="B2669" i="88" a="1"/>
  <c r="B2669" i="88" s="1"/>
  <c r="B2668" i="88" a="1"/>
  <c r="B2668" i="88" s="1"/>
  <c r="B2667" i="88" a="1"/>
  <c r="B2667" i="88" s="1"/>
  <c r="B2666" i="88" a="1"/>
  <c r="B2666" i="88" s="1"/>
  <c r="B2665" i="88" a="1"/>
  <c r="B2665" i="88" s="1"/>
  <c r="B2664" i="88" a="1"/>
  <c r="B2664" i="88" s="1"/>
  <c r="B2663" i="88" a="1"/>
  <c r="B2663" i="88" s="1"/>
  <c r="B2662" i="88" a="1"/>
  <c r="B2662" i="88" s="1"/>
  <c r="B2661" i="88" a="1"/>
  <c r="B2661" i="88" s="1"/>
  <c r="B2660" i="88" a="1"/>
  <c r="B2660" i="88" s="1"/>
  <c r="B2659" i="88" a="1"/>
  <c r="B2659" i="88" s="1"/>
  <c r="B2658" i="88" a="1"/>
  <c r="B2658" i="88" s="1"/>
  <c r="B2657" i="88" a="1"/>
  <c r="B2657" i="88" s="1"/>
  <c r="B2656" i="88" a="1"/>
  <c r="B2656" i="88" s="1"/>
  <c r="B2655" i="88" a="1"/>
  <c r="B2655" i="88" s="1"/>
  <c r="B2654" i="88" a="1"/>
  <c r="B2654" i="88" s="1"/>
  <c r="B2653" i="88" a="1"/>
  <c r="B2653" i="88" s="1"/>
  <c r="B2652" i="88" a="1"/>
  <c r="B2652" i="88" s="1"/>
  <c r="B2651" i="88" a="1"/>
  <c r="B2651" i="88" s="1"/>
  <c r="B2650" i="88" a="1"/>
  <c r="B2650" i="88" s="1"/>
  <c r="B2649" i="88" a="1"/>
  <c r="B2649" i="88" s="1"/>
  <c r="B2648" i="88" a="1"/>
  <c r="B2648" i="88" s="1"/>
  <c r="B2647" i="88" a="1"/>
  <c r="B2647" i="88" s="1"/>
  <c r="B2646" i="88" a="1"/>
  <c r="B2646" i="88" s="1"/>
  <c r="B2645" i="88" a="1"/>
  <c r="B2645" i="88" s="1"/>
  <c r="B2644" i="88" a="1"/>
  <c r="B2644" i="88" s="1"/>
  <c r="B2643" i="88" a="1"/>
  <c r="B2643" i="88" s="1"/>
  <c r="B2642" i="88" a="1"/>
  <c r="B2642" i="88" s="1"/>
  <c r="B2641" i="88" a="1"/>
  <c r="B2641" i="88" s="1"/>
  <c r="B2640" i="88" a="1"/>
  <c r="B2640" i="88" s="1"/>
  <c r="B2639" i="88" a="1"/>
  <c r="B2639" i="88" s="1"/>
  <c r="B2638" i="88" a="1"/>
  <c r="B2638" i="88" s="1"/>
  <c r="B2637" i="88" a="1"/>
  <c r="B2637" i="88" s="1"/>
  <c r="B2636" i="88" a="1"/>
  <c r="B2636" i="88" s="1"/>
  <c r="B2635" i="88" a="1"/>
  <c r="B2635" i="88" s="1"/>
  <c r="B2634" i="88" a="1"/>
  <c r="B2634" i="88" s="1"/>
  <c r="B2633" i="88" a="1"/>
  <c r="B2633" i="88" s="1"/>
  <c r="B2632" i="88" a="1"/>
  <c r="B2632" i="88" s="1"/>
  <c r="B2631" i="88" a="1"/>
  <c r="B2631" i="88" s="1"/>
  <c r="B2630" i="88" a="1"/>
  <c r="B2630" i="88" s="1"/>
  <c r="B2629" i="88" a="1"/>
  <c r="B2629" i="88" s="1"/>
  <c r="B2628" i="88" a="1"/>
  <c r="B2628" i="88" s="1"/>
  <c r="B2627" i="88" a="1"/>
  <c r="B2627" i="88" s="1"/>
  <c r="B2626" i="88" a="1"/>
  <c r="B2626" i="88" s="1"/>
  <c r="B2625" i="88" a="1"/>
  <c r="B2625" i="88" s="1"/>
  <c r="B2624" i="88" a="1"/>
  <c r="B2624" i="88" s="1"/>
  <c r="B2623" i="88" a="1"/>
  <c r="B2623" i="88" s="1"/>
  <c r="B2622" i="88" a="1"/>
  <c r="B2622" i="88" s="1"/>
  <c r="B2621" i="88" a="1"/>
  <c r="B2621" i="88" s="1"/>
  <c r="B2620" i="88" a="1"/>
  <c r="B2620" i="88" s="1"/>
  <c r="B2619" i="88" a="1"/>
  <c r="B2619" i="88" s="1"/>
  <c r="B2618" i="88" a="1"/>
  <c r="B2618" i="88" s="1"/>
  <c r="B2617" i="88" a="1"/>
  <c r="B2617" i="88" s="1"/>
  <c r="B2616" i="88" a="1"/>
  <c r="B2616" i="88" s="1"/>
  <c r="B2615" i="88" a="1"/>
  <c r="B2615" i="88" s="1"/>
  <c r="B2614" i="88" a="1"/>
  <c r="B2614" i="88" s="1"/>
  <c r="B2613" i="88" a="1"/>
  <c r="B2613" i="88" s="1"/>
  <c r="B2612" i="88" a="1"/>
  <c r="B2612" i="88" s="1"/>
  <c r="B2611" i="88" a="1"/>
  <c r="B2611" i="88" s="1"/>
  <c r="B2610" i="88" a="1"/>
  <c r="B2610" i="88" s="1"/>
  <c r="B2609" i="88" a="1"/>
  <c r="B2609" i="88" s="1"/>
  <c r="B2608" i="88" a="1"/>
  <c r="B2608" i="88" s="1"/>
  <c r="B2607" i="88" a="1"/>
  <c r="B2607" i="88" s="1"/>
  <c r="B2606" i="88" a="1"/>
  <c r="B2606" i="88" s="1"/>
  <c r="B2605" i="88" a="1"/>
  <c r="B2605" i="88" s="1"/>
  <c r="B2604" i="88" a="1"/>
  <c r="B2604" i="88" s="1"/>
  <c r="B2603" i="88" a="1"/>
  <c r="B2603" i="88" s="1"/>
  <c r="B2602" i="88" a="1"/>
  <c r="B2602" i="88" s="1"/>
  <c r="B2601" i="88" a="1"/>
  <c r="B2601" i="88" s="1"/>
  <c r="B2600" i="88" a="1"/>
  <c r="B2600" i="88" s="1"/>
  <c r="B2599" i="88" a="1"/>
  <c r="B2599" i="88" s="1"/>
  <c r="B2598" i="88" a="1"/>
  <c r="B2598" i="88" s="1"/>
  <c r="B2597" i="88" a="1"/>
  <c r="B2597" i="88" s="1"/>
  <c r="B2596" i="88" a="1"/>
  <c r="B2596" i="88" s="1"/>
  <c r="B2595" i="88" a="1"/>
  <c r="B2595" i="88" s="1"/>
  <c r="B2594" i="88" a="1"/>
  <c r="B2594" i="88" s="1"/>
  <c r="B2593" i="88" a="1"/>
  <c r="B2593" i="88" s="1"/>
  <c r="B2592" i="88" a="1"/>
  <c r="B2592" i="88" s="1"/>
  <c r="B2591" i="88" a="1"/>
  <c r="B2591" i="88" s="1"/>
  <c r="B2590" i="88" a="1"/>
  <c r="B2590" i="88" s="1"/>
  <c r="B2589" i="88" a="1"/>
  <c r="B2589" i="88" s="1"/>
  <c r="B2588" i="88" a="1"/>
  <c r="B2588" i="88" s="1"/>
  <c r="B2587" i="88" a="1"/>
  <c r="B2587" i="88" s="1"/>
  <c r="B2586" i="88" a="1"/>
  <c r="B2586" i="88" s="1"/>
  <c r="B2585" i="88" a="1"/>
  <c r="B2585" i="88" s="1"/>
  <c r="B2584" i="88" a="1"/>
  <c r="B2584" i="88" s="1"/>
  <c r="B2583" i="88" a="1"/>
  <c r="B2583" i="88" s="1"/>
  <c r="B2582" i="88" a="1"/>
  <c r="B2582" i="88" s="1"/>
  <c r="B2581" i="88" a="1"/>
  <c r="B2581" i="88" s="1"/>
  <c r="B2580" i="88" a="1"/>
  <c r="B2580" i="88" s="1"/>
  <c r="B2579" i="88" a="1"/>
  <c r="B2579" i="88" s="1"/>
  <c r="B2578" i="88" a="1"/>
  <c r="B2578" i="88" s="1"/>
  <c r="B2577" i="88" a="1"/>
  <c r="B2577" i="88" s="1"/>
  <c r="B2576" i="88" a="1"/>
  <c r="B2576" i="88" s="1"/>
  <c r="B2575" i="88" a="1"/>
  <c r="B2575" i="88" s="1"/>
  <c r="B2574" i="88" a="1"/>
  <c r="B2574" i="88" s="1"/>
  <c r="B2573" i="88" a="1"/>
  <c r="B2573" i="88" s="1"/>
  <c r="B2572" i="88" a="1"/>
  <c r="B2572" i="88" s="1"/>
  <c r="B2571" i="88" a="1"/>
  <c r="B2571" i="88" s="1"/>
  <c r="B2570" i="88" a="1"/>
  <c r="B2570" i="88" s="1"/>
  <c r="B2569" i="88" a="1"/>
  <c r="B2569" i="88" s="1"/>
  <c r="B2568" i="88" a="1"/>
  <c r="B2568" i="88" s="1"/>
  <c r="B2567" i="88" a="1"/>
  <c r="B2567" i="88" s="1"/>
  <c r="B2566" i="88" a="1"/>
  <c r="B2566" i="88" s="1"/>
  <c r="B2565" i="88" a="1"/>
  <c r="B2565" i="88" s="1"/>
  <c r="B2564" i="88" a="1"/>
  <c r="B2564" i="88" s="1"/>
  <c r="B2563" i="88" a="1"/>
  <c r="B2563" i="88" s="1"/>
  <c r="B2562" i="88" a="1"/>
  <c r="B2562" i="88" s="1"/>
  <c r="B2561" i="88" a="1"/>
  <c r="B2561" i="88" s="1"/>
  <c r="B2560" i="88" a="1"/>
  <c r="B2560" i="88" s="1"/>
  <c r="B2559" i="88" a="1"/>
  <c r="B2559" i="88" s="1"/>
  <c r="B2558" i="88" a="1"/>
  <c r="B2558" i="88" s="1"/>
  <c r="B2557" i="88" a="1"/>
  <c r="B2557" i="88" s="1"/>
  <c r="B2556" i="88" a="1"/>
  <c r="B2556" i="88" s="1"/>
  <c r="B2555" i="88" a="1"/>
  <c r="B2555" i="88" s="1"/>
  <c r="B2554" i="88" a="1"/>
  <c r="B2554" i="88" s="1"/>
  <c r="B2553" i="88" a="1"/>
  <c r="B2553" i="88" s="1"/>
  <c r="B2552" i="88" a="1"/>
  <c r="B2552" i="88" s="1"/>
  <c r="B2551" i="88" a="1"/>
  <c r="B2551" i="88" s="1"/>
  <c r="B2550" i="88" a="1"/>
  <c r="B2550" i="88" s="1"/>
  <c r="B2549" i="88" a="1"/>
  <c r="B2549" i="88" s="1"/>
  <c r="B2548" i="88" a="1"/>
  <c r="B2548" i="88" s="1"/>
  <c r="B2547" i="88" a="1"/>
  <c r="B2547" i="88" s="1"/>
  <c r="B2546" i="88" a="1"/>
  <c r="B2546" i="88" s="1"/>
  <c r="B2545" i="88" a="1"/>
  <c r="B2545" i="88" s="1"/>
  <c r="B2544" i="88" a="1"/>
  <c r="B2544" i="88" s="1"/>
  <c r="B2543" i="88" a="1"/>
  <c r="B2543" i="88" s="1"/>
  <c r="B2542" i="88" a="1"/>
  <c r="B2542" i="88" s="1"/>
  <c r="B2541" i="88" a="1"/>
  <c r="B2541" i="88" s="1"/>
  <c r="B2540" i="88" a="1"/>
  <c r="B2540" i="88" s="1"/>
  <c r="B2539" i="88" a="1"/>
  <c r="B2539" i="88" s="1"/>
  <c r="B2538" i="88" a="1"/>
  <c r="B2538" i="88" s="1"/>
  <c r="B2537" i="88" a="1"/>
  <c r="B2537" i="88" s="1"/>
  <c r="B2536" i="88" a="1"/>
  <c r="B2536" i="88" s="1"/>
  <c r="B2535" i="88" a="1"/>
  <c r="B2535" i="88" s="1"/>
  <c r="B2534" i="88" a="1"/>
  <c r="B2534" i="88" s="1"/>
  <c r="B2533" i="88" a="1"/>
  <c r="B2533" i="88" s="1"/>
  <c r="B2532" i="88" a="1"/>
  <c r="B2532" i="88" s="1"/>
  <c r="B2531" i="88" a="1"/>
  <c r="B2531" i="88" s="1"/>
  <c r="B2530" i="88" a="1"/>
  <c r="B2530" i="88" s="1"/>
  <c r="B2529" i="88" a="1"/>
  <c r="B2529" i="88" s="1"/>
  <c r="B2528" i="88" a="1"/>
  <c r="B2528" i="88" s="1"/>
  <c r="B2527" i="88" a="1"/>
  <c r="B2527" i="88" s="1"/>
  <c r="B2526" i="88" a="1"/>
  <c r="B2526" i="88" s="1"/>
  <c r="B2525" i="88" a="1"/>
  <c r="B2525" i="88" s="1"/>
  <c r="B2524" i="88" a="1"/>
  <c r="B2524" i="88" s="1"/>
  <c r="B2523" i="88" a="1"/>
  <c r="B2523" i="88" s="1"/>
  <c r="B2522" i="88" a="1"/>
  <c r="B2522" i="88" s="1"/>
  <c r="B2521" i="88" a="1"/>
  <c r="B2521" i="88" s="1"/>
  <c r="B2520" i="88" a="1"/>
  <c r="B2520" i="88" s="1"/>
  <c r="B2519" i="88" a="1"/>
  <c r="B2519" i="88" s="1"/>
  <c r="B2518" i="88" a="1"/>
  <c r="B2518" i="88" s="1"/>
  <c r="B2517" i="88" a="1"/>
  <c r="B2517" i="88" s="1"/>
  <c r="B2516" i="88" a="1"/>
  <c r="B2516" i="88" s="1"/>
  <c r="B2515" i="88" a="1"/>
  <c r="B2515" i="88" s="1"/>
  <c r="B2514" i="88" a="1"/>
  <c r="B2514" i="88" s="1"/>
  <c r="B2513" i="88" a="1"/>
  <c r="B2513" i="88" s="1"/>
  <c r="B2512" i="88" a="1"/>
  <c r="B2512" i="88" s="1"/>
  <c r="B2511" i="88" a="1"/>
  <c r="B2511" i="88" s="1"/>
  <c r="B2510" i="88" a="1"/>
  <c r="B2510" i="88" s="1"/>
  <c r="B2509" i="88" a="1"/>
  <c r="B2509" i="88" s="1"/>
  <c r="B2508" i="88" a="1"/>
  <c r="B2508" i="88" s="1"/>
  <c r="B2507" i="88" a="1"/>
  <c r="B2507" i="88" s="1"/>
  <c r="B2506" i="88" a="1"/>
  <c r="B2506" i="88" s="1"/>
  <c r="B2505" i="88" a="1"/>
  <c r="B2505" i="88" s="1"/>
  <c r="B2504" i="88" a="1"/>
  <c r="B2504" i="88" s="1"/>
  <c r="B2503" i="88" a="1"/>
  <c r="B2503" i="88" s="1"/>
  <c r="B2502" i="88" a="1"/>
  <c r="B2502" i="88" s="1"/>
  <c r="B2501" i="88" a="1"/>
  <c r="B2501" i="88" s="1"/>
  <c r="B2500" i="88" a="1"/>
  <c r="B2500" i="88" s="1"/>
  <c r="B2499" i="88" a="1"/>
  <c r="B2499" i="88" s="1"/>
  <c r="B2498" i="88" a="1"/>
  <c r="B2498" i="88" s="1"/>
  <c r="B2497" i="88" a="1"/>
  <c r="B2497" i="88" s="1"/>
  <c r="B2496" i="88" a="1"/>
  <c r="B2496" i="88" s="1"/>
  <c r="B2495" i="88" a="1"/>
  <c r="B2495" i="88" s="1"/>
  <c r="B2494" i="88" a="1"/>
  <c r="B2494" i="88" s="1"/>
  <c r="B2493" i="88" a="1"/>
  <c r="B2493" i="88" s="1"/>
  <c r="B2492" i="88" a="1"/>
  <c r="B2492" i="88" s="1"/>
  <c r="B2491" i="88" a="1"/>
  <c r="B2491" i="88" s="1"/>
  <c r="B2490" i="88" a="1"/>
  <c r="B2490" i="88" s="1"/>
  <c r="B2489" i="88" a="1"/>
  <c r="B2489" i="88" s="1"/>
  <c r="B2488" i="88" a="1"/>
  <c r="B2488" i="88" s="1"/>
  <c r="B2487" i="88" a="1"/>
  <c r="B2487" i="88" s="1"/>
  <c r="B2486" i="88" a="1"/>
  <c r="B2486" i="88" s="1"/>
  <c r="B2485" i="88" a="1"/>
  <c r="B2485" i="88" s="1"/>
  <c r="B2484" i="88" a="1"/>
  <c r="B2484" i="88" s="1"/>
  <c r="B2483" i="88" a="1"/>
  <c r="B2483" i="88" s="1"/>
  <c r="B2482" i="88" a="1"/>
  <c r="B2482" i="88" s="1"/>
  <c r="B2481" i="88" a="1"/>
  <c r="B2481" i="88" s="1"/>
  <c r="B2480" i="88" a="1"/>
  <c r="B2480" i="88" s="1"/>
  <c r="B2479" i="88" a="1"/>
  <c r="B2479" i="88" s="1"/>
  <c r="B2478" i="88" a="1"/>
  <c r="B2478" i="88" s="1"/>
  <c r="B2477" i="88" a="1"/>
  <c r="B2477" i="88" s="1"/>
  <c r="B2476" i="88" a="1"/>
  <c r="B2476" i="88" s="1"/>
  <c r="B2475" i="88" a="1"/>
  <c r="B2475" i="88" s="1"/>
  <c r="B2474" i="88" a="1"/>
  <c r="B2474" i="88" s="1"/>
  <c r="B2473" i="88" a="1"/>
  <c r="B2473" i="88" s="1"/>
  <c r="B2472" i="88" a="1"/>
  <c r="B2472" i="88" s="1"/>
  <c r="B2471" i="88" a="1"/>
  <c r="B2471" i="88" s="1"/>
  <c r="B2470" i="88" a="1"/>
  <c r="B2470" i="88" s="1"/>
  <c r="B2469" i="88" a="1"/>
  <c r="B2469" i="88" s="1"/>
  <c r="B2468" i="88" a="1"/>
  <c r="B2468" i="88" s="1"/>
  <c r="B2467" i="88" a="1"/>
  <c r="B2467" i="88" s="1"/>
  <c r="B2466" i="88" a="1"/>
  <c r="B2466" i="88" s="1"/>
  <c r="B2465" i="88" a="1"/>
  <c r="B2465" i="88" s="1"/>
  <c r="B2464" i="88" a="1"/>
  <c r="B2464" i="88" s="1"/>
  <c r="B2463" i="88" a="1"/>
  <c r="B2463" i="88" s="1"/>
  <c r="B2462" i="88" a="1"/>
  <c r="B2462" i="88" s="1"/>
  <c r="B2461" i="88" a="1"/>
  <c r="B2461" i="88" s="1"/>
  <c r="B2460" i="88" a="1"/>
  <c r="B2460" i="88" s="1"/>
  <c r="B2459" i="88" a="1"/>
  <c r="B2459" i="88" s="1"/>
  <c r="B2458" i="88" a="1"/>
  <c r="B2458" i="88" s="1"/>
  <c r="B2457" i="88" a="1"/>
  <c r="B2457" i="88" s="1"/>
  <c r="B2456" i="88" a="1"/>
  <c r="B2456" i="88" s="1"/>
  <c r="B2455" i="88" a="1"/>
  <c r="B2455" i="88" s="1"/>
  <c r="B2454" i="88" a="1"/>
  <c r="B2454" i="88" s="1"/>
  <c r="B2453" i="88" a="1"/>
  <c r="B2453" i="88" s="1"/>
  <c r="B2452" i="88" a="1"/>
  <c r="B2452" i="88" s="1"/>
  <c r="B2451" i="88" a="1"/>
  <c r="B2451" i="88" s="1"/>
  <c r="B2450" i="88" a="1"/>
  <c r="B2450" i="88" s="1"/>
  <c r="B2449" i="88" a="1"/>
  <c r="B2449" i="88" s="1"/>
  <c r="B2448" i="88" a="1"/>
  <c r="B2448" i="88" s="1"/>
  <c r="B2447" i="88" a="1"/>
  <c r="B2447" i="88" s="1"/>
  <c r="B2446" i="88" a="1"/>
  <c r="B2446" i="88" s="1"/>
  <c r="B2445" i="88" a="1"/>
  <c r="B2445" i="88" s="1"/>
  <c r="B2444" i="88" a="1"/>
  <c r="B2444" i="88" s="1"/>
  <c r="B2443" i="88" a="1"/>
  <c r="B2443" i="88" s="1"/>
  <c r="B2442" i="88" a="1"/>
  <c r="B2442" i="88" s="1"/>
  <c r="B2441" i="88" a="1"/>
  <c r="B2441" i="88" s="1"/>
  <c r="B2440" i="88" a="1"/>
  <c r="B2440" i="88" s="1"/>
  <c r="B2439" i="88" a="1"/>
  <c r="B2439" i="88" s="1"/>
  <c r="B2438" i="88" a="1"/>
  <c r="B2438" i="88" s="1"/>
  <c r="B2437" i="88" a="1"/>
  <c r="B2437" i="88" s="1"/>
  <c r="B2436" i="88" a="1"/>
  <c r="B2436" i="88" s="1"/>
  <c r="B2435" i="88" a="1"/>
  <c r="B2435" i="88" s="1"/>
  <c r="B2434" i="88" a="1"/>
  <c r="B2434" i="88" s="1"/>
  <c r="B2433" i="88" a="1"/>
  <c r="B2433" i="88" s="1"/>
  <c r="B2432" i="88" a="1"/>
  <c r="B2432" i="88" s="1"/>
  <c r="B2431" i="88" a="1"/>
  <c r="B2431" i="88" s="1"/>
  <c r="B2430" i="88" a="1"/>
  <c r="B2430" i="88" s="1"/>
  <c r="B2429" i="88" a="1"/>
  <c r="B2429" i="88" s="1"/>
  <c r="B2428" i="88" a="1"/>
  <c r="B2428" i="88" s="1"/>
  <c r="B2427" i="88" a="1"/>
  <c r="B2427" i="88" s="1"/>
  <c r="B2426" i="88" a="1"/>
  <c r="B2426" i="88" s="1"/>
  <c r="B2425" i="88" a="1"/>
  <c r="B2425" i="88" s="1"/>
  <c r="B2424" i="88" a="1"/>
  <c r="B2424" i="88" s="1"/>
  <c r="B2423" i="88" a="1"/>
  <c r="B2423" i="88" s="1"/>
  <c r="B2422" i="88" a="1"/>
  <c r="B2422" i="88" s="1"/>
  <c r="B2421" i="88" a="1"/>
  <c r="B2421" i="88" s="1"/>
  <c r="B2420" i="88" a="1"/>
  <c r="B2420" i="88" s="1"/>
  <c r="B2419" i="88" a="1"/>
  <c r="B2419" i="88" s="1"/>
  <c r="B2418" i="88" a="1"/>
  <c r="B2418" i="88" s="1"/>
  <c r="B2417" i="88" a="1"/>
  <c r="B2417" i="88" s="1"/>
  <c r="B2416" i="88" a="1"/>
  <c r="B2416" i="88" s="1"/>
  <c r="B2415" i="88" a="1"/>
  <c r="B2415" i="88" s="1"/>
  <c r="B2414" i="88" a="1"/>
  <c r="B2414" i="88" s="1"/>
  <c r="B2413" i="88" a="1"/>
  <c r="B2413" i="88" s="1"/>
  <c r="B2412" i="88" a="1"/>
  <c r="B2412" i="88" s="1"/>
  <c r="B2411" i="88" a="1"/>
  <c r="B2411" i="88" s="1"/>
  <c r="B2410" i="88" a="1"/>
  <c r="B2410" i="88" s="1"/>
  <c r="B2409" i="88" a="1"/>
  <c r="B2409" i="88" s="1"/>
  <c r="B2408" i="88" a="1"/>
  <c r="B2408" i="88" s="1"/>
  <c r="B2407" i="88" a="1"/>
  <c r="B2407" i="88" s="1"/>
  <c r="B2406" i="88" a="1"/>
  <c r="B2406" i="88" s="1"/>
  <c r="B2405" i="88" a="1"/>
  <c r="B2405" i="88" s="1"/>
  <c r="B2404" i="88" a="1"/>
  <c r="B2404" i="88" s="1"/>
  <c r="B2403" i="88" a="1"/>
  <c r="B2403" i="88" s="1"/>
  <c r="B2402" i="88" a="1"/>
  <c r="B2402" i="88" s="1"/>
  <c r="B2401" i="88" a="1"/>
  <c r="B2401" i="88" s="1"/>
  <c r="B2400" i="88" a="1"/>
  <c r="B2400" i="88" s="1"/>
  <c r="B2399" i="88" a="1"/>
  <c r="B2399" i="88" s="1"/>
  <c r="B2398" i="88" a="1"/>
  <c r="B2398" i="88" s="1"/>
  <c r="B2397" i="88" a="1"/>
  <c r="B2397" i="88" s="1"/>
  <c r="B2396" i="88" a="1"/>
  <c r="B2396" i="88" s="1"/>
  <c r="B2395" i="88" a="1"/>
  <c r="B2395" i="88" s="1"/>
  <c r="B2394" i="88" a="1"/>
  <c r="B2394" i="88" s="1"/>
  <c r="B2393" i="88" a="1"/>
  <c r="B2393" i="88" s="1"/>
  <c r="B2392" i="88" a="1"/>
  <c r="B2392" i="88" s="1"/>
  <c r="B2391" i="88" a="1"/>
  <c r="B2391" i="88" s="1"/>
  <c r="B2390" i="88" a="1"/>
  <c r="B2390" i="88" s="1"/>
  <c r="B2389" i="88" a="1"/>
  <c r="B2389" i="88" s="1"/>
  <c r="B2388" i="88" a="1"/>
  <c r="B2388" i="88" s="1"/>
  <c r="B2387" i="88" a="1"/>
  <c r="B2387" i="88" s="1"/>
  <c r="B2386" i="88" a="1"/>
  <c r="B2386" i="88" s="1"/>
  <c r="B2385" i="88" a="1"/>
  <c r="B2385" i="88" s="1"/>
  <c r="B2384" i="88" a="1"/>
  <c r="B2384" i="88" s="1"/>
  <c r="B2383" i="88" a="1"/>
  <c r="B2383" i="88" s="1"/>
  <c r="B2382" i="88" a="1"/>
  <c r="B2382" i="88" s="1"/>
  <c r="B2381" i="88" a="1"/>
  <c r="B2381" i="88" s="1"/>
  <c r="B2380" i="88" a="1"/>
  <c r="B2380" i="88" s="1"/>
  <c r="B2379" i="88" a="1"/>
  <c r="B2379" i="88" s="1"/>
  <c r="B2378" i="88" a="1"/>
  <c r="B2378" i="88" s="1"/>
  <c r="B2377" i="88" a="1"/>
  <c r="B2377" i="88" s="1"/>
  <c r="B2376" i="88" a="1"/>
  <c r="B2376" i="88" s="1"/>
  <c r="B2375" i="88" a="1"/>
  <c r="B2375" i="88" s="1"/>
  <c r="B2374" i="88" a="1"/>
  <c r="B2374" i="88" s="1"/>
  <c r="B2373" i="88" a="1"/>
  <c r="B2373" i="88" s="1"/>
  <c r="B2372" i="88" a="1"/>
  <c r="B2372" i="88" s="1"/>
  <c r="B2371" i="88" a="1"/>
  <c r="B2371" i="88" s="1"/>
  <c r="B2370" i="88" a="1"/>
  <c r="B2370" i="88" s="1"/>
  <c r="B2369" i="88" a="1"/>
  <c r="B2369" i="88" s="1"/>
  <c r="B2368" i="88" a="1"/>
  <c r="B2368" i="88" s="1"/>
  <c r="B2367" i="88" a="1"/>
  <c r="B2367" i="88" s="1"/>
  <c r="B2366" i="88" a="1"/>
  <c r="B2366" i="88" s="1"/>
  <c r="B2365" i="88" a="1"/>
  <c r="B2365" i="88" s="1"/>
  <c r="B2364" i="88" a="1"/>
  <c r="B2364" i="88" s="1"/>
  <c r="B2363" i="88" a="1"/>
  <c r="B2363" i="88" s="1"/>
  <c r="B2362" i="88" a="1"/>
  <c r="B2362" i="88" s="1"/>
  <c r="B2361" i="88" a="1"/>
  <c r="B2361" i="88" s="1"/>
  <c r="B2360" i="88" a="1"/>
  <c r="B2360" i="88" s="1"/>
  <c r="B2359" i="88" a="1"/>
  <c r="B2359" i="88" s="1"/>
  <c r="B2358" i="88" a="1"/>
  <c r="B2358" i="88" s="1"/>
  <c r="B2357" i="88" a="1"/>
  <c r="B2357" i="88" s="1"/>
  <c r="B2356" i="88" a="1"/>
  <c r="B2356" i="88" s="1"/>
  <c r="B2355" i="88" a="1"/>
  <c r="B2355" i="88" s="1"/>
  <c r="B2354" i="88" a="1"/>
  <c r="B2354" i="88" s="1"/>
  <c r="B2353" i="88" a="1"/>
  <c r="B2353" i="88" s="1"/>
  <c r="B2352" i="88" a="1"/>
  <c r="B2352" i="88" s="1"/>
  <c r="B2351" i="88" a="1"/>
  <c r="B2351" i="88" s="1"/>
  <c r="B2350" i="88" a="1"/>
  <c r="B2350" i="88" s="1"/>
  <c r="B2349" i="88" a="1"/>
  <c r="B2349" i="88" s="1"/>
  <c r="B2348" i="88" a="1"/>
  <c r="B2348" i="88" s="1"/>
  <c r="B2347" i="88" a="1"/>
  <c r="B2347" i="88" s="1"/>
  <c r="B2346" i="88" a="1"/>
  <c r="B2346" i="88" s="1"/>
  <c r="B2345" i="88" a="1"/>
  <c r="B2345" i="88" s="1"/>
  <c r="B2344" i="88" a="1"/>
  <c r="B2344" i="88" s="1"/>
  <c r="B2343" i="88" a="1"/>
  <c r="B2343" i="88" s="1"/>
  <c r="B2342" i="88" a="1"/>
  <c r="B2342" i="88" s="1"/>
  <c r="B2341" i="88" a="1"/>
  <c r="B2341" i="88" s="1"/>
  <c r="B2340" i="88" a="1"/>
  <c r="B2340" i="88" s="1"/>
  <c r="B2339" i="88" a="1"/>
  <c r="B2339" i="88" s="1"/>
  <c r="B2338" i="88" a="1"/>
  <c r="B2338" i="88" s="1"/>
  <c r="B2337" i="88" a="1"/>
  <c r="B2337" i="88" s="1"/>
  <c r="B2336" i="88" a="1"/>
  <c r="B2336" i="88" s="1"/>
  <c r="B2335" i="88" a="1"/>
  <c r="B2335" i="88" s="1"/>
  <c r="B2334" i="88" a="1"/>
  <c r="B2334" i="88" s="1"/>
  <c r="B2333" i="88" a="1"/>
  <c r="B2333" i="88" s="1"/>
  <c r="B2332" i="88" a="1"/>
  <c r="B2332" i="88" s="1"/>
  <c r="B2331" i="88" a="1"/>
  <c r="B2331" i="88" s="1"/>
  <c r="B2330" i="88" a="1"/>
  <c r="B2330" i="88" s="1"/>
  <c r="B2329" i="88" a="1"/>
  <c r="B2329" i="88" s="1"/>
  <c r="B2328" i="88" a="1"/>
  <c r="B2328" i="88" s="1"/>
  <c r="B2327" i="88" a="1"/>
  <c r="B2327" i="88" s="1"/>
  <c r="B2326" i="88" a="1"/>
  <c r="B2326" i="88" s="1"/>
  <c r="B2325" i="88" a="1"/>
  <c r="B2325" i="88" s="1"/>
  <c r="B2324" i="88" a="1"/>
  <c r="B2324" i="88" s="1"/>
  <c r="B2323" i="88" a="1"/>
  <c r="B2323" i="88" s="1"/>
  <c r="B2322" i="88" a="1"/>
  <c r="B2322" i="88" s="1"/>
  <c r="B2321" i="88" a="1"/>
  <c r="B2321" i="88" s="1"/>
  <c r="B2320" i="88" a="1"/>
  <c r="B2320" i="88" s="1"/>
  <c r="B2319" i="88" a="1"/>
  <c r="B2319" i="88" s="1"/>
  <c r="B2318" i="88" a="1"/>
  <c r="B2318" i="88" s="1"/>
  <c r="B2317" i="88" a="1"/>
  <c r="B2317" i="88" s="1"/>
  <c r="B2316" i="88" a="1"/>
  <c r="B2316" i="88" s="1"/>
  <c r="B2315" i="88" a="1"/>
  <c r="B2315" i="88" s="1"/>
  <c r="B2314" i="88" a="1"/>
  <c r="B2314" i="88" s="1"/>
  <c r="B2313" i="88" a="1"/>
  <c r="B2313" i="88" s="1"/>
  <c r="B2312" i="88" a="1"/>
  <c r="B2312" i="88" s="1"/>
  <c r="B2311" i="88" a="1"/>
  <c r="B2311" i="88" s="1"/>
  <c r="B2310" i="88" a="1"/>
  <c r="B2310" i="88" s="1"/>
  <c r="B2309" i="88" a="1"/>
  <c r="B2309" i="88" s="1"/>
  <c r="B2308" i="88" a="1"/>
  <c r="B2308" i="88" s="1"/>
  <c r="B2307" i="88" a="1"/>
  <c r="B2307" i="88" s="1"/>
  <c r="B2306" i="88" a="1"/>
  <c r="B2306" i="88" s="1"/>
  <c r="B2305" i="88" a="1"/>
  <c r="B2305" i="88" s="1"/>
  <c r="B2304" i="88" a="1"/>
  <c r="B2304" i="88" s="1"/>
  <c r="B2303" i="88" a="1"/>
  <c r="B2303" i="88" s="1"/>
  <c r="B2302" i="88" a="1"/>
  <c r="B2302" i="88" s="1"/>
  <c r="B2301" i="88" a="1"/>
  <c r="B2301" i="88" s="1"/>
  <c r="B2300" i="88" a="1"/>
  <c r="B2300" i="88" s="1"/>
  <c r="B2299" i="88" a="1"/>
  <c r="B2299" i="88" s="1"/>
  <c r="B2298" i="88" a="1"/>
  <c r="B2298" i="88" s="1"/>
  <c r="B2297" i="88" a="1"/>
  <c r="B2297" i="88" s="1"/>
  <c r="B2296" i="88" a="1"/>
  <c r="B2296" i="88" s="1"/>
  <c r="B2295" i="88" a="1"/>
  <c r="B2295" i="88" s="1"/>
  <c r="B2294" i="88" a="1"/>
  <c r="B2294" i="88" s="1"/>
  <c r="B2293" i="88" a="1"/>
  <c r="B2293" i="88" s="1"/>
  <c r="B2292" i="88" a="1"/>
  <c r="B2292" i="88" s="1"/>
  <c r="B2291" i="88" a="1"/>
  <c r="B2291" i="88" s="1"/>
  <c r="B2290" i="88" a="1"/>
  <c r="B2290" i="88" s="1"/>
  <c r="B2289" i="88" a="1"/>
  <c r="B2289" i="88" s="1"/>
  <c r="B2288" i="88" a="1"/>
  <c r="B2288" i="88" s="1"/>
  <c r="B2287" i="88" a="1"/>
  <c r="B2287" i="88" s="1"/>
  <c r="B2286" i="88" a="1"/>
  <c r="B2286" i="88" s="1"/>
  <c r="B2285" i="88" a="1"/>
  <c r="B2285" i="88" s="1"/>
  <c r="B2284" i="88" a="1"/>
  <c r="B2284" i="88" s="1"/>
  <c r="B2283" i="88" a="1"/>
  <c r="B2283" i="88" s="1"/>
  <c r="B2282" i="88" a="1"/>
  <c r="B2282" i="88" s="1"/>
  <c r="B2281" i="88" a="1"/>
  <c r="B2281" i="88" s="1"/>
  <c r="B2280" i="88" a="1"/>
  <c r="B2280" i="88" s="1"/>
  <c r="B2279" i="88" a="1"/>
  <c r="B2279" i="88" s="1"/>
  <c r="B2278" i="88" a="1"/>
  <c r="B2278" i="88" s="1"/>
  <c r="B2277" i="88" a="1"/>
  <c r="B2277" i="88" s="1"/>
  <c r="B2276" i="88" a="1"/>
  <c r="B2276" i="88" s="1"/>
  <c r="B2275" i="88" a="1"/>
  <c r="B2275" i="88" s="1"/>
  <c r="B2274" i="88" a="1"/>
  <c r="B2274" i="88" s="1"/>
  <c r="B2273" i="88" a="1"/>
  <c r="B2273" i="88" s="1"/>
  <c r="B2272" i="88" a="1"/>
  <c r="B2272" i="88" s="1"/>
  <c r="B2271" i="88" a="1"/>
  <c r="B2271" i="88" s="1"/>
  <c r="B2270" i="88" a="1"/>
  <c r="B2270" i="88" s="1"/>
  <c r="B2269" i="88" a="1"/>
  <c r="B2269" i="88" s="1"/>
  <c r="B2268" i="88" a="1"/>
  <c r="B2268" i="88" s="1"/>
  <c r="B2267" i="88" a="1"/>
  <c r="B2267" i="88" s="1"/>
  <c r="B2266" i="88" a="1"/>
  <c r="B2266" i="88" s="1"/>
  <c r="B2265" i="88" a="1"/>
  <c r="B2265" i="88" s="1"/>
  <c r="B2264" i="88" a="1"/>
  <c r="B2264" i="88" s="1"/>
  <c r="B2263" i="88" a="1"/>
  <c r="B2263" i="88" s="1"/>
  <c r="B2262" i="88" a="1"/>
  <c r="B2262" i="88" s="1"/>
  <c r="B2261" i="88" a="1"/>
  <c r="B2261" i="88" s="1"/>
  <c r="B2260" i="88" a="1"/>
  <c r="B2260" i="88" s="1"/>
  <c r="B2259" i="88" a="1"/>
  <c r="B2259" i="88" s="1"/>
  <c r="B2258" i="88" a="1"/>
  <c r="B2258" i="88" s="1"/>
  <c r="B2257" i="88" a="1"/>
  <c r="B2257" i="88" s="1"/>
  <c r="B2256" i="88" a="1"/>
  <c r="B2256" i="88" s="1"/>
  <c r="B2255" i="88" a="1"/>
  <c r="B2255" i="88" s="1"/>
  <c r="B2254" i="88" a="1"/>
  <c r="B2254" i="88" s="1"/>
  <c r="B2253" i="88" a="1"/>
  <c r="B2253" i="88" s="1"/>
  <c r="B2252" i="88" a="1"/>
  <c r="B2252" i="88" s="1"/>
  <c r="B2251" i="88" a="1"/>
  <c r="B2251" i="88" s="1"/>
  <c r="B2250" i="88" a="1"/>
  <c r="B2250" i="88" s="1"/>
  <c r="B2249" i="88" a="1"/>
  <c r="B2249" i="88" s="1"/>
  <c r="B2248" i="88" a="1"/>
  <c r="B2248" i="88" s="1"/>
  <c r="B2247" i="88" a="1"/>
  <c r="B2247" i="88" s="1"/>
  <c r="B2246" i="88" a="1"/>
  <c r="B2246" i="88" s="1"/>
  <c r="B2245" i="88" a="1"/>
  <c r="B2245" i="88" s="1"/>
  <c r="B2244" i="88" a="1"/>
  <c r="B2244" i="88" s="1"/>
  <c r="B2243" i="88" a="1"/>
  <c r="B2243" i="88" s="1"/>
  <c r="B2242" i="88" a="1"/>
  <c r="B2242" i="88" s="1"/>
  <c r="B2241" i="88" a="1"/>
  <c r="B2241" i="88" s="1"/>
  <c r="B2240" i="88" a="1"/>
  <c r="B2240" i="88" s="1"/>
  <c r="B2239" i="88" a="1"/>
  <c r="B2239" i="88" s="1"/>
  <c r="B2238" i="88" a="1"/>
  <c r="B2238" i="88" s="1"/>
  <c r="B2237" i="88" a="1"/>
  <c r="B2237" i="88" s="1"/>
  <c r="B2236" i="88" a="1"/>
  <c r="B2236" i="88" s="1"/>
  <c r="B2235" i="88" a="1"/>
  <c r="B2235" i="88" s="1"/>
  <c r="B2234" i="88" a="1"/>
  <c r="B2234" i="88" s="1"/>
  <c r="B2233" i="88" a="1"/>
  <c r="B2233" i="88" s="1"/>
  <c r="B2232" i="88" a="1"/>
  <c r="B2232" i="88" s="1"/>
  <c r="B2231" i="88" a="1"/>
  <c r="B2231" i="88" s="1"/>
  <c r="B2230" i="88" a="1"/>
  <c r="B2230" i="88" s="1"/>
  <c r="B2229" i="88" a="1"/>
  <c r="B2229" i="88" s="1"/>
  <c r="B2228" i="88" a="1"/>
  <c r="B2228" i="88" s="1"/>
  <c r="B2227" i="88" a="1"/>
  <c r="B2227" i="88" s="1"/>
  <c r="B2226" i="88" a="1"/>
  <c r="B2226" i="88" s="1"/>
  <c r="B2225" i="88" a="1"/>
  <c r="B2225" i="88" s="1"/>
  <c r="B2224" i="88" a="1"/>
  <c r="B2224" i="88" s="1"/>
  <c r="B2223" i="88" a="1"/>
  <c r="B2223" i="88" s="1"/>
  <c r="B2222" i="88" a="1"/>
  <c r="B2222" i="88" s="1"/>
  <c r="B2221" i="88" a="1"/>
  <c r="B2221" i="88" s="1"/>
  <c r="B2220" i="88" a="1"/>
  <c r="B2220" i="88" s="1"/>
  <c r="B2219" i="88" a="1"/>
  <c r="B2219" i="88" s="1"/>
  <c r="B2218" i="88" a="1"/>
  <c r="B2218" i="88" s="1"/>
  <c r="B2217" i="88" a="1"/>
  <c r="B2217" i="88" s="1"/>
  <c r="B2216" i="88" a="1"/>
  <c r="B2216" i="88" s="1"/>
  <c r="B2215" i="88" a="1"/>
  <c r="B2215" i="88" s="1"/>
  <c r="B2214" i="88" a="1"/>
  <c r="B2214" i="88" s="1"/>
  <c r="B2213" i="88" a="1"/>
  <c r="B2213" i="88" s="1"/>
  <c r="B2212" i="88" a="1"/>
  <c r="B2212" i="88" s="1"/>
  <c r="B2211" i="88" a="1"/>
  <c r="B2211" i="88" s="1"/>
  <c r="B2210" i="88" a="1"/>
  <c r="B2210" i="88" s="1"/>
  <c r="B2209" i="88" a="1"/>
  <c r="B2209" i="88" s="1"/>
  <c r="B2208" i="88" a="1"/>
  <c r="B2208" i="88" s="1"/>
  <c r="B2207" i="88" a="1"/>
  <c r="B2207" i="88" s="1"/>
  <c r="B2206" i="88" a="1"/>
  <c r="B2206" i="88" s="1"/>
  <c r="B2205" i="88" a="1"/>
  <c r="B2205" i="88" s="1"/>
  <c r="B2204" i="88" a="1"/>
  <c r="B2204" i="88" s="1"/>
  <c r="B2203" i="88" a="1"/>
  <c r="B2203" i="88" s="1"/>
  <c r="B2202" i="88" a="1"/>
  <c r="B2202" i="88" s="1"/>
  <c r="B2201" i="88" a="1"/>
  <c r="B2201" i="88" s="1"/>
  <c r="B2200" i="88" a="1"/>
  <c r="B2200" i="88" s="1"/>
  <c r="B2199" i="88" a="1"/>
  <c r="B2199" i="88" s="1"/>
  <c r="B2198" i="88" a="1"/>
  <c r="B2198" i="88" s="1"/>
  <c r="B2197" i="88" a="1"/>
  <c r="B2197" i="88" s="1"/>
  <c r="B2196" i="88" a="1"/>
  <c r="B2196" i="88" s="1"/>
  <c r="B2195" i="88" a="1"/>
  <c r="B2195" i="88" s="1"/>
  <c r="B2194" i="88" a="1"/>
  <c r="B2194" i="88" s="1"/>
  <c r="B2193" i="88" a="1"/>
  <c r="B2193" i="88" s="1"/>
  <c r="B2192" i="88" a="1"/>
  <c r="B2192" i="88" s="1"/>
  <c r="B2191" i="88" a="1"/>
  <c r="B2191" i="88" s="1"/>
  <c r="B2190" i="88" a="1"/>
  <c r="B2190" i="88" s="1"/>
  <c r="B2189" i="88" a="1"/>
  <c r="B2189" i="88" s="1"/>
  <c r="B2188" i="88" a="1"/>
  <c r="B2188" i="88" s="1"/>
  <c r="B2187" i="88" a="1"/>
  <c r="B2187" i="88" s="1"/>
  <c r="B2186" i="88" a="1"/>
  <c r="B2186" i="88" s="1"/>
  <c r="B2185" i="88" a="1"/>
  <c r="B2185" i="88" s="1"/>
  <c r="B2184" i="88" a="1"/>
  <c r="B2184" i="88" s="1"/>
  <c r="B2183" i="88" a="1"/>
  <c r="B2183" i="88" s="1"/>
  <c r="B2182" i="88" a="1"/>
  <c r="B2182" i="88" s="1"/>
  <c r="B2181" i="88" a="1"/>
  <c r="B2181" i="88" s="1"/>
  <c r="B2180" i="88" a="1"/>
  <c r="B2180" i="88" s="1"/>
  <c r="B2179" i="88" a="1"/>
  <c r="B2179" i="88" s="1"/>
  <c r="B2178" i="88" a="1"/>
  <c r="B2178" i="88" s="1"/>
  <c r="B2177" i="88" a="1"/>
  <c r="B2177" i="88" s="1"/>
  <c r="B2176" i="88" a="1"/>
  <c r="B2176" i="88" s="1"/>
  <c r="B2175" i="88" a="1"/>
  <c r="B2175" i="88" s="1"/>
  <c r="B2174" i="88" a="1"/>
  <c r="B2174" i="88" s="1"/>
  <c r="B2173" i="88" a="1"/>
  <c r="B2173" i="88" s="1"/>
  <c r="B2172" i="88" a="1"/>
  <c r="B2172" i="88" s="1"/>
  <c r="B2171" i="88" a="1"/>
  <c r="B2171" i="88" s="1"/>
  <c r="B2170" i="88" a="1"/>
  <c r="B2170" i="88" s="1"/>
  <c r="B2169" i="88" a="1"/>
  <c r="B2169" i="88" s="1"/>
  <c r="B2168" i="88" a="1"/>
  <c r="B2168" i="88" s="1"/>
  <c r="B2167" i="88" a="1"/>
  <c r="B2167" i="88" s="1"/>
  <c r="B2166" i="88" a="1"/>
  <c r="B2166" i="88" s="1"/>
  <c r="B2165" i="88" a="1"/>
  <c r="B2165" i="88" s="1"/>
  <c r="B2164" i="88" a="1"/>
  <c r="B2164" i="88" s="1"/>
  <c r="B2163" i="88" a="1"/>
  <c r="B2163" i="88" s="1"/>
  <c r="B2162" i="88" a="1"/>
  <c r="B2162" i="88" s="1"/>
  <c r="B2161" i="88" a="1"/>
  <c r="B2161" i="88" s="1"/>
  <c r="B2160" i="88" a="1"/>
  <c r="B2160" i="88" s="1"/>
  <c r="B2159" i="88" a="1"/>
  <c r="B2159" i="88" s="1"/>
  <c r="B2158" i="88" a="1"/>
  <c r="B2158" i="88" s="1"/>
  <c r="B2157" i="88" a="1"/>
  <c r="B2157" i="88" s="1"/>
  <c r="B2156" i="88" a="1"/>
  <c r="B2156" i="88" s="1"/>
  <c r="B2155" i="88" a="1"/>
  <c r="B2155" i="88" s="1"/>
  <c r="B2154" i="88" a="1"/>
  <c r="B2154" i="88" s="1"/>
  <c r="B2153" i="88" a="1"/>
  <c r="B2153" i="88" s="1"/>
  <c r="B2152" i="88" a="1"/>
  <c r="B2152" i="88" s="1"/>
  <c r="B2151" i="88" a="1"/>
  <c r="B2151" i="88" s="1"/>
  <c r="B2150" i="88" a="1"/>
  <c r="B2150" i="88" s="1"/>
  <c r="B2149" i="88" a="1"/>
  <c r="B2149" i="88" s="1"/>
  <c r="B2148" i="88" a="1"/>
  <c r="B2148" i="88" s="1"/>
  <c r="B2147" i="88" a="1"/>
  <c r="B2147" i="88" s="1"/>
  <c r="B2146" i="88" a="1"/>
  <c r="B2146" i="88" s="1"/>
  <c r="B2145" i="88" a="1"/>
  <c r="B2145" i="88" s="1"/>
  <c r="B2144" i="88" a="1"/>
  <c r="B2144" i="88" s="1"/>
  <c r="B2143" i="88" a="1"/>
  <c r="B2143" i="88" s="1"/>
  <c r="B2142" i="88" a="1"/>
  <c r="B2142" i="88" s="1"/>
  <c r="B2141" i="88" a="1"/>
  <c r="B2141" i="88" s="1"/>
  <c r="B2140" i="88" a="1"/>
  <c r="B2140" i="88" s="1"/>
  <c r="B2139" i="88" a="1"/>
  <c r="B2139" i="88" s="1"/>
  <c r="B2138" i="88" a="1"/>
  <c r="B2138" i="88" s="1"/>
  <c r="B2137" i="88" a="1"/>
  <c r="B2137" i="88" s="1"/>
  <c r="B2136" i="88" a="1"/>
  <c r="B2136" i="88" s="1"/>
  <c r="B2135" i="88" a="1"/>
  <c r="B2135" i="88" s="1"/>
  <c r="B2134" i="88" a="1"/>
  <c r="B2134" i="88" s="1"/>
  <c r="B2133" i="88" a="1"/>
  <c r="B2133" i="88" s="1"/>
  <c r="B2132" i="88" a="1"/>
  <c r="B2132" i="88" s="1"/>
  <c r="B2131" i="88" a="1"/>
  <c r="B2131" i="88" s="1"/>
  <c r="B2130" i="88" a="1"/>
  <c r="B2130" i="88" s="1"/>
  <c r="B2129" i="88" a="1"/>
  <c r="B2129" i="88" s="1"/>
  <c r="B2128" i="88" a="1"/>
  <c r="B2128" i="88" s="1"/>
  <c r="B2127" i="88" a="1"/>
  <c r="B2127" i="88" s="1"/>
  <c r="B2126" i="88" a="1"/>
  <c r="B2126" i="88" s="1"/>
  <c r="B2125" i="88" a="1"/>
  <c r="B2125" i="88" s="1"/>
  <c r="B2124" i="88" a="1"/>
  <c r="B2124" i="88" s="1"/>
  <c r="B2123" i="88" a="1"/>
  <c r="B2123" i="88" s="1"/>
  <c r="B2122" i="88" a="1"/>
  <c r="B2122" i="88" s="1"/>
  <c r="B2121" i="88" a="1"/>
  <c r="B2121" i="88" s="1"/>
  <c r="B2120" i="88" a="1"/>
  <c r="B2120" i="88" s="1"/>
  <c r="B2119" i="88" a="1"/>
  <c r="B2119" i="88" s="1"/>
  <c r="B2118" i="88" a="1"/>
  <c r="B2118" i="88" s="1"/>
  <c r="B2117" i="88" a="1"/>
  <c r="B2117" i="88" s="1"/>
  <c r="B2116" i="88" a="1"/>
  <c r="B2116" i="88" s="1"/>
  <c r="B2115" i="88" a="1"/>
  <c r="B2115" i="88" s="1"/>
  <c r="B2114" i="88" a="1"/>
  <c r="B2114" i="88" s="1"/>
  <c r="B2113" i="88" a="1"/>
  <c r="B2113" i="88" s="1"/>
  <c r="B2112" i="88" a="1"/>
  <c r="B2112" i="88" s="1"/>
  <c r="B2111" i="88" a="1"/>
  <c r="B2111" i="88" s="1"/>
  <c r="B2110" i="88" a="1"/>
  <c r="B2110" i="88" s="1"/>
  <c r="B2109" i="88" a="1"/>
  <c r="B2109" i="88" s="1"/>
  <c r="B2108" i="88" a="1"/>
  <c r="B2108" i="88" s="1"/>
  <c r="B2107" i="88" a="1"/>
  <c r="B2107" i="88" s="1"/>
  <c r="B2106" i="88" a="1"/>
  <c r="B2106" i="88" s="1"/>
  <c r="B2105" i="88" a="1"/>
  <c r="B2105" i="88" s="1"/>
  <c r="B2104" i="88" a="1"/>
  <c r="B2104" i="88" s="1"/>
  <c r="B2103" i="88" a="1"/>
  <c r="B2103" i="88" s="1"/>
  <c r="B2102" i="88" a="1"/>
  <c r="B2102" i="88" s="1"/>
  <c r="B2101" i="88" a="1"/>
  <c r="B2101" i="88" s="1"/>
  <c r="B2100" i="88" a="1"/>
  <c r="B2100" i="88" s="1"/>
  <c r="B2099" i="88" a="1"/>
  <c r="B2099" i="88" s="1"/>
  <c r="B2098" i="88" a="1"/>
  <c r="B2098" i="88" s="1"/>
  <c r="B2097" i="88" a="1"/>
  <c r="B2097" i="88" s="1"/>
  <c r="B2096" i="88" a="1"/>
  <c r="B2096" i="88" s="1"/>
  <c r="B2095" i="88" a="1"/>
  <c r="B2095" i="88" s="1"/>
  <c r="B2094" i="88" a="1"/>
  <c r="B2094" i="88" s="1"/>
  <c r="B2093" i="88" a="1"/>
  <c r="B2093" i="88" s="1"/>
  <c r="B2092" i="88" a="1"/>
  <c r="B2092" i="88" s="1"/>
  <c r="B2091" i="88" a="1"/>
  <c r="B2091" i="88" s="1"/>
  <c r="B2090" i="88" a="1"/>
  <c r="B2090" i="88" s="1"/>
  <c r="B2089" i="88" a="1"/>
  <c r="B2089" i="88" s="1"/>
  <c r="B2088" i="88" a="1"/>
  <c r="B2088" i="88" s="1"/>
  <c r="B2087" i="88" a="1"/>
  <c r="B2087" i="88" s="1"/>
  <c r="B2086" i="88" a="1"/>
  <c r="B2086" i="88" s="1"/>
  <c r="B2085" i="88" a="1"/>
  <c r="B2085" i="88" s="1"/>
  <c r="B2084" i="88" a="1"/>
  <c r="B2084" i="88" s="1"/>
  <c r="B2083" i="88" a="1"/>
  <c r="B2083" i="88" s="1"/>
  <c r="B2082" i="88" a="1"/>
  <c r="B2082" i="88" s="1"/>
  <c r="B2081" i="88" a="1"/>
  <c r="B2081" i="88" s="1"/>
  <c r="B2080" i="88" a="1"/>
  <c r="B2080" i="88" s="1"/>
  <c r="B2079" i="88" a="1"/>
  <c r="B2079" i="88" s="1"/>
  <c r="B2078" i="88" a="1"/>
  <c r="B2078" i="88" s="1"/>
  <c r="B2077" i="88" a="1"/>
  <c r="B2077" i="88" s="1"/>
  <c r="B2076" i="88" a="1"/>
  <c r="B2076" i="88" s="1"/>
  <c r="B2075" i="88" a="1"/>
  <c r="B2075" i="88" s="1"/>
  <c r="B2074" i="88" a="1"/>
  <c r="B2074" i="88" s="1"/>
  <c r="B2073" i="88" a="1"/>
  <c r="B2073" i="88" s="1"/>
  <c r="B2072" i="88" a="1"/>
  <c r="B2072" i="88" s="1"/>
  <c r="B2071" i="88" a="1"/>
  <c r="B2071" i="88" s="1"/>
  <c r="B2070" i="88" a="1"/>
  <c r="B2070" i="88" s="1"/>
  <c r="B2069" i="88" a="1"/>
  <c r="B2069" i="88" s="1"/>
  <c r="B2068" i="88" a="1"/>
  <c r="B2068" i="88" s="1"/>
  <c r="B2067" i="88" a="1"/>
  <c r="B2067" i="88" s="1"/>
  <c r="B2066" i="88" a="1"/>
  <c r="B2066" i="88" s="1"/>
  <c r="B2065" i="88" a="1"/>
  <c r="B2065" i="88" s="1"/>
  <c r="B2064" i="88" a="1"/>
  <c r="B2064" i="88" s="1"/>
  <c r="B2063" i="88" a="1"/>
  <c r="B2063" i="88" s="1"/>
  <c r="B2062" i="88" a="1"/>
  <c r="B2062" i="88" s="1"/>
  <c r="B2061" i="88" a="1"/>
  <c r="B2061" i="88" s="1"/>
  <c r="B2060" i="88" a="1"/>
  <c r="B2060" i="88" s="1"/>
  <c r="B2059" i="88" a="1"/>
  <c r="B2059" i="88" s="1"/>
  <c r="B2058" i="88" a="1"/>
  <c r="B2058" i="88" s="1"/>
  <c r="B2057" i="88" a="1"/>
  <c r="B2057" i="88" s="1"/>
  <c r="B2056" i="88" a="1"/>
  <c r="B2056" i="88" s="1"/>
  <c r="B2055" i="88" a="1"/>
  <c r="B2055" i="88" s="1"/>
  <c r="B2054" i="88" a="1"/>
  <c r="B2054" i="88" s="1"/>
  <c r="B2053" i="88" a="1"/>
  <c r="B2053" i="88" s="1"/>
  <c r="B2052" i="88" a="1"/>
  <c r="B2052" i="88" s="1"/>
  <c r="B2051" i="88" a="1"/>
  <c r="B2051" i="88" s="1"/>
  <c r="B2050" i="88" a="1"/>
  <c r="B2050" i="88" s="1"/>
  <c r="B2049" i="88" a="1"/>
  <c r="B2049" i="88" s="1"/>
  <c r="B2048" i="88" a="1"/>
  <c r="B2048" i="88" s="1"/>
  <c r="B2047" i="88" a="1"/>
  <c r="B2047" i="88" s="1"/>
  <c r="B2046" i="88" a="1"/>
  <c r="B2046" i="88" s="1"/>
  <c r="B2045" i="88" a="1"/>
  <c r="B2045" i="88" s="1"/>
  <c r="B2044" i="88" a="1"/>
  <c r="B2044" i="88" s="1"/>
  <c r="B2043" i="88" a="1"/>
  <c r="B2043" i="88" s="1"/>
  <c r="B2042" i="88" a="1"/>
  <c r="B2042" i="88" s="1"/>
  <c r="B2041" i="88" a="1"/>
  <c r="B2041" i="88" s="1"/>
  <c r="B2040" i="88" a="1"/>
  <c r="B2040" i="88" s="1"/>
  <c r="B2039" i="88" a="1"/>
  <c r="B2039" i="88" s="1"/>
  <c r="B2038" i="88" a="1"/>
  <c r="B2038" i="88" s="1"/>
  <c r="B2037" i="88" a="1"/>
  <c r="B2037" i="88" s="1"/>
  <c r="B2036" i="88" a="1"/>
  <c r="B2036" i="88" s="1"/>
  <c r="B2035" i="88" a="1"/>
  <c r="B2035" i="88" s="1"/>
  <c r="B2034" i="88" a="1"/>
  <c r="B2034" i="88" s="1"/>
  <c r="B2033" i="88" a="1"/>
  <c r="B2033" i="88" s="1"/>
  <c r="B2032" i="88" a="1"/>
  <c r="B2032" i="88" s="1"/>
  <c r="B2031" i="88" a="1"/>
  <c r="B2031" i="88" s="1"/>
  <c r="B2030" i="88" a="1"/>
  <c r="B2030" i="88" s="1"/>
  <c r="B2029" i="88" a="1"/>
  <c r="B2029" i="88" s="1"/>
  <c r="B2028" i="88" a="1"/>
  <c r="B2028" i="88" s="1"/>
  <c r="B2027" i="88" a="1"/>
  <c r="B2027" i="88" s="1"/>
  <c r="B2026" i="88" a="1"/>
  <c r="B2026" i="88" s="1"/>
  <c r="B2025" i="88" a="1"/>
  <c r="B2025" i="88" s="1"/>
  <c r="B2024" i="88" a="1"/>
  <c r="B2024" i="88" s="1"/>
  <c r="B2023" i="88" a="1"/>
  <c r="B2023" i="88" s="1"/>
  <c r="B2022" i="88" a="1"/>
  <c r="B2022" i="88" s="1"/>
  <c r="B2021" i="88" a="1"/>
  <c r="B2021" i="88" s="1"/>
  <c r="B2020" i="88" a="1"/>
  <c r="B2020" i="88" s="1"/>
  <c r="B2019" i="88" a="1"/>
  <c r="B2019" i="88" s="1"/>
  <c r="B2018" i="88" a="1"/>
  <c r="B2018" i="88" s="1"/>
  <c r="B2017" i="88" a="1"/>
  <c r="B2017" i="88" s="1"/>
  <c r="B2016" i="88" a="1"/>
  <c r="B2016" i="88" s="1"/>
  <c r="B2015" i="88" a="1"/>
  <c r="B2015" i="88" s="1"/>
  <c r="B2014" i="88" a="1"/>
  <c r="B2014" i="88" s="1"/>
  <c r="B2013" i="88" a="1"/>
  <c r="B2013" i="88" s="1"/>
  <c r="B2012" i="88" a="1"/>
  <c r="B2012" i="88" s="1"/>
  <c r="B2011" i="88" a="1"/>
  <c r="B2011" i="88" s="1"/>
  <c r="B2010" i="88" a="1"/>
  <c r="B2010" i="88" s="1"/>
  <c r="B2009" i="88" a="1"/>
  <c r="B2009" i="88" s="1"/>
  <c r="B2008" i="88" a="1"/>
  <c r="B2008" i="88" s="1"/>
  <c r="B2007" i="88" a="1"/>
  <c r="B2007" i="88" s="1"/>
  <c r="B2006" i="88" a="1"/>
  <c r="B2006" i="88" s="1"/>
  <c r="B2005" i="88" a="1"/>
  <c r="B2005" i="88" s="1"/>
  <c r="B2004" i="88" a="1"/>
  <c r="B2004" i="88" s="1"/>
  <c r="B2003" i="88" a="1"/>
  <c r="B2003" i="88" s="1"/>
  <c r="B2002" i="88" a="1"/>
  <c r="B2002" i="88" s="1"/>
  <c r="B2001" i="88" a="1"/>
  <c r="B2001" i="88" s="1"/>
  <c r="B2000" i="88" a="1"/>
  <c r="B2000" i="88" s="1"/>
  <c r="B1999" i="88" a="1"/>
  <c r="B1999" i="88" s="1"/>
  <c r="B1998" i="88" a="1"/>
  <c r="B1998" i="88" s="1"/>
  <c r="B1997" i="88" a="1"/>
  <c r="B1997" i="88" s="1"/>
  <c r="B1996" i="88" a="1"/>
  <c r="B1996" i="88" s="1"/>
  <c r="B1995" i="88" a="1"/>
  <c r="B1995" i="88" s="1"/>
  <c r="B1994" i="88" a="1"/>
  <c r="B1994" i="88" s="1"/>
  <c r="B1993" i="88" a="1"/>
  <c r="B1993" i="88" s="1"/>
  <c r="B1992" i="88" a="1"/>
  <c r="B1992" i="88" s="1"/>
  <c r="B1991" i="88" a="1"/>
  <c r="B1991" i="88" s="1"/>
  <c r="B1990" i="88" a="1"/>
  <c r="B1990" i="88" s="1"/>
  <c r="B1989" i="88" a="1"/>
  <c r="B1989" i="88" s="1"/>
  <c r="B1988" i="88" a="1"/>
  <c r="B1988" i="88" s="1"/>
  <c r="B1987" i="88" a="1"/>
  <c r="B1987" i="88" s="1"/>
  <c r="B1986" i="88" a="1"/>
  <c r="B1986" i="88" s="1"/>
  <c r="B1985" i="88" a="1"/>
  <c r="B1985" i="88" s="1"/>
  <c r="B1984" i="88" a="1"/>
  <c r="B1984" i="88" s="1"/>
  <c r="B1983" i="88" a="1"/>
  <c r="B1983" i="88" s="1"/>
  <c r="B1982" i="88" a="1"/>
  <c r="B1982" i="88" s="1"/>
  <c r="B1981" i="88" a="1"/>
  <c r="B1981" i="88" s="1"/>
  <c r="B1980" i="88" a="1"/>
  <c r="B1980" i="88" s="1"/>
  <c r="B1979" i="88" a="1"/>
  <c r="B1979" i="88" s="1"/>
  <c r="B1978" i="88" a="1"/>
  <c r="B1978" i="88" s="1"/>
  <c r="B1977" i="88" a="1"/>
  <c r="B1977" i="88" s="1"/>
  <c r="B1976" i="88" a="1"/>
  <c r="B1976" i="88" s="1"/>
  <c r="B1975" i="88" a="1"/>
  <c r="B1975" i="88" s="1"/>
  <c r="B1974" i="88" a="1"/>
  <c r="B1974" i="88" s="1"/>
  <c r="B1973" i="88" a="1"/>
  <c r="B1973" i="88" s="1"/>
  <c r="B1972" i="88" a="1"/>
  <c r="B1972" i="88" s="1"/>
  <c r="B1971" i="88" a="1"/>
  <c r="B1971" i="88" s="1"/>
  <c r="B1970" i="88" a="1"/>
  <c r="B1970" i="88" s="1"/>
  <c r="B1969" i="88" a="1"/>
  <c r="B1969" i="88" s="1"/>
  <c r="B1968" i="88" a="1"/>
  <c r="B1968" i="88" s="1"/>
  <c r="B1967" i="88" a="1"/>
  <c r="B1967" i="88" s="1"/>
  <c r="B1966" i="88" a="1"/>
  <c r="B1966" i="88" s="1"/>
  <c r="B1965" i="88" a="1"/>
  <c r="B1965" i="88" s="1"/>
  <c r="B1964" i="88" a="1"/>
  <c r="B1964" i="88" s="1"/>
  <c r="B1963" i="88" a="1"/>
  <c r="B1963" i="88" s="1"/>
  <c r="B1962" i="88" a="1"/>
  <c r="B1962" i="88" s="1"/>
  <c r="B1961" i="88" a="1"/>
  <c r="B1961" i="88" s="1"/>
  <c r="B1960" i="88" a="1"/>
  <c r="B1960" i="88" s="1"/>
  <c r="B1959" i="88" a="1"/>
  <c r="B1959" i="88" s="1"/>
  <c r="B1958" i="88" a="1"/>
  <c r="B1958" i="88" s="1"/>
  <c r="B1957" i="88" a="1"/>
  <c r="B1957" i="88" s="1"/>
  <c r="B1956" i="88" a="1"/>
  <c r="B1956" i="88" s="1"/>
  <c r="B1955" i="88" a="1"/>
  <c r="B1955" i="88" s="1"/>
  <c r="B1954" i="88" a="1"/>
  <c r="B1954" i="88" s="1"/>
  <c r="B1953" i="88" a="1"/>
  <c r="B1953" i="88" s="1"/>
  <c r="B1952" i="88" a="1"/>
  <c r="B1952" i="88" s="1"/>
  <c r="B1951" i="88" a="1"/>
  <c r="B1951" i="88" s="1"/>
  <c r="B1950" i="88" a="1"/>
  <c r="B1950" i="88" s="1"/>
  <c r="B1949" i="88" a="1"/>
  <c r="B1949" i="88" s="1"/>
  <c r="B1948" i="88" a="1"/>
  <c r="B1948" i="88" s="1"/>
  <c r="B1947" i="88" a="1"/>
  <c r="B1947" i="88" s="1"/>
  <c r="B1946" i="88" a="1"/>
  <c r="B1946" i="88" s="1"/>
  <c r="B1945" i="88" a="1"/>
  <c r="B1945" i="88" s="1"/>
  <c r="B1944" i="88" a="1"/>
  <c r="B1944" i="88" s="1"/>
  <c r="B1943" i="88" a="1"/>
  <c r="B1943" i="88" s="1"/>
  <c r="B1942" i="88" a="1"/>
  <c r="B1942" i="88" s="1"/>
  <c r="B1941" i="88" a="1"/>
  <c r="B1941" i="88" s="1"/>
  <c r="B1940" i="88" a="1"/>
  <c r="B1940" i="88" s="1"/>
  <c r="B1939" i="88" a="1"/>
  <c r="B1939" i="88" s="1"/>
  <c r="B1938" i="88" a="1"/>
  <c r="B1938" i="88" s="1"/>
  <c r="B1937" i="88" a="1"/>
  <c r="B1937" i="88" s="1"/>
  <c r="B1936" i="88" a="1"/>
  <c r="B1936" i="88" s="1"/>
  <c r="B1935" i="88" a="1"/>
  <c r="B1935" i="88" s="1"/>
  <c r="B1934" i="88" a="1"/>
  <c r="B1934" i="88" s="1"/>
  <c r="B1933" i="88" a="1"/>
  <c r="B1933" i="88" s="1"/>
  <c r="B1932" i="88" a="1"/>
  <c r="B1932" i="88" s="1"/>
  <c r="B1931" i="88" a="1"/>
  <c r="B1931" i="88" s="1"/>
  <c r="B1930" i="88" a="1"/>
  <c r="B1930" i="88" s="1"/>
  <c r="B1929" i="88" a="1"/>
  <c r="B1929" i="88" s="1"/>
  <c r="B1928" i="88" a="1"/>
  <c r="B1928" i="88" s="1"/>
  <c r="B1927" i="88" a="1"/>
  <c r="B1927" i="88" s="1"/>
  <c r="B1926" i="88" a="1"/>
  <c r="B1926" i="88" s="1"/>
  <c r="B1925" i="88" a="1"/>
  <c r="B1925" i="88" s="1"/>
  <c r="B1924" i="88" a="1"/>
  <c r="B1924" i="88" s="1"/>
  <c r="B1923" i="88" a="1"/>
  <c r="B1923" i="88" s="1"/>
  <c r="B1922" i="88" a="1"/>
  <c r="B1922" i="88" s="1"/>
  <c r="B1921" i="88" a="1"/>
  <c r="B1921" i="88" s="1"/>
  <c r="B1920" i="88" a="1"/>
  <c r="B1920" i="88" s="1"/>
  <c r="B1919" i="88" a="1"/>
  <c r="B1919" i="88" s="1"/>
  <c r="B1918" i="88" a="1"/>
  <c r="B1918" i="88" s="1"/>
  <c r="B1917" i="88" a="1"/>
  <c r="B1917" i="88" s="1"/>
  <c r="B1916" i="88" a="1"/>
  <c r="B1916" i="88" s="1"/>
  <c r="B1915" i="88" a="1"/>
  <c r="B1915" i="88" s="1"/>
  <c r="B1914" i="88" a="1"/>
  <c r="B1914" i="88" s="1"/>
  <c r="B1913" i="88" a="1"/>
  <c r="B1913" i="88" s="1"/>
  <c r="B1912" i="88" a="1"/>
  <c r="B1912" i="88" s="1"/>
  <c r="B1911" i="88" a="1"/>
  <c r="B1911" i="88" s="1"/>
  <c r="B1910" i="88" a="1"/>
  <c r="B1910" i="88" s="1"/>
  <c r="B1909" i="88" a="1"/>
  <c r="B1909" i="88" s="1"/>
  <c r="B1908" i="88" a="1"/>
  <c r="B1908" i="88" s="1"/>
  <c r="B1907" i="88" a="1"/>
  <c r="B1907" i="88" s="1"/>
  <c r="B1906" i="88" a="1"/>
  <c r="B1906" i="88" s="1"/>
  <c r="B1905" i="88" a="1"/>
  <c r="B1905" i="88" s="1"/>
  <c r="B1904" i="88" a="1"/>
  <c r="B1904" i="88" s="1"/>
  <c r="B1903" i="88" a="1"/>
  <c r="B1903" i="88" s="1"/>
  <c r="B1902" i="88" a="1"/>
  <c r="B1902" i="88" s="1"/>
  <c r="B1901" i="88" a="1"/>
  <c r="B1901" i="88" s="1"/>
  <c r="B1900" i="88" a="1"/>
  <c r="B1900" i="88" s="1"/>
  <c r="B1899" i="88" a="1"/>
  <c r="B1899" i="88" s="1"/>
  <c r="B1898" i="88" a="1"/>
  <c r="B1898" i="88" s="1"/>
  <c r="B1897" i="88" a="1"/>
  <c r="B1897" i="88" s="1"/>
  <c r="B1896" i="88" a="1"/>
  <c r="B1896" i="88" s="1"/>
  <c r="B1895" i="88" a="1"/>
  <c r="B1895" i="88" s="1"/>
  <c r="B1894" i="88" a="1"/>
  <c r="B1894" i="88" s="1"/>
  <c r="B1893" i="88" a="1"/>
  <c r="B1893" i="88" s="1"/>
  <c r="B1892" i="88" a="1"/>
  <c r="B1892" i="88" s="1"/>
  <c r="B1891" i="88" a="1"/>
  <c r="B1891" i="88" s="1"/>
  <c r="B1890" i="88" a="1"/>
  <c r="B1890" i="88" s="1"/>
  <c r="B1889" i="88" a="1"/>
  <c r="B1889" i="88" s="1"/>
  <c r="B1888" i="88" a="1"/>
  <c r="B1888" i="88" s="1"/>
  <c r="B1887" i="88" a="1"/>
  <c r="B1887" i="88" s="1"/>
  <c r="B1886" i="88" a="1"/>
  <c r="B1886" i="88" s="1"/>
  <c r="B1885" i="88" a="1"/>
  <c r="B1885" i="88" s="1"/>
  <c r="B1884" i="88" a="1"/>
  <c r="B1884" i="88" s="1"/>
  <c r="B1883" i="88" a="1"/>
  <c r="B1883" i="88" s="1"/>
  <c r="B1882" i="88" a="1"/>
  <c r="B1882" i="88" s="1"/>
  <c r="B1881" i="88" a="1"/>
  <c r="B1881" i="88" s="1"/>
  <c r="B1880" i="88" a="1"/>
  <c r="B1880" i="88" s="1"/>
  <c r="B1879" i="88" a="1"/>
  <c r="B1879" i="88" s="1"/>
  <c r="B1878" i="88" a="1"/>
  <c r="B1878" i="88" s="1"/>
  <c r="B1877" i="88" a="1"/>
  <c r="B1877" i="88" s="1"/>
  <c r="B1876" i="88" a="1"/>
  <c r="B1876" i="88" s="1"/>
  <c r="B1875" i="88" a="1"/>
  <c r="B1875" i="88" s="1"/>
  <c r="B1874" i="88" a="1"/>
  <c r="B1874" i="88" s="1"/>
  <c r="B1873" i="88" a="1"/>
  <c r="B1873" i="88" s="1"/>
  <c r="B1872" i="88" a="1"/>
  <c r="B1872" i="88" s="1"/>
  <c r="B1871" i="88" a="1"/>
  <c r="B1871" i="88" s="1"/>
  <c r="B1870" i="88" a="1"/>
  <c r="B1870" i="88" s="1"/>
  <c r="B1869" i="88" a="1"/>
  <c r="B1869" i="88" s="1"/>
  <c r="B1868" i="88" a="1"/>
  <c r="B1868" i="88" s="1"/>
  <c r="B1867" i="88" a="1"/>
  <c r="B1867" i="88" s="1"/>
  <c r="B1866" i="88" a="1"/>
  <c r="B1866" i="88" s="1"/>
  <c r="B1865" i="88" a="1"/>
  <c r="B1865" i="88" s="1"/>
  <c r="B1864" i="88" a="1"/>
  <c r="B1864" i="88" s="1"/>
  <c r="B1863" i="88" a="1"/>
  <c r="B1863" i="88" s="1"/>
  <c r="B1862" i="88" a="1"/>
  <c r="B1862" i="88" s="1"/>
  <c r="B1861" i="88" a="1"/>
  <c r="B1861" i="88" s="1"/>
  <c r="B1860" i="88" a="1"/>
  <c r="B1860" i="88" s="1"/>
  <c r="B1859" i="88" a="1"/>
  <c r="B1859" i="88" s="1"/>
  <c r="B1858" i="88" a="1"/>
  <c r="B1858" i="88" s="1"/>
  <c r="B1857" i="88" a="1"/>
  <c r="B1857" i="88" s="1"/>
  <c r="B1856" i="88" a="1"/>
  <c r="B1856" i="88" s="1"/>
  <c r="B1855" i="88" a="1"/>
  <c r="B1855" i="88" s="1"/>
  <c r="B1854" i="88" a="1"/>
  <c r="B1854" i="88" s="1"/>
  <c r="B1853" i="88" a="1"/>
  <c r="B1853" i="88" s="1"/>
  <c r="B1852" i="88" a="1"/>
  <c r="B1852" i="88" s="1"/>
  <c r="B1851" i="88" a="1"/>
  <c r="B1851" i="88" s="1"/>
  <c r="B1850" i="88" a="1"/>
  <c r="B1850" i="88" s="1"/>
  <c r="B1849" i="88" a="1"/>
  <c r="B1849" i="88" s="1"/>
  <c r="B1848" i="88" a="1"/>
  <c r="B1848" i="88" s="1"/>
  <c r="B1847" i="88" a="1"/>
  <c r="B1847" i="88" s="1"/>
  <c r="B1846" i="88" a="1"/>
  <c r="B1846" i="88" s="1"/>
  <c r="B1845" i="88" a="1"/>
  <c r="B1845" i="88" s="1"/>
  <c r="B1844" i="88" a="1"/>
  <c r="B1844" i="88" s="1"/>
  <c r="B1843" i="88" a="1"/>
  <c r="B1843" i="88" s="1"/>
  <c r="B1842" i="88" a="1"/>
  <c r="B1842" i="88" s="1"/>
  <c r="B1841" i="88" a="1"/>
  <c r="B1841" i="88" s="1"/>
  <c r="B1840" i="88" a="1"/>
  <c r="B1840" i="88" s="1"/>
  <c r="B1839" i="88" a="1"/>
  <c r="B1839" i="88" s="1"/>
  <c r="B1838" i="88" a="1"/>
  <c r="B1838" i="88" s="1"/>
  <c r="B1837" i="88" a="1"/>
  <c r="B1837" i="88" s="1"/>
  <c r="B1836" i="88" a="1"/>
  <c r="B1836" i="88" s="1"/>
  <c r="B1835" i="88" a="1"/>
  <c r="B1835" i="88" s="1"/>
  <c r="B1834" i="88" a="1"/>
  <c r="B1834" i="88" s="1"/>
  <c r="B1833" i="88" a="1"/>
  <c r="B1833" i="88" s="1"/>
  <c r="B1832" i="88" a="1"/>
  <c r="B1832" i="88" s="1"/>
  <c r="B1831" i="88" a="1"/>
  <c r="B1831" i="88" s="1"/>
  <c r="B1830" i="88" a="1"/>
  <c r="B1830" i="88" s="1"/>
  <c r="B1829" i="88" a="1"/>
  <c r="B1829" i="88" s="1"/>
  <c r="B1828" i="88" a="1"/>
  <c r="B1828" i="88" s="1"/>
  <c r="B1827" i="88" a="1"/>
  <c r="B1827" i="88" s="1"/>
  <c r="B1826" i="88" a="1"/>
  <c r="B1826" i="88" s="1"/>
  <c r="B1825" i="88" a="1"/>
  <c r="B1825" i="88" s="1"/>
  <c r="B1824" i="88" a="1"/>
  <c r="B1824" i="88" s="1"/>
  <c r="B1823" i="88" a="1"/>
  <c r="B1823" i="88" s="1"/>
  <c r="B1822" i="88" a="1"/>
  <c r="B1822" i="88" s="1"/>
  <c r="B1821" i="88" a="1"/>
  <c r="B1821" i="88" s="1"/>
  <c r="B1820" i="88" a="1"/>
  <c r="B1820" i="88" s="1"/>
  <c r="B1819" i="88" a="1"/>
  <c r="B1819" i="88" s="1"/>
  <c r="B1818" i="88" a="1"/>
  <c r="B1818" i="88" s="1"/>
  <c r="B1817" i="88" a="1"/>
  <c r="B1817" i="88" s="1"/>
  <c r="B1816" i="88" a="1"/>
  <c r="B1816" i="88" s="1"/>
  <c r="B1815" i="88" a="1"/>
  <c r="B1815" i="88" s="1"/>
  <c r="B1814" i="88" a="1"/>
  <c r="B1814" i="88" s="1"/>
  <c r="B1813" i="88" a="1"/>
  <c r="B1813" i="88" s="1"/>
  <c r="B1812" i="88" a="1"/>
  <c r="B1812" i="88" s="1"/>
  <c r="B1811" i="88" a="1"/>
  <c r="B1811" i="88" s="1"/>
  <c r="B1810" i="88" a="1"/>
  <c r="B1810" i="88" s="1"/>
  <c r="B1809" i="88" a="1"/>
  <c r="B1809" i="88" s="1"/>
  <c r="B1808" i="88" a="1"/>
  <c r="B1808" i="88" s="1"/>
  <c r="B1807" i="88" a="1"/>
  <c r="B1807" i="88" s="1"/>
  <c r="B1806" i="88" a="1"/>
  <c r="B1806" i="88" s="1"/>
  <c r="B1805" i="88" a="1"/>
  <c r="B1805" i="88" s="1"/>
  <c r="B1804" i="88" a="1"/>
  <c r="B1804" i="88" s="1"/>
  <c r="B1803" i="88" a="1"/>
  <c r="B1803" i="88" s="1"/>
  <c r="B1802" i="88" a="1"/>
  <c r="B1802" i="88" s="1"/>
  <c r="B1801" i="88" a="1"/>
  <c r="B1801" i="88" s="1"/>
  <c r="B1800" i="88" a="1"/>
  <c r="B1800" i="88" s="1"/>
  <c r="B1799" i="88" a="1"/>
  <c r="B1799" i="88" s="1"/>
  <c r="B1798" i="88" a="1"/>
  <c r="B1798" i="88" s="1"/>
  <c r="B1797" i="88" a="1"/>
  <c r="B1797" i="88" s="1"/>
  <c r="B1796" i="88" a="1"/>
  <c r="B1796" i="88" s="1"/>
  <c r="B1795" i="88" a="1"/>
  <c r="B1795" i="88" s="1"/>
  <c r="B1794" i="88" a="1"/>
  <c r="B1794" i="88" s="1"/>
  <c r="B1793" i="88" a="1"/>
  <c r="B1793" i="88" s="1"/>
  <c r="B1792" i="88" a="1"/>
  <c r="B1792" i="88" s="1"/>
  <c r="B1791" i="88" a="1"/>
  <c r="B1791" i="88" s="1"/>
  <c r="B1790" i="88" a="1"/>
  <c r="B1790" i="88" s="1"/>
  <c r="B1789" i="88" a="1"/>
  <c r="B1789" i="88" s="1"/>
  <c r="B1788" i="88" a="1"/>
  <c r="B1788" i="88" s="1"/>
  <c r="B1787" i="88" a="1"/>
  <c r="B1787" i="88" s="1"/>
  <c r="B1786" i="88" a="1"/>
  <c r="B1786" i="88" s="1"/>
  <c r="B1785" i="88" a="1"/>
  <c r="B1785" i="88" s="1"/>
  <c r="B1784" i="88" a="1"/>
  <c r="B1784" i="88" s="1"/>
  <c r="B1783" i="88" a="1"/>
  <c r="B1783" i="88" s="1"/>
  <c r="B1782" i="88" a="1"/>
  <c r="B1782" i="88" s="1"/>
  <c r="B1781" i="88" a="1"/>
  <c r="B1781" i="88" s="1"/>
  <c r="B1780" i="88" a="1"/>
  <c r="B1780" i="88" s="1"/>
  <c r="B1779" i="88" a="1"/>
  <c r="B1779" i="88" s="1"/>
  <c r="B1778" i="88" a="1"/>
  <c r="B1778" i="88" s="1"/>
  <c r="B1777" i="88" a="1"/>
  <c r="B1777" i="88" s="1"/>
  <c r="B1776" i="88" a="1"/>
  <c r="B1776" i="88" s="1"/>
  <c r="B1775" i="88" a="1"/>
  <c r="B1775" i="88" s="1"/>
  <c r="B1774" i="88" a="1"/>
  <c r="B1774" i="88" s="1"/>
  <c r="B1773" i="88" a="1"/>
  <c r="B1773" i="88" s="1"/>
  <c r="B1772" i="88" a="1"/>
  <c r="B1772" i="88" s="1"/>
  <c r="B1771" i="88" a="1"/>
  <c r="B1771" i="88" s="1"/>
  <c r="B1770" i="88" a="1"/>
  <c r="B1770" i="88" s="1"/>
  <c r="B1769" i="88" a="1"/>
  <c r="B1769" i="88" s="1"/>
  <c r="B1768" i="88" a="1"/>
  <c r="B1768" i="88" s="1"/>
  <c r="B1767" i="88" a="1"/>
  <c r="B1767" i="88" s="1"/>
  <c r="B1766" i="88" a="1"/>
  <c r="B1766" i="88" s="1"/>
  <c r="B1765" i="88" a="1"/>
  <c r="B1765" i="88" s="1"/>
  <c r="B1764" i="88" a="1"/>
  <c r="B1764" i="88" s="1"/>
  <c r="B1763" i="88" a="1"/>
  <c r="B1763" i="88" s="1"/>
  <c r="B1762" i="88" a="1"/>
  <c r="B1762" i="88" s="1"/>
  <c r="B1761" i="88" a="1"/>
  <c r="B1761" i="88" s="1"/>
  <c r="B1760" i="88" a="1"/>
  <c r="B1760" i="88" s="1"/>
  <c r="B1759" i="88" a="1"/>
  <c r="B1759" i="88" s="1"/>
  <c r="B1758" i="88" a="1"/>
  <c r="B1758" i="88" s="1"/>
  <c r="B1757" i="88" a="1"/>
  <c r="B1757" i="88" s="1"/>
  <c r="B1756" i="88" a="1"/>
  <c r="B1756" i="88" s="1"/>
  <c r="B1755" i="88" a="1"/>
  <c r="B1755" i="88" s="1"/>
  <c r="B1754" i="88" a="1"/>
  <c r="B1754" i="88" s="1"/>
  <c r="B1753" i="88" a="1"/>
  <c r="B1753" i="88" s="1"/>
  <c r="B1752" i="88" a="1"/>
  <c r="B1752" i="88" s="1"/>
  <c r="B1751" i="88" a="1"/>
  <c r="B1751" i="88" s="1"/>
  <c r="B1750" i="88" a="1"/>
  <c r="B1750" i="88" s="1"/>
  <c r="B1749" i="88" a="1"/>
  <c r="B1749" i="88" s="1"/>
  <c r="B1748" i="88" a="1"/>
  <c r="B1748" i="88" s="1"/>
  <c r="B1747" i="88" a="1"/>
  <c r="B1747" i="88" s="1"/>
  <c r="B1746" i="88" a="1"/>
  <c r="B1746" i="88" s="1"/>
  <c r="B1745" i="88" a="1"/>
  <c r="B1745" i="88" s="1"/>
  <c r="B1744" i="88" a="1"/>
  <c r="B1744" i="88" s="1"/>
  <c r="B1743" i="88" a="1"/>
  <c r="B1743" i="88" s="1"/>
  <c r="B1742" i="88" a="1"/>
  <c r="B1742" i="88" s="1"/>
  <c r="B1741" i="88" a="1"/>
  <c r="B1741" i="88" s="1"/>
  <c r="B1740" i="88" a="1"/>
  <c r="B1740" i="88" s="1"/>
  <c r="B1739" i="88" a="1"/>
  <c r="B1739" i="88" s="1"/>
  <c r="B1738" i="88" a="1"/>
  <c r="B1738" i="88" s="1"/>
  <c r="B1737" i="88" a="1"/>
  <c r="B1737" i="88" s="1"/>
  <c r="B1736" i="88" a="1"/>
  <c r="B1736" i="88" s="1"/>
  <c r="B1735" i="88" a="1"/>
  <c r="B1735" i="88" s="1"/>
  <c r="B1734" i="88" a="1"/>
  <c r="B1734" i="88" s="1"/>
  <c r="B1733" i="88" a="1"/>
  <c r="B1733" i="88" s="1"/>
  <c r="B1732" i="88" a="1"/>
  <c r="B1732" i="88" s="1"/>
  <c r="B1731" i="88" a="1"/>
  <c r="B1731" i="88" s="1"/>
  <c r="B1730" i="88" a="1"/>
  <c r="B1730" i="88" s="1"/>
  <c r="B1729" i="88" a="1"/>
  <c r="B1729" i="88" s="1"/>
  <c r="B1728" i="88" a="1"/>
  <c r="B1728" i="88" s="1"/>
  <c r="B1727" i="88" a="1"/>
  <c r="B1727" i="88" s="1"/>
  <c r="B1726" i="88" a="1"/>
  <c r="B1726" i="88" s="1"/>
  <c r="B1725" i="88" a="1"/>
  <c r="B1725" i="88" s="1"/>
  <c r="B1724" i="88" a="1"/>
  <c r="B1724" i="88" s="1"/>
  <c r="B1723" i="88" a="1"/>
  <c r="B1723" i="88" s="1"/>
  <c r="B1722" i="88" a="1"/>
  <c r="B1722" i="88" s="1"/>
  <c r="B1721" i="88" a="1"/>
  <c r="B1721" i="88" s="1"/>
  <c r="B1720" i="88" a="1"/>
  <c r="B1720" i="88" s="1"/>
  <c r="B1719" i="88" a="1"/>
  <c r="B1719" i="88" s="1"/>
  <c r="B1718" i="88" a="1"/>
  <c r="B1718" i="88" s="1"/>
  <c r="B1717" i="88" a="1"/>
  <c r="B1717" i="88" s="1"/>
  <c r="B1716" i="88" a="1"/>
  <c r="B1716" i="88" s="1"/>
  <c r="B1715" i="88" a="1"/>
  <c r="B1715" i="88" s="1"/>
  <c r="B1714" i="88" a="1"/>
  <c r="B1714" i="88" s="1"/>
  <c r="B1713" i="88" a="1"/>
  <c r="B1713" i="88" s="1"/>
  <c r="B1712" i="88" a="1"/>
  <c r="B1712" i="88" s="1"/>
  <c r="B1711" i="88" a="1"/>
  <c r="B1711" i="88" s="1"/>
  <c r="B1710" i="88" a="1"/>
  <c r="B1710" i="88" s="1"/>
  <c r="B1709" i="88" a="1"/>
  <c r="B1709" i="88" s="1"/>
  <c r="B1708" i="88" a="1"/>
  <c r="B1708" i="88" s="1"/>
  <c r="B1707" i="88" a="1"/>
  <c r="B1707" i="88" s="1"/>
  <c r="B1706" i="88" a="1"/>
  <c r="B1706" i="88" s="1"/>
  <c r="B1705" i="88" a="1"/>
  <c r="B1705" i="88" s="1"/>
  <c r="B1704" i="88" a="1"/>
  <c r="B1704" i="88" s="1"/>
  <c r="B1703" i="88" a="1"/>
  <c r="B1703" i="88" s="1"/>
  <c r="B1702" i="88" a="1"/>
  <c r="B1702" i="88" s="1"/>
  <c r="B1701" i="88" a="1"/>
  <c r="B1701" i="88" s="1"/>
  <c r="B1700" i="88" a="1"/>
  <c r="B1700" i="88" s="1"/>
  <c r="B1699" i="88" a="1"/>
  <c r="B1699" i="88" s="1"/>
  <c r="B1698" i="88" a="1"/>
  <c r="B1698" i="88" s="1"/>
  <c r="B1697" i="88" a="1"/>
  <c r="B1697" i="88" s="1"/>
  <c r="B1696" i="88" a="1"/>
  <c r="B1696" i="88" s="1"/>
  <c r="B1695" i="88" a="1"/>
  <c r="B1695" i="88" s="1"/>
  <c r="B1694" i="88" a="1"/>
  <c r="B1694" i="88" s="1"/>
  <c r="B1693" i="88" a="1"/>
  <c r="B1693" i="88" s="1"/>
  <c r="B1692" i="88" a="1"/>
  <c r="B1692" i="88" s="1"/>
  <c r="B1691" i="88" a="1"/>
  <c r="B1691" i="88" s="1"/>
  <c r="B1690" i="88" a="1"/>
  <c r="B1690" i="88" s="1"/>
  <c r="B1689" i="88" a="1"/>
  <c r="B1689" i="88" s="1"/>
  <c r="B1688" i="88" a="1"/>
  <c r="B1688" i="88" s="1"/>
  <c r="B1687" i="88" a="1"/>
  <c r="B1687" i="88" s="1"/>
  <c r="B1686" i="88" a="1"/>
  <c r="B1686" i="88" s="1"/>
  <c r="B1685" i="88" a="1"/>
  <c r="B1685" i="88" s="1"/>
  <c r="B1684" i="88" a="1"/>
  <c r="B1684" i="88" s="1"/>
  <c r="B1683" i="88" a="1"/>
  <c r="B1683" i="88" s="1"/>
  <c r="B1682" i="88" a="1"/>
  <c r="B1682" i="88" s="1"/>
  <c r="B1681" i="88" a="1"/>
  <c r="B1681" i="88" s="1"/>
  <c r="B1680" i="88" a="1"/>
  <c r="B1680" i="88" s="1"/>
  <c r="B1679" i="88" a="1"/>
  <c r="B1679" i="88" s="1"/>
  <c r="B1678" i="88" a="1"/>
  <c r="B1678" i="88" s="1"/>
  <c r="B1677" i="88" a="1"/>
  <c r="B1677" i="88" s="1"/>
  <c r="B1676" i="88" a="1"/>
  <c r="B1676" i="88" s="1"/>
  <c r="B1675" i="88" a="1"/>
  <c r="B1675" i="88" s="1"/>
  <c r="B1674" i="88" a="1"/>
  <c r="B1674" i="88" s="1"/>
  <c r="B1673" i="88" a="1"/>
  <c r="B1673" i="88" s="1"/>
  <c r="B1672" i="88" a="1"/>
  <c r="B1672" i="88" s="1"/>
  <c r="B1671" i="88" a="1"/>
  <c r="B1671" i="88" s="1"/>
  <c r="B1670" i="88" a="1"/>
  <c r="B1670" i="88" s="1"/>
  <c r="B1669" i="88" a="1"/>
  <c r="B1669" i="88" s="1"/>
  <c r="B1668" i="88" a="1"/>
  <c r="B1668" i="88" s="1"/>
  <c r="B1667" i="88" a="1"/>
  <c r="B1667" i="88" s="1"/>
  <c r="B1666" i="88" a="1"/>
  <c r="B1666" i="88" s="1"/>
  <c r="B1665" i="88" a="1"/>
  <c r="B1665" i="88" s="1"/>
  <c r="B1664" i="88" a="1"/>
  <c r="B1664" i="88" s="1"/>
  <c r="B1663" i="88" a="1"/>
  <c r="B1663" i="88" s="1"/>
  <c r="B1662" i="88" a="1"/>
  <c r="B1662" i="88" s="1"/>
  <c r="B1661" i="88" a="1"/>
  <c r="B1661" i="88" s="1"/>
  <c r="B1660" i="88" a="1"/>
  <c r="B1660" i="88" s="1"/>
  <c r="B1659" i="88" a="1"/>
  <c r="B1659" i="88" s="1"/>
  <c r="B1658" i="88" a="1"/>
  <c r="B1658" i="88" s="1"/>
  <c r="B1657" i="88" a="1"/>
  <c r="B1657" i="88" s="1"/>
  <c r="B1656" i="88" a="1"/>
  <c r="B1656" i="88" s="1"/>
  <c r="B1655" i="88" a="1"/>
  <c r="B1655" i="88" s="1"/>
  <c r="B1654" i="88" a="1"/>
  <c r="B1654" i="88" s="1"/>
  <c r="B1653" i="88" a="1"/>
  <c r="B1653" i="88" s="1"/>
  <c r="B1652" i="88" a="1"/>
  <c r="B1652" i="88" s="1"/>
  <c r="B1651" i="88" a="1"/>
  <c r="B1651" i="88" s="1"/>
  <c r="B1650" i="88" a="1"/>
  <c r="B1650" i="88" s="1"/>
  <c r="B1649" i="88" a="1"/>
  <c r="B1649" i="88" s="1"/>
  <c r="B1648" i="88" a="1"/>
  <c r="B1648" i="88" s="1"/>
  <c r="B1647" i="88" a="1"/>
  <c r="B1647" i="88" s="1"/>
  <c r="B1646" i="88" a="1"/>
  <c r="B1646" i="88" s="1"/>
  <c r="B1645" i="88" a="1"/>
  <c r="B1645" i="88" s="1"/>
  <c r="B1644" i="88" a="1"/>
  <c r="B1644" i="88" s="1"/>
  <c r="B1643" i="88" a="1"/>
  <c r="B1643" i="88" s="1"/>
  <c r="B1642" i="88" a="1"/>
  <c r="B1642" i="88" s="1"/>
  <c r="B1641" i="88" a="1"/>
  <c r="B1641" i="88" s="1"/>
  <c r="B1640" i="88" a="1"/>
  <c r="B1640" i="88" s="1"/>
  <c r="B1639" i="88" a="1"/>
  <c r="B1639" i="88" s="1"/>
  <c r="B1638" i="88" a="1"/>
  <c r="B1638" i="88" s="1"/>
  <c r="B1637" i="88" a="1"/>
  <c r="B1637" i="88" s="1"/>
  <c r="B1636" i="88" a="1"/>
  <c r="B1636" i="88" s="1"/>
  <c r="B1635" i="88" a="1"/>
  <c r="B1635" i="88" s="1"/>
  <c r="B1634" i="88" a="1"/>
  <c r="B1634" i="88" s="1"/>
  <c r="B1633" i="88" a="1"/>
  <c r="B1633" i="88" s="1"/>
  <c r="B1632" i="88" a="1"/>
  <c r="B1632" i="88" s="1"/>
  <c r="B1631" i="88" a="1"/>
  <c r="B1631" i="88" s="1"/>
  <c r="B1630" i="88" a="1"/>
  <c r="B1630" i="88" s="1"/>
  <c r="B1629" i="88" a="1"/>
  <c r="B1629" i="88" s="1"/>
  <c r="B1628" i="88" a="1"/>
  <c r="B1628" i="88" s="1"/>
  <c r="B1627" i="88" a="1"/>
  <c r="B1627" i="88" s="1"/>
  <c r="B1626" i="88" a="1"/>
  <c r="B1626" i="88" s="1"/>
  <c r="B1625" i="88" a="1"/>
  <c r="B1625" i="88" s="1"/>
  <c r="B1624" i="88" a="1"/>
  <c r="B1624" i="88" s="1"/>
  <c r="B1623" i="88" a="1"/>
  <c r="B1623" i="88" s="1"/>
  <c r="B1622" i="88" a="1"/>
  <c r="B1622" i="88" s="1"/>
  <c r="B1621" i="88" a="1"/>
  <c r="B1621" i="88" s="1"/>
  <c r="B1620" i="88" a="1"/>
  <c r="B1620" i="88" s="1"/>
  <c r="B1619" i="88" a="1"/>
  <c r="B1619" i="88" s="1"/>
  <c r="B1618" i="88" a="1"/>
  <c r="B1618" i="88" s="1"/>
  <c r="B1617" i="88" a="1"/>
  <c r="B1617" i="88" s="1"/>
  <c r="B1616" i="88" a="1"/>
  <c r="B1616" i="88" s="1"/>
  <c r="B1615" i="88" a="1"/>
  <c r="B1615" i="88" s="1"/>
  <c r="B1614" i="88" a="1"/>
  <c r="B1614" i="88" s="1"/>
  <c r="B1613" i="88" a="1"/>
  <c r="B1613" i="88" s="1"/>
  <c r="B1612" i="88" a="1"/>
  <c r="B1612" i="88" s="1"/>
  <c r="B1611" i="88" a="1"/>
  <c r="B1611" i="88" s="1"/>
  <c r="B1610" i="88" a="1"/>
  <c r="B1610" i="88" s="1"/>
  <c r="B1609" i="88" a="1"/>
  <c r="B1609" i="88" s="1"/>
  <c r="B1608" i="88" a="1"/>
  <c r="B1608" i="88" s="1"/>
  <c r="B1607" i="88" a="1"/>
  <c r="B1607" i="88" s="1"/>
  <c r="B1606" i="88" a="1"/>
  <c r="B1606" i="88" s="1"/>
  <c r="B1605" i="88" a="1"/>
  <c r="B1605" i="88" s="1"/>
  <c r="B1604" i="88" a="1"/>
  <c r="B1604" i="88" s="1"/>
  <c r="B1603" i="88" a="1"/>
  <c r="B1603" i="88" s="1"/>
  <c r="B1602" i="88" a="1"/>
  <c r="B1602" i="88" s="1"/>
  <c r="B1601" i="88" a="1"/>
  <c r="B1601" i="88" s="1"/>
  <c r="B1600" i="88" a="1"/>
  <c r="B1600" i="88" s="1"/>
  <c r="B1599" i="88" a="1"/>
  <c r="B1599" i="88" s="1"/>
  <c r="B1598" i="88" a="1"/>
  <c r="B1598" i="88" s="1"/>
  <c r="B1597" i="88" a="1"/>
  <c r="B1597" i="88" s="1"/>
  <c r="B1596" i="88" a="1"/>
  <c r="B1596" i="88" s="1"/>
  <c r="B1595" i="88" a="1"/>
  <c r="B1595" i="88" s="1"/>
  <c r="B1594" i="88" a="1"/>
  <c r="B1594" i="88" s="1"/>
  <c r="B1593" i="88" a="1"/>
  <c r="B1593" i="88" s="1"/>
  <c r="B1592" i="88" a="1"/>
  <c r="B1592" i="88" s="1"/>
  <c r="B1591" i="88" a="1"/>
  <c r="B1591" i="88" s="1"/>
  <c r="B1590" i="88" a="1"/>
  <c r="B1590" i="88" s="1"/>
  <c r="B1589" i="88" a="1"/>
  <c r="B1589" i="88" s="1"/>
  <c r="B1588" i="88" a="1"/>
  <c r="B1588" i="88" s="1"/>
  <c r="B1587" i="88" a="1"/>
  <c r="B1587" i="88" s="1"/>
  <c r="B1586" i="88" a="1"/>
  <c r="B1586" i="88" s="1"/>
  <c r="B1585" i="88" a="1"/>
  <c r="B1585" i="88" s="1"/>
  <c r="B1584" i="88" a="1"/>
  <c r="B1584" i="88" s="1"/>
  <c r="B1583" i="88" a="1"/>
  <c r="B1583" i="88" s="1"/>
  <c r="B1582" i="88" a="1"/>
  <c r="B1582" i="88" s="1"/>
  <c r="B1581" i="88" a="1"/>
  <c r="B1581" i="88" s="1"/>
  <c r="B1580" i="88" a="1"/>
  <c r="B1580" i="88" s="1"/>
  <c r="B1579" i="88" a="1"/>
  <c r="B1579" i="88" s="1"/>
  <c r="B1578" i="88" a="1"/>
  <c r="B1578" i="88" s="1"/>
  <c r="B1577" i="88" a="1"/>
  <c r="B1577" i="88" s="1"/>
  <c r="B1576" i="88" a="1"/>
  <c r="B1576" i="88" s="1"/>
  <c r="B1575" i="88" a="1"/>
  <c r="B1575" i="88" s="1"/>
  <c r="B1574" i="88" a="1"/>
  <c r="B1574" i="88" s="1"/>
  <c r="B1573" i="88" a="1"/>
  <c r="B1573" i="88" s="1"/>
  <c r="B1572" i="88" a="1"/>
  <c r="B1572" i="88" s="1"/>
  <c r="B1571" i="88" a="1"/>
  <c r="B1571" i="88" s="1"/>
  <c r="B1570" i="88" a="1"/>
  <c r="B1570" i="88" s="1"/>
  <c r="B1569" i="88" a="1"/>
  <c r="B1569" i="88" s="1"/>
  <c r="B1568" i="88" a="1"/>
  <c r="B1568" i="88" s="1"/>
  <c r="B1567" i="88" a="1"/>
  <c r="B1567" i="88" s="1"/>
  <c r="B1566" i="88" a="1"/>
  <c r="B1566" i="88" s="1"/>
  <c r="B1565" i="88" a="1"/>
  <c r="B1565" i="88" s="1"/>
  <c r="B1564" i="88" a="1"/>
  <c r="B1564" i="88" s="1"/>
  <c r="B1563" i="88" a="1"/>
  <c r="B1563" i="88" s="1"/>
  <c r="B1562" i="88" a="1"/>
  <c r="B1562" i="88" s="1"/>
  <c r="B1561" i="88" a="1"/>
  <c r="B1561" i="88" s="1"/>
  <c r="B1560" i="88" a="1"/>
  <c r="B1560" i="88" s="1"/>
  <c r="B1559" i="88" a="1"/>
  <c r="B1559" i="88" s="1"/>
  <c r="B1558" i="88" a="1"/>
  <c r="B1558" i="88" s="1"/>
  <c r="B1557" i="88" a="1"/>
  <c r="B1557" i="88" s="1"/>
  <c r="B1556" i="88" a="1"/>
  <c r="B1556" i="88" s="1"/>
  <c r="B1555" i="88" a="1"/>
  <c r="B1555" i="88" s="1"/>
  <c r="B1554" i="88" a="1"/>
  <c r="B1554" i="88" s="1"/>
  <c r="B1553" i="88" a="1"/>
  <c r="B1553" i="88" s="1"/>
  <c r="B1552" i="88" a="1"/>
  <c r="B1552" i="88" s="1"/>
  <c r="B1551" i="88" a="1"/>
  <c r="B1551" i="88" s="1"/>
  <c r="B1550" i="88" a="1"/>
  <c r="B1550" i="88" s="1"/>
  <c r="B1549" i="88" a="1"/>
  <c r="B1549" i="88" s="1"/>
  <c r="B1548" i="88" a="1"/>
  <c r="B1548" i="88" s="1"/>
  <c r="B1547" i="88" a="1"/>
  <c r="B1547" i="88" s="1"/>
  <c r="B1546" i="88" a="1"/>
  <c r="B1546" i="88" s="1"/>
  <c r="B1545" i="88" a="1"/>
  <c r="B1545" i="88" s="1"/>
  <c r="B1544" i="88" a="1"/>
  <c r="B1544" i="88" s="1"/>
  <c r="B1543" i="88" a="1"/>
  <c r="B1543" i="88" s="1"/>
  <c r="B1542" i="88" a="1"/>
  <c r="B1542" i="88" s="1"/>
  <c r="B1541" i="88" a="1"/>
  <c r="B1541" i="88" s="1"/>
  <c r="B1540" i="88" a="1"/>
  <c r="B1540" i="88" s="1"/>
  <c r="B1539" i="88" a="1"/>
  <c r="B1539" i="88" s="1"/>
  <c r="B1538" i="88" a="1"/>
  <c r="B1538" i="88" s="1"/>
  <c r="B1537" i="88" a="1"/>
  <c r="B1537" i="88" s="1"/>
  <c r="B1536" i="88" a="1"/>
  <c r="B1536" i="88" s="1"/>
  <c r="B1535" i="88" a="1"/>
  <c r="B1535" i="88" s="1"/>
  <c r="B1534" i="88" a="1"/>
  <c r="B1534" i="88" s="1"/>
  <c r="B1533" i="88" a="1"/>
  <c r="B1533" i="88" s="1"/>
  <c r="B1532" i="88" a="1"/>
  <c r="B1532" i="88" s="1"/>
  <c r="B1531" i="88" a="1"/>
  <c r="B1531" i="88" s="1"/>
  <c r="B1530" i="88" a="1"/>
  <c r="B1530" i="88" s="1"/>
  <c r="B1529" i="88" a="1"/>
  <c r="B1529" i="88" s="1"/>
  <c r="B1528" i="88" a="1"/>
  <c r="B1528" i="88" s="1"/>
  <c r="B1527" i="88" a="1"/>
  <c r="B1527" i="88" s="1"/>
  <c r="B1526" i="88" a="1"/>
  <c r="B1526" i="88" s="1"/>
  <c r="B1525" i="88" a="1"/>
  <c r="B1525" i="88" s="1"/>
  <c r="B1524" i="88" a="1"/>
  <c r="B1524" i="88" s="1"/>
  <c r="B1523" i="88" a="1"/>
  <c r="B1523" i="88" s="1"/>
  <c r="B1522" i="88" a="1"/>
  <c r="B1522" i="88" s="1"/>
  <c r="B1521" i="88" a="1"/>
  <c r="B1521" i="88" s="1"/>
  <c r="B1520" i="88" a="1"/>
  <c r="B1520" i="88" s="1"/>
  <c r="B1519" i="88" a="1"/>
  <c r="B1519" i="88" s="1"/>
  <c r="B1518" i="88" a="1"/>
  <c r="B1518" i="88" s="1"/>
  <c r="B1517" i="88" a="1"/>
  <c r="B1517" i="88" s="1"/>
  <c r="B1516" i="88" a="1"/>
  <c r="B1516" i="88" s="1"/>
  <c r="B1515" i="88" a="1"/>
  <c r="B1515" i="88" s="1"/>
  <c r="B1514" i="88" a="1"/>
  <c r="B1514" i="88" s="1"/>
  <c r="B1513" i="88" a="1"/>
  <c r="B1513" i="88" s="1"/>
  <c r="B1512" i="88" a="1"/>
  <c r="B1512" i="88" s="1"/>
  <c r="B1511" i="88" a="1"/>
  <c r="B1511" i="88" s="1"/>
  <c r="B1510" i="88" a="1"/>
  <c r="B1510" i="88" s="1"/>
  <c r="B1509" i="88" a="1"/>
  <c r="B1509" i="88" s="1"/>
  <c r="B1508" i="88" a="1"/>
  <c r="B1508" i="88" s="1"/>
  <c r="B1507" i="88" a="1"/>
  <c r="B1507" i="88" s="1"/>
  <c r="B1506" i="88" a="1"/>
  <c r="B1506" i="88" s="1"/>
  <c r="B1505" i="88" a="1"/>
  <c r="B1505" i="88" s="1"/>
  <c r="B1504" i="88" a="1"/>
  <c r="B1504" i="88" s="1"/>
  <c r="B1503" i="88" a="1"/>
  <c r="B1503" i="88" s="1"/>
  <c r="B1502" i="88" a="1"/>
  <c r="B1502" i="88" s="1"/>
  <c r="B1501" i="88" a="1"/>
  <c r="B1501" i="88" s="1"/>
  <c r="B1500" i="88" a="1"/>
  <c r="B1500" i="88" s="1"/>
  <c r="B1499" i="88" a="1"/>
  <c r="B1499" i="88" s="1"/>
  <c r="B1498" i="88" a="1"/>
  <c r="B1498" i="88" s="1"/>
  <c r="B1497" i="88" a="1"/>
  <c r="B1497" i="88" s="1"/>
  <c r="B1496" i="88" a="1"/>
  <c r="B1496" i="88" s="1"/>
  <c r="B1495" i="88" a="1"/>
  <c r="B1495" i="88" s="1"/>
  <c r="B1494" i="88" a="1"/>
  <c r="B1494" i="88" s="1"/>
  <c r="B1493" i="88" a="1"/>
  <c r="B1493" i="88" s="1"/>
  <c r="B1492" i="88" a="1"/>
  <c r="B1492" i="88" s="1"/>
  <c r="B1491" i="88" a="1"/>
  <c r="B1491" i="88" s="1"/>
  <c r="B1490" i="88" a="1"/>
  <c r="B1490" i="88" s="1"/>
  <c r="B1489" i="88" a="1"/>
  <c r="B1489" i="88" s="1"/>
  <c r="B1488" i="88" a="1"/>
  <c r="B1488" i="88" s="1"/>
  <c r="B1487" i="88" a="1"/>
  <c r="B1487" i="88" s="1"/>
  <c r="B1486" i="88" a="1"/>
  <c r="B1486" i="88" s="1"/>
  <c r="B1485" i="88" a="1"/>
  <c r="B1485" i="88" s="1"/>
  <c r="B1484" i="88" a="1"/>
  <c r="B1484" i="88" s="1"/>
  <c r="B1483" i="88" a="1"/>
  <c r="B1483" i="88" s="1"/>
  <c r="B1482" i="88" a="1"/>
  <c r="B1482" i="88" s="1"/>
  <c r="B1481" i="88" a="1"/>
  <c r="B1481" i="88" s="1"/>
  <c r="B1480" i="88" a="1"/>
  <c r="B1480" i="88" s="1"/>
  <c r="B1479" i="88" a="1"/>
  <c r="B1479" i="88" s="1"/>
  <c r="B1478" i="88" a="1"/>
  <c r="B1478" i="88" s="1"/>
  <c r="B1477" i="88" a="1"/>
  <c r="B1477" i="88" s="1"/>
  <c r="B1476" i="88" a="1"/>
  <c r="B1476" i="88" s="1"/>
  <c r="B1475" i="88" a="1"/>
  <c r="B1475" i="88" s="1"/>
  <c r="B1474" i="88" a="1"/>
  <c r="B1474" i="88" s="1"/>
  <c r="B1473" i="88" a="1"/>
  <c r="B1473" i="88" s="1"/>
  <c r="B1472" i="88" a="1"/>
  <c r="B1472" i="88" s="1"/>
  <c r="B1471" i="88" a="1"/>
  <c r="B1471" i="88" s="1"/>
  <c r="B1470" i="88" a="1"/>
  <c r="B1470" i="88" s="1"/>
  <c r="B1469" i="88" a="1"/>
  <c r="B1469" i="88" s="1"/>
  <c r="B1468" i="88" a="1"/>
  <c r="B1468" i="88" s="1"/>
  <c r="B1467" i="88" a="1"/>
  <c r="B1467" i="88" s="1"/>
  <c r="B1466" i="88" a="1"/>
  <c r="B1466" i="88" s="1"/>
  <c r="B1465" i="88" a="1"/>
  <c r="B1465" i="88" s="1"/>
  <c r="B1464" i="88" a="1"/>
  <c r="B1464" i="88" s="1"/>
  <c r="B1463" i="88" a="1"/>
  <c r="B1463" i="88" s="1"/>
  <c r="B1462" i="88" a="1"/>
  <c r="B1462" i="88" s="1"/>
  <c r="B1461" i="88" a="1"/>
  <c r="B1461" i="88" s="1"/>
  <c r="B1460" i="88" a="1"/>
  <c r="B1460" i="88" s="1"/>
  <c r="B1459" i="88" a="1"/>
  <c r="B1459" i="88" s="1"/>
  <c r="B1458" i="88" a="1"/>
  <c r="B1458" i="88" s="1"/>
  <c r="B1457" i="88" a="1"/>
  <c r="B1457" i="88" s="1"/>
  <c r="B1456" i="88" a="1"/>
  <c r="B1456" i="88" s="1"/>
  <c r="B1455" i="88" a="1"/>
  <c r="B1455" i="88" s="1"/>
  <c r="B1454" i="88" a="1"/>
  <c r="B1454" i="88" s="1"/>
  <c r="B1453" i="88" a="1"/>
  <c r="B1453" i="88" s="1"/>
  <c r="B1452" i="88" a="1"/>
  <c r="B1452" i="88" s="1"/>
  <c r="B1451" i="88" a="1"/>
  <c r="B1451" i="88" s="1"/>
  <c r="B1450" i="88" a="1"/>
  <c r="B1450" i="88" s="1"/>
  <c r="B1449" i="88" a="1"/>
  <c r="B1449" i="88" s="1"/>
  <c r="B1448" i="88" a="1"/>
  <c r="B1448" i="88" s="1"/>
  <c r="B1447" i="88" a="1"/>
  <c r="B1447" i="88" s="1"/>
  <c r="B1446" i="88" a="1"/>
  <c r="B1446" i="88" s="1"/>
  <c r="B1445" i="88" a="1"/>
  <c r="B1445" i="88" s="1"/>
  <c r="B1444" i="88" a="1"/>
  <c r="B1444" i="88" s="1"/>
  <c r="B1443" i="88" a="1"/>
  <c r="B1443" i="88" s="1"/>
  <c r="B1442" i="88" a="1"/>
  <c r="B1442" i="88" s="1"/>
  <c r="B1441" i="88" a="1"/>
  <c r="B1441" i="88" s="1"/>
  <c r="B1440" i="88" a="1"/>
  <c r="B1440" i="88" s="1"/>
  <c r="B1439" i="88" a="1"/>
  <c r="B1439" i="88" s="1"/>
  <c r="B1438" i="88" a="1"/>
  <c r="B1438" i="88" s="1"/>
  <c r="B1437" i="88" a="1"/>
  <c r="B1437" i="88" s="1"/>
  <c r="B1436" i="88" a="1"/>
  <c r="B1436" i="88" s="1"/>
  <c r="B1435" i="88" a="1"/>
  <c r="B1435" i="88" s="1"/>
  <c r="B1434" i="88" a="1"/>
  <c r="B1434" i="88" s="1"/>
  <c r="B1433" i="88" a="1"/>
  <c r="B1433" i="88" s="1"/>
  <c r="B1432" i="88" a="1"/>
  <c r="B1432" i="88" s="1"/>
  <c r="B1431" i="88" a="1"/>
  <c r="B1431" i="88" s="1"/>
  <c r="B1430" i="88" a="1"/>
  <c r="B1430" i="88" s="1"/>
  <c r="B1429" i="88" a="1"/>
  <c r="B1429" i="88" s="1"/>
  <c r="B1428" i="88" a="1"/>
  <c r="B1428" i="88" s="1"/>
  <c r="B1427" i="88" a="1"/>
  <c r="B1427" i="88" s="1"/>
  <c r="B1426" i="88" a="1"/>
  <c r="B1426" i="88" s="1"/>
  <c r="B1425" i="88" a="1"/>
  <c r="B1425" i="88" s="1"/>
  <c r="B1424" i="88" a="1"/>
  <c r="B1424" i="88" s="1"/>
  <c r="B1423" i="88" a="1"/>
  <c r="B1423" i="88" s="1"/>
  <c r="B1422" i="88" a="1"/>
  <c r="B1422" i="88" s="1"/>
  <c r="B1421" i="88" a="1"/>
  <c r="B1421" i="88" s="1"/>
  <c r="B1420" i="88" a="1"/>
  <c r="B1420" i="88" s="1"/>
  <c r="B1419" i="88" a="1"/>
  <c r="B1419" i="88" s="1"/>
  <c r="B1418" i="88" a="1"/>
  <c r="B1418" i="88" s="1"/>
  <c r="B1417" i="88" a="1"/>
  <c r="B1417" i="88" s="1"/>
  <c r="B1416" i="88" a="1"/>
  <c r="B1416" i="88" s="1"/>
  <c r="B1415" i="88" a="1"/>
  <c r="B1415" i="88" s="1"/>
  <c r="B1414" i="88" a="1"/>
  <c r="B1414" i="88" s="1"/>
  <c r="B1413" i="88" a="1"/>
  <c r="B1413" i="88" s="1"/>
  <c r="B1412" i="88" a="1"/>
  <c r="B1412" i="88" s="1"/>
  <c r="B1411" i="88" a="1"/>
  <c r="B1411" i="88" s="1"/>
  <c r="B1410" i="88" a="1"/>
  <c r="B1410" i="88" s="1"/>
  <c r="B1409" i="88" a="1"/>
  <c r="B1409" i="88" s="1"/>
  <c r="B1408" i="88" a="1"/>
  <c r="B1408" i="88" s="1"/>
  <c r="B1407" i="88" a="1"/>
  <c r="B1407" i="88" s="1"/>
  <c r="B1406" i="88" a="1"/>
  <c r="B1406" i="88" s="1"/>
  <c r="B1405" i="88" a="1"/>
  <c r="B1405" i="88" s="1"/>
  <c r="B1404" i="88" a="1"/>
  <c r="B1404" i="88" s="1"/>
  <c r="B1403" i="88" a="1"/>
  <c r="B1403" i="88" s="1"/>
  <c r="B1402" i="88" a="1"/>
  <c r="B1402" i="88" s="1"/>
  <c r="B1401" i="88" a="1"/>
  <c r="B1401" i="88" s="1"/>
  <c r="B1400" i="88" a="1"/>
  <c r="B1400" i="88" s="1"/>
  <c r="B1399" i="88" a="1"/>
  <c r="B1399" i="88" s="1"/>
  <c r="B1398" i="88" a="1"/>
  <c r="B1398" i="88" s="1"/>
  <c r="B1397" i="88" a="1"/>
  <c r="B1397" i="88" s="1"/>
  <c r="B1396" i="88" a="1"/>
  <c r="B1396" i="88" s="1"/>
  <c r="B1395" i="88" a="1"/>
  <c r="B1395" i="88" s="1"/>
  <c r="B1394" i="88" a="1"/>
  <c r="B1394" i="88" s="1"/>
  <c r="B1393" i="88" a="1"/>
  <c r="B1393" i="88" s="1"/>
  <c r="B1392" i="88" a="1"/>
  <c r="B1392" i="88" s="1"/>
  <c r="B1391" i="88" a="1"/>
  <c r="B1391" i="88" s="1"/>
  <c r="B1390" i="88" a="1"/>
  <c r="B1390" i="88" s="1"/>
  <c r="B1389" i="88" a="1"/>
  <c r="B1389" i="88" s="1"/>
  <c r="B1388" i="88" a="1"/>
  <c r="B1388" i="88" s="1"/>
  <c r="B1387" i="88" a="1"/>
  <c r="B1387" i="88" s="1"/>
  <c r="B1386" i="88" a="1"/>
  <c r="B1386" i="88" s="1"/>
  <c r="B1385" i="88" a="1"/>
  <c r="B1385" i="88" s="1"/>
  <c r="B1384" i="88" a="1"/>
  <c r="B1384" i="88" s="1"/>
  <c r="B1383" i="88" a="1"/>
  <c r="B1383" i="88" s="1"/>
  <c r="B1382" i="88" a="1"/>
  <c r="B1382" i="88" s="1"/>
  <c r="B1381" i="88" a="1"/>
  <c r="B1381" i="88" s="1"/>
  <c r="B1380" i="88" a="1"/>
  <c r="B1380" i="88" s="1"/>
  <c r="B1379" i="88" a="1"/>
  <c r="B1379" i="88" s="1"/>
  <c r="B1378" i="88" a="1"/>
  <c r="B1378" i="88" s="1"/>
  <c r="B1377" i="88" a="1"/>
  <c r="B1377" i="88" s="1"/>
  <c r="B1376" i="88" a="1"/>
  <c r="B1376" i="88" s="1"/>
  <c r="B1375" i="88" a="1"/>
  <c r="B1375" i="88" s="1"/>
  <c r="B1374" i="88" a="1"/>
  <c r="B1374" i="88" s="1"/>
  <c r="B1373" i="88" a="1"/>
  <c r="B1373" i="88" s="1"/>
  <c r="B1372" i="88" a="1"/>
  <c r="B1372" i="88" s="1"/>
  <c r="B1371" i="88" a="1"/>
  <c r="B1371" i="88" s="1"/>
  <c r="B1370" i="88" a="1"/>
  <c r="B1370" i="88" s="1"/>
  <c r="B1369" i="88" a="1"/>
  <c r="B1369" i="88" s="1"/>
  <c r="B1368" i="88" a="1"/>
  <c r="B1368" i="88" s="1"/>
  <c r="B1367" i="88" a="1"/>
  <c r="B1367" i="88" s="1"/>
  <c r="B1366" i="88" a="1"/>
  <c r="B1366" i="88" s="1"/>
  <c r="B1365" i="88" a="1"/>
  <c r="B1365" i="88" s="1"/>
  <c r="B1364" i="88" a="1"/>
  <c r="B1364" i="88" s="1"/>
  <c r="B1363" i="88" a="1"/>
  <c r="B1363" i="88" s="1"/>
  <c r="B1362" i="88" a="1"/>
  <c r="B1362" i="88" s="1"/>
  <c r="B1361" i="88" a="1"/>
  <c r="B1361" i="88" s="1"/>
  <c r="B1360" i="88" a="1"/>
  <c r="B1360" i="88" s="1"/>
  <c r="B1359" i="88" a="1"/>
  <c r="B1359" i="88" s="1"/>
  <c r="B1358" i="88" a="1"/>
  <c r="B1358" i="88" s="1"/>
  <c r="B1357" i="88" a="1"/>
  <c r="B1357" i="88" s="1"/>
  <c r="B1356" i="88" a="1"/>
  <c r="B1356" i="88" s="1"/>
  <c r="B1355" i="88" a="1"/>
  <c r="B1355" i="88" s="1"/>
  <c r="B1354" i="88" a="1"/>
  <c r="B1354" i="88" s="1"/>
  <c r="B1353" i="88" a="1"/>
  <c r="B1353" i="88" s="1"/>
  <c r="B1352" i="88" a="1"/>
  <c r="B1352" i="88" s="1"/>
  <c r="B1351" i="88" a="1"/>
  <c r="B1351" i="88" s="1"/>
  <c r="B1350" i="88" a="1"/>
  <c r="B1350" i="88" s="1"/>
  <c r="B1349" i="88" a="1"/>
  <c r="B1349" i="88" s="1"/>
  <c r="B1348" i="88" a="1"/>
  <c r="B1348" i="88" s="1"/>
  <c r="B1347" i="88" a="1"/>
  <c r="B1347" i="88" s="1"/>
  <c r="B1346" i="88" a="1"/>
  <c r="B1346" i="88" s="1"/>
  <c r="B1345" i="88" a="1"/>
  <c r="B1345" i="88" s="1"/>
  <c r="B1344" i="88" a="1"/>
  <c r="B1344" i="88" s="1"/>
  <c r="B1343" i="88" a="1"/>
  <c r="B1343" i="88" s="1"/>
  <c r="B1342" i="88" a="1"/>
  <c r="B1342" i="88" s="1"/>
  <c r="B1341" i="88" a="1"/>
  <c r="B1341" i="88" s="1"/>
  <c r="B1340" i="88" a="1"/>
  <c r="B1340" i="88" s="1"/>
  <c r="B1339" i="88" a="1"/>
  <c r="B1339" i="88" s="1"/>
  <c r="B1338" i="88" a="1"/>
  <c r="B1338" i="88" s="1"/>
  <c r="B1337" i="88" a="1"/>
  <c r="B1337" i="88" s="1"/>
  <c r="B1336" i="88" a="1"/>
  <c r="B1336" i="88" s="1"/>
  <c r="B1335" i="88" a="1"/>
  <c r="B1335" i="88" s="1"/>
  <c r="B1334" i="88" a="1"/>
  <c r="B1334" i="88" s="1"/>
  <c r="B1333" i="88" a="1"/>
  <c r="B1333" i="88" s="1"/>
  <c r="B1332" i="88" a="1"/>
  <c r="B1332" i="88" s="1"/>
  <c r="B1331" i="88" a="1"/>
  <c r="B1331" i="88" s="1"/>
  <c r="B1330" i="88" a="1"/>
  <c r="B1330" i="88" s="1"/>
  <c r="B1329" i="88" a="1"/>
  <c r="B1329" i="88" s="1"/>
  <c r="B1328" i="88" a="1"/>
  <c r="B1328" i="88" s="1"/>
  <c r="B1327" i="88" a="1"/>
  <c r="B1327" i="88" s="1"/>
  <c r="B1326" i="88" a="1"/>
  <c r="B1326" i="88" s="1"/>
  <c r="B1325" i="88" a="1"/>
  <c r="B1325" i="88" s="1"/>
  <c r="B1324" i="88" a="1"/>
  <c r="B1324" i="88" s="1"/>
  <c r="B1323" i="88" a="1"/>
  <c r="B1323" i="88" s="1"/>
  <c r="B1322" i="88" a="1"/>
  <c r="B1322" i="88" s="1"/>
  <c r="B1321" i="88" a="1"/>
  <c r="B1321" i="88" s="1"/>
  <c r="B1320" i="88" a="1"/>
  <c r="B1320" i="88" s="1"/>
  <c r="B1319" i="88" a="1"/>
  <c r="B1319" i="88" s="1"/>
  <c r="B1318" i="88" a="1"/>
  <c r="B1318" i="88" s="1"/>
  <c r="B1317" i="88" a="1"/>
  <c r="B1317" i="88" s="1"/>
  <c r="B1316" i="88" a="1"/>
  <c r="B1316" i="88" s="1"/>
  <c r="B1315" i="88" a="1"/>
  <c r="B1315" i="88" s="1"/>
  <c r="B1314" i="88" a="1"/>
  <c r="B1314" i="88" s="1"/>
  <c r="B1313" i="88" a="1"/>
  <c r="B1313" i="88" s="1"/>
  <c r="B1312" i="88" a="1"/>
  <c r="B1312" i="88" s="1"/>
  <c r="B1311" i="88" a="1"/>
  <c r="B1311" i="88" s="1"/>
  <c r="B1310" i="88" a="1"/>
  <c r="B1310" i="88" s="1"/>
  <c r="B1309" i="88" a="1"/>
  <c r="B1309" i="88" s="1"/>
  <c r="B1308" i="88" a="1"/>
  <c r="B1308" i="88" s="1"/>
  <c r="B1307" i="88" a="1"/>
  <c r="B1307" i="88" s="1"/>
  <c r="B1306" i="88" a="1"/>
  <c r="B1306" i="88" s="1"/>
  <c r="B1305" i="88" a="1"/>
  <c r="B1305" i="88" s="1"/>
  <c r="B1304" i="88" a="1"/>
  <c r="B1304" i="88" s="1"/>
  <c r="B1303" i="88" a="1"/>
  <c r="B1303" i="88" s="1"/>
  <c r="B1302" i="88" a="1"/>
  <c r="B1302" i="88" s="1"/>
  <c r="B1301" i="88" a="1"/>
  <c r="B1301" i="88" s="1"/>
  <c r="B1300" i="88" a="1"/>
  <c r="B1300" i="88" s="1"/>
  <c r="B1299" i="88" a="1"/>
  <c r="B1299" i="88" s="1"/>
  <c r="B1298" i="88" a="1"/>
  <c r="B1298" i="88" s="1"/>
  <c r="B1297" i="88" a="1"/>
  <c r="B1297" i="88" s="1"/>
  <c r="B1296" i="88" a="1"/>
  <c r="B1296" i="88" s="1"/>
  <c r="B1295" i="88" a="1"/>
  <c r="B1295" i="88" s="1"/>
  <c r="B1294" i="88" a="1"/>
  <c r="B1294" i="88" s="1"/>
  <c r="B1293" i="88" a="1"/>
  <c r="B1293" i="88" s="1"/>
  <c r="B1292" i="88" a="1"/>
  <c r="B1292" i="88" s="1"/>
  <c r="B1291" i="88" a="1"/>
  <c r="B1291" i="88" s="1"/>
  <c r="B1290" i="88" a="1"/>
  <c r="B1290" i="88" s="1"/>
  <c r="B1289" i="88" a="1"/>
  <c r="B1289" i="88" s="1"/>
  <c r="B1288" i="88" a="1"/>
  <c r="B1288" i="88" s="1"/>
  <c r="B1287" i="88" a="1"/>
  <c r="B1287" i="88" s="1"/>
  <c r="B1286" i="88" a="1"/>
  <c r="B1286" i="88" s="1"/>
  <c r="B1285" i="88" a="1"/>
  <c r="B1285" i="88" s="1"/>
  <c r="B1284" i="88" a="1"/>
  <c r="B1284" i="88" s="1"/>
  <c r="B1283" i="88" a="1"/>
  <c r="B1283" i="88" s="1"/>
  <c r="B1282" i="88" a="1"/>
  <c r="B1282" i="88" s="1"/>
  <c r="B1281" i="88" a="1"/>
  <c r="B1281" i="88" s="1"/>
  <c r="B1280" i="88" a="1"/>
  <c r="B1280" i="88" s="1"/>
  <c r="B1279" i="88" a="1"/>
  <c r="B1279" i="88" s="1"/>
  <c r="B1278" i="88" a="1"/>
  <c r="B1278" i="88" s="1"/>
  <c r="B1277" i="88" a="1"/>
  <c r="B1277" i="88" s="1"/>
  <c r="B1276" i="88" a="1"/>
  <c r="B1276" i="88" s="1"/>
  <c r="B1275" i="88" a="1"/>
  <c r="B1275" i="88" s="1"/>
  <c r="B1274" i="88" a="1"/>
  <c r="B1274" i="88" s="1"/>
  <c r="B1273" i="88" a="1"/>
  <c r="B1273" i="88" s="1"/>
  <c r="B1272" i="88" a="1"/>
  <c r="B1272" i="88" s="1"/>
  <c r="B1271" i="88" a="1"/>
  <c r="B1271" i="88" s="1"/>
  <c r="B1270" i="88" a="1"/>
  <c r="B1270" i="88" s="1"/>
  <c r="B1269" i="88" a="1"/>
  <c r="B1269" i="88" s="1"/>
  <c r="B1268" i="88" a="1"/>
  <c r="B1268" i="88" s="1"/>
  <c r="B1267" i="88" a="1"/>
  <c r="B1267" i="88" s="1"/>
  <c r="B1266" i="88" a="1"/>
  <c r="B1266" i="88" s="1"/>
  <c r="B1265" i="88" a="1"/>
  <c r="B1265" i="88" s="1"/>
  <c r="B1264" i="88" a="1"/>
  <c r="B1264" i="88" s="1"/>
  <c r="B1263" i="88" a="1"/>
  <c r="B1263" i="88" s="1"/>
  <c r="B1262" i="88" a="1"/>
  <c r="B1262" i="88" s="1"/>
  <c r="B1261" i="88" a="1"/>
  <c r="B1261" i="88" s="1"/>
  <c r="B1260" i="88" a="1"/>
  <c r="B1260" i="88" s="1"/>
  <c r="B1259" i="88" a="1"/>
  <c r="B1259" i="88" s="1"/>
  <c r="B1258" i="88" a="1"/>
  <c r="B1258" i="88" s="1"/>
  <c r="B1257" i="88" a="1"/>
  <c r="B1257" i="88" s="1"/>
  <c r="B1256" i="88" a="1"/>
  <c r="B1256" i="88" s="1"/>
  <c r="B1255" i="88" a="1"/>
  <c r="B1255" i="88" s="1"/>
  <c r="B1254" i="88" a="1"/>
  <c r="B1254" i="88" s="1"/>
  <c r="B1253" i="88" a="1"/>
  <c r="B1253" i="88" s="1"/>
  <c r="B1252" i="88" a="1"/>
  <c r="B1252" i="88" s="1"/>
  <c r="B1251" i="88" a="1"/>
  <c r="B1251" i="88" s="1"/>
  <c r="B1250" i="88" a="1"/>
  <c r="B1250" i="88" s="1"/>
  <c r="B1249" i="88" a="1"/>
  <c r="B1249" i="88" s="1"/>
  <c r="B1248" i="88" a="1"/>
  <c r="B1248" i="88" s="1"/>
  <c r="B1247" i="88" a="1"/>
  <c r="B1247" i="88" s="1"/>
  <c r="B1246" i="88" a="1"/>
  <c r="B1246" i="88" s="1"/>
  <c r="B1245" i="88" a="1"/>
  <c r="B1245" i="88" s="1"/>
  <c r="B1244" i="88" a="1"/>
  <c r="B1244" i="88" s="1"/>
  <c r="B1243" i="88" a="1"/>
  <c r="B1243" i="88" s="1"/>
  <c r="B1242" i="88" a="1"/>
  <c r="B1242" i="88" s="1"/>
  <c r="B1241" i="88" a="1"/>
  <c r="B1241" i="88" s="1"/>
  <c r="B1240" i="88" a="1"/>
  <c r="B1240" i="88" s="1"/>
  <c r="B1239" i="88" a="1"/>
  <c r="B1239" i="88" s="1"/>
  <c r="B1238" i="88" a="1"/>
  <c r="B1238" i="88" s="1"/>
  <c r="B1237" i="88" a="1"/>
  <c r="B1237" i="88" s="1"/>
  <c r="B1236" i="88" a="1"/>
  <c r="B1236" i="88" s="1"/>
  <c r="B1235" i="88" a="1"/>
  <c r="B1235" i="88" s="1"/>
  <c r="B1234" i="88" a="1"/>
  <c r="B1234" i="88" s="1"/>
  <c r="B1233" i="88" a="1"/>
  <c r="B1233" i="88" s="1"/>
  <c r="B1232" i="88" a="1"/>
  <c r="B1232" i="88" s="1"/>
  <c r="B1231" i="88" a="1"/>
  <c r="B1231" i="88" s="1"/>
  <c r="B1230" i="88" a="1"/>
  <c r="B1230" i="88" s="1"/>
  <c r="B1229" i="88" a="1"/>
  <c r="B1229" i="88" s="1"/>
  <c r="B1228" i="88" a="1"/>
  <c r="B1228" i="88" s="1"/>
  <c r="B1227" i="88" a="1"/>
  <c r="B1227" i="88" s="1"/>
  <c r="B1226" i="88" a="1"/>
  <c r="B1226" i="88" s="1"/>
  <c r="B1225" i="88" a="1"/>
  <c r="B1225" i="88" s="1"/>
  <c r="B1224" i="88" a="1"/>
  <c r="B1224" i="88" s="1"/>
  <c r="B1223" i="88" a="1"/>
  <c r="B1223" i="88" s="1"/>
  <c r="B1222" i="88" a="1"/>
  <c r="B1222" i="88" s="1"/>
  <c r="B1221" i="88" a="1"/>
  <c r="B1221" i="88" s="1"/>
  <c r="B1220" i="88" a="1"/>
  <c r="B1220" i="88" s="1"/>
  <c r="B1219" i="88" a="1"/>
  <c r="B1219" i="88" s="1"/>
  <c r="B1218" i="88" a="1"/>
  <c r="B1218" i="88" s="1"/>
  <c r="B1217" i="88" a="1"/>
  <c r="B1217" i="88" s="1"/>
  <c r="B1216" i="88" a="1"/>
  <c r="B1216" i="88" s="1"/>
  <c r="B1215" i="88" a="1"/>
  <c r="B1215" i="88" s="1"/>
  <c r="B1214" i="88" a="1"/>
  <c r="B1214" i="88" s="1"/>
  <c r="B1213" i="88" a="1"/>
  <c r="B1213" i="88" s="1"/>
  <c r="B1212" i="88" a="1"/>
  <c r="B1212" i="88" s="1"/>
  <c r="B1211" i="88" a="1"/>
  <c r="B1211" i="88" s="1"/>
  <c r="B1210" i="88" a="1"/>
  <c r="B1210" i="88" s="1"/>
  <c r="B1209" i="88" a="1"/>
  <c r="B1209" i="88" s="1"/>
  <c r="B1208" i="88" a="1"/>
  <c r="B1208" i="88" s="1"/>
  <c r="B1207" i="88" a="1"/>
  <c r="B1207" i="88" s="1"/>
  <c r="B1206" i="88" a="1"/>
  <c r="B1206" i="88" s="1"/>
  <c r="B1205" i="88" a="1"/>
  <c r="B1205" i="88" s="1"/>
  <c r="B1204" i="88" a="1"/>
  <c r="B1204" i="88" s="1"/>
  <c r="B1203" i="88" a="1"/>
  <c r="B1203" i="88" s="1"/>
  <c r="B1202" i="88" a="1"/>
  <c r="B1202" i="88" s="1"/>
  <c r="B1201" i="88" a="1"/>
  <c r="B1201" i="88" s="1"/>
  <c r="B1200" i="88" a="1"/>
  <c r="B1200" i="88" s="1"/>
  <c r="B1199" i="88" a="1"/>
  <c r="B1199" i="88" s="1"/>
  <c r="B1198" i="88" a="1"/>
  <c r="B1198" i="88" s="1"/>
  <c r="B1197" i="88" a="1"/>
  <c r="B1197" i="88" s="1"/>
  <c r="B1196" i="88" a="1"/>
  <c r="B1196" i="88" s="1"/>
  <c r="B1195" i="88" a="1"/>
  <c r="B1195" i="88" s="1"/>
  <c r="B1194" i="88" a="1"/>
  <c r="B1194" i="88" s="1"/>
  <c r="B1193" i="88" a="1"/>
  <c r="B1193" i="88" s="1"/>
  <c r="B1192" i="88" a="1"/>
  <c r="B1192" i="88" s="1"/>
  <c r="B1191" i="88" a="1"/>
  <c r="B1191" i="88" s="1"/>
  <c r="B1190" i="88" a="1"/>
  <c r="B1190" i="88" s="1"/>
  <c r="B1189" i="88" a="1"/>
  <c r="B1189" i="88" s="1"/>
  <c r="B1188" i="88" a="1"/>
  <c r="B1188" i="88" s="1"/>
  <c r="B1187" i="88" a="1"/>
  <c r="B1187" i="88" s="1"/>
  <c r="B1186" i="88" a="1"/>
  <c r="B1186" i="88" s="1"/>
  <c r="B1185" i="88" a="1"/>
  <c r="B1185" i="88" s="1"/>
  <c r="B1184" i="88" a="1"/>
  <c r="B1184" i="88" s="1"/>
  <c r="B1183" i="88" a="1"/>
  <c r="B1183" i="88" s="1"/>
  <c r="B1182" i="88" a="1"/>
  <c r="B1182" i="88" s="1"/>
  <c r="B1181" i="88" a="1"/>
  <c r="B1181" i="88" s="1"/>
  <c r="B1180" i="88" a="1"/>
  <c r="B1180" i="88" s="1"/>
  <c r="B1179" i="88" a="1"/>
  <c r="B1179" i="88" s="1"/>
  <c r="B1178" i="88" a="1"/>
  <c r="B1178" i="88" s="1"/>
  <c r="B1177" i="88" a="1"/>
  <c r="B1177" i="88" s="1"/>
  <c r="B1176" i="88" a="1"/>
  <c r="B1176" i="88" s="1"/>
  <c r="B1175" i="88" a="1"/>
  <c r="B1175" i="88" s="1"/>
  <c r="B1174" i="88" a="1"/>
  <c r="B1174" i="88" s="1"/>
  <c r="B1173" i="88" a="1"/>
  <c r="B1173" i="88" s="1"/>
  <c r="B1172" i="88" a="1"/>
  <c r="B1172" i="88" s="1"/>
  <c r="B1171" i="88" a="1"/>
  <c r="B1171" i="88" s="1"/>
  <c r="B1170" i="88" a="1"/>
  <c r="B1170" i="88" s="1"/>
  <c r="B1169" i="88" a="1"/>
  <c r="B1169" i="88" s="1"/>
  <c r="B1168" i="88" a="1"/>
  <c r="B1168" i="88" s="1"/>
  <c r="B1167" i="88" a="1"/>
  <c r="B1167" i="88" s="1"/>
  <c r="B1166" i="88" a="1"/>
  <c r="B1166" i="88" s="1"/>
  <c r="B1165" i="88" a="1"/>
  <c r="B1165" i="88" s="1"/>
  <c r="B1164" i="88" a="1"/>
  <c r="B1164" i="88" s="1"/>
  <c r="B1163" i="88" a="1"/>
  <c r="B1163" i="88" s="1"/>
  <c r="B1162" i="88" a="1"/>
  <c r="B1162" i="88" s="1"/>
  <c r="B1161" i="88" a="1"/>
  <c r="B1161" i="88" s="1"/>
  <c r="B1160" i="88" a="1"/>
  <c r="B1160" i="88" s="1"/>
  <c r="B1159" i="88" a="1"/>
  <c r="B1159" i="88" s="1"/>
  <c r="B1158" i="88" a="1"/>
  <c r="B1158" i="88" s="1"/>
  <c r="B1157" i="88" a="1"/>
  <c r="B1157" i="88" s="1"/>
  <c r="B1156" i="88" a="1"/>
  <c r="B1156" i="88" s="1"/>
  <c r="B1155" i="88" a="1"/>
  <c r="B1155" i="88" s="1"/>
  <c r="B1154" i="88" a="1"/>
  <c r="B1154" i="88" s="1"/>
  <c r="B1153" i="88" a="1"/>
  <c r="B1153" i="88" s="1"/>
  <c r="B1152" i="88" a="1"/>
  <c r="B1152" i="88" s="1"/>
  <c r="B1151" i="88" a="1"/>
  <c r="B1151" i="88" s="1"/>
  <c r="B1150" i="88" a="1"/>
  <c r="B1150" i="88" s="1"/>
  <c r="B1149" i="88" a="1"/>
  <c r="B1149" i="88" s="1"/>
  <c r="B1148" i="88" a="1"/>
  <c r="B1148" i="88" s="1"/>
  <c r="B1147" i="88" a="1"/>
  <c r="B1147" i="88" s="1"/>
  <c r="B1146" i="88" a="1"/>
  <c r="B1146" i="88" s="1"/>
  <c r="B1145" i="88" a="1"/>
  <c r="B1145" i="88" s="1"/>
  <c r="B1144" i="88" a="1"/>
  <c r="B1144" i="88" s="1"/>
  <c r="B1143" i="88" a="1"/>
  <c r="B1143" i="88" s="1"/>
  <c r="B1142" i="88" a="1"/>
  <c r="B1142" i="88" s="1"/>
  <c r="B1141" i="88" a="1"/>
  <c r="B1141" i="88" s="1"/>
  <c r="B1140" i="88" a="1"/>
  <c r="B1140" i="88" s="1"/>
  <c r="B1139" i="88" a="1"/>
  <c r="B1139" i="88" s="1"/>
  <c r="B1138" i="88" a="1"/>
  <c r="B1138" i="88" s="1"/>
  <c r="B1137" i="88" a="1"/>
  <c r="B1137" i="88" s="1"/>
  <c r="B1136" i="88" a="1"/>
  <c r="B1136" i="88" s="1"/>
  <c r="B1135" i="88" a="1"/>
  <c r="B1135" i="88" s="1"/>
  <c r="B1134" i="88" a="1"/>
  <c r="B1134" i="88" s="1"/>
  <c r="B1133" i="88" a="1"/>
  <c r="B1133" i="88" s="1"/>
  <c r="B1132" i="88" a="1"/>
  <c r="B1132" i="88" s="1"/>
  <c r="B1131" i="88" a="1"/>
  <c r="B1131" i="88" s="1"/>
  <c r="B1130" i="88" a="1"/>
  <c r="B1130" i="88" s="1"/>
  <c r="B1129" i="88" a="1"/>
  <c r="B1129" i="88" s="1"/>
  <c r="B1128" i="88" a="1"/>
  <c r="B1128" i="88" s="1"/>
  <c r="B1127" i="88" a="1"/>
  <c r="B1127" i="88" s="1"/>
  <c r="B1126" i="88" a="1"/>
  <c r="B1126" i="88" s="1"/>
  <c r="B1125" i="88" a="1"/>
  <c r="B1125" i="88" s="1"/>
  <c r="B1124" i="88" a="1"/>
  <c r="B1124" i="88" s="1"/>
  <c r="B1123" i="88" a="1"/>
  <c r="B1123" i="88" s="1"/>
  <c r="B1122" i="88" a="1"/>
  <c r="B1122" i="88" s="1"/>
  <c r="B1121" i="88" a="1"/>
  <c r="B1121" i="88" s="1"/>
  <c r="B1120" i="88" a="1"/>
  <c r="B1120" i="88" s="1"/>
  <c r="B1119" i="88" a="1"/>
  <c r="B1119" i="88" s="1"/>
  <c r="B1118" i="88" a="1"/>
  <c r="B1118" i="88" s="1"/>
  <c r="B1117" i="88" a="1"/>
  <c r="B1117" i="88" s="1"/>
  <c r="B1116" i="88" a="1"/>
  <c r="B1116" i="88" s="1"/>
  <c r="B1115" i="88" a="1"/>
  <c r="B1115" i="88" s="1"/>
  <c r="B1114" i="88" a="1"/>
  <c r="B1114" i="88" s="1"/>
  <c r="B1113" i="88" a="1"/>
  <c r="B1113" i="88" s="1"/>
  <c r="B1112" i="88" a="1"/>
  <c r="B1112" i="88" s="1"/>
  <c r="B1111" i="88" a="1"/>
  <c r="B1111" i="88" s="1"/>
  <c r="B1110" i="88" a="1"/>
  <c r="B1110" i="88" s="1"/>
  <c r="B1109" i="88" a="1"/>
  <c r="B1109" i="88" s="1"/>
  <c r="B1108" i="88" a="1"/>
  <c r="B1108" i="88" s="1"/>
  <c r="B1107" i="88" a="1"/>
  <c r="B1107" i="88" s="1"/>
  <c r="B1106" i="88" a="1"/>
  <c r="B1106" i="88" s="1"/>
  <c r="B1105" i="88" a="1"/>
  <c r="B1105" i="88" s="1"/>
  <c r="B1104" i="88" a="1"/>
  <c r="B1104" i="88" s="1"/>
  <c r="B1103" i="88" a="1"/>
  <c r="B1103" i="88" s="1"/>
  <c r="B1102" i="88" a="1"/>
  <c r="B1102" i="88" s="1"/>
  <c r="B1101" i="88" a="1"/>
  <c r="B1101" i="88" s="1"/>
  <c r="B1100" i="88" a="1"/>
  <c r="B1100" i="88" s="1"/>
  <c r="B1099" i="88" a="1"/>
  <c r="B1099" i="88" s="1"/>
  <c r="B1098" i="88" a="1"/>
  <c r="B1098" i="88" s="1"/>
  <c r="B1097" i="88" a="1"/>
  <c r="B1097" i="88" s="1"/>
  <c r="B1096" i="88" a="1"/>
  <c r="B1096" i="88" s="1"/>
  <c r="B1095" i="88" a="1"/>
  <c r="B1095" i="88" s="1"/>
  <c r="B1094" i="88" a="1"/>
  <c r="B1094" i="88" s="1"/>
  <c r="B1093" i="88" a="1"/>
  <c r="B1093" i="88" s="1"/>
  <c r="B1092" i="88" a="1"/>
  <c r="B1092" i="88" s="1"/>
  <c r="B1091" i="88" a="1"/>
  <c r="B1091" i="88" s="1"/>
  <c r="B1090" i="88" a="1"/>
  <c r="B1090" i="88" s="1"/>
  <c r="B1089" i="88" a="1"/>
  <c r="B1089" i="88" s="1"/>
  <c r="B1088" i="88" a="1"/>
  <c r="B1088" i="88" s="1"/>
  <c r="B1087" i="88" a="1"/>
  <c r="B1087" i="88" s="1"/>
  <c r="B1086" i="88" a="1"/>
  <c r="B1086" i="88" s="1"/>
  <c r="B1085" i="88" a="1"/>
  <c r="B1085" i="88" s="1"/>
  <c r="B1084" i="88" a="1"/>
  <c r="B1084" i="88" s="1"/>
  <c r="B1083" i="88" a="1"/>
  <c r="B1083" i="88" s="1"/>
  <c r="B1082" i="88" a="1"/>
  <c r="B1082" i="88" s="1"/>
  <c r="B1081" i="88" a="1"/>
  <c r="B1081" i="88" s="1"/>
  <c r="B1080" i="88" a="1"/>
  <c r="B1080" i="88" s="1"/>
  <c r="B1079" i="88" a="1"/>
  <c r="B1079" i="88" s="1"/>
  <c r="B1078" i="88" a="1"/>
  <c r="B1078" i="88" s="1"/>
  <c r="B1077" i="88" a="1"/>
  <c r="B1077" i="88" s="1"/>
  <c r="B1076" i="88" a="1"/>
  <c r="B1076" i="88" s="1"/>
  <c r="B1075" i="88" a="1"/>
  <c r="B1075" i="88" s="1"/>
  <c r="B1074" i="88" a="1"/>
  <c r="B1074" i="88" s="1"/>
  <c r="B1073" i="88" a="1"/>
  <c r="B1073" i="88" s="1"/>
  <c r="B1072" i="88" a="1"/>
  <c r="B1072" i="88" s="1"/>
  <c r="B1071" i="88" a="1"/>
  <c r="B1071" i="88" s="1"/>
  <c r="B1070" i="88" a="1"/>
  <c r="B1070" i="88" s="1"/>
  <c r="B1069" i="88" a="1"/>
  <c r="B1069" i="88" s="1"/>
  <c r="B1068" i="88" a="1"/>
  <c r="B1068" i="88" s="1"/>
  <c r="B1067" i="88" a="1"/>
  <c r="B1067" i="88" s="1"/>
  <c r="B1066" i="88" a="1"/>
  <c r="B1066" i="88" s="1"/>
  <c r="B1065" i="88" a="1"/>
  <c r="B1065" i="88" s="1"/>
  <c r="B1064" i="88" a="1"/>
  <c r="B1064" i="88" s="1"/>
  <c r="B1063" i="88" a="1"/>
  <c r="B1063" i="88" s="1"/>
  <c r="B1062" i="88" a="1"/>
  <c r="B1062" i="88" s="1"/>
  <c r="B1061" i="88" a="1"/>
  <c r="B1061" i="88" s="1"/>
  <c r="B1060" i="88" a="1"/>
  <c r="B1060" i="88" s="1"/>
  <c r="B1059" i="88" a="1"/>
  <c r="B1059" i="88" s="1"/>
  <c r="B1058" i="88" a="1"/>
  <c r="B1058" i="88" s="1"/>
  <c r="B1057" i="88" a="1"/>
  <c r="B1057" i="88" s="1"/>
  <c r="B1056" i="88" a="1"/>
  <c r="B1056" i="88" s="1"/>
  <c r="B1055" i="88" a="1"/>
  <c r="B1055" i="88" s="1"/>
  <c r="B1054" i="88" a="1"/>
  <c r="B1054" i="88" s="1"/>
  <c r="B1053" i="88" a="1"/>
  <c r="B1053" i="88" s="1"/>
  <c r="B1052" i="88" a="1"/>
  <c r="B1052" i="88" s="1"/>
  <c r="B1051" i="88" a="1"/>
  <c r="B1051" i="88" s="1"/>
  <c r="B1050" i="88" a="1"/>
  <c r="B1050" i="88" s="1"/>
  <c r="B1049" i="88" a="1"/>
  <c r="B1049" i="88" s="1"/>
  <c r="B1048" i="88" a="1"/>
  <c r="B1048" i="88" s="1"/>
  <c r="B1047" i="88" a="1"/>
  <c r="B1047" i="88" s="1"/>
  <c r="B1046" i="88" a="1"/>
  <c r="B1046" i="88" s="1"/>
  <c r="B1045" i="88" a="1"/>
  <c r="B1045" i="88" s="1"/>
  <c r="B1044" i="88" a="1"/>
  <c r="B1044" i="88" s="1"/>
  <c r="B1043" i="88" a="1"/>
  <c r="B1043" i="88" s="1"/>
  <c r="B1042" i="88" a="1"/>
  <c r="B1042" i="88" s="1"/>
  <c r="B1041" i="88" a="1"/>
  <c r="B1041" i="88" s="1"/>
  <c r="B1040" i="88" a="1"/>
  <c r="B1040" i="88" s="1"/>
  <c r="B1039" i="88" a="1"/>
  <c r="B1039" i="88" s="1"/>
  <c r="B1038" i="88" a="1"/>
  <c r="B1038" i="88" s="1"/>
  <c r="B1037" i="88" a="1"/>
  <c r="B1037" i="88" s="1"/>
  <c r="B1036" i="88" a="1"/>
  <c r="B1036" i="88" s="1"/>
  <c r="B1035" i="88" a="1"/>
  <c r="B1035" i="88" s="1"/>
  <c r="B1034" i="88" a="1"/>
  <c r="B1034" i="88" s="1"/>
  <c r="B1033" i="88" a="1"/>
  <c r="B1033" i="88" s="1"/>
  <c r="B1032" i="88" a="1"/>
  <c r="B1032" i="88" s="1"/>
  <c r="B1031" i="88" a="1"/>
  <c r="B1031" i="88" s="1"/>
  <c r="B1030" i="88" a="1"/>
  <c r="B1030" i="88" s="1"/>
  <c r="B1029" i="88" a="1"/>
  <c r="B1029" i="88" s="1"/>
  <c r="B1028" i="88" a="1"/>
  <c r="B1028" i="88" s="1"/>
  <c r="B1027" i="88" a="1"/>
  <c r="B1027" i="88" s="1"/>
  <c r="B1026" i="88" a="1"/>
  <c r="B1026" i="88" s="1"/>
  <c r="B1025" i="88" a="1"/>
  <c r="B1025" i="88" s="1"/>
  <c r="B1024" i="88" a="1"/>
  <c r="B1024" i="88" s="1"/>
  <c r="B1023" i="88" a="1"/>
  <c r="B1023" i="88" s="1"/>
  <c r="B1022" i="88" a="1"/>
  <c r="B1022" i="88" s="1"/>
  <c r="B1021" i="88" a="1"/>
  <c r="B1021" i="88" s="1"/>
  <c r="B1020" i="88" a="1"/>
  <c r="B1020" i="88" s="1"/>
  <c r="B1019" i="88" a="1"/>
  <c r="B1019" i="88" s="1"/>
  <c r="B1018" i="88" a="1"/>
  <c r="B1018" i="88" s="1"/>
  <c r="B1017" i="88" a="1"/>
  <c r="B1017" i="88" s="1"/>
  <c r="B1016" i="88" a="1"/>
  <c r="B1016" i="88" s="1"/>
  <c r="B1015" i="88" a="1"/>
  <c r="B1015" i="88" s="1"/>
  <c r="B1014" i="88" a="1"/>
  <c r="B1014" i="88" s="1"/>
  <c r="B1013" i="88" a="1"/>
  <c r="B1013" i="88" s="1"/>
  <c r="B1012" i="88" a="1"/>
  <c r="B1012" i="88" s="1"/>
  <c r="B1011" i="88" a="1"/>
  <c r="B1011" i="88" s="1"/>
  <c r="B1010" i="88" a="1"/>
  <c r="B1010" i="88" s="1"/>
  <c r="B1009" i="88" a="1"/>
  <c r="B1009" i="88" s="1"/>
  <c r="B1008" i="88" a="1"/>
  <c r="B1008" i="88" s="1"/>
  <c r="B1007" i="88" a="1"/>
  <c r="B1007" i="88" s="1"/>
  <c r="B1006" i="88" a="1"/>
  <c r="B1006" i="88" s="1"/>
  <c r="B1005" i="88" a="1"/>
  <c r="B1005" i="88" s="1"/>
  <c r="B1004" i="88" a="1"/>
  <c r="B1004" i="88" s="1"/>
  <c r="B1003" i="88" a="1"/>
  <c r="B1003" i="88" s="1"/>
  <c r="B1002" i="88" a="1"/>
  <c r="B1002" i="88" s="1"/>
  <c r="B1001" i="88" a="1"/>
  <c r="B1001" i="88" s="1"/>
  <c r="B1000" i="88" a="1"/>
  <c r="B1000" i="88" s="1"/>
  <c r="B999" i="88" a="1"/>
  <c r="B999" i="88" s="1"/>
  <c r="B998" i="88" a="1"/>
  <c r="B998" i="88" s="1"/>
  <c r="B997" i="88" a="1"/>
  <c r="B997" i="88" s="1"/>
  <c r="B996" i="88" a="1"/>
  <c r="B996" i="88" s="1"/>
  <c r="B995" i="88" a="1"/>
  <c r="B995" i="88" s="1"/>
  <c r="B994" i="88" a="1"/>
  <c r="B994" i="88" s="1"/>
  <c r="B993" i="88" a="1"/>
  <c r="B993" i="88" s="1"/>
  <c r="B992" i="88" a="1"/>
  <c r="B992" i="88" s="1"/>
  <c r="B991" i="88" a="1"/>
  <c r="B991" i="88" s="1"/>
  <c r="B990" i="88" a="1"/>
  <c r="B990" i="88" s="1"/>
  <c r="B989" i="88" a="1"/>
  <c r="B989" i="88" s="1"/>
  <c r="B988" i="88" a="1"/>
  <c r="B988" i="88" s="1"/>
  <c r="B987" i="88" a="1"/>
  <c r="B987" i="88" s="1"/>
  <c r="B986" i="88" a="1"/>
  <c r="B986" i="88" s="1"/>
  <c r="B985" i="88" a="1"/>
  <c r="B985" i="88" s="1"/>
  <c r="B984" i="88" a="1"/>
  <c r="B984" i="88" s="1"/>
  <c r="B983" i="88" a="1"/>
  <c r="B983" i="88" s="1"/>
  <c r="B982" i="88" a="1"/>
  <c r="B982" i="88" s="1"/>
  <c r="B981" i="88" a="1"/>
  <c r="B981" i="88" s="1"/>
  <c r="B980" i="88" a="1"/>
  <c r="B980" i="88" s="1"/>
  <c r="B979" i="88" a="1"/>
  <c r="B979" i="88" s="1"/>
  <c r="B978" i="88" a="1"/>
  <c r="B978" i="88" s="1"/>
  <c r="B977" i="88" a="1"/>
  <c r="B977" i="88" s="1"/>
  <c r="B976" i="88" a="1"/>
  <c r="B976" i="88" s="1"/>
  <c r="B975" i="88" a="1"/>
  <c r="B975" i="88" s="1"/>
  <c r="B974" i="88" a="1"/>
  <c r="B974" i="88" s="1"/>
  <c r="B973" i="88" a="1"/>
  <c r="B973" i="88" s="1"/>
  <c r="B972" i="88" a="1"/>
  <c r="B972" i="88" s="1"/>
  <c r="B971" i="88" a="1"/>
  <c r="B971" i="88" s="1"/>
  <c r="B970" i="88" a="1"/>
  <c r="B970" i="88" s="1"/>
  <c r="B969" i="88" a="1"/>
  <c r="B969" i="88" s="1"/>
  <c r="B968" i="88" a="1"/>
  <c r="B968" i="88" s="1"/>
  <c r="B967" i="88" a="1"/>
  <c r="B967" i="88" s="1"/>
  <c r="B966" i="88" a="1"/>
  <c r="B966" i="88" s="1"/>
  <c r="B965" i="88" a="1"/>
  <c r="B965" i="88" s="1"/>
  <c r="B964" i="88" a="1"/>
  <c r="B964" i="88" s="1"/>
  <c r="B963" i="88" a="1"/>
  <c r="B963" i="88" s="1"/>
  <c r="B962" i="88" a="1"/>
  <c r="B962" i="88" s="1"/>
  <c r="B961" i="88" a="1"/>
  <c r="B961" i="88" s="1"/>
  <c r="B960" i="88" a="1"/>
  <c r="B960" i="88" s="1"/>
  <c r="B959" i="88" a="1"/>
  <c r="B959" i="88" s="1"/>
  <c r="B958" i="88" a="1"/>
  <c r="B958" i="88" s="1"/>
  <c r="B957" i="88" a="1"/>
  <c r="B957" i="88" s="1"/>
  <c r="B956" i="88" a="1"/>
  <c r="B956" i="88" s="1"/>
  <c r="B955" i="88" a="1"/>
  <c r="B955" i="88" s="1"/>
  <c r="B954" i="88" a="1"/>
  <c r="B954" i="88" s="1"/>
  <c r="B953" i="88" a="1"/>
  <c r="B953" i="88" s="1"/>
  <c r="B952" i="88" a="1"/>
  <c r="B952" i="88" s="1"/>
  <c r="B951" i="88" a="1"/>
  <c r="B951" i="88" s="1"/>
  <c r="B950" i="88" a="1"/>
  <c r="B950" i="88" s="1"/>
  <c r="B949" i="88" a="1"/>
  <c r="B949" i="88" s="1"/>
  <c r="B948" i="88" a="1"/>
  <c r="B948" i="88" s="1"/>
  <c r="B947" i="88" a="1"/>
  <c r="B947" i="88" s="1"/>
  <c r="B946" i="88" a="1"/>
  <c r="B946" i="88" s="1"/>
  <c r="B945" i="88" a="1"/>
  <c r="B945" i="88" s="1"/>
  <c r="B944" i="88" a="1"/>
  <c r="B944" i="88" s="1"/>
  <c r="B943" i="88" a="1"/>
  <c r="B943" i="88" s="1"/>
  <c r="B942" i="88" a="1"/>
  <c r="B942" i="88" s="1"/>
  <c r="B941" i="88" a="1"/>
  <c r="B941" i="88" s="1"/>
  <c r="B940" i="88" a="1"/>
  <c r="B940" i="88" s="1"/>
  <c r="B939" i="88" a="1"/>
  <c r="B939" i="88" s="1"/>
  <c r="B938" i="88" a="1"/>
  <c r="B938" i="88" s="1"/>
  <c r="B937" i="88" a="1"/>
  <c r="B937" i="88" s="1"/>
  <c r="B936" i="88" a="1"/>
  <c r="B936" i="88" s="1"/>
  <c r="B935" i="88" a="1"/>
  <c r="B935" i="88" s="1"/>
  <c r="B934" i="88" a="1"/>
  <c r="B934" i="88" s="1"/>
  <c r="B933" i="88" a="1"/>
  <c r="B933" i="88" s="1"/>
  <c r="B932" i="88" a="1"/>
  <c r="B932" i="88" s="1"/>
  <c r="B931" i="88" a="1"/>
  <c r="B931" i="88" s="1"/>
  <c r="B930" i="88" a="1"/>
  <c r="B930" i="88" s="1"/>
  <c r="B929" i="88" a="1"/>
  <c r="B929" i="88" s="1"/>
  <c r="B928" i="88" a="1"/>
  <c r="B928" i="88" s="1"/>
  <c r="B927" i="88" a="1"/>
  <c r="B927" i="88" s="1"/>
  <c r="B926" i="88" a="1"/>
  <c r="B926" i="88" s="1"/>
  <c r="B925" i="88" a="1"/>
  <c r="B925" i="88" s="1"/>
  <c r="B924" i="88" a="1"/>
  <c r="B924" i="88" s="1"/>
  <c r="B923" i="88" a="1"/>
  <c r="B923" i="88" s="1"/>
  <c r="B922" i="88" a="1"/>
  <c r="B922" i="88" s="1"/>
  <c r="B921" i="88" a="1"/>
  <c r="B921" i="88" s="1"/>
  <c r="B920" i="88" a="1"/>
  <c r="B920" i="88" s="1"/>
  <c r="B919" i="88" a="1"/>
  <c r="B919" i="88" s="1"/>
  <c r="B918" i="88" a="1"/>
  <c r="B918" i="88" s="1"/>
  <c r="B917" i="88" a="1"/>
  <c r="B917" i="88" s="1"/>
  <c r="B916" i="88" a="1"/>
  <c r="B916" i="88" s="1"/>
  <c r="B915" i="88" a="1"/>
  <c r="B915" i="88" s="1"/>
  <c r="B914" i="88" a="1"/>
  <c r="B914" i="88" s="1"/>
  <c r="B913" i="88" a="1"/>
  <c r="B913" i="88" s="1"/>
  <c r="B912" i="88" a="1"/>
  <c r="B912" i="88" s="1"/>
  <c r="B911" i="88" a="1"/>
  <c r="B911" i="88" s="1"/>
  <c r="B910" i="88" a="1"/>
  <c r="B910" i="88" s="1"/>
  <c r="B909" i="88" a="1"/>
  <c r="B909" i="88" s="1"/>
  <c r="B908" i="88" a="1"/>
  <c r="B908" i="88" s="1"/>
  <c r="B907" i="88" a="1"/>
  <c r="B907" i="88" s="1"/>
  <c r="B906" i="88" a="1"/>
  <c r="B906" i="88" s="1"/>
  <c r="B905" i="88" a="1"/>
  <c r="B905" i="88" s="1"/>
  <c r="B904" i="88" a="1"/>
  <c r="B904" i="88" s="1"/>
  <c r="B903" i="88" a="1"/>
  <c r="B903" i="88" s="1"/>
  <c r="B902" i="88" a="1"/>
  <c r="B902" i="88" s="1"/>
  <c r="B901" i="88" a="1"/>
  <c r="B901" i="88" s="1"/>
  <c r="B900" i="88" a="1"/>
  <c r="B900" i="88" s="1"/>
  <c r="B899" i="88" a="1"/>
  <c r="B899" i="88" s="1"/>
  <c r="B898" i="88" a="1"/>
  <c r="B898" i="88" s="1"/>
  <c r="B897" i="88" a="1"/>
  <c r="B897" i="88" s="1"/>
  <c r="B896" i="88" a="1"/>
  <c r="B896" i="88" s="1"/>
  <c r="B895" i="88" a="1"/>
  <c r="B895" i="88" s="1"/>
  <c r="B894" i="88" a="1"/>
  <c r="B894" i="88" s="1"/>
  <c r="B893" i="88" a="1"/>
  <c r="B893" i="88" s="1"/>
  <c r="B892" i="88" a="1"/>
  <c r="B892" i="88" s="1"/>
  <c r="B891" i="88" a="1"/>
  <c r="B891" i="88" s="1"/>
  <c r="B890" i="88" a="1"/>
  <c r="B890" i="88" s="1"/>
  <c r="B889" i="88" a="1"/>
  <c r="B889" i="88" s="1"/>
  <c r="B888" i="88" a="1"/>
  <c r="B888" i="88" s="1"/>
  <c r="B887" i="88" a="1"/>
  <c r="B887" i="88" s="1"/>
  <c r="B886" i="88" a="1"/>
  <c r="B886" i="88" s="1"/>
  <c r="B885" i="88" a="1"/>
  <c r="B885" i="88" s="1"/>
  <c r="B884" i="88" a="1"/>
  <c r="B884" i="88" s="1"/>
  <c r="B883" i="88" a="1"/>
  <c r="B883" i="88" s="1"/>
  <c r="B882" i="88" a="1"/>
  <c r="B882" i="88" s="1"/>
  <c r="B881" i="88" a="1"/>
  <c r="B881" i="88" s="1"/>
  <c r="B880" i="88" a="1"/>
  <c r="B880" i="88" s="1"/>
  <c r="B879" i="88" a="1"/>
  <c r="B879" i="88" s="1"/>
  <c r="B878" i="88" a="1"/>
  <c r="B878" i="88" s="1"/>
  <c r="B877" i="88" a="1"/>
  <c r="B877" i="88" s="1"/>
  <c r="B876" i="88" a="1"/>
  <c r="B876" i="88" s="1"/>
  <c r="B875" i="88" a="1"/>
  <c r="B875" i="88" s="1"/>
  <c r="B874" i="88" a="1"/>
  <c r="B874" i="88" s="1"/>
  <c r="B873" i="88" a="1"/>
  <c r="B873" i="88" s="1"/>
  <c r="B872" i="88" a="1"/>
  <c r="B872" i="88" s="1"/>
  <c r="B871" i="88" a="1"/>
  <c r="B871" i="88" s="1"/>
  <c r="B870" i="88" a="1"/>
  <c r="B870" i="88" s="1"/>
  <c r="B869" i="88" a="1"/>
  <c r="B869" i="88" s="1"/>
  <c r="B868" i="88" a="1"/>
  <c r="B868" i="88" s="1"/>
  <c r="B867" i="88" a="1"/>
  <c r="B867" i="88" s="1"/>
  <c r="B866" i="88" a="1"/>
  <c r="B866" i="88" s="1"/>
  <c r="B865" i="88" a="1"/>
  <c r="B865" i="88" s="1"/>
  <c r="B864" i="88" a="1"/>
  <c r="B864" i="88" s="1"/>
  <c r="B863" i="88" a="1"/>
  <c r="B863" i="88" s="1"/>
  <c r="B862" i="88" a="1"/>
  <c r="B862" i="88" s="1"/>
  <c r="B861" i="88" a="1"/>
  <c r="B861" i="88" s="1"/>
  <c r="B860" i="88" a="1"/>
  <c r="B860" i="88" s="1"/>
  <c r="B859" i="88" a="1"/>
  <c r="B859" i="88" s="1"/>
  <c r="B858" i="88" a="1"/>
  <c r="B858" i="88" s="1"/>
  <c r="B857" i="88" a="1"/>
  <c r="B857" i="88" s="1"/>
  <c r="B856" i="88" a="1"/>
  <c r="B856" i="88" s="1"/>
  <c r="B855" i="88" a="1"/>
  <c r="B855" i="88" s="1"/>
  <c r="B854" i="88" a="1"/>
  <c r="B854" i="88" s="1"/>
  <c r="B853" i="88" a="1"/>
  <c r="B853" i="88" s="1"/>
  <c r="B852" i="88" a="1"/>
  <c r="B852" i="88" s="1"/>
  <c r="B851" i="88" a="1"/>
  <c r="B851" i="88" s="1"/>
  <c r="B850" i="88" a="1"/>
  <c r="B850" i="88" s="1"/>
  <c r="B849" i="88" a="1"/>
  <c r="B849" i="88" s="1"/>
  <c r="B848" i="88" a="1"/>
  <c r="B848" i="88" s="1"/>
  <c r="B847" i="88" a="1"/>
  <c r="B847" i="88" s="1"/>
  <c r="B846" i="88" a="1"/>
  <c r="B846" i="88" s="1"/>
  <c r="B845" i="88" a="1"/>
  <c r="B845" i="88" s="1"/>
  <c r="B844" i="88" a="1"/>
  <c r="B844" i="88" s="1"/>
  <c r="B843" i="88" a="1"/>
  <c r="B843" i="88" s="1"/>
  <c r="B842" i="88" a="1"/>
  <c r="B842" i="88" s="1"/>
  <c r="B841" i="88" a="1"/>
  <c r="B841" i="88" s="1"/>
  <c r="B840" i="88" a="1"/>
  <c r="B840" i="88" s="1"/>
  <c r="B839" i="88" a="1"/>
  <c r="B839" i="88" s="1"/>
  <c r="B838" i="88" a="1"/>
  <c r="B838" i="88" s="1"/>
  <c r="B837" i="88" a="1"/>
  <c r="B837" i="88" s="1"/>
  <c r="B836" i="88" a="1"/>
  <c r="B836" i="88" s="1"/>
  <c r="B835" i="88" a="1"/>
  <c r="B835" i="88" s="1"/>
  <c r="B834" i="88" a="1"/>
  <c r="B834" i="88" s="1"/>
  <c r="B833" i="88" a="1"/>
  <c r="B833" i="88" s="1"/>
  <c r="B832" i="88" a="1"/>
  <c r="B832" i="88" s="1"/>
  <c r="B831" i="88" a="1"/>
  <c r="B831" i="88" s="1"/>
  <c r="B830" i="88" a="1"/>
  <c r="B830" i="88" s="1"/>
  <c r="B829" i="88" a="1"/>
  <c r="B829" i="88" s="1"/>
  <c r="B828" i="88" a="1"/>
  <c r="B828" i="88" s="1"/>
  <c r="B827" i="88" a="1"/>
  <c r="B827" i="88" s="1"/>
  <c r="B826" i="88" a="1"/>
  <c r="B826" i="88" s="1"/>
  <c r="B825" i="88" a="1"/>
  <c r="B825" i="88" s="1"/>
  <c r="B824" i="88" a="1"/>
  <c r="B824" i="88" s="1"/>
  <c r="B823" i="88" a="1"/>
  <c r="B823" i="88" s="1"/>
  <c r="B822" i="88" a="1"/>
  <c r="B822" i="88" s="1"/>
  <c r="B821" i="88" a="1"/>
  <c r="B821" i="88" s="1"/>
  <c r="B820" i="88" a="1"/>
  <c r="B820" i="88" s="1"/>
  <c r="B819" i="88" a="1"/>
  <c r="B819" i="88" s="1"/>
  <c r="B818" i="88" a="1"/>
  <c r="B818" i="88" s="1"/>
  <c r="B817" i="88" a="1"/>
  <c r="B817" i="88" s="1"/>
  <c r="B816" i="88" a="1"/>
  <c r="B816" i="88" s="1"/>
  <c r="B815" i="88" a="1"/>
  <c r="B815" i="88" s="1"/>
  <c r="B814" i="88" a="1"/>
  <c r="B814" i="88" s="1"/>
  <c r="B813" i="88" a="1"/>
  <c r="B813" i="88" s="1"/>
  <c r="B812" i="88" a="1"/>
  <c r="B812" i="88" s="1"/>
  <c r="B811" i="88" a="1"/>
  <c r="B811" i="88" s="1"/>
  <c r="B810" i="88" a="1"/>
  <c r="B810" i="88" s="1"/>
  <c r="B809" i="88" a="1"/>
  <c r="B809" i="88" s="1"/>
  <c r="B808" i="88" a="1"/>
  <c r="B808" i="88" s="1"/>
  <c r="B807" i="88" a="1"/>
  <c r="B807" i="88" s="1"/>
  <c r="B806" i="88" a="1"/>
  <c r="B806" i="88" s="1"/>
  <c r="B805" i="88" a="1"/>
  <c r="B805" i="88" s="1"/>
  <c r="B804" i="88" a="1"/>
  <c r="B804" i="88" s="1"/>
  <c r="B803" i="88" a="1"/>
  <c r="B803" i="88" s="1"/>
  <c r="B802" i="88" a="1"/>
  <c r="B802" i="88" s="1"/>
  <c r="B801" i="88" a="1"/>
  <c r="B801" i="88" s="1"/>
  <c r="B800" i="88" a="1"/>
  <c r="B800" i="88" s="1"/>
  <c r="B799" i="88" a="1"/>
  <c r="B799" i="88" s="1"/>
  <c r="B798" i="88" a="1"/>
  <c r="B798" i="88" s="1"/>
  <c r="B797" i="88" a="1"/>
  <c r="B797" i="88" s="1"/>
  <c r="B796" i="88" a="1"/>
  <c r="B796" i="88" s="1"/>
  <c r="B795" i="88" a="1"/>
  <c r="B795" i="88" s="1"/>
  <c r="B794" i="88" a="1"/>
  <c r="B794" i="88" s="1"/>
  <c r="B793" i="88" a="1"/>
  <c r="B793" i="88" s="1"/>
  <c r="B792" i="88" a="1"/>
  <c r="B792" i="88" s="1"/>
  <c r="B791" i="88" a="1"/>
  <c r="B791" i="88" s="1"/>
  <c r="B790" i="88" a="1"/>
  <c r="B790" i="88" s="1"/>
  <c r="B789" i="88" a="1"/>
  <c r="B789" i="88" s="1"/>
  <c r="B788" i="88" a="1"/>
  <c r="B788" i="88" s="1"/>
  <c r="B787" i="88" a="1"/>
  <c r="B787" i="88" s="1"/>
  <c r="B786" i="88" a="1"/>
  <c r="B786" i="88" s="1"/>
  <c r="B785" i="88" a="1"/>
  <c r="B785" i="88" s="1"/>
  <c r="B784" i="88" a="1"/>
  <c r="B784" i="88" s="1"/>
  <c r="B783" i="88" a="1"/>
  <c r="B783" i="88" s="1"/>
  <c r="B782" i="88" a="1"/>
  <c r="B782" i="88" s="1"/>
  <c r="B781" i="88" a="1"/>
  <c r="B781" i="88" s="1"/>
  <c r="B780" i="88" a="1"/>
  <c r="B780" i="88" s="1"/>
  <c r="B779" i="88" a="1"/>
  <c r="B779" i="88" s="1"/>
  <c r="B778" i="88" a="1"/>
  <c r="B778" i="88" s="1"/>
  <c r="B777" i="88" a="1"/>
  <c r="B777" i="88" s="1"/>
  <c r="B776" i="88" a="1"/>
  <c r="B776" i="88" s="1"/>
  <c r="B775" i="88" a="1"/>
  <c r="B775" i="88" s="1"/>
  <c r="B774" i="88" a="1"/>
  <c r="B774" i="88" s="1"/>
  <c r="B773" i="88" a="1"/>
  <c r="B773" i="88" s="1"/>
  <c r="B772" i="88" a="1"/>
  <c r="B772" i="88" s="1"/>
  <c r="B771" i="88" a="1"/>
  <c r="B771" i="88" s="1"/>
  <c r="B770" i="88" a="1"/>
  <c r="B770" i="88" s="1"/>
  <c r="B769" i="88" a="1"/>
  <c r="B769" i="88" s="1"/>
  <c r="B768" i="88" a="1"/>
  <c r="B768" i="88" s="1"/>
  <c r="B767" i="88" a="1"/>
  <c r="B767" i="88" s="1"/>
  <c r="B766" i="88" a="1"/>
  <c r="B766" i="88" s="1"/>
  <c r="B765" i="88" a="1"/>
  <c r="B765" i="88" s="1"/>
  <c r="B764" i="88" a="1"/>
  <c r="B764" i="88" s="1"/>
  <c r="B763" i="88" a="1"/>
  <c r="B763" i="88" s="1"/>
  <c r="B762" i="88" a="1"/>
  <c r="B762" i="88" s="1"/>
  <c r="B761" i="88" a="1"/>
  <c r="B761" i="88" s="1"/>
  <c r="B760" i="88" a="1"/>
  <c r="B760" i="88" s="1"/>
  <c r="B759" i="88" a="1"/>
  <c r="B759" i="88" s="1"/>
  <c r="B758" i="88" a="1"/>
  <c r="B758" i="88" s="1"/>
  <c r="B757" i="88" a="1"/>
  <c r="B757" i="88" s="1"/>
  <c r="B756" i="88" a="1"/>
  <c r="B756" i="88" s="1"/>
  <c r="B755" i="88" a="1"/>
  <c r="B755" i="88" s="1"/>
  <c r="B754" i="88" a="1"/>
  <c r="B754" i="88" s="1"/>
  <c r="B753" i="88" a="1"/>
  <c r="B753" i="88" s="1"/>
  <c r="B752" i="88" a="1"/>
  <c r="B752" i="88" s="1"/>
  <c r="B751" i="88" a="1"/>
  <c r="B751" i="88" s="1"/>
  <c r="B750" i="88" a="1"/>
  <c r="B750" i="88" s="1"/>
  <c r="B749" i="88" a="1"/>
  <c r="B749" i="88" s="1"/>
  <c r="B748" i="88" a="1"/>
  <c r="B748" i="88" s="1"/>
  <c r="B747" i="88" a="1"/>
  <c r="B747" i="88" s="1"/>
  <c r="B746" i="88" a="1"/>
  <c r="B746" i="88" s="1"/>
  <c r="B745" i="88" a="1"/>
  <c r="B745" i="88" s="1"/>
  <c r="B744" i="88" a="1"/>
  <c r="B744" i="88" s="1"/>
  <c r="B743" i="88" a="1"/>
  <c r="B743" i="88" s="1"/>
  <c r="B742" i="88" a="1"/>
  <c r="B742" i="88" s="1"/>
  <c r="B741" i="88" a="1"/>
  <c r="B741" i="88" s="1"/>
  <c r="B740" i="88" a="1"/>
  <c r="B740" i="88" s="1"/>
  <c r="B739" i="88" a="1"/>
  <c r="B739" i="88" s="1"/>
  <c r="B738" i="88" a="1"/>
  <c r="B738" i="88" s="1"/>
  <c r="B737" i="88" a="1"/>
  <c r="B737" i="88" s="1"/>
  <c r="B736" i="88" a="1"/>
  <c r="B736" i="88" s="1"/>
  <c r="B735" i="88" a="1"/>
  <c r="B735" i="88" s="1"/>
  <c r="B734" i="88" a="1"/>
  <c r="B734" i="88" s="1"/>
  <c r="B733" i="88" a="1"/>
  <c r="B733" i="88" s="1"/>
  <c r="B732" i="88" a="1"/>
  <c r="B732" i="88" s="1"/>
  <c r="B731" i="88" a="1"/>
  <c r="B731" i="88" s="1"/>
  <c r="B730" i="88" a="1"/>
  <c r="B730" i="88" s="1"/>
  <c r="B729" i="88" a="1"/>
  <c r="B729" i="88" s="1"/>
  <c r="B728" i="88" a="1"/>
  <c r="B728" i="88" s="1"/>
  <c r="B727" i="88" a="1"/>
  <c r="B727" i="88" s="1"/>
  <c r="B726" i="88" a="1"/>
  <c r="B726" i="88" s="1"/>
  <c r="B725" i="88" a="1"/>
  <c r="B725" i="88" s="1"/>
  <c r="B724" i="88" a="1"/>
  <c r="B724" i="88" s="1"/>
  <c r="B723" i="88" a="1"/>
  <c r="B723" i="88" s="1"/>
  <c r="B722" i="88" a="1"/>
  <c r="B722" i="88" s="1"/>
  <c r="B721" i="88" a="1"/>
  <c r="B721" i="88" s="1"/>
  <c r="B720" i="88" a="1"/>
  <c r="B720" i="88" s="1"/>
  <c r="B719" i="88" a="1"/>
  <c r="B719" i="88" s="1"/>
  <c r="B718" i="88" a="1"/>
  <c r="B718" i="88" s="1"/>
  <c r="B717" i="88" a="1"/>
  <c r="B717" i="88" s="1"/>
  <c r="B716" i="88" a="1"/>
  <c r="B716" i="88" s="1"/>
  <c r="B715" i="88" a="1"/>
  <c r="B715" i="88" s="1"/>
  <c r="B714" i="88" a="1"/>
  <c r="B714" i="88" s="1"/>
  <c r="B713" i="88" a="1"/>
  <c r="B713" i="88" s="1"/>
  <c r="B712" i="88" a="1"/>
  <c r="B712" i="88" s="1"/>
  <c r="B711" i="88" a="1"/>
  <c r="B711" i="88" s="1"/>
  <c r="B710" i="88" a="1"/>
  <c r="B710" i="88" s="1"/>
  <c r="B709" i="88" a="1"/>
  <c r="B709" i="88" s="1"/>
  <c r="B708" i="88" a="1"/>
  <c r="B708" i="88" s="1"/>
  <c r="B707" i="88" a="1"/>
  <c r="B707" i="88" s="1"/>
  <c r="B706" i="88" a="1"/>
  <c r="B706" i="88" s="1"/>
  <c r="B705" i="88" a="1"/>
  <c r="B705" i="88" s="1"/>
  <c r="B704" i="88" a="1"/>
  <c r="B704" i="88" s="1"/>
  <c r="B703" i="88" a="1"/>
  <c r="B703" i="88" s="1"/>
  <c r="B702" i="88" a="1"/>
  <c r="B702" i="88" s="1"/>
  <c r="B701" i="88" a="1"/>
  <c r="B701" i="88" s="1"/>
  <c r="B700" i="88" a="1"/>
  <c r="B700" i="88" s="1"/>
  <c r="B699" i="88" a="1"/>
  <c r="B699" i="88" s="1"/>
  <c r="B698" i="88" a="1"/>
  <c r="B698" i="88" s="1"/>
  <c r="B697" i="88" a="1"/>
  <c r="B697" i="88" s="1"/>
  <c r="B696" i="88" a="1"/>
  <c r="B696" i="88" s="1"/>
  <c r="B695" i="88" a="1"/>
  <c r="B695" i="88" s="1"/>
  <c r="B694" i="88" a="1"/>
  <c r="B694" i="88" s="1"/>
  <c r="B693" i="88" a="1"/>
  <c r="B693" i="88" s="1"/>
  <c r="B692" i="88" a="1"/>
  <c r="B692" i="88" s="1"/>
  <c r="B691" i="88" a="1"/>
  <c r="B691" i="88" s="1"/>
  <c r="B690" i="88" a="1"/>
  <c r="B690" i="88" s="1"/>
  <c r="B689" i="88" a="1"/>
  <c r="B689" i="88" s="1"/>
  <c r="B688" i="88" a="1"/>
  <c r="B688" i="88" s="1"/>
  <c r="B687" i="88" a="1"/>
  <c r="B687" i="88" s="1"/>
  <c r="B686" i="88" a="1"/>
  <c r="B686" i="88" s="1"/>
  <c r="B685" i="88" a="1"/>
  <c r="B685" i="88" s="1"/>
  <c r="B684" i="88" a="1"/>
  <c r="B684" i="88" s="1"/>
  <c r="B683" i="88" a="1"/>
  <c r="B683" i="88" s="1"/>
  <c r="B682" i="88" a="1"/>
  <c r="B682" i="88" s="1"/>
  <c r="B681" i="88" a="1"/>
  <c r="B681" i="88" s="1"/>
  <c r="B680" i="88" a="1"/>
  <c r="B680" i="88" s="1"/>
  <c r="B679" i="88" a="1"/>
  <c r="B679" i="88" s="1"/>
  <c r="B678" i="88" a="1"/>
  <c r="B678" i="88" s="1"/>
  <c r="B677" i="88" a="1"/>
  <c r="B677" i="88" s="1"/>
  <c r="B676" i="88" a="1"/>
  <c r="B676" i="88" s="1"/>
  <c r="B675" i="88" a="1"/>
  <c r="B675" i="88" s="1"/>
  <c r="B674" i="88" a="1"/>
  <c r="B674" i="88" s="1"/>
  <c r="B673" i="88" a="1"/>
  <c r="B673" i="88" s="1"/>
  <c r="B672" i="88" a="1"/>
  <c r="B672" i="88" s="1"/>
  <c r="B671" i="88" a="1"/>
  <c r="B671" i="88" s="1"/>
  <c r="B670" i="88" a="1"/>
  <c r="B670" i="88" s="1"/>
  <c r="B669" i="88" a="1"/>
  <c r="B669" i="88" s="1"/>
  <c r="B668" i="88" a="1"/>
  <c r="B668" i="88" s="1"/>
  <c r="B667" i="88" a="1"/>
  <c r="B667" i="88" s="1"/>
  <c r="B666" i="88" a="1"/>
  <c r="B666" i="88" s="1"/>
  <c r="B665" i="88" a="1"/>
  <c r="B665" i="88" s="1"/>
  <c r="B664" i="88" a="1"/>
  <c r="B664" i="88" s="1"/>
  <c r="B663" i="88" a="1"/>
  <c r="B663" i="88" s="1"/>
  <c r="B662" i="88" a="1"/>
  <c r="B662" i="88" s="1"/>
  <c r="B661" i="88" a="1"/>
  <c r="B661" i="88" s="1"/>
  <c r="B660" i="88" a="1"/>
  <c r="B660" i="88" s="1"/>
  <c r="B659" i="88" a="1"/>
  <c r="B659" i="88" s="1"/>
  <c r="B658" i="88" a="1"/>
  <c r="B658" i="88" s="1"/>
  <c r="B657" i="88" a="1"/>
  <c r="B657" i="88" s="1"/>
  <c r="B656" i="88" a="1"/>
  <c r="B656" i="88" s="1"/>
  <c r="B655" i="88" a="1"/>
  <c r="B655" i="88" s="1"/>
  <c r="B654" i="88" a="1"/>
  <c r="B654" i="88" s="1"/>
  <c r="B653" i="88" a="1"/>
  <c r="B653" i="88" s="1"/>
  <c r="B652" i="88" a="1"/>
  <c r="B652" i="88" s="1"/>
  <c r="B651" i="88" a="1"/>
  <c r="B651" i="88" s="1"/>
  <c r="B650" i="88" a="1"/>
  <c r="B650" i="88" s="1"/>
  <c r="B649" i="88" a="1"/>
  <c r="B649" i="88" s="1"/>
  <c r="B648" i="88" a="1"/>
  <c r="B648" i="88" s="1"/>
  <c r="B647" i="88" a="1"/>
  <c r="B647" i="88" s="1"/>
  <c r="B646" i="88" a="1"/>
  <c r="B646" i="88" s="1"/>
  <c r="B645" i="88" a="1"/>
  <c r="B645" i="88" s="1"/>
  <c r="B644" i="88" a="1"/>
  <c r="B644" i="88" s="1"/>
  <c r="B643" i="88" a="1"/>
  <c r="B643" i="88" s="1"/>
  <c r="B642" i="88" a="1"/>
  <c r="B642" i="88" s="1"/>
  <c r="B641" i="88" a="1"/>
  <c r="B641" i="88" s="1"/>
  <c r="B640" i="88" a="1"/>
  <c r="B640" i="88" s="1"/>
  <c r="B639" i="88" a="1"/>
  <c r="B639" i="88" s="1"/>
  <c r="B638" i="88" a="1"/>
  <c r="B638" i="88" s="1"/>
  <c r="B637" i="88" a="1"/>
  <c r="B637" i="88" s="1"/>
  <c r="B636" i="88" a="1"/>
  <c r="B636" i="88" s="1"/>
  <c r="B635" i="88" a="1"/>
  <c r="B635" i="88" s="1"/>
  <c r="B634" i="88" a="1"/>
  <c r="B634" i="88" s="1"/>
  <c r="B633" i="88" a="1"/>
  <c r="B633" i="88" s="1"/>
  <c r="B632" i="88" a="1"/>
  <c r="B632" i="88" s="1"/>
  <c r="B631" i="88" a="1"/>
  <c r="B631" i="88" s="1"/>
  <c r="B630" i="88" a="1"/>
  <c r="B630" i="88" s="1"/>
  <c r="B629" i="88" a="1"/>
  <c r="B629" i="88" s="1"/>
  <c r="B628" i="88" a="1"/>
  <c r="B628" i="88" s="1"/>
  <c r="B627" i="88" a="1"/>
  <c r="B627" i="88" s="1"/>
  <c r="B626" i="88" a="1"/>
  <c r="B626" i="88" s="1"/>
  <c r="B625" i="88" a="1"/>
  <c r="B625" i="88" s="1"/>
  <c r="B624" i="88" a="1"/>
  <c r="B624" i="88" s="1"/>
  <c r="B623" i="88" a="1"/>
  <c r="B623" i="88" s="1"/>
  <c r="B622" i="88" a="1"/>
  <c r="B622" i="88" s="1"/>
  <c r="B621" i="88" a="1"/>
  <c r="B621" i="88" s="1"/>
  <c r="B620" i="88" a="1"/>
  <c r="B620" i="88" s="1"/>
  <c r="B619" i="88" a="1"/>
  <c r="B619" i="88" s="1"/>
  <c r="B618" i="88" a="1"/>
  <c r="B618" i="88" s="1"/>
  <c r="B617" i="88" a="1"/>
  <c r="B617" i="88" s="1"/>
  <c r="B616" i="88" a="1"/>
  <c r="B616" i="88" s="1"/>
  <c r="B615" i="88" a="1"/>
  <c r="B615" i="88" s="1"/>
  <c r="B614" i="88" a="1"/>
  <c r="B614" i="88" s="1"/>
  <c r="B613" i="88" a="1"/>
  <c r="B613" i="88" s="1"/>
  <c r="B612" i="88" a="1"/>
  <c r="B612" i="88" s="1"/>
  <c r="B611" i="88" a="1"/>
  <c r="B611" i="88" s="1"/>
  <c r="B610" i="88" a="1"/>
  <c r="B610" i="88" s="1"/>
  <c r="B609" i="88" a="1"/>
  <c r="B609" i="88" s="1"/>
  <c r="B608" i="88" a="1"/>
  <c r="B608" i="88" s="1"/>
  <c r="B607" i="88" a="1"/>
  <c r="B607" i="88" s="1"/>
  <c r="B606" i="88" a="1"/>
  <c r="B606" i="88" s="1"/>
  <c r="B605" i="88" a="1"/>
  <c r="B605" i="88" s="1"/>
  <c r="B604" i="88" a="1"/>
  <c r="B604" i="88" s="1"/>
  <c r="B603" i="88" a="1"/>
  <c r="B603" i="88" s="1"/>
  <c r="B602" i="88" a="1"/>
  <c r="B602" i="88" s="1"/>
  <c r="B601" i="88" a="1"/>
  <c r="B601" i="88" s="1"/>
  <c r="B600" i="88" a="1"/>
  <c r="B600" i="88" s="1"/>
  <c r="B599" i="88" a="1"/>
  <c r="B599" i="88" s="1"/>
  <c r="B598" i="88" a="1"/>
  <c r="B598" i="88" s="1"/>
  <c r="B597" i="88" a="1"/>
  <c r="B597" i="88" s="1"/>
  <c r="B596" i="88" a="1"/>
  <c r="B596" i="88" s="1"/>
  <c r="B595" i="88" a="1"/>
  <c r="B595" i="88" s="1"/>
  <c r="B594" i="88" a="1"/>
  <c r="B594" i="88" s="1"/>
  <c r="B593" i="88" a="1"/>
  <c r="B593" i="88" s="1"/>
  <c r="B592" i="88" a="1"/>
  <c r="B592" i="88" s="1"/>
  <c r="B591" i="88" a="1"/>
  <c r="B591" i="88" s="1"/>
  <c r="B590" i="88" a="1"/>
  <c r="B590" i="88" s="1"/>
  <c r="B589" i="88" a="1"/>
  <c r="B589" i="88" s="1"/>
  <c r="B588" i="88" a="1"/>
  <c r="B588" i="88" s="1"/>
  <c r="B587" i="88" a="1"/>
  <c r="B587" i="88" s="1"/>
  <c r="B586" i="88" a="1"/>
  <c r="B586" i="88" s="1"/>
  <c r="B585" i="88" a="1"/>
  <c r="B585" i="88" s="1"/>
  <c r="B584" i="88" a="1"/>
  <c r="B584" i="88" s="1"/>
  <c r="B583" i="88" a="1"/>
  <c r="B583" i="88" s="1"/>
  <c r="B582" i="88" a="1"/>
  <c r="B582" i="88" s="1"/>
  <c r="B581" i="88" a="1"/>
  <c r="B581" i="88" s="1"/>
  <c r="B580" i="88" a="1"/>
  <c r="B580" i="88" s="1"/>
  <c r="B579" i="88" a="1"/>
  <c r="B579" i="88" s="1"/>
  <c r="B578" i="88" a="1"/>
  <c r="B578" i="88" s="1"/>
  <c r="B577" i="88" a="1"/>
  <c r="B577" i="88" s="1"/>
  <c r="B576" i="88" a="1"/>
  <c r="B576" i="88" s="1"/>
  <c r="B575" i="88" a="1"/>
  <c r="B575" i="88" s="1"/>
  <c r="B574" i="88" a="1"/>
  <c r="B574" i="88" s="1"/>
  <c r="B573" i="88" a="1"/>
  <c r="B573" i="88" s="1"/>
  <c r="B572" i="88" a="1"/>
  <c r="B572" i="88" s="1"/>
  <c r="B571" i="88" a="1"/>
  <c r="B571" i="88" s="1"/>
  <c r="B570" i="88" a="1"/>
  <c r="B570" i="88" s="1"/>
  <c r="B569" i="88" a="1"/>
  <c r="B569" i="88" s="1"/>
  <c r="B568" i="88" a="1"/>
  <c r="B568" i="88" s="1"/>
  <c r="B567" i="88" a="1"/>
  <c r="B567" i="88" s="1"/>
  <c r="B566" i="88" a="1"/>
  <c r="B566" i="88" s="1"/>
  <c r="B565" i="88" a="1"/>
  <c r="B565" i="88" s="1"/>
  <c r="B564" i="88" a="1"/>
  <c r="B564" i="88" s="1"/>
  <c r="B563" i="88" a="1"/>
  <c r="B563" i="88" s="1"/>
  <c r="B562" i="88" a="1"/>
  <c r="B562" i="88" s="1"/>
  <c r="B561" i="88" a="1"/>
  <c r="B561" i="88" s="1"/>
  <c r="B560" i="88" a="1"/>
  <c r="B560" i="88" s="1"/>
  <c r="B559" i="88" a="1"/>
  <c r="B559" i="88" s="1"/>
  <c r="B558" i="88" a="1"/>
  <c r="B558" i="88" s="1"/>
  <c r="B557" i="88" a="1"/>
  <c r="B557" i="88" s="1"/>
  <c r="B556" i="88" a="1"/>
  <c r="B556" i="88" s="1"/>
  <c r="B555" i="88" a="1"/>
  <c r="B555" i="88" s="1"/>
  <c r="B554" i="88" a="1"/>
  <c r="B554" i="88" s="1"/>
  <c r="B553" i="88" a="1"/>
  <c r="B553" i="88" s="1"/>
  <c r="B552" i="88" a="1"/>
  <c r="B552" i="88" s="1"/>
  <c r="B551" i="88" a="1"/>
  <c r="B551" i="88" s="1"/>
  <c r="B550" i="88" a="1"/>
  <c r="B550" i="88" s="1"/>
  <c r="B549" i="88" a="1"/>
  <c r="B549" i="88" s="1"/>
  <c r="B548" i="88" a="1"/>
  <c r="B548" i="88" s="1"/>
  <c r="B547" i="88" a="1"/>
  <c r="B547" i="88" s="1"/>
  <c r="B546" i="88" a="1"/>
  <c r="B546" i="88" s="1"/>
  <c r="B545" i="88" a="1"/>
  <c r="B545" i="88" s="1"/>
  <c r="B544" i="88" a="1"/>
  <c r="B544" i="88" s="1"/>
  <c r="B543" i="88" a="1"/>
  <c r="B543" i="88" s="1"/>
  <c r="B542" i="88" a="1"/>
  <c r="B542" i="88" s="1"/>
  <c r="B541" i="88" a="1"/>
  <c r="B541" i="88" s="1"/>
  <c r="B540" i="88" a="1"/>
  <c r="B540" i="88" s="1"/>
  <c r="B539" i="88" a="1"/>
  <c r="B539" i="88" s="1"/>
  <c r="B538" i="88" a="1"/>
  <c r="B538" i="88" s="1"/>
  <c r="B537" i="88" a="1"/>
  <c r="B537" i="88" s="1"/>
  <c r="B536" i="88" a="1"/>
  <c r="B536" i="88" s="1"/>
  <c r="B535" i="88" a="1"/>
  <c r="B535" i="88" s="1"/>
  <c r="B534" i="88" a="1"/>
  <c r="B534" i="88" s="1"/>
  <c r="B533" i="88" a="1"/>
  <c r="B533" i="88" s="1"/>
  <c r="B532" i="88" a="1"/>
  <c r="B532" i="88" s="1"/>
  <c r="B531" i="88" a="1"/>
  <c r="B531" i="88" s="1"/>
  <c r="B530" i="88" a="1"/>
  <c r="B530" i="88" s="1"/>
  <c r="B529" i="88" a="1"/>
  <c r="B529" i="88" s="1"/>
  <c r="B528" i="88" a="1"/>
  <c r="B528" i="88" s="1"/>
  <c r="B527" i="88" a="1"/>
  <c r="B527" i="88" s="1"/>
  <c r="B526" i="88" a="1"/>
  <c r="B526" i="88" s="1"/>
  <c r="B525" i="88" a="1"/>
  <c r="B525" i="88" s="1"/>
  <c r="B524" i="88" a="1"/>
  <c r="B524" i="88" s="1"/>
  <c r="B523" i="88" a="1"/>
  <c r="B523" i="88" s="1"/>
  <c r="B522" i="88" a="1"/>
  <c r="B522" i="88" s="1"/>
  <c r="B521" i="88" a="1"/>
  <c r="B521" i="88" s="1"/>
  <c r="B520" i="88" a="1"/>
  <c r="B520" i="88" s="1"/>
  <c r="B519" i="88" a="1"/>
  <c r="B519" i="88" s="1"/>
  <c r="B518" i="88" a="1"/>
  <c r="B518" i="88" s="1"/>
  <c r="B517" i="88" a="1"/>
  <c r="B517" i="88" s="1"/>
  <c r="B516" i="88" a="1"/>
  <c r="B516" i="88" s="1"/>
  <c r="B515" i="88" a="1"/>
  <c r="B515" i="88" s="1"/>
  <c r="B514" i="88" a="1"/>
  <c r="B514" i="88" s="1"/>
  <c r="B513" i="88" a="1"/>
  <c r="B513" i="88" s="1"/>
  <c r="B512" i="88" a="1"/>
  <c r="B512" i="88" s="1"/>
  <c r="B511" i="88" a="1"/>
  <c r="B511" i="88" s="1"/>
  <c r="B510" i="88" a="1"/>
  <c r="B510" i="88" s="1"/>
  <c r="B509" i="88" a="1"/>
  <c r="B509" i="88" s="1"/>
  <c r="B508" i="88" a="1"/>
  <c r="B508" i="88" s="1"/>
  <c r="B507" i="88" a="1"/>
  <c r="B507" i="88" s="1"/>
  <c r="B506" i="88" a="1"/>
  <c r="B506" i="88" s="1"/>
  <c r="B505" i="88" a="1"/>
  <c r="B505" i="88" s="1"/>
  <c r="B504" i="88" a="1"/>
  <c r="B504" i="88" s="1"/>
  <c r="B503" i="88" a="1"/>
  <c r="B503" i="88" s="1"/>
  <c r="B502" i="88" a="1"/>
  <c r="B502" i="88" s="1"/>
  <c r="B501" i="88" a="1"/>
  <c r="B501" i="88" s="1"/>
  <c r="B500" i="88" a="1"/>
  <c r="B500" i="88" s="1"/>
  <c r="B499" i="88" a="1"/>
  <c r="B499" i="88" s="1"/>
  <c r="B498" i="88" a="1"/>
  <c r="B498" i="88" s="1"/>
  <c r="B497" i="88" a="1"/>
  <c r="B497" i="88" s="1"/>
  <c r="B496" i="88" a="1"/>
  <c r="B496" i="88" s="1"/>
  <c r="B495" i="88" a="1"/>
  <c r="B495" i="88" s="1"/>
  <c r="B494" i="88" a="1"/>
  <c r="B494" i="88" s="1"/>
  <c r="B493" i="88" a="1"/>
  <c r="B493" i="88" s="1"/>
  <c r="B492" i="88" a="1"/>
  <c r="B492" i="88" s="1"/>
  <c r="B491" i="88" a="1"/>
  <c r="B491" i="88" s="1"/>
  <c r="B490" i="88" a="1"/>
  <c r="B490" i="88" s="1"/>
  <c r="B489" i="88" a="1"/>
  <c r="B489" i="88" s="1"/>
  <c r="B488" i="88" a="1"/>
  <c r="B488" i="88" s="1"/>
  <c r="B487" i="88" a="1"/>
  <c r="B487" i="88" s="1"/>
  <c r="B486" i="88" a="1"/>
  <c r="B486" i="88" s="1"/>
  <c r="B485" i="88" a="1"/>
  <c r="B485" i="88" s="1"/>
  <c r="B484" i="88" a="1"/>
  <c r="B484" i="88" s="1"/>
  <c r="B483" i="88" a="1"/>
  <c r="B483" i="88" s="1"/>
  <c r="B482" i="88" a="1"/>
  <c r="B482" i="88" s="1"/>
  <c r="B481" i="88" a="1"/>
  <c r="B481" i="88" s="1"/>
  <c r="B480" i="88" a="1"/>
  <c r="B480" i="88" s="1"/>
  <c r="B479" i="88" a="1"/>
  <c r="B479" i="88" s="1"/>
  <c r="B478" i="88" a="1"/>
  <c r="B478" i="88" s="1"/>
  <c r="B477" i="88" a="1"/>
  <c r="B477" i="88" s="1"/>
  <c r="B476" i="88" a="1"/>
  <c r="B476" i="88" s="1"/>
  <c r="B475" i="88" a="1"/>
  <c r="B475" i="88" s="1"/>
  <c r="B474" i="88" a="1"/>
  <c r="B474" i="88" s="1"/>
  <c r="B473" i="88" a="1"/>
  <c r="B473" i="88" s="1"/>
  <c r="B472" i="88" a="1"/>
  <c r="B472" i="88" s="1"/>
  <c r="B471" i="88" a="1"/>
  <c r="B471" i="88" s="1"/>
  <c r="B470" i="88" a="1"/>
  <c r="B470" i="88" s="1"/>
  <c r="B469" i="88" a="1"/>
  <c r="B469" i="88" s="1"/>
  <c r="B468" i="88" a="1"/>
  <c r="B468" i="88" s="1"/>
  <c r="B467" i="88" a="1"/>
  <c r="B467" i="88" s="1"/>
  <c r="B466" i="88" a="1"/>
  <c r="B466" i="88" s="1"/>
  <c r="B465" i="88" a="1"/>
  <c r="B465" i="88" s="1"/>
  <c r="B464" i="88" a="1"/>
  <c r="B464" i="88" s="1"/>
  <c r="B463" i="88" a="1"/>
  <c r="B463" i="88" s="1"/>
  <c r="B462" i="88" a="1"/>
  <c r="B462" i="88" s="1"/>
  <c r="B461" i="88" a="1"/>
  <c r="B461" i="88" s="1"/>
  <c r="B460" i="88" a="1"/>
  <c r="B460" i="88" s="1"/>
  <c r="B459" i="88" a="1"/>
  <c r="B459" i="88" s="1"/>
  <c r="B458" i="88" a="1"/>
  <c r="B458" i="88" s="1"/>
  <c r="B457" i="88" a="1"/>
  <c r="B457" i="88" s="1"/>
  <c r="B456" i="88" a="1"/>
  <c r="B456" i="88" s="1"/>
  <c r="B455" i="88" a="1"/>
  <c r="B455" i="88" s="1"/>
  <c r="B454" i="88" a="1"/>
  <c r="B454" i="88" s="1"/>
  <c r="B453" i="88" a="1"/>
  <c r="B453" i="88" s="1"/>
  <c r="B452" i="88" a="1"/>
  <c r="B452" i="88" s="1"/>
  <c r="B451" i="88" a="1"/>
  <c r="B451" i="88" s="1"/>
  <c r="B450" i="88" a="1"/>
  <c r="B450" i="88" s="1"/>
  <c r="B449" i="88" a="1"/>
  <c r="B449" i="88" s="1"/>
  <c r="B448" i="88" a="1"/>
  <c r="B448" i="88" s="1"/>
  <c r="B447" i="88" a="1"/>
  <c r="B447" i="88" s="1"/>
  <c r="B446" i="88" a="1"/>
  <c r="B446" i="88" s="1"/>
  <c r="B445" i="88" a="1"/>
  <c r="B445" i="88" s="1"/>
  <c r="B444" i="88" a="1"/>
  <c r="B444" i="88" s="1"/>
  <c r="B443" i="88" a="1"/>
  <c r="B443" i="88" s="1"/>
  <c r="B442" i="88" a="1"/>
  <c r="B442" i="88" s="1"/>
  <c r="B441" i="88" a="1"/>
  <c r="B441" i="88" s="1"/>
  <c r="B440" i="88" a="1"/>
  <c r="B440" i="88" s="1"/>
  <c r="B439" i="88" a="1"/>
  <c r="B439" i="88" s="1"/>
  <c r="B438" i="88" a="1"/>
  <c r="B438" i="88" s="1"/>
  <c r="B437" i="88" a="1"/>
  <c r="B437" i="88" s="1"/>
  <c r="B436" i="88" a="1"/>
  <c r="B436" i="88" s="1"/>
  <c r="B435" i="88" a="1"/>
  <c r="B435" i="88" s="1"/>
  <c r="B434" i="88" a="1"/>
  <c r="B434" i="88" s="1"/>
  <c r="B433" i="88" a="1"/>
  <c r="B433" i="88" s="1"/>
  <c r="B432" i="88" a="1"/>
  <c r="B432" i="88" s="1"/>
  <c r="B431" i="88" a="1"/>
  <c r="B431" i="88" s="1"/>
  <c r="B430" i="88" a="1"/>
  <c r="B430" i="88" s="1"/>
  <c r="B429" i="88" a="1"/>
  <c r="B429" i="88" s="1"/>
  <c r="B428" i="88" a="1"/>
  <c r="B428" i="88" s="1"/>
  <c r="B427" i="88" a="1"/>
  <c r="B427" i="88" s="1"/>
  <c r="B426" i="88" a="1"/>
  <c r="B426" i="88" s="1"/>
  <c r="B425" i="88" a="1"/>
  <c r="B425" i="88" s="1"/>
  <c r="B424" i="88" a="1"/>
  <c r="B424" i="88" s="1"/>
  <c r="B423" i="88" a="1"/>
  <c r="B423" i="88" s="1"/>
  <c r="B422" i="88" a="1"/>
  <c r="B422" i="88" s="1"/>
  <c r="B421" i="88" a="1"/>
  <c r="B421" i="88" s="1"/>
  <c r="B420" i="88" a="1"/>
  <c r="B420" i="88" s="1"/>
  <c r="B419" i="88" a="1"/>
  <c r="B419" i="88" s="1"/>
  <c r="B418" i="88" a="1"/>
  <c r="B418" i="88" s="1"/>
  <c r="B417" i="88" a="1"/>
  <c r="B417" i="88" s="1"/>
  <c r="B416" i="88" a="1"/>
  <c r="B416" i="88" s="1"/>
  <c r="B415" i="88" a="1"/>
  <c r="B415" i="88" s="1"/>
  <c r="B414" i="88" a="1"/>
  <c r="B414" i="88" s="1"/>
  <c r="B413" i="88" a="1"/>
  <c r="B413" i="88" s="1"/>
  <c r="B412" i="88" a="1"/>
  <c r="B412" i="88" s="1"/>
  <c r="B411" i="88" a="1"/>
  <c r="B411" i="88" s="1"/>
  <c r="B410" i="88" a="1"/>
  <c r="B410" i="88" s="1"/>
  <c r="B409" i="88" a="1"/>
  <c r="B409" i="88" s="1"/>
  <c r="B408" i="88" a="1"/>
  <c r="B408" i="88" s="1"/>
  <c r="B407" i="88" a="1"/>
  <c r="B407" i="88" s="1"/>
  <c r="B406" i="88" a="1"/>
  <c r="B406" i="88" s="1"/>
  <c r="B405" i="88" a="1"/>
  <c r="B405" i="88" s="1"/>
  <c r="B404" i="88" a="1"/>
  <c r="B404" i="88" s="1"/>
  <c r="B403" i="88" a="1"/>
  <c r="B403" i="88" s="1"/>
  <c r="B402" i="88" a="1"/>
  <c r="B402" i="88" s="1"/>
  <c r="B401" i="88" a="1"/>
  <c r="B401" i="88" s="1"/>
  <c r="B400" i="88" a="1"/>
  <c r="B400" i="88" s="1"/>
  <c r="B399" i="88" a="1"/>
  <c r="B399" i="88" s="1"/>
  <c r="B398" i="88" a="1"/>
  <c r="B398" i="88" s="1"/>
  <c r="B397" i="88" a="1"/>
  <c r="B397" i="88" s="1"/>
  <c r="B396" i="88" a="1"/>
  <c r="B396" i="88" s="1"/>
  <c r="B395" i="88" a="1"/>
  <c r="B395" i="88" s="1"/>
  <c r="B394" i="88" a="1"/>
  <c r="B394" i="88" s="1"/>
  <c r="B393" i="88" a="1"/>
  <c r="B393" i="88" s="1"/>
  <c r="B392" i="88" a="1"/>
  <c r="B392" i="88" s="1"/>
  <c r="B391" i="88" a="1"/>
  <c r="B391" i="88" s="1"/>
  <c r="B390" i="88" a="1"/>
  <c r="B390" i="88" s="1"/>
  <c r="B389" i="88" a="1"/>
  <c r="B389" i="88" s="1"/>
  <c r="B388" i="88" a="1"/>
  <c r="B388" i="88" s="1"/>
  <c r="B387" i="88" a="1"/>
  <c r="B387" i="88" s="1"/>
  <c r="B386" i="88" a="1"/>
  <c r="B386" i="88" s="1"/>
  <c r="B385" i="88" a="1"/>
  <c r="B385" i="88" s="1"/>
  <c r="B384" i="88" a="1"/>
  <c r="B384" i="88" s="1"/>
  <c r="B383" i="88" a="1"/>
  <c r="B383" i="88" s="1"/>
  <c r="B382" i="88" a="1"/>
  <c r="B382" i="88" s="1"/>
  <c r="B381" i="88" a="1"/>
  <c r="B381" i="88" s="1"/>
  <c r="B380" i="88" a="1"/>
  <c r="B380" i="88" s="1"/>
  <c r="B379" i="88" a="1"/>
  <c r="B379" i="88" s="1"/>
  <c r="B378" i="88" a="1"/>
  <c r="B378" i="88" s="1"/>
  <c r="B377" i="88" a="1"/>
  <c r="B377" i="88" s="1"/>
  <c r="B376" i="88" a="1"/>
  <c r="B376" i="88" s="1"/>
  <c r="B375" i="88" a="1"/>
  <c r="B375" i="88" s="1"/>
  <c r="B374" i="88" a="1"/>
  <c r="B374" i="88" s="1"/>
  <c r="B373" i="88" a="1"/>
  <c r="B373" i="88" s="1"/>
  <c r="B372" i="88" a="1"/>
  <c r="B372" i="88" s="1"/>
  <c r="B371" i="88" a="1"/>
  <c r="B371" i="88" s="1"/>
  <c r="B370" i="88" a="1"/>
  <c r="B370" i="88" s="1"/>
  <c r="B369" i="88" a="1"/>
  <c r="B369" i="88" s="1"/>
  <c r="B368" i="88" a="1"/>
  <c r="B368" i="88" s="1"/>
  <c r="B367" i="88" a="1"/>
  <c r="B367" i="88" s="1"/>
  <c r="B366" i="88" a="1"/>
  <c r="B366" i="88" s="1"/>
  <c r="B365" i="88" a="1"/>
  <c r="B365" i="88" s="1"/>
  <c r="B364" i="88" a="1"/>
  <c r="B364" i="88" s="1"/>
  <c r="B363" i="88" a="1"/>
  <c r="B363" i="88" s="1"/>
  <c r="B362" i="88" a="1"/>
  <c r="B362" i="88" s="1"/>
  <c r="B361" i="88" a="1"/>
  <c r="B361" i="88" s="1"/>
  <c r="B360" i="88" a="1"/>
  <c r="B360" i="88" s="1"/>
  <c r="B359" i="88" a="1"/>
  <c r="B359" i="88" s="1"/>
  <c r="B358" i="88" a="1"/>
  <c r="B358" i="88" s="1"/>
  <c r="B357" i="88" a="1"/>
  <c r="B357" i="88" s="1"/>
  <c r="B356" i="88" a="1"/>
  <c r="B356" i="88" s="1"/>
  <c r="B355" i="88" a="1"/>
  <c r="B355" i="88" s="1"/>
  <c r="B354" i="88" a="1"/>
  <c r="B354" i="88" s="1"/>
  <c r="B353" i="88" a="1"/>
  <c r="B353" i="88" s="1"/>
  <c r="B352" i="88" a="1"/>
  <c r="B352" i="88" s="1"/>
  <c r="B351" i="88" a="1"/>
  <c r="B351" i="88" s="1"/>
  <c r="B350" i="88" a="1"/>
  <c r="B350" i="88" s="1"/>
  <c r="B349" i="88" a="1"/>
  <c r="B349" i="88" s="1"/>
  <c r="B348" i="88" a="1"/>
  <c r="B348" i="88" s="1"/>
  <c r="B347" i="88" a="1"/>
  <c r="B347" i="88" s="1"/>
  <c r="B346" i="88" a="1"/>
  <c r="B346" i="88" s="1"/>
  <c r="B345" i="88" a="1"/>
  <c r="B345" i="88" s="1"/>
  <c r="B344" i="88" a="1"/>
  <c r="B344" i="88" s="1"/>
  <c r="B343" i="88" a="1"/>
  <c r="B343" i="88" s="1"/>
  <c r="B342" i="88" a="1"/>
  <c r="B342" i="88" s="1"/>
  <c r="B341" i="88" a="1"/>
  <c r="B341" i="88" s="1"/>
  <c r="B340" i="88" a="1"/>
  <c r="B340" i="88" s="1"/>
  <c r="B339" i="88" a="1"/>
  <c r="B339" i="88" s="1"/>
  <c r="B338" i="88" a="1"/>
  <c r="B338" i="88" s="1"/>
  <c r="B337" i="88" a="1"/>
  <c r="B337" i="88" s="1"/>
  <c r="B336" i="88" a="1"/>
  <c r="B336" i="88" s="1"/>
  <c r="B335" i="88" a="1"/>
  <c r="B335" i="88" s="1"/>
  <c r="B334" i="88" a="1"/>
  <c r="B334" i="88" s="1"/>
  <c r="B333" i="88" a="1"/>
  <c r="B333" i="88" s="1"/>
  <c r="B332" i="88" a="1"/>
  <c r="B332" i="88" s="1"/>
  <c r="B331" i="88" a="1"/>
  <c r="B331" i="88" s="1"/>
  <c r="B330" i="88" a="1"/>
  <c r="B330" i="88" s="1"/>
  <c r="B329" i="88" a="1"/>
  <c r="B329" i="88" s="1"/>
  <c r="B328" i="88" a="1"/>
  <c r="B328" i="88" s="1"/>
  <c r="B327" i="88" a="1"/>
  <c r="B327" i="88" s="1"/>
  <c r="B326" i="88" a="1"/>
  <c r="B326" i="88" s="1"/>
  <c r="B325" i="88" a="1"/>
  <c r="B325" i="88" s="1"/>
  <c r="B324" i="88" a="1"/>
  <c r="B324" i="88" s="1"/>
  <c r="B323" i="88" a="1"/>
  <c r="B323" i="88" s="1"/>
  <c r="B322" i="88" a="1"/>
  <c r="B322" i="88" s="1"/>
  <c r="B321" i="88" a="1"/>
  <c r="B321" i="88" s="1"/>
  <c r="B320" i="88" a="1"/>
  <c r="B320" i="88" s="1"/>
  <c r="B319" i="88" a="1"/>
  <c r="B319" i="88" s="1"/>
  <c r="B318" i="88" a="1"/>
  <c r="B318" i="88" s="1"/>
  <c r="B317" i="88" a="1"/>
  <c r="B317" i="88" s="1"/>
  <c r="B316" i="88" a="1"/>
  <c r="B316" i="88" s="1"/>
  <c r="B315" i="88" a="1"/>
  <c r="B315" i="88" s="1"/>
  <c r="B314" i="88" a="1"/>
  <c r="B314" i="88" s="1"/>
  <c r="B313" i="88" a="1"/>
  <c r="B313" i="88" s="1"/>
  <c r="B312" i="88" a="1"/>
  <c r="B312" i="88" s="1"/>
  <c r="B311" i="88" a="1"/>
  <c r="B311" i="88" s="1"/>
  <c r="B310" i="88" a="1"/>
  <c r="B310" i="88" s="1"/>
  <c r="B309" i="88" a="1"/>
  <c r="B309" i="88" s="1"/>
  <c r="B308" i="88" a="1"/>
  <c r="B308" i="88" s="1"/>
  <c r="B307" i="88" a="1"/>
  <c r="B307" i="88" s="1"/>
  <c r="B306" i="88" a="1"/>
  <c r="B306" i="88" s="1"/>
  <c r="B305" i="88" a="1"/>
  <c r="B305" i="88" s="1"/>
  <c r="B304" i="88" a="1"/>
  <c r="B304" i="88" s="1"/>
  <c r="B303" i="88" a="1"/>
  <c r="B303" i="88" s="1"/>
  <c r="B302" i="88" a="1"/>
  <c r="B302" i="88" s="1"/>
  <c r="B301" i="88" a="1"/>
  <c r="B301" i="88" s="1"/>
  <c r="B300" i="88" a="1"/>
  <c r="B300" i="88" s="1"/>
  <c r="B299" i="88" a="1"/>
  <c r="B299" i="88" s="1"/>
  <c r="B298" i="88" a="1"/>
  <c r="B298" i="88" s="1"/>
  <c r="B297" i="88" a="1"/>
  <c r="B297" i="88" s="1"/>
  <c r="B296" i="88" a="1"/>
  <c r="B296" i="88" s="1"/>
  <c r="B295" i="88" a="1"/>
  <c r="B295" i="88" s="1"/>
  <c r="B294" i="88" a="1"/>
  <c r="B294" i="88" s="1"/>
  <c r="B293" i="88" a="1"/>
  <c r="B293" i="88" s="1"/>
  <c r="B292" i="88" a="1"/>
  <c r="B292" i="88" s="1"/>
  <c r="B291" i="88" a="1"/>
  <c r="B291" i="88" s="1"/>
  <c r="B290" i="88" a="1"/>
  <c r="B290" i="88" s="1"/>
  <c r="B289" i="88" a="1"/>
  <c r="B289" i="88" s="1"/>
  <c r="B288" i="88" a="1"/>
  <c r="B288" i="88" s="1"/>
  <c r="B287" i="88" a="1"/>
  <c r="B287" i="88" s="1"/>
  <c r="B286" i="88" a="1"/>
  <c r="B286" i="88" s="1"/>
  <c r="B285" i="88" a="1"/>
  <c r="B285" i="88" s="1"/>
  <c r="B284" i="88" a="1"/>
  <c r="B284" i="88" s="1"/>
  <c r="B283" i="88" a="1"/>
  <c r="B283" i="88" s="1"/>
  <c r="B282" i="88" a="1"/>
  <c r="B282" i="88" s="1"/>
  <c r="B281" i="88" a="1"/>
  <c r="B281" i="88" s="1"/>
  <c r="B280" i="88" a="1"/>
  <c r="B280" i="88" s="1"/>
  <c r="B279" i="88" a="1"/>
  <c r="B279" i="88" s="1"/>
  <c r="B278" i="88" a="1"/>
  <c r="B278" i="88" s="1"/>
  <c r="B277" i="88" a="1"/>
  <c r="B277" i="88" s="1"/>
  <c r="B276" i="88" a="1"/>
  <c r="B276" i="88" s="1"/>
  <c r="B275" i="88" a="1"/>
  <c r="B275" i="88" s="1"/>
  <c r="B274" i="88" a="1"/>
  <c r="B274" i="88" s="1"/>
  <c r="B273" i="88" a="1"/>
  <c r="B273" i="88" s="1"/>
  <c r="B272" i="88" a="1"/>
  <c r="B272" i="88" s="1"/>
  <c r="B271" i="88" a="1"/>
  <c r="B271" i="88" s="1"/>
  <c r="B270" i="88" a="1"/>
  <c r="B270" i="88" s="1"/>
  <c r="B269" i="88" a="1"/>
  <c r="B269" i="88" s="1"/>
  <c r="B268" i="88" a="1"/>
  <c r="B268" i="88" s="1"/>
  <c r="B267" i="88" a="1"/>
  <c r="B267" i="88" s="1"/>
  <c r="B266" i="88" a="1"/>
  <c r="B266" i="88" s="1"/>
  <c r="B265" i="88" a="1"/>
  <c r="B265" i="88" s="1"/>
  <c r="B264" i="88" a="1"/>
  <c r="B264" i="88" s="1"/>
  <c r="B263" i="88" a="1"/>
  <c r="B263" i="88" s="1"/>
  <c r="B262" i="88" a="1"/>
  <c r="B262" i="88" s="1"/>
  <c r="B261" i="88" a="1"/>
  <c r="B261" i="88" s="1"/>
  <c r="B260" i="88" a="1"/>
  <c r="B260" i="88" s="1"/>
  <c r="B259" i="88" a="1"/>
  <c r="B259" i="88" s="1"/>
  <c r="B258" i="88" a="1"/>
  <c r="B258" i="88" s="1"/>
  <c r="B257" i="88" a="1"/>
  <c r="B257" i="88" s="1"/>
  <c r="B256" i="88" a="1"/>
  <c r="B256" i="88" s="1"/>
  <c r="B255" i="88" a="1"/>
  <c r="B255" i="88" s="1"/>
  <c r="B254" i="88" a="1"/>
  <c r="B254" i="88" s="1"/>
  <c r="B253" i="88" a="1"/>
  <c r="B253" i="88" s="1"/>
  <c r="B252" i="88" a="1"/>
  <c r="B252" i="88" s="1"/>
  <c r="B251" i="88" a="1"/>
  <c r="B251" i="88" s="1"/>
  <c r="B250" i="88" a="1"/>
  <c r="B250" i="88" s="1"/>
  <c r="B249" i="88" a="1"/>
  <c r="B249" i="88" s="1"/>
  <c r="B248" i="88" a="1"/>
  <c r="B248" i="88" s="1"/>
  <c r="B247" i="88" a="1"/>
  <c r="B247" i="88" s="1"/>
  <c r="B246" i="88" a="1"/>
  <c r="B246" i="88" s="1"/>
  <c r="B245" i="88" a="1"/>
  <c r="B245" i="88" s="1"/>
  <c r="B244" i="88" a="1"/>
  <c r="B244" i="88" s="1"/>
  <c r="B243" i="88" a="1"/>
  <c r="B243" i="88" s="1"/>
  <c r="B242" i="88" a="1"/>
  <c r="B242" i="88" s="1"/>
  <c r="B241" i="88" a="1"/>
  <c r="B241" i="88" s="1"/>
  <c r="B240" i="88" a="1"/>
  <c r="B240" i="88" s="1"/>
  <c r="B239" i="88" a="1"/>
  <c r="B239" i="88" s="1"/>
  <c r="B238" i="88" a="1"/>
  <c r="B238" i="88" s="1"/>
  <c r="B237" i="88" a="1"/>
  <c r="B237" i="88" s="1"/>
  <c r="B236" i="88" a="1"/>
  <c r="B236" i="88" s="1"/>
  <c r="B235" i="88" a="1"/>
  <c r="B235" i="88" s="1"/>
  <c r="B234" i="88" a="1"/>
  <c r="B234" i="88" s="1"/>
  <c r="B233" i="88" a="1"/>
  <c r="B233" i="88" s="1"/>
  <c r="B232" i="88" a="1"/>
  <c r="B232" i="88" s="1"/>
  <c r="B231" i="88" a="1"/>
  <c r="B231" i="88" s="1"/>
  <c r="B230" i="88" a="1"/>
  <c r="B230" i="88" s="1"/>
  <c r="B229" i="88" a="1"/>
  <c r="B229" i="88" s="1"/>
  <c r="B228" i="88" a="1"/>
  <c r="B228" i="88" s="1"/>
  <c r="B227" i="88" a="1"/>
  <c r="B227" i="88" s="1"/>
  <c r="B226" i="88" a="1"/>
  <c r="B226" i="88" s="1"/>
  <c r="B225" i="88" a="1"/>
  <c r="B225" i="88" s="1"/>
  <c r="B224" i="88" a="1"/>
  <c r="B224" i="88" s="1"/>
  <c r="B223" i="88" a="1"/>
  <c r="B223" i="88" s="1"/>
  <c r="B222" i="88" a="1"/>
  <c r="B222" i="88" s="1"/>
  <c r="B221" i="88" a="1"/>
  <c r="B221" i="88" s="1"/>
  <c r="B220" i="88" a="1"/>
  <c r="B220" i="88" s="1"/>
  <c r="B219" i="88" a="1"/>
  <c r="B219" i="88" s="1"/>
  <c r="B218" i="88" a="1"/>
  <c r="B218" i="88" s="1"/>
  <c r="B217" i="88" a="1"/>
  <c r="B217" i="88" s="1"/>
  <c r="B216" i="88" a="1"/>
  <c r="B216" i="88" s="1"/>
  <c r="B215" i="88" a="1"/>
  <c r="B215" i="88" s="1"/>
  <c r="B214" i="88" a="1"/>
  <c r="B214" i="88" s="1"/>
  <c r="B213" i="88" a="1"/>
  <c r="B213" i="88" s="1"/>
  <c r="B212" i="88" a="1"/>
  <c r="B212" i="88" s="1"/>
  <c r="B211" i="88" a="1"/>
  <c r="B211" i="88" s="1"/>
  <c r="B210" i="88" a="1"/>
  <c r="B210" i="88" s="1"/>
  <c r="B209" i="88" a="1"/>
  <c r="B209" i="88" s="1"/>
  <c r="B208" i="88" a="1"/>
  <c r="B208" i="88" s="1"/>
  <c r="B207" i="88" a="1"/>
  <c r="B207" i="88" s="1"/>
  <c r="B206" i="88" a="1"/>
  <c r="B206" i="88" s="1"/>
  <c r="B205" i="88" a="1"/>
  <c r="B205" i="88" s="1"/>
  <c r="B204" i="88" a="1"/>
  <c r="B204" i="88" s="1"/>
  <c r="B203" i="88" a="1"/>
  <c r="B203" i="88" s="1"/>
  <c r="B202" i="88" a="1"/>
  <c r="B202" i="88" s="1"/>
  <c r="B201" i="88" a="1"/>
  <c r="B201" i="88" s="1"/>
  <c r="B200" i="88" a="1"/>
  <c r="B200" i="88" s="1"/>
  <c r="B199" i="88" a="1"/>
  <c r="B199" i="88" s="1"/>
  <c r="B198" i="88" a="1"/>
  <c r="B198" i="88" s="1"/>
  <c r="B197" i="88" a="1"/>
  <c r="B197" i="88" s="1"/>
  <c r="B196" i="88" a="1"/>
  <c r="B196" i="88" s="1"/>
  <c r="B195" i="88" a="1"/>
  <c r="B195" i="88" s="1"/>
  <c r="B194" i="88" a="1"/>
  <c r="B194" i="88" s="1"/>
  <c r="B193" i="88" a="1"/>
  <c r="B193" i="88" s="1"/>
  <c r="B192" i="88" a="1"/>
  <c r="B192" i="88" s="1"/>
  <c r="B191" i="88" a="1"/>
  <c r="B191" i="88" s="1"/>
  <c r="B190" i="88" a="1"/>
  <c r="B190" i="88" s="1"/>
  <c r="B189" i="88" a="1"/>
  <c r="B189" i="88" s="1"/>
  <c r="B188" i="88" a="1"/>
  <c r="B188" i="88" s="1"/>
  <c r="B187" i="88" a="1"/>
  <c r="B187" i="88" s="1"/>
  <c r="B186" i="88" a="1"/>
  <c r="B186" i="88" s="1"/>
  <c r="B185" i="88" a="1"/>
  <c r="B185" i="88" s="1"/>
  <c r="B184" i="88" a="1"/>
  <c r="B184" i="88" s="1"/>
  <c r="B183" i="88" a="1"/>
  <c r="B183" i="88" s="1"/>
  <c r="B182" i="88" a="1"/>
  <c r="B182" i="88" s="1"/>
  <c r="B181" i="88" a="1"/>
  <c r="B181" i="88" s="1"/>
  <c r="B180" i="88" a="1"/>
  <c r="B180" i="88" s="1"/>
  <c r="B179" i="88" a="1"/>
  <c r="B179" i="88" s="1"/>
  <c r="B178" i="88" a="1"/>
  <c r="B178" i="88" s="1"/>
  <c r="B177" i="88" a="1"/>
  <c r="B177" i="88" s="1"/>
  <c r="B176" i="88" a="1"/>
  <c r="B176" i="88" s="1"/>
  <c r="B175" i="88" a="1"/>
  <c r="B175" i="88" s="1"/>
  <c r="B174" i="88" a="1"/>
  <c r="B174" i="88" s="1"/>
  <c r="B173" i="88" a="1"/>
  <c r="B173" i="88" s="1"/>
  <c r="B172" i="88" a="1"/>
  <c r="B172" i="88" s="1"/>
  <c r="B171" i="88" a="1"/>
  <c r="B171" i="88" s="1"/>
  <c r="B170" i="88" a="1"/>
  <c r="B170" i="88" s="1"/>
  <c r="B169" i="88" a="1"/>
  <c r="B169" i="88" s="1"/>
  <c r="B168" i="88" a="1"/>
  <c r="B168" i="88" s="1"/>
  <c r="B167" i="88" a="1"/>
  <c r="B167" i="88" s="1"/>
  <c r="B166" i="88" a="1"/>
  <c r="B166" i="88" s="1"/>
  <c r="B165" i="88" a="1"/>
  <c r="B165" i="88" s="1"/>
  <c r="B164" i="88" a="1"/>
  <c r="B164" i="88" s="1"/>
  <c r="B163" i="88" a="1"/>
  <c r="B163" i="88" s="1"/>
  <c r="B162" i="88" a="1"/>
  <c r="B162" i="88" s="1"/>
  <c r="B161" i="88" a="1"/>
  <c r="B161" i="88" s="1"/>
  <c r="B160" i="88" a="1"/>
  <c r="B160" i="88" s="1"/>
  <c r="B159" i="88" a="1"/>
  <c r="B159" i="88" s="1"/>
  <c r="B158" i="88" a="1"/>
  <c r="B158" i="88" s="1"/>
  <c r="B157" i="88" a="1"/>
  <c r="B157" i="88" s="1"/>
  <c r="B156" i="88" a="1"/>
  <c r="B156" i="88" s="1"/>
  <c r="B155" i="88" a="1"/>
  <c r="B155" i="88" s="1"/>
  <c r="B154" i="88" a="1"/>
  <c r="B154" i="88" s="1"/>
  <c r="B153" i="88" a="1"/>
  <c r="B153" i="88" s="1"/>
  <c r="B152" i="88" a="1"/>
  <c r="B152" i="88" s="1"/>
  <c r="B151" i="88" a="1"/>
  <c r="B151" i="88" s="1"/>
  <c r="B150" i="88" a="1"/>
  <c r="B150" i="88" s="1"/>
  <c r="B149" i="88" a="1"/>
  <c r="B149" i="88" s="1"/>
  <c r="B148" i="88" a="1"/>
  <c r="B148" i="88" s="1"/>
  <c r="B147" i="88" a="1"/>
  <c r="B147" i="88" s="1"/>
  <c r="B146" i="88" a="1"/>
  <c r="B146" i="88" s="1"/>
  <c r="B145" i="88" a="1"/>
  <c r="B145" i="88" s="1"/>
  <c r="B144" i="88" a="1"/>
  <c r="B144" i="88" s="1"/>
  <c r="B143" i="88" a="1"/>
  <c r="B143" i="88" s="1"/>
  <c r="B142" i="88" a="1"/>
  <c r="B142" i="88" s="1"/>
  <c r="B141" i="88" a="1"/>
  <c r="B141" i="88" s="1"/>
  <c r="B140" i="88" a="1"/>
  <c r="B140" i="88" s="1"/>
  <c r="B139" i="88" a="1"/>
  <c r="B139" i="88" s="1"/>
  <c r="B138" i="88" a="1"/>
  <c r="B138" i="88" s="1"/>
  <c r="B137" i="88" a="1"/>
  <c r="B137" i="88" s="1"/>
  <c r="B136" i="88" a="1"/>
  <c r="B136" i="88" s="1"/>
  <c r="B135" i="88" a="1"/>
  <c r="B135" i="88" s="1"/>
  <c r="B134" i="88" a="1"/>
  <c r="B134" i="88" s="1"/>
  <c r="B133" i="88" a="1"/>
  <c r="B133" i="88" s="1"/>
  <c r="B132" i="88" a="1"/>
  <c r="B132" i="88" s="1"/>
  <c r="B131" i="88" a="1"/>
  <c r="B131" i="88" s="1"/>
  <c r="B130" i="88" a="1"/>
  <c r="B130" i="88" s="1"/>
  <c r="B129" i="88" a="1"/>
  <c r="B129" i="88" s="1"/>
  <c r="B128" i="88" a="1"/>
  <c r="B128" i="88" s="1"/>
  <c r="B127" i="88" a="1"/>
  <c r="B127" i="88" s="1"/>
  <c r="B126" i="88" a="1"/>
  <c r="B126" i="88" s="1"/>
  <c r="B125" i="88" a="1"/>
  <c r="B125" i="88" s="1"/>
  <c r="B124" i="88" a="1"/>
  <c r="B124" i="88" s="1"/>
  <c r="B123" i="88" a="1"/>
  <c r="B123" i="88" s="1"/>
  <c r="B122" i="88" a="1"/>
  <c r="B122" i="88" s="1"/>
  <c r="B121" i="88" a="1"/>
  <c r="B121" i="88" s="1"/>
  <c r="B120" i="88" a="1"/>
  <c r="B120" i="88" s="1"/>
  <c r="B119" i="88" a="1"/>
  <c r="B119" i="88" s="1"/>
  <c r="B118" i="88" a="1"/>
  <c r="B118" i="88" s="1"/>
  <c r="B117" i="88" a="1"/>
  <c r="B117" i="88" s="1"/>
  <c r="B116" i="88" a="1"/>
  <c r="B116" i="88" s="1"/>
  <c r="B115" i="88" a="1"/>
  <c r="B115" i="88" s="1"/>
  <c r="B114" i="88" a="1"/>
  <c r="B114" i="88" s="1"/>
  <c r="B113" i="88" a="1"/>
  <c r="B113" i="88" s="1"/>
  <c r="B112" i="88" a="1"/>
  <c r="B112" i="88" s="1"/>
  <c r="B111" i="88" a="1"/>
  <c r="B111" i="88" s="1"/>
  <c r="B110" i="88" a="1"/>
  <c r="B110" i="88" s="1"/>
  <c r="B109" i="88" a="1"/>
  <c r="B109" i="88" s="1"/>
  <c r="B108" i="88" a="1"/>
  <c r="B108" i="88" s="1"/>
  <c r="B107" i="88" a="1"/>
  <c r="B107" i="88" s="1"/>
  <c r="B106" i="88" a="1"/>
  <c r="B106" i="88" s="1"/>
  <c r="B105" i="88" a="1"/>
  <c r="B105" i="88" s="1"/>
  <c r="B104" i="88" a="1"/>
  <c r="B104" i="88" s="1"/>
  <c r="B103" i="88" a="1"/>
  <c r="B103" i="88" s="1"/>
  <c r="B102" i="88" a="1"/>
  <c r="B102" i="88" s="1"/>
  <c r="B101" i="88" a="1"/>
  <c r="B101" i="88" s="1"/>
  <c r="B100" i="88" a="1"/>
  <c r="B100" i="88" s="1"/>
  <c r="B99" i="88" a="1"/>
  <c r="B99" i="88" s="1"/>
  <c r="B98" i="88" a="1"/>
  <c r="B98" i="88" s="1"/>
  <c r="B97" i="88" a="1"/>
  <c r="B97" i="88" s="1"/>
  <c r="B96" i="88" a="1"/>
  <c r="B96" i="88" s="1"/>
  <c r="B95" i="88" a="1"/>
  <c r="B95" i="88" s="1"/>
  <c r="B94" i="88" a="1"/>
  <c r="B94" i="88" s="1"/>
  <c r="B93" i="88" a="1"/>
  <c r="B93" i="88" s="1"/>
  <c r="B92" i="88" a="1"/>
  <c r="B92" i="88" s="1"/>
  <c r="B91" i="88" a="1"/>
  <c r="B91" i="88" s="1"/>
  <c r="B90" i="88" a="1"/>
  <c r="B90" i="88" s="1"/>
  <c r="B89" i="88" a="1"/>
  <c r="B89" i="88" s="1"/>
  <c r="B88" i="88" a="1"/>
  <c r="B88" i="88" s="1"/>
  <c r="B87" i="88" a="1"/>
  <c r="B87" i="88" s="1"/>
  <c r="B86" i="88" a="1"/>
  <c r="B86" i="88" s="1"/>
  <c r="B85" i="88" a="1"/>
  <c r="B85" i="88" s="1"/>
  <c r="B84" i="88" a="1"/>
  <c r="B84" i="88" s="1"/>
  <c r="B83" i="88" a="1"/>
  <c r="B83" i="88" s="1"/>
  <c r="B82" i="88" a="1"/>
  <c r="B82" i="88" s="1"/>
  <c r="B81" i="88" a="1"/>
  <c r="B81" i="88" s="1"/>
  <c r="B80" i="88" a="1"/>
  <c r="B80" i="88" s="1"/>
  <c r="B79" i="88" a="1"/>
  <c r="B79" i="88" s="1"/>
  <c r="B78" i="88" a="1"/>
  <c r="B78" i="88" s="1"/>
  <c r="B77" i="88" a="1"/>
  <c r="B77" i="88" s="1"/>
  <c r="B76" i="88" a="1"/>
  <c r="B76" i="88" s="1"/>
  <c r="B75" i="88" a="1"/>
  <c r="B75" i="88" s="1"/>
  <c r="B74" i="88" a="1"/>
  <c r="B74" i="88" s="1"/>
  <c r="B73" i="88" a="1"/>
  <c r="B73" i="88" s="1"/>
  <c r="B72" i="88" a="1"/>
  <c r="B72" i="88" s="1"/>
  <c r="B71" i="88" a="1"/>
  <c r="B71" i="88" s="1"/>
  <c r="B70" i="88" a="1"/>
  <c r="B70" i="88" s="1"/>
  <c r="B69" i="88" a="1"/>
  <c r="B69" i="88" s="1"/>
  <c r="B68" i="88" a="1"/>
  <c r="B68" i="88" s="1"/>
  <c r="B67" i="88" a="1"/>
  <c r="B67" i="88" s="1"/>
  <c r="B66" i="88" a="1"/>
  <c r="B66" i="88" s="1"/>
  <c r="B65" i="88" a="1"/>
  <c r="B65" i="88" s="1"/>
  <c r="B64" i="88" a="1"/>
  <c r="B64" i="88" s="1"/>
  <c r="B63" i="88" a="1"/>
  <c r="B63" i="88" s="1"/>
  <c r="B62" i="88" a="1"/>
  <c r="B62" i="88" s="1"/>
  <c r="B61" i="88" a="1"/>
  <c r="B61" i="88" s="1"/>
  <c r="B60" i="88" a="1"/>
  <c r="B60" i="88" s="1"/>
  <c r="B59" i="88" a="1"/>
  <c r="B59" i="88" s="1"/>
  <c r="B58" i="88" a="1"/>
  <c r="B58" i="88" s="1"/>
  <c r="B57" i="88" a="1"/>
  <c r="B57" i="88" s="1"/>
  <c r="B56" i="88" a="1"/>
  <c r="B56" i="88" s="1"/>
  <c r="B55" i="88" a="1"/>
  <c r="B55" i="88" s="1"/>
  <c r="B54" i="88" a="1"/>
  <c r="B54" i="88" s="1"/>
  <c r="B53" i="88" a="1"/>
  <c r="B53" i="88" s="1"/>
  <c r="B52" i="88" a="1"/>
  <c r="B52" i="88" s="1"/>
  <c r="B51" i="88" a="1"/>
  <c r="B51" i="88" s="1"/>
  <c r="B50" i="88" a="1"/>
  <c r="B50" i="88" s="1"/>
  <c r="B49" i="88" a="1"/>
  <c r="B49" i="88" s="1"/>
  <c r="B48" i="88" a="1"/>
  <c r="B48" i="88" s="1"/>
  <c r="B47" i="88" a="1"/>
  <c r="B47" i="88" s="1"/>
  <c r="B46" i="88" a="1"/>
  <c r="B46" i="88" s="1"/>
  <c r="B45" i="88" a="1"/>
  <c r="B45" i="88" s="1"/>
  <c r="B44" i="88" a="1"/>
  <c r="B44" i="88" s="1"/>
  <c r="B43" i="88" a="1"/>
  <c r="B43" i="88" s="1"/>
  <c r="B42" i="88" a="1"/>
  <c r="B42" i="88" s="1"/>
  <c r="B41" i="88" a="1"/>
  <c r="B41" i="88" s="1"/>
  <c r="B40" i="88" a="1"/>
  <c r="B40" i="88" s="1"/>
  <c r="B39" i="88" a="1"/>
  <c r="B39" i="88" s="1"/>
  <c r="B38" i="88" a="1"/>
  <c r="B38" i="88" s="1"/>
  <c r="B37" i="88" a="1"/>
  <c r="B37" i="88" s="1"/>
  <c r="B36" i="88" a="1"/>
  <c r="B36" i="88" s="1"/>
  <c r="B35" i="88" a="1"/>
  <c r="B35" i="88" s="1"/>
  <c r="B34" i="88" a="1"/>
  <c r="B34" i="88" s="1"/>
  <c r="B33" i="88" a="1"/>
  <c r="B33" i="88" s="1"/>
  <c r="B32" i="88" a="1"/>
  <c r="B32" i="88" s="1"/>
  <c r="B31" i="88" a="1"/>
  <c r="B31" i="88" s="1"/>
  <c r="B30" i="88" a="1"/>
  <c r="B30" i="88" s="1"/>
  <c r="B29" i="88" a="1"/>
  <c r="B29" i="88" s="1"/>
  <c r="B28" i="88" a="1"/>
  <c r="B28" i="88" s="1"/>
  <c r="B27" i="88" a="1"/>
  <c r="B27" i="88" s="1"/>
  <c r="B26" i="88" a="1"/>
  <c r="B26" i="88" s="1"/>
  <c r="B25" i="88" a="1"/>
  <c r="B25" i="88" s="1"/>
  <c r="B24" i="88" a="1"/>
  <c r="B24" i="88" s="1"/>
  <c r="B23" i="88" a="1"/>
  <c r="B23" i="88" s="1"/>
  <c r="B22" i="88" a="1"/>
  <c r="B22" i="88" s="1"/>
  <c r="B21" i="88" a="1"/>
  <c r="B21" i="88" s="1"/>
  <c r="B20" i="88" a="1"/>
  <c r="B20" i="88" s="1"/>
  <c r="B19" i="88" a="1"/>
  <c r="B19" i="88" s="1"/>
  <c r="B18" i="88" a="1"/>
  <c r="B18" i="88" s="1"/>
  <c r="B17" i="88" a="1"/>
  <c r="B17" i="88" s="1"/>
  <c r="B16" i="88" a="1"/>
  <c r="B16" i="88" s="1"/>
  <c r="B15" i="88" a="1"/>
  <c r="B15" i="88" s="1"/>
  <c r="B14" i="88" a="1"/>
  <c r="B14" i="88" s="1"/>
  <c r="B13" i="88" a="1"/>
  <c r="B13" i="88" s="1"/>
  <c r="B12" i="88" a="1"/>
  <c r="B12" i="88" s="1"/>
  <c r="B11" i="88" a="1"/>
  <c r="B11" i="88" s="1"/>
  <c r="B10" i="88" a="1"/>
  <c r="B10" i="88" s="1"/>
  <c r="B9" i="88" a="1"/>
  <c r="B9" i="88" s="1"/>
  <c r="B8" i="88" a="1"/>
  <c r="B8" i="88" s="1"/>
  <c r="B7" i="88" a="1"/>
  <c r="B7" i="88" s="1"/>
  <c r="A2" i="88" a="1"/>
  <c r="B6" i="88" s="1" a="1"/>
  <c r="B3" i="30" a="1"/>
  <c r="F3" i="30" a="1"/>
  <c r="B4" i="103" a="1"/>
  <c r="B4" i="103" s="1"/>
  <c r="B5" i="103" a="1"/>
  <c r="B5" i="103" s="1"/>
  <c r="B6" i="103" a="1"/>
  <c r="B6" i="103" s="1"/>
  <c r="B7" i="103" a="1"/>
  <c r="B7" i="103" s="1"/>
  <c r="B8" i="103" a="1"/>
  <c r="B8" i="103" s="1"/>
  <c r="B9" i="103" a="1"/>
  <c r="B9" i="103" s="1"/>
  <c r="B10" i="103" a="1"/>
  <c r="B10" i="103" s="1"/>
  <c r="B11" i="103" a="1"/>
  <c r="B11" i="103" s="1"/>
  <c r="B12" i="103" a="1"/>
  <c r="B12" i="103" s="1"/>
  <c r="B13" i="103" a="1"/>
  <c r="B13" i="103" s="1"/>
  <c r="B14" i="103" a="1"/>
  <c r="B14" i="103" s="1"/>
  <c r="B15" i="103" a="1"/>
  <c r="B15" i="103" s="1"/>
  <c r="B16" i="103" a="1"/>
  <c r="B16" i="103" s="1"/>
  <c r="B17" i="103" a="1"/>
  <c r="B17" i="103" s="1"/>
  <c r="B18" i="103" a="1"/>
  <c r="B18" i="103" s="1"/>
  <c r="B19" i="103" a="1"/>
  <c r="B19" i="103" s="1"/>
  <c r="B20" i="103" a="1"/>
  <c r="B20" i="103" s="1"/>
  <c r="B21" i="103" a="1"/>
  <c r="B21" i="103" s="1"/>
  <c r="B22" i="103" a="1"/>
  <c r="B22" i="103" s="1"/>
  <c r="B23" i="103" a="1"/>
  <c r="B23" i="103" s="1"/>
  <c r="B24" i="103" a="1"/>
  <c r="B24" i="103" s="1"/>
  <c r="B25" i="103" a="1"/>
  <c r="B25" i="103" s="1"/>
  <c r="B26" i="103" a="1"/>
  <c r="B26" i="103" s="1"/>
  <c r="B27" i="103" a="1"/>
  <c r="B27" i="103" s="1"/>
  <c r="B28" i="103" a="1"/>
  <c r="B28" i="103" s="1"/>
  <c r="B29" i="103" a="1"/>
  <c r="B29" i="103" s="1"/>
  <c r="B30" i="103" a="1"/>
  <c r="B30" i="103" s="1"/>
  <c r="B31" i="103" a="1"/>
  <c r="B31" i="103" s="1"/>
  <c r="B32" i="103" a="1"/>
  <c r="B32" i="103" s="1"/>
  <c r="B33" i="103" a="1"/>
  <c r="B33" i="103" s="1"/>
  <c r="B34" i="103" a="1"/>
  <c r="B34" i="103" s="1"/>
  <c r="B35" i="103" a="1"/>
  <c r="B35" i="103" s="1"/>
  <c r="B36" i="103" a="1"/>
  <c r="B36" i="103" s="1"/>
  <c r="B37" i="103" a="1"/>
  <c r="B37" i="103" s="1"/>
  <c r="B38" i="103" a="1"/>
  <c r="B38" i="103" s="1"/>
  <c r="B39" i="103" a="1"/>
  <c r="B39" i="103" s="1"/>
  <c r="B40" i="103" a="1"/>
  <c r="B40" i="103" s="1"/>
  <c r="B41" i="103" a="1"/>
  <c r="B41" i="103" s="1"/>
  <c r="B42" i="103" a="1"/>
  <c r="B42" i="103" s="1"/>
  <c r="B43" i="103" a="1"/>
  <c r="B43" i="103" s="1"/>
  <c r="B44" i="103" a="1"/>
  <c r="B44" i="103" s="1"/>
  <c r="B45" i="103" a="1"/>
  <c r="B45" i="103" s="1"/>
  <c r="B46" i="103" a="1"/>
  <c r="B46" i="103" s="1"/>
  <c r="B47" i="103" a="1"/>
  <c r="B47" i="103" s="1"/>
  <c r="B48" i="103" a="1"/>
  <c r="B48" i="103" s="1"/>
  <c r="B49" i="103" a="1"/>
  <c r="B49" i="103" s="1"/>
  <c r="B50" i="103" a="1"/>
  <c r="B50" i="103" s="1"/>
  <c r="B51" i="103" a="1"/>
  <c r="B51" i="103" s="1"/>
  <c r="B52" i="103" a="1"/>
  <c r="B52" i="103" s="1"/>
  <c r="B53" i="103" a="1"/>
  <c r="B53" i="103" s="1"/>
  <c r="B54" i="103" a="1"/>
  <c r="B54" i="103" s="1"/>
  <c r="B55" i="103" a="1"/>
  <c r="B55" i="103" s="1"/>
  <c r="B56" i="103" a="1"/>
  <c r="B56" i="103" s="1"/>
  <c r="B57" i="103" a="1"/>
  <c r="B57" i="103" s="1"/>
  <c r="B58" i="103" a="1"/>
  <c r="B58" i="103" s="1"/>
  <c r="B59" i="103" a="1"/>
  <c r="B59" i="103" s="1"/>
  <c r="B60" i="103" a="1"/>
  <c r="B60" i="103" s="1"/>
  <c r="B61" i="103" a="1"/>
  <c r="B61" i="103" s="1"/>
  <c r="B62" i="103" a="1"/>
  <c r="B62" i="103" s="1"/>
  <c r="B63" i="103" a="1"/>
  <c r="B63" i="103" s="1"/>
  <c r="B64" i="103" a="1"/>
  <c r="B64" i="103" s="1"/>
  <c r="B65" i="103" a="1"/>
  <c r="B65" i="103" s="1"/>
  <c r="B66" i="103" a="1"/>
  <c r="B66" i="103" s="1"/>
  <c r="B67" i="103" a="1"/>
  <c r="B67" i="103" s="1"/>
  <c r="B68" i="103" a="1"/>
  <c r="B68" i="103" s="1"/>
  <c r="B69" i="103" a="1"/>
  <c r="B69" i="103" s="1"/>
  <c r="B70" i="103" a="1"/>
  <c r="B70" i="103" s="1"/>
  <c r="B71" i="103" a="1"/>
  <c r="B71" i="103" s="1"/>
  <c r="B72" i="103" a="1"/>
  <c r="B72" i="103" s="1"/>
  <c r="B73" i="103" a="1"/>
  <c r="B73" i="103" s="1"/>
  <c r="B74" i="103" a="1"/>
  <c r="B74" i="103" s="1"/>
  <c r="B75" i="103" a="1"/>
  <c r="B75" i="103" s="1"/>
  <c r="B76" i="103" a="1"/>
  <c r="B76" i="103" s="1"/>
  <c r="B77" i="103" a="1"/>
  <c r="B77" i="103" s="1"/>
  <c r="B78" i="103" a="1"/>
  <c r="B78" i="103" s="1"/>
  <c r="B79" i="103" a="1"/>
  <c r="B79" i="103" s="1"/>
  <c r="B80" i="103" a="1"/>
  <c r="B80" i="103" s="1"/>
  <c r="B81" i="103" a="1"/>
  <c r="B81" i="103" s="1"/>
  <c r="B82" i="103" a="1"/>
  <c r="B82" i="103" s="1"/>
  <c r="B83" i="103" a="1"/>
  <c r="B83" i="103" s="1"/>
  <c r="B84" i="103" a="1"/>
  <c r="B84" i="103" s="1"/>
  <c r="B85" i="103" a="1"/>
  <c r="B85" i="103" s="1"/>
  <c r="B86" i="103" a="1"/>
  <c r="B86" i="103" s="1"/>
  <c r="B87" i="103" a="1"/>
  <c r="B87" i="103" s="1"/>
  <c r="B88" i="103" a="1"/>
  <c r="B88" i="103" s="1"/>
  <c r="B89" i="103" a="1"/>
  <c r="B89" i="103" s="1"/>
  <c r="B90" i="103" a="1"/>
  <c r="B90" i="103" s="1"/>
  <c r="B91" i="103" a="1"/>
  <c r="B91" i="103" s="1"/>
  <c r="B92" i="103" a="1"/>
  <c r="B92" i="103" s="1"/>
  <c r="B93" i="103" a="1"/>
  <c r="B93" i="103" s="1"/>
  <c r="B94" i="103" a="1"/>
  <c r="B94" i="103" s="1"/>
  <c r="B95" i="103" a="1"/>
  <c r="B95" i="103" s="1"/>
  <c r="B96" i="103" a="1"/>
  <c r="B96" i="103" s="1"/>
  <c r="B97" i="103" a="1"/>
  <c r="B97" i="103" s="1"/>
  <c r="B98" i="103" a="1"/>
  <c r="B98" i="103" s="1"/>
  <c r="B99" i="103" a="1"/>
  <c r="B99" i="103" s="1"/>
  <c r="B100" i="103" a="1"/>
  <c r="B100" i="103" s="1"/>
  <c r="B101" i="103" a="1"/>
  <c r="B101" i="103" s="1"/>
  <c r="B102" i="103" a="1"/>
  <c r="B102" i="103" s="1"/>
  <c r="B103" i="103" a="1"/>
  <c r="B103" i="103" s="1"/>
  <c r="B104" i="103" a="1"/>
  <c r="B104" i="103" s="1"/>
  <c r="B105" i="103" a="1"/>
  <c r="B105" i="103" s="1"/>
  <c r="B106" i="103" a="1"/>
  <c r="B106" i="103" s="1"/>
  <c r="B107" i="103" a="1"/>
  <c r="B107" i="103" s="1"/>
  <c r="B108" i="103" a="1"/>
  <c r="B108" i="103" s="1"/>
  <c r="B109" i="103" a="1"/>
  <c r="B109" i="103" s="1"/>
  <c r="B110" i="103" a="1"/>
  <c r="B110" i="103" s="1"/>
  <c r="B111" i="103" a="1"/>
  <c r="B111" i="103" s="1"/>
  <c r="B112" i="103" a="1"/>
  <c r="B112" i="103" s="1"/>
  <c r="B113" i="103" a="1"/>
  <c r="B113" i="103" s="1"/>
  <c r="B114" i="103" a="1"/>
  <c r="B114" i="103" s="1"/>
  <c r="B115" i="103" a="1"/>
  <c r="B115" i="103" s="1"/>
  <c r="B116" i="103" a="1"/>
  <c r="B116" i="103" s="1"/>
  <c r="B117" i="103" a="1"/>
  <c r="B117" i="103" s="1"/>
  <c r="B118" i="103" a="1"/>
  <c r="B118" i="103" s="1"/>
  <c r="B119" i="103" a="1"/>
  <c r="B119" i="103" s="1"/>
  <c r="B120" i="103" a="1"/>
  <c r="B120" i="103" s="1"/>
  <c r="B121" i="103" a="1"/>
  <c r="B121" i="103" s="1"/>
  <c r="B122" i="103" a="1"/>
  <c r="B122" i="103" s="1"/>
  <c r="B123" i="103" a="1"/>
  <c r="B123" i="103" s="1"/>
  <c r="B124" i="103" a="1"/>
  <c r="B124" i="103" s="1"/>
  <c r="B125" i="103" a="1"/>
  <c r="B125" i="103" s="1"/>
  <c r="B126" i="103" a="1"/>
  <c r="B126" i="103" s="1"/>
  <c r="B127" i="103" a="1"/>
  <c r="B127" i="103" s="1"/>
  <c r="B128" i="103" a="1"/>
  <c r="B128" i="103" s="1"/>
  <c r="B129" i="103" a="1"/>
  <c r="B129" i="103" s="1"/>
  <c r="B130" i="103" a="1"/>
  <c r="B130" i="103" s="1"/>
  <c r="B131" i="103" a="1"/>
  <c r="B131" i="103" s="1"/>
  <c r="B132" i="103" a="1"/>
  <c r="B132" i="103" s="1"/>
  <c r="B133" i="103" a="1"/>
  <c r="B133" i="103" s="1"/>
  <c r="B134" i="103" a="1"/>
  <c r="B134" i="103" s="1"/>
  <c r="B135" i="103" a="1"/>
  <c r="B135" i="103" s="1"/>
  <c r="B136" i="103" a="1"/>
  <c r="B136" i="103" s="1"/>
  <c r="B137" i="103" a="1"/>
  <c r="B137" i="103" s="1"/>
  <c r="B138" i="103" a="1"/>
  <c r="B138" i="103" s="1"/>
  <c r="B139" i="103" a="1"/>
  <c r="B139" i="103" s="1"/>
  <c r="B140" i="103" a="1"/>
  <c r="B140" i="103" s="1"/>
  <c r="B141" i="103" a="1"/>
  <c r="B141" i="103" s="1"/>
  <c r="B142" i="103" a="1"/>
  <c r="B142" i="103" s="1"/>
  <c r="B143" i="103" a="1"/>
  <c r="B143" i="103" s="1"/>
  <c r="B144" i="103" a="1"/>
  <c r="B144" i="103" s="1"/>
  <c r="B145" i="103" a="1"/>
  <c r="B145" i="103" s="1"/>
  <c r="B146" i="103" a="1"/>
  <c r="B146" i="103" s="1"/>
  <c r="B147" i="103" a="1"/>
  <c r="B147" i="103" s="1"/>
  <c r="B148" i="103" a="1"/>
  <c r="B148" i="103" s="1"/>
  <c r="B149" i="103" a="1"/>
  <c r="B149" i="103" s="1"/>
  <c r="B150" i="103" a="1"/>
  <c r="B150" i="103" s="1"/>
  <c r="B151" i="103" a="1"/>
  <c r="B151" i="103" s="1"/>
  <c r="B152" i="103" a="1"/>
  <c r="B152" i="103" s="1"/>
  <c r="B153" i="103" a="1"/>
  <c r="B153" i="103" s="1"/>
  <c r="B154" i="103" a="1"/>
  <c r="B154" i="103" s="1"/>
  <c r="B155" i="103" a="1"/>
  <c r="B155" i="103" s="1"/>
  <c r="B156" i="103" a="1"/>
  <c r="B156" i="103" s="1"/>
  <c r="B157" i="103" a="1"/>
  <c r="B157" i="103" s="1"/>
  <c r="B158" i="103" a="1"/>
  <c r="B158" i="103" s="1"/>
  <c r="B159" i="103" a="1"/>
  <c r="B159" i="103" s="1"/>
  <c r="B160" i="103" a="1"/>
  <c r="B160" i="103" s="1"/>
  <c r="B161" i="103" a="1"/>
  <c r="B161" i="103" s="1"/>
  <c r="B162" i="103" a="1"/>
  <c r="B162" i="103" s="1"/>
  <c r="B163" i="103" a="1"/>
  <c r="B163" i="103" s="1"/>
  <c r="B164" i="103" a="1"/>
  <c r="B164" i="103" s="1"/>
  <c r="B165" i="103" a="1"/>
  <c r="B165" i="103" s="1"/>
  <c r="B166" i="103" a="1"/>
  <c r="B166" i="103" s="1"/>
  <c r="B167" i="103" a="1"/>
  <c r="B167" i="103" s="1"/>
  <c r="B168" i="103" a="1"/>
  <c r="B168" i="103" s="1"/>
  <c r="B169" i="103" a="1"/>
  <c r="B169" i="103" s="1"/>
  <c r="B170" i="103" a="1"/>
  <c r="B170" i="103" s="1"/>
  <c r="B171" i="103" a="1"/>
  <c r="B171" i="103" s="1"/>
  <c r="B172" i="103" a="1"/>
  <c r="B172" i="103" s="1"/>
  <c r="B173" i="103" a="1"/>
  <c r="B173" i="103" s="1"/>
  <c r="B174" i="103" a="1"/>
  <c r="B174" i="103" s="1"/>
  <c r="B175" i="103" a="1"/>
  <c r="B175" i="103" s="1"/>
  <c r="B176" i="103" a="1"/>
  <c r="B176" i="103" s="1"/>
  <c r="B177" i="103" a="1"/>
  <c r="B177" i="103" s="1"/>
  <c r="B178" i="103" a="1"/>
  <c r="B178" i="103" s="1"/>
  <c r="B179" i="103" a="1"/>
  <c r="B179" i="103" s="1"/>
  <c r="B180" i="103" a="1"/>
  <c r="B180" i="103" s="1"/>
  <c r="B181" i="103" a="1"/>
  <c r="B181" i="103" s="1"/>
  <c r="B182" i="103" a="1"/>
  <c r="B182" i="103" s="1"/>
  <c r="B183" i="103" a="1"/>
  <c r="B183" i="103" s="1"/>
  <c r="B184" i="103" a="1"/>
  <c r="B184" i="103" s="1"/>
  <c r="B185" i="103" a="1"/>
  <c r="B185" i="103" s="1"/>
  <c r="B186" i="103" a="1"/>
  <c r="B186" i="103" s="1"/>
  <c r="B187" i="103" a="1"/>
  <c r="B187" i="103" s="1"/>
  <c r="B188" i="103" a="1"/>
  <c r="B188" i="103" s="1"/>
  <c r="B189" i="103" a="1"/>
  <c r="B189" i="103" s="1"/>
  <c r="B190" i="103" a="1"/>
  <c r="B190" i="103" s="1"/>
  <c r="B191" i="103" a="1"/>
  <c r="B191" i="103" s="1"/>
  <c r="B192" i="103" a="1"/>
  <c r="B192" i="103" s="1"/>
  <c r="B193" i="103" a="1"/>
  <c r="B193" i="103" s="1"/>
  <c r="B194" i="103" a="1"/>
  <c r="B194" i="103" s="1"/>
  <c r="B195" i="103" a="1"/>
  <c r="B195" i="103" s="1"/>
  <c r="B196" i="103" a="1"/>
  <c r="B196" i="103" s="1"/>
  <c r="B197" i="103" a="1"/>
  <c r="B197" i="103" s="1"/>
  <c r="B198" i="103" a="1"/>
  <c r="B198" i="103" s="1"/>
  <c r="B199" i="103" a="1"/>
  <c r="B199" i="103" s="1"/>
  <c r="B200" i="103" a="1"/>
  <c r="B200" i="103" s="1"/>
  <c r="B201" i="103" a="1"/>
  <c r="B201" i="103" s="1"/>
  <c r="B202" i="103" a="1"/>
  <c r="B202" i="103" s="1"/>
  <c r="B203" i="103" a="1"/>
  <c r="B203" i="103" s="1"/>
  <c r="B204" i="103" a="1"/>
  <c r="B204" i="103" s="1"/>
  <c r="B205" i="103" a="1"/>
  <c r="B205" i="103" s="1"/>
  <c r="B206" i="103" a="1"/>
  <c r="B206" i="103" s="1"/>
  <c r="B207" i="103" a="1"/>
  <c r="B207" i="103" s="1"/>
  <c r="B208" i="103" a="1"/>
  <c r="B208" i="103" s="1"/>
  <c r="B209" i="103" a="1"/>
  <c r="B210" i="103" a="1"/>
  <c r="B210" i="103" s="1"/>
  <c r="B211" i="103" a="1"/>
  <c r="B211" i="103" s="1"/>
  <c r="B212" i="103" a="1"/>
  <c r="B212" i="103" s="1"/>
  <c r="B213" i="103" a="1"/>
  <c r="B213" i="103" s="1"/>
  <c r="B214" i="103" a="1"/>
  <c r="B214" i="103" s="1"/>
  <c r="B215" i="103" a="1"/>
  <c r="B215" i="103" s="1"/>
  <c r="B216" i="103" a="1"/>
  <c r="B217" i="103" a="1"/>
  <c r="B217" i="103" s="1"/>
  <c r="B218" i="103" a="1"/>
  <c r="B218" i="103" s="1"/>
  <c r="B219" i="103" a="1"/>
  <c r="B219" i="103" s="1"/>
  <c r="B220" i="103" a="1"/>
  <c r="B220" i="103" s="1"/>
  <c r="B221" i="103" a="1"/>
  <c r="B221" i="103" s="1"/>
  <c r="B222" i="103" a="1"/>
  <c r="B222" i="103" s="1"/>
  <c r="B223" i="103" a="1"/>
  <c r="B223" i="103" s="1"/>
  <c r="B224" i="103" a="1"/>
  <c r="B224" i="103" s="1"/>
  <c r="B225" i="103" a="1"/>
  <c r="B225" i="103" s="1"/>
  <c r="B226" i="103" a="1"/>
  <c r="B226" i="103" s="1"/>
  <c r="B227" i="103" a="1"/>
  <c r="B227" i="103" s="1"/>
  <c r="B228" i="103" a="1"/>
  <c r="B228" i="103" s="1"/>
  <c r="B229" i="103" a="1"/>
  <c r="B229" i="103" s="1"/>
  <c r="B230" i="103" a="1"/>
  <c r="B230" i="103" s="1"/>
  <c r="B231" i="103" a="1"/>
  <c r="B231" i="103" s="1"/>
  <c r="B232" i="103" a="1"/>
  <c r="B232" i="103" s="1"/>
  <c r="B233" i="103" a="1"/>
  <c r="B233" i="103" s="1"/>
  <c r="B234" i="103" a="1"/>
  <c r="B234" i="103" s="1"/>
  <c r="B235" i="103" a="1"/>
  <c r="B235" i="103" s="1"/>
  <c r="B236" i="103" a="1"/>
  <c r="B236" i="103" s="1"/>
  <c r="B237" i="103" a="1"/>
  <c r="B237" i="103" s="1"/>
  <c r="B238" i="103" a="1"/>
  <c r="B238" i="103" s="1"/>
  <c r="B239" i="103" a="1"/>
  <c r="B239" i="103" s="1"/>
  <c r="B240" i="103" a="1"/>
  <c r="B240" i="103" s="1"/>
  <c r="B241" i="103" a="1"/>
  <c r="B241" i="103" s="1"/>
  <c r="B242" i="103" a="1"/>
  <c r="B242" i="103" s="1"/>
  <c r="B243" i="103" a="1"/>
  <c r="B243" i="103" s="1"/>
  <c r="B244" i="103" a="1"/>
  <c r="B244" i="103" s="1"/>
  <c r="B245" i="103" a="1"/>
  <c r="B245" i="103" s="1"/>
  <c r="B246" i="103" a="1"/>
  <c r="B246" i="103" s="1"/>
  <c r="B247" i="103" a="1"/>
  <c r="B247" i="103" s="1"/>
  <c r="B248" i="103" a="1"/>
  <c r="B248" i="103" s="1"/>
  <c r="B249" i="103" a="1"/>
  <c r="B249" i="103" s="1"/>
  <c r="B250" i="103" a="1"/>
  <c r="B250" i="103" s="1"/>
  <c r="B251" i="103" a="1"/>
  <c r="B251" i="103" s="1"/>
  <c r="B252" i="103" a="1"/>
  <c r="B252" i="103" s="1"/>
  <c r="B253" i="103" a="1"/>
  <c r="B253" i="103" s="1"/>
  <c r="B254" i="103" a="1"/>
  <c r="B254" i="103" s="1"/>
  <c r="B255" i="103" a="1"/>
  <c r="B255" i="103" s="1"/>
  <c r="B256" i="103" a="1"/>
  <c r="B256" i="103" s="1"/>
  <c r="B257" i="103" a="1"/>
  <c r="B257" i="103" s="1"/>
  <c r="B258" i="103" a="1"/>
  <c r="B258" i="103" s="1"/>
  <c r="B259" i="103" a="1"/>
  <c r="B259" i="103" s="1"/>
  <c r="B260" i="103" a="1"/>
  <c r="B260" i="103" s="1"/>
  <c r="B261" i="103" a="1"/>
  <c r="B261" i="103" s="1"/>
  <c r="B262" i="103" a="1"/>
  <c r="B262" i="103" s="1"/>
  <c r="B263" i="103" a="1"/>
  <c r="B263" i="103" s="1"/>
  <c r="B264" i="103" a="1"/>
  <c r="B264" i="103" s="1"/>
  <c r="B265" i="103" a="1"/>
  <c r="B265" i="103" s="1"/>
  <c r="B266" i="103" a="1"/>
  <c r="B266" i="103" s="1"/>
  <c r="B267" i="103" a="1"/>
  <c r="B267" i="103" s="1"/>
  <c r="B268" i="103" a="1"/>
  <c r="B268" i="103" s="1"/>
  <c r="B269" i="103" a="1"/>
  <c r="B269" i="103" s="1"/>
  <c r="B270" i="103" a="1"/>
  <c r="B270" i="103" s="1"/>
  <c r="B271" i="103" a="1"/>
  <c r="B271" i="103" s="1"/>
  <c r="B272" i="103" a="1"/>
  <c r="B272" i="103" s="1"/>
  <c r="B273" i="103" a="1"/>
  <c r="B273" i="103" s="1"/>
  <c r="B274" i="103" a="1"/>
  <c r="B274" i="103" s="1"/>
  <c r="B275" i="103" a="1"/>
  <c r="B275" i="103" s="1"/>
  <c r="B276" i="103" a="1"/>
  <c r="B276" i="103" s="1"/>
  <c r="B277" i="103" a="1"/>
  <c r="B277" i="103" s="1"/>
  <c r="B278" i="103" a="1"/>
  <c r="B278" i="103" s="1"/>
  <c r="B279" i="103" a="1"/>
  <c r="B279" i="103" s="1"/>
  <c r="B280" i="103" a="1"/>
  <c r="B280" i="103" s="1"/>
  <c r="B281" i="103" a="1"/>
  <c r="B281" i="103" s="1"/>
  <c r="B282" i="103" a="1"/>
  <c r="B282" i="103" s="1"/>
  <c r="B283" i="103" a="1"/>
  <c r="B283" i="103" s="1"/>
  <c r="B284" i="103" a="1"/>
  <c r="B284" i="103" s="1"/>
  <c r="B285" i="103" a="1"/>
  <c r="B285" i="103" s="1"/>
  <c r="B286" i="103" a="1"/>
  <c r="B286" i="103" s="1"/>
  <c r="B287" i="103" a="1"/>
  <c r="B287" i="103" s="1"/>
  <c r="B288" i="103" a="1"/>
  <c r="B288" i="103" s="1"/>
  <c r="B289" i="103" a="1"/>
  <c r="B289" i="103" s="1"/>
  <c r="B290" i="103" a="1"/>
  <c r="B290" i="103" s="1"/>
  <c r="B291" i="103" a="1"/>
  <c r="B291" i="103" s="1"/>
  <c r="B292" i="103" a="1"/>
  <c r="B292" i="103" s="1"/>
  <c r="B293" i="103" a="1"/>
  <c r="B293" i="103" s="1"/>
  <c r="B294" i="103" a="1"/>
  <c r="B294" i="103" s="1"/>
  <c r="B295" i="103" a="1"/>
  <c r="B295" i="103" s="1"/>
  <c r="B296" i="103" a="1"/>
  <c r="B296" i="103" s="1"/>
  <c r="B297" i="103" a="1"/>
  <c r="B297" i="103" s="1"/>
  <c r="B298" i="103" a="1"/>
  <c r="B298" i="103" s="1"/>
  <c r="B299" i="103" a="1"/>
  <c r="B299" i="103" s="1"/>
  <c r="B300" i="103" a="1"/>
  <c r="B300" i="103" s="1"/>
  <c r="B301" i="103" a="1"/>
  <c r="B301" i="103" s="1"/>
  <c r="B302" i="103" a="1"/>
  <c r="B302" i="103" s="1"/>
  <c r="B303" i="103" a="1"/>
  <c r="B303" i="103" s="1"/>
  <c r="B304" i="103" a="1"/>
  <c r="B304" i="103" s="1"/>
  <c r="B305" i="103" a="1"/>
  <c r="B305" i="103" s="1"/>
  <c r="B306" i="103" a="1"/>
  <c r="B306" i="103" s="1"/>
  <c r="B307" i="103" a="1"/>
  <c r="B307" i="103" s="1"/>
  <c r="B308" i="103" a="1"/>
  <c r="B308" i="103" s="1"/>
  <c r="B309" i="103" a="1"/>
  <c r="B309" i="103" s="1"/>
  <c r="B310" i="103" a="1"/>
  <c r="B310" i="103" s="1"/>
  <c r="B311" i="103" a="1"/>
  <c r="B311" i="103" s="1"/>
  <c r="B312" i="103" a="1"/>
  <c r="B312" i="103" s="1"/>
  <c r="B313" i="103" a="1"/>
  <c r="B313" i="103" s="1"/>
  <c r="B314" i="103" a="1"/>
  <c r="B314" i="103" s="1"/>
  <c r="B315" i="103" a="1"/>
  <c r="B315" i="103" s="1"/>
  <c r="B316" i="103" a="1"/>
  <c r="B316" i="103" s="1"/>
  <c r="B317" i="103" a="1"/>
  <c r="B317" i="103" s="1"/>
  <c r="B318" i="103" a="1"/>
  <c r="B318" i="103" s="1"/>
  <c r="B319" i="103" a="1"/>
  <c r="B319" i="103" s="1"/>
  <c r="B320" i="103" a="1"/>
  <c r="B320" i="103" s="1"/>
  <c r="B321" i="103" a="1"/>
  <c r="B321" i="103" s="1"/>
  <c r="B322" i="103" a="1"/>
  <c r="B322" i="103" s="1"/>
  <c r="B323" i="103" a="1"/>
  <c r="B323" i="103" s="1"/>
  <c r="B324" i="103" a="1"/>
  <c r="B324" i="103" s="1"/>
  <c r="B325" i="103" a="1"/>
  <c r="B325" i="103" s="1"/>
  <c r="B326" i="103" a="1"/>
  <c r="B326" i="103" s="1"/>
  <c r="B327" i="103" a="1"/>
  <c r="B327" i="103" s="1"/>
  <c r="B328" i="103" a="1"/>
  <c r="B328" i="103" s="1"/>
  <c r="B329" i="103" a="1"/>
  <c r="B329" i="103" s="1"/>
  <c r="B330" i="103" a="1"/>
  <c r="B330" i="103" s="1"/>
  <c r="B331" i="103" a="1"/>
  <c r="B331" i="103" s="1"/>
  <c r="B332" i="103" a="1"/>
  <c r="B332" i="103" s="1"/>
  <c r="B333" i="103" a="1"/>
  <c r="B333" i="103" s="1"/>
  <c r="B334" i="103" a="1"/>
  <c r="B334" i="103" s="1"/>
  <c r="B335" i="103" a="1"/>
  <c r="B335" i="103" s="1"/>
  <c r="B336" i="103" a="1"/>
  <c r="B336" i="103" s="1"/>
  <c r="B337" i="103" a="1"/>
  <c r="B337" i="103" s="1"/>
  <c r="B338" i="103" a="1"/>
  <c r="B338" i="103" s="1"/>
  <c r="B339" i="103" a="1"/>
  <c r="B339" i="103" s="1"/>
  <c r="B340" i="103" a="1"/>
  <c r="B340" i="103" s="1"/>
  <c r="B341" i="103" a="1"/>
  <c r="B341" i="103" s="1"/>
  <c r="B342" i="103" a="1"/>
  <c r="B342" i="103" s="1"/>
  <c r="B343" i="103" a="1"/>
  <c r="B343" i="103" s="1"/>
  <c r="B344" i="103" a="1"/>
  <c r="B344" i="103" s="1"/>
  <c r="B345" i="103" a="1"/>
  <c r="B345" i="103" s="1"/>
  <c r="B346" i="103" a="1"/>
  <c r="B346" i="103" s="1"/>
  <c r="B347" i="103" a="1"/>
  <c r="B347" i="103" s="1"/>
  <c r="B348" i="103" a="1"/>
  <c r="B348" i="103" s="1"/>
  <c r="B349" i="103" a="1"/>
  <c r="B349" i="103" s="1"/>
  <c r="B350" i="103" a="1"/>
  <c r="B350" i="103" s="1"/>
  <c r="B351" i="103" a="1"/>
  <c r="B351" i="103" s="1"/>
  <c r="B352" i="103" a="1"/>
  <c r="B352" i="103" s="1"/>
  <c r="B353" i="103" a="1"/>
  <c r="B353" i="103" s="1"/>
  <c r="B354" i="103" a="1"/>
  <c r="B354" i="103" s="1"/>
  <c r="B355" i="103" a="1"/>
  <c r="B355" i="103" s="1"/>
  <c r="B356" i="103" a="1"/>
  <c r="B356" i="103" s="1"/>
  <c r="B357" i="103" a="1"/>
  <c r="B357" i="103" s="1"/>
  <c r="B358" i="103" a="1"/>
  <c r="B358" i="103" s="1"/>
  <c r="B359" i="103" a="1"/>
  <c r="B359" i="103" s="1"/>
  <c r="B360" i="103" a="1"/>
  <c r="B360" i="103" s="1"/>
  <c r="B361" i="103" a="1"/>
  <c r="B361" i="103" s="1"/>
  <c r="B362" i="103" a="1"/>
  <c r="B362" i="103" s="1"/>
  <c r="B363" i="103" a="1"/>
  <c r="B363" i="103" s="1"/>
  <c r="B364" i="103" a="1"/>
  <c r="B364" i="103" s="1"/>
  <c r="B365" i="103" a="1"/>
  <c r="B365" i="103" s="1"/>
  <c r="B366" i="103" a="1"/>
  <c r="B366" i="103" s="1"/>
  <c r="B367" i="103" a="1"/>
  <c r="B367" i="103" s="1"/>
  <c r="B368" i="103" a="1"/>
  <c r="B368" i="103" s="1"/>
  <c r="B369" i="103" a="1"/>
  <c r="B369" i="103" s="1"/>
  <c r="B370" i="103" a="1"/>
  <c r="B370" i="103" s="1"/>
  <c r="B371" i="103" a="1"/>
  <c r="B371" i="103" s="1"/>
  <c r="B372" i="103" a="1"/>
  <c r="B372" i="103" s="1"/>
  <c r="B373" i="103" a="1"/>
  <c r="B373" i="103" s="1"/>
  <c r="B374" i="103" a="1"/>
  <c r="B374" i="103" s="1"/>
  <c r="B375" i="103" a="1"/>
  <c r="B375" i="103" s="1"/>
  <c r="B376" i="103" a="1"/>
  <c r="B376" i="103" s="1"/>
  <c r="B377" i="103" a="1"/>
  <c r="B377" i="103" s="1"/>
  <c r="B378" i="103" a="1"/>
  <c r="B378" i="103" s="1"/>
  <c r="B379" i="103" a="1"/>
  <c r="B379" i="103" s="1"/>
  <c r="B380" i="103" a="1"/>
  <c r="B380" i="103" s="1"/>
  <c r="B381" i="103" a="1"/>
  <c r="B381" i="103" s="1"/>
  <c r="B382" i="103" a="1"/>
  <c r="B382" i="103" s="1"/>
  <c r="B383" i="103" a="1"/>
  <c r="B383" i="103" s="1"/>
  <c r="B384" i="103" a="1"/>
  <c r="B384" i="103" s="1"/>
  <c r="B385" i="103" a="1"/>
  <c r="B385" i="103" s="1"/>
  <c r="B386" i="103" a="1"/>
  <c r="B386" i="103" s="1"/>
  <c r="B387" i="103" a="1"/>
  <c r="B387" i="103" s="1"/>
  <c r="B388" i="103" a="1"/>
  <c r="B388" i="103" s="1"/>
  <c r="B389" i="103" a="1"/>
  <c r="B389" i="103" s="1"/>
  <c r="B390" i="103" a="1"/>
  <c r="B390" i="103" s="1"/>
  <c r="B391" i="103" a="1"/>
  <c r="B391" i="103" s="1"/>
  <c r="B392" i="103" a="1"/>
  <c r="B392" i="103" s="1"/>
  <c r="B393" i="103" a="1"/>
  <c r="B393" i="103" s="1"/>
  <c r="B394" i="103" a="1"/>
  <c r="B394" i="103" s="1"/>
  <c r="B395" i="103" a="1"/>
  <c r="B395" i="103" s="1"/>
  <c r="B396" i="103" a="1"/>
  <c r="B396" i="103" s="1"/>
  <c r="B397" i="103" a="1"/>
  <c r="B397" i="103" s="1"/>
  <c r="B398" i="103" a="1"/>
  <c r="B398" i="103" s="1"/>
  <c r="B399" i="103" a="1"/>
  <c r="B399" i="103" s="1"/>
  <c r="B400" i="103" a="1"/>
  <c r="B400" i="103" s="1"/>
  <c r="B401" i="103" a="1"/>
  <c r="B401" i="103" s="1"/>
  <c r="B402" i="103" a="1"/>
  <c r="B402" i="103" s="1"/>
  <c r="B403" i="103" a="1"/>
  <c r="B403" i="103" s="1"/>
  <c r="B404" i="103" a="1"/>
  <c r="B404" i="103" s="1"/>
  <c r="B405" i="103" a="1"/>
  <c r="B405" i="103" s="1"/>
  <c r="B406" i="103" a="1"/>
  <c r="B406" i="103" s="1"/>
  <c r="B407" i="103" a="1"/>
  <c r="B407" i="103" s="1"/>
  <c r="B408" i="103" a="1"/>
  <c r="B408" i="103" s="1"/>
  <c r="B409" i="103" a="1"/>
  <c r="B409" i="103" s="1"/>
  <c r="B410" i="103" a="1"/>
  <c r="B410" i="103" s="1"/>
  <c r="B411" i="103" a="1"/>
  <c r="B411" i="103" s="1"/>
  <c r="B412" i="103" a="1"/>
  <c r="B412" i="103" s="1"/>
  <c r="B413" i="103" a="1"/>
  <c r="B413" i="103" s="1"/>
  <c r="B414" i="103" a="1"/>
  <c r="B414" i="103" s="1"/>
  <c r="B415" i="103" a="1"/>
  <c r="B415" i="103" s="1"/>
  <c r="B416" i="103" a="1"/>
  <c r="B416" i="103" s="1"/>
  <c r="B417" i="103" a="1"/>
  <c r="B417" i="103" s="1"/>
  <c r="B418" i="103" a="1"/>
  <c r="B418" i="103" s="1"/>
  <c r="B419" i="103" a="1"/>
  <c r="B419" i="103" s="1"/>
  <c r="B420" i="103" a="1"/>
  <c r="B420" i="103" s="1"/>
  <c r="B421" i="103" a="1"/>
  <c r="B421" i="103" s="1"/>
  <c r="B422" i="103" a="1"/>
  <c r="B422" i="103" s="1"/>
  <c r="B423" i="103" a="1"/>
  <c r="B423" i="103" s="1"/>
  <c r="B424" i="103" a="1"/>
  <c r="B424" i="103" s="1"/>
  <c r="B425" i="103" a="1"/>
  <c r="B425" i="103" s="1"/>
  <c r="B426" i="103" a="1"/>
  <c r="B426" i="103" s="1"/>
  <c r="B427" i="103" a="1"/>
  <c r="B427" i="103" s="1"/>
  <c r="B428" i="103" a="1"/>
  <c r="B428" i="103" s="1"/>
  <c r="B429" i="103" a="1"/>
  <c r="B429" i="103" s="1"/>
  <c r="B430" i="103" a="1"/>
  <c r="B430" i="103" s="1"/>
  <c r="B431" i="103" a="1"/>
  <c r="B431" i="103" s="1"/>
  <c r="B432" i="103" a="1"/>
  <c r="B432" i="103" s="1"/>
  <c r="B433" i="103" a="1"/>
  <c r="B433" i="103" s="1"/>
  <c r="B434" i="103" a="1"/>
  <c r="B434" i="103" s="1"/>
  <c r="B435" i="103" a="1"/>
  <c r="B435" i="103" s="1"/>
  <c r="B436" i="103" a="1"/>
  <c r="B436" i="103" s="1"/>
  <c r="B437" i="103" a="1"/>
  <c r="B437" i="103" s="1"/>
  <c r="B438" i="103" a="1"/>
  <c r="B438" i="103" s="1"/>
  <c r="B439" i="103" a="1"/>
  <c r="B439" i="103" s="1"/>
  <c r="B440" i="103" a="1"/>
  <c r="B440" i="103" s="1"/>
  <c r="B441" i="103" a="1"/>
  <c r="B441" i="103" s="1"/>
  <c r="B442" i="103" a="1"/>
  <c r="B442" i="103" s="1"/>
  <c r="B443" i="103" a="1"/>
  <c r="B443" i="103" s="1"/>
  <c r="B444" i="103" a="1"/>
  <c r="B444" i="103" s="1"/>
  <c r="B445" i="103" a="1"/>
  <c r="B445" i="103" s="1"/>
  <c r="B446" i="103" a="1"/>
  <c r="B446" i="103" s="1"/>
  <c r="B447" i="103" a="1"/>
  <c r="B447" i="103" s="1"/>
  <c r="B448" i="103" a="1"/>
  <c r="B448" i="103" s="1"/>
  <c r="B449" i="103" a="1"/>
  <c r="B449" i="103" s="1"/>
  <c r="B450" i="103" a="1"/>
  <c r="B450" i="103" s="1"/>
  <c r="B451" i="103" a="1"/>
  <c r="B451" i="103" s="1"/>
  <c r="B452" i="103" a="1"/>
  <c r="B452" i="103" s="1"/>
  <c r="B453" i="103" a="1"/>
  <c r="B453" i="103" s="1"/>
  <c r="B454" i="103" a="1"/>
  <c r="B454" i="103" s="1"/>
  <c r="B455" i="103" a="1"/>
  <c r="B455" i="103" s="1"/>
  <c r="B456" i="103" a="1"/>
  <c r="B456" i="103" s="1"/>
  <c r="B457" i="103" a="1"/>
  <c r="B457" i="103" s="1"/>
  <c r="B458" i="103" a="1"/>
  <c r="B458" i="103" s="1"/>
  <c r="B459" i="103" a="1"/>
  <c r="B459" i="103" s="1"/>
  <c r="B460" i="103" a="1"/>
  <c r="B460" i="103" s="1"/>
  <c r="B461" i="103" a="1"/>
  <c r="B461" i="103" s="1"/>
  <c r="B462" i="103" a="1"/>
  <c r="B462" i="103" s="1"/>
  <c r="B463" i="103" a="1"/>
  <c r="B463" i="103" s="1"/>
  <c r="B464" i="103" a="1"/>
  <c r="B464" i="103" s="1"/>
  <c r="B465" i="103" a="1"/>
  <c r="B465" i="103" s="1"/>
  <c r="B466" i="103" a="1"/>
  <c r="B466" i="103" s="1"/>
  <c r="B467" i="103" a="1"/>
  <c r="B467" i="103" s="1"/>
  <c r="B468" i="103" a="1"/>
  <c r="B468" i="103" s="1"/>
  <c r="B469" i="103" a="1"/>
  <c r="B469" i="103" s="1"/>
  <c r="B470" i="103" a="1"/>
  <c r="B470" i="103" s="1"/>
  <c r="B471" i="103" a="1"/>
  <c r="B471" i="103" s="1"/>
  <c r="B472" i="103" a="1"/>
  <c r="B472" i="103" s="1"/>
  <c r="B473" i="103" a="1"/>
  <c r="B473" i="103" s="1"/>
  <c r="B474" i="103" a="1"/>
  <c r="B474" i="103" s="1"/>
  <c r="B475" i="103" a="1"/>
  <c r="B475" i="103" s="1"/>
  <c r="B476" i="103" a="1"/>
  <c r="B476" i="103" s="1"/>
  <c r="B477" i="103" a="1"/>
  <c r="B477" i="103" s="1"/>
  <c r="B478" i="103" a="1"/>
  <c r="B478" i="103" s="1"/>
  <c r="B479" i="103" a="1"/>
  <c r="B479" i="103" s="1"/>
  <c r="B480" i="103" a="1"/>
  <c r="B480" i="103" s="1"/>
  <c r="B481" i="103" a="1"/>
  <c r="B481" i="103" s="1"/>
  <c r="B482" i="103" a="1"/>
  <c r="B482" i="103" s="1"/>
  <c r="B483" i="103" a="1"/>
  <c r="B483" i="103" s="1"/>
  <c r="B484" i="103" a="1"/>
  <c r="B484" i="103" s="1"/>
  <c r="B485" i="103" a="1"/>
  <c r="B485" i="103" s="1"/>
  <c r="B486" i="103" a="1"/>
  <c r="B486" i="103" s="1"/>
  <c r="B487" i="103" a="1"/>
  <c r="B487" i="103" s="1"/>
  <c r="B488" i="103" a="1"/>
  <c r="B488" i="103" s="1"/>
  <c r="B489" i="103" a="1"/>
  <c r="B489" i="103" s="1"/>
  <c r="B490" i="103" a="1"/>
  <c r="B490" i="103" s="1"/>
  <c r="B491" i="103" a="1"/>
  <c r="B491" i="103" s="1"/>
  <c r="B492" i="103" a="1"/>
  <c r="B492" i="103" s="1"/>
  <c r="B493" i="103" a="1"/>
  <c r="B493" i="103" s="1"/>
  <c r="B494" i="103" a="1"/>
  <c r="B494" i="103" s="1"/>
  <c r="B495" i="103" a="1"/>
  <c r="B495" i="103" s="1"/>
  <c r="B496" i="103" a="1"/>
  <c r="B496" i="103" s="1"/>
  <c r="B497" i="103" a="1"/>
  <c r="B497" i="103" s="1"/>
  <c r="B498" i="103" a="1"/>
  <c r="B498" i="103" s="1"/>
  <c r="B499" i="103" a="1"/>
  <c r="B499" i="103" s="1"/>
  <c r="B500" i="103" a="1"/>
  <c r="B500" i="103" s="1"/>
  <c r="A2" i="103" a="1"/>
  <c r="B3" i="103" s="1" a="1"/>
  <c r="J2" i="119" a="1"/>
  <c r="J2" i="119" s="1"/>
  <c r="L2" i="119" a="1"/>
  <c r="L2" i="119" s="1"/>
  <c r="K2" i="119" a="1"/>
  <c r="K2" i="119" s="1"/>
  <c r="I2" i="119" a="1"/>
  <c r="I2" i="119" s="1"/>
  <c r="H2" i="119" a="1"/>
  <c r="H2" i="119" s="1"/>
  <c r="G2" i="119" a="1"/>
  <c r="G2" i="119" s="1"/>
  <c r="F2" i="119" a="1"/>
  <c r="F2" i="119" s="1"/>
  <c r="E2" i="119" a="1"/>
  <c r="E2" i="119" s="1"/>
  <c r="B4" i="64" a="1"/>
  <c r="B4" i="64" s="1"/>
  <c r="B5" i="64" a="1"/>
  <c r="B5" i="64" s="1"/>
  <c r="B6" i="64" a="1"/>
  <c r="B6" i="64" s="1"/>
  <c r="B7" i="64" a="1"/>
  <c r="B7" i="64" s="1"/>
  <c r="B8" i="64" a="1"/>
  <c r="B8" i="64" s="1"/>
  <c r="B9" i="64" a="1"/>
  <c r="B9" i="64" s="1"/>
  <c r="B10" i="64" a="1"/>
  <c r="B10" i="64" s="1"/>
  <c r="B11" i="64" a="1"/>
  <c r="B11" i="64" s="1"/>
  <c r="B12" i="64" a="1"/>
  <c r="B12" i="64" s="1"/>
  <c r="B13" i="64" a="1"/>
  <c r="B13" i="64" s="1"/>
  <c r="B14" i="64" a="1"/>
  <c r="B14" i="64" s="1"/>
  <c r="B15" i="64" a="1"/>
  <c r="B15" i="64" s="1"/>
  <c r="B16" i="64" a="1"/>
  <c r="B16" i="64" s="1"/>
  <c r="B17" i="64" a="1"/>
  <c r="B17" i="64" s="1"/>
  <c r="B18" i="64" a="1"/>
  <c r="B18" i="64" s="1"/>
  <c r="B19" i="64" a="1"/>
  <c r="B19" i="64" s="1"/>
  <c r="B20" i="64" a="1"/>
  <c r="B20" i="64" s="1"/>
  <c r="B21" i="64" a="1"/>
  <c r="B21" i="64" s="1"/>
  <c r="B22" i="64" a="1"/>
  <c r="B22" i="64" s="1"/>
  <c r="B23" i="64" a="1"/>
  <c r="B23" i="64" s="1"/>
  <c r="B24" i="64" a="1"/>
  <c r="B24" i="64" s="1"/>
  <c r="B25" i="64" a="1"/>
  <c r="B25" i="64" s="1"/>
  <c r="B26" i="64" a="1"/>
  <c r="B26" i="64" s="1"/>
  <c r="B27" i="64" a="1"/>
  <c r="B27" i="64" s="1"/>
  <c r="B28" i="64" a="1"/>
  <c r="B28" i="64" s="1"/>
  <c r="B29" i="64" a="1"/>
  <c r="B29" i="64" s="1"/>
  <c r="B30" i="64" a="1"/>
  <c r="B30" i="64" s="1"/>
  <c r="B31" i="64" a="1"/>
  <c r="B31" i="64" s="1"/>
  <c r="B32" i="64" a="1"/>
  <c r="B32" i="64" s="1"/>
  <c r="B33" i="64" a="1"/>
  <c r="B33" i="64" s="1"/>
  <c r="B34" i="64" a="1"/>
  <c r="B34" i="64" s="1"/>
  <c r="B35" i="64" a="1"/>
  <c r="B35" i="64" s="1"/>
  <c r="B36" i="64" a="1"/>
  <c r="B36" i="64" s="1"/>
  <c r="B37" i="64" a="1"/>
  <c r="B37" i="64" s="1"/>
  <c r="B38" i="64" a="1"/>
  <c r="B38" i="64" s="1"/>
  <c r="B39" i="64" a="1"/>
  <c r="B39" i="64" s="1"/>
  <c r="B40" i="64" a="1"/>
  <c r="B40" i="64" s="1"/>
  <c r="B41" i="64" a="1"/>
  <c r="B41" i="64" s="1"/>
  <c r="B42" i="64" a="1"/>
  <c r="B42" i="64" s="1"/>
  <c r="B43" i="64" a="1"/>
  <c r="B43" i="64" s="1"/>
  <c r="B44" i="64" a="1"/>
  <c r="B44" i="64" s="1"/>
  <c r="B45" i="64" a="1"/>
  <c r="B45" i="64" s="1"/>
  <c r="B46" i="64" a="1"/>
  <c r="B46" i="64" s="1"/>
  <c r="B47" i="64" a="1"/>
  <c r="B47" i="64" s="1"/>
  <c r="B48" i="64" a="1"/>
  <c r="B48" i="64" s="1"/>
  <c r="B49" i="64" a="1"/>
  <c r="B49" i="64" s="1"/>
  <c r="B50" i="64" a="1"/>
  <c r="B50" i="64" s="1"/>
  <c r="B51" i="64" a="1"/>
  <c r="B51" i="64" s="1"/>
  <c r="B52" i="64" a="1"/>
  <c r="B52" i="64" s="1"/>
  <c r="B53" i="64" a="1"/>
  <c r="B53" i="64" s="1"/>
  <c r="B54" i="64" a="1"/>
  <c r="B54" i="64" s="1"/>
  <c r="B55" i="64" a="1"/>
  <c r="B55" i="64" s="1"/>
  <c r="B56" i="64" a="1"/>
  <c r="B56" i="64" s="1"/>
  <c r="B57" i="64" a="1"/>
  <c r="B57" i="64" s="1"/>
  <c r="B58" i="64" a="1"/>
  <c r="B58" i="64" s="1"/>
  <c r="B59" i="64" a="1"/>
  <c r="B59" i="64" s="1"/>
  <c r="B60" i="64" a="1"/>
  <c r="B60" i="64" s="1"/>
  <c r="B61" i="64" a="1"/>
  <c r="B61" i="64" s="1"/>
  <c r="B62" i="64" a="1"/>
  <c r="B62" i="64" s="1"/>
  <c r="B63" i="64" a="1"/>
  <c r="B63" i="64" s="1"/>
  <c r="B64" i="64" a="1"/>
  <c r="B64" i="64" s="1"/>
  <c r="B65" i="64" a="1"/>
  <c r="B65" i="64" s="1"/>
  <c r="B66" i="64" a="1"/>
  <c r="B66" i="64" s="1"/>
  <c r="B67" i="64" a="1"/>
  <c r="B67" i="64" s="1"/>
  <c r="B68" i="64" a="1"/>
  <c r="B68" i="64" s="1"/>
  <c r="B69" i="64" a="1"/>
  <c r="B69" i="64" s="1"/>
  <c r="B70" i="64" a="1"/>
  <c r="B70" i="64" s="1"/>
  <c r="B71" i="64" a="1"/>
  <c r="B71" i="64" s="1"/>
  <c r="B72" i="64" a="1"/>
  <c r="B72" i="64" s="1"/>
  <c r="B73" i="64" a="1"/>
  <c r="B73" i="64" s="1"/>
  <c r="B74" i="64" a="1"/>
  <c r="B74" i="64" s="1"/>
  <c r="B75" i="64" a="1"/>
  <c r="B75" i="64" s="1"/>
  <c r="B76" i="64" a="1"/>
  <c r="B76" i="64" s="1"/>
  <c r="B77" i="64" a="1"/>
  <c r="B77" i="64" s="1"/>
  <c r="B78" i="64" a="1"/>
  <c r="B78" i="64" s="1"/>
  <c r="B79" i="64" a="1"/>
  <c r="B79" i="64" s="1"/>
  <c r="B80" i="64" a="1"/>
  <c r="B80" i="64" s="1"/>
  <c r="B81" i="64" a="1"/>
  <c r="B81" i="64" s="1"/>
  <c r="B82" i="64" a="1"/>
  <c r="B82" i="64" s="1"/>
  <c r="B83" i="64" a="1"/>
  <c r="B83" i="64" s="1"/>
  <c r="B84" i="64" a="1"/>
  <c r="B84" i="64" s="1"/>
  <c r="B85" i="64" a="1"/>
  <c r="B85" i="64" s="1"/>
  <c r="B86" i="64" a="1"/>
  <c r="B86" i="64" s="1"/>
  <c r="B87" i="64" a="1"/>
  <c r="B87" i="64" s="1"/>
  <c r="B88" i="64" a="1"/>
  <c r="B88" i="64" s="1"/>
  <c r="B89" i="64" a="1"/>
  <c r="B89" i="64" s="1"/>
  <c r="B90" i="64" a="1"/>
  <c r="B90" i="64" s="1"/>
  <c r="B91" i="64" a="1"/>
  <c r="B91" i="64" s="1"/>
  <c r="B92" i="64" a="1"/>
  <c r="B92" i="64" s="1"/>
  <c r="B93" i="64" a="1"/>
  <c r="B93" i="64" s="1"/>
  <c r="B94" i="64" a="1"/>
  <c r="B94" i="64" s="1"/>
  <c r="B95" i="64" a="1"/>
  <c r="B95" i="64" s="1"/>
  <c r="B96" i="64" a="1"/>
  <c r="B96" i="64" s="1"/>
  <c r="B97" i="64" a="1"/>
  <c r="B97" i="64" s="1"/>
  <c r="B98" i="64" a="1"/>
  <c r="B98" i="64" s="1"/>
  <c r="B99" i="64" a="1"/>
  <c r="B99" i="64" s="1"/>
  <c r="B100" i="64" a="1"/>
  <c r="B100" i="64" s="1"/>
  <c r="B101" i="64" a="1"/>
  <c r="B101" i="64" s="1"/>
  <c r="B102" i="64" a="1"/>
  <c r="B102" i="64" s="1"/>
  <c r="B103" i="64" a="1"/>
  <c r="B103" i="64" s="1"/>
  <c r="B104" i="64" a="1"/>
  <c r="B104" i="64" s="1"/>
  <c r="B105" i="64" a="1"/>
  <c r="B105" i="64" s="1"/>
  <c r="B106" i="64" a="1"/>
  <c r="B106" i="64" s="1"/>
  <c r="B107" i="64" a="1"/>
  <c r="B107" i="64" s="1"/>
  <c r="B108" i="64" a="1"/>
  <c r="B108" i="64" s="1"/>
  <c r="B109" i="64" a="1"/>
  <c r="B109" i="64" s="1"/>
  <c r="B110" i="64" a="1"/>
  <c r="B110" i="64" s="1"/>
  <c r="B111" i="64" a="1"/>
  <c r="B111" i="64" s="1"/>
  <c r="B112" i="64" a="1"/>
  <c r="B112" i="64" s="1"/>
  <c r="B113" i="64" a="1"/>
  <c r="B113" i="64" s="1"/>
  <c r="B114" i="64" a="1"/>
  <c r="B114" i="64" s="1"/>
  <c r="B115" i="64" a="1"/>
  <c r="B115" i="64" s="1"/>
  <c r="B116" i="64" a="1"/>
  <c r="B116" i="64" s="1"/>
  <c r="B117" i="64" a="1"/>
  <c r="B117" i="64" s="1"/>
  <c r="B118" i="64" a="1"/>
  <c r="B118" i="64" s="1"/>
  <c r="B119" i="64" a="1"/>
  <c r="B119" i="64" s="1"/>
  <c r="B120" i="64" a="1"/>
  <c r="B120" i="64" s="1"/>
  <c r="B121" i="64" a="1"/>
  <c r="B121" i="64" s="1"/>
  <c r="B122" i="64" a="1"/>
  <c r="B122" i="64" s="1"/>
  <c r="B123" i="64" a="1"/>
  <c r="B123" i="64" s="1"/>
  <c r="B124" i="64" a="1"/>
  <c r="B124" i="64" s="1"/>
  <c r="B125" i="64" a="1"/>
  <c r="B125" i="64" s="1"/>
  <c r="B126" i="64" a="1"/>
  <c r="B126" i="64" s="1"/>
  <c r="B127" i="64" a="1"/>
  <c r="B127" i="64" s="1"/>
  <c r="B128" i="64" a="1"/>
  <c r="B128" i="64" s="1"/>
  <c r="B129" i="64" a="1"/>
  <c r="B129" i="64" s="1"/>
  <c r="B130" i="64" a="1"/>
  <c r="B130" i="64" s="1"/>
  <c r="B131" i="64" a="1"/>
  <c r="B131" i="64" s="1"/>
  <c r="B132" i="64" a="1"/>
  <c r="B132" i="64" s="1"/>
  <c r="B133" i="64" a="1"/>
  <c r="B133" i="64" s="1"/>
  <c r="B134" i="64" a="1"/>
  <c r="B134" i="64" s="1"/>
  <c r="B135" i="64" a="1"/>
  <c r="B135" i="64" s="1"/>
  <c r="B136" i="64" a="1"/>
  <c r="B136" i="64" s="1"/>
  <c r="B137" i="64" a="1"/>
  <c r="B137" i="64" s="1"/>
  <c r="B138" i="64" a="1"/>
  <c r="B138" i="64" s="1"/>
  <c r="B139" i="64" a="1"/>
  <c r="B139" i="64" s="1"/>
  <c r="B140" i="64" a="1"/>
  <c r="B140" i="64" s="1"/>
  <c r="B141" i="64" a="1"/>
  <c r="B141" i="64" s="1"/>
  <c r="B142" i="64" a="1"/>
  <c r="B142" i="64" s="1"/>
  <c r="B143" i="64" a="1"/>
  <c r="B143" i="64" s="1"/>
  <c r="B144" i="64" a="1"/>
  <c r="B144" i="64" s="1"/>
  <c r="B145" i="64" a="1"/>
  <c r="B145" i="64" s="1"/>
  <c r="B146" i="64" a="1"/>
  <c r="B146" i="64" s="1"/>
  <c r="B147" i="64" a="1"/>
  <c r="B147" i="64" s="1"/>
  <c r="B148" i="64" a="1"/>
  <c r="B148" i="64" s="1"/>
  <c r="B149" i="64" a="1"/>
  <c r="B149" i="64" s="1"/>
  <c r="B150" i="64" a="1"/>
  <c r="B150" i="64" s="1"/>
  <c r="B151" i="64" a="1"/>
  <c r="B151" i="64" s="1"/>
  <c r="B152" i="64" a="1"/>
  <c r="B152" i="64" s="1"/>
  <c r="B153" i="64" a="1"/>
  <c r="B153" i="64" s="1"/>
  <c r="B154" i="64" a="1"/>
  <c r="B154" i="64" s="1"/>
  <c r="B155" i="64" a="1"/>
  <c r="B155" i="64" s="1"/>
  <c r="B156" i="64" a="1"/>
  <c r="B156" i="64" s="1"/>
  <c r="B157" i="64" a="1"/>
  <c r="B157" i="64" s="1"/>
  <c r="B158" i="64" a="1"/>
  <c r="B158" i="64" s="1"/>
  <c r="B159" i="64" a="1"/>
  <c r="B159" i="64" s="1"/>
  <c r="B160" i="64" a="1"/>
  <c r="B160" i="64" s="1"/>
  <c r="B161" i="64" a="1"/>
  <c r="B161" i="64" s="1"/>
  <c r="B162" i="64" a="1"/>
  <c r="B162" i="64" s="1"/>
  <c r="B163" i="64" a="1"/>
  <c r="B163" i="64" s="1"/>
  <c r="B164" i="64" a="1"/>
  <c r="B164" i="64" s="1"/>
  <c r="B165" i="64" a="1"/>
  <c r="B165" i="64" s="1"/>
  <c r="B166" i="64" a="1"/>
  <c r="B166" i="64" s="1"/>
  <c r="B167" i="64" a="1"/>
  <c r="B167" i="64" s="1"/>
  <c r="B168" i="64" a="1"/>
  <c r="B168" i="64" s="1"/>
  <c r="B169" i="64" a="1"/>
  <c r="B169" i="64" s="1"/>
  <c r="B170" i="64" a="1"/>
  <c r="B170" i="64" s="1"/>
  <c r="B171" i="64" a="1"/>
  <c r="B171" i="64" s="1"/>
  <c r="B172" i="64" a="1"/>
  <c r="B172" i="64" s="1"/>
  <c r="B173" i="64" a="1"/>
  <c r="B173" i="64" s="1"/>
  <c r="B174" i="64" a="1"/>
  <c r="B174" i="64" s="1"/>
  <c r="B175" i="64" a="1"/>
  <c r="B175" i="64" s="1"/>
  <c r="B176" i="64" a="1"/>
  <c r="B176" i="64" s="1"/>
  <c r="B177" i="64" a="1"/>
  <c r="B177" i="64" s="1"/>
  <c r="B178" i="64" a="1"/>
  <c r="B178" i="64" s="1"/>
  <c r="B179" i="64" a="1"/>
  <c r="B179" i="64" s="1"/>
  <c r="B180" i="64" a="1"/>
  <c r="B180" i="64" s="1"/>
  <c r="B181" i="64" a="1"/>
  <c r="B181" i="64" s="1"/>
  <c r="B182" i="64" a="1"/>
  <c r="B182" i="64" s="1"/>
  <c r="B183" i="64" a="1"/>
  <c r="B183" i="64" s="1"/>
  <c r="B184" i="64" a="1"/>
  <c r="B184" i="64" s="1"/>
  <c r="B185" i="64" a="1"/>
  <c r="B185" i="64" s="1"/>
  <c r="B186" i="64" a="1"/>
  <c r="B186" i="64" s="1"/>
  <c r="B187" i="64" a="1"/>
  <c r="B187" i="64" s="1"/>
  <c r="B188" i="64" a="1"/>
  <c r="B188" i="64" s="1"/>
  <c r="B189" i="64" a="1"/>
  <c r="B189" i="64" s="1"/>
  <c r="B190" i="64" a="1"/>
  <c r="B190" i="64" s="1"/>
  <c r="B191" i="64" a="1"/>
  <c r="B191" i="64" s="1"/>
  <c r="B192" i="64" a="1"/>
  <c r="B192" i="64" s="1"/>
  <c r="B193" i="64" a="1"/>
  <c r="B193" i="64" s="1"/>
  <c r="B194" i="64" a="1"/>
  <c r="B194" i="64" s="1"/>
  <c r="B195" i="64" a="1"/>
  <c r="B195" i="64" s="1"/>
  <c r="B196" i="64" a="1"/>
  <c r="B196" i="64" s="1"/>
  <c r="B197" i="64" a="1"/>
  <c r="B197" i="64" s="1"/>
  <c r="B198" i="64" a="1"/>
  <c r="B198" i="64" s="1"/>
  <c r="B199" i="64" a="1"/>
  <c r="B199" i="64" s="1"/>
  <c r="B200" i="64" a="1"/>
  <c r="B200" i="64" s="1"/>
  <c r="B201" i="64" a="1"/>
  <c r="B201" i="64" s="1"/>
  <c r="B202" i="64" a="1"/>
  <c r="B202" i="64" s="1"/>
  <c r="B203" i="64" a="1"/>
  <c r="B203" i="64" s="1"/>
  <c r="B204" i="64" a="1"/>
  <c r="B204" i="64" s="1"/>
  <c r="B205" i="64" a="1"/>
  <c r="B205" i="64" s="1"/>
  <c r="B206" i="64" a="1"/>
  <c r="B206" i="64" s="1"/>
  <c r="B207" i="64" a="1"/>
  <c r="B207" i="64" s="1"/>
  <c r="B208" i="64" a="1"/>
  <c r="B208" i="64" s="1"/>
  <c r="B209" i="64" a="1"/>
  <c r="B209" i="64" s="1"/>
  <c r="B210" i="64" a="1"/>
  <c r="B210" i="64" s="1"/>
  <c r="B211" i="64" a="1"/>
  <c r="B211" i="64" s="1"/>
  <c r="B212" i="64" a="1"/>
  <c r="B212" i="64" s="1"/>
  <c r="B213" i="64" a="1"/>
  <c r="B213" i="64" s="1"/>
  <c r="B214" i="64" a="1"/>
  <c r="B214" i="64" s="1"/>
  <c r="B215" i="64" a="1"/>
  <c r="B215" i="64" s="1"/>
  <c r="B216" i="64" a="1"/>
  <c r="B216" i="64" s="1"/>
  <c r="B217" i="64" a="1"/>
  <c r="B217" i="64" s="1"/>
  <c r="B218" i="64" a="1"/>
  <c r="B218" i="64" s="1"/>
  <c r="B219" i="64" a="1"/>
  <c r="B219" i="64" s="1"/>
  <c r="B220" i="64" a="1"/>
  <c r="B220" i="64" s="1"/>
  <c r="B221" i="64" a="1"/>
  <c r="B221" i="64" s="1"/>
  <c r="B222" i="64" a="1"/>
  <c r="B222" i="64" s="1"/>
  <c r="B223" i="64" a="1"/>
  <c r="B223" i="64" s="1"/>
  <c r="B224" i="64" a="1"/>
  <c r="B224" i="64" s="1"/>
  <c r="B225" i="64" a="1"/>
  <c r="B225" i="64" s="1"/>
  <c r="B226" i="64" a="1"/>
  <c r="B226" i="64" s="1"/>
  <c r="B227" i="64" a="1"/>
  <c r="B227" i="64" s="1"/>
  <c r="B228" i="64" a="1"/>
  <c r="B228" i="64" s="1"/>
  <c r="B229" i="64" a="1"/>
  <c r="B229" i="64" s="1"/>
  <c r="B230" i="64" a="1"/>
  <c r="B230" i="64" s="1"/>
  <c r="B231" i="64" a="1"/>
  <c r="B231" i="64" s="1"/>
  <c r="B232" i="64" a="1"/>
  <c r="B232" i="64" s="1"/>
  <c r="B233" i="64" a="1"/>
  <c r="B233" i="64" s="1"/>
  <c r="B234" i="64" a="1"/>
  <c r="B234" i="64" s="1"/>
  <c r="B235" i="64" a="1"/>
  <c r="B235" i="64" s="1"/>
  <c r="B236" i="64" a="1"/>
  <c r="B236" i="64" s="1"/>
  <c r="B237" i="64" a="1"/>
  <c r="B237" i="64" s="1"/>
  <c r="B238" i="64" a="1"/>
  <c r="B238" i="64" s="1"/>
  <c r="B239" i="64" a="1"/>
  <c r="B239" i="64" s="1"/>
  <c r="B240" i="64" a="1"/>
  <c r="B240" i="64" s="1"/>
  <c r="B241" i="64" a="1"/>
  <c r="B241" i="64" s="1"/>
  <c r="B242" i="64" a="1"/>
  <c r="B242" i="64" s="1"/>
  <c r="B243" i="64" a="1"/>
  <c r="B243" i="64" s="1"/>
  <c r="B244" i="64" a="1"/>
  <c r="B244" i="64" s="1"/>
  <c r="B245" i="64" a="1"/>
  <c r="B245" i="64" s="1"/>
  <c r="B246" i="64" a="1"/>
  <c r="B246" i="64" s="1"/>
  <c r="B247" i="64" a="1"/>
  <c r="B247" i="64" s="1"/>
  <c r="B248" i="64" a="1"/>
  <c r="B248" i="64" s="1"/>
  <c r="B249" i="64" a="1"/>
  <c r="B249" i="64" s="1"/>
  <c r="B250" i="64" a="1"/>
  <c r="B250" i="64" s="1"/>
  <c r="B251" i="64" a="1"/>
  <c r="B251" i="64" s="1"/>
  <c r="B252" i="64" a="1"/>
  <c r="B252" i="64" s="1"/>
  <c r="B253" i="64" a="1"/>
  <c r="B253" i="64" s="1"/>
  <c r="B254" i="64" a="1"/>
  <c r="B254" i="64" s="1"/>
  <c r="B255" i="64" a="1"/>
  <c r="B255" i="64" s="1"/>
  <c r="B256" i="64" a="1"/>
  <c r="B256" i="64" s="1"/>
  <c r="B257" i="64" a="1"/>
  <c r="B257" i="64" s="1"/>
  <c r="B258" i="64" a="1"/>
  <c r="B258" i="64" s="1"/>
  <c r="B259" i="64" a="1"/>
  <c r="B259" i="64" s="1"/>
  <c r="B260" i="64" a="1"/>
  <c r="B260" i="64" s="1"/>
  <c r="B261" i="64" a="1"/>
  <c r="B261" i="64" s="1"/>
  <c r="B262" i="64" a="1"/>
  <c r="B262" i="64" s="1"/>
  <c r="B263" i="64" a="1"/>
  <c r="B263" i="64" s="1"/>
  <c r="B264" i="64" a="1"/>
  <c r="B264" i="64" s="1"/>
  <c r="B265" i="64" a="1"/>
  <c r="B265" i="64" s="1"/>
  <c r="B266" i="64" a="1"/>
  <c r="B266" i="64" s="1"/>
  <c r="B267" i="64" a="1"/>
  <c r="B267" i="64" s="1"/>
  <c r="B268" i="64" a="1"/>
  <c r="B268" i="64" s="1"/>
  <c r="B269" i="64" a="1"/>
  <c r="B269" i="64" s="1"/>
  <c r="B270" i="64" a="1"/>
  <c r="B270" i="64" s="1"/>
  <c r="B271" i="64" a="1"/>
  <c r="B271" i="64" s="1"/>
  <c r="B272" i="64" a="1"/>
  <c r="B272" i="64" s="1"/>
  <c r="B273" i="64" a="1"/>
  <c r="B273" i="64" s="1"/>
  <c r="B274" i="64" a="1"/>
  <c r="B274" i="64" s="1"/>
  <c r="B275" i="64" a="1"/>
  <c r="B275" i="64" s="1"/>
  <c r="B276" i="64" a="1"/>
  <c r="B276" i="64" s="1"/>
  <c r="B277" i="64" a="1"/>
  <c r="B277" i="64" s="1"/>
  <c r="B278" i="64" a="1"/>
  <c r="B278" i="64" s="1"/>
  <c r="B279" i="64" a="1"/>
  <c r="B279" i="64" s="1"/>
  <c r="B280" i="64" a="1"/>
  <c r="B280" i="64" s="1"/>
  <c r="B281" i="64" a="1"/>
  <c r="B281" i="64" s="1"/>
  <c r="B282" i="64" a="1"/>
  <c r="B282" i="64" s="1"/>
  <c r="B283" i="64" a="1"/>
  <c r="B283" i="64" s="1"/>
  <c r="B284" i="64" a="1"/>
  <c r="B284" i="64" s="1"/>
  <c r="B285" i="64" a="1"/>
  <c r="B285" i="64" s="1"/>
  <c r="B286" i="64" a="1"/>
  <c r="B286" i="64" s="1"/>
  <c r="B287" i="64" a="1"/>
  <c r="B287" i="64" s="1"/>
  <c r="B288" i="64" a="1"/>
  <c r="B288" i="64" s="1"/>
  <c r="B289" i="64" a="1"/>
  <c r="B289" i="64" s="1"/>
  <c r="B290" i="64" a="1"/>
  <c r="B290" i="64" s="1"/>
  <c r="B291" i="64" a="1"/>
  <c r="B291" i="64" s="1"/>
  <c r="B292" i="64" a="1"/>
  <c r="B292" i="64" s="1"/>
  <c r="B293" i="64" a="1"/>
  <c r="B293" i="64" s="1"/>
  <c r="B294" i="64" a="1"/>
  <c r="B294" i="64" s="1"/>
  <c r="B295" i="64" a="1"/>
  <c r="B295" i="64" s="1"/>
  <c r="B296" i="64" a="1"/>
  <c r="B296" i="64" s="1"/>
  <c r="B297" i="64" a="1"/>
  <c r="B297" i="64" s="1"/>
  <c r="B298" i="64" a="1"/>
  <c r="B298" i="64" s="1"/>
  <c r="B299" i="64" a="1"/>
  <c r="B299" i="64" s="1"/>
  <c r="B300" i="64" a="1"/>
  <c r="B300" i="64" s="1"/>
  <c r="B301" i="64" a="1"/>
  <c r="B301" i="64" s="1"/>
  <c r="B302" i="64" a="1"/>
  <c r="B302" i="64" s="1"/>
  <c r="B303" i="64" a="1"/>
  <c r="B303" i="64" s="1"/>
  <c r="B304" i="64" a="1"/>
  <c r="B304" i="64" s="1"/>
  <c r="B305" i="64" a="1"/>
  <c r="B305" i="64" s="1"/>
  <c r="B306" i="64" a="1"/>
  <c r="B306" i="64" s="1"/>
  <c r="B307" i="64" a="1"/>
  <c r="B307" i="64" s="1"/>
  <c r="B308" i="64" a="1"/>
  <c r="B308" i="64" s="1"/>
  <c r="B309" i="64" a="1"/>
  <c r="B309" i="64" s="1"/>
  <c r="B310" i="64" a="1"/>
  <c r="B310" i="64" s="1"/>
  <c r="B311" i="64" a="1"/>
  <c r="B311" i="64" s="1"/>
  <c r="B312" i="64" a="1"/>
  <c r="B312" i="64" s="1"/>
  <c r="B313" i="64" a="1"/>
  <c r="B313" i="64" s="1"/>
  <c r="B314" i="64" a="1"/>
  <c r="B314" i="64" s="1"/>
  <c r="B315" i="64" a="1"/>
  <c r="B315" i="64" s="1"/>
  <c r="B316" i="64" a="1"/>
  <c r="B316" i="64" s="1"/>
  <c r="B317" i="64" a="1"/>
  <c r="B317" i="64" s="1"/>
  <c r="B318" i="64" a="1"/>
  <c r="B318" i="64" s="1"/>
  <c r="B319" i="64" a="1"/>
  <c r="B319" i="64" s="1"/>
  <c r="B320" i="64" a="1"/>
  <c r="B320" i="64" s="1"/>
  <c r="B321" i="64" a="1"/>
  <c r="B321" i="64" s="1"/>
  <c r="B322" i="64" a="1"/>
  <c r="B322" i="64" s="1"/>
  <c r="B323" i="64" a="1"/>
  <c r="B323" i="64" s="1"/>
  <c r="B324" i="64" a="1"/>
  <c r="B324" i="64" s="1"/>
  <c r="B325" i="64" a="1"/>
  <c r="B325" i="64" s="1"/>
  <c r="B326" i="64" a="1"/>
  <c r="B326" i="64" s="1"/>
  <c r="B327" i="64" a="1"/>
  <c r="B327" i="64" s="1"/>
  <c r="B328" i="64" a="1"/>
  <c r="B328" i="64" s="1"/>
  <c r="B329" i="64" a="1"/>
  <c r="B329" i="64" s="1"/>
  <c r="B330" i="64" a="1"/>
  <c r="B330" i="64" s="1"/>
  <c r="B331" i="64" a="1"/>
  <c r="B331" i="64" s="1"/>
  <c r="B332" i="64" a="1"/>
  <c r="B332" i="64" s="1"/>
  <c r="B333" i="64" a="1"/>
  <c r="B333" i="64" s="1"/>
  <c r="B334" i="64" a="1"/>
  <c r="B334" i="64" s="1"/>
  <c r="B335" i="64" a="1"/>
  <c r="B335" i="64" s="1"/>
  <c r="B336" i="64" a="1"/>
  <c r="B336" i="64" s="1"/>
  <c r="B337" i="64" a="1"/>
  <c r="B337" i="64" s="1"/>
  <c r="B338" i="64" a="1"/>
  <c r="B338" i="64" s="1"/>
  <c r="B339" i="64" a="1"/>
  <c r="B339" i="64" s="1"/>
  <c r="B340" i="64" a="1"/>
  <c r="B340" i="64" s="1"/>
  <c r="B341" i="64" a="1"/>
  <c r="B341" i="64" s="1"/>
  <c r="B342" i="64" a="1"/>
  <c r="B342" i="64" s="1"/>
  <c r="B343" i="64" a="1"/>
  <c r="B343" i="64" s="1"/>
  <c r="B344" i="64" a="1"/>
  <c r="B344" i="64" s="1"/>
  <c r="B345" i="64" a="1"/>
  <c r="B345" i="64" s="1"/>
  <c r="B346" i="64" a="1"/>
  <c r="B346" i="64" s="1"/>
  <c r="B347" i="64" a="1"/>
  <c r="B347" i="64" s="1"/>
  <c r="B348" i="64" a="1"/>
  <c r="B348" i="64" s="1"/>
  <c r="B349" i="64" a="1"/>
  <c r="B349" i="64" s="1"/>
  <c r="B350" i="64" a="1"/>
  <c r="B350" i="64" s="1"/>
  <c r="B351" i="64" a="1"/>
  <c r="B351" i="64" s="1"/>
  <c r="B352" i="64" a="1"/>
  <c r="B352" i="64" s="1"/>
  <c r="B353" i="64" a="1"/>
  <c r="B353" i="64" s="1"/>
  <c r="B354" i="64" a="1"/>
  <c r="B354" i="64" s="1"/>
  <c r="B355" i="64" a="1"/>
  <c r="B355" i="64" s="1"/>
  <c r="B356" i="64" a="1"/>
  <c r="B356" i="64" s="1"/>
  <c r="B357" i="64" a="1"/>
  <c r="B357" i="64" s="1"/>
  <c r="B358" i="64" a="1"/>
  <c r="B358" i="64" s="1"/>
  <c r="B359" i="64" a="1"/>
  <c r="B359" i="64" s="1"/>
  <c r="B360" i="64" a="1"/>
  <c r="B360" i="64" s="1"/>
  <c r="B361" i="64" a="1"/>
  <c r="B361" i="64" s="1"/>
  <c r="B362" i="64" a="1"/>
  <c r="B362" i="64" s="1"/>
  <c r="B363" i="64" a="1"/>
  <c r="B363" i="64" s="1"/>
  <c r="B364" i="64" a="1"/>
  <c r="B364" i="64" s="1"/>
  <c r="B365" i="64" a="1"/>
  <c r="B365" i="64" s="1"/>
  <c r="B366" i="64" a="1"/>
  <c r="B366" i="64" s="1"/>
  <c r="B367" i="64" a="1"/>
  <c r="B367" i="64" s="1"/>
  <c r="B368" i="64" a="1"/>
  <c r="B368" i="64" s="1"/>
  <c r="B369" i="64" a="1"/>
  <c r="B369" i="64" s="1"/>
  <c r="B370" i="64" a="1"/>
  <c r="B370" i="64" s="1"/>
  <c r="B371" i="64" a="1"/>
  <c r="B371" i="64" s="1"/>
  <c r="B372" i="64" a="1"/>
  <c r="B372" i="64" s="1"/>
  <c r="B373" i="64" a="1"/>
  <c r="B373" i="64" s="1"/>
  <c r="B374" i="64" a="1"/>
  <c r="B374" i="64" s="1"/>
  <c r="B375" i="64" a="1"/>
  <c r="B375" i="64" s="1"/>
  <c r="B376" i="64" a="1"/>
  <c r="B376" i="64" s="1"/>
  <c r="B377" i="64" a="1"/>
  <c r="B377" i="64" s="1"/>
  <c r="B378" i="64" a="1"/>
  <c r="B378" i="64" s="1"/>
  <c r="B379" i="64" a="1"/>
  <c r="B379" i="64" s="1"/>
  <c r="B380" i="64" a="1"/>
  <c r="B380" i="64" s="1"/>
  <c r="B381" i="64" a="1"/>
  <c r="B381" i="64" s="1"/>
  <c r="B382" i="64" a="1"/>
  <c r="B382" i="64" s="1"/>
  <c r="B383" i="64" a="1"/>
  <c r="B383" i="64" s="1"/>
  <c r="B384" i="64" a="1"/>
  <c r="B384" i="64" s="1"/>
  <c r="B385" i="64" a="1"/>
  <c r="B385" i="64" s="1"/>
  <c r="B386" i="64" a="1"/>
  <c r="B386" i="64" s="1"/>
  <c r="B387" i="64" a="1"/>
  <c r="B387" i="64" s="1"/>
  <c r="B388" i="64" a="1"/>
  <c r="B388" i="64" s="1"/>
  <c r="B389" i="64" a="1"/>
  <c r="B389" i="64" s="1"/>
  <c r="B390" i="64" a="1"/>
  <c r="B390" i="64" s="1"/>
  <c r="B391" i="64" a="1"/>
  <c r="B391" i="64" s="1"/>
  <c r="B392" i="64" a="1"/>
  <c r="B392" i="64" s="1"/>
  <c r="B393" i="64" a="1"/>
  <c r="B393" i="64" s="1"/>
  <c r="B394" i="64" a="1"/>
  <c r="B394" i="64" s="1"/>
  <c r="B395" i="64" a="1"/>
  <c r="B395" i="64" s="1"/>
  <c r="B396" i="64" a="1"/>
  <c r="B396" i="64" s="1"/>
  <c r="B397" i="64" a="1"/>
  <c r="B397" i="64" s="1"/>
  <c r="B398" i="64" a="1"/>
  <c r="B398" i="64" s="1"/>
  <c r="B399" i="64" a="1"/>
  <c r="B399" i="64" s="1"/>
  <c r="B400" i="64" a="1"/>
  <c r="B400" i="64" s="1"/>
  <c r="B401" i="64" a="1"/>
  <c r="B401" i="64" s="1"/>
  <c r="B402" i="64" a="1"/>
  <c r="B402" i="64" s="1"/>
  <c r="B403" i="64" a="1"/>
  <c r="B403" i="64" s="1"/>
  <c r="B404" i="64" a="1"/>
  <c r="B404" i="64" s="1"/>
  <c r="B405" i="64" a="1"/>
  <c r="B405" i="64" s="1"/>
  <c r="B406" i="64" a="1"/>
  <c r="B406" i="64" s="1"/>
  <c r="B407" i="64" a="1"/>
  <c r="B407" i="64" s="1"/>
  <c r="B408" i="64" a="1"/>
  <c r="B408" i="64" s="1"/>
  <c r="B409" i="64" a="1"/>
  <c r="B409" i="64" s="1"/>
  <c r="B410" i="64" a="1"/>
  <c r="B410" i="64" s="1"/>
  <c r="B411" i="64" a="1"/>
  <c r="B411" i="64" s="1"/>
  <c r="B412" i="64" a="1"/>
  <c r="B412" i="64" s="1"/>
  <c r="B413" i="64" a="1"/>
  <c r="B413" i="64" s="1"/>
  <c r="B414" i="64" a="1"/>
  <c r="B414" i="64" s="1"/>
  <c r="B415" i="64" a="1"/>
  <c r="B415" i="64" s="1"/>
  <c r="B416" i="64" a="1"/>
  <c r="B416" i="64" s="1"/>
  <c r="B417" i="64" a="1"/>
  <c r="B417" i="64" s="1"/>
  <c r="B418" i="64" a="1"/>
  <c r="B418" i="64" s="1"/>
  <c r="B419" i="64" a="1"/>
  <c r="B419" i="64" s="1"/>
  <c r="B420" i="64" a="1"/>
  <c r="B420" i="64" s="1"/>
  <c r="B421" i="64" a="1"/>
  <c r="B421" i="64" s="1"/>
  <c r="B422" i="64" a="1"/>
  <c r="B422" i="64" s="1"/>
  <c r="B423" i="64" a="1"/>
  <c r="B423" i="64" s="1"/>
  <c r="B424" i="64" a="1"/>
  <c r="B424" i="64" s="1"/>
  <c r="B425" i="64" a="1"/>
  <c r="B425" i="64" s="1"/>
  <c r="B426" i="64" a="1"/>
  <c r="B426" i="64" s="1"/>
  <c r="B427" i="64" a="1"/>
  <c r="B427" i="64" s="1"/>
  <c r="B428" i="64" a="1"/>
  <c r="B428" i="64" s="1"/>
  <c r="B429" i="64" a="1"/>
  <c r="B429" i="64" s="1"/>
  <c r="B430" i="64" a="1"/>
  <c r="B430" i="64" s="1"/>
  <c r="B431" i="64" a="1"/>
  <c r="B431" i="64" s="1"/>
  <c r="B432" i="64" a="1"/>
  <c r="B432" i="64" s="1"/>
  <c r="B433" i="64" a="1"/>
  <c r="B433" i="64" s="1"/>
  <c r="B434" i="64" a="1"/>
  <c r="B434" i="64" s="1"/>
  <c r="B435" i="64" a="1"/>
  <c r="B435" i="64" s="1"/>
  <c r="B436" i="64" a="1"/>
  <c r="B436" i="64" s="1"/>
  <c r="B437" i="64" a="1"/>
  <c r="B437" i="64" s="1"/>
  <c r="B438" i="64" a="1"/>
  <c r="B438" i="64" s="1"/>
  <c r="B439" i="64" a="1"/>
  <c r="B439" i="64" s="1"/>
  <c r="B440" i="64" a="1"/>
  <c r="B440" i="64" s="1"/>
  <c r="B441" i="64" a="1"/>
  <c r="B441" i="64" s="1"/>
  <c r="B442" i="64" a="1"/>
  <c r="B442" i="64" s="1"/>
  <c r="B443" i="64" a="1"/>
  <c r="B443" i="64" s="1"/>
  <c r="B444" i="64" a="1"/>
  <c r="B444" i="64" s="1"/>
  <c r="B445" i="64" a="1"/>
  <c r="B445" i="64" s="1"/>
  <c r="B446" i="64" a="1"/>
  <c r="B446" i="64" s="1"/>
  <c r="B447" i="64" a="1"/>
  <c r="B447" i="64" s="1"/>
  <c r="B448" i="64" a="1"/>
  <c r="B448" i="64" s="1"/>
  <c r="B449" i="64" a="1"/>
  <c r="B449" i="64" s="1"/>
  <c r="B450" i="64" a="1"/>
  <c r="B450" i="64" s="1"/>
  <c r="B451" i="64" a="1"/>
  <c r="B451" i="64" s="1"/>
  <c r="B452" i="64" a="1"/>
  <c r="B452" i="64" s="1"/>
  <c r="B453" i="64" a="1"/>
  <c r="B453" i="64" s="1"/>
  <c r="B454" i="64" a="1"/>
  <c r="B454" i="64" s="1"/>
  <c r="B455" i="64" a="1"/>
  <c r="B455" i="64" s="1"/>
  <c r="B456" i="64" a="1"/>
  <c r="B456" i="64" s="1"/>
  <c r="B457" i="64" a="1"/>
  <c r="B457" i="64" s="1"/>
  <c r="B458" i="64" a="1"/>
  <c r="B458" i="64" s="1"/>
  <c r="B459" i="64" a="1"/>
  <c r="B459" i="64" s="1"/>
  <c r="B460" i="64" a="1"/>
  <c r="B460" i="64" s="1"/>
  <c r="B461" i="64" a="1"/>
  <c r="B461" i="64" s="1"/>
  <c r="B462" i="64" a="1"/>
  <c r="B462" i="64" s="1"/>
  <c r="B463" i="64" a="1"/>
  <c r="B463" i="64" s="1"/>
  <c r="B464" i="64" a="1"/>
  <c r="B464" i="64" s="1"/>
  <c r="B465" i="64" a="1"/>
  <c r="B465" i="64" s="1"/>
  <c r="B466" i="64" a="1"/>
  <c r="B466" i="64" s="1"/>
  <c r="B467" i="64" a="1"/>
  <c r="B467" i="64" s="1"/>
  <c r="B468" i="64" a="1"/>
  <c r="B468" i="64" s="1"/>
  <c r="B469" i="64" a="1"/>
  <c r="B469" i="64" s="1"/>
  <c r="B470" i="64" a="1"/>
  <c r="B470" i="64" s="1"/>
  <c r="B471" i="64" a="1"/>
  <c r="B471" i="64" s="1"/>
  <c r="B472" i="64" a="1"/>
  <c r="B472" i="64" s="1"/>
  <c r="B473" i="64" a="1"/>
  <c r="B473" i="64" s="1"/>
  <c r="B474" i="64" a="1"/>
  <c r="B474" i="64" s="1"/>
  <c r="B475" i="64" a="1"/>
  <c r="B475" i="64" s="1"/>
  <c r="B476" i="64" a="1"/>
  <c r="B476" i="64" s="1"/>
  <c r="B477" i="64" a="1"/>
  <c r="B477" i="64" s="1"/>
  <c r="B478" i="64" a="1"/>
  <c r="B478" i="64" s="1"/>
  <c r="B479" i="64" a="1"/>
  <c r="B479" i="64" s="1"/>
  <c r="B480" i="64" a="1"/>
  <c r="B480" i="64" s="1"/>
  <c r="B481" i="64" a="1"/>
  <c r="B481" i="64" s="1"/>
  <c r="B482" i="64" a="1"/>
  <c r="B482" i="64" s="1"/>
  <c r="B483" i="64" a="1"/>
  <c r="B483" i="64" s="1"/>
  <c r="B484" i="64" a="1"/>
  <c r="B484" i="64" s="1"/>
  <c r="B485" i="64" a="1"/>
  <c r="B485" i="64" s="1"/>
  <c r="B486" i="64" a="1"/>
  <c r="B486" i="64" s="1"/>
  <c r="B487" i="64" a="1"/>
  <c r="B487" i="64" s="1"/>
  <c r="B488" i="64" a="1"/>
  <c r="B488" i="64" s="1"/>
  <c r="B489" i="64" a="1"/>
  <c r="B489" i="64" s="1"/>
  <c r="B490" i="64" a="1"/>
  <c r="B490" i="64" s="1"/>
  <c r="B491" i="64" a="1"/>
  <c r="B491" i="64" s="1"/>
  <c r="B492" i="64" a="1"/>
  <c r="B492" i="64" s="1"/>
  <c r="B493" i="64" a="1"/>
  <c r="B493" i="64" s="1"/>
  <c r="B494" i="64" a="1"/>
  <c r="B494" i="64" s="1"/>
  <c r="B495" i="64" a="1"/>
  <c r="B495" i="64" s="1"/>
  <c r="B496" i="64" a="1"/>
  <c r="B496" i="64" s="1"/>
  <c r="B497" i="64" a="1"/>
  <c r="B497" i="64" s="1"/>
  <c r="B498" i="64" a="1"/>
  <c r="B498" i="64" s="1"/>
  <c r="B499" i="64" a="1"/>
  <c r="B499" i="64" s="1"/>
  <c r="B500" i="64" a="1"/>
  <c r="B500" i="64" s="1"/>
  <c r="B3" i="72" a="1"/>
  <c r="B3" i="72" s="1"/>
  <c r="B4" i="72" a="1"/>
  <c r="B4" i="72" s="1"/>
  <c r="B5" i="72" a="1"/>
  <c r="B5" i="72" s="1"/>
  <c r="B6" i="72" a="1"/>
  <c r="B6" i="72" s="1"/>
  <c r="B7" i="72" a="1"/>
  <c r="B7" i="72" s="1"/>
  <c r="B8" i="72" a="1"/>
  <c r="B8" i="72" s="1"/>
  <c r="B9" i="72" a="1"/>
  <c r="B9" i="72" s="1"/>
  <c r="B10" i="72" a="1"/>
  <c r="B10" i="72" s="1"/>
  <c r="B11" i="72" a="1"/>
  <c r="B11" i="72" s="1"/>
  <c r="B12" i="72" a="1"/>
  <c r="B12" i="72" s="1"/>
  <c r="B13" i="72" a="1"/>
  <c r="B13" i="72" s="1"/>
  <c r="B14" i="72" a="1"/>
  <c r="B14" i="72" s="1"/>
  <c r="B15" i="72" a="1"/>
  <c r="B15" i="72" s="1"/>
  <c r="B16" i="72" a="1"/>
  <c r="B16" i="72" s="1"/>
  <c r="B17" i="72" a="1"/>
  <c r="B17" i="72" s="1"/>
  <c r="B18" i="72" a="1"/>
  <c r="B18" i="72" s="1"/>
  <c r="B19" i="72" a="1"/>
  <c r="B19" i="72" s="1"/>
  <c r="B20" i="72" a="1"/>
  <c r="B20" i="72" s="1"/>
  <c r="B21" i="72" a="1"/>
  <c r="B21" i="72" s="1"/>
  <c r="B22" i="72" a="1"/>
  <c r="B22" i="72" s="1"/>
  <c r="B23" i="72" a="1"/>
  <c r="B23" i="72" s="1"/>
  <c r="B24" i="72" a="1"/>
  <c r="B24" i="72" s="1"/>
  <c r="B25" i="72" a="1"/>
  <c r="B25" i="72" s="1"/>
  <c r="B26" i="72" a="1"/>
  <c r="B26" i="72" s="1"/>
  <c r="B27" i="72" a="1"/>
  <c r="B27" i="72" s="1"/>
  <c r="B28" i="72" a="1"/>
  <c r="B28" i="72" s="1"/>
  <c r="B29" i="72" a="1"/>
  <c r="B29" i="72" s="1"/>
  <c r="B30" i="72" a="1"/>
  <c r="B30" i="72" s="1"/>
  <c r="B31" i="72" a="1"/>
  <c r="B31" i="72" s="1"/>
  <c r="B32" i="72" a="1"/>
  <c r="B32" i="72" s="1"/>
  <c r="B33" i="72" a="1"/>
  <c r="B33" i="72" s="1"/>
  <c r="B34" i="72" a="1"/>
  <c r="B34" i="72" s="1"/>
  <c r="B35" i="72" a="1"/>
  <c r="B35" i="72" s="1"/>
  <c r="B36" i="72" a="1"/>
  <c r="B36" i="72" s="1"/>
  <c r="B37" i="72" a="1"/>
  <c r="B37" i="72" s="1"/>
  <c r="B38" i="72" a="1"/>
  <c r="B38" i="72" s="1"/>
  <c r="B39" i="72" a="1"/>
  <c r="B39" i="72" s="1"/>
  <c r="B40" i="72" a="1"/>
  <c r="B40" i="72" s="1"/>
  <c r="B41" i="72" a="1"/>
  <c r="B41" i="72" s="1"/>
  <c r="B42" i="72" a="1"/>
  <c r="B42" i="72" s="1"/>
  <c r="B43" i="72" a="1"/>
  <c r="B43" i="72" s="1"/>
  <c r="B44" i="72" a="1"/>
  <c r="B44" i="72" s="1"/>
  <c r="B45" i="72" a="1"/>
  <c r="B45" i="72" s="1"/>
  <c r="B46" i="72" a="1"/>
  <c r="B46" i="72" s="1"/>
  <c r="B47" i="72" a="1"/>
  <c r="B47" i="72" s="1"/>
  <c r="B48" i="72" a="1"/>
  <c r="B48" i="72" s="1"/>
  <c r="B49" i="72" a="1"/>
  <c r="B49" i="72" s="1"/>
  <c r="B50" i="72" a="1"/>
  <c r="B50" i="72" s="1"/>
  <c r="B51" i="72" a="1"/>
  <c r="B51" i="72" s="1"/>
  <c r="B52" i="72" a="1"/>
  <c r="B52" i="72" s="1"/>
  <c r="B53" i="72" a="1"/>
  <c r="B53" i="72" s="1"/>
  <c r="B54" i="72" a="1"/>
  <c r="B54" i="72" s="1"/>
  <c r="B55" i="72" a="1"/>
  <c r="B55" i="72" s="1"/>
  <c r="B56" i="72" a="1"/>
  <c r="B56" i="72" s="1"/>
  <c r="B57" i="72" a="1"/>
  <c r="B57" i="72" s="1"/>
  <c r="B58" i="72" a="1"/>
  <c r="B58" i="72" s="1"/>
  <c r="B59" i="72" a="1"/>
  <c r="B59" i="72" s="1"/>
  <c r="B60" i="72" a="1"/>
  <c r="B60" i="72" s="1"/>
  <c r="B61" i="72" a="1"/>
  <c r="B61" i="72" s="1"/>
  <c r="B62" i="72" a="1"/>
  <c r="B62" i="72" s="1"/>
  <c r="B63" i="72" a="1"/>
  <c r="B63" i="72" s="1"/>
  <c r="B64" i="72" a="1"/>
  <c r="B64" i="72" s="1"/>
  <c r="B65" i="72" a="1"/>
  <c r="B65" i="72" s="1"/>
  <c r="B66" i="72" a="1"/>
  <c r="B66" i="72" s="1"/>
  <c r="B67" i="72" a="1"/>
  <c r="B67" i="72" s="1"/>
  <c r="B68" i="72" a="1"/>
  <c r="B68" i="72" s="1"/>
  <c r="B69" i="72" a="1"/>
  <c r="B69" i="72" s="1"/>
  <c r="B70" i="72" a="1"/>
  <c r="B70" i="72" s="1"/>
  <c r="B71" i="72" a="1"/>
  <c r="B71" i="72" s="1"/>
  <c r="B72" i="72" a="1"/>
  <c r="B72" i="72" s="1"/>
  <c r="B73" i="72" a="1"/>
  <c r="B73" i="72" s="1"/>
  <c r="B74" i="72" a="1"/>
  <c r="B74" i="72" s="1"/>
  <c r="B75" i="72" a="1"/>
  <c r="B75" i="72" s="1"/>
  <c r="B76" i="72" a="1"/>
  <c r="B76" i="72" s="1"/>
  <c r="B77" i="72" a="1"/>
  <c r="B77" i="72" s="1"/>
  <c r="B78" i="72" a="1"/>
  <c r="B78" i="72" s="1"/>
  <c r="B79" i="72" a="1"/>
  <c r="B79" i="72" s="1"/>
  <c r="B80" i="72" a="1"/>
  <c r="B80" i="72" s="1"/>
  <c r="B81" i="72" a="1"/>
  <c r="B81" i="72" s="1"/>
  <c r="B82" i="72" a="1"/>
  <c r="B82" i="72" s="1"/>
  <c r="B83" i="72" a="1"/>
  <c r="B83" i="72" s="1"/>
  <c r="B84" i="72" a="1"/>
  <c r="B84" i="72" s="1"/>
  <c r="B85" i="72" a="1"/>
  <c r="B85" i="72" s="1"/>
  <c r="B86" i="72" a="1"/>
  <c r="B86" i="72" s="1"/>
  <c r="B87" i="72" a="1"/>
  <c r="B87" i="72" s="1"/>
  <c r="B88" i="72" a="1"/>
  <c r="B88" i="72" s="1"/>
  <c r="B89" i="72" a="1"/>
  <c r="B89" i="72" s="1"/>
  <c r="B90" i="72" a="1"/>
  <c r="B90" i="72" s="1"/>
  <c r="B91" i="72" a="1"/>
  <c r="B91" i="72" s="1"/>
  <c r="B92" i="72" a="1"/>
  <c r="B92" i="72" s="1"/>
  <c r="B93" i="72" a="1"/>
  <c r="B93" i="72" s="1"/>
  <c r="B94" i="72" a="1"/>
  <c r="B94" i="72" s="1"/>
  <c r="B95" i="72" a="1"/>
  <c r="B95" i="72" s="1"/>
  <c r="B96" i="72" a="1"/>
  <c r="B96" i="72" s="1"/>
  <c r="B97" i="72" a="1"/>
  <c r="B97" i="72" s="1"/>
  <c r="B98" i="72" a="1"/>
  <c r="B98" i="72" s="1"/>
  <c r="B99" i="72" a="1"/>
  <c r="B99" i="72" s="1"/>
  <c r="B100" i="72" a="1"/>
  <c r="B100" i="72" s="1"/>
  <c r="B101" i="72" a="1"/>
  <c r="B101" i="72" s="1"/>
  <c r="B102" i="72" a="1"/>
  <c r="B102" i="72" s="1"/>
  <c r="B103" i="72" a="1"/>
  <c r="B103" i="72" s="1"/>
  <c r="B104" i="72" a="1"/>
  <c r="B104" i="72" s="1"/>
  <c r="B105" i="72" a="1"/>
  <c r="B105" i="72" s="1"/>
  <c r="B106" i="72" a="1"/>
  <c r="B106" i="72" s="1"/>
  <c r="B107" i="72" a="1"/>
  <c r="B107" i="72" s="1"/>
  <c r="B108" i="72" a="1"/>
  <c r="B108" i="72" s="1"/>
  <c r="B109" i="72" a="1"/>
  <c r="B109" i="72" s="1"/>
  <c r="B110" i="72" a="1"/>
  <c r="B110" i="72" s="1"/>
  <c r="B111" i="72" a="1"/>
  <c r="B111" i="72" s="1"/>
  <c r="B112" i="72" a="1"/>
  <c r="B112" i="72" s="1"/>
  <c r="B113" i="72" a="1"/>
  <c r="B113" i="72" s="1"/>
  <c r="B114" i="72" a="1"/>
  <c r="B114" i="72" s="1"/>
  <c r="B115" i="72" a="1"/>
  <c r="B115" i="72" s="1"/>
  <c r="B116" i="72" a="1"/>
  <c r="B116" i="72" s="1"/>
  <c r="B117" i="72" a="1"/>
  <c r="B117" i="72" s="1"/>
  <c r="B118" i="72" a="1"/>
  <c r="B118" i="72" s="1"/>
  <c r="B119" i="72" a="1"/>
  <c r="B119" i="72" s="1"/>
  <c r="B120" i="72" a="1"/>
  <c r="B120" i="72" s="1"/>
  <c r="B121" i="72" a="1"/>
  <c r="B121" i="72" s="1"/>
  <c r="B122" i="72" a="1"/>
  <c r="B122" i="72" s="1"/>
  <c r="B123" i="72" a="1"/>
  <c r="B123" i="72" s="1"/>
  <c r="B124" i="72" a="1"/>
  <c r="B124" i="72" s="1"/>
  <c r="B125" i="72" a="1"/>
  <c r="B125" i="72" s="1"/>
  <c r="B126" i="72" a="1"/>
  <c r="B126" i="72" s="1"/>
  <c r="B127" i="72" a="1"/>
  <c r="B127" i="72" s="1"/>
  <c r="B128" i="72" a="1"/>
  <c r="B128" i="72" s="1"/>
  <c r="B129" i="72" a="1"/>
  <c r="B129" i="72" s="1"/>
  <c r="B130" i="72" a="1"/>
  <c r="B130" i="72" s="1"/>
  <c r="B131" i="72" a="1"/>
  <c r="B131" i="72" s="1"/>
  <c r="B132" i="72" a="1"/>
  <c r="B132" i="72" s="1"/>
  <c r="B133" i="72" a="1"/>
  <c r="B133" i="72" s="1"/>
  <c r="B134" i="72" a="1"/>
  <c r="B134" i="72" s="1"/>
  <c r="B135" i="72" a="1"/>
  <c r="B135" i="72" s="1"/>
  <c r="B136" i="72" a="1"/>
  <c r="B136" i="72" s="1"/>
  <c r="B137" i="72" a="1"/>
  <c r="B137" i="72" s="1"/>
  <c r="B138" i="72" a="1"/>
  <c r="B138" i="72" s="1"/>
  <c r="B139" i="72" a="1"/>
  <c r="B139" i="72" s="1"/>
  <c r="B140" i="72" a="1"/>
  <c r="B140" i="72" s="1"/>
  <c r="B141" i="72" a="1"/>
  <c r="B141" i="72" s="1"/>
  <c r="B142" i="72" a="1"/>
  <c r="B142" i="72" s="1"/>
  <c r="B143" i="72" a="1"/>
  <c r="B143" i="72" s="1"/>
  <c r="B144" i="72" a="1"/>
  <c r="B144" i="72" s="1"/>
  <c r="B145" i="72" a="1"/>
  <c r="B145" i="72" s="1"/>
  <c r="B146" i="72" a="1"/>
  <c r="B146" i="72" s="1"/>
  <c r="B147" i="72" a="1"/>
  <c r="B147" i="72" s="1"/>
  <c r="B148" i="72" a="1"/>
  <c r="B148" i="72" s="1"/>
  <c r="B149" i="72" a="1"/>
  <c r="B149" i="72" s="1"/>
  <c r="B150" i="72" a="1"/>
  <c r="B150" i="72" s="1"/>
  <c r="B151" i="72" a="1"/>
  <c r="B151" i="72" s="1"/>
  <c r="B152" i="72" a="1"/>
  <c r="B152" i="72" s="1"/>
  <c r="B153" i="72" a="1"/>
  <c r="B153" i="72" s="1"/>
  <c r="B154" i="72" a="1"/>
  <c r="B154" i="72" s="1"/>
  <c r="B155" i="72" a="1"/>
  <c r="B155" i="72" s="1"/>
  <c r="B156" i="72" a="1"/>
  <c r="B156" i="72" s="1"/>
  <c r="B157" i="72" a="1"/>
  <c r="B157" i="72" s="1"/>
  <c r="B158" i="72" a="1"/>
  <c r="B158" i="72" s="1"/>
  <c r="B159" i="72" a="1"/>
  <c r="B159" i="72" s="1"/>
  <c r="B160" i="72" a="1"/>
  <c r="B160" i="72" s="1"/>
  <c r="B161" i="72" a="1"/>
  <c r="B161" i="72" s="1"/>
  <c r="B162" i="72" a="1"/>
  <c r="B162" i="72" s="1"/>
  <c r="B163" i="72" a="1"/>
  <c r="B163" i="72" s="1"/>
  <c r="B164" i="72" a="1"/>
  <c r="B164" i="72" s="1"/>
  <c r="B165" i="72" a="1"/>
  <c r="B165" i="72" s="1"/>
  <c r="B166" i="72" a="1"/>
  <c r="B166" i="72" s="1"/>
  <c r="B167" i="72" a="1"/>
  <c r="B167" i="72" s="1"/>
  <c r="B168" i="72" a="1"/>
  <c r="B168" i="72" s="1"/>
  <c r="B169" i="72" a="1"/>
  <c r="B169" i="72" s="1"/>
  <c r="B170" i="72" a="1"/>
  <c r="B170" i="72" s="1"/>
  <c r="B171" i="72" a="1"/>
  <c r="B171" i="72" s="1"/>
  <c r="B172" i="72" a="1"/>
  <c r="B172" i="72" s="1"/>
  <c r="B173" i="72" a="1"/>
  <c r="B173" i="72" s="1"/>
  <c r="B174" i="72" a="1"/>
  <c r="B174" i="72" s="1"/>
  <c r="B175" i="72" a="1"/>
  <c r="B175" i="72" s="1"/>
  <c r="B176" i="72" a="1"/>
  <c r="B176" i="72" s="1"/>
  <c r="B177" i="72" a="1"/>
  <c r="B177" i="72" s="1"/>
  <c r="B178" i="72" a="1"/>
  <c r="B178" i="72" s="1"/>
  <c r="B179" i="72" a="1"/>
  <c r="B179" i="72" s="1"/>
  <c r="B180" i="72" a="1"/>
  <c r="B180" i="72" s="1"/>
  <c r="B181" i="72" a="1"/>
  <c r="B181" i="72" s="1"/>
  <c r="B182" i="72" a="1"/>
  <c r="B182" i="72" s="1"/>
  <c r="B183" i="72" a="1"/>
  <c r="B183" i="72" s="1"/>
  <c r="B184" i="72" a="1"/>
  <c r="B184" i="72" s="1"/>
  <c r="B185" i="72" a="1"/>
  <c r="B185" i="72" s="1"/>
  <c r="B186" i="72" a="1"/>
  <c r="B186" i="72" s="1"/>
  <c r="B187" i="72" a="1"/>
  <c r="B187" i="72" s="1"/>
  <c r="B188" i="72" a="1"/>
  <c r="B188" i="72" s="1"/>
  <c r="B189" i="72" a="1"/>
  <c r="B189" i="72" s="1"/>
  <c r="B190" i="72" a="1"/>
  <c r="B190" i="72" s="1"/>
  <c r="B191" i="72" a="1"/>
  <c r="B191" i="72" s="1"/>
  <c r="B192" i="72" a="1"/>
  <c r="B192" i="72" s="1"/>
  <c r="B193" i="72" a="1"/>
  <c r="B193" i="72" s="1"/>
  <c r="B194" i="72" a="1"/>
  <c r="B194" i="72" s="1"/>
  <c r="B195" i="72" a="1"/>
  <c r="B195" i="72" s="1"/>
  <c r="B196" i="72" a="1"/>
  <c r="B196" i="72" s="1"/>
  <c r="B197" i="72" a="1"/>
  <c r="B197" i="72" s="1"/>
  <c r="B198" i="72" a="1"/>
  <c r="B198" i="72" s="1"/>
  <c r="B199" i="72" a="1"/>
  <c r="B199" i="72" s="1"/>
  <c r="B200" i="72" a="1"/>
  <c r="B200" i="72" s="1"/>
  <c r="B201" i="72" a="1"/>
  <c r="B201" i="72" s="1"/>
  <c r="B202" i="72" a="1"/>
  <c r="B202" i="72" s="1"/>
  <c r="B203" i="72" a="1"/>
  <c r="B203" i="72" s="1"/>
  <c r="B204" i="72" a="1"/>
  <c r="B204" i="72" s="1"/>
  <c r="B205" i="72" a="1"/>
  <c r="B205" i="72" s="1"/>
  <c r="B206" i="72" a="1"/>
  <c r="B206" i="72" s="1"/>
  <c r="B207" i="72" a="1"/>
  <c r="B207" i="72" s="1"/>
  <c r="B208" i="72" a="1"/>
  <c r="B208" i="72" s="1"/>
  <c r="B209" i="72" a="1"/>
  <c r="B209" i="72" s="1"/>
  <c r="B210" i="72" a="1"/>
  <c r="B210" i="72" s="1"/>
  <c r="B211" i="72" a="1"/>
  <c r="B211" i="72" s="1"/>
  <c r="B212" i="72" a="1"/>
  <c r="B212" i="72" s="1"/>
  <c r="B213" i="72" a="1"/>
  <c r="B213" i="72" s="1"/>
  <c r="B214" i="72" a="1"/>
  <c r="B214" i="72" s="1"/>
  <c r="B215" i="72" a="1"/>
  <c r="B215" i="72" s="1"/>
  <c r="B216" i="72" a="1"/>
  <c r="B216" i="72" s="1"/>
  <c r="B217" i="72" a="1"/>
  <c r="B217" i="72" s="1"/>
  <c r="B218" i="72" a="1"/>
  <c r="B218" i="72" s="1"/>
  <c r="B219" i="72" a="1"/>
  <c r="B219" i="72" s="1"/>
  <c r="B220" i="72" a="1"/>
  <c r="B220" i="72" s="1"/>
  <c r="B221" i="72" a="1"/>
  <c r="B221" i="72" s="1"/>
  <c r="B222" i="72" a="1"/>
  <c r="B222" i="72" s="1"/>
  <c r="B223" i="72" a="1"/>
  <c r="B223" i="72" s="1"/>
  <c r="B224" i="72" a="1"/>
  <c r="B224" i="72" s="1"/>
  <c r="B225" i="72" a="1"/>
  <c r="B225" i="72" s="1"/>
  <c r="B226" i="72" a="1"/>
  <c r="B226" i="72" s="1"/>
  <c r="B227" i="72" a="1"/>
  <c r="B227" i="72" s="1"/>
  <c r="B228" i="72" a="1"/>
  <c r="B228" i="72" s="1"/>
  <c r="B229" i="72" a="1"/>
  <c r="B229" i="72" s="1"/>
  <c r="B230" i="72" a="1"/>
  <c r="B230" i="72" s="1"/>
  <c r="B231" i="72" a="1"/>
  <c r="B231" i="72" s="1"/>
  <c r="B232" i="72" a="1"/>
  <c r="B232" i="72" s="1"/>
  <c r="B233" i="72" a="1"/>
  <c r="B233" i="72" s="1"/>
  <c r="B234" i="72" a="1"/>
  <c r="B234" i="72" s="1"/>
  <c r="B235" i="72" a="1"/>
  <c r="B235" i="72" s="1"/>
  <c r="B236" i="72" a="1"/>
  <c r="B236" i="72" s="1"/>
  <c r="B237" i="72" a="1"/>
  <c r="B237" i="72" s="1"/>
  <c r="B238" i="72" a="1"/>
  <c r="B238" i="72" s="1"/>
  <c r="B239" i="72" a="1"/>
  <c r="B239" i="72" s="1"/>
  <c r="B240" i="72" a="1"/>
  <c r="B240" i="72" s="1"/>
  <c r="B241" i="72" a="1"/>
  <c r="B241" i="72" s="1"/>
  <c r="B242" i="72" a="1"/>
  <c r="B242" i="72" s="1"/>
  <c r="B243" i="72" a="1"/>
  <c r="B243" i="72" s="1"/>
  <c r="B244" i="72" a="1"/>
  <c r="B244" i="72" s="1"/>
  <c r="B245" i="72" a="1"/>
  <c r="B245" i="72" s="1"/>
  <c r="B246" i="72" a="1"/>
  <c r="B246" i="72" s="1"/>
  <c r="B247" i="72" a="1"/>
  <c r="B247" i="72" s="1"/>
  <c r="B248" i="72" a="1"/>
  <c r="B248" i="72" s="1"/>
  <c r="B249" i="72" a="1"/>
  <c r="B249" i="72" s="1"/>
  <c r="B250" i="72" a="1"/>
  <c r="B250" i="72" s="1"/>
  <c r="B251" i="72" a="1"/>
  <c r="B251" i="72" s="1"/>
  <c r="B252" i="72" a="1"/>
  <c r="B252" i="72" s="1"/>
  <c r="B253" i="72" a="1"/>
  <c r="B253" i="72" s="1"/>
  <c r="B254" i="72" a="1"/>
  <c r="B254" i="72" s="1"/>
  <c r="B255" i="72" a="1"/>
  <c r="B255" i="72" s="1"/>
  <c r="B256" i="72" a="1"/>
  <c r="B256" i="72" s="1"/>
  <c r="B257" i="72" a="1"/>
  <c r="B257" i="72" s="1"/>
  <c r="B258" i="72" a="1"/>
  <c r="B258" i="72" s="1"/>
  <c r="B259" i="72" a="1"/>
  <c r="B259" i="72" s="1"/>
  <c r="B260" i="72" a="1"/>
  <c r="B260" i="72" s="1"/>
  <c r="B261" i="72" a="1"/>
  <c r="B261" i="72" s="1"/>
  <c r="B262" i="72" a="1"/>
  <c r="B262" i="72" s="1"/>
  <c r="B263" i="72" a="1"/>
  <c r="B263" i="72" s="1"/>
  <c r="B264" i="72" a="1"/>
  <c r="B264" i="72" s="1"/>
  <c r="B265" i="72" a="1"/>
  <c r="B265" i="72" s="1"/>
  <c r="B266" i="72" a="1"/>
  <c r="B266" i="72" s="1"/>
  <c r="B267" i="72" a="1"/>
  <c r="B267" i="72" s="1"/>
  <c r="B268" i="72" a="1"/>
  <c r="B268" i="72" s="1"/>
  <c r="B269" i="72" a="1"/>
  <c r="B269" i="72" s="1"/>
  <c r="B270" i="72" a="1"/>
  <c r="B270" i="72" s="1"/>
  <c r="B271" i="72" a="1"/>
  <c r="B271" i="72" s="1"/>
  <c r="B272" i="72" a="1"/>
  <c r="B272" i="72" s="1"/>
  <c r="B273" i="72" a="1"/>
  <c r="B273" i="72" s="1"/>
  <c r="B274" i="72" a="1"/>
  <c r="B274" i="72" s="1"/>
  <c r="B275" i="72" a="1"/>
  <c r="B275" i="72" s="1"/>
  <c r="B276" i="72" a="1"/>
  <c r="B276" i="72" s="1"/>
  <c r="B277" i="72" a="1"/>
  <c r="B277" i="72" s="1"/>
  <c r="B278" i="72" a="1"/>
  <c r="B278" i="72" s="1"/>
  <c r="B279" i="72" a="1"/>
  <c r="B279" i="72" s="1"/>
  <c r="B280" i="72" a="1"/>
  <c r="B280" i="72" s="1"/>
  <c r="B281" i="72" a="1"/>
  <c r="B281" i="72" s="1"/>
  <c r="B282" i="72" a="1"/>
  <c r="B282" i="72" s="1"/>
  <c r="B283" i="72" a="1"/>
  <c r="B283" i="72" s="1"/>
  <c r="B284" i="72" a="1"/>
  <c r="B284" i="72" s="1"/>
  <c r="B285" i="72" a="1"/>
  <c r="B285" i="72" s="1"/>
  <c r="B286" i="72" a="1"/>
  <c r="B286" i="72" s="1"/>
  <c r="B287" i="72" a="1"/>
  <c r="B287" i="72" s="1"/>
  <c r="B288" i="72" a="1"/>
  <c r="B288" i="72" s="1"/>
  <c r="B289" i="72" a="1"/>
  <c r="B289" i="72" s="1"/>
  <c r="B290" i="72" a="1"/>
  <c r="B290" i="72" s="1"/>
  <c r="B291" i="72" a="1"/>
  <c r="B291" i="72" s="1"/>
  <c r="B292" i="72" a="1"/>
  <c r="B292" i="72" s="1"/>
  <c r="B293" i="72" a="1"/>
  <c r="B293" i="72" s="1"/>
  <c r="B294" i="72" a="1"/>
  <c r="B294" i="72" s="1"/>
  <c r="B295" i="72" a="1"/>
  <c r="B295" i="72" s="1"/>
  <c r="B296" i="72" a="1"/>
  <c r="B296" i="72" s="1"/>
  <c r="B297" i="72" a="1"/>
  <c r="B297" i="72" s="1"/>
  <c r="B298" i="72" a="1"/>
  <c r="B298" i="72" s="1"/>
  <c r="B299" i="72" a="1"/>
  <c r="B299" i="72" s="1"/>
  <c r="B300" i="72" a="1"/>
  <c r="B300" i="72" s="1"/>
  <c r="B301" i="72" a="1"/>
  <c r="B301" i="72" s="1"/>
  <c r="B302" i="72" a="1"/>
  <c r="B302" i="72" s="1"/>
  <c r="B303" i="72" a="1"/>
  <c r="B303" i="72" s="1"/>
  <c r="B304" i="72" a="1"/>
  <c r="B304" i="72" s="1"/>
  <c r="B305" i="72" a="1"/>
  <c r="B305" i="72" s="1"/>
  <c r="B306" i="72" a="1"/>
  <c r="B306" i="72" s="1"/>
  <c r="B307" i="72" a="1"/>
  <c r="B307" i="72" s="1"/>
  <c r="B308" i="72" a="1"/>
  <c r="B308" i="72" s="1"/>
  <c r="B309" i="72" a="1"/>
  <c r="B309" i="72" s="1"/>
  <c r="B310" i="72" a="1"/>
  <c r="B310" i="72" s="1"/>
  <c r="B311" i="72" a="1"/>
  <c r="B311" i="72" s="1"/>
  <c r="B312" i="72" a="1"/>
  <c r="B312" i="72" s="1"/>
  <c r="B313" i="72" a="1"/>
  <c r="B313" i="72" s="1"/>
  <c r="B314" i="72" a="1"/>
  <c r="B314" i="72" s="1"/>
  <c r="B315" i="72" a="1"/>
  <c r="B315" i="72" s="1"/>
  <c r="B316" i="72" a="1"/>
  <c r="B316" i="72" s="1"/>
  <c r="B317" i="72" a="1"/>
  <c r="B317" i="72" s="1"/>
  <c r="B318" i="72" a="1"/>
  <c r="B318" i="72" s="1"/>
  <c r="B319" i="72" a="1"/>
  <c r="B319" i="72" s="1"/>
  <c r="B320" i="72" a="1"/>
  <c r="B320" i="72" s="1"/>
  <c r="B321" i="72" a="1"/>
  <c r="B321" i="72" s="1"/>
  <c r="B322" i="72" a="1"/>
  <c r="B322" i="72" s="1"/>
  <c r="B323" i="72" a="1"/>
  <c r="B323" i="72" s="1"/>
  <c r="B324" i="72" a="1"/>
  <c r="B324" i="72" s="1"/>
  <c r="B325" i="72" a="1"/>
  <c r="B325" i="72" s="1"/>
  <c r="B326" i="72" a="1"/>
  <c r="B326" i="72" s="1"/>
  <c r="B327" i="72" a="1"/>
  <c r="B327" i="72" s="1"/>
  <c r="B328" i="72" a="1"/>
  <c r="B328" i="72" s="1"/>
  <c r="B329" i="72" a="1"/>
  <c r="B329" i="72" s="1"/>
  <c r="B330" i="72" a="1"/>
  <c r="B330" i="72" s="1"/>
  <c r="B331" i="72" a="1"/>
  <c r="B331" i="72" s="1"/>
  <c r="B332" i="72" a="1"/>
  <c r="B332" i="72" s="1"/>
  <c r="B333" i="72" a="1"/>
  <c r="B333" i="72" s="1"/>
  <c r="B334" i="72" a="1"/>
  <c r="B334" i="72" s="1"/>
  <c r="B335" i="72" a="1"/>
  <c r="B335" i="72" s="1"/>
  <c r="B336" i="72" a="1"/>
  <c r="B336" i="72" s="1"/>
  <c r="B337" i="72" a="1"/>
  <c r="B337" i="72" s="1"/>
  <c r="B338" i="72" a="1"/>
  <c r="B338" i="72" s="1"/>
  <c r="B339" i="72" a="1"/>
  <c r="B339" i="72" s="1"/>
  <c r="B340" i="72" a="1"/>
  <c r="B340" i="72" s="1"/>
  <c r="B341" i="72" a="1"/>
  <c r="B341" i="72" s="1"/>
  <c r="B342" i="72" a="1"/>
  <c r="B342" i="72" s="1"/>
  <c r="B343" i="72" a="1"/>
  <c r="B343" i="72" s="1"/>
  <c r="B344" i="72" a="1"/>
  <c r="B344" i="72" s="1"/>
  <c r="B345" i="72" a="1"/>
  <c r="B345" i="72" s="1"/>
  <c r="B346" i="72" a="1"/>
  <c r="B346" i="72" s="1"/>
  <c r="B347" i="72" a="1"/>
  <c r="B347" i="72" s="1"/>
  <c r="B348" i="72" a="1"/>
  <c r="B348" i="72" s="1"/>
  <c r="B349" i="72" a="1"/>
  <c r="B349" i="72" s="1"/>
  <c r="B350" i="72" a="1"/>
  <c r="B350" i="72" s="1"/>
  <c r="B351" i="72" a="1"/>
  <c r="B351" i="72" s="1"/>
  <c r="B352" i="72" a="1"/>
  <c r="B352" i="72" s="1"/>
  <c r="B353" i="72" a="1"/>
  <c r="B353" i="72" s="1"/>
  <c r="B354" i="72" a="1"/>
  <c r="B354" i="72" s="1"/>
  <c r="B355" i="72" a="1"/>
  <c r="B355" i="72" s="1"/>
  <c r="B356" i="72" a="1"/>
  <c r="B356" i="72" s="1"/>
  <c r="B357" i="72" a="1"/>
  <c r="B357" i="72" s="1"/>
  <c r="B358" i="72" a="1"/>
  <c r="B358" i="72" s="1"/>
  <c r="B359" i="72" a="1"/>
  <c r="B359" i="72" s="1"/>
  <c r="B360" i="72" a="1"/>
  <c r="B360" i="72" s="1"/>
  <c r="B361" i="72" a="1"/>
  <c r="B361" i="72" s="1"/>
  <c r="B362" i="72" a="1"/>
  <c r="B362" i="72" s="1"/>
  <c r="B363" i="72" a="1"/>
  <c r="B363" i="72" s="1"/>
  <c r="B364" i="72" a="1"/>
  <c r="B364" i="72" s="1"/>
  <c r="B365" i="72" a="1"/>
  <c r="B365" i="72" s="1"/>
  <c r="B366" i="72" a="1"/>
  <c r="B366" i="72" s="1"/>
  <c r="B367" i="72" a="1"/>
  <c r="B367" i="72" s="1"/>
  <c r="B368" i="72" a="1"/>
  <c r="B368" i="72" s="1"/>
  <c r="B369" i="72" a="1"/>
  <c r="B369" i="72" s="1"/>
  <c r="B370" i="72" a="1"/>
  <c r="B370" i="72" s="1"/>
  <c r="B371" i="72" a="1"/>
  <c r="B371" i="72" s="1"/>
  <c r="B372" i="72" a="1"/>
  <c r="B372" i="72" s="1"/>
  <c r="B373" i="72" a="1"/>
  <c r="B373" i="72" s="1"/>
  <c r="B374" i="72" a="1"/>
  <c r="B374" i="72" s="1"/>
  <c r="B375" i="72" a="1"/>
  <c r="B375" i="72" s="1"/>
  <c r="B376" i="72" a="1"/>
  <c r="B376" i="72" s="1"/>
  <c r="B377" i="72" a="1"/>
  <c r="B377" i="72" s="1"/>
  <c r="B378" i="72" a="1"/>
  <c r="B378" i="72" s="1"/>
  <c r="B379" i="72" a="1"/>
  <c r="B379" i="72" s="1"/>
  <c r="B380" i="72" a="1"/>
  <c r="B380" i="72" s="1"/>
  <c r="B381" i="72" a="1"/>
  <c r="B381" i="72" s="1"/>
  <c r="B382" i="72" a="1"/>
  <c r="B382" i="72" s="1"/>
  <c r="B383" i="72" a="1"/>
  <c r="B383" i="72" s="1"/>
  <c r="B384" i="72" a="1"/>
  <c r="B384" i="72" s="1"/>
  <c r="B385" i="72" a="1"/>
  <c r="B385" i="72" s="1"/>
  <c r="B386" i="72" a="1"/>
  <c r="B386" i="72" s="1"/>
  <c r="B387" i="72" a="1"/>
  <c r="B387" i="72" s="1"/>
  <c r="B388" i="72" a="1"/>
  <c r="B388" i="72" s="1"/>
  <c r="B389" i="72" a="1"/>
  <c r="B389" i="72" s="1"/>
  <c r="B390" i="72" a="1"/>
  <c r="B390" i="72" s="1"/>
  <c r="B391" i="72" a="1"/>
  <c r="B391" i="72" s="1"/>
  <c r="B392" i="72" a="1"/>
  <c r="B392" i="72" s="1"/>
  <c r="B393" i="72" a="1"/>
  <c r="B393" i="72" s="1"/>
  <c r="B394" i="72" a="1"/>
  <c r="B394" i="72" s="1"/>
  <c r="B395" i="72" a="1"/>
  <c r="B395" i="72" s="1"/>
  <c r="B396" i="72" a="1"/>
  <c r="B396" i="72" s="1"/>
  <c r="B397" i="72" a="1"/>
  <c r="B397" i="72" s="1"/>
  <c r="B398" i="72" a="1"/>
  <c r="B398" i="72" s="1"/>
  <c r="B399" i="72" a="1"/>
  <c r="B399" i="72" s="1"/>
  <c r="B400" i="72" a="1"/>
  <c r="B400" i="72" s="1"/>
  <c r="B401" i="72" a="1"/>
  <c r="B401" i="72" s="1"/>
  <c r="B402" i="72" a="1"/>
  <c r="B402" i="72" s="1"/>
  <c r="B403" i="72" a="1"/>
  <c r="B403" i="72" s="1"/>
  <c r="B404" i="72" a="1"/>
  <c r="B404" i="72" s="1"/>
  <c r="B405" i="72" a="1"/>
  <c r="B405" i="72" s="1"/>
  <c r="B406" i="72" a="1"/>
  <c r="B406" i="72" s="1"/>
  <c r="B407" i="72" a="1"/>
  <c r="B407" i="72" s="1"/>
  <c r="B408" i="72" a="1"/>
  <c r="B408" i="72" s="1"/>
  <c r="B409" i="72" a="1"/>
  <c r="B409" i="72" s="1"/>
  <c r="B410" i="72" a="1"/>
  <c r="B410" i="72" s="1"/>
  <c r="B411" i="72" a="1"/>
  <c r="B411" i="72" s="1"/>
  <c r="B412" i="72" a="1"/>
  <c r="B412" i="72" s="1"/>
  <c r="B413" i="72" a="1"/>
  <c r="B413" i="72" s="1"/>
  <c r="B414" i="72" a="1"/>
  <c r="B414" i="72" s="1"/>
  <c r="B415" i="72" a="1"/>
  <c r="B415" i="72" s="1"/>
  <c r="B416" i="72" a="1"/>
  <c r="B416" i="72" s="1"/>
  <c r="B417" i="72" a="1"/>
  <c r="B417" i="72" s="1"/>
  <c r="B418" i="72" a="1"/>
  <c r="B418" i="72" s="1"/>
  <c r="B419" i="72" a="1"/>
  <c r="B419" i="72" s="1"/>
  <c r="B420" i="72" a="1"/>
  <c r="B420" i="72" s="1"/>
  <c r="B421" i="72" a="1"/>
  <c r="B421" i="72" s="1"/>
  <c r="B422" i="72" a="1"/>
  <c r="B422" i="72" s="1"/>
  <c r="B423" i="72" a="1"/>
  <c r="B423" i="72" s="1"/>
  <c r="B424" i="72" a="1"/>
  <c r="B424" i="72" s="1"/>
  <c r="B425" i="72" a="1"/>
  <c r="B425" i="72" s="1"/>
  <c r="B426" i="72" a="1"/>
  <c r="B426" i="72" s="1"/>
  <c r="B427" i="72" a="1"/>
  <c r="B427" i="72" s="1"/>
  <c r="B428" i="72" a="1"/>
  <c r="B428" i="72" s="1"/>
  <c r="B429" i="72" a="1"/>
  <c r="B429" i="72" s="1"/>
  <c r="B430" i="72" a="1"/>
  <c r="B430" i="72" s="1"/>
  <c r="B431" i="72" a="1"/>
  <c r="B431" i="72" s="1"/>
  <c r="B432" i="72" a="1"/>
  <c r="B432" i="72" s="1"/>
  <c r="B433" i="72" a="1"/>
  <c r="B433" i="72" s="1"/>
  <c r="B434" i="72" a="1"/>
  <c r="B434" i="72" s="1"/>
  <c r="B435" i="72" a="1"/>
  <c r="B435" i="72" s="1"/>
  <c r="B436" i="72" a="1"/>
  <c r="B436" i="72" s="1"/>
  <c r="B437" i="72" a="1"/>
  <c r="B437" i="72" s="1"/>
  <c r="B438" i="72" a="1"/>
  <c r="B438" i="72" s="1"/>
  <c r="B439" i="72" a="1"/>
  <c r="B439" i="72" s="1"/>
  <c r="B440" i="72" a="1"/>
  <c r="B440" i="72" s="1"/>
  <c r="B441" i="72" a="1"/>
  <c r="B441" i="72" s="1"/>
  <c r="B442" i="72" a="1"/>
  <c r="B442" i="72" s="1"/>
  <c r="B443" i="72" a="1"/>
  <c r="B443" i="72" s="1"/>
  <c r="B444" i="72" a="1"/>
  <c r="B444" i="72" s="1"/>
  <c r="B445" i="72" a="1"/>
  <c r="B445" i="72" s="1"/>
  <c r="B446" i="72" a="1"/>
  <c r="B446" i="72" s="1"/>
  <c r="B447" i="72" a="1"/>
  <c r="B447" i="72" s="1"/>
  <c r="B448" i="72" a="1"/>
  <c r="B448" i="72" s="1"/>
  <c r="B449" i="72" a="1"/>
  <c r="B449" i="72" s="1"/>
  <c r="B450" i="72" a="1"/>
  <c r="B450" i="72" s="1"/>
  <c r="B451" i="72" a="1"/>
  <c r="B451" i="72" s="1"/>
  <c r="B452" i="72" a="1"/>
  <c r="B452" i="72" s="1"/>
  <c r="B453" i="72" a="1"/>
  <c r="B453" i="72" s="1"/>
  <c r="B454" i="72" a="1"/>
  <c r="B454" i="72" s="1"/>
  <c r="B455" i="72" a="1"/>
  <c r="B455" i="72" s="1"/>
  <c r="B456" i="72" a="1"/>
  <c r="B456" i="72" s="1"/>
  <c r="B457" i="72" a="1"/>
  <c r="B457" i="72" s="1"/>
  <c r="B458" i="72" a="1"/>
  <c r="B458" i="72" s="1"/>
  <c r="B459" i="72" a="1"/>
  <c r="B459" i="72" s="1"/>
  <c r="B460" i="72" a="1"/>
  <c r="B460" i="72" s="1"/>
  <c r="B461" i="72" a="1"/>
  <c r="B461" i="72" s="1"/>
  <c r="B462" i="72" a="1"/>
  <c r="B462" i="72" s="1"/>
  <c r="B463" i="72" a="1"/>
  <c r="B463" i="72" s="1"/>
  <c r="B464" i="72" a="1"/>
  <c r="B464" i="72" s="1"/>
  <c r="B465" i="72" a="1"/>
  <c r="B465" i="72" s="1"/>
  <c r="B466" i="72" a="1"/>
  <c r="B466" i="72" s="1"/>
  <c r="B467" i="72" a="1"/>
  <c r="B467" i="72" s="1"/>
  <c r="B468" i="72" a="1"/>
  <c r="B468" i="72" s="1"/>
  <c r="B469" i="72" a="1"/>
  <c r="B469" i="72" s="1"/>
  <c r="B470" i="72" a="1"/>
  <c r="B470" i="72" s="1"/>
  <c r="B471" i="72" a="1"/>
  <c r="B471" i="72" s="1"/>
  <c r="B472" i="72" a="1"/>
  <c r="B472" i="72" s="1"/>
  <c r="B473" i="72" a="1"/>
  <c r="B473" i="72" s="1"/>
  <c r="B474" i="72" a="1"/>
  <c r="B474" i="72" s="1"/>
  <c r="B475" i="72" a="1"/>
  <c r="B475" i="72" s="1"/>
  <c r="B476" i="72" a="1"/>
  <c r="B476" i="72" s="1"/>
  <c r="B477" i="72" a="1"/>
  <c r="B477" i="72" s="1"/>
  <c r="B478" i="72" a="1"/>
  <c r="B478" i="72" s="1"/>
  <c r="B479" i="72" a="1"/>
  <c r="B479" i="72" s="1"/>
  <c r="B480" i="72" a="1"/>
  <c r="B480" i="72" s="1"/>
  <c r="B481" i="72" a="1"/>
  <c r="B481" i="72" s="1"/>
  <c r="B482" i="72" a="1"/>
  <c r="B482" i="72" s="1"/>
  <c r="B483" i="72" a="1"/>
  <c r="B483" i="72" s="1"/>
  <c r="B484" i="72" a="1"/>
  <c r="B484" i="72" s="1"/>
  <c r="B485" i="72" a="1"/>
  <c r="B485" i="72" s="1"/>
  <c r="B486" i="72" a="1"/>
  <c r="B486" i="72" s="1"/>
  <c r="B487" i="72" a="1"/>
  <c r="B487" i="72" s="1"/>
  <c r="B488" i="72" a="1"/>
  <c r="B488" i="72" s="1"/>
  <c r="B489" i="72" a="1"/>
  <c r="B489" i="72" s="1"/>
  <c r="B490" i="72" a="1"/>
  <c r="B490" i="72" s="1"/>
  <c r="B491" i="72" a="1"/>
  <c r="B491" i="72" s="1"/>
  <c r="B492" i="72" a="1"/>
  <c r="B492" i="72" s="1"/>
  <c r="B493" i="72" a="1"/>
  <c r="B493" i="72" s="1"/>
  <c r="B494" i="72" a="1"/>
  <c r="B494" i="72" s="1"/>
  <c r="B495" i="72" a="1"/>
  <c r="B495" i="72" s="1"/>
  <c r="B496" i="72" a="1"/>
  <c r="B496" i="72" s="1"/>
  <c r="B497" i="72" a="1"/>
  <c r="B497" i="72" s="1"/>
  <c r="B498" i="72" a="1"/>
  <c r="B498" i="72" s="1"/>
  <c r="B499" i="72" a="1"/>
  <c r="B499" i="72" s="1"/>
  <c r="B500" i="72" a="1"/>
  <c r="B500" i="72" s="1"/>
  <c r="B4" i="63" a="1"/>
  <c r="B4" i="63" s="1"/>
  <c r="B5" i="63" a="1"/>
  <c r="B5" i="63" s="1"/>
  <c r="B6" i="63" a="1"/>
  <c r="B6" i="63" s="1"/>
  <c r="B7" i="63" a="1"/>
  <c r="B7" i="63" s="1"/>
  <c r="B8" i="63" a="1"/>
  <c r="B8" i="63" s="1"/>
  <c r="B9" i="63" a="1"/>
  <c r="B9" i="63" s="1"/>
  <c r="B10" i="63" a="1"/>
  <c r="B10" i="63" s="1"/>
  <c r="B11" i="63" a="1"/>
  <c r="B11" i="63" s="1"/>
  <c r="B12" i="63" a="1"/>
  <c r="B12" i="63" s="1"/>
  <c r="B13" i="63" a="1"/>
  <c r="B13" i="63" s="1"/>
  <c r="B14" i="63" a="1"/>
  <c r="B14" i="63" s="1"/>
  <c r="B15" i="63" a="1"/>
  <c r="B15" i="63" s="1"/>
  <c r="B16" i="63" a="1"/>
  <c r="B16" i="63" s="1"/>
  <c r="B17" i="63" a="1"/>
  <c r="B17" i="63" s="1"/>
  <c r="B18" i="63" a="1"/>
  <c r="B18" i="63" s="1"/>
  <c r="B19" i="63" a="1"/>
  <c r="B19" i="63" s="1"/>
  <c r="B20" i="63" a="1"/>
  <c r="B20" i="63" s="1"/>
  <c r="B21" i="63" a="1"/>
  <c r="B21" i="63" s="1"/>
  <c r="B22" i="63" a="1"/>
  <c r="B22" i="63" s="1"/>
  <c r="B23" i="63" a="1"/>
  <c r="B23" i="63" s="1"/>
  <c r="B24" i="63" a="1"/>
  <c r="B24" i="63" s="1"/>
  <c r="B25" i="63" a="1"/>
  <c r="B25" i="63" s="1"/>
  <c r="B26" i="63" a="1"/>
  <c r="B26" i="63" s="1"/>
  <c r="B27" i="63" a="1"/>
  <c r="B27" i="63" s="1"/>
  <c r="B28" i="63" a="1"/>
  <c r="B28" i="63" s="1"/>
  <c r="B29" i="63" a="1"/>
  <c r="B29" i="63" s="1"/>
  <c r="B30" i="63" a="1"/>
  <c r="B30" i="63" s="1"/>
  <c r="B31" i="63" a="1"/>
  <c r="B31" i="63" s="1"/>
  <c r="B32" i="63" a="1"/>
  <c r="B32" i="63" s="1"/>
  <c r="B33" i="63" a="1"/>
  <c r="B33" i="63" s="1"/>
  <c r="B34" i="63" a="1"/>
  <c r="B34" i="63" s="1"/>
  <c r="B35" i="63" a="1"/>
  <c r="B35" i="63" s="1"/>
  <c r="B36" i="63" a="1"/>
  <c r="B36" i="63" s="1"/>
  <c r="B37" i="63" a="1"/>
  <c r="B37" i="63" s="1"/>
  <c r="B38" i="63" a="1"/>
  <c r="B38" i="63" s="1"/>
  <c r="B39" i="63" a="1"/>
  <c r="B39" i="63" s="1"/>
  <c r="B40" i="63" a="1"/>
  <c r="B40" i="63" s="1"/>
  <c r="B41" i="63" a="1"/>
  <c r="B41" i="63" s="1"/>
  <c r="B42" i="63" a="1"/>
  <c r="B42" i="63" s="1"/>
  <c r="B43" i="63" a="1"/>
  <c r="B43" i="63" s="1"/>
  <c r="B44" i="63" a="1"/>
  <c r="B44" i="63" s="1"/>
  <c r="B45" i="63" a="1"/>
  <c r="B45" i="63" s="1"/>
  <c r="B46" i="63" a="1"/>
  <c r="B46" i="63" s="1"/>
  <c r="B47" i="63" a="1"/>
  <c r="B47" i="63" s="1"/>
  <c r="B48" i="63" a="1"/>
  <c r="B48" i="63" s="1"/>
  <c r="B49" i="63" a="1"/>
  <c r="B49" i="63" s="1"/>
  <c r="B50" i="63" a="1"/>
  <c r="B50" i="63" s="1"/>
  <c r="B51" i="63" a="1"/>
  <c r="B51" i="63" s="1"/>
  <c r="B52" i="63" a="1"/>
  <c r="B52" i="63" s="1"/>
  <c r="B53" i="63" a="1"/>
  <c r="B53" i="63" s="1"/>
  <c r="B54" i="63" a="1"/>
  <c r="B54" i="63" s="1"/>
  <c r="B55" i="63" a="1"/>
  <c r="B55" i="63" s="1"/>
  <c r="B56" i="63" a="1"/>
  <c r="B56" i="63" s="1"/>
  <c r="B57" i="63" a="1"/>
  <c r="B57" i="63" s="1"/>
  <c r="B58" i="63" a="1"/>
  <c r="B58" i="63" s="1"/>
  <c r="B59" i="63" a="1"/>
  <c r="B59" i="63" s="1"/>
  <c r="B60" i="63" a="1"/>
  <c r="B60" i="63" s="1"/>
  <c r="B61" i="63" a="1"/>
  <c r="B61" i="63" s="1"/>
  <c r="B62" i="63" a="1"/>
  <c r="B62" i="63" s="1"/>
  <c r="B63" i="63" a="1"/>
  <c r="B63" i="63" s="1"/>
  <c r="B64" i="63" a="1"/>
  <c r="B64" i="63" s="1"/>
  <c r="B65" i="63" a="1"/>
  <c r="B65" i="63" s="1"/>
  <c r="B66" i="63" a="1"/>
  <c r="B66" i="63" s="1"/>
  <c r="B67" i="63" a="1"/>
  <c r="B67" i="63" s="1"/>
  <c r="B68" i="63" a="1"/>
  <c r="B68" i="63" s="1"/>
  <c r="B69" i="63" a="1"/>
  <c r="B69" i="63" s="1"/>
  <c r="B70" i="63" a="1"/>
  <c r="B70" i="63" s="1"/>
  <c r="B71" i="63" a="1"/>
  <c r="B71" i="63" s="1"/>
  <c r="B72" i="63" a="1"/>
  <c r="B72" i="63" s="1"/>
  <c r="B73" i="63" a="1"/>
  <c r="B73" i="63" s="1"/>
  <c r="B74" i="63" a="1"/>
  <c r="B74" i="63" s="1"/>
  <c r="B75" i="63" a="1"/>
  <c r="B75" i="63" s="1"/>
  <c r="B76" i="63" a="1"/>
  <c r="B76" i="63" s="1"/>
  <c r="B77" i="63" a="1"/>
  <c r="B77" i="63" s="1"/>
  <c r="B78" i="63" a="1"/>
  <c r="B78" i="63" s="1"/>
  <c r="B79" i="63" a="1"/>
  <c r="B79" i="63" s="1"/>
  <c r="B80" i="63" a="1"/>
  <c r="B80" i="63" s="1"/>
  <c r="B81" i="63" a="1"/>
  <c r="B81" i="63" s="1"/>
  <c r="B82" i="63" a="1"/>
  <c r="B82" i="63" s="1"/>
  <c r="B83" i="63" a="1"/>
  <c r="B83" i="63" s="1"/>
  <c r="B84" i="63" a="1"/>
  <c r="B84" i="63" s="1"/>
  <c r="B85" i="63" a="1"/>
  <c r="B85" i="63" s="1"/>
  <c r="B86" i="63" a="1"/>
  <c r="B86" i="63" s="1"/>
  <c r="B87" i="63" a="1"/>
  <c r="B87" i="63" s="1"/>
  <c r="B88" i="63" a="1"/>
  <c r="B88" i="63" s="1"/>
  <c r="B89" i="63" a="1"/>
  <c r="B89" i="63" s="1"/>
  <c r="B90" i="63" a="1"/>
  <c r="B90" i="63" s="1"/>
  <c r="B91" i="63" a="1"/>
  <c r="B91" i="63" s="1"/>
  <c r="B92" i="63" a="1"/>
  <c r="B92" i="63" s="1"/>
  <c r="B93" i="63" a="1"/>
  <c r="B93" i="63" s="1"/>
  <c r="B94" i="63" a="1"/>
  <c r="B94" i="63" s="1"/>
  <c r="B95" i="63" a="1"/>
  <c r="B95" i="63" s="1"/>
  <c r="B96" i="63" a="1"/>
  <c r="B96" i="63" s="1"/>
  <c r="B97" i="63" a="1"/>
  <c r="B97" i="63" s="1"/>
  <c r="B98" i="63" a="1"/>
  <c r="B98" i="63" s="1"/>
  <c r="B99" i="63" a="1"/>
  <c r="B99" i="63" s="1"/>
  <c r="B100" i="63" a="1"/>
  <c r="B100" i="63" s="1"/>
  <c r="B101" i="63" a="1"/>
  <c r="B101" i="63" s="1"/>
  <c r="B102" i="63" a="1"/>
  <c r="B102" i="63" s="1"/>
  <c r="B103" i="63" a="1"/>
  <c r="B103" i="63" s="1"/>
  <c r="B104" i="63" a="1"/>
  <c r="B104" i="63" s="1"/>
  <c r="B105" i="63" a="1"/>
  <c r="B105" i="63" s="1"/>
  <c r="B106" i="63" a="1"/>
  <c r="B106" i="63" s="1"/>
  <c r="B107" i="63" a="1"/>
  <c r="B107" i="63" s="1"/>
  <c r="B108" i="63" a="1"/>
  <c r="B108" i="63" s="1"/>
  <c r="B109" i="63" a="1"/>
  <c r="B109" i="63" s="1"/>
  <c r="B110" i="63" a="1"/>
  <c r="B110" i="63" s="1"/>
  <c r="B111" i="63" a="1"/>
  <c r="B111" i="63" s="1"/>
  <c r="B112" i="63" a="1"/>
  <c r="B112" i="63" s="1"/>
  <c r="B113" i="63" a="1"/>
  <c r="B113" i="63" s="1"/>
  <c r="B114" i="63" a="1"/>
  <c r="B114" i="63" s="1"/>
  <c r="B115" i="63" a="1"/>
  <c r="B115" i="63" s="1"/>
  <c r="B116" i="63" a="1"/>
  <c r="B116" i="63" s="1"/>
  <c r="B117" i="63" a="1"/>
  <c r="B117" i="63" s="1"/>
  <c r="B118" i="63" a="1"/>
  <c r="B118" i="63" s="1"/>
  <c r="B119" i="63" a="1"/>
  <c r="B119" i="63" s="1"/>
  <c r="B120" i="63" a="1"/>
  <c r="B120" i="63" s="1"/>
  <c r="B121" i="63" a="1"/>
  <c r="B121" i="63" s="1"/>
  <c r="B122" i="63" a="1"/>
  <c r="B122" i="63" s="1"/>
  <c r="B123" i="63" a="1"/>
  <c r="B123" i="63" s="1"/>
  <c r="B124" i="63" a="1"/>
  <c r="B124" i="63" s="1"/>
  <c r="B125" i="63" a="1"/>
  <c r="B125" i="63" s="1"/>
  <c r="B126" i="63" a="1"/>
  <c r="B126" i="63" s="1"/>
  <c r="B127" i="63" a="1"/>
  <c r="B127" i="63" s="1"/>
  <c r="B128" i="63" a="1"/>
  <c r="B128" i="63" s="1"/>
  <c r="B129" i="63" a="1"/>
  <c r="B129" i="63" s="1"/>
  <c r="B130" i="63" a="1"/>
  <c r="B130" i="63" s="1"/>
  <c r="B131" i="63" a="1"/>
  <c r="B131" i="63" s="1"/>
  <c r="B132" i="63" a="1"/>
  <c r="B132" i="63" s="1"/>
  <c r="B133" i="63" a="1"/>
  <c r="B133" i="63" s="1"/>
  <c r="B134" i="63" a="1"/>
  <c r="B134" i="63" s="1"/>
  <c r="B135" i="63" a="1"/>
  <c r="B135" i="63" s="1"/>
  <c r="B136" i="63" a="1"/>
  <c r="B136" i="63" s="1"/>
  <c r="B137" i="63" a="1"/>
  <c r="B137" i="63" s="1"/>
  <c r="B138" i="63" a="1"/>
  <c r="B138" i="63" s="1"/>
  <c r="B139" i="63" a="1"/>
  <c r="B139" i="63" s="1"/>
  <c r="B140" i="63" a="1"/>
  <c r="B140" i="63" s="1"/>
  <c r="B141" i="63" a="1"/>
  <c r="B141" i="63" s="1"/>
  <c r="B142" i="63" a="1"/>
  <c r="B142" i="63" s="1"/>
  <c r="B143" i="63" a="1"/>
  <c r="B143" i="63" s="1"/>
  <c r="B144" i="63" a="1"/>
  <c r="B144" i="63" s="1"/>
  <c r="B145" i="63" a="1"/>
  <c r="B145" i="63" s="1"/>
  <c r="B146" i="63" a="1"/>
  <c r="B146" i="63" s="1"/>
  <c r="B147" i="63" a="1"/>
  <c r="B147" i="63" s="1"/>
  <c r="B148" i="63" a="1"/>
  <c r="B148" i="63" s="1"/>
  <c r="B149" i="63" a="1"/>
  <c r="B149" i="63" s="1"/>
  <c r="B150" i="63" a="1"/>
  <c r="B150" i="63" s="1"/>
  <c r="B151" i="63" a="1"/>
  <c r="B151" i="63" s="1"/>
  <c r="B152" i="63" a="1"/>
  <c r="B152" i="63" s="1"/>
  <c r="B153" i="63" a="1"/>
  <c r="B153" i="63" s="1"/>
  <c r="B154" i="63" a="1"/>
  <c r="B154" i="63" s="1"/>
  <c r="B155" i="63" a="1"/>
  <c r="B155" i="63" s="1"/>
  <c r="B156" i="63" a="1"/>
  <c r="B156" i="63" s="1"/>
  <c r="B157" i="63" a="1"/>
  <c r="B157" i="63" s="1"/>
  <c r="B158" i="63" a="1"/>
  <c r="B158" i="63" s="1"/>
  <c r="B159" i="63" a="1"/>
  <c r="B159" i="63" s="1"/>
  <c r="B160" i="63" a="1"/>
  <c r="B160" i="63" s="1"/>
  <c r="B161" i="63" a="1"/>
  <c r="B161" i="63" s="1"/>
  <c r="B162" i="63" a="1"/>
  <c r="B162" i="63" s="1"/>
  <c r="B163" i="63" a="1"/>
  <c r="B163" i="63" s="1"/>
  <c r="B164" i="63" a="1"/>
  <c r="B164" i="63" s="1"/>
  <c r="B165" i="63" a="1"/>
  <c r="B165" i="63" s="1"/>
  <c r="B166" i="63" a="1"/>
  <c r="B166" i="63" s="1"/>
  <c r="B167" i="63" a="1"/>
  <c r="B167" i="63" s="1"/>
  <c r="B168" i="63" a="1"/>
  <c r="B168" i="63" s="1"/>
  <c r="B169" i="63" a="1"/>
  <c r="B169" i="63" s="1"/>
  <c r="B170" i="63" a="1"/>
  <c r="B170" i="63" s="1"/>
  <c r="B171" i="63" a="1"/>
  <c r="B171" i="63" s="1"/>
  <c r="B172" i="63" a="1"/>
  <c r="B172" i="63" s="1"/>
  <c r="B173" i="63" a="1"/>
  <c r="B173" i="63" s="1"/>
  <c r="B174" i="63" a="1"/>
  <c r="B174" i="63" s="1"/>
  <c r="B175" i="63" a="1"/>
  <c r="B175" i="63" s="1"/>
  <c r="B176" i="63" a="1"/>
  <c r="B176" i="63" s="1"/>
  <c r="B177" i="63" a="1"/>
  <c r="B177" i="63" s="1"/>
  <c r="B178" i="63" a="1"/>
  <c r="B178" i="63" s="1"/>
  <c r="B179" i="63" a="1"/>
  <c r="B179" i="63" s="1"/>
  <c r="B180" i="63" a="1"/>
  <c r="B180" i="63" s="1"/>
  <c r="B181" i="63" a="1"/>
  <c r="B181" i="63" s="1"/>
  <c r="B182" i="63" a="1"/>
  <c r="B182" i="63" s="1"/>
  <c r="B183" i="63" a="1"/>
  <c r="B183" i="63" s="1"/>
  <c r="B184" i="63" a="1"/>
  <c r="B184" i="63" s="1"/>
  <c r="B185" i="63" a="1"/>
  <c r="B185" i="63" s="1"/>
  <c r="B186" i="63" a="1"/>
  <c r="B186" i="63" s="1"/>
  <c r="B187" i="63" a="1"/>
  <c r="B187" i="63" s="1"/>
  <c r="B188" i="63" a="1"/>
  <c r="B188" i="63" s="1"/>
  <c r="B189" i="63" a="1"/>
  <c r="B189" i="63" s="1"/>
  <c r="B190" i="63" a="1"/>
  <c r="B190" i="63" s="1"/>
  <c r="B191" i="63" a="1"/>
  <c r="B191" i="63" s="1"/>
  <c r="B192" i="63" a="1"/>
  <c r="B192" i="63" s="1"/>
  <c r="B193" i="63" a="1"/>
  <c r="B193" i="63" s="1"/>
  <c r="B194" i="63" a="1"/>
  <c r="B194" i="63" s="1"/>
  <c r="B195" i="63" a="1"/>
  <c r="B195" i="63" s="1"/>
  <c r="B196" i="63" a="1"/>
  <c r="B196" i="63" s="1"/>
  <c r="B197" i="63" a="1"/>
  <c r="B197" i="63" s="1"/>
  <c r="B198" i="63" a="1"/>
  <c r="B198" i="63" s="1"/>
  <c r="B199" i="63" a="1"/>
  <c r="B199" i="63" s="1"/>
  <c r="B200" i="63" a="1"/>
  <c r="B200" i="63" s="1"/>
  <c r="B201" i="63" a="1"/>
  <c r="B201" i="63" s="1"/>
  <c r="B202" i="63" a="1"/>
  <c r="B202" i="63" s="1"/>
  <c r="B203" i="63" a="1"/>
  <c r="B203" i="63" s="1"/>
  <c r="B204" i="63" a="1"/>
  <c r="B204" i="63" s="1"/>
  <c r="B205" i="63" a="1"/>
  <c r="B205" i="63" s="1"/>
  <c r="B206" i="63" a="1"/>
  <c r="B206" i="63" s="1"/>
  <c r="B207" i="63" a="1"/>
  <c r="B207" i="63" s="1"/>
  <c r="B208" i="63" a="1"/>
  <c r="B208" i="63" s="1"/>
  <c r="B209" i="63" a="1"/>
  <c r="B209" i="63" s="1"/>
  <c r="B210" i="63" a="1"/>
  <c r="B210" i="63" s="1"/>
  <c r="B211" i="63" a="1"/>
  <c r="B211" i="63" s="1"/>
  <c r="B212" i="63" a="1"/>
  <c r="B212" i="63" s="1"/>
  <c r="B213" i="63" a="1"/>
  <c r="B213" i="63" s="1"/>
  <c r="B214" i="63" a="1"/>
  <c r="B214" i="63" s="1"/>
  <c r="B215" i="63" a="1"/>
  <c r="B215" i="63" s="1"/>
  <c r="B216" i="63" a="1"/>
  <c r="B216" i="63" s="1"/>
  <c r="B217" i="63" a="1"/>
  <c r="B217" i="63" s="1"/>
  <c r="B218" i="63" a="1"/>
  <c r="B218" i="63" s="1"/>
  <c r="B219" i="63" a="1"/>
  <c r="B219" i="63" s="1"/>
  <c r="B220" i="63" a="1"/>
  <c r="B220" i="63" s="1"/>
  <c r="B221" i="63" a="1"/>
  <c r="B221" i="63" s="1"/>
  <c r="B222" i="63" a="1"/>
  <c r="B222" i="63" s="1"/>
  <c r="B223" i="63" a="1"/>
  <c r="B223" i="63" s="1"/>
  <c r="B224" i="63" a="1"/>
  <c r="B224" i="63" s="1"/>
  <c r="B225" i="63" a="1"/>
  <c r="B225" i="63" s="1"/>
  <c r="B226" i="63" a="1"/>
  <c r="B226" i="63" s="1"/>
  <c r="B227" i="63" a="1"/>
  <c r="B227" i="63" s="1"/>
  <c r="B228" i="63" a="1"/>
  <c r="B228" i="63" s="1"/>
  <c r="B229" i="63" a="1"/>
  <c r="B229" i="63" s="1"/>
  <c r="B230" i="63" a="1"/>
  <c r="B230" i="63" s="1"/>
  <c r="B231" i="63" a="1"/>
  <c r="B231" i="63" s="1"/>
  <c r="B232" i="63" a="1"/>
  <c r="B232" i="63" s="1"/>
  <c r="B233" i="63" a="1"/>
  <c r="B233" i="63" s="1"/>
  <c r="B234" i="63" a="1"/>
  <c r="B234" i="63" s="1"/>
  <c r="B235" i="63" a="1"/>
  <c r="B235" i="63" s="1"/>
  <c r="B236" i="63" a="1"/>
  <c r="B236" i="63" s="1"/>
  <c r="B237" i="63" a="1"/>
  <c r="B237" i="63" s="1"/>
  <c r="B238" i="63" a="1"/>
  <c r="B238" i="63" s="1"/>
  <c r="B239" i="63" a="1"/>
  <c r="B239" i="63" s="1"/>
  <c r="B240" i="63" a="1"/>
  <c r="B240" i="63" s="1"/>
  <c r="B241" i="63" a="1"/>
  <c r="B241" i="63" s="1"/>
  <c r="B242" i="63" a="1"/>
  <c r="B242" i="63" s="1"/>
  <c r="B243" i="63" a="1"/>
  <c r="B243" i="63" s="1"/>
  <c r="B244" i="63" a="1"/>
  <c r="B244" i="63" s="1"/>
  <c r="B245" i="63" a="1"/>
  <c r="B245" i="63" s="1"/>
  <c r="B246" i="63" a="1"/>
  <c r="B246" i="63" s="1"/>
  <c r="B247" i="63" a="1"/>
  <c r="B247" i="63" s="1"/>
  <c r="B248" i="63" a="1"/>
  <c r="B248" i="63" s="1"/>
  <c r="B249" i="63" a="1"/>
  <c r="B249" i="63" s="1"/>
  <c r="B250" i="63" a="1"/>
  <c r="B250" i="63" s="1"/>
  <c r="B251" i="63" a="1"/>
  <c r="B251" i="63" s="1"/>
  <c r="B252" i="63" a="1"/>
  <c r="B252" i="63" s="1"/>
  <c r="B253" i="63" a="1"/>
  <c r="B253" i="63" s="1"/>
  <c r="B254" i="63" a="1"/>
  <c r="B254" i="63" s="1"/>
  <c r="B255" i="63" a="1"/>
  <c r="B255" i="63" s="1"/>
  <c r="B256" i="63" a="1"/>
  <c r="B256" i="63" s="1"/>
  <c r="B257" i="63" a="1"/>
  <c r="B257" i="63" s="1"/>
  <c r="B258" i="63" a="1"/>
  <c r="B258" i="63" s="1"/>
  <c r="B259" i="63" a="1"/>
  <c r="B259" i="63" s="1"/>
  <c r="B260" i="63" a="1"/>
  <c r="B260" i="63" s="1"/>
  <c r="B261" i="63" a="1"/>
  <c r="B261" i="63" s="1"/>
  <c r="B262" i="63" a="1"/>
  <c r="B262" i="63" s="1"/>
  <c r="B263" i="63" a="1"/>
  <c r="B263" i="63" s="1"/>
  <c r="B264" i="63" a="1"/>
  <c r="B264" i="63" s="1"/>
  <c r="B265" i="63" a="1"/>
  <c r="B265" i="63" s="1"/>
  <c r="B266" i="63" a="1"/>
  <c r="B266" i="63" s="1"/>
  <c r="B267" i="63" a="1"/>
  <c r="B267" i="63" s="1"/>
  <c r="B268" i="63" a="1"/>
  <c r="B268" i="63" s="1"/>
  <c r="B269" i="63" a="1"/>
  <c r="B269" i="63" s="1"/>
  <c r="B270" i="63" a="1"/>
  <c r="B270" i="63" s="1"/>
  <c r="B271" i="63" a="1"/>
  <c r="B271" i="63" s="1"/>
  <c r="B272" i="63" a="1"/>
  <c r="B272" i="63" s="1"/>
  <c r="B273" i="63" a="1"/>
  <c r="B273" i="63" s="1"/>
  <c r="B274" i="63" a="1"/>
  <c r="B274" i="63" s="1"/>
  <c r="B275" i="63" a="1"/>
  <c r="B275" i="63" s="1"/>
  <c r="B276" i="63" a="1"/>
  <c r="B276" i="63" s="1"/>
  <c r="B277" i="63" a="1"/>
  <c r="B277" i="63" s="1"/>
  <c r="B278" i="63" a="1"/>
  <c r="B278" i="63" s="1"/>
  <c r="B279" i="63" a="1"/>
  <c r="B279" i="63" s="1"/>
  <c r="B280" i="63" a="1"/>
  <c r="B280" i="63" s="1"/>
  <c r="B281" i="63" a="1"/>
  <c r="B281" i="63" s="1"/>
  <c r="B282" i="63" a="1"/>
  <c r="B282" i="63" s="1"/>
  <c r="B283" i="63" a="1"/>
  <c r="B283" i="63" s="1"/>
  <c r="B284" i="63" a="1"/>
  <c r="B284" i="63" s="1"/>
  <c r="B285" i="63" a="1"/>
  <c r="B285" i="63" s="1"/>
  <c r="B286" i="63" a="1"/>
  <c r="B286" i="63" s="1"/>
  <c r="B287" i="63" a="1"/>
  <c r="B287" i="63" s="1"/>
  <c r="B288" i="63" a="1"/>
  <c r="B288" i="63" s="1"/>
  <c r="B289" i="63" a="1"/>
  <c r="B289" i="63" s="1"/>
  <c r="B290" i="63" a="1"/>
  <c r="B290" i="63" s="1"/>
  <c r="B291" i="63" a="1"/>
  <c r="B291" i="63" s="1"/>
  <c r="B292" i="63" a="1"/>
  <c r="B292" i="63" s="1"/>
  <c r="B293" i="63" a="1"/>
  <c r="B293" i="63" s="1"/>
  <c r="B294" i="63" a="1"/>
  <c r="B294" i="63" s="1"/>
  <c r="B295" i="63" a="1"/>
  <c r="B295" i="63" s="1"/>
  <c r="B296" i="63" a="1"/>
  <c r="B296" i="63" s="1"/>
  <c r="B297" i="63" a="1"/>
  <c r="B297" i="63" s="1"/>
  <c r="B298" i="63" a="1"/>
  <c r="B298" i="63" s="1"/>
  <c r="B299" i="63" a="1"/>
  <c r="B299" i="63" s="1"/>
  <c r="B300" i="63" a="1"/>
  <c r="B300" i="63" s="1"/>
  <c r="B301" i="63" a="1"/>
  <c r="B301" i="63" s="1"/>
  <c r="B302" i="63" a="1"/>
  <c r="B302" i="63" s="1"/>
  <c r="B303" i="63" a="1"/>
  <c r="B303" i="63" s="1"/>
  <c r="B304" i="63" a="1"/>
  <c r="B304" i="63" s="1"/>
  <c r="B305" i="63" a="1"/>
  <c r="B305" i="63" s="1"/>
  <c r="B306" i="63" a="1"/>
  <c r="B306" i="63" s="1"/>
  <c r="B307" i="63" a="1"/>
  <c r="B307" i="63" s="1"/>
  <c r="B308" i="63" a="1"/>
  <c r="B308" i="63" s="1"/>
  <c r="B309" i="63" a="1"/>
  <c r="B309" i="63" s="1"/>
  <c r="B310" i="63" a="1"/>
  <c r="B310" i="63" s="1"/>
  <c r="B311" i="63" a="1"/>
  <c r="B311" i="63" s="1"/>
  <c r="B312" i="63" a="1"/>
  <c r="B312" i="63" s="1"/>
  <c r="B313" i="63" a="1"/>
  <c r="B313" i="63" s="1"/>
  <c r="B314" i="63" a="1"/>
  <c r="B314" i="63" s="1"/>
  <c r="B315" i="63" a="1"/>
  <c r="B315" i="63" s="1"/>
  <c r="B316" i="63" a="1"/>
  <c r="B316" i="63" s="1"/>
  <c r="B317" i="63" a="1"/>
  <c r="B317" i="63" s="1"/>
  <c r="B318" i="63" a="1"/>
  <c r="B318" i="63" s="1"/>
  <c r="B319" i="63" a="1"/>
  <c r="B319" i="63" s="1"/>
  <c r="B320" i="63" a="1"/>
  <c r="B320" i="63" s="1"/>
  <c r="B321" i="63" a="1"/>
  <c r="B321" i="63" s="1"/>
  <c r="B322" i="63" a="1"/>
  <c r="B322" i="63" s="1"/>
  <c r="B323" i="63" a="1"/>
  <c r="B323" i="63" s="1"/>
  <c r="B324" i="63" a="1"/>
  <c r="B324" i="63" s="1"/>
  <c r="B325" i="63" a="1"/>
  <c r="B325" i="63" s="1"/>
  <c r="B326" i="63" a="1"/>
  <c r="B326" i="63" s="1"/>
  <c r="B327" i="63" a="1"/>
  <c r="B327" i="63" s="1"/>
  <c r="B328" i="63" a="1"/>
  <c r="B328" i="63" s="1"/>
  <c r="B329" i="63" a="1"/>
  <c r="B329" i="63" s="1"/>
  <c r="B330" i="63" a="1"/>
  <c r="B330" i="63" s="1"/>
  <c r="B331" i="63" a="1"/>
  <c r="B331" i="63" s="1"/>
  <c r="B332" i="63" a="1"/>
  <c r="B332" i="63" s="1"/>
  <c r="B333" i="63" a="1"/>
  <c r="B333" i="63" s="1"/>
  <c r="B334" i="63" a="1"/>
  <c r="B334" i="63" s="1"/>
  <c r="B335" i="63" a="1"/>
  <c r="B335" i="63" s="1"/>
  <c r="B336" i="63" a="1"/>
  <c r="B336" i="63" s="1"/>
  <c r="B337" i="63" a="1"/>
  <c r="B337" i="63" s="1"/>
  <c r="B338" i="63" a="1"/>
  <c r="B338" i="63" s="1"/>
  <c r="B339" i="63" a="1"/>
  <c r="B339" i="63" s="1"/>
  <c r="B340" i="63" a="1"/>
  <c r="B340" i="63" s="1"/>
  <c r="B341" i="63" a="1"/>
  <c r="B341" i="63" s="1"/>
  <c r="B342" i="63" a="1"/>
  <c r="B342" i="63" s="1"/>
  <c r="B343" i="63" a="1"/>
  <c r="B343" i="63" s="1"/>
  <c r="B344" i="63" a="1"/>
  <c r="B344" i="63" s="1"/>
  <c r="B345" i="63" a="1"/>
  <c r="B345" i="63" s="1"/>
  <c r="B346" i="63" a="1"/>
  <c r="B346" i="63" s="1"/>
  <c r="B347" i="63" a="1"/>
  <c r="B347" i="63" s="1"/>
  <c r="B348" i="63" a="1"/>
  <c r="B348" i="63" s="1"/>
  <c r="B349" i="63" a="1"/>
  <c r="B349" i="63" s="1"/>
  <c r="B350" i="63" a="1"/>
  <c r="B350" i="63" s="1"/>
  <c r="B351" i="63" a="1"/>
  <c r="B351" i="63" s="1"/>
  <c r="B352" i="63" a="1"/>
  <c r="B352" i="63" s="1"/>
  <c r="B353" i="63" a="1"/>
  <c r="B353" i="63" s="1"/>
  <c r="B354" i="63" a="1"/>
  <c r="B354" i="63" s="1"/>
  <c r="B355" i="63" a="1"/>
  <c r="B355" i="63" s="1"/>
  <c r="B356" i="63" a="1"/>
  <c r="B356" i="63" s="1"/>
  <c r="B357" i="63" a="1"/>
  <c r="B357" i="63" s="1"/>
  <c r="B358" i="63" a="1"/>
  <c r="B358" i="63" s="1"/>
  <c r="B359" i="63" a="1"/>
  <c r="B359" i="63" s="1"/>
  <c r="B360" i="63" a="1"/>
  <c r="B360" i="63" s="1"/>
  <c r="B361" i="63" a="1"/>
  <c r="B361" i="63" s="1"/>
  <c r="B362" i="63" a="1"/>
  <c r="B362" i="63" s="1"/>
  <c r="B363" i="63" a="1"/>
  <c r="B363" i="63" s="1"/>
  <c r="B364" i="63" a="1"/>
  <c r="B364" i="63" s="1"/>
  <c r="B365" i="63" a="1"/>
  <c r="B365" i="63" s="1"/>
  <c r="B366" i="63" a="1"/>
  <c r="B366" i="63" s="1"/>
  <c r="B367" i="63" a="1"/>
  <c r="B367" i="63" s="1"/>
  <c r="B368" i="63" a="1"/>
  <c r="B368" i="63" s="1"/>
  <c r="B369" i="63" a="1"/>
  <c r="B369" i="63" s="1"/>
  <c r="B370" i="63" a="1"/>
  <c r="B370" i="63" s="1"/>
  <c r="B371" i="63" a="1"/>
  <c r="B371" i="63" s="1"/>
  <c r="B372" i="63" a="1"/>
  <c r="B372" i="63" s="1"/>
  <c r="B373" i="63" a="1"/>
  <c r="B373" i="63" s="1"/>
  <c r="B374" i="63" a="1"/>
  <c r="B374" i="63" s="1"/>
  <c r="B375" i="63" a="1"/>
  <c r="B375" i="63" s="1"/>
  <c r="B376" i="63" a="1"/>
  <c r="B376" i="63" s="1"/>
  <c r="B377" i="63" a="1"/>
  <c r="B377" i="63" s="1"/>
  <c r="B378" i="63" a="1"/>
  <c r="B378" i="63" s="1"/>
  <c r="B379" i="63" a="1"/>
  <c r="B379" i="63" s="1"/>
  <c r="B380" i="63" a="1"/>
  <c r="B380" i="63" s="1"/>
  <c r="B381" i="63" a="1"/>
  <c r="B381" i="63" s="1"/>
  <c r="B382" i="63" a="1"/>
  <c r="B382" i="63" s="1"/>
  <c r="B383" i="63" a="1"/>
  <c r="B383" i="63" s="1"/>
  <c r="B384" i="63" a="1"/>
  <c r="B384" i="63" s="1"/>
  <c r="B385" i="63" a="1"/>
  <c r="B385" i="63" s="1"/>
  <c r="B386" i="63" a="1"/>
  <c r="B386" i="63" s="1"/>
  <c r="B387" i="63" a="1"/>
  <c r="B387" i="63" s="1"/>
  <c r="B388" i="63" a="1"/>
  <c r="B388" i="63" s="1"/>
  <c r="B389" i="63" a="1"/>
  <c r="B389" i="63" s="1"/>
  <c r="B390" i="63" a="1"/>
  <c r="B390" i="63" s="1"/>
  <c r="B391" i="63" a="1"/>
  <c r="B391" i="63" s="1"/>
  <c r="B392" i="63" a="1"/>
  <c r="B392" i="63" s="1"/>
  <c r="B393" i="63" a="1"/>
  <c r="B393" i="63" s="1"/>
  <c r="B394" i="63" a="1"/>
  <c r="B394" i="63" s="1"/>
  <c r="B395" i="63" a="1"/>
  <c r="B395" i="63" s="1"/>
  <c r="B396" i="63" a="1"/>
  <c r="B396" i="63" s="1"/>
  <c r="B397" i="63" a="1"/>
  <c r="B397" i="63" s="1"/>
  <c r="B398" i="63" a="1"/>
  <c r="B398" i="63" s="1"/>
  <c r="B399" i="63" a="1"/>
  <c r="B399" i="63" s="1"/>
  <c r="B400" i="63" a="1"/>
  <c r="B400" i="63" s="1"/>
  <c r="B401" i="63" a="1"/>
  <c r="B401" i="63" s="1"/>
  <c r="B402" i="63" a="1"/>
  <c r="B402" i="63" s="1"/>
  <c r="B403" i="63" a="1"/>
  <c r="B403" i="63" s="1"/>
  <c r="B404" i="63" a="1"/>
  <c r="B404" i="63" s="1"/>
  <c r="B405" i="63" a="1"/>
  <c r="B405" i="63" s="1"/>
  <c r="B406" i="63" a="1"/>
  <c r="B406" i="63" s="1"/>
  <c r="B407" i="63" a="1"/>
  <c r="B407" i="63" s="1"/>
  <c r="B408" i="63" a="1"/>
  <c r="B408" i="63" s="1"/>
  <c r="B409" i="63" a="1"/>
  <c r="B409" i="63" s="1"/>
  <c r="B410" i="63" a="1"/>
  <c r="B410" i="63" s="1"/>
  <c r="B411" i="63" a="1"/>
  <c r="B411" i="63" s="1"/>
  <c r="B412" i="63" a="1"/>
  <c r="B412" i="63" s="1"/>
  <c r="B413" i="63" a="1"/>
  <c r="B413" i="63" s="1"/>
  <c r="B414" i="63" a="1"/>
  <c r="B414" i="63" s="1"/>
  <c r="B415" i="63" a="1"/>
  <c r="B415" i="63" s="1"/>
  <c r="B416" i="63" a="1"/>
  <c r="B416" i="63" s="1"/>
  <c r="B417" i="63" a="1"/>
  <c r="B417" i="63" s="1"/>
  <c r="B418" i="63" a="1"/>
  <c r="B418" i="63" s="1"/>
  <c r="B419" i="63" a="1"/>
  <c r="B419" i="63" s="1"/>
  <c r="B420" i="63" a="1"/>
  <c r="B420" i="63" s="1"/>
  <c r="B421" i="63" a="1"/>
  <c r="B421" i="63" s="1"/>
  <c r="B422" i="63" a="1"/>
  <c r="B422" i="63" s="1"/>
  <c r="B423" i="63" a="1"/>
  <c r="B423" i="63" s="1"/>
  <c r="B424" i="63" a="1"/>
  <c r="B424" i="63" s="1"/>
  <c r="B425" i="63" a="1"/>
  <c r="B425" i="63" s="1"/>
  <c r="B426" i="63" a="1"/>
  <c r="B426" i="63" s="1"/>
  <c r="B427" i="63" a="1"/>
  <c r="B427" i="63" s="1"/>
  <c r="B428" i="63" a="1"/>
  <c r="B428" i="63" s="1"/>
  <c r="B429" i="63" a="1"/>
  <c r="B429" i="63" s="1"/>
  <c r="B430" i="63" a="1"/>
  <c r="B430" i="63" s="1"/>
  <c r="B431" i="63" a="1"/>
  <c r="B431" i="63" s="1"/>
  <c r="B432" i="63" a="1"/>
  <c r="B432" i="63" s="1"/>
  <c r="B433" i="63" a="1"/>
  <c r="B433" i="63" s="1"/>
  <c r="B434" i="63" a="1"/>
  <c r="B434" i="63" s="1"/>
  <c r="B435" i="63" a="1"/>
  <c r="B435" i="63" s="1"/>
  <c r="B436" i="63" a="1"/>
  <c r="B436" i="63" s="1"/>
  <c r="B437" i="63" a="1"/>
  <c r="B437" i="63" s="1"/>
  <c r="B438" i="63" a="1"/>
  <c r="B438" i="63" s="1"/>
  <c r="B439" i="63" a="1"/>
  <c r="B439" i="63" s="1"/>
  <c r="B440" i="63" a="1"/>
  <c r="B440" i="63" s="1"/>
  <c r="B441" i="63" a="1"/>
  <c r="B441" i="63" s="1"/>
  <c r="B442" i="63" a="1"/>
  <c r="B442" i="63" s="1"/>
  <c r="B443" i="63" a="1"/>
  <c r="B443" i="63" s="1"/>
  <c r="B444" i="63" a="1"/>
  <c r="B444" i="63" s="1"/>
  <c r="B445" i="63" a="1"/>
  <c r="B445" i="63" s="1"/>
  <c r="B446" i="63" a="1"/>
  <c r="B446" i="63" s="1"/>
  <c r="B447" i="63" a="1"/>
  <c r="B447" i="63" s="1"/>
  <c r="B448" i="63" a="1"/>
  <c r="B448" i="63" s="1"/>
  <c r="B449" i="63" a="1"/>
  <c r="B449" i="63" s="1"/>
  <c r="B450" i="63" a="1"/>
  <c r="B450" i="63" s="1"/>
  <c r="B451" i="63" a="1"/>
  <c r="B451" i="63" s="1"/>
  <c r="B452" i="63" a="1"/>
  <c r="B452" i="63" s="1"/>
  <c r="B453" i="63" a="1"/>
  <c r="B453" i="63" s="1"/>
  <c r="B454" i="63" a="1"/>
  <c r="B454" i="63" s="1"/>
  <c r="B455" i="63" a="1"/>
  <c r="B455" i="63" s="1"/>
  <c r="B456" i="63" a="1"/>
  <c r="B456" i="63" s="1"/>
  <c r="B457" i="63" a="1"/>
  <c r="B457" i="63" s="1"/>
  <c r="B458" i="63" a="1"/>
  <c r="B458" i="63" s="1"/>
  <c r="B459" i="63" a="1"/>
  <c r="B459" i="63" s="1"/>
  <c r="B460" i="63" a="1"/>
  <c r="B460" i="63" s="1"/>
  <c r="B461" i="63" a="1"/>
  <c r="B461" i="63" s="1"/>
  <c r="B462" i="63" a="1"/>
  <c r="B462" i="63" s="1"/>
  <c r="B463" i="63" a="1"/>
  <c r="B463" i="63" s="1"/>
  <c r="B464" i="63" a="1"/>
  <c r="B464" i="63" s="1"/>
  <c r="B465" i="63" a="1"/>
  <c r="B465" i="63" s="1"/>
  <c r="B466" i="63" a="1"/>
  <c r="B466" i="63" s="1"/>
  <c r="B467" i="63" a="1"/>
  <c r="B467" i="63" s="1"/>
  <c r="B468" i="63" a="1"/>
  <c r="B468" i="63" s="1"/>
  <c r="B469" i="63" a="1"/>
  <c r="B469" i="63" s="1"/>
  <c r="B470" i="63" a="1"/>
  <c r="B470" i="63" s="1"/>
  <c r="B471" i="63" a="1"/>
  <c r="B471" i="63" s="1"/>
  <c r="B472" i="63" a="1"/>
  <c r="B472" i="63" s="1"/>
  <c r="B473" i="63" a="1"/>
  <c r="B473" i="63" s="1"/>
  <c r="B474" i="63" a="1"/>
  <c r="B474" i="63" s="1"/>
  <c r="B475" i="63" a="1"/>
  <c r="B475" i="63" s="1"/>
  <c r="B476" i="63" a="1"/>
  <c r="B476" i="63" s="1"/>
  <c r="B477" i="63" a="1"/>
  <c r="B477" i="63" s="1"/>
  <c r="B478" i="63" a="1"/>
  <c r="B478" i="63" s="1"/>
  <c r="B479" i="63" a="1"/>
  <c r="B479" i="63" s="1"/>
  <c r="B480" i="63" a="1"/>
  <c r="B480" i="63" s="1"/>
  <c r="B481" i="63" a="1"/>
  <c r="B481" i="63" s="1"/>
  <c r="B482" i="63" a="1"/>
  <c r="B482" i="63" s="1"/>
  <c r="B483" i="63" a="1"/>
  <c r="B483" i="63" s="1"/>
  <c r="B484" i="63" a="1"/>
  <c r="B484" i="63" s="1"/>
  <c r="B485" i="63" a="1"/>
  <c r="B485" i="63" s="1"/>
  <c r="B486" i="63" a="1"/>
  <c r="B486" i="63" s="1"/>
  <c r="B487" i="63" a="1"/>
  <c r="B487" i="63" s="1"/>
  <c r="B488" i="63" a="1"/>
  <c r="B488" i="63" s="1"/>
  <c r="B489" i="63" a="1"/>
  <c r="B489" i="63" s="1"/>
  <c r="B490" i="63" a="1"/>
  <c r="B490" i="63" s="1"/>
  <c r="B491" i="63" a="1"/>
  <c r="B491" i="63" s="1"/>
  <c r="B492" i="63" a="1"/>
  <c r="B492" i="63" s="1"/>
  <c r="B493" i="63" a="1"/>
  <c r="B493" i="63" s="1"/>
  <c r="B494" i="63" a="1"/>
  <c r="B494" i="63" s="1"/>
  <c r="B495" i="63" a="1"/>
  <c r="B495" i="63" s="1"/>
  <c r="B496" i="63" a="1"/>
  <c r="B496" i="63" s="1"/>
  <c r="B497" i="63" a="1"/>
  <c r="B497" i="63" s="1"/>
  <c r="B498" i="63" a="1"/>
  <c r="B498" i="63" s="1"/>
  <c r="B499" i="63" a="1"/>
  <c r="B499" i="63" s="1"/>
  <c r="B500" i="63" a="1"/>
  <c r="B500" i="63" s="1"/>
  <c r="B4" i="62" a="1"/>
  <c r="B5" i="62" a="1"/>
  <c r="B6" i="62" a="1"/>
  <c r="B7" i="62" a="1"/>
  <c r="B8" i="62" a="1"/>
  <c r="B9" i="62" a="1"/>
  <c r="B10" i="62" a="1"/>
  <c r="B11" i="62" a="1"/>
  <c r="B12" i="62" a="1"/>
  <c r="B13" i="62" a="1"/>
  <c r="B14" i="62" a="1"/>
  <c r="B15" i="62" a="1"/>
  <c r="B16" i="62" a="1"/>
  <c r="B17" i="62" a="1"/>
  <c r="B18" i="62" a="1"/>
  <c r="B19" i="62" a="1"/>
  <c r="B20" i="62" a="1"/>
  <c r="B21" i="62" a="1"/>
  <c r="B22" i="62" a="1"/>
  <c r="B23" i="62" a="1"/>
  <c r="B24" i="62" a="1"/>
  <c r="B25" i="62" a="1"/>
  <c r="B26" i="62" a="1"/>
  <c r="B27" i="62" a="1"/>
  <c r="B28" i="62" a="1"/>
  <c r="B29" i="62" a="1"/>
  <c r="B30" i="62" a="1"/>
  <c r="B31" i="62" a="1"/>
  <c r="B32" i="62" a="1"/>
  <c r="B33" i="62" a="1"/>
  <c r="B34" i="62" a="1"/>
  <c r="B35" i="62" a="1"/>
  <c r="B36" i="62" a="1"/>
  <c r="B37" i="62" a="1"/>
  <c r="B38" i="62" a="1"/>
  <c r="B39" i="62" a="1"/>
  <c r="B40" i="62" a="1"/>
  <c r="B41" i="62" a="1"/>
  <c r="B42" i="62" a="1"/>
  <c r="B43" i="62" a="1"/>
  <c r="B44" i="62" a="1"/>
  <c r="B45" i="62" a="1"/>
  <c r="B46" i="62" a="1"/>
  <c r="B47" i="62" a="1"/>
  <c r="B48" i="62" a="1"/>
  <c r="B49" i="62" a="1"/>
  <c r="B50" i="62" a="1"/>
  <c r="B51" i="62" a="1"/>
  <c r="B52" i="62" a="1"/>
  <c r="B53" i="62" a="1"/>
  <c r="B54" i="62" a="1"/>
  <c r="B55" i="62" a="1"/>
  <c r="B56" i="62" a="1"/>
  <c r="B57" i="62" a="1"/>
  <c r="B58" i="62" a="1"/>
  <c r="B59" i="62" a="1"/>
  <c r="B60" i="62" a="1"/>
  <c r="B61" i="62" a="1"/>
  <c r="B62" i="62" a="1"/>
  <c r="B63" i="62" a="1"/>
  <c r="B64" i="62" a="1"/>
  <c r="B65" i="62" a="1"/>
  <c r="B66" i="62" a="1"/>
  <c r="B67" i="62" a="1"/>
  <c r="B68" i="62" a="1"/>
  <c r="B69" i="62" a="1"/>
  <c r="B70" i="62" a="1"/>
  <c r="B71" i="62" a="1"/>
  <c r="B72" i="62" a="1"/>
  <c r="B73" i="62" a="1"/>
  <c r="B74" i="62" a="1"/>
  <c r="B75" i="62" a="1"/>
  <c r="B76" i="62" a="1"/>
  <c r="B77" i="62" a="1"/>
  <c r="B78" i="62" a="1"/>
  <c r="B79" i="62" a="1"/>
  <c r="B80" i="62" a="1"/>
  <c r="B81" i="62" a="1"/>
  <c r="B82" i="62" a="1"/>
  <c r="B83" i="62" a="1"/>
  <c r="B84" i="62" a="1"/>
  <c r="B85" i="62" a="1"/>
  <c r="B86" i="62" a="1"/>
  <c r="B87" i="62" a="1"/>
  <c r="B88" i="62" a="1"/>
  <c r="B89" i="62" a="1"/>
  <c r="B90" i="62" a="1"/>
  <c r="B91" i="62" a="1"/>
  <c r="B92" i="62" a="1"/>
  <c r="B93" i="62" a="1"/>
  <c r="B94" i="62" a="1"/>
  <c r="B95" i="62" a="1"/>
  <c r="B96" i="62" a="1"/>
  <c r="B97" i="62" a="1"/>
  <c r="B98" i="62" a="1"/>
  <c r="B99" i="62" a="1"/>
  <c r="B100" i="62" a="1"/>
  <c r="B101" i="62" a="1"/>
  <c r="B102" i="62" a="1"/>
  <c r="B103" i="62" a="1"/>
  <c r="B104" i="62" a="1"/>
  <c r="B105" i="62" a="1"/>
  <c r="B106" i="62" a="1"/>
  <c r="B107" i="62" a="1"/>
  <c r="B108" i="62" a="1"/>
  <c r="B109" i="62" a="1"/>
  <c r="B110" i="62" a="1"/>
  <c r="B111" i="62" a="1"/>
  <c r="B112" i="62" a="1"/>
  <c r="B113" i="62" a="1"/>
  <c r="B114" i="62" a="1"/>
  <c r="B115" i="62" a="1"/>
  <c r="B116" i="62" a="1"/>
  <c r="B117" i="62" a="1"/>
  <c r="B118" i="62" a="1"/>
  <c r="B119" i="62" a="1"/>
  <c r="B120" i="62" a="1"/>
  <c r="B121" i="62" a="1"/>
  <c r="B122" i="62" a="1"/>
  <c r="B123" i="62" a="1"/>
  <c r="B124" i="62" a="1"/>
  <c r="B125" i="62" a="1"/>
  <c r="B126" i="62" a="1"/>
  <c r="B127" i="62" a="1"/>
  <c r="B128" i="62" a="1"/>
  <c r="B129" i="62" a="1"/>
  <c r="B130" i="62" a="1"/>
  <c r="B131" i="62" a="1"/>
  <c r="B132" i="62" a="1"/>
  <c r="B133" i="62" a="1"/>
  <c r="B134" i="62" a="1"/>
  <c r="B135" i="62" a="1"/>
  <c r="B136" i="62" a="1"/>
  <c r="B137" i="62" a="1"/>
  <c r="B138" i="62" a="1"/>
  <c r="B139" i="62" a="1"/>
  <c r="B140" i="62" a="1"/>
  <c r="B141" i="62" a="1"/>
  <c r="B142" i="62" a="1"/>
  <c r="B143" i="62" a="1"/>
  <c r="B144" i="62" a="1"/>
  <c r="B145" i="62" a="1"/>
  <c r="B146" i="62" a="1"/>
  <c r="B147" i="62" a="1"/>
  <c r="B148" i="62" a="1"/>
  <c r="B149" i="62" a="1"/>
  <c r="B150" i="62" a="1"/>
  <c r="B151" i="62" a="1"/>
  <c r="B152" i="62" a="1"/>
  <c r="B153" i="62" a="1"/>
  <c r="B154" i="62" a="1"/>
  <c r="B155" i="62" a="1"/>
  <c r="B156" i="62" a="1"/>
  <c r="B157" i="62" a="1"/>
  <c r="B158" i="62" a="1"/>
  <c r="B159" i="62" a="1"/>
  <c r="B160" i="62" a="1"/>
  <c r="B161" i="62" a="1"/>
  <c r="B162" i="62" a="1"/>
  <c r="B163" i="62" a="1"/>
  <c r="B164" i="62" a="1"/>
  <c r="B165" i="62" a="1"/>
  <c r="B166" i="62" a="1"/>
  <c r="B167" i="62" a="1"/>
  <c r="B168" i="62" a="1"/>
  <c r="B169" i="62" a="1"/>
  <c r="B170" i="62" a="1"/>
  <c r="B171" i="62" a="1"/>
  <c r="B172" i="62" a="1"/>
  <c r="B173" i="62" a="1"/>
  <c r="B174" i="62" a="1"/>
  <c r="B175" i="62" a="1"/>
  <c r="B176" i="62" a="1"/>
  <c r="B177" i="62" a="1"/>
  <c r="B178" i="62" a="1"/>
  <c r="B179" i="62" a="1"/>
  <c r="B180" i="62" a="1"/>
  <c r="B181" i="62" a="1"/>
  <c r="B182" i="62" a="1"/>
  <c r="B183" i="62" a="1"/>
  <c r="B184" i="62" a="1"/>
  <c r="B185" i="62" a="1"/>
  <c r="B186" i="62" a="1"/>
  <c r="B187" i="62" a="1"/>
  <c r="B188" i="62" a="1"/>
  <c r="B189" i="62" a="1"/>
  <c r="B190" i="62" a="1"/>
  <c r="B191" i="62" a="1"/>
  <c r="B192" i="62" a="1"/>
  <c r="B193" i="62" a="1"/>
  <c r="B194" i="62" a="1"/>
  <c r="B195" i="62" a="1"/>
  <c r="B196" i="62" a="1"/>
  <c r="B197" i="62" a="1"/>
  <c r="B198" i="62" a="1"/>
  <c r="B199" i="62" a="1"/>
  <c r="B200" i="62" a="1"/>
  <c r="B201" i="62" a="1"/>
  <c r="B202" i="62" a="1"/>
  <c r="B203" i="62" a="1"/>
  <c r="B204" i="62" a="1"/>
  <c r="B205" i="62" a="1"/>
  <c r="B206" i="62" a="1"/>
  <c r="B207" i="62" a="1"/>
  <c r="B208" i="62" a="1"/>
  <c r="B209" i="62" a="1"/>
  <c r="B210" i="62" a="1"/>
  <c r="B211" i="62" a="1"/>
  <c r="B212" i="62" a="1"/>
  <c r="B213" i="62" a="1"/>
  <c r="B214" i="62" a="1"/>
  <c r="B215" i="62" a="1"/>
  <c r="B216" i="62" a="1"/>
  <c r="B217" i="62" a="1"/>
  <c r="B218" i="62" a="1"/>
  <c r="B219" i="62" a="1"/>
  <c r="B220" i="62" a="1"/>
  <c r="B221" i="62" a="1"/>
  <c r="B222" i="62" a="1"/>
  <c r="B223" i="62" a="1"/>
  <c r="B224" i="62" a="1"/>
  <c r="B225" i="62" a="1"/>
  <c r="B226" i="62" a="1"/>
  <c r="B227" i="62" a="1"/>
  <c r="B228" i="62" a="1"/>
  <c r="B229" i="62" a="1"/>
  <c r="B230" i="62" a="1"/>
  <c r="B231" i="62" a="1"/>
  <c r="B232" i="62" a="1"/>
  <c r="B233" i="62" a="1"/>
  <c r="B234" i="62" a="1"/>
  <c r="B235" i="62" a="1"/>
  <c r="B236" i="62" a="1"/>
  <c r="B237" i="62" a="1"/>
  <c r="B238" i="62" a="1"/>
  <c r="B239" i="62" a="1"/>
  <c r="B240" i="62" a="1"/>
  <c r="B241" i="62" a="1"/>
  <c r="B242" i="62" a="1"/>
  <c r="B243" i="62" a="1"/>
  <c r="B244" i="62" a="1"/>
  <c r="B245" i="62" a="1"/>
  <c r="B246" i="62" a="1"/>
  <c r="B247" i="62" a="1"/>
  <c r="B248" i="62" a="1"/>
  <c r="B249" i="62" a="1"/>
  <c r="B250" i="62" a="1"/>
  <c r="B251" i="62" a="1"/>
  <c r="B252" i="62" a="1"/>
  <c r="B253" i="62" a="1"/>
  <c r="B254" i="62" a="1"/>
  <c r="B255" i="62" a="1"/>
  <c r="B256" i="62" a="1"/>
  <c r="B257" i="62" a="1"/>
  <c r="B258" i="62" a="1"/>
  <c r="B259" i="62" a="1"/>
  <c r="B260" i="62" a="1"/>
  <c r="B261" i="62" a="1"/>
  <c r="B262" i="62" a="1"/>
  <c r="B263" i="62" a="1"/>
  <c r="B264" i="62" a="1"/>
  <c r="B265" i="62" a="1"/>
  <c r="B266" i="62" a="1"/>
  <c r="B267" i="62" a="1"/>
  <c r="B268" i="62" a="1"/>
  <c r="B269" i="62" a="1"/>
  <c r="B270" i="62" a="1"/>
  <c r="B271" i="62" a="1"/>
  <c r="B272" i="62" a="1"/>
  <c r="B273" i="62" a="1"/>
  <c r="B274" i="62" a="1"/>
  <c r="B275" i="62" a="1"/>
  <c r="B276" i="62" a="1"/>
  <c r="B277" i="62" a="1"/>
  <c r="B278" i="62" a="1"/>
  <c r="B279" i="62" a="1"/>
  <c r="B280" i="62" a="1"/>
  <c r="B281" i="62" a="1"/>
  <c r="B282" i="62" a="1"/>
  <c r="B283" i="62" a="1"/>
  <c r="B284" i="62" a="1"/>
  <c r="B285" i="62" a="1"/>
  <c r="B286" i="62" a="1"/>
  <c r="B287" i="62" a="1"/>
  <c r="B288" i="62" a="1"/>
  <c r="B289" i="62" a="1"/>
  <c r="B290" i="62" a="1"/>
  <c r="B291" i="62" a="1"/>
  <c r="B292" i="62" a="1"/>
  <c r="B293" i="62" a="1"/>
  <c r="B294" i="62" a="1"/>
  <c r="B295" i="62" a="1"/>
  <c r="B296" i="62" a="1"/>
  <c r="B297" i="62" a="1"/>
  <c r="B298" i="62" a="1"/>
  <c r="B299" i="62" a="1"/>
  <c r="B300" i="62" a="1"/>
  <c r="B301" i="62" a="1"/>
  <c r="B302" i="62" a="1"/>
  <c r="B303" i="62" a="1"/>
  <c r="B304" i="62" a="1"/>
  <c r="B305" i="62" a="1"/>
  <c r="B306" i="62" a="1"/>
  <c r="B307" i="62" a="1"/>
  <c r="B308" i="62" a="1"/>
  <c r="B309" i="62" a="1"/>
  <c r="B310" i="62" a="1"/>
  <c r="B311" i="62" a="1"/>
  <c r="B312" i="62" a="1"/>
  <c r="B313" i="62" a="1"/>
  <c r="B314" i="62" a="1"/>
  <c r="B315" i="62" a="1"/>
  <c r="B316" i="62" a="1"/>
  <c r="B317" i="62" a="1"/>
  <c r="B318" i="62" a="1"/>
  <c r="B319" i="62" a="1"/>
  <c r="B320" i="62" a="1"/>
  <c r="B321" i="62" a="1"/>
  <c r="B322" i="62" a="1"/>
  <c r="B323" i="62" a="1"/>
  <c r="B324" i="62" a="1"/>
  <c r="B325" i="62" a="1"/>
  <c r="B326" i="62" a="1"/>
  <c r="B327" i="62" a="1"/>
  <c r="B328" i="62" a="1"/>
  <c r="B329" i="62" a="1"/>
  <c r="B330" i="62" a="1"/>
  <c r="B331" i="62" a="1"/>
  <c r="B332" i="62" a="1"/>
  <c r="B333" i="62" a="1"/>
  <c r="B334" i="62" a="1"/>
  <c r="B335" i="62" a="1"/>
  <c r="B336" i="62" a="1"/>
  <c r="B337" i="62" a="1"/>
  <c r="B338" i="62" a="1"/>
  <c r="B339" i="62" a="1"/>
  <c r="B340" i="62" a="1"/>
  <c r="B341" i="62" a="1"/>
  <c r="B342" i="62" a="1"/>
  <c r="B343" i="62" a="1"/>
  <c r="B344" i="62" a="1"/>
  <c r="B345" i="62" a="1"/>
  <c r="B346" i="62" a="1"/>
  <c r="B347" i="62" a="1"/>
  <c r="B348" i="62" a="1"/>
  <c r="B349" i="62" a="1"/>
  <c r="B350" i="62" a="1"/>
  <c r="B351" i="62" a="1"/>
  <c r="B352" i="62" a="1"/>
  <c r="B353" i="62" a="1"/>
  <c r="B354" i="62" a="1"/>
  <c r="B355" i="62" a="1"/>
  <c r="B356" i="62" a="1"/>
  <c r="B357" i="62" a="1"/>
  <c r="B358" i="62" a="1"/>
  <c r="B359" i="62" a="1"/>
  <c r="B360" i="62" a="1"/>
  <c r="B361" i="62" a="1"/>
  <c r="B362" i="62" a="1"/>
  <c r="B363" i="62" a="1"/>
  <c r="B364" i="62" a="1"/>
  <c r="B365" i="62" a="1"/>
  <c r="B366" i="62" a="1"/>
  <c r="B367" i="62" a="1"/>
  <c r="B368" i="62" a="1"/>
  <c r="B369" i="62" a="1"/>
  <c r="B370" i="62" a="1"/>
  <c r="B371" i="62" a="1"/>
  <c r="B372" i="62" a="1"/>
  <c r="B373" i="62" a="1"/>
  <c r="B374" i="62" a="1"/>
  <c r="B375" i="62" a="1"/>
  <c r="B376" i="62" a="1"/>
  <c r="B377" i="62" a="1"/>
  <c r="B378" i="62" a="1"/>
  <c r="B379" i="62" a="1"/>
  <c r="B380" i="62" a="1"/>
  <c r="B381" i="62" a="1"/>
  <c r="B382" i="62" a="1"/>
  <c r="B383" i="62" a="1"/>
  <c r="B384" i="62" a="1"/>
  <c r="B385" i="62" a="1"/>
  <c r="B386" i="62" a="1"/>
  <c r="B387" i="62" a="1"/>
  <c r="B388" i="62" a="1"/>
  <c r="B389" i="62" a="1"/>
  <c r="B390" i="62" a="1"/>
  <c r="B391" i="62" a="1"/>
  <c r="B392" i="62" a="1"/>
  <c r="B393" i="62" a="1"/>
  <c r="B394" i="62" a="1"/>
  <c r="B395" i="62" a="1"/>
  <c r="B396" i="62" a="1"/>
  <c r="B397" i="62" a="1"/>
  <c r="B398" i="62" a="1"/>
  <c r="B399" i="62" a="1"/>
  <c r="B400" i="62" a="1"/>
  <c r="B401" i="62" a="1"/>
  <c r="B402" i="62" a="1"/>
  <c r="B403" i="62" a="1"/>
  <c r="B404" i="62" a="1"/>
  <c r="B405" i="62" a="1"/>
  <c r="B406" i="62" a="1"/>
  <c r="B407" i="62" a="1"/>
  <c r="B408" i="62" a="1"/>
  <c r="B409" i="62" a="1"/>
  <c r="B410" i="62" a="1"/>
  <c r="B411" i="62" a="1"/>
  <c r="B412" i="62" a="1"/>
  <c r="B413" i="62" a="1"/>
  <c r="B414" i="62" a="1"/>
  <c r="B415" i="62" a="1"/>
  <c r="B416" i="62" a="1"/>
  <c r="B417" i="62" a="1"/>
  <c r="B418" i="62" a="1"/>
  <c r="B419" i="62" a="1"/>
  <c r="B420" i="62" a="1"/>
  <c r="B421" i="62" a="1"/>
  <c r="B422" i="62" a="1"/>
  <c r="B423" i="62" a="1"/>
  <c r="B424" i="62" a="1"/>
  <c r="B425" i="62" a="1"/>
  <c r="B426" i="62" a="1"/>
  <c r="B427" i="62" a="1"/>
  <c r="B428" i="62" a="1"/>
  <c r="B429" i="62" a="1"/>
  <c r="B430" i="62" a="1"/>
  <c r="B431" i="62" a="1"/>
  <c r="B432" i="62" a="1"/>
  <c r="B433" i="62" a="1"/>
  <c r="B434" i="62" a="1"/>
  <c r="B435" i="62" a="1"/>
  <c r="B436" i="62" a="1"/>
  <c r="B437" i="62" a="1"/>
  <c r="B438" i="62" a="1"/>
  <c r="B439" i="62" a="1"/>
  <c r="B440" i="62" a="1"/>
  <c r="B441" i="62" a="1"/>
  <c r="B442" i="62" a="1"/>
  <c r="B443" i="62" a="1"/>
  <c r="B444" i="62" a="1"/>
  <c r="B445" i="62" a="1"/>
  <c r="B446" i="62" a="1"/>
  <c r="B447" i="62" a="1"/>
  <c r="B448" i="62" a="1"/>
  <c r="B449" i="62" a="1"/>
  <c r="B450" i="62" a="1"/>
  <c r="B451" i="62" a="1"/>
  <c r="B452" i="62" a="1"/>
  <c r="B453" i="62" a="1"/>
  <c r="B454" i="62" a="1"/>
  <c r="B455" i="62" a="1"/>
  <c r="B456" i="62" a="1"/>
  <c r="B457" i="62" a="1"/>
  <c r="B458" i="62" a="1"/>
  <c r="B459" i="62" a="1"/>
  <c r="B460" i="62" a="1"/>
  <c r="B461" i="62" a="1"/>
  <c r="B462" i="62" a="1"/>
  <c r="B463" i="62" a="1"/>
  <c r="B464" i="62" a="1"/>
  <c r="B465" i="62" a="1"/>
  <c r="B466" i="62" a="1"/>
  <c r="B467" i="62" a="1"/>
  <c r="B468" i="62" a="1"/>
  <c r="B469" i="62" a="1"/>
  <c r="B470" i="62" a="1"/>
  <c r="B471" i="62" a="1"/>
  <c r="B472" i="62" a="1"/>
  <c r="B473" i="62" a="1"/>
  <c r="B474" i="62" a="1"/>
  <c r="B475" i="62" a="1"/>
  <c r="B476" i="62" a="1"/>
  <c r="B477" i="62" a="1"/>
  <c r="B478" i="62" a="1"/>
  <c r="B479" i="62" a="1"/>
  <c r="B480" i="62" a="1"/>
  <c r="B481" i="62" a="1"/>
  <c r="B482" i="62" a="1"/>
  <c r="B483" i="62" a="1"/>
  <c r="B484" i="62" a="1"/>
  <c r="B485" i="62" a="1"/>
  <c r="B486" i="62" a="1"/>
  <c r="B487" i="62" a="1"/>
  <c r="B488" i="62" a="1"/>
  <c r="B489" i="62" a="1"/>
  <c r="B490" i="62" a="1"/>
  <c r="B491" i="62" a="1"/>
  <c r="B492" i="62" a="1"/>
  <c r="B493" i="62" a="1"/>
  <c r="B494" i="62" a="1"/>
  <c r="B495" i="62" a="1"/>
  <c r="B496" i="62" a="1"/>
  <c r="B497" i="62" a="1"/>
  <c r="B498" i="62" a="1"/>
  <c r="B499" i="62" a="1"/>
  <c r="B500" i="62" a="1"/>
  <c r="B3" i="60" a="1"/>
  <c r="B3" i="60" s="1"/>
  <c r="B4" i="60" a="1"/>
  <c r="B4" i="60" s="1"/>
  <c r="B5" i="60" a="1"/>
  <c r="B5" i="60" s="1"/>
  <c r="B6" i="60" a="1"/>
  <c r="B6" i="60" s="1"/>
  <c r="B7" i="60" a="1"/>
  <c r="B7" i="60" s="1"/>
  <c r="B8" i="60" a="1"/>
  <c r="B8" i="60" s="1"/>
  <c r="B9" i="60" a="1"/>
  <c r="B9" i="60" s="1"/>
  <c r="B10" i="60" a="1"/>
  <c r="B10" i="60" s="1"/>
  <c r="B11" i="60" a="1"/>
  <c r="B11" i="60" s="1"/>
  <c r="B12" i="60" a="1"/>
  <c r="B12" i="60" s="1"/>
  <c r="B13" i="60" a="1"/>
  <c r="B13" i="60" s="1"/>
  <c r="B14" i="60" a="1"/>
  <c r="B14" i="60" s="1"/>
  <c r="B15" i="60" a="1"/>
  <c r="B15" i="60" s="1"/>
  <c r="B16" i="60" a="1"/>
  <c r="B16" i="60" s="1"/>
  <c r="B17" i="60" a="1"/>
  <c r="B17" i="60" s="1"/>
  <c r="B18" i="60" a="1"/>
  <c r="B18" i="60" s="1"/>
  <c r="B19" i="60" a="1"/>
  <c r="B19" i="60" s="1"/>
  <c r="B20" i="60" a="1"/>
  <c r="B20" i="60" s="1"/>
  <c r="B21" i="60" a="1"/>
  <c r="B21" i="60" s="1"/>
  <c r="B22" i="60" a="1"/>
  <c r="B22" i="60" s="1"/>
  <c r="B23" i="60" a="1"/>
  <c r="B23" i="60" s="1"/>
  <c r="B24" i="60" a="1"/>
  <c r="B24" i="60" s="1"/>
  <c r="B25" i="60" a="1"/>
  <c r="B25" i="60" s="1"/>
  <c r="B26" i="60" a="1"/>
  <c r="B26" i="60" s="1"/>
  <c r="B27" i="60" a="1"/>
  <c r="B27" i="60" s="1"/>
  <c r="B28" i="60" a="1"/>
  <c r="B28" i="60" s="1"/>
  <c r="B29" i="60" a="1"/>
  <c r="B29" i="60" s="1"/>
  <c r="B30" i="60" a="1"/>
  <c r="B30" i="60" s="1"/>
  <c r="B31" i="60" a="1"/>
  <c r="B31" i="60" s="1"/>
  <c r="B32" i="60" a="1"/>
  <c r="B32" i="60" s="1"/>
  <c r="B33" i="60" a="1"/>
  <c r="B33" i="60" s="1"/>
  <c r="B34" i="60" a="1"/>
  <c r="B34" i="60" s="1"/>
  <c r="B35" i="60" a="1"/>
  <c r="B35" i="60" s="1"/>
  <c r="B36" i="60" a="1"/>
  <c r="B36" i="60" s="1"/>
  <c r="B37" i="60" a="1"/>
  <c r="B37" i="60" s="1"/>
  <c r="B38" i="60" a="1"/>
  <c r="B38" i="60" s="1"/>
  <c r="B39" i="60" a="1"/>
  <c r="B39" i="60" s="1"/>
  <c r="B40" i="60" a="1"/>
  <c r="B40" i="60" s="1"/>
  <c r="B41" i="60" a="1"/>
  <c r="B41" i="60" s="1"/>
  <c r="B42" i="60" a="1"/>
  <c r="B42" i="60" s="1"/>
  <c r="B43" i="60" a="1"/>
  <c r="B43" i="60" s="1"/>
  <c r="B44" i="60" a="1"/>
  <c r="B44" i="60" s="1"/>
  <c r="B45" i="60" a="1"/>
  <c r="B45" i="60" s="1"/>
  <c r="B46" i="60" a="1"/>
  <c r="B46" i="60" s="1"/>
  <c r="B47" i="60" a="1"/>
  <c r="B47" i="60" s="1"/>
  <c r="B48" i="60" a="1"/>
  <c r="B48" i="60" s="1"/>
  <c r="B49" i="60" a="1"/>
  <c r="B49" i="60" s="1"/>
  <c r="B50" i="60" a="1"/>
  <c r="B50" i="60" s="1"/>
  <c r="B51" i="60" a="1"/>
  <c r="B51" i="60" s="1"/>
  <c r="B52" i="60" a="1"/>
  <c r="B52" i="60" s="1"/>
  <c r="B53" i="60" a="1"/>
  <c r="B53" i="60" s="1"/>
  <c r="B54" i="60" a="1"/>
  <c r="B54" i="60" s="1"/>
  <c r="B55" i="60" a="1"/>
  <c r="B55" i="60" s="1"/>
  <c r="B56" i="60" a="1"/>
  <c r="B56" i="60" s="1"/>
  <c r="B57" i="60" a="1"/>
  <c r="B57" i="60" s="1"/>
  <c r="B58" i="60" a="1"/>
  <c r="B58" i="60" s="1"/>
  <c r="B59" i="60" a="1"/>
  <c r="B59" i="60" s="1"/>
  <c r="B60" i="60" a="1"/>
  <c r="B60" i="60" s="1"/>
  <c r="B61" i="60" a="1"/>
  <c r="B61" i="60" s="1"/>
  <c r="B62" i="60" a="1"/>
  <c r="B62" i="60" s="1"/>
  <c r="B63" i="60" a="1"/>
  <c r="B63" i="60" s="1"/>
  <c r="B64" i="60" a="1"/>
  <c r="B64" i="60" s="1"/>
  <c r="B65" i="60" a="1"/>
  <c r="B65" i="60" s="1"/>
  <c r="B66" i="60" a="1"/>
  <c r="B66" i="60" s="1"/>
  <c r="B67" i="60" a="1"/>
  <c r="B67" i="60" s="1"/>
  <c r="B68" i="60" a="1"/>
  <c r="B68" i="60" s="1"/>
  <c r="B69" i="60" a="1"/>
  <c r="B69" i="60" s="1"/>
  <c r="B70" i="60" a="1"/>
  <c r="B70" i="60" s="1"/>
  <c r="B71" i="60" a="1"/>
  <c r="B71" i="60" s="1"/>
  <c r="B72" i="60" a="1"/>
  <c r="B72" i="60" s="1"/>
  <c r="B73" i="60" a="1"/>
  <c r="B73" i="60" s="1"/>
  <c r="B74" i="60" a="1"/>
  <c r="B74" i="60" s="1"/>
  <c r="B75" i="60" a="1"/>
  <c r="B75" i="60" s="1"/>
  <c r="B76" i="60" a="1"/>
  <c r="B76" i="60" s="1"/>
  <c r="B77" i="60" a="1"/>
  <c r="B77" i="60" s="1"/>
  <c r="B78" i="60" a="1"/>
  <c r="B78" i="60" s="1"/>
  <c r="B79" i="60" a="1"/>
  <c r="B79" i="60" s="1"/>
  <c r="B80" i="60" a="1"/>
  <c r="B80" i="60" s="1"/>
  <c r="B81" i="60" a="1"/>
  <c r="B81" i="60" s="1"/>
  <c r="B82" i="60" a="1"/>
  <c r="B82" i="60" s="1"/>
  <c r="B83" i="60" a="1"/>
  <c r="B83" i="60" s="1"/>
  <c r="B84" i="60" a="1"/>
  <c r="B84" i="60" s="1"/>
  <c r="B85" i="60" a="1"/>
  <c r="B85" i="60" s="1"/>
  <c r="B86" i="60" a="1"/>
  <c r="B86" i="60" s="1"/>
  <c r="B87" i="60" a="1"/>
  <c r="B87" i="60" s="1"/>
  <c r="B88" i="60" a="1"/>
  <c r="B88" i="60" s="1"/>
  <c r="B89" i="60" a="1"/>
  <c r="B89" i="60" s="1"/>
  <c r="B90" i="60" a="1"/>
  <c r="B90" i="60" s="1"/>
  <c r="B91" i="60" a="1"/>
  <c r="B91" i="60" s="1"/>
  <c r="B92" i="60" a="1"/>
  <c r="B92" i="60" s="1"/>
  <c r="B93" i="60" a="1"/>
  <c r="B93" i="60" s="1"/>
  <c r="B94" i="60" a="1"/>
  <c r="B94" i="60" s="1"/>
  <c r="B95" i="60" a="1"/>
  <c r="B95" i="60" s="1"/>
  <c r="B96" i="60" a="1"/>
  <c r="B96" i="60" s="1"/>
  <c r="B97" i="60" a="1"/>
  <c r="B97" i="60" s="1"/>
  <c r="B98" i="60" a="1"/>
  <c r="B98" i="60" s="1"/>
  <c r="B99" i="60" a="1"/>
  <c r="B99" i="60" s="1"/>
  <c r="B100" i="60" a="1"/>
  <c r="B100" i="60" s="1"/>
  <c r="B101" i="60" a="1"/>
  <c r="B101" i="60" s="1"/>
  <c r="B102" i="60" a="1"/>
  <c r="B102" i="60" s="1"/>
  <c r="B103" i="60" a="1"/>
  <c r="B103" i="60" s="1"/>
  <c r="B104" i="60" a="1"/>
  <c r="B104" i="60" s="1"/>
  <c r="B105" i="60" a="1"/>
  <c r="B105" i="60" s="1"/>
  <c r="B106" i="60" a="1"/>
  <c r="B106" i="60" s="1"/>
  <c r="B107" i="60" a="1"/>
  <c r="B107" i="60" s="1"/>
  <c r="B108" i="60" a="1"/>
  <c r="B108" i="60" s="1"/>
  <c r="B109" i="60" a="1"/>
  <c r="B109" i="60" s="1"/>
  <c r="B110" i="60" a="1"/>
  <c r="B110" i="60" s="1"/>
  <c r="B111" i="60" a="1"/>
  <c r="B111" i="60" s="1"/>
  <c r="B112" i="60" a="1"/>
  <c r="B112" i="60" s="1"/>
  <c r="B113" i="60" a="1"/>
  <c r="B113" i="60" s="1"/>
  <c r="B114" i="60" a="1"/>
  <c r="B114" i="60" s="1"/>
  <c r="B115" i="60" a="1"/>
  <c r="B115" i="60" s="1"/>
  <c r="B116" i="60" a="1"/>
  <c r="B116" i="60" s="1"/>
  <c r="B117" i="60" a="1"/>
  <c r="B117" i="60" s="1"/>
  <c r="B118" i="60" a="1"/>
  <c r="B118" i="60" s="1"/>
  <c r="B119" i="60" a="1"/>
  <c r="B119" i="60" s="1"/>
  <c r="B120" i="60" a="1"/>
  <c r="B120" i="60" s="1"/>
  <c r="B121" i="60" a="1"/>
  <c r="B121" i="60" s="1"/>
  <c r="B122" i="60" a="1"/>
  <c r="B122" i="60" s="1"/>
  <c r="B123" i="60" a="1"/>
  <c r="B123" i="60" s="1"/>
  <c r="B124" i="60" a="1"/>
  <c r="B124" i="60" s="1"/>
  <c r="B125" i="60" a="1"/>
  <c r="B125" i="60" s="1"/>
  <c r="B126" i="60" a="1"/>
  <c r="B126" i="60" s="1"/>
  <c r="B127" i="60" a="1"/>
  <c r="B127" i="60" s="1"/>
  <c r="B128" i="60" a="1"/>
  <c r="B128" i="60" s="1"/>
  <c r="B129" i="60" a="1"/>
  <c r="B129" i="60" s="1"/>
  <c r="B130" i="60" a="1"/>
  <c r="B130" i="60" s="1"/>
  <c r="B131" i="60" a="1"/>
  <c r="B131" i="60" s="1"/>
  <c r="B132" i="60" a="1"/>
  <c r="B132" i="60" s="1"/>
  <c r="B133" i="60" a="1"/>
  <c r="B133" i="60" s="1"/>
  <c r="B134" i="60" a="1"/>
  <c r="B134" i="60" s="1"/>
  <c r="B135" i="60" a="1"/>
  <c r="B135" i="60" s="1"/>
  <c r="B136" i="60" a="1"/>
  <c r="B136" i="60" s="1"/>
  <c r="B137" i="60" a="1"/>
  <c r="B137" i="60" s="1"/>
  <c r="B138" i="60" a="1"/>
  <c r="B138" i="60" s="1"/>
  <c r="B139" i="60" a="1"/>
  <c r="B139" i="60" s="1"/>
  <c r="B140" i="60" a="1"/>
  <c r="B140" i="60" s="1"/>
  <c r="B141" i="60" a="1"/>
  <c r="B141" i="60" s="1"/>
  <c r="B142" i="60" a="1"/>
  <c r="B142" i="60" s="1"/>
  <c r="B143" i="60" a="1"/>
  <c r="B143" i="60" s="1"/>
  <c r="B144" i="60" a="1"/>
  <c r="B144" i="60" s="1"/>
  <c r="B145" i="60" a="1"/>
  <c r="B145" i="60" s="1"/>
  <c r="B146" i="60" a="1"/>
  <c r="B146" i="60" s="1"/>
  <c r="B147" i="60" a="1"/>
  <c r="B147" i="60" s="1"/>
  <c r="B148" i="60" a="1"/>
  <c r="B148" i="60" s="1"/>
  <c r="B149" i="60" a="1"/>
  <c r="B149" i="60" s="1"/>
  <c r="B150" i="60" a="1"/>
  <c r="B150" i="60" s="1"/>
  <c r="B151" i="60" a="1"/>
  <c r="B151" i="60" s="1"/>
  <c r="B152" i="60" a="1"/>
  <c r="B152" i="60" s="1"/>
  <c r="B153" i="60" a="1"/>
  <c r="B153" i="60" s="1"/>
  <c r="B154" i="60" a="1"/>
  <c r="B154" i="60" s="1"/>
  <c r="B155" i="60" a="1"/>
  <c r="B155" i="60" s="1"/>
  <c r="B156" i="60" a="1"/>
  <c r="B156" i="60" s="1"/>
  <c r="B157" i="60" a="1"/>
  <c r="B157" i="60" s="1"/>
  <c r="B158" i="60" a="1"/>
  <c r="B158" i="60" s="1"/>
  <c r="B159" i="60" a="1"/>
  <c r="B159" i="60" s="1"/>
  <c r="B160" i="60" a="1"/>
  <c r="B160" i="60" s="1"/>
  <c r="B161" i="60" a="1"/>
  <c r="B161" i="60" s="1"/>
  <c r="B162" i="60" a="1"/>
  <c r="B162" i="60" s="1"/>
  <c r="B163" i="60" a="1"/>
  <c r="B163" i="60" s="1"/>
  <c r="B164" i="60" a="1"/>
  <c r="B164" i="60" s="1"/>
  <c r="B165" i="60" a="1"/>
  <c r="B165" i="60" s="1"/>
  <c r="B166" i="60" a="1"/>
  <c r="B166" i="60" s="1"/>
  <c r="B167" i="60" a="1"/>
  <c r="B167" i="60" s="1"/>
  <c r="B168" i="60" a="1"/>
  <c r="B168" i="60" s="1"/>
  <c r="B169" i="60" a="1"/>
  <c r="B169" i="60" s="1"/>
  <c r="B170" i="60" a="1"/>
  <c r="B170" i="60" s="1"/>
  <c r="B171" i="60" a="1"/>
  <c r="B171" i="60" s="1"/>
  <c r="B172" i="60" a="1"/>
  <c r="B172" i="60" s="1"/>
  <c r="B173" i="60" a="1"/>
  <c r="B173" i="60" s="1"/>
  <c r="B174" i="60" a="1"/>
  <c r="B174" i="60" s="1"/>
  <c r="B175" i="60" a="1"/>
  <c r="B175" i="60" s="1"/>
  <c r="B176" i="60" a="1"/>
  <c r="B176" i="60" s="1"/>
  <c r="B177" i="60" a="1"/>
  <c r="B177" i="60" s="1"/>
  <c r="B178" i="60" a="1"/>
  <c r="B178" i="60" s="1"/>
  <c r="B179" i="60" a="1"/>
  <c r="B179" i="60" s="1"/>
  <c r="B180" i="60" a="1"/>
  <c r="B180" i="60" s="1"/>
  <c r="B181" i="60" a="1"/>
  <c r="B181" i="60" s="1"/>
  <c r="B182" i="60" a="1"/>
  <c r="B182" i="60" s="1"/>
  <c r="B183" i="60" a="1"/>
  <c r="B183" i="60" s="1"/>
  <c r="B184" i="60" a="1"/>
  <c r="B184" i="60" s="1"/>
  <c r="B185" i="60" a="1"/>
  <c r="B185" i="60" s="1"/>
  <c r="B186" i="60" a="1"/>
  <c r="B186" i="60" s="1"/>
  <c r="B187" i="60" a="1"/>
  <c r="B187" i="60" s="1"/>
  <c r="B188" i="60" a="1"/>
  <c r="B188" i="60" s="1"/>
  <c r="B189" i="60" a="1"/>
  <c r="B189" i="60" s="1"/>
  <c r="B190" i="60" a="1"/>
  <c r="B190" i="60" s="1"/>
  <c r="B191" i="60" a="1"/>
  <c r="B191" i="60" s="1"/>
  <c r="B192" i="60" a="1"/>
  <c r="B192" i="60" s="1"/>
  <c r="B193" i="60" a="1"/>
  <c r="B193" i="60" s="1"/>
  <c r="B194" i="60" a="1"/>
  <c r="B194" i="60" s="1"/>
  <c r="B195" i="60" a="1"/>
  <c r="B195" i="60" s="1"/>
  <c r="B196" i="60" a="1"/>
  <c r="B196" i="60" s="1"/>
  <c r="B197" i="60" a="1"/>
  <c r="B197" i="60" s="1"/>
  <c r="B198" i="60" a="1"/>
  <c r="B198" i="60" s="1"/>
  <c r="B199" i="60" a="1"/>
  <c r="B199" i="60" s="1"/>
  <c r="B200" i="60" a="1"/>
  <c r="B200" i="60" s="1"/>
  <c r="B201" i="60" a="1"/>
  <c r="B201" i="60" s="1"/>
  <c r="B202" i="60" a="1"/>
  <c r="B202" i="60" s="1"/>
  <c r="B203" i="60" a="1"/>
  <c r="B203" i="60" s="1"/>
  <c r="B204" i="60" a="1"/>
  <c r="B204" i="60" s="1"/>
  <c r="B205" i="60" a="1"/>
  <c r="B205" i="60" s="1"/>
  <c r="B206" i="60" a="1"/>
  <c r="B206" i="60" s="1"/>
  <c r="B207" i="60" a="1"/>
  <c r="B207" i="60" s="1"/>
  <c r="B208" i="60" a="1"/>
  <c r="B208" i="60" s="1"/>
  <c r="B209" i="60" a="1"/>
  <c r="B209" i="60" s="1"/>
  <c r="B210" i="60" a="1"/>
  <c r="B210" i="60" s="1"/>
  <c r="B211" i="60" a="1"/>
  <c r="B211" i="60" s="1"/>
  <c r="B212" i="60" a="1"/>
  <c r="B212" i="60" s="1"/>
  <c r="B213" i="60" a="1"/>
  <c r="B213" i="60" s="1"/>
  <c r="B214" i="60" a="1"/>
  <c r="B214" i="60" s="1"/>
  <c r="B215" i="60" a="1"/>
  <c r="B215" i="60" s="1"/>
  <c r="B216" i="60" a="1"/>
  <c r="B216" i="60" s="1"/>
  <c r="B217" i="60" a="1"/>
  <c r="B217" i="60" s="1"/>
  <c r="B218" i="60" a="1"/>
  <c r="B218" i="60" s="1"/>
  <c r="B219" i="60" a="1"/>
  <c r="B219" i="60" s="1"/>
  <c r="B220" i="60" a="1"/>
  <c r="B220" i="60" s="1"/>
  <c r="B221" i="60" a="1"/>
  <c r="B221" i="60" s="1"/>
  <c r="B222" i="60" a="1"/>
  <c r="B222" i="60" s="1"/>
  <c r="B223" i="60" a="1"/>
  <c r="B223" i="60" s="1"/>
  <c r="B224" i="60" a="1"/>
  <c r="B224" i="60" s="1"/>
  <c r="B225" i="60" a="1"/>
  <c r="B225" i="60" s="1"/>
  <c r="B226" i="60" a="1"/>
  <c r="B226" i="60" s="1"/>
  <c r="B227" i="60" a="1"/>
  <c r="B227" i="60" s="1"/>
  <c r="B228" i="60" a="1"/>
  <c r="B228" i="60" s="1"/>
  <c r="B229" i="60" a="1"/>
  <c r="B229" i="60" s="1"/>
  <c r="B230" i="60" a="1"/>
  <c r="B230" i="60" s="1"/>
  <c r="B231" i="60" a="1"/>
  <c r="B231" i="60" s="1"/>
  <c r="B232" i="60" a="1"/>
  <c r="B232" i="60" s="1"/>
  <c r="B233" i="60" a="1"/>
  <c r="B233" i="60" s="1"/>
  <c r="B234" i="60" a="1"/>
  <c r="B234" i="60" s="1"/>
  <c r="B235" i="60" a="1"/>
  <c r="B235" i="60" s="1"/>
  <c r="B236" i="60" a="1"/>
  <c r="B236" i="60" s="1"/>
  <c r="B237" i="60" a="1"/>
  <c r="B237" i="60" s="1"/>
  <c r="B238" i="60" a="1"/>
  <c r="B238" i="60" s="1"/>
  <c r="B239" i="60" a="1"/>
  <c r="B239" i="60" s="1"/>
  <c r="B240" i="60" a="1"/>
  <c r="B240" i="60" s="1"/>
  <c r="B241" i="60" a="1"/>
  <c r="B241" i="60" s="1"/>
  <c r="B242" i="60" a="1"/>
  <c r="B242" i="60" s="1"/>
  <c r="B243" i="60" a="1"/>
  <c r="B243" i="60" s="1"/>
  <c r="B244" i="60" a="1"/>
  <c r="B244" i="60" s="1"/>
  <c r="B245" i="60" a="1"/>
  <c r="B245" i="60" s="1"/>
  <c r="B246" i="60" a="1"/>
  <c r="B246" i="60" s="1"/>
  <c r="B247" i="60" a="1"/>
  <c r="B247" i="60" s="1"/>
  <c r="B248" i="60" a="1"/>
  <c r="B248" i="60" s="1"/>
  <c r="B249" i="60" a="1"/>
  <c r="B249" i="60" s="1"/>
  <c r="B250" i="60" a="1"/>
  <c r="B250" i="60" s="1"/>
  <c r="B251" i="60" a="1"/>
  <c r="B251" i="60" s="1"/>
  <c r="B252" i="60" a="1"/>
  <c r="B252" i="60" s="1"/>
  <c r="B253" i="60" a="1"/>
  <c r="B253" i="60" s="1"/>
  <c r="B254" i="60" a="1"/>
  <c r="B254" i="60" s="1"/>
  <c r="B255" i="60" a="1"/>
  <c r="B255" i="60" s="1"/>
  <c r="B256" i="60" a="1"/>
  <c r="B256" i="60" s="1"/>
  <c r="B257" i="60" a="1"/>
  <c r="B257" i="60" s="1"/>
  <c r="B258" i="60" a="1"/>
  <c r="B258" i="60" s="1"/>
  <c r="B259" i="60" a="1"/>
  <c r="B259" i="60" s="1"/>
  <c r="B260" i="60" a="1"/>
  <c r="B260" i="60" s="1"/>
  <c r="B261" i="60" a="1"/>
  <c r="B261" i="60" s="1"/>
  <c r="B262" i="60" a="1"/>
  <c r="B262" i="60" s="1"/>
  <c r="B263" i="60" a="1"/>
  <c r="B263" i="60" s="1"/>
  <c r="B264" i="60" a="1"/>
  <c r="B264" i="60" s="1"/>
  <c r="B265" i="60" a="1"/>
  <c r="B265" i="60" s="1"/>
  <c r="B266" i="60" a="1"/>
  <c r="B266" i="60" s="1"/>
  <c r="B267" i="60" a="1"/>
  <c r="B267" i="60" s="1"/>
  <c r="B268" i="60" a="1"/>
  <c r="B268" i="60" s="1"/>
  <c r="B269" i="60" a="1"/>
  <c r="B269" i="60" s="1"/>
  <c r="B270" i="60" a="1"/>
  <c r="B270" i="60" s="1"/>
  <c r="B271" i="60" a="1"/>
  <c r="B271" i="60" s="1"/>
  <c r="B272" i="60" a="1"/>
  <c r="B272" i="60" s="1"/>
  <c r="B273" i="60" a="1"/>
  <c r="B273" i="60" s="1"/>
  <c r="B274" i="60" a="1"/>
  <c r="B274" i="60" s="1"/>
  <c r="B275" i="60" a="1"/>
  <c r="B275" i="60" s="1"/>
  <c r="B276" i="60" a="1"/>
  <c r="B276" i="60" s="1"/>
  <c r="B277" i="60" a="1"/>
  <c r="B277" i="60" s="1"/>
  <c r="B278" i="60" a="1"/>
  <c r="B278" i="60" s="1"/>
  <c r="B279" i="60" a="1"/>
  <c r="B279" i="60" s="1"/>
  <c r="B280" i="60" a="1"/>
  <c r="B280" i="60" s="1"/>
  <c r="B281" i="60" a="1"/>
  <c r="B281" i="60" s="1"/>
  <c r="B282" i="60" a="1"/>
  <c r="B282" i="60" s="1"/>
  <c r="B283" i="60" a="1"/>
  <c r="B283" i="60" s="1"/>
  <c r="B284" i="60" a="1"/>
  <c r="B284" i="60" s="1"/>
  <c r="B285" i="60" a="1"/>
  <c r="B285" i="60" s="1"/>
  <c r="B286" i="60" a="1"/>
  <c r="B286" i="60" s="1"/>
  <c r="B287" i="60" a="1"/>
  <c r="B287" i="60" s="1"/>
  <c r="B288" i="60" a="1"/>
  <c r="B288" i="60" s="1"/>
  <c r="B289" i="60" a="1"/>
  <c r="B289" i="60" s="1"/>
  <c r="B290" i="60" a="1"/>
  <c r="B290" i="60" s="1"/>
  <c r="B291" i="60" a="1"/>
  <c r="B291" i="60" s="1"/>
  <c r="B292" i="60" a="1"/>
  <c r="B292" i="60" s="1"/>
  <c r="B293" i="60" a="1"/>
  <c r="B293" i="60" s="1"/>
  <c r="B294" i="60" a="1"/>
  <c r="B294" i="60" s="1"/>
  <c r="B295" i="60" a="1"/>
  <c r="B295" i="60" s="1"/>
  <c r="B296" i="60" a="1"/>
  <c r="B296" i="60" s="1"/>
  <c r="B297" i="60" a="1"/>
  <c r="B297" i="60" s="1"/>
  <c r="B298" i="60" a="1"/>
  <c r="B298" i="60" s="1"/>
  <c r="B299" i="60" a="1"/>
  <c r="B299" i="60" s="1"/>
  <c r="B300" i="60" a="1"/>
  <c r="B300" i="60" s="1"/>
  <c r="B301" i="60" a="1"/>
  <c r="B301" i="60" s="1"/>
  <c r="B302" i="60" a="1"/>
  <c r="B302" i="60" s="1"/>
  <c r="B303" i="60" a="1"/>
  <c r="B303" i="60" s="1"/>
  <c r="B304" i="60" a="1"/>
  <c r="B304" i="60" s="1"/>
  <c r="B305" i="60" a="1"/>
  <c r="B305" i="60" s="1"/>
  <c r="B306" i="60" a="1"/>
  <c r="B306" i="60" s="1"/>
  <c r="B307" i="60" a="1"/>
  <c r="B307" i="60" s="1"/>
  <c r="B308" i="60" a="1"/>
  <c r="B308" i="60" s="1"/>
  <c r="B309" i="60" a="1"/>
  <c r="B309" i="60" s="1"/>
  <c r="B310" i="60" a="1"/>
  <c r="B310" i="60" s="1"/>
  <c r="B311" i="60" a="1"/>
  <c r="B311" i="60" s="1"/>
  <c r="B312" i="60" a="1"/>
  <c r="B312" i="60" s="1"/>
  <c r="B313" i="60" a="1"/>
  <c r="B313" i="60" s="1"/>
  <c r="B314" i="60" a="1"/>
  <c r="B314" i="60" s="1"/>
  <c r="B315" i="60" a="1"/>
  <c r="B315" i="60" s="1"/>
  <c r="B316" i="60" a="1"/>
  <c r="B316" i="60" s="1"/>
  <c r="B317" i="60" a="1"/>
  <c r="B317" i="60" s="1"/>
  <c r="B318" i="60" a="1"/>
  <c r="B318" i="60" s="1"/>
  <c r="B319" i="60" a="1"/>
  <c r="B319" i="60" s="1"/>
  <c r="B320" i="60" a="1"/>
  <c r="B320" i="60" s="1"/>
  <c r="B321" i="60" a="1"/>
  <c r="B321" i="60" s="1"/>
  <c r="B322" i="60" a="1"/>
  <c r="B322" i="60" s="1"/>
  <c r="B323" i="60" a="1"/>
  <c r="B323" i="60" s="1"/>
  <c r="B324" i="60" a="1"/>
  <c r="B324" i="60" s="1"/>
  <c r="B325" i="60" a="1"/>
  <c r="B325" i="60" s="1"/>
  <c r="B326" i="60" a="1"/>
  <c r="B326" i="60" s="1"/>
  <c r="B327" i="60" a="1"/>
  <c r="B327" i="60" s="1"/>
  <c r="B328" i="60" a="1"/>
  <c r="B328" i="60" s="1"/>
  <c r="B329" i="60" a="1"/>
  <c r="B329" i="60" s="1"/>
  <c r="B330" i="60" a="1"/>
  <c r="B330" i="60" s="1"/>
  <c r="B331" i="60" a="1"/>
  <c r="B331" i="60" s="1"/>
  <c r="B332" i="60" a="1"/>
  <c r="B332" i="60" s="1"/>
  <c r="B333" i="60" a="1"/>
  <c r="B333" i="60" s="1"/>
  <c r="B334" i="60" a="1"/>
  <c r="B334" i="60" s="1"/>
  <c r="B335" i="60" a="1"/>
  <c r="B335" i="60" s="1"/>
  <c r="B336" i="60" a="1"/>
  <c r="B336" i="60" s="1"/>
  <c r="B337" i="60" a="1"/>
  <c r="B337" i="60" s="1"/>
  <c r="B338" i="60" a="1"/>
  <c r="B338" i="60" s="1"/>
  <c r="B339" i="60" a="1"/>
  <c r="B339" i="60" s="1"/>
  <c r="B340" i="60" a="1"/>
  <c r="B340" i="60" s="1"/>
  <c r="B341" i="60" a="1"/>
  <c r="B341" i="60" s="1"/>
  <c r="B342" i="60" a="1"/>
  <c r="B342" i="60" s="1"/>
  <c r="B343" i="60" a="1"/>
  <c r="B343" i="60" s="1"/>
  <c r="B344" i="60" a="1"/>
  <c r="B344" i="60" s="1"/>
  <c r="B345" i="60" a="1"/>
  <c r="B345" i="60" s="1"/>
  <c r="B346" i="60" a="1"/>
  <c r="B346" i="60" s="1"/>
  <c r="B347" i="60" a="1"/>
  <c r="B347" i="60" s="1"/>
  <c r="B348" i="60" a="1"/>
  <c r="B348" i="60" s="1"/>
  <c r="B349" i="60" a="1"/>
  <c r="B349" i="60" s="1"/>
  <c r="B350" i="60" a="1"/>
  <c r="B350" i="60" s="1"/>
  <c r="B351" i="60" a="1"/>
  <c r="B351" i="60" s="1"/>
  <c r="B352" i="60" a="1"/>
  <c r="B352" i="60" s="1"/>
  <c r="B353" i="60" a="1"/>
  <c r="B353" i="60" s="1"/>
  <c r="B354" i="60" a="1"/>
  <c r="B354" i="60" s="1"/>
  <c r="B355" i="60" a="1"/>
  <c r="B355" i="60" s="1"/>
  <c r="B356" i="60" a="1"/>
  <c r="B356" i="60" s="1"/>
  <c r="B357" i="60" a="1"/>
  <c r="B357" i="60" s="1"/>
  <c r="B358" i="60" a="1"/>
  <c r="B358" i="60" s="1"/>
  <c r="B359" i="60" a="1"/>
  <c r="B359" i="60" s="1"/>
  <c r="B360" i="60" a="1"/>
  <c r="B360" i="60" s="1"/>
  <c r="B361" i="60" a="1"/>
  <c r="B361" i="60" s="1"/>
  <c r="B362" i="60" a="1"/>
  <c r="B362" i="60" s="1"/>
  <c r="B363" i="60" a="1"/>
  <c r="B363" i="60" s="1"/>
  <c r="B364" i="60" a="1"/>
  <c r="B364" i="60" s="1"/>
  <c r="B365" i="60" a="1"/>
  <c r="B365" i="60" s="1"/>
  <c r="B366" i="60" a="1"/>
  <c r="B366" i="60" s="1"/>
  <c r="B367" i="60" a="1"/>
  <c r="B367" i="60" s="1"/>
  <c r="B368" i="60" a="1"/>
  <c r="B368" i="60" s="1"/>
  <c r="B369" i="60" a="1"/>
  <c r="B369" i="60" s="1"/>
  <c r="B370" i="60" a="1"/>
  <c r="B370" i="60" s="1"/>
  <c r="B371" i="60" a="1"/>
  <c r="B371" i="60" s="1"/>
  <c r="B372" i="60" a="1"/>
  <c r="B372" i="60" s="1"/>
  <c r="B373" i="60" a="1"/>
  <c r="B373" i="60" s="1"/>
  <c r="B374" i="60" a="1"/>
  <c r="B374" i="60" s="1"/>
  <c r="B375" i="60" a="1"/>
  <c r="B375" i="60" s="1"/>
  <c r="B376" i="60" a="1"/>
  <c r="B376" i="60" s="1"/>
  <c r="B377" i="60" a="1"/>
  <c r="B377" i="60" s="1"/>
  <c r="B378" i="60" a="1"/>
  <c r="B378" i="60" s="1"/>
  <c r="B379" i="60" a="1"/>
  <c r="B379" i="60" s="1"/>
  <c r="B380" i="60" a="1"/>
  <c r="B380" i="60" s="1"/>
  <c r="B381" i="60" a="1"/>
  <c r="B381" i="60" s="1"/>
  <c r="B382" i="60" a="1"/>
  <c r="B382" i="60" s="1"/>
  <c r="B383" i="60" a="1"/>
  <c r="B383" i="60" s="1"/>
  <c r="B384" i="60" a="1"/>
  <c r="B384" i="60" s="1"/>
  <c r="B385" i="60" a="1"/>
  <c r="B385" i="60" s="1"/>
  <c r="B386" i="60" a="1"/>
  <c r="B386" i="60" s="1"/>
  <c r="B387" i="60" a="1"/>
  <c r="B387" i="60" s="1"/>
  <c r="B388" i="60" a="1"/>
  <c r="B388" i="60" s="1"/>
  <c r="B389" i="60" a="1"/>
  <c r="B389" i="60" s="1"/>
  <c r="B390" i="60" a="1"/>
  <c r="B390" i="60" s="1"/>
  <c r="B391" i="60" a="1"/>
  <c r="B391" i="60" s="1"/>
  <c r="B392" i="60" a="1"/>
  <c r="B392" i="60" s="1"/>
  <c r="B393" i="60" a="1"/>
  <c r="B393" i="60" s="1"/>
  <c r="B394" i="60" a="1"/>
  <c r="B394" i="60" s="1"/>
  <c r="B395" i="60" a="1"/>
  <c r="B395" i="60" s="1"/>
  <c r="B396" i="60" a="1"/>
  <c r="B396" i="60" s="1"/>
  <c r="B397" i="60" a="1"/>
  <c r="B397" i="60" s="1"/>
  <c r="B398" i="60" a="1"/>
  <c r="B398" i="60" s="1"/>
  <c r="B399" i="60" a="1"/>
  <c r="B399" i="60" s="1"/>
  <c r="B400" i="60" a="1"/>
  <c r="B400" i="60" s="1"/>
  <c r="B401" i="60" a="1"/>
  <c r="B401" i="60" s="1"/>
  <c r="B402" i="60" a="1"/>
  <c r="B402" i="60" s="1"/>
  <c r="B403" i="60" a="1"/>
  <c r="B403" i="60" s="1"/>
  <c r="B404" i="60" a="1"/>
  <c r="B404" i="60" s="1"/>
  <c r="B405" i="60" a="1"/>
  <c r="B405" i="60" s="1"/>
  <c r="B406" i="60" a="1"/>
  <c r="B406" i="60" s="1"/>
  <c r="B407" i="60" a="1"/>
  <c r="B407" i="60" s="1"/>
  <c r="B408" i="60" a="1"/>
  <c r="B408" i="60" s="1"/>
  <c r="B409" i="60" a="1"/>
  <c r="B409" i="60" s="1"/>
  <c r="B410" i="60" a="1"/>
  <c r="B410" i="60" s="1"/>
  <c r="B411" i="60" a="1"/>
  <c r="B411" i="60" s="1"/>
  <c r="B412" i="60" a="1"/>
  <c r="B412" i="60" s="1"/>
  <c r="B413" i="60" a="1"/>
  <c r="B413" i="60" s="1"/>
  <c r="B414" i="60" a="1"/>
  <c r="B414" i="60" s="1"/>
  <c r="B415" i="60" a="1"/>
  <c r="B415" i="60" s="1"/>
  <c r="B416" i="60" a="1"/>
  <c r="B416" i="60" s="1"/>
  <c r="B417" i="60" a="1"/>
  <c r="B417" i="60" s="1"/>
  <c r="B418" i="60" a="1"/>
  <c r="B418" i="60" s="1"/>
  <c r="B419" i="60" a="1"/>
  <c r="B419" i="60" s="1"/>
  <c r="B420" i="60" a="1"/>
  <c r="B420" i="60" s="1"/>
  <c r="B421" i="60" a="1"/>
  <c r="B421" i="60" s="1"/>
  <c r="B422" i="60" a="1"/>
  <c r="B422" i="60" s="1"/>
  <c r="B423" i="60" a="1"/>
  <c r="B423" i="60" s="1"/>
  <c r="B424" i="60" a="1"/>
  <c r="B424" i="60" s="1"/>
  <c r="B425" i="60" a="1"/>
  <c r="B425" i="60" s="1"/>
  <c r="B426" i="60" a="1"/>
  <c r="B426" i="60" s="1"/>
  <c r="B427" i="60" a="1"/>
  <c r="B427" i="60" s="1"/>
  <c r="B428" i="60" a="1"/>
  <c r="B428" i="60" s="1"/>
  <c r="B429" i="60" a="1"/>
  <c r="B429" i="60" s="1"/>
  <c r="B430" i="60" a="1"/>
  <c r="B430" i="60" s="1"/>
  <c r="B431" i="60" a="1"/>
  <c r="B431" i="60" s="1"/>
  <c r="B432" i="60" a="1"/>
  <c r="B432" i="60" s="1"/>
  <c r="B433" i="60" a="1"/>
  <c r="B433" i="60" s="1"/>
  <c r="B434" i="60" a="1"/>
  <c r="B434" i="60" s="1"/>
  <c r="B435" i="60" a="1"/>
  <c r="B435" i="60" s="1"/>
  <c r="B436" i="60" a="1"/>
  <c r="B436" i="60" s="1"/>
  <c r="B437" i="60" a="1"/>
  <c r="B437" i="60" s="1"/>
  <c r="B438" i="60" a="1"/>
  <c r="B438" i="60" s="1"/>
  <c r="B439" i="60" a="1"/>
  <c r="B439" i="60" s="1"/>
  <c r="B440" i="60" a="1"/>
  <c r="B440" i="60" s="1"/>
  <c r="B441" i="60" a="1"/>
  <c r="B441" i="60" s="1"/>
  <c r="B442" i="60" a="1"/>
  <c r="B442" i="60" s="1"/>
  <c r="B443" i="60" a="1"/>
  <c r="B443" i="60" s="1"/>
  <c r="B444" i="60" a="1"/>
  <c r="B444" i="60" s="1"/>
  <c r="B445" i="60" a="1"/>
  <c r="B445" i="60" s="1"/>
  <c r="B446" i="60" a="1"/>
  <c r="B446" i="60" s="1"/>
  <c r="B447" i="60" a="1"/>
  <c r="B447" i="60" s="1"/>
  <c r="B448" i="60" a="1"/>
  <c r="B448" i="60" s="1"/>
  <c r="B449" i="60" a="1"/>
  <c r="B449" i="60" s="1"/>
  <c r="B450" i="60" a="1"/>
  <c r="B450" i="60" s="1"/>
  <c r="B451" i="60" a="1"/>
  <c r="B451" i="60" s="1"/>
  <c r="B452" i="60" a="1"/>
  <c r="B452" i="60" s="1"/>
  <c r="B453" i="60" a="1"/>
  <c r="B453" i="60" s="1"/>
  <c r="B454" i="60" a="1"/>
  <c r="B454" i="60" s="1"/>
  <c r="B455" i="60" a="1"/>
  <c r="B455" i="60" s="1"/>
  <c r="B456" i="60" a="1"/>
  <c r="B456" i="60" s="1"/>
  <c r="B457" i="60" a="1"/>
  <c r="B457" i="60" s="1"/>
  <c r="B458" i="60" a="1"/>
  <c r="B458" i="60" s="1"/>
  <c r="B459" i="60" a="1"/>
  <c r="B459" i="60" s="1"/>
  <c r="B460" i="60" a="1"/>
  <c r="B460" i="60" s="1"/>
  <c r="B461" i="60" a="1"/>
  <c r="B461" i="60" s="1"/>
  <c r="B462" i="60" a="1"/>
  <c r="B462" i="60" s="1"/>
  <c r="B463" i="60" a="1"/>
  <c r="B463" i="60" s="1"/>
  <c r="B464" i="60" a="1"/>
  <c r="B464" i="60" s="1"/>
  <c r="B465" i="60" a="1"/>
  <c r="B465" i="60" s="1"/>
  <c r="B466" i="60" a="1"/>
  <c r="B466" i="60" s="1"/>
  <c r="B467" i="60" a="1"/>
  <c r="B467" i="60" s="1"/>
  <c r="B468" i="60" a="1"/>
  <c r="B468" i="60" s="1"/>
  <c r="B469" i="60" a="1"/>
  <c r="B469" i="60" s="1"/>
  <c r="B470" i="60" a="1"/>
  <c r="B470" i="60" s="1"/>
  <c r="B471" i="60" a="1"/>
  <c r="B471" i="60" s="1"/>
  <c r="B472" i="60" a="1"/>
  <c r="B472" i="60" s="1"/>
  <c r="B473" i="60" a="1"/>
  <c r="B473" i="60" s="1"/>
  <c r="B474" i="60" a="1"/>
  <c r="B474" i="60" s="1"/>
  <c r="B475" i="60" a="1"/>
  <c r="B475" i="60" s="1"/>
  <c r="B476" i="60" a="1"/>
  <c r="B476" i="60" s="1"/>
  <c r="B477" i="60" a="1"/>
  <c r="B477" i="60" s="1"/>
  <c r="B478" i="60" a="1"/>
  <c r="B478" i="60" s="1"/>
  <c r="B479" i="60" a="1"/>
  <c r="B479" i="60" s="1"/>
  <c r="B480" i="60" a="1"/>
  <c r="B480" i="60" s="1"/>
  <c r="B481" i="60" a="1"/>
  <c r="B481" i="60" s="1"/>
  <c r="B482" i="60" a="1"/>
  <c r="B482" i="60" s="1"/>
  <c r="B483" i="60" a="1"/>
  <c r="B483" i="60" s="1"/>
  <c r="B484" i="60" a="1"/>
  <c r="B484" i="60" s="1"/>
  <c r="B485" i="60" a="1"/>
  <c r="B485" i="60" s="1"/>
  <c r="B486" i="60" a="1"/>
  <c r="B486" i="60" s="1"/>
  <c r="B487" i="60" a="1"/>
  <c r="B487" i="60" s="1"/>
  <c r="B488" i="60" a="1"/>
  <c r="B488" i="60" s="1"/>
  <c r="B489" i="60" a="1"/>
  <c r="B489" i="60" s="1"/>
  <c r="B490" i="60" a="1"/>
  <c r="B490" i="60" s="1"/>
  <c r="B491" i="60" a="1"/>
  <c r="B491" i="60" s="1"/>
  <c r="B492" i="60" a="1"/>
  <c r="B492" i="60" s="1"/>
  <c r="B493" i="60" a="1"/>
  <c r="B493" i="60" s="1"/>
  <c r="B494" i="60" a="1"/>
  <c r="B494" i="60" s="1"/>
  <c r="B495" i="60" a="1"/>
  <c r="B495" i="60" s="1"/>
  <c r="B496" i="60" a="1"/>
  <c r="B496" i="60" s="1"/>
  <c r="B497" i="60" a="1"/>
  <c r="B497" i="60" s="1"/>
  <c r="B498" i="60" a="1"/>
  <c r="B498" i="60" s="1"/>
  <c r="B499" i="60" a="1"/>
  <c r="B499" i="60" s="1"/>
  <c r="B500" i="60" a="1"/>
  <c r="B500" i="60" s="1"/>
  <c r="B4" i="70" a="1"/>
  <c r="B4" i="70" s="1"/>
  <c r="B5" i="70" a="1"/>
  <c r="B5" i="70" s="1"/>
  <c r="B6" i="70" a="1"/>
  <c r="B6" i="70" s="1"/>
  <c r="B7" i="70" a="1"/>
  <c r="B7" i="70" s="1"/>
  <c r="B8" i="70" a="1"/>
  <c r="B8" i="70" s="1"/>
  <c r="B9" i="70" a="1"/>
  <c r="B9" i="70" s="1"/>
  <c r="B10" i="70" a="1"/>
  <c r="B10" i="70" s="1"/>
  <c r="B11" i="70" a="1"/>
  <c r="B11" i="70" s="1"/>
  <c r="B12" i="70" a="1"/>
  <c r="B12" i="70" s="1"/>
  <c r="B13" i="70" a="1"/>
  <c r="B13" i="70" s="1"/>
  <c r="B14" i="70" a="1"/>
  <c r="B14" i="70" s="1"/>
  <c r="B15" i="70" a="1"/>
  <c r="B15" i="70" s="1"/>
  <c r="B16" i="70" a="1"/>
  <c r="B16" i="70" s="1"/>
  <c r="B17" i="70" a="1"/>
  <c r="B17" i="70" s="1"/>
  <c r="B18" i="70" a="1"/>
  <c r="B18" i="70" s="1"/>
  <c r="B19" i="70" a="1"/>
  <c r="B19" i="70" s="1"/>
  <c r="B20" i="70" a="1"/>
  <c r="B20" i="70" s="1"/>
  <c r="B21" i="70" a="1"/>
  <c r="B21" i="70" s="1"/>
  <c r="B22" i="70" a="1"/>
  <c r="B22" i="70" s="1"/>
  <c r="B23" i="70" a="1"/>
  <c r="B23" i="70" s="1"/>
  <c r="B24" i="70" a="1"/>
  <c r="B24" i="70" s="1"/>
  <c r="B25" i="70" a="1"/>
  <c r="B25" i="70" s="1"/>
  <c r="B26" i="70" a="1"/>
  <c r="B26" i="70" s="1"/>
  <c r="B27" i="70" a="1"/>
  <c r="B27" i="70" s="1"/>
  <c r="B28" i="70" a="1"/>
  <c r="B28" i="70" s="1"/>
  <c r="B29" i="70" a="1"/>
  <c r="B29" i="70" s="1"/>
  <c r="B30" i="70" a="1"/>
  <c r="B30" i="70" s="1"/>
  <c r="B31" i="70" a="1"/>
  <c r="B31" i="70" s="1"/>
  <c r="B32" i="70" a="1"/>
  <c r="B32" i="70" s="1"/>
  <c r="B33" i="70" a="1"/>
  <c r="B33" i="70" s="1"/>
  <c r="B34" i="70" a="1"/>
  <c r="B34" i="70" s="1"/>
  <c r="B35" i="70" a="1"/>
  <c r="B35" i="70" s="1"/>
  <c r="B36" i="70" a="1"/>
  <c r="B36" i="70" s="1"/>
  <c r="B37" i="70" a="1"/>
  <c r="B37" i="70" s="1"/>
  <c r="B38" i="70" a="1"/>
  <c r="B38" i="70" s="1"/>
  <c r="B39" i="70" a="1"/>
  <c r="B39" i="70" s="1"/>
  <c r="B40" i="70" a="1"/>
  <c r="B40" i="70" s="1"/>
  <c r="B41" i="70" a="1"/>
  <c r="B41" i="70" s="1"/>
  <c r="B42" i="70" a="1"/>
  <c r="B42" i="70" s="1"/>
  <c r="B43" i="70" a="1"/>
  <c r="B43" i="70" s="1"/>
  <c r="B44" i="70" a="1"/>
  <c r="B44" i="70" s="1"/>
  <c r="B45" i="70" a="1"/>
  <c r="B45" i="70" s="1"/>
  <c r="B46" i="70" a="1"/>
  <c r="B46" i="70" s="1"/>
  <c r="B47" i="70" a="1"/>
  <c r="B47" i="70" s="1"/>
  <c r="B48" i="70" a="1"/>
  <c r="B48" i="70" s="1"/>
  <c r="B49" i="70" a="1"/>
  <c r="B49" i="70" s="1"/>
  <c r="B50" i="70" a="1"/>
  <c r="B50" i="70" s="1"/>
  <c r="B51" i="70" a="1"/>
  <c r="B51" i="70" s="1"/>
  <c r="B52" i="70" a="1"/>
  <c r="B52" i="70" s="1"/>
  <c r="B53" i="70" a="1"/>
  <c r="B53" i="70" s="1"/>
  <c r="B54" i="70" a="1"/>
  <c r="B54" i="70" s="1"/>
  <c r="B55" i="70" a="1"/>
  <c r="B55" i="70" s="1"/>
  <c r="B56" i="70" a="1"/>
  <c r="B56" i="70" s="1"/>
  <c r="B57" i="70" a="1"/>
  <c r="B57" i="70" s="1"/>
  <c r="B58" i="70" a="1"/>
  <c r="B58" i="70" s="1"/>
  <c r="B59" i="70" a="1"/>
  <c r="B59" i="70" s="1"/>
  <c r="B60" i="70" a="1"/>
  <c r="B60" i="70" s="1"/>
  <c r="B61" i="70" a="1"/>
  <c r="B61" i="70" s="1"/>
  <c r="B62" i="70" a="1"/>
  <c r="B62" i="70" s="1"/>
  <c r="B63" i="70" a="1"/>
  <c r="B63" i="70" s="1"/>
  <c r="B64" i="70" a="1"/>
  <c r="B64" i="70" s="1"/>
  <c r="B65" i="70" a="1"/>
  <c r="B65" i="70" s="1"/>
  <c r="B66" i="70" a="1"/>
  <c r="B66" i="70" s="1"/>
  <c r="B67" i="70" a="1"/>
  <c r="B67" i="70" s="1"/>
  <c r="B68" i="70" a="1"/>
  <c r="B68" i="70" s="1"/>
  <c r="B69" i="70" a="1"/>
  <c r="B69" i="70" s="1"/>
  <c r="B70" i="70" a="1"/>
  <c r="B70" i="70" s="1"/>
  <c r="B71" i="70" a="1"/>
  <c r="B71" i="70" s="1"/>
  <c r="B72" i="70" a="1"/>
  <c r="B72" i="70" s="1"/>
  <c r="B73" i="70" a="1"/>
  <c r="B73" i="70" s="1"/>
  <c r="B74" i="70" a="1"/>
  <c r="B74" i="70" s="1"/>
  <c r="B75" i="70" a="1"/>
  <c r="B75" i="70" s="1"/>
  <c r="B76" i="70" a="1"/>
  <c r="B76" i="70" s="1"/>
  <c r="B77" i="70" a="1"/>
  <c r="B77" i="70" s="1"/>
  <c r="B78" i="70" a="1"/>
  <c r="B78" i="70" s="1"/>
  <c r="B79" i="70" a="1"/>
  <c r="B79" i="70" s="1"/>
  <c r="B80" i="70" a="1"/>
  <c r="B80" i="70" s="1"/>
  <c r="B81" i="70" a="1"/>
  <c r="B81" i="70" s="1"/>
  <c r="B82" i="70" a="1"/>
  <c r="B82" i="70" s="1"/>
  <c r="B83" i="70" a="1"/>
  <c r="B83" i="70" s="1"/>
  <c r="B84" i="70" a="1"/>
  <c r="B84" i="70" s="1"/>
  <c r="B85" i="70" a="1"/>
  <c r="B85" i="70" s="1"/>
  <c r="B86" i="70" a="1"/>
  <c r="B86" i="70" s="1"/>
  <c r="B87" i="70" a="1"/>
  <c r="B87" i="70" s="1"/>
  <c r="B88" i="70" a="1"/>
  <c r="B88" i="70" s="1"/>
  <c r="B89" i="70" a="1"/>
  <c r="B89" i="70" s="1"/>
  <c r="B90" i="70" a="1"/>
  <c r="B90" i="70" s="1"/>
  <c r="B91" i="70" a="1"/>
  <c r="B91" i="70" s="1"/>
  <c r="B92" i="70" a="1"/>
  <c r="B92" i="70" s="1"/>
  <c r="B93" i="70" a="1"/>
  <c r="B93" i="70" s="1"/>
  <c r="B94" i="70" a="1"/>
  <c r="B94" i="70" s="1"/>
  <c r="B95" i="70" a="1"/>
  <c r="B95" i="70" s="1"/>
  <c r="B96" i="70" a="1"/>
  <c r="B96" i="70" s="1"/>
  <c r="B97" i="70" a="1"/>
  <c r="B97" i="70" s="1"/>
  <c r="B98" i="70" a="1"/>
  <c r="B98" i="70" s="1"/>
  <c r="B99" i="70" a="1"/>
  <c r="B99" i="70" s="1"/>
  <c r="B100" i="70" a="1"/>
  <c r="B100" i="70" s="1"/>
  <c r="B101" i="70" a="1"/>
  <c r="B101" i="70" s="1"/>
  <c r="B102" i="70" a="1"/>
  <c r="B102" i="70" s="1"/>
  <c r="B103" i="70" a="1"/>
  <c r="B103" i="70" s="1"/>
  <c r="B104" i="70" a="1"/>
  <c r="B104" i="70" s="1"/>
  <c r="B105" i="70" a="1"/>
  <c r="B105" i="70" s="1"/>
  <c r="B106" i="70" a="1"/>
  <c r="B106" i="70" s="1"/>
  <c r="B107" i="70" a="1"/>
  <c r="B107" i="70" s="1"/>
  <c r="B108" i="70" a="1"/>
  <c r="B108" i="70" s="1"/>
  <c r="B109" i="70" a="1"/>
  <c r="B109" i="70" s="1"/>
  <c r="B110" i="70" a="1"/>
  <c r="B110" i="70" s="1"/>
  <c r="B111" i="70" a="1"/>
  <c r="B111" i="70" s="1"/>
  <c r="B112" i="70" a="1"/>
  <c r="B112" i="70" s="1"/>
  <c r="B113" i="70" a="1"/>
  <c r="B113" i="70" s="1"/>
  <c r="B114" i="70" a="1"/>
  <c r="B114" i="70" s="1"/>
  <c r="B115" i="70" a="1"/>
  <c r="B115" i="70" s="1"/>
  <c r="B116" i="70" a="1"/>
  <c r="B116" i="70" s="1"/>
  <c r="B117" i="70" a="1"/>
  <c r="B117" i="70" s="1"/>
  <c r="B118" i="70" a="1"/>
  <c r="B118" i="70" s="1"/>
  <c r="B119" i="70" a="1"/>
  <c r="B119" i="70" s="1"/>
  <c r="B120" i="70" a="1"/>
  <c r="B120" i="70" s="1"/>
  <c r="B121" i="70" a="1"/>
  <c r="B121" i="70" s="1"/>
  <c r="B122" i="70" a="1"/>
  <c r="B122" i="70" s="1"/>
  <c r="B123" i="70" a="1"/>
  <c r="B123" i="70" s="1"/>
  <c r="B124" i="70" a="1"/>
  <c r="B124" i="70" s="1"/>
  <c r="B125" i="70" a="1"/>
  <c r="B125" i="70" s="1"/>
  <c r="B126" i="70" a="1"/>
  <c r="B126" i="70" s="1"/>
  <c r="B127" i="70" a="1"/>
  <c r="B127" i="70" s="1"/>
  <c r="B128" i="70" a="1"/>
  <c r="B128" i="70" s="1"/>
  <c r="B129" i="70" a="1"/>
  <c r="B129" i="70" s="1"/>
  <c r="B130" i="70" a="1"/>
  <c r="B130" i="70" s="1"/>
  <c r="B131" i="70" a="1"/>
  <c r="B131" i="70" s="1"/>
  <c r="B132" i="70" a="1"/>
  <c r="B132" i="70" s="1"/>
  <c r="B133" i="70" a="1"/>
  <c r="B133" i="70" s="1"/>
  <c r="B134" i="70" a="1"/>
  <c r="B134" i="70" s="1"/>
  <c r="B135" i="70" a="1"/>
  <c r="B135" i="70" s="1"/>
  <c r="B136" i="70" a="1"/>
  <c r="B136" i="70" s="1"/>
  <c r="B137" i="70" a="1"/>
  <c r="B137" i="70" s="1"/>
  <c r="B138" i="70" a="1"/>
  <c r="B138" i="70" s="1"/>
  <c r="B139" i="70" a="1"/>
  <c r="B139" i="70" s="1"/>
  <c r="B140" i="70" a="1"/>
  <c r="B140" i="70" s="1"/>
  <c r="B141" i="70" a="1"/>
  <c r="B141" i="70" s="1"/>
  <c r="B142" i="70" a="1"/>
  <c r="B142" i="70" s="1"/>
  <c r="B143" i="70" a="1"/>
  <c r="B143" i="70" s="1"/>
  <c r="B144" i="70" a="1"/>
  <c r="B144" i="70" s="1"/>
  <c r="B145" i="70" a="1"/>
  <c r="B145" i="70" s="1"/>
  <c r="B146" i="70" a="1"/>
  <c r="B146" i="70" s="1"/>
  <c r="B147" i="70" a="1"/>
  <c r="B147" i="70" s="1"/>
  <c r="B148" i="70" a="1"/>
  <c r="B148" i="70" s="1"/>
  <c r="B149" i="70" a="1"/>
  <c r="B149" i="70" s="1"/>
  <c r="B150" i="70" a="1"/>
  <c r="B150" i="70" s="1"/>
  <c r="B151" i="70" a="1"/>
  <c r="B151" i="70" s="1"/>
  <c r="B152" i="70" a="1"/>
  <c r="B152" i="70" s="1"/>
  <c r="B153" i="70" a="1"/>
  <c r="B153" i="70" s="1"/>
  <c r="B154" i="70" a="1"/>
  <c r="B154" i="70" s="1"/>
  <c r="B155" i="70" a="1"/>
  <c r="B155" i="70" s="1"/>
  <c r="B156" i="70" a="1"/>
  <c r="B156" i="70" s="1"/>
  <c r="B157" i="70" a="1"/>
  <c r="B157" i="70" s="1"/>
  <c r="B158" i="70" a="1"/>
  <c r="B158" i="70" s="1"/>
  <c r="B159" i="70" a="1"/>
  <c r="B159" i="70" s="1"/>
  <c r="B160" i="70" a="1"/>
  <c r="B160" i="70" s="1"/>
  <c r="B161" i="70" a="1"/>
  <c r="B161" i="70" s="1"/>
  <c r="B162" i="70" a="1"/>
  <c r="B162" i="70" s="1"/>
  <c r="B163" i="70" a="1"/>
  <c r="B163" i="70" s="1"/>
  <c r="B164" i="70" a="1"/>
  <c r="B164" i="70" s="1"/>
  <c r="B165" i="70" a="1"/>
  <c r="B165" i="70" s="1"/>
  <c r="B166" i="70" a="1"/>
  <c r="B166" i="70" s="1"/>
  <c r="B167" i="70" a="1"/>
  <c r="B167" i="70" s="1"/>
  <c r="B168" i="70" a="1"/>
  <c r="B168" i="70" s="1"/>
  <c r="B169" i="70" a="1"/>
  <c r="B169" i="70" s="1"/>
  <c r="B170" i="70" a="1"/>
  <c r="B170" i="70" s="1"/>
  <c r="B171" i="70" a="1"/>
  <c r="B171" i="70" s="1"/>
  <c r="B172" i="70" a="1"/>
  <c r="B172" i="70" s="1"/>
  <c r="B173" i="70" a="1"/>
  <c r="B173" i="70" s="1"/>
  <c r="B174" i="70" a="1"/>
  <c r="B174" i="70" s="1"/>
  <c r="B175" i="70" a="1"/>
  <c r="B175" i="70" s="1"/>
  <c r="B176" i="70" a="1"/>
  <c r="B176" i="70" s="1"/>
  <c r="B177" i="70" a="1"/>
  <c r="B177" i="70" s="1"/>
  <c r="B178" i="70" a="1"/>
  <c r="B178" i="70" s="1"/>
  <c r="B179" i="70" a="1"/>
  <c r="B179" i="70" s="1"/>
  <c r="B180" i="70" a="1"/>
  <c r="B180" i="70" s="1"/>
  <c r="B181" i="70" a="1"/>
  <c r="B181" i="70" s="1"/>
  <c r="B182" i="70" a="1"/>
  <c r="B182" i="70" s="1"/>
  <c r="B183" i="70" a="1"/>
  <c r="B183" i="70" s="1"/>
  <c r="B184" i="70" a="1"/>
  <c r="B184" i="70" s="1"/>
  <c r="B185" i="70" a="1"/>
  <c r="B185" i="70" s="1"/>
  <c r="B186" i="70" a="1"/>
  <c r="B186" i="70" s="1"/>
  <c r="B187" i="70" a="1"/>
  <c r="B187" i="70" s="1"/>
  <c r="B188" i="70" a="1"/>
  <c r="B188" i="70" s="1"/>
  <c r="B189" i="70" a="1"/>
  <c r="B189" i="70" s="1"/>
  <c r="B190" i="70" a="1"/>
  <c r="B190" i="70" s="1"/>
  <c r="B191" i="70" a="1"/>
  <c r="B191" i="70" s="1"/>
  <c r="B192" i="70" a="1"/>
  <c r="B192" i="70" s="1"/>
  <c r="B193" i="70" a="1"/>
  <c r="B193" i="70" s="1"/>
  <c r="B194" i="70" a="1"/>
  <c r="B194" i="70" s="1"/>
  <c r="B195" i="70" a="1"/>
  <c r="B195" i="70" s="1"/>
  <c r="B196" i="70" a="1"/>
  <c r="B196" i="70" s="1"/>
  <c r="B197" i="70" a="1"/>
  <c r="B197" i="70" s="1"/>
  <c r="B198" i="70" a="1"/>
  <c r="B198" i="70" s="1"/>
  <c r="B199" i="70" a="1"/>
  <c r="B199" i="70" s="1"/>
  <c r="B200" i="70" a="1"/>
  <c r="B200" i="70" s="1"/>
  <c r="B201" i="70" a="1"/>
  <c r="B201" i="70" s="1"/>
  <c r="B202" i="70" a="1"/>
  <c r="B202" i="70" s="1"/>
  <c r="B203" i="70" a="1"/>
  <c r="B203" i="70" s="1"/>
  <c r="B204" i="70" a="1"/>
  <c r="B204" i="70" s="1"/>
  <c r="B205" i="70" a="1"/>
  <c r="B205" i="70" s="1"/>
  <c r="B206" i="70" a="1"/>
  <c r="B206" i="70" s="1"/>
  <c r="B207" i="70" a="1"/>
  <c r="B207" i="70" s="1"/>
  <c r="B208" i="70" a="1"/>
  <c r="B208" i="70" s="1"/>
  <c r="B209" i="70" a="1"/>
  <c r="B209" i="70" s="1"/>
  <c r="B210" i="70" a="1"/>
  <c r="B210" i="70" s="1"/>
  <c r="B211" i="70" a="1"/>
  <c r="B211" i="70" s="1"/>
  <c r="B212" i="70" a="1"/>
  <c r="B212" i="70" s="1"/>
  <c r="B213" i="70" a="1"/>
  <c r="B213" i="70" s="1"/>
  <c r="B214" i="70" a="1"/>
  <c r="B214" i="70" s="1"/>
  <c r="B215" i="70" a="1"/>
  <c r="B215" i="70" s="1"/>
  <c r="B216" i="70" a="1"/>
  <c r="B216" i="70" s="1"/>
  <c r="B217" i="70" a="1"/>
  <c r="B217" i="70" s="1"/>
  <c r="B218" i="70" a="1"/>
  <c r="B218" i="70" s="1"/>
  <c r="B219" i="70" a="1"/>
  <c r="B219" i="70" s="1"/>
  <c r="B220" i="70" a="1"/>
  <c r="B220" i="70" s="1"/>
  <c r="B221" i="70" a="1"/>
  <c r="B221" i="70" s="1"/>
  <c r="B222" i="70" a="1"/>
  <c r="B222" i="70" s="1"/>
  <c r="B223" i="70" a="1"/>
  <c r="B223" i="70" s="1"/>
  <c r="B224" i="70" a="1"/>
  <c r="B224" i="70" s="1"/>
  <c r="B225" i="70" a="1"/>
  <c r="B225" i="70" s="1"/>
  <c r="B226" i="70" a="1"/>
  <c r="B226" i="70" s="1"/>
  <c r="B227" i="70" a="1"/>
  <c r="B227" i="70" s="1"/>
  <c r="B228" i="70" a="1"/>
  <c r="B228" i="70" s="1"/>
  <c r="B229" i="70" a="1"/>
  <c r="B229" i="70" s="1"/>
  <c r="B230" i="70" a="1"/>
  <c r="B230" i="70" s="1"/>
  <c r="B231" i="70" a="1"/>
  <c r="B231" i="70" s="1"/>
  <c r="B232" i="70" a="1"/>
  <c r="B232" i="70" s="1"/>
  <c r="B233" i="70" a="1"/>
  <c r="B233" i="70" s="1"/>
  <c r="B234" i="70" a="1"/>
  <c r="B234" i="70" s="1"/>
  <c r="B235" i="70" a="1"/>
  <c r="B235" i="70" s="1"/>
  <c r="B236" i="70" a="1"/>
  <c r="B236" i="70" s="1"/>
  <c r="B237" i="70" a="1"/>
  <c r="B237" i="70" s="1"/>
  <c r="B238" i="70" a="1"/>
  <c r="B238" i="70" s="1"/>
  <c r="B239" i="70" a="1"/>
  <c r="B239" i="70" s="1"/>
  <c r="B240" i="70" a="1"/>
  <c r="B240" i="70" s="1"/>
  <c r="B241" i="70" a="1"/>
  <c r="B241" i="70" s="1"/>
  <c r="B242" i="70" a="1"/>
  <c r="B242" i="70" s="1"/>
  <c r="B243" i="70" a="1"/>
  <c r="B243" i="70" s="1"/>
  <c r="B244" i="70" a="1"/>
  <c r="B244" i="70" s="1"/>
  <c r="B245" i="70" a="1"/>
  <c r="B245" i="70" s="1"/>
  <c r="B246" i="70" a="1"/>
  <c r="B246" i="70" s="1"/>
  <c r="B247" i="70" a="1"/>
  <c r="B247" i="70" s="1"/>
  <c r="B248" i="70" a="1"/>
  <c r="B248" i="70" s="1"/>
  <c r="B249" i="70" a="1"/>
  <c r="B249" i="70" s="1"/>
  <c r="B250" i="70" a="1"/>
  <c r="B250" i="70" s="1"/>
  <c r="B251" i="70" a="1"/>
  <c r="B251" i="70" s="1"/>
  <c r="B252" i="70" a="1"/>
  <c r="B252" i="70" s="1"/>
  <c r="B253" i="70" a="1"/>
  <c r="B253" i="70" s="1"/>
  <c r="B254" i="70" a="1"/>
  <c r="B254" i="70" s="1"/>
  <c r="B255" i="70" a="1"/>
  <c r="B255" i="70" s="1"/>
  <c r="B256" i="70" a="1"/>
  <c r="B256" i="70" s="1"/>
  <c r="B257" i="70" a="1"/>
  <c r="B257" i="70" s="1"/>
  <c r="B258" i="70" a="1"/>
  <c r="B258" i="70" s="1"/>
  <c r="B259" i="70" a="1"/>
  <c r="B259" i="70" s="1"/>
  <c r="B260" i="70" a="1"/>
  <c r="B260" i="70" s="1"/>
  <c r="B261" i="70" a="1"/>
  <c r="B261" i="70" s="1"/>
  <c r="B262" i="70" a="1"/>
  <c r="B262" i="70" s="1"/>
  <c r="B263" i="70" a="1"/>
  <c r="B263" i="70" s="1"/>
  <c r="B264" i="70" a="1"/>
  <c r="B264" i="70" s="1"/>
  <c r="B265" i="70" a="1"/>
  <c r="B265" i="70" s="1"/>
  <c r="B266" i="70" a="1"/>
  <c r="B266" i="70" s="1"/>
  <c r="B267" i="70" a="1"/>
  <c r="B267" i="70" s="1"/>
  <c r="B268" i="70" a="1"/>
  <c r="B268" i="70" s="1"/>
  <c r="B269" i="70" a="1"/>
  <c r="B269" i="70" s="1"/>
  <c r="B270" i="70" a="1"/>
  <c r="B270" i="70" s="1"/>
  <c r="B271" i="70" a="1"/>
  <c r="B271" i="70" s="1"/>
  <c r="B272" i="70" a="1"/>
  <c r="B272" i="70" s="1"/>
  <c r="B273" i="70" a="1"/>
  <c r="B273" i="70" s="1"/>
  <c r="B274" i="70" a="1"/>
  <c r="B274" i="70" s="1"/>
  <c r="B275" i="70" a="1"/>
  <c r="B275" i="70" s="1"/>
  <c r="B276" i="70" a="1"/>
  <c r="B276" i="70" s="1"/>
  <c r="B277" i="70" a="1"/>
  <c r="B277" i="70" s="1"/>
  <c r="B278" i="70" a="1"/>
  <c r="B278" i="70" s="1"/>
  <c r="B279" i="70" a="1"/>
  <c r="B279" i="70" s="1"/>
  <c r="B280" i="70" a="1"/>
  <c r="B280" i="70" s="1"/>
  <c r="B281" i="70" a="1"/>
  <c r="B281" i="70" s="1"/>
  <c r="B282" i="70" a="1"/>
  <c r="B282" i="70" s="1"/>
  <c r="B283" i="70" a="1"/>
  <c r="B283" i="70" s="1"/>
  <c r="B284" i="70" a="1"/>
  <c r="B284" i="70" s="1"/>
  <c r="B285" i="70" a="1"/>
  <c r="B285" i="70" s="1"/>
  <c r="B286" i="70" a="1"/>
  <c r="B286" i="70" s="1"/>
  <c r="B287" i="70" a="1"/>
  <c r="B287" i="70" s="1"/>
  <c r="B288" i="70" a="1"/>
  <c r="B288" i="70" s="1"/>
  <c r="B289" i="70" a="1"/>
  <c r="B289" i="70" s="1"/>
  <c r="B290" i="70" a="1"/>
  <c r="B290" i="70" s="1"/>
  <c r="B291" i="70" a="1"/>
  <c r="B291" i="70" s="1"/>
  <c r="B292" i="70" a="1"/>
  <c r="B292" i="70" s="1"/>
  <c r="B293" i="70" a="1"/>
  <c r="B293" i="70" s="1"/>
  <c r="B294" i="70" a="1"/>
  <c r="B294" i="70" s="1"/>
  <c r="B295" i="70" a="1"/>
  <c r="B295" i="70" s="1"/>
  <c r="B296" i="70" a="1"/>
  <c r="B296" i="70" s="1"/>
  <c r="B297" i="70" a="1"/>
  <c r="B297" i="70" s="1"/>
  <c r="B298" i="70" a="1"/>
  <c r="B298" i="70" s="1"/>
  <c r="B299" i="70" a="1"/>
  <c r="B299" i="70" s="1"/>
  <c r="B300" i="70" a="1"/>
  <c r="B300" i="70" s="1"/>
  <c r="B301" i="70" a="1"/>
  <c r="B301" i="70" s="1"/>
  <c r="B302" i="70" a="1"/>
  <c r="B302" i="70" s="1"/>
  <c r="B303" i="70" a="1"/>
  <c r="B303" i="70" s="1"/>
  <c r="B304" i="70" a="1"/>
  <c r="B304" i="70" s="1"/>
  <c r="B305" i="70" a="1"/>
  <c r="B305" i="70" s="1"/>
  <c r="B306" i="70" a="1"/>
  <c r="B306" i="70" s="1"/>
  <c r="B307" i="70" a="1"/>
  <c r="B307" i="70" s="1"/>
  <c r="B308" i="70" a="1"/>
  <c r="B308" i="70" s="1"/>
  <c r="B309" i="70" a="1"/>
  <c r="B309" i="70" s="1"/>
  <c r="B310" i="70" a="1"/>
  <c r="B310" i="70" s="1"/>
  <c r="B311" i="70" a="1"/>
  <c r="B311" i="70" s="1"/>
  <c r="B312" i="70" a="1"/>
  <c r="B312" i="70" s="1"/>
  <c r="B313" i="70" a="1"/>
  <c r="B313" i="70" s="1"/>
  <c r="B314" i="70" a="1"/>
  <c r="B314" i="70" s="1"/>
  <c r="B315" i="70" a="1"/>
  <c r="B315" i="70" s="1"/>
  <c r="B316" i="70" a="1"/>
  <c r="B316" i="70" s="1"/>
  <c r="B317" i="70" a="1"/>
  <c r="B317" i="70" s="1"/>
  <c r="B318" i="70" a="1"/>
  <c r="B318" i="70" s="1"/>
  <c r="B319" i="70" a="1"/>
  <c r="B319" i="70" s="1"/>
  <c r="B320" i="70" a="1"/>
  <c r="B320" i="70" s="1"/>
  <c r="B321" i="70" a="1"/>
  <c r="B321" i="70" s="1"/>
  <c r="B322" i="70" a="1"/>
  <c r="B322" i="70" s="1"/>
  <c r="B323" i="70" a="1"/>
  <c r="B323" i="70" s="1"/>
  <c r="B324" i="70" a="1"/>
  <c r="B324" i="70" s="1"/>
  <c r="B325" i="70" a="1"/>
  <c r="B325" i="70" s="1"/>
  <c r="B326" i="70" a="1"/>
  <c r="B326" i="70" s="1"/>
  <c r="B327" i="70" a="1"/>
  <c r="B327" i="70" s="1"/>
  <c r="B328" i="70" a="1"/>
  <c r="B328" i="70" s="1"/>
  <c r="B329" i="70" a="1"/>
  <c r="B329" i="70" s="1"/>
  <c r="B330" i="70" a="1"/>
  <c r="B330" i="70" s="1"/>
  <c r="B331" i="70" a="1"/>
  <c r="B331" i="70" s="1"/>
  <c r="B332" i="70" a="1"/>
  <c r="B332" i="70" s="1"/>
  <c r="B333" i="70" a="1"/>
  <c r="B333" i="70" s="1"/>
  <c r="B334" i="70" a="1"/>
  <c r="B334" i="70" s="1"/>
  <c r="B335" i="70" a="1"/>
  <c r="B335" i="70" s="1"/>
  <c r="B336" i="70" a="1"/>
  <c r="B336" i="70" s="1"/>
  <c r="B337" i="70" a="1"/>
  <c r="B337" i="70" s="1"/>
  <c r="B338" i="70" a="1"/>
  <c r="B338" i="70" s="1"/>
  <c r="B339" i="70" a="1"/>
  <c r="B339" i="70" s="1"/>
  <c r="B340" i="70" a="1"/>
  <c r="B340" i="70" s="1"/>
  <c r="B341" i="70" a="1"/>
  <c r="B341" i="70" s="1"/>
  <c r="B342" i="70" a="1"/>
  <c r="B342" i="70" s="1"/>
  <c r="B343" i="70" a="1"/>
  <c r="B343" i="70" s="1"/>
  <c r="B344" i="70" a="1"/>
  <c r="B344" i="70" s="1"/>
  <c r="B345" i="70" a="1"/>
  <c r="B345" i="70" s="1"/>
  <c r="B346" i="70" a="1"/>
  <c r="B346" i="70" s="1"/>
  <c r="B347" i="70" a="1"/>
  <c r="B347" i="70" s="1"/>
  <c r="B348" i="70" a="1"/>
  <c r="B348" i="70" s="1"/>
  <c r="B349" i="70" a="1"/>
  <c r="B349" i="70" s="1"/>
  <c r="B350" i="70" a="1"/>
  <c r="B350" i="70" s="1"/>
  <c r="B351" i="70" a="1"/>
  <c r="B351" i="70" s="1"/>
  <c r="B352" i="70" a="1"/>
  <c r="B352" i="70" s="1"/>
  <c r="B353" i="70" a="1"/>
  <c r="B353" i="70" s="1"/>
  <c r="B354" i="70" a="1"/>
  <c r="B354" i="70" s="1"/>
  <c r="B355" i="70" a="1"/>
  <c r="B355" i="70" s="1"/>
  <c r="B356" i="70" a="1"/>
  <c r="B356" i="70" s="1"/>
  <c r="B357" i="70" a="1"/>
  <c r="B357" i="70" s="1"/>
  <c r="B358" i="70" a="1"/>
  <c r="B358" i="70" s="1"/>
  <c r="B359" i="70" a="1"/>
  <c r="B359" i="70" s="1"/>
  <c r="B360" i="70" a="1"/>
  <c r="B360" i="70" s="1"/>
  <c r="B361" i="70" a="1"/>
  <c r="B361" i="70" s="1"/>
  <c r="B362" i="70" a="1"/>
  <c r="B362" i="70" s="1"/>
  <c r="B363" i="70" a="1"/>
  <c r="B363" i="70" s="1"/>
  <c r="B364" i="70" a="1"/>
  <c r="B364" i="70" s="1"/>
  <c r="B365" i="70" a="1"/>
  <c r="B365" i="70" s="1"/>
  <c r="B366" i="70" a="1"/>
  <c r="B366" i="70" s="1"/>
  <c r="B367" i="70" a="1"/>
  <c r="B367" i="70" s="1"/>
  <c r="B368" i="70" a="1"/>
  <c r="B368" i="70" s="1"/>
  <c r="B369" i="70" a="1"/>
  <c r="B369" i="70" s="1"/>
  <c r="B370" i="70" a="1"/>
  <c r="B370" i="70" s="1"/>
  <c r="B371" i="70" a="1"/>
  <c r="B371" i="70" s="1"/>
  <c r="B372" i="70" a="1"/>
  <c r="B372" i="70" s="1"/>
  <c r="B373" i="70" a="1"/>
  <c r="B373" i="70" s="1"/>
  <c r="B374" i="70" a="1"/>
  <c r="B374" i="70" s="1"/>
  <c r="B375" i="70" a="1"/>
  <c r="B375" i="70" s="1"/>
  <c r="B376" i="70" a="1"/>
  <c r="B376" i="70" s="1"/>
  <c r="B377" i="70" a="1"/>
  <c r="B377" i="70" s="1"/>
  <c r="B378" i="70" a="1"/>
  <c r="B378" i="70" s="1"/>
  <c r="B379" i="70" a="1"/>
  <c r="B379" i="70" s="1"/>
  <c r="B380" i="70" a="1"/>
  <c r="B380" i="70" s="1"/>
  <c r="B381" i="70" a="1"/>
  <c r="B381" i="70" s="1"/>
  <c r="B382" i="70" a="1"/>
  <c r="B382" i="70" s="1"/>
  <c r="B383" i="70" a="1"/>
  <c r="B383" i="70" s="1"/>
  <c r="B384" i="70" a="1"/>
  <c r="B384" i="70" s="1"/>
  <c r="B385" i="70" a="1"/>
  <c r="B385" i="70" s="1"/>
  <c r="B386" i="70" a="1"/>
  <c r="B386" i="70" s="1"/>
  <c r="B387" i="70" a="1"/>
  <c r="B387" i="70" s="1"/>
  <c r="B388" i="70" a="1"/>
  <c r="B388" i="70" s="1"/>
  <c r="B389" i="70" a="1"/>
  <c r="B389" i="70" s="1"/>
  <c r="B390" i="70" a="1"/>
  <c r="B390" i="70" s="1"/>
  <c r="B391" i="70" a="1"/>
  <c r="B391" i="70" s="1"/>
  <c r="B392" i="70" a="1"/>
  <c r="B392" i="70" s="1"/>
  <c r="B393" i="70" a="1"/>
  <c r="B393" i="70" s="1"/>
  <c r="B394" i="70" a="1"/>
  <c r="B394" i="70" s="1"/>
  <c r="B395" i="70" a="1"/>
  <c r="B395" i="70" s="1"/>
  <c r="B396" i="70" a="1"/>
  <c r="B396" i="70" s="1"/>
  <c r="B397" i="70" a="1"/>
  <c r="B397" i="70" s="1"/>
  <c r="B398" i="70" a="1"/>
  <c r="B398" i="70" s="1"/>
  <c r="B399" i="70" a="1"/>
  <c r="B399" i="70" s="1"/>
  <c r="B400" i="70" a="1"/>
  <c r="B400" i="70" s="1"/>
  <c r="B401" i="70" a="1"/>
  <c r="B401" i="70" s="1"/>
  <c r="B402" i="70" a="1"/>
  <c r="B402" i="70" s="1"/>
  <c r="B403" i="70" a="1"/>
  <c r="B403" i="70" s="1"/>
  <c r="B404" i="70" a="1"/>
  <c r="B404" i="70" s="1"/>
  <c r="B405" i="70" a="1"/>
  <c r="B405" i="70" s="1"/>
  <c r="B406" i="70" a="1"/>
  <c r="B406" i="70" s="1"/>
  <c r="B407" i="70" a="1"/>
  <c r="B407" i="70" s="1"/>
  <c r="B408" i="70" a="1"/>
  <c r="B408" i="70" s="1"/>
  <c r="B409" i="70" a="1"/>
  <c r="B409" i="70" s="1"/>
  <c r="B410" i="70" a="1"/>
  <c r="B410" i="70" s="1"/>
  <c r="B411" i="70" a="1"/>
  <c r="B411" i="70" s="1"/>
  <c r="B412" i="70" a="1"/>
  <c r="B412" i="70" s="1"/>
  <c r="B413" i="70" a="1"/>
  <c r="B413" i="70" s="1"/>
  <c r="B414" i="70" a="1"/>
  <c r="B414" i="70" s="1"/>
  <c r="B415" i="70" a="1"/>
  <c r="B415" i="70" s="1"/>
  <c r="B416" i="70" a="1"/>
  <c r="B416" i="70" s="1"/>
  <c r="B417" i="70" a="1"/>
  <c r="B417" i="70" s="1"/>
  <c r="B418" i="70" a="1"/>
  <c r="B418" i="70" s="1"/>
  <c r="B419" i="70" a="1"/>
  <c r="B419" i="70" s="1"/>
  <c r="B420" i="70" a="1"/>
  <c r="B420" i="70" s="1"/>
  <c r="B421" i="70" a="1"/>
  <c r="B421" i="70" s="1"/>
  <c r="B422" i="70" a="1"/>
  <c r="B422" i="70" s="1"/>
  <c r="B423" i="70" a="1"/>
  <c r="B423" i="70" s="1"/>
  <c r="B424" i="70" a="1"/>
  <c r="B424" i="70" s="1"/>
  <c r="B425" i="70" a="1"/>
  <c r="B425" i="70" s="1"/>
  <c r="B426" i="70" a="1"/>
  <c r="B426" i="70" s="1"/>
  <c r="B427" i="70" a="1"/>
  <c r="B427" i="70" s="1"/>
  <c r="B428" i="70" a="1"/>
  <c r="B428" i="70" s="1"/>
  <c r="B429" i="70" a="1"/>
  <c r="B429" i="70" s="1"/>
  <c r="B430" i="70" a="1"/>
  <c r="B430" i="70" s="1"/>
  <c r="B431" i="70" a="1"/>
  <c r="B431" i="70" s="1"/>
  <c r="B432" i="70" a="1"/>
  <c r="B432" i="70" s="1"/>
  <c r="B433" i="70" a="1"/>
  <c r="B433" i="70" s="1"/>
  <c r="B434" i="70" a="1"/>
  <c r="B434" i="70" s="1"/>
  <c r="B435" i="70" a="1"/>
  <c r="B435" i="70" s="1"/>
  <c r="B436" i="70" a="1"/>
  <c r="B436" i="70" s="1"/>
  <c r="B437" i="70" a="1"/>
  <c r="B437" i="70" s="1"/>
  <c r="B438" i="70" a="1"/>
  <c r="B438" i="70" s="1"/>
  <c r="B439" i="70" a="1"/>
  <c r="B439" i="70" s="1"/>
  <c r="B440" i="70" a="1"/>
  <c r="B440" i="70" s="1"/>
  <c r="B441" i="70" a="1"/>
  <c r="B441" i="70" s="1"/>
  <c r="B442" i="70" a="1"/>
  <c r="B442" i="70" s="1"/>
  <c r="B443" i="70" a="1"/>
  <c r="B443" i="70" s="1"/>
  <c r="B444" i="70" a="1"/>
  <c r="B444" i="70" s="1"/>
  <c r="B445" i="70" a="1"/>
  <c r="B445" i="70" s="1"/>
  <c r="B446" i="70" a="1"/>
  <c r="B446" i="70" s="1"/>
  <c r="B447" i="70" a="1"/>
  <c r="B447" i="70" s="1"/>
  <c r="B448" i="70" a="1"/>
  <c r="B448" i="70" s="1"/>
  <c r="B449" i="70" a="1"/>
  <c r="B449" i="70" s="1"/>
  <c r="B450" i="70" a="1"/>
  <c r="B450" i="70" s="1"/>
  <c r="B451" i="70" a="1"/>
  <c r="B451" i="70" s="1"/>
  <c r="B452" i="70" a="1"/>
  <c r="B452" i="70" s="1"/>
  <c r="B453" i="70" a="1"/>
  <c r="B453" i="70" s="1"/>
  <c r="B454" i="70" a="1"/>
  <c r="B454" i="70" s="1"/>
  <c r="B455" i="70" a="1"/>
  <c r="B455" i="70" s="1"/>
  <c r="B456" i="70" a="1"/>
  <c r="B456" i="70" s="1"/>
  <c r="B457" i="70" a="1"/>
  <c r="B457" i="70" s="1"/>
  <c r="B458" i="70" a="1"/>
  <c r="B458" i="70" s="1"/>
  <c r="B459" i="70" a="1"/>
  <c r="B459" i="70" s="1"/>
  <c r="B460" i="70" a="1"/>
  <c r="B460" i="70" s="1"/>
  <c r="B461" i="70" a="1"/>
  <c r="B461" i="70" s="1"/>
  <c r="B462" i="70" a="1"/>
  <c r="B462" i="70" s="1"/>
  <c r="B463" i="70" a="1"/>
  <c r="B463" i="70" s="1"/>
  <c r="B464" i="70" a="1"/>
  <c r="B464" i="70" s="1"/>
  <c r="B465" i="70" a="1"/>
  <c r="B465" i="70" s="1"/>
  <c r="B466" i="70" a="1"/>
  <c r="B466" i="70" s="1"/>
  <c r="B467" i="70" a="1"/>
  <c r="B467" i="70" s="1"/>
  <c r="B468" i="70" a="1"/>
  <c r="B468" i="70" s="1"/>
  <c r="B469" i="70" a="1"/>
  <c r="B469" i="70" s="1"/>
  <c r="B470" i="70" a="1"/>
  <c r="B470" i="70" s="1"/>
  <c r="B471" i="70" a="1"/>
  <c r="B471" i="70" s="1"/>
  <c r="B472" i="70" a="1"/>
  <c r="B472" i="70" s="1"/>
  <c r="B473" i="70" a="1"/>
  <c r="B473" i="70" s="1"/>
  <c r="B474" i="70" a="1"/>
  <c r="B474" i="70" s="1"/>
  <c r="B475" i="70" a="1"/>
  <c r="B475" i="70" s="1"/>
  <c r="B476" i="70" a="1"/>
  <c r="B476" i="70" s="1"/>
  <c r="B477" i="70" a="1"/>
  <c r="B477" i="70" s="1"/>
  <c r="B478" i="70" a="1"/>
  <c r="B478" i="70" s="1"/>
  <c r="B479" i="70" a="1"/>
  <c r="B479" i="70" s="1"/>
  <c r="B480" i="70" a="1"/>
  <c r="B480" i="70" s="1"/>
  <c r="B481" i="70" a="1"/>
  <c r="B481" i="70" s="1"/>
  <c r="B482" i="70" a="1"/>
  <c r="B482" i="70" s="1"/>
  <c r="B483" i="70" a="1"/>
  <c r="B483" i="70" s="1"/>
  <c r="B484" i="70" a="1"/>
  <c r="B484" i="70" s="1"/>
  <c r="B485" i="70" a="1"/>
  <c r="B485" i="70" s="1"/>
  <c r="B486" i="70" a="1"/>
  <c r="B486" i="70" s="1"/>
  <c r="B487" i="70" a="1"/>
  <c r="B487" i="70" s="1"/>
  <c r="B488" i="70" a="1"/>
  <c r="B488" i="70" s="1"/>
  <c r="B489" i="70" a="1"/>
  <c r="B489" i="70" s="1"/>
  <c r="B490" i="70" a="1"/>
  <c r="B490" i="70" s="1"/>
  <c r="B491" i="70" a="1"/>
  <c r="B491" i="70" s="1"/>
  <c r="B492" i="70" a="1"/>
  <c r="B492" i="70" s="1"/>
  <c r="B493" i="70" a="1"/>
  <c r="B493" i="70" s="1"/>
  <c r="B494" i="70" a="1"/>
  <c r="B494" i="70" s="1"/>
  <c r="B495" i="70" a="1"/>
  <c r="B495" i="70" s="1"/>
  <c r="B496" i="70" a="1"/>
  <c r="B496" i="70" s="1"/>
  <c r="B497" i="70" a="1"/>
  <c r="B497" i="70" s="1"/>
  <c r="B498" i="70" a="1"/>
  <c r="B498" i="70" s="1"/>
  <c r="B499" i="70" a="1"/>
  <c r="B499" i="70" s="1"/>
  <c r="B500" i="70" a="1"/>
  <c r="B500" i="70" s="1"/>
  <c r="A2" i="70" a="1"/>
  <c r="B3" i="70" s="1" a="1"/>
  <c r="B3" i="53" a="1"/>
  <c r="B3" i="53" s="1"/>
  <c r="B4" i="53" a="1"/>
  <c r="B4" i="53" s="1"/>
  <c r="B5" i="53" a="1"/>
  <c r="B5" i="53" s="1"/>
  <c r="B6" i="53" a="1"/>
  <c r="B6" i="53" s="1"/>
  <c r="B7" i="53" a="1"/>
  <c r="B7" i="53" s="1"/>
  <c r="B8" i="53" a="1"/>
  <c r="B8" i="53" s="1"/>
  <c r="B9" i="53" a="1"/>
  <c r="B9" i="53" s="1"/>
  <c r="B10" i="53" a="1"/>
  <c r="B10" i="53" s="1"/>
  <c r="B11" i="53" a="1"/>
  <c r="B11" i="53" s="1"/>
  <c r="B12" i="53" a="1"/>
  <c r="B12" i="53" s="1"/>
  <c r="B13" i="53" a="1"/>
  <c r="B13" i="53" s="1"/>
  <c r="B14" i="53" a="1"/>
  <c r="B14" i="53" s="1"/>
  <c r="B15" i="53" a="1"/>
  <c r="B15" i="53" s="1"/>
  <c r="B16" i="53" a="1"/>
  <c r="B16" i="53" s="1"/>
  <c r="B17" i="53" a="1"/>
  <c r="B17" i="53" s="1"/>
  <c r="B18" i="53" a="1"/>
  <c r="B18" i="53" s="1"/>
  <c r="B19" i="53" a="1"/>
  <c r="B19" i="53" s="1"/>
  <c r="B20" i="53" a="1"/>
  <c r="B20" i="53" s="1"/>
  <c r="B21" i="53" a="1"/>
  <c r="B21" i="53" s="1"/>
  <c r="B22" i="53" a="1"/>
  <c r="B22" i="53" s="1"/>
  <c r="B23" i="53" a="1"/>
  <c r="B23" i="53" s="1"/>
  <c r="B24" i="53" a="1"/>
  <c r="B24" i="53" s="1"/>
  <c r="B25" i="53" a="1"/>
  <c r="B25" i="53" s="1"/>
  <c r="B26" i="53" a="1"/>
  <c r="B26" i="53" s="1"/>
  <c r="B27" i="53" a="1"/>
  <c r="B27" i="53" s="1"/>
  <c r="B28" i="53" a="1"/>
  <c r="B28" i="53" s="1"/>
  <c r="B29" i="53" a="1"/>
  <c r="B29" i="53" s="1"/>
  <c r="B30" i="53" a="1"/>
  <c r="B30" i="53" s="1"/>
  <c r="B31" i="53" a="1"/>
  <c r="B31" i="53" s="1"/>
  <c r="B32" i="53" a="1"/>
  <c r="B32" i="53" s="1"/>
  <c r="B33" i="53" a="1"/>
  <c r="B33" i="53" s="1"/>
  <c r="B34" i="53" a="1"/>
  <c r="B34" i="53" s="1"/>
  <c r="B35" i="53" a="1"/>
  <c r="B35" i="53" s="1"/>
  <c r="B36" i="53" a="1"/>
  <c r="B36" i="53" s="1"/>
  <c r="B37" i="53" a="1"/>
  <c r="B37" i="53" s="1"/>
  <c r="B38" i="53" a="1"/>
  <c r="B38" i="53" s="1"/>
  <c r="B39" i="53" a="1"/>
  <c r="B39" i="53" s="1"/>
  <c r="B40" i="53" a="1"/>
  <c r="B40" i="53" s="1"/>
  <c r="B41" i="53" a="1"/>
  <c r="B41" i="53" s="1"/>
  <c r="B42" i="53" a="1"/>
  <c r="B42" i="53" s="1"/>
  <c r="B43" i="53" a="1"/>
  <c r="B43" i="53" s="1"/>
  <c r="B44" i="53" a="1"/>
  <c r="B44" i="53" s="1"/>
  <c r="B45" i="53" a="1"/>
  <c r="B45" i="53" s="1"/>
  <c r="B46" i="53" a="1"/>
  <c r="B46" i="53" s="1"/>
  <c r="B47" i="53" a="1"/>
  <c r="B47" i="53" s="1"/>
  <c r="B48" i="53" a="1"/>
  <c r="B48" i="53" s="1"/>
  <c r="B49" i="53" a="1"/>
  <c r="B49" i="53" s="1"/>
  <c r="B50" i="53" a="1"/>
  <c r="B50" i="53" s="1"/>
  <c r="B51" i="53" a="1"/>
  <c r="B51" i="53" s="1"/>
  <c r="B52" i="53" a="1"/>
  <c r="B52" i="53" s="1"/>
  <c r="B53" i="53" a="1"/>
  <c r="B53" i="53" s="1"/>
  <c r="B54" i="53" a="1"/>
  <c r="B54" i="53" s="1"/>
  <c r="B55" i="53" a="1"/>
  <c r="B55" i="53" s="1"/>
  <c r="B56" i="53" a="1"/>
  <c r="B56" i="53" s="1"/>
  <c r="B57" i="53" a="1"/>
  <c r="B57" i="53" s="1"/>
  <c r="B58" i="53" a="1"/>
  <c r="B58" i="53" s="1"/>
  <c r="B59" i="53" a="1"/>
  <c r="B59" i="53" s="1"/>
  <c r="B60" i="53" a="1"/>
  <c r="B60" i="53" s="1"/>
  <c r="B61" i="53" a="1"/>
  <c r="B61" i="53" s="1"/>
  <c r="B62" i="53" a="1"/>
  <c r="B62" i="53" s="1"/>
  <c r="B63" i="53" a="1"/>
  <c r="B63" i="53" s="1"/>
  <c r="B64" i="53" a="1"/>
  <c r="B64" i="53" s="1"/>
  <c r="B65" i="53" a="1"/>
  <c r="B65" i="53" s="1"/>
  <c r="B66" i="53" a="1"/>
  <c r="B66" i="53" s="1"/>
  <c r="B67" i="53" a="1"/>
  <c r="B67" i="53" s="1"/>
  <c r="B68" i="53" a="1"/>
  <c r="B68" i="53" s="1"/>
  <c r="B69" i="53" a="1"/>
  <c r="B69" i="53" s="1"/>
  <c r="B70" i="53" a="1"/>
  <c r="B70" i="53" s="1"/>
  <c r="B71" i="53" a="1"/>
  <c r="B71" i="53" s="1"/>
  <c r="B72" i="53" a="1"/>
  <c r="B72" i="53" s="1"/>
  <c r="B73" i="53" a="1"/>
  <c r="B73" i="53" s="1"/>
  <c r="B74" i="53" a="1"/>
  <c r="B74" i="53" s="1"/>
  <c r="B75" i="53" a="1"/>
  <c r="B75" i="53" s="1"/>
  <c r="B76" i="53" a="1"/>
  <c r="B76" i="53" s="1"/>
  <c r="B77" i="53" a="1"/>
  <c r="B77" i="53" s="1"/>
  <c r="B78" i="53" a="1"/>
  <c r="B78" i="53" s="1"/>
  <c r="B79" i="53" a="1"/>
  <c r="B79" i="53" s="1"/>
  <c r="B80" i="53" a="1"/>
  <c r="B80" i="53" s="1"/>
  <c r="B81" i="53" a="1"/>
  <c r="B81" i="53" s="1"/>
  <c r="B82" i="53" a="1"/>
  <c r="B82" i="53" s="1"/>
  <c r="B83" i="53" a="1"/>
  <c r="B83" i="53" s="1"/>
  <c r="B84" i="53" a="1"/>
  <c r="B84" i="53" s="1"/>
  <c r="B85" i="53" a="1"/>
  <c r="B85" i="53" s="1"/>
  <c r="B86" i="53" a="1"/>
  <c r="B86" i="53" s="1"/>
  <c r="B87" i="53" a="1"/>
  <c r="B87" i="53" s="1"/>
  <c r="B88" i="53" a="1"/>
  <c r="B88" i="53" s="1"/>
  <c r="B89" i="53" a="1"/>
  <c r="B89" i="53" s="1"/>
  <c r="B90" i="53" a="1"/>
  <c r="B90" i="53" s="1"/>
  <c r="B91" i="53" a="1"/>
  <c r="B91" i="53" s="1"/>
  <c r="B92" i="53" a="1"/>
  <c r="B92" i="53" s="1"/>
  <c r="B93" i="53" a="1"/>
  <c r="B93" i="53" s="1"/>
  <c r="B94" i="53" a="1"/>
  <c r="B94" i="53" s="1"/>
  <c r="B95" i="53" a="1"/>
  <c r="B95" i="53" s="1"/>
  <c r="B96" i="53" a="1"/>
  <c r="B96" i="53" s="1"/>
  <c r="B97" i="53" a="1"/>
  <c r="B97" i="53" s="1"/>
  <c r="B98" i="53" a="1"/>
  <c r="B98" i="53" s="1"/>
  <c r="B99" i="53" a="1"/>
  <c r="B99" i="53" s="1"/>
  <c r="B100" i="53" a="1"/>
  <c r="B100" i="53" s="1"/>
  <c r="B101" i="53" a="1"/>
  <c r="B101" i="53" s="1"/>
  <c r="B102" i="53" a="1"/>
  <c r="B102" i="53" s="1"/>
  <c r="B103" i="53" a="1"/>
  <c r="B103" i="53" s="1"/>
  <c r="B104" i="53" a="1"/>
  <c r="B104" i="53" s="1"/>
  <c r="B105" i="53" a="1"/>
  <c r="B105" i="53" s="1"/>
  <c r="B106" i="53" a="1"/>
  <c r="B106" i="53" s="1"/>
  <c r="B107" i="53" a="1"/>
  <c r="B107" i="53" s="1"/>
  <c r="B108" i="53" a="1"/>
  <c r="B108" i="53" s="1"/>
  <c r="B109" i="53" a="1"/>
  <c r="B109" i="53" s="1"/>
  <c r="B110" i="53" a="1"/>
  <c r="B110" i="53" s="1"/>
  <c r="B111" i="53" a="1"/>
  <c r="B111" i="53" s="1"/>
  <c r="B112" i="53" a="1"/>
  <c r="B112" i="53" s="1"/>
  <c r="B113" i="53" a="1"/>
  <c r="B113" i="53" s="1"/>
  <c r="B114" i="53" a="1"/>
  <c r="B114" i="53" s="1"/>
  <c r="B115" i="53" a="1"/>
  <c r="B115" i="53" s="1"/>
  <c r="B116" i="53" a="1"/>
  <c r="B116" i="53" s="1"/>
  <c r="B117" i="53" a="1"/>
  <c r="B117" i="53" s="1"/>
  <c r="B118" i="53" a="1"/>
  <c r="B118" i="53" s="1"/>
  <c r="B119" i="53" a="1"/>
  <c r="B119" i="53" s="1"/>
  <c r="B120" i="53" a="1"/>
  <c r="B120" i="53" s="1"/>
  <c r="B121" i="53" a="1"/>
  <c r="B121" i="53" s="1"/>
  <c r="B122" i="53" a="1"/>
  <c r="B122" i="53" s="1"/>
  <c r="B123" i="53" a="1"/>
  <c r="B123" i="53" s="1"/>
  <c r="B124" i="53" a="1"/>
  <c r="B124" i="53" s="1"/>
  <c r="B125" i="53" a="1"/>
  <c r="B125" i="53" s="1"/>
  <c r="B126" i="53" a="1"/>
  <c r="B126" i="53" s="1"/>
  <c r="B127" i="53" a="1"/>
  <c r="B127" i="53" s="1"/>
  <c r="B128" i="53" a="1"/>
  <c r="B128" i="53" s="1"/>
  <c r="B129" i="53" a="1"/>
  <c r="B129" i="53" s="1"/>
  <c r="B130" i="53" a="1"/>
  <c r="B130" i="53" s="1"/>
  <c r="B131" i="53" a="1"/>
  <c r="B131" i="53" s="1"/>
  <c r="B132" i="53" a="1"/>
  <c r="B132" i="53" s="1"/>
  <c r="B133" i="53" a="1"/>
  <c r="B133" i="53" s="1"/>
  <c r="B134" i="53" a="1"/>
  <c r="B134" i="53" s="1"/>
  <c r="B135" i="53" a="1"/>
  <c r="B135" i="53" s="1"/>
  <c r="B136" i="53" a="1"/>
  <c r="B136" i="53" s="1"/>
  <c r="B137" i="53" a="1"/>
  <c r="B137" i="53" s="1"/>
  <c r="B138" i="53" a="1"/>
  <c r="B138" i="53" s="1"/>
  <c r="B139" i="53" a="1"/>
  <c r="B139" i="53" s="1"/>
  <c r="B140" i="53" a="1"/>
  <c r="B140" i="53" s="1"/>
  <c r="B141" i="53" a="1"/>
  <c r="B141" i="53" s="1"/>
  <c r="B142" i="53" a="1"/>
  <c r="B142" i="53" s="1"/>
  <c r="B143" i="53" a="1"/>
  <c r="B143" i="53" s="1"/>
  <c r="B144" i="53" a="1"/>
  <c r="B144" i="53" s="1"/>
  <c r="B145" i="53" a="1"/>
  <c r="B145" i="53" s="1"/>
  <c r="B146" i="53" a="1"/>
  <c r="B146" i="53" s="1"/>
  <c r="B147" i="53" a="1"/>
  <c r="B147" i="53" s="1"/>
  <c r="B148" i="53" a="1"/>
  <c r="B148" i="53" s="1"/>
  <c r="B149" i="53" a="1"/>
  <c r="B149" i="53" s="1"/>
  <c r="B150" i="53" a="1"/>
  <c r="B150" i="53" s="1"/>
  <c r="B151" i="53" a="1"/>
  <c r="B151" i="53" s="1"/>
  <c r="B152" i="53" a="1"/>
  <c r="B152" i="53" s="1"/>
  <c r="B153" i="53" a="1"/>
  <c r="B153" i="53" s="1"/>
  <c r="B154" i="53" a="1"/>
  <c r="B154" i="53" s="1"/>
  <c r="B155" i="53" a="1"/>
  <c r="B155" i="53" s="1"/>
  <c r="B156" i="53" a="1"/>
  <c r="B156" i="53" s="1"/>
  <c r="B157" i="53" a="1"/>
  <c r="B157" i="53" s="1"/>
  <c r="B158" i="53" a="1"/>
  <c r="B158" i="53" s="1"/>
  <c r="B159" i="53" a="1"/>
  <c r="B159" i="53" s="1"/>
  <c r="B160" i="53" a="1"/>
  <c r="B160" i="53" s="1"/>
  <c r="B161" i="53" a="1"/>
  <c r="B161" i="53" s="1"/>
  <c r="B162" i="53" a="1"/>
  <c r="B162" i="53" s="1"/>
  <c r="B163" i="53" a="1"/>
  <c r="B163" i="53" s="1"/>
  <c r="B164" i="53" a="1"/>
  <c r="B164" i="53" s="1"/>
  <c r="B165" i="53" a="1"/>
  <c r="B165" i="53" s="1"/>
  <c r="B166" i="53" a="1"/>
  <c r="B166" i="53" s="1"/>
  <c r="B167" i="53" a="1"/>
  <c r="B167" i="53" s="1"/>
  <c r="B168" i="53" a="1"/>
  <c r="B168" i="53" s="1"/>
  <c r="B169" i="53" a="1"/>
  <c r="B169" i="53" s="1"/>
  <c r="B170" i="53" a="1"/>
  <c r="B170" i="53" s="1"/>
  <c r="B171" i="53" a="1"/>
  <c r="B171" i="53" s="1"/>
  <c r="B172" i="53" a="1"/>
  <c r="B172" i="53" s="1"/>
  <c r="B173" i="53" a="1"/>
  <c r="B173" i="53" s="1"/>
  <c r="B174" i="53" a="1"/>
  <c r="B174" i="53" s="1"/>
  <c r="B175" i="53" a="1"/>
  <c r="B175" i="53" s="1"/>
  <c r="B176" i="53" a="1"/>
  <c r="B176" i="53" s="1"/>
  <c r="B177" i="53" a="1"/>
  <c r="B177" i="53" s="1"/>
  <c r="B178" i="53" a="1"/>
  <c r="B178" i="53" s="1"/>
  <c r="B179" i="53" a="1"/>
  <c r="B179" i="53" s="1"/>
  <c r="B180" i="53" a="1"/>
  <c r="B180" i="53" s="1"/>
  <c r="B181" i="53" a="1"/>
  <c r="B181" i="53" s="1"/>
  <c r="B182" i="53" a="1"/>
  <c r="B182" i="53" s="1"/>
  <c r="B183" i="53" a="1"/>
  <c r="B183" i="53" s="1"/>
  <c r="B184" i="53" a="1"/>
  <c r="B184" i="53" s="1"/>
  <c r="B185" i="53" a="1"/>
  <c r="B185" i="53" s="1"/>
  <c r="B186" i="53" a="1"/>
  <c r="B186" i="53" s="1"/>
  <c r="B187" i="53" a="1"/>
  <c r="B187" i="53" s="1"/>
  <c r="B188" i="53" a="1"/>
  <c r="B188" i="53" s="1"/>
  <c r="B189" i="53" a="1"/>
  <c r="B189" i="53" s="1"/>
  <c r="B190" i="53" a="1"/>
  <c r="B190" i="53" s="1"/>
  <c r="B191" i="53" a="1"/>
  <c r="B191" i="53" s="1"/>
  <c r="B192" i="53" a="1"/>
  <c r="B192" i="53" s="1"/>
  <c r="B193" i="53" a="1"/>
  <c r="B193" i="53" s="1"/>
  <c r="B194" i="53" a="1"/>
  <c r="B194" i="53" s="1"/>
  <c r="B195" i="53" a="1"/>
  <c r="B195" i="53" s="1"/>
  <c r="B196" i="53" a="1"/>
  <c r="B196" i="53" s="1"/>
  <c r="B197" i="53" a="1"/>
  <c r="B197" i="53" s="1"/>
  <c r="B198" i="53" a="1"/>
  <c r="B198" i="53" s="1"/>
  <c r="B199" i="53" a="1"/>
  <c r="B199" i="53" s="1"/>
  <c r="B200" i="53" a="1"/>
  <c r="B200" i="53" s="1"/>
  <c r="B201" i="53" a="1"/>
  <c r="B201" i="53" s="1"/>
  <c r="B202" i="53" a="1"/>
  <c r="B202" i="53" s="1"/>
  <c r="B203" i="53" a="1"/>
  <c r="B203" i="53" s="1"/>
  <c r="B204" i="53" a="1"/>
  <c r="B204" i="53" s="1"/>
  <c r="B205" i="53" a="1"/>
  <c r="B205" i="53" s="1"/>
  <c r="B206" i="53" a="1"/>
  <c r="B206" i="53" s="1"/>
  <c r="B207" i="53" a="1"/>
  <c r="B207" i="53" s="1"/>
  <c r="B208" i="53" a="1"/>
  <c r="B208" i="53" s="1"/>
  <c r="B209" i="53" a="1"/>
  <c r="B209" i="53" s="1"/>
  <c r="B210" i="53" a="1"/>
  <c r="B210" i="53" s="1"/>
  <c r="B211" i="53" a="1"/>
  <c r="B211" i="53" s="1"/>
  <c r="B212" i="53" a="1"/>
  <c r="B212" i="53" s="1"/>
  <c r="B213" i="53" a="1"/>
  <c r="B213" i="53" s="1"/>
  <c r="B214" i="53" a="1"/>
  <c r="B214" i="53" s="1"/>
  <c r="B215" i="53" a="1"/>
  <c r="B215" i="53" s="1"/>
  <c r="B216" i="53" a="1"/>
  <c r="B216" i="53" s="1"/>
  <c r="B217" i="53" a="1"/>
  <c r="B217" i="53" s="1"/>
  <c r="B218" i="53" a="1"/>
  <c r="B218" i="53" s="1"/>
  <c r="B219" i="53" a="1"/>
  <c r="B219" i="53" s="1"/>
  <c r="B220" i="53" a="1"/>
  <c r="B220" i="53" s="1"/>
  <c r="B221" i="53" a="1"/>
  <c r="B221" i="53" s="1"/>
  <c r="B222" i="53" a="1"/>
  <c r="B222" i="53" s="1"/>
  <c r="B223" i="53" a="1"/>
  <c r="B223" i="53" s="1"/>
  <c r="B224" i="53" a="1"/>
  <c r="B224" i="53" s="1"/>
  <c r="B225" i="53" a="1"/>
  <c r="B225" i="53" s="1"/>
  <c r="B226" i="53" a="1"/>
  <c r="B226" i="53" s="1"/>
  <c r="B227" i="53" a="1"/>
  <c r="B227" i="53" s="1"/>
  <c r="B228" i="53" a="1"/>
  <c r="B228" i="53" s="1"/>
  <c r="B229" i="53" a="1"/>
  <c r="B229" i="53" s="1"/>
  <c r="B230" i="53" a="1"/>
  <c r="B230" i="53" s="1"/>
  <c r="B231" i="53" a="1"/>
  <c r="B231" i="53" s="1"/>
  <c r="B232" i="53" a="1"/>
  <c r="B232" i="53" s="1"/>
  <c r="B233" i="53" a="1"/>
  <c r="B233" i="53" s="1"/>
  <c r="B234" i="53" a="1"/>
  <c r="B234" i="53" s="1"/>
  <c r="B235" i="53" a="1"/>
  <c r="B235" i="53" s="1"/>
  <c r="B236" i="53" a="1"/>
  <c r="B236" i="53" s="1"/>
  <c r="B237" i="53" a="1"/>
  <c r="B237" i="53" s="1"/>
  <c r="B238" i="53" a="1"/>
  <c r="B238" i="53" s="1"/>
  <c r="B239" i="53" a="1"/>
  <c r="B239" i="53" s="1"/>
  <c r="B240" i="53" a="1"/>
  <c r="B240" i="53" s="1"/>
  <c r="B241" i="53" a="1"/>
  <c r="B241" i="53" s="1"/>
  <c r="B242" i="53" a="1"/>
  <c r="B242" i="53" s="1"/>
  <c r="B243" i="53" a="1"/>
  <c r="B243" i="53" s="1"/>
  <c r="B244" i="53" a="1"/>
  <c r="B244" i="53" s="1"/>
  <c r="B245" i="53" a="1"/>
  <c r="B245" i="53" s="1"/>
  <c r="B246" i="53" a="1"/>
  <c r="B246" i="53" s="1"/>
  <c r="B247" i="53" a="1"/>
  <c r="B247" i="53" s="1"/>
  <c r="B248" i="53" a="1"/>
  <c r="B248" i="53" s="1"/>
  <c r="B249" i="53" a="1"/>
  <c r="B249" i="53" s="1"/>
  <c r="B250" i="53" a="1"/>
  <c r="B250" i="53" s="1"/>
  <c r="B251" i="53" a="1"/>
  <c r="B251" i="53" s="1"/>
  <c r="B252" i="53" a="1"/>
  <c r="B252" i="53" s="1"/>
  <c r="B253" i="53" a="1"/>
  <c r="B253" i="53" s="1"/>
  <c r="B254" i="53" a="1"/>
  <c r="B254" i="53" s="1"/>
  <c r="B255" i="53" a="1"/>
  <c r="B255" i="53" s="1"/>
  <c r="B256" i="53" a="1"/>
  <c r="B256" i="53" s="1"/>
  <c r="B257" i="53" a="1"/>
  <c r="B257" i="53" s="1"/>
  <c r="B258" i="53" a="1"/>
  <c r="B258" i="53" s="1"/>
  <c r="B259" i="53" a="1"/>
  <c r="B259" i="53" s="1"/>
  <c r="B260" i="53" a="1"/>
  <c r="B260" i="53" s="1"/>
  <c r="B261" i="53" a="1"/>
  <c r="B261" i="53" s="1"/>
  <c r="B262" i="53" a="1"/>
  <c r="B262" i="53" s="1"/>
  <c r="B263" i="53" a="1"/>
  <c r="B263" i="53" s="1"/>
  <c r="B264" i="53" a="1"/>
  <c r="B264" i="53" s="1"/>
  <c r="B265" i="53" a="1"/>
  <c r="B265" i="53" s="1"/>
  <c r="B266" i="53" a="1"/>
  <c r="B266" i="53" s="1"/>
  <c r="B267" i="53" a="1"/>
  <c r="B267" i="53" s="1"/>
  <c r="B268" i="53" a="1"/>
  <c r="B268" i="53" s="1"/>
  <c r="B269" i="53" a="1"/>
  <c r="B269" i="53" s="1"/>
  <c r="B270" i="53" a="1"/>
  <c r="B270" i="53" s="1"/>
  <c r="B271" i="53" a="1"/>
  <c r="B271" i="53" s="1"/>
  <c r="B272" i="53" a="1"/>
  <c r="B272" i="53" s="1"/>
  <c r="B273" i="53" a="1"/>
  <c r="B273" i="53" s="1"/>
  <c r="B274" i="53" a="1"/>
  <c r="B274" i="53" s="1"/>
  <c r="B275" i="53" a="1"/>
  <c r="B275" i="53" s="1"/>
  <c r="B276" i="53" a="1"/>
  <c r="B276" i="53" s="1"/>
  <c r="B277" i="53" a="1"/>
  <c r="B277" i="53" s="1"/>
  <c r="B278" i="53" a="1"/>
  <c r="B278" i="53" s="1"/>
  <c r="B279" i="53" a="1"/>
  <c r="B279" i="53" s="1"/>
  <c r="B280" i="53" a="1"/>
  <c r="B280" i="53" s="1"/>
  <c r="B281" i="53" a="1"/>
  <c r="B281" i="53" s="1"/>
  <c r="B282" i="53" a="1"/>
  <c r="B282" i="53" s="1"/>
  <c r="B283" i="53" a="1"/>
  <c r="B283" i="53" s="1"/>
  <c r="B284" i="53" a="1"/>
  <c r="B284" i="53" s="1"/>
  <c r="B285" i="53" a="1"/>
  <c r="B285" i="53" s="1"/>
  <c r="B286" i="53" a="1"/>
  <c r="B286" i="53" s="1"/>
  <c r="B287" i="53" a="1"/>
  <c r="B287" i="53" s="1"/>
  <c r="B288" i="53" a="1"/>
  <c r="B288" i="53" s="1"/>
  <c r="B289" i="53" a="1"/>
  <c r="B289" i="53" s="1"/>
  <c r="B290" i="53" a="1"/>
  <c r="B290" i="53" s="1"/>
  <c r="B291" i="53" a="1"/>
  <c r="B291" i="53" s="1"/>
  <c r="B292" i="53" a="1"/>
  <c r="B292" i="53" s="1"/>
  <c r="B293" i="53" a="1"/>
  <c r="B293" i="53" s="1"/>
  <c r="B294" i="53" a="1"/>
  <c r="B294" i="53" s="1"/>
  <c r="B295" i="53" a="1"/>
  <c r="B295" i="53" s="1"/>
  <c r="B296" i="53" a="1"/>
  <c r="B296" i="53" s="1"/>
  <c r="B297" i="53" a="1"/>
  <c r="B297" i="53" s="1"/>
  <c r="B298" i="53" a="1"/>
  <c r="B298" i="53" s="1"/>
  <c r="B299" i="53" a="1"/>
  <c r="B299" i="53" s="1"/>
  <c r="B300" i="53" a="1"/>
  <c r="B300" i="53" s="1"/>
  <c r="B301" i="53" a="1"/>
  <c r="B301" i="53" s="1"/>
  <c r="B302" i="53" a="1"/>
  <c r="B302" i="53" s="1"/>
  <c r="B303" i="53" a="1"/>
  <c r="B303" i="53" s="1"/>
  <c r="B304" i="53" a="1"/>
  <c r="B304" i="53" s="1"/>
  <c r="B305" i="53" a="1"/>
  <c r="B305" i="53" s="1"/>
  <c r="B306" i="53" a="1"/>
  <c r="B306" i="53" s="1"/>
  <c r="B307" i="53" a="1"/>
  <c r="B307" i="53" s="1"/>
  <c r="B308" i="53" a="1"/>
  <c r="B308" i="53" s="1"/>
  <c r="B309" i="53" a="1"/>
  <c r="B309" i="53" s="1"/>
  <c r="B310" i="53" a="1"/>
  <c r="B310" i="53" s="1"/>
  <c r="B311" i="53" a="1"/>
  <c r="B311" i="53" s="1"/>
  <c r="B312" i="53" a="1"/>
  <c r="B312" i="53" s="1"/>
  <c r="B313" i="53" a="1"/>
  <c r="B313" i="53" s="1"/>
  <c r="B314" i="53" a="1"/>
  <c r="B314" i="53" s="1"/>
  <c r="B315" i="53" a="1"/>
  <c r="B315" i="53" s="1"/>
  <c r="B316" i="53" a="1"/>
  <c r="B316" i="53" s="1"/>
  <c r="B317" i="53" a="1"/>
  <c r="B317" i="53" s="1"/>
  <c r="B318" i="53" a="1"/>
  <c r="B318" i="53" s="1"/>
  <c r="B319" i="53" a="1"/>
  <c r="B319" i="53" s="1"/>
  <c r="B320" i="53" a="1"/>
  <c r="B320" i="53" s="1"/>
  <c r="B321" i="53" a="1"/>
  <c r="B321" i="53" s="1"/>
  <c r="B322" i="53" a="1"/>
  <c r="B322" i="53" s="1"/>
  <c r="B323" i="53" a="1"/>
  <c r="B323" i="53" s="1"/>
  <c r="B324" i="53" a="1"/>
  <c r="B324" i="53" s="1"/>
  <c r="B325" i="53" a="1"/>
  <c r="B325" i="53" s="1"/>
  <c r="B326" i="53" a="1"/>
  <c r="B326" i="53" s="1"/>
  <c r="B327" i="53" a="1"/>
  <c r="B327" i="53" s="1"/>
  <c r="B328" i="53" a="1"/>
  <c r="B328" i="53" s="1"/>
  <c r="B329" i="53" a="1"/>
  <c r="B329" i="53" s="1"/>
  <c r="B330" i="53" a="1"/>
  <c r="B330" i="53" s="1"/>
  <c r="B331" i="53" a="1"/>
  <c r="B331" i="53" s="1"/>
  <c r="B332" i="53" a="1"/>
  <c r="B332" i="53" s="1"/>
  <c r="B333" i="53" a="1"/>
  <c r="B333" i="53" s="1"/>
  <c r="B334" i="53" a="1"/>
  <c r="B334" i="53" s="1"/>
  <c r="B335" i="53" a="1"/>
  <c r="B335" i="53" s="1"/>
  <c r="B336" i="53" a="1"/>
  <c r="B336" i="53" s="1"/>
  <c r="B337" i="53" a="1"/>
  <c r="B337" i="53" s="1"/>
  <c r="B338" i="53" a="1"/>
  <c r="B338" i="53" s="1"/>
  <c r="B339" i="53" a="1"/>
  <c r="B339" i="53" s="1"/>
  <c r="B340" i="53" a="1"/>
  <c r="B340" i="53" s="1"/>
  <c r="B341" i="53" a="1"/>
  <c r="B341" i="53" s="1"/>
  <c r="B342" i="53" a="1"/>
  <c r="B342" i="53" s="1"/>
  <c r="B343" i="53" a="1"/>
  <c r="B343" i="53" s="1"/>
  <c r="B344" i="53" a="1"/>
  <c r="B344" i="53" s="1"/>
  <c r="B345" i="53" a="1"/>
  <c r="B345" i="53" s="1"/>
  <c r="B346" i="53" a="1"/>
  <c r="B346" i="53" s="1"/>
  <c r="B347" i="53" a="1"/>
  <c r="B347" i="53" s="1"/>
  <c r="B348" i="53" a="1"/>
  <c r="B348" i="53" s="1"/>
  <c r="B349" i="53" a="1"/>
  <c r="B349" i="53" s="1"/>
  <c r="B350" i="53" a="1"/>
  <c r="B350" i="53" s="1"/>
  <c r="B351" i="53" a="1"/>
  <c r="B351" i="53" s="1"/>
  <c r="B352" i="53" a="1"/>
  <c r="B352" i="53" s="1"/>
  <c r="B353" i="53" a="1"/>
  <c r="B353" i="53" s="1"/>
  <c r="B354" i="53" a="1"/>
  <c r="B354" i="53" s="1"/>
  <c r="B355" i="53" a="1"/>
  <c r="B355" i="53" s="1"/>
  <c r="B356" i="53" a="1"/>
  <c r="B356" i="53" s="1"/>
  <c r="B357" i="53" a="1"/>
  <c r="B357" i="53" s="1"/>
  <c r="B358" i="53" a="1"/>
  <c r="B358" i="53" s="1"/>
  <c r="B359" i="53" a="1"/>
  <c r="B359" i="53" s="1"/>
  <c r="B360" i="53" a="1"/>
  <c r="B360" i="53" s="1"/>
  <c r="B361" i="53" a="1"/>
  <c r="B361" i="53" s="1"/>
  <c r="B362" i="53" a="1"/>
  <c r="B362" i="53" s="1"/>
  <c r="B363" i="53" a="1"/>
  <c r="B363" i="53" s="1"/>
  <c r="B364" i="53" a="1"/>
  <c r="B364" i="53" s="1"/>
  <c r="B365" i="53" a="1"/>
  <c r="B365" i="53" s="1"/>
  <c r="B366" i="53" a="1"/>
  <c r="B366" i="53" s="1"/>
  <c r="B367" i="53" a="1"/>
  <c r="B367" i="53" s="1"/>
  <c r="B368" i="53" a="1"/>
  <c r="B368" i="53" s="1"/>
  <c r="B369" i="53" a="1"/>
  <c r="B369" i="53" s="1"/>
  <c r="B370" i="53" a="1"/>
  <c r="B370" i="53" s="1"/>
  <c r="B371" i="53" a="1"/>
  <c r="B371" i="53" s="1"/>
  <c r="B372" i="53" a="1"/>
  <c r="B372" i="53" s="1"/>
  <c r="B373" i="53" a="1"/>
  <c r="B373" i="53" s="1"/>
  <c r="B374" i="53" a="1"/>
  <c r="B374" i="53" s="1"/>
  <c r="B375" i="53" a="1"/>
  <c r="B375" i="53" s="1"/>
  <c r="B376" i="53" a="1"/>
  <c r="B376" i="53" s="1"/>
  <c r="B377" i="53" a="1"/>
  <c r="B377" i="53" s="1"/>
  <c r="B378" i="53" a="1"/>
  <c r="B378" i="53" s="1"/>
  <c r="B379" i="53" a="1"/>
  <c r="B379" i="53" s="1"/>
  <c r="B380" i="53" a="1"/>
  <c r="B380" i="53" s="1"/>
  <c r="B381" i="53" a="1"/>
  <c r="B381" i="53" s="1"/>
  <c r="B382" i="53" a="1"/>
  <c r="B382" i="53" s="1"/>
  <c r="B383" i="53" a="1"/>
  <c r="B383" i="53" s="1"/>
  <c r="B384" i="53" a="1"/>
  <c r="B384" i="53" s="1"/>
  <c r="B385" i="53" a="1"/>
  <c r="B385" i="53" s="1"/>
  <c r="B386" i="53" a="1"/>
  <c r="B386" i="53" s="1"/>
  <c r="B387" i="53" a="1"/>
  <c r="B387" i="53" s="1"/>
  <c r="B388" i="53" a="1"/>
  <c r="B388" i="53" s="1"/>
  <c r="B389" i="53" a="1"/>
  <c r="B389" i="53" s="1"/>
  <c r="B390" i="53" a="1"/>
  <c r="B390" i="53" s="1"/>
  <c r="B391" i="53" a="1"/>
  <c r="B391" i="53" s="1"/>
  <c r="B392" i="53" a="1"/>
  <c r="B392" i="53" s="1"/>
  <c r="B393" i="53" a="1"/>
  <c r="B393" i="53" s="1"/>
  <c r="B394" i="53" a="1"/>
  <c r="B394" i="53" s="1"/>
  <c r="B395" i="53" a="1"/>
  <c r="B395" i="53" s="1"/>
  <c r="B396" i="53" a="1"/>
  <c r="B396" i="53" s="1"/>
  <c r="B397" i="53" a="1"/>
  <c r="B397" i="53" s="1"/>
  <c r="B398" i="53" a="1"/>
  <c r="B398" i="53" s="1"/>
  <c r="B399" i="53" a="1"/>
  <c r="B399" i="53" s="1"/>
  <c r="B400" i="53" a="1"/>
  <c r="B400" i="53" s="1"/>
  <c r="B401" i="53" a="1"/>
  <c r="B401" i="53" s="1"/>
  <c r="B402" i="53" a="1"/>
  <c r="B402" i="53" s="1"/>
  <c r="B403" i="53" a="1"/>
  <c r="B403" i="53" s="1"/>
  <c r="B404" i="53" a="1"/>
  <c r="B404" i="53" s="1"/>
  <c r="B405" i="53" a="1"/>
  <c r="B405" i="53" s="1"/>
  <c r="B406" i="53" a="1"/>
  <c r="B406" i="53" s="1"/>
  <c r="B407" i="53" a="1"/>
  <c r="B407" i="53" s="1"/>
  <c r="B408" i="53" a="1"/>
  <c r="B408" i="53" s="1"/>
  <c r="B409" i="53" a="1"/>
  <c r="B409" i="53" s="1"/>
  <c r="B410" i="53" a="1"/>
  <c r="B410" i="53" s="1"/>
  <c r="B411" i="53" a="1"/>
  <c r="B411" i="53" s="1"/>
  <c r="B412" i="53" a="1"/>
  <c r="B412" i="53" s="1"/>
  <c r="B413" i="53" a="1"/>
  <c r="B413" i="53" s="1"/>
  <c r="B414" i="53" a="1"/>
  <c r="B414" i="53" s="1"/>
  <c r="B415" i="53" a="1"/>
  <c r="B415" i="53" s="1"/>
  <c r="B416" i="53" a="1"/>
  <c r="B416" i="53" s="1"/>
  <c r="B417" i="53" a="1"/>
  <c r="B417" i="53" s="1"/>
  <c r="B418" i="53" a="1"/>
  <c r="B418" i="53" s="1"/>
  <c r="B419" i="53" a="1"/>
  <c r="B419" i="53" s="1"/>
  <c r="B420" i="53" a="1"/>
  <c r="B420" i="53" s="1"/>
  <c r="B421" i="53" a="1"/>
  <c r="B421" i="53" s="1"/>
  <c r="B422" i="53" a="1"/>
  <c r="B422" i="53" s="1"/>
  <c r="B423" i="53" a="1"/>
  <c r="B423" i="53" s="1"/>
  <c r="B424" i="53" a="1"/>
  <c r="B424" i="53" s="1"/>
  <c r="B425" i="53" a="1"/>
  <c r="B425" i="53" s="1"/>
  <c r="B426" i="53" a="1"/>
  <c r="B426" i="53" s="1"/>
  <c r="B427" i="53" a="1"/>
  <c r="B427" i="53" s="1"/>
  <c r="B428" i="53" a="1"/>
  <c r="B428" i="53" s="1"/>
  <c r="B429" i="53" a="1"/>
  <c r="B429" i="53" s="1"/>
  <c r="B430" i="53" a="1"/>
  <c r="B430" i="53" s="1"/>
  <c r="B431" i="53" a="1"/>
  <c r="B431" i="53" s="1"/>
  <c r="B432" i="53" a="1"/>
  <c r="B432" i="53" s="1"/>
  <c r="B433" i="53" a="1"/>
  <c r="B433" i="53" s="1"/>
  <c r="B434" i="53" a="1"/>
  <c r="B434" i="53" s="1"/>
  <c r="B435" i="53" a="1"/>
  <c r="B435" i="53" s="1"/>
  <c r="B436" i="53" a="1"/>
  <c r="B436" i="53" s="1"/>
  <c r="B437" i="53" a="1"/>
  <c r="B437" i="53" s="1"/>
  <c r="B438" i="53" a="1"/>
  <c r="B438" i="53" s="1"/>
  <c r="B439" i="53" a="1"/>
  <c r="B439" i="53" s="1"/>
  <c r="B440" i="53" a="1"/>
  <c r="B440" i="53" s="1"/>
  <c r="B441" i="53" a="1"/>
  <c r="B441" i="53" s="1"/>
  <c r="B442" i="53" a="1"/>
  <c r="B442" i="53" s="1"/>
  <c r="B443" i="53" a="1"/>
  <c r="B443" i="53" s="1"/>
  <c r="B444" i="53" a="1"/>
  <c r="B444" i="53" s="1"/>
  <c r="B445" i="53" a="1"/>
  <c r="B445" i="53" s="1"/>
  <c r="B446" i="53" a="1"/>
  <c r="B446" i="53" s="1"/>
  <c r="B447" i="53" a="1"/>
  <c r="B447" i="53" s="1"/>
  <c r="B448" i="53" a="1"/>
  <c r="B448" i="53" s="1"/>
  <c r="B449" i="53" a="1"/>
  <c r="B449" i="53" s="1"/>
  <c r="B450" i="53" a="1"/>
  <c r="B450" i="53" s="1"/>
  <c r="B451" i="53" a="1"/>
  <c r="B451" i="53" s="1"/>
  <c r="B452" i="53" a="1"/>
  <c r="B452" i="53" s="1"/>
  <c r="B453" i="53" a="1"/>
  <c r="B453" i="53" s="1"/>
  <c r="B454" i="53" a="1"/>
  <c r="B454" i="53" s="1"/>
  <c r="B455" i="53" a="1"/>
  <c r="B455" i="53" s="1"/>
  <c r="B456" i="53" a="1"/>
  <c r="B456" i="53" s="1"/>
  <c r="B457" i="53" a="1"/>
  <c r="B457" i="53" s="1"/>
  <c r="B458" i="53" a="1"/>
  <c r="B458" i="53" s="1"/>
  <c r="B459" i="53" a="1"/>
  <c r="B459" i="53" s="1"/>
  <c r="B460" i="53" a="1"/>
  <c r="B460" i="53" s="1"/>
  <c r="B461" i="53" a="1"/>
  <c r="B461" i="53" s="1"/>
  <c r="B462" i="53" a="1"/>
  <c r="B462" i="53" s="1"/>
  <c r="B463" i="53" a="1"/>
  <c r="B463" i="53" s="1"/>
  <c r="B464" i="53" a="1"/>
  <c r="B464" i="53" s="1"/>
  <c r="B465" i="53" a="1"/>
  <c r="B465" i="53" s="1"/>
  <c r="B466" i="53" a="1"/>
  <c r="B466" i="53" s="1"/>
  <c r="B467" i="53" a="1"/>
  <c r="B467" i="53" s="1"/>
  <c r="B468" i="53" a="1"/>
  <c r="B468" i="53" s="1"/>
  <c r="B469" i="53" a="1"/>
  <c r="B469" i="53" s="1"/>
  <c r="B470" i="53" a="1"/>
  <c r="B470" i="53" s="1"/>
  <c r="B471" i="53" a="1"/>
  <c r="B471" i="53" s="1"/>
  <c r="B472" i="53" a="1"/>
  <c r="B472" i="53" s="1"/>
  <c r="B473" i="53" a="1"/>
  <c r="B473" i="53" s="1"/>
  <c r="B474" i="53" a="1"/>
  <c r="B474" i="53" s="1"/>
  <c r="B475" i="53" a="1"/>
  <c r="B475" i="53" s="1"/>
  <c r="B476" i="53" a="1"/>
  <c r="B476" i="53" s="1"/>
  <c r="B477" i="53" a="1"/>
  <c r="B477" i="53" s="1"/>
  <c r="B478" i="53" a="1"/>
  <c r="B478" i="53" s="1"/>
  <c r="B479" i="53" a="1"/>
  <c r="B479" i="53" s="1"/>
  <c r="B480" i="53" a="1"/>
  <c r="B480" i="53" s="1"/>
  <c r="B481" i="53" a="1"/>
  <c r="B481" i="53" s="1"/>
  <c r="B482" i="53" a="1"/>
  <c r="B482" i="53" s="1"/>
  <c r="B483" i="53" a="1"/>
  <c r="B483" i="53" s="1"/>
  <c r="B484" i="53" a="1"/>
  <c r="B484" i="53" s="1"/>
  <c r="B485" i="53" a="1"/>
  <c r="B485" i="53" s="1"/>
  <c r="B486" i="53" a="1"/>
  <c r="B486" i="53" s="1"/>
  <c r="B487" i="53" a="1"/>
  <c r="B487" i="53" s="1"/>
  <c r="B488" i="53" a="1"/>
  <c r="B488" i="53" s="1"/>
  <c r="B489" i="53" a="1"/>
  <c r="B489" i="53" s="1"/>
  <c r="B490" i="53" a="1"/>
  <c r="B490" i="53" s="1"/>
  <c r="B491" i="53" a="1"/>
  <c r="B491" i="53" s="1"/>
  <c r="B492" i="53" a="1"/>
  <c r="B492" i="53" s="1"/>
  <c r="B493" i="53" a="1"/>
  <c r="B493" i="53" s="1"/>
  <c r="B494" i="53" a="1"/>
  <c r="B494" i="53" s="1"/>
  <c r="B495" i="53" a="1"/>
  <c r="B495" i="53" s="1"/>
  <c r="B496" i="53" a="1"/>
  <c r="B496" i="53" s="1"/>
  <c r="B497" i="53" a="1"/>
  <c r="B497" i="53" s="1"/>
  <c r="B498" i="53" a="1"/>
  <c r="B498" i="53" s="1"/>
  <c r="B499" i="53" a="1"/>
  <c r="B499" i="53" s="1"/>
  <c r="B500" i="53" a="1"/>
  <c r="B500" i="53" s="1"/>
  <c r="B3" i="56" a="1"/>
  <c r="B3" i="56" s="1"/>
  <c r="B4" i="56" a="1"/>
  <c r="B4" i="56" s="1"/>
  <c r="B5" i="56" a="1"/>
  <c r="B5" i="56" s="1"/>
  <c r="B6" i="56" a="1"/>
  <c r="B6" i="56" s="1"/>
  <c r="B7" i="56" a="1"/>
  <c r="B7" i="56" s="1"/>
  <c r="B8" i="56" a="1"/>
  <c r="B8" i="56" s="1"/>
  <c r="B9" i="56" a="1"/>
  <c r="B9" i="56" s="1"/>
  <c r="B10" i="56" a="1"/>
  <c r="B10" i="56" s="1"/>
  <c r="B11" i="56" a="1"/>
  <c r="B11" i="56" s="1"/>
  <c r="B12" i="56" a="1"/>
  <c r="B12" i="56" s="1"/>
  <c r="B13" i="56" a="1"/>
  <c r="B13" i="56" s="1"/>
  <c r="B14" i="56" a="1"/>
  <c r="B14" i="56" s="1"/>
  <c r="B15" i="56" a="1"/>
  <c r="B15" i="56" s="1"/>
  <c r="B16" i="56" a="1"/>
  <c r="B16" i="56" s="1"/>
  <c r="B17" i="56" a="1"/>
  <c r="B17" i="56" s="1"/>
  <c r="B18" i="56" a="1"/>
  <c r="B18" i="56" s="1"/>
  <c r="B19" i="56" a="1"/>
  <c r="B19" i="56" s="1"/>
  <c r="B20" i="56" a="1"/>
  <c r="B20" i="56" s="1"/>
  <c r="B21" i="56" a="1"/>
  <c r="B21" i="56" s="1"/>
  <c r="B22" i="56" a="1"/>
  <c r="B22" i="56" s="1"/>
  <c r="B23" i="56" a="1"/>
  <c r="B23" i="56" s="1"/>
  <c r="B24" i="56" a="1"/>
  <c r="B24" i="56" s="1"/>
  <c r="B25" i="56" a="1"/>
  <c r="B25" i="56" s="1"/>
  <c r="B26" i="56" a="1"/>
  <c r="B26" i="56" s="1"/>
  <c r="B27" i="56" a="1"/>
  <c r="B27" i="56" s="1"/>
  <c r="B28" i="56" a="1"/>
  <c r="B28" i="56" s="1"/>
  <c r="B29" i="56" a="1"/>
  <c r="B29" i="56" s="1"/>
  <c r="B30" i="56" a="1"/>
  <c r="B30" i="56" s="1"/>
  <c r="B31" i="56" a="1"/>
  <c r="B31" i="56" s="1"/>
  <c r="B32" i="56" a="1"/>
  <c r="B32" i="56" s="1"/>
  <c r="B33" i="56" a="1"/>
  <c r="B33" i="56" s="1"/>
  <c r="B34" i="56" a="1"/>
  <c r="B34" i="56" s="1"/>
  <c r="B35" i="56" a="1"/>
  <c r="B35" i="56" s="1"/>
  <c r="B36" i="56" a="1"/>
  <c r="B36" i="56" s="1"/>
  <c r="B37" i="56" a="1"/>
  <c r="B37" i="56" s="1"/>
  <c r="B38" i="56" a="1"/>
  <c r="B38" i="56" s="1"/>
  <c r="B39" i="56" a="1"/>
  <c r="B39" i="56" s="1"/>
  <c r="B40" i="56" a="1"/>
  <c r="B40" i="56" s="1"/>
  <c r="B41" i="56" a="1"/>
  <c r="B41" i="56" s="1"/>
  <c r="B42" i="56" a="1"/>
  <c r="B42" i="56" s="1"/>
  <c r="B43" i="56" a="1"/>
  <c r="B43" i="56" s="1"/>
  <c r="B44" i="56" a="1"/>
  <c r="B44" i="56" s="1"/>
  <c r="B45" i="56" a="1"/>
  <c r="B45" i="56" s="1"/>
  <c r="B46" i="56" a="1"/>
  <c r="B46" i="56" s="1"/>
  <c r="B47" i="56" a="1"/>
  <c r="B47" i="56" s="1"/>
  <c r="B48" i="56" a="1"/>
  <c r="B48" i="56" s="1"/>
  <c r="B49" i="56" a="1"/>
  <c r="B49" i="56" s="1"/>
  <c r="B50" i="56" a="1"/>
  <c r="B50" i="56" s="1"/>
  <c r="B51" i="56" a="1"/>
  <c r="B51" i="56" s="1"/>
  <c r="B52" i="56" a="1"/>
  <c r="B52" i="56" s="1"/>
  <c r="B53" i="56" a="1"/>
  <c r="B53" i="56" s="1"/>
  <c r="B54" i="56" a="1"/>
  <c r="B54" i="56" s="1"/>
  <c r="B55" i="56" a="1"/>
  <c r="B55" i="56" s="1"/>
  <c r="B56" i="56" a="1"/>
  <c r="B56" i="56" s="1"/>
  <c r="B57" i="56" a="1"/>
  <c r="B57" i="56" s="1"/>
  <c r="B58" i="56" a="1"/>
  <c r="B58" i="56" s="1"/>
  <c r="B59" i="56" a="1"/>
  <c r="B59" i="56" s="1"/>
  <c r="B60" i="56" a="1"/>
  <c r="B60" i="56" s="1"/>
  <c r="B61" i="56" a="1"/>
  <c r="B61" i="56" s="1"/>
  <c r="B62" i="56" a="1"/>
  <c r="B62" i="56" s="1"/>
  <c r="B63" i="56" a="1"/>
  <c r="B63" i="56" s="1"/>
  <c r="B64" i="56" a="1"/>
  <c r="B64" i="56" s="1"/>
  <c r="B65" i="56" a="1"/>
  <c r="B65" i="56" s="1"/>
  <c r="B66" i="56" a="1"/>
  <c r="B66" i="56" s="1"/>
  <c r="B67" i="56" a="1"/>
  <c r="B67" i="56" s="1"/>
  <c r="B68" i="56" a="1"/>
  <c r="B68" i="56" s="1"/>
  <c r="B69" i="56" a="1"/>
  <c r="B69" i="56" s="1"/>
  <c r="B70" i="56" a="1"/>
  <c r="B70" i="56" s="1"/>
  <c r="B71" i="56" a="1"/>
  <c r="B71" i="56" s="1"/>
  <c r="B72" i="56" a="1"/>
  <c r="B72" i="56" s="1"/>
  <c r="B73" i="56" a="1"/>
  <c r="B73" i="56" s="1"/>
  <c r="B74" i="56" a="1"/>
  <c r="B74" i="56" s="1"/>
  <c r="B75" i="56" a="1"/>
  <c r="B75" i="56" s="1"/>
  <c r="B76" i="56" a="1"/>
  <c r="B76" i="56" s="1"/>
  <c r="B77" i="56" a="1"/>
  <c r="B77" i="56" s="1"/>
  <c r="B78" i="56" a="1"/>
  <c r="B78" i="56" s="1"/>
  <c r="B79" i="56" a="1"/>
  <c r="B79" i="56" s="1"/>
  <c r="B80" i="56" a="1"/>
  <c r="B80" i="56" s="1"/>
  <c r="B81" i="56" a="1"/>
  <c r="B81" i="56" s="1"/>
  <c r="B82" i="56" a="1"/>
  <c r="B82" i="56" s="1"/>
  <c r="B83" i="56" a="1"/>
  <c r="B83" i="56" s="1"/>
  <c r="B84" i="56" a="1"/>
  <c r="B84" i="56" s="1"/>
  <c r="B85" i="56" a="1"/>
  <c r="B85" i="56" s="1"/>
  <c r="B86" i="56" a="1"/>
  <c r="B86" i="56" s="1"/>
  <c r="B87" i="56" a="1"/>
  <c r="B87" i="56" s="1"/>
  <c r="B88" i="56" a="1"/>
  <c r="B88" i="56" s="1"/>
  <c r="B89" i="56" a="1"/>
  <c r="B89" i="56" s="1"/>
  <c r="B90" i="56" a="1"/>
  <c r="B90" i="56" s="1"/>
  <c r="B91" i="56" a="1"/>
  <c r="B91" i="56" s="1"/>
  <c r="B92" i="56" a="1"/>
  <c r="B92" i="56" s="1"/>
  <c r="B93" i="56" a="1"/>
  <c r="B93" i="56" s="1"/>
  <c r="B94" i="56" a="1"/>
  <c r="B94" i="56" s="1"/>
  <c r="B95" i="56" a="1"/>
  <c r="B95" i="56" s="1"/>
  <c r="B96" i="56" a="1"/>
  <c r="B96" i="56" s="1"/>
  <c r="B97" i="56" a="1"/>
  <c r="B97" i="56" s="1"/>
  <c r="B98" i="56" a="1"/>
  <c r="B98" i="56" s="1"/>
  <c r="B99" i="56" a="1"/>
  <c r="B99" i="56" s="1"/>
  <c r="B100" i="56" a="1"/>
  <c r="B100" i="56" s="1"/>
  <c r="B101" i="56" a="1"/>
  <c r="B101" i="56" s="1"/>
  <c r="B102" i="56" a="1"/>
  <c r="B102" i="56" s="1"/>
  <c r="B103" i="56" a="1"/>
  <c r="B103" i="56" s="1"/>
  <c r="B104" i="56" a="1"/>
  <c r="B104" i="56" s="1"/>
  <c r="B105" i="56" a="1"/>
  <c r="B105" i="56" s="1"/>
  <c r="B106" i="56" a="1"/>
  <c r="B106" i="56" s="1"/>
  <c r="B107" i="56" a="1"/>
  <c r="B107" i="56" s="1"/>
  <c r="B108" i="56" a="1"/>
  <c r="B108" i="56" s="1"/>
  <c r="B109" i="56" a="1"/>
  <c r="B109" i="56" s="1"/>
  <c r="B110" i="56" a="1"/>
  <c r="B110" i="56" s="1"/>
  <c r="B111" i="56" a="1"/>
  <c r="B111" i="56" s="1"/>
  <c r="B112" i="56" a="1"/>
  <c r="B112" i="56" s="1"/>
  <c r="B113" i="56" a="1"/>
  <c r="B113" i="56" s="1"/>
  <c r="B114" i="56" a="1"/>
  <c r="B114" i="56" s="1"/>
  <c r="B115" i="56" a="1"/>
  <c r="B115" i="56" s="1"/>
  <c r="B116" i="56" a="1"/>
  <c r="B116" i="56" s="1"/>
  <c r="B117" i="56" a="1"/>
  <c r="B117" i="56" s="1"/>
  <c r="B118" i="56" a="1"/>
  <c r="B118" i="56" s="1"/>
  <c r="B119" i="56" a="1"/>
  <c r="B119" i="56" s="1"/>
  <c r="B120" i="56" a="1"/>
  <c r="B120" i="56" s="1"/>
  <c r="B121" i="56" a="1"/>
  <c r="B121" i="56" s="1"/>
  <c r="B122" i="56" a="1"/>
  <c r="B122" i="56" s="1"/>
  <c r="B123" i="56" a="1"/>
  <c r="B123" i="56" s="1"/>
  <c r="B124" i="56" a="1"/>
  <c r="B124" i="56" s="1"/>
  <c r="B125" i="56" a="1"/>
  <c r="B125" i="56" s="1"/>
  <c r="B126" i="56" a="1"/>
  <c r="B126" i="56" s="1"/>
  <c r="B127" i="56" a="1"/>
  <c r="B127" i="56" s="1"/>
  <c r="B128" i="56" a="1"/>
  <c r="B128" i="56" s="1"/>
  <c r="B129" i="56" a="1"/>
  <c r="B129" i="56" s="1"/>
  <c r="B130" i="56" a="1"/>
  <c r="B130" i="56" s="1"/>
  <c r="B131" i="56" a="1"/>
  <c r="B131" i="56" s="1"/>
  <c r="B132" i="56" a="1"/>
  <c r="B132" i="56" s="1"/>
  <c r="B133" i="56" a="1"/>
  <c r="B133" i="56" s="1"/>
  <c r="B134" i="56" a="1"/>
  <c r="B134" i="56" s="1"/>
  <c r="B135" i="56" a="1"/>
  <c r="B135" i="56" s="1"/>
  <c r="B136" i="56" a="1"/>
  <c r="B136" i="56" s="1"/>
  <c r="B137" i="56" a="1"/>
  <c r="B137" i="56" s="1"/>
  <c r="B138" i="56" a="1"/>
  <c r="B138" i="56" s="1"/>
  <c r="B139" i="56" a="1"/>
  <c r="B139" i="56" s="1"/>
  <c r="B140" i="56" a="1"/>
  <c r="B140" i="56" s="1"/>
  <c r="B141" i="56" a="1"/>
  <c r="B141" i="56" s="1"/>
  <c r="B142" i="56" a="1"/>
  <c r="B142" i="56" s="1"/>
  <c r="B143" i="56" a="1"/>
  <c r="B143" i="56" s="1"/>
  <c r="B144" i="56" a="1"/>
  <c r="B144" i="56" s="1"/>
  <c r="B145" i="56" a="1"/>
  <c r="B145" i="56" s="1"/>
  <c r="B146" i="56" a="1"/>
  <c r="B146" i="56" s="1"/>
  <c r="B147" i="56" a="1"/>
  <c r="B147" i="56" s="1"/>
  <c r="B148" i="56" a="1"/>
  <c r="B148" i="56" s="1"/>
  <c r="B149" i="56" a="1"/>
  <c r="B149" i="56" s="1"/>
  <c r="B150" i="56" a="1"/>
  <c r="B150" i="56" s="1"/>
  <c r="B151" i="56" a="1"/>
  <c r="B151" i="56" s="1"/>
  <c r="B152" i="56" a="1"/>
  <c r="B152" i="56" s="1"/>
  <c r="B153" i="56" a="1"/>
  <c r="B153" i="56" s="1"/>
  <c r="B154" i="56" a="1"/>
  <c r="B154" i="56" s="1"/>
  <c r="B155" i="56" a="1"/>
  <c r="B155" i="56" s="1"/>
  <c r="B156" i="56" a="1"/>
  <c r="B156" i="56" s="1"/>
  <c r="B157" i="56" a="1"/>
  <c r="B157" i="56" s="1"/>
  <c r="B158" i="56" a="1"/>
  <c r="B158" i="56" s="1"/>
  <c r="B159" i="56" a="1"/>
  <c r="B159" i="56" s="1"/>
  <c r="B160" i="56" a="1"/>
  <c r="B160" i="56" s="1"/>
  <c r="B161" i="56" a="1"/>
  <c r="B161" i="56" s="1"/>
  <c r="B162" i="56" a="1"/>
  <c r="B162" i="56" s="1"/>
  <c r="B163" i="56" a="1"/>
  <c r="B163" i="56" s="1"/>
  <c r="B164" i="56" a="1"/>
  <c r="B164" i="56" s="1"/>
  <c r="B165" i="56" a="1"/>
  <c r="B165" i="56" s="1"/>
  <c r="B166" i="56" a="1"/>
  <c r="B166" i="56" s="1"/>
  <c r="B167" i="56" a="1"/>
  <c r="B167" i="56" s="1"/>
  <c r="B168" i="56" a="1"/>
  <c r="B168" i="56" s="1"/>
  <c r="B169" i="56" a="1"/>
  <c r="B169" i="56" s="1"/>
  <c r="B170" i="56" a="1"/>
  <c r="B170" i="56" s="1"/>
  <c r="B171" i="56" a="1"/>
  <c r="B171" i="56" s="1"/>
  <c r="B172" i="56" a="1"/>
  <c r="B172" i="56" s="1"/>
  <c r="B173" i="56" a="1"/>
  <c r="B173" i="56" s="1"/>
  <c r="B174" i="56" a="1"/>
  <c r="B174" i="56" s="1"/>
  <c r="B175" i="56" a="1"/>
  <c r="B175" i="56" s="1"/>
  <c r="B176" i="56" a="1"/>
  <c r="B176" i="56" s="1"/>
  <c r="B177" i="56" a="1"/>
  <c r="B177" i="56" s="1"/>
  <c r="B178" i="56" a="1"/>
  <c r="B178" i="56" s="1"/>
  <c r="B179" i="56" a="1"/>
  <c r="B179" i="56" s="1"/>
  <c r="B180" i="56" a="1"/>
  <c r="B180" i="56" s="1"/>
  <c r="B181" i="56" a="1"/>
  <c r="B181" i="56" s="1"/>
  <c r="B182" i="56" a="1"/>
  <c r="B182" i="56" s="1"/>
  <c r="B183" i="56" a="1"/>
  <c r="B183" i="56" s="1"/>
  <c r="B184" i="56" a="1"/>
  <c r="B184" i="56" s="1"/>
  <c r="B185" i="56" a="1"/>
  <c r="B185" i="56" s="1"/>
  <c r="B186" i="56" a="1"/>
  <c r="B186" i="56" s="1"/>
  <c r="B187" i="56" a="1"/>
  <c r="B187" i="56" s="1"/>
  <c r="B188" i="56" a="1"/>
  <c r="B188" i="56" s="1"/>
  <c r="B189" i="56" a="1"/>
  <c r="B189" i="56" s="1"/>
  <c r="B190" i="56" a="1"/>
  <c r="B190" i="56" s="1"/>
  <c r="B191" i="56" a="1"/>
  <c r="B191" i="56" s="1"/>
  <c r="B192" i="56" a="1"/>
  <c r="B192" i="56" s="1"/>
  <c r="B193" i="56" a="1"/>
  <c r="B193" i="56" s="1"/>
  <c r="B194" i="56" a="1"/>
  <c r="B194" i="56" s="1"/>
  <c r="B195" i="56" a="1"/>
  <c r="B195" i="56" s="1"/>
  <c r="B196" i="56" a="1"/>
  <c r="B196" i="56" s="1"/>
  <c r="B197" i="56" a="1"/>
  <c r="B197" i="56" s="1"/>
  <c r="B198" i="56" a="1"/>
  <c r="B198" i="56" s="1"/>
  <c r="B199" i="56" a="1"/>
  <c r="B199" i="56" s="1"/>
  <c r="B200" i="56" a="1"/>
  <c r="B200" i="56" s="1"/>
  <c r="B201" i="56" a="1"/>
  <c r="B201" i="56" s="1"/>
  <c r="B202" i="56" a="1"/>
  <c r="B202" i="56" s="1"/>
  <c r="B203" i="56" a="1"/>
  <c r="B203" i="56" s="1"/>
  <c r="B204" i="56" a="1"/>
  <c r="B204" i="56" s="1"/>
  <c r="B205" i="56" a="1"/>
  <c r="B205" i="56" s="1"/>
  <c r="B206" i="56" a="1"/>
  <c r="B206" i="56" s="1"/>
  <c r="B207" i="56" a="1"/>
  <c r="B207" i="56" s="1"/>
  <c r="B208" i="56" a="1"/>
  <c r="B208" i="56" s="1"/>
  <c r="B209" i="56" a="1"/>
  <c r="B209" i="56" s="1"/>
  <c r="B210" i="56" a="1"/>
  <c r="B210" i="56" s="1"/>
  <c r="B211" i="56" a="1"/>
  <c r="B211" i="56" s="1"/>
  <c r="B212" i="56" a="1"/>
  <c r="B212" i="56" s="1"/>
  <c r="B213" i="56" a="1"/>
  <c r="B213" i="56" s="1"/>
  <c r="B214" i="56" a="1"/>
  <c r="B214" i="56" s="1"/>
  <c r="B215" i="56" a="1"/>
  <c r="B215" i="56" s="1"/>
  <c r="B216" i="56" a="1"/>
  <c r="B216" i="56" s="1"/>
  <c r="B217" i="56" a="1"/>
  <c r="B217" i="56" s="1"/>
  <c r="B218" i="56" a="1"/>
  <c r="B218" i="56" s="1"/>
  <c r="B219" i="56" a="1"/>
  <c r="B219" i="56" s="1"/>
  <c r="B220" i="56" a="1"/>
  <c r="B220" i="56" s="1"/>
  <c r="B221" i="56" a="1"/>
  <c r="B221" i="56" s="1"/>
  <c r="B222" i="56" a="1"/>
  <c r="B222" i="56" s="1"/>
  <c r="B223" i="56" a="1"/>
  <c r="B223" i="56" s="1"/>
  <c r="B224" i="56" a="1"/>
  <c r="B224" i="56" s="1"/>
  <c r="B225" i="56" a="1"/>
  <c r="B225" i="56" s="1"/>
  <c r="B226" i="56" a="1"/>
  <c r="B226" i="56" s="1"/>
  <c r="B227" i="56" a="1"/>
  <c r="B227" i="56" s="1"/>
  <c r="B228" i="56" a="1"/>
  <c r="B228" i="56" s="1"/>
  <c r="B229" i="56" a="1"/>
  <c r="B229" i="56" s="1"/>
  <c r="B230" i="56" a="1"/>
  <c r="B230" i="56" s="1"/>
  <c r="B231" i="56" a="1"/>
  <c r="B231" i="56" s="1"/>
  <c r="B232" i="56" a="1"/>
  <c r="B232" i="56" s="1"/>
  <c r="B233" i="56" a="1"/>
  <c r="B233" i="56" s="1"/>
  <c r="B234" i="56" a="1"/>
  <c r="B234" i="56" s="1"/>
  <c r="B235" i="56" a="1"/>
  <c r="B235" i="56" s="1"/>
  <c r="B236" i="56" a="1"/>
  <c r="B236" i="56" s="1"/>
  <c r="B237" i="56" a="1"/>
  <c r="B237" i="56" s="1"/>
  <c r="B238" i="56" a="1"/>
  <c r="B238" i="56" s="1"/>
  <c r="B239" i="56" a="1"/>
  <c r="B239" i="56" s="1"/>
  <c r="B240" i="56" a="1"/>
  <c r="B240" i="56" s="1"/>
  <c r="B241" i="56" a="1"/>
  <c r="B241" i="56" s="1"/>
  <c r="B242" i="56" a="1"/>
  <c r="B242" i="56" s="1"/>
  <c r="B243" i="56" a="1"/>
  <c r="B243" i="56" s="1"/>
  <c r="B244" i="56" a="1"/>
  <c r="B244" i="56" s="1"/>
  <c r="B245" i="56" a="1"/>
  <c r="B245" i="56" s="1"/>
  <c r="B246" i="56" a="1"/>
  <c r="B246" i="56" s="1"/>
  <c r="B247" i="56" a="1"/>
  <c r="B247" i="56" s="1"/>
  <c r="B248" i="56" a="1"/>
  <c r="B248" i="56" s="1"/>
  <c r="B249" i="56" a="1"/>
  <c r="B249" i="56" s="1"/>
  <c r="B250" i="56" a="1"/>
  <c r="B250" i="56" s="1"/>
  <c r="B251" i="56" a="1"/>
  <c r="B251" i="56" s="1"/>
  <c r="B252" i="56" a="1"/>
  <c r="B252" i="56" s="1"/>
  <c r="B253" i="56" a="1"/>
  <c r="B253" i="56" s="1"/>
  <c r="B254" i="56" a="1"/>
  <c r="B254" i="56" s="1"/>
  <c r="B255" i="56" a="1"/>
  <c r="B255" i="56" s="1"/>
  <c r="B256" i="56" a="1"/>
  <c r="B256" i="56" s="1"/>
  <c r="B257" i="56" a="1"/>
  <c r="B257" i="56" s="1"/>
  <c r="B258" i="56" a="1"/>
  <c r="B258" i="56" s="1"/>
  <c r="B259" i="56" a="1"/>
  <c r="B259" i="56" s="1"/>
  <c r="B260" i="56" a="1"/>
  <c r="B260" i="56" s="1"/>
  <c r="B261" i="56" a="1"/>
  <c r="B261" i="56" s="1"/>
  <c r="B262" i="56" a="1"/>
  <c r="B262" i="56" s="1"/>
  <c r="B263" i="56" a="1"/>
  <c r="B263" i="56" s="1"/>
  <c r="B264" i="56" a="1"/>
  <c r="B264" i="56" s="1"/>
  <c r="B265" i="56" a="1"/>
  <c r="B265" i="56" s="1"/>
  <c r="B266" i="56" a="1"/>
  <c r="B266" i="56" s="1"/>
  <c r="B267" i="56" a="1"/>
  <c r="B267" i="56" s="1"/>
  <c r="B268" i="56" a="1"/>
  <c r="B268" i="56" s="1"/>
  <c r="B269" i="56" a="1"/>
  <c r="B269" i="56" s="1"/>
  <c r="B270" i="56" a="1"/>
  <c r="B270" i="56" s="1"/>
  <c r="B271" i="56" a="1"/>
  <c r="B271" i="56" s="1"/>
  <c r="B272" i="56" a="1"/>
  <c r="B272" i="56" s="1"/>
  <c r="B273" i="56" a="1"/>
  <c r="B273" i="56" s="1"/>
  <c r="B274" i="56" a="1"/>
  <c r="B274" i="56" s="1"/>
  <c r="B275" i="56" a="1"/>
  <c r="B275" i="56" s="1"/>
  <c r="B276" i="56" a="1"/>
  <c r="B276" i="56" s="1"/>
  <c r="B277" i="56" a="1"/>
  <c r="B277" i="56" s="1"/>
  <c r="B278" i="56" a="1"/>
  <c r="B278" i="56" s="1"/>
  <c r="B279" i="56" a="1"/>
  <c r="B279" i="56" s="1"/>
  <c r="B280" i="56" a="1"/>
  <c r="B280" i="56" s="1"/>
  <c r="B281" i="56" a="1"/>
  <c r="B281" i="56" s="1"/>
  <c r="B282" i="56" a="1"/>
  <c r="B282" i="56" s="1"/>
  <c r="B283" i="56" a="1"/>
  <c r="B283" i="56" s="1"/>
  <c r="B284" i="56" a="1"/>
  <c r="B284" i="56" s="1"/>
  <c r="B285" i="56" a="1"/>
  <c r="B285" i="56" s="1"/>
  <c r="B286" i="56" a="1"/>
  <c r="B286" i="56" s="1"/>
  <c r="B287" i="56" a="1"/>
  <c r="B287" i="56" s="1"/>
  <c r="B288" i="56" a="1"/>
  <c r="B288" i="56" s="1"/>
  <c r="B289" i="56" a="1"/>
  <c r="B289" i="56" s="1"/>
  <c r="B290" i="56" a="1"/>
  <c r="B290" i="56" s="1"/>
  <c r="B291" i="56" a="1"/>
  <c r="B291" i="56" s="1"/>
  <c r="B292" i="56" a="1"/>
  <c r="B292" i="56" s="1"/>
  <c r="B293" i="56" a="1"/>
  <c r="B293" i="56" s="1"/>
  <c r="B294" i="56" a="1"/>
  <c r="B294" i="56" s="1"/>
  <c r="B295" i="56" a="1"/>
  <c r="B295" i="56" s="1"/>
  <c r="B296" i="56" a="1"/>
  <c r="B296" i="56" s="1"/>
  <c r="B297" i="56" a="1"/>
  <c r="B297" i="56" s="1"/>
  <c r="B298" i="56" a="1"/>
  <c r="B298" i="56" s="1"/>
  <c r="B299" i="56" a="1"/>
  <c r="B299" i="56" s="1"/>
  <c r="B300" i="56" a="1"/>
  <c r="B300" i="56" s="1"/>
  <c r="B301" i="56" a="1"/>
  <c r="B301" i="56" s="1"/>
  <c r="B302" i="56" a="1"/>
  <c r="B302" i="56" s="1"/>
  <c r="B303" i="56" a="1"/>
  <c r="B303" i="56" s="1"/>
  <c r="B304" i="56" a="1"/>
  <c r="B304" i="56" s="1"/>
  <c r="B305" i="56" a="1"/>
  <c r="B305" i="56" s="1"/>
  <c r="B306" i="56" a="1"/>
  <c r="B306" i="56" s="1"/>
  <c r="B307" i="56" a="1"/>
  <c r="B307" i="56" s="1"/>
  <c r="B308" i="56" a="1"/>
  <c r="B308" i="56" s="1"/>
  <c r="B309" i="56" a="1"/>
  <c r="B309" i="56" s="1"/>
  <c r="B310" i="56" a="1"/>
  <c r="B310" i="56" s="1"/>
  <c r="B311" i="56" a="1"/>
  <c r="B311" i="56" s="1"/>
  <c r="B312" i="56" a="1"/>
  <c r="B312" i="56" s="1"/>
  <c r="B313" i="56" a="1"/>
  <c r="B313" i="56" s="1"/>
  <c r="B314" i="56" a="1"/>
  <c r="B314" i="56" s="1"/>
  <c r="B315" i="56" a="1"/>
  <c r="B315" i="56" s="1"/>
  <c r="B316" i="56" a="1"/>
  <c r="B316" i="56" s="1"/>
  <c r="B317" i="56" a="1"/>
  <c r="B317" i="56" s="1"/>
  <c r="B318" i="56" a="1"/>
  <c r="B318" i="56" s="1"/>
  <c r="B319" i="56" a="1"/>
  <c r="B319" i="56" s="1"/>
  <c r="B320" i="56" a="1"/>
  <c r="B320" i="56" s="1"/>
  <c r="B321" i="56" a="1"/>
  <c r="B321" i="56" s="1"/>
  <c r="B322" i="56" a="1"/>
  <c r="B322" i="56" s="1"/>
  <c r="B323" i="56" a="1"/>
  <c r="B323" i="56" s="1"/>
  <c r="B324" i="56" a="1"/>
  <c r="B324" i="56" s="1"/>
  <c r="B325" i="56" a="1"/>
  <c r="B325" i="56" s="1"/>
  <c r="B326" i="56" a="1"/>
  <c r="B326" i="56" s="1"/>
  <c r="B327" i="56" a="1"/>
  <c r="B327" i="56" s="1"/>
  <c r="B328" i="56" a="1"/>
  <c r="B328" i="56" s="1"/>
  <c r="B329" i="56" a="1"/>
  <c r="B329" i="56" s="1"/>
  <c r="B330" i="56" a="1"/>
  <c r="B330" i="56" s="1"/>
  <c r="B331" i="56" a="1"/>
  <c r="B331" i="56" s="1"/>
  <c r="B332" i="56" a="1"/>
  <c r="B332" i="56" s="1"/>
  <c r="B333" i="56" a="1"/>
  <c r="B333" i="56" s="1"/>
  <c r="B334" i="56" a="1"/>
  <c r="B334" i="56" s="1"/>
  <c r="B335" i="56" a="1"/>
  <c r="B335" i="56" s="1"/>
  <c r="B336" i="56" a="1"/>
  <c r="B336" i="56" s="1"/>
  <c r="B337" i="56" a="1"/>
  <c r="B337" i="56" s="1"/>
  <c r="B338" i="56" a="1"/>
  <c r="B338" i="56" s="1"/>
  <c r="B339" i="56" a="1"/>
  <c r="B339" i="56" s="1"/>
  <c r="B340" i="56" a="1"/>
  <c r="B340" i="56" s="1"/>
  <c r="B341" i="56" a="1"/>
  <c r="B341" i="56" s="1"/>
  <c r="B342" i="56" a="1"/>
  <c r="B342" i="56" s="1"/>
  <c r="B343" i="56" a="1"/>
  <c r="B343" i="56" s="1"/>
  <c r="B344" i="56" a="1"/>
  <c r="B344" i="56" s="1"/>
  <c r="B345" i="56" a="1"/>
  <c r="B345" i="56" s="1"/>
  <c r="B346" i="56" a="1"/>
  <c r="B346" i="56" s="1"/>
  <c r="B347" i="56" a="1"/>
  <c r="B347" i="56" s="1"/>
  <c r="B348" i="56" a="1"/>
  <c r="B348" i="56" s="1"/>
  <c r="B349" i="56" a="1"/>
  <c r="B349" i="56" s="1"/>
  <c r="B350" i="56" a="1"/>
  <c r="B350" i="56" s="1"/>
  <c r="B351" i="56" a="1"/>
  <c r="B351" i="56" s="1"/>
  <c r="B352" i="56" a="1"/>
  <c r="B352" i="56" s="1"/>
  <c r="B353" i="56" a="1"/>
  <c r="B353" i="56" s="1"/>
  <c r="B354" i="56" a="1"/>
  <c r="B354" i="56" s="1"/>
  <c r="B355" i="56" a="1"/>
  <c r="B355" i="56" s="1"/>
  <c r="B356" i="56" a="1"/>
  <c r="B356" i="56" s="1"/>
  <c r="B357" i="56" a="1"/>
  <c r="B357" i="56" s="1"/>
  <c r="B358" i="56" a="1"/>
  <c r="B358" i="56" s="1"/>
  <c r="B359" i="56" a="1"/>
  <c r="B359" i="56" s="1"/>
  <c r="B360" i="56" a="1"/>
  <c r="B360" i="56" s="1"/>
  <c r="B361" i="56" a="1"/>
  <c r="B361" i="56" s="1"/>
  <c r="B362" i="56" a="1"/>
  <c r="B362" i="56" s="1"/>
  <c r="B363" i="56" a="1"/>
  <c r="B363" i="56" s="1"/>
  <c r="B364" i="56" a="1"/>
  <c r="B364" i="56" s="1"/>
  <c r="B365" i="56" a="1"/>
  <c r="B365" i="56" s="1"/>
  <c r="B366" i="56" a="1"/>
  <c r="B366" i="56" s="1"/>
  <c r="B367" i="56" a="1"/>
  <c r="B367" i="56" s="1"/>
  <c r="B368" i="56" a="1"/>
  <c r="B368" i="56" s="1"/>
  <c r="B369" i="56" a="1"/>
  <c r="B369" i="56" s="1"/>
  <c r="B370" i="56" a="1"/>
  <c r="B370" i="56" s="1"/>
  <c r="B371" i="56" a="1"/>
  <c r="B371" i="56" s="1"/>
  <c r="B372" i="56" a="1"/>
  <c r="B372" i="56" s="1"/>
  <c r="B373" i="56" a="1"/>
  <c r="B373" i="56" s="1"/>
  <c r="B374" i="56" a="1"/>
  <c r="B374" i="56" s="1"/>
  <c r="B375" i="56" a="1"/>
  <c r="B375" i="56" s="1"/>
  <c r="B376" i="56" a="1"/>
  <c r="B376" i="56" s="1"/>
  <c r="B377" i="56" a="1"/>
  <c r="B377" i="56" s="1"/>
  <c r="B378" i="56" a="1"/>
  <c r="B378" i="56" s="1"/>
  <c r="B379" i="56" a="1"/>
  <c r="B379" i="56" s="1"/>
  <c r="B380" i="56" a="1"/>
  <c r="B380" i="56" s="1"/>
  <c r="B381" i="56" a="1"/>
  <c r="B381" i="56" s="1"/>
  <c r="B382" i="56" a="1"/>
  <c r="B382" i="56" s="1"/>
  <c r="B383" i="56" a="1"/>
  <c r="B383" i="56" s="1"/>
  <c r="B384" i="56" a="1"/>
  <c r="B384" i="56" s="1"/>
  <c r="B385" i="56" a="1"/>
  <c r="B385" i="56" s="1"/>
  <c r="B386" i="56" a="1"/>
  <c r="B386" i="56" s="1"/>
  <c r="B387" i="56" a="1"/>
  <c r="B387" i="56" s="1"/>
  <c r="B388" i="56" a="1"/>
  <c r="B388" i="56" s="1"/>
  <c r="B389" i="56" a="1"/>
  <c r="B389" i="56" s="1"/>
  <c r="B390" i="56" a="1"/>
  <c r="B390" i="56" s="1"/>
  <c r="B391" i="56" a="1"/>
  <c r="B391" i="56" s="1"/>
  <c r="B392" i="56" a="1"/>
  <c r="B392" i="56" s="1"/>
  <c r="B393" i="56" a="1"/>
  <c r="B393" i="56" s="1"/>
  <c r="B394" i="56" a="1"/>
  <c r="B394" i="56" s="1"/>
  <c r="B395" i="56" a="1"/>
  <c r="B395" i="56" s="1"/>
  <c r="B396" i="56" a="1"/>
  <c r="B396" i="56" s="1"/>
  <c r="B397" i="56" a="1"/>
  <c r="B397" i="56" s="1"/>
  <c r="B398" i="56" a="1"/>
  <c r="B398" i="56" s="1"/>
  <c r="B399" i="56" a="1"/>
  <c r="B399" i="56" s="1"/>
  <c r="B400" i="56" a="1"/>
  <c r="B400" i="56" s="1"/>
  <c r="B401" i="56" a="1"/>
  <c r="B401" i="56" s="1"/>
  <c r="B402" i="56" a="1"/>
  <c r="B402" i="56" s="1"/>
  <c r="B403" i="56" a="1"/>
  <c r="B403" i="56" s="1"/>
  <c r="B404" i="56" a="1"/>
  <c r="B404" i="56" s="1"/>
  <c r="B405" i="56" a="1"/>
  <c r="B405" i="56" s="1"/>
  <c r="B406" i="56" a="1"/>
  <c r="B406" i="56" s="1"/>
  <c r="B407" i="56" a="1"/>
  <c r="B407" i="56" s="1"/>
  <c r="B408" i="56" a="1"/>
  <c r="B408" i="56" s="1"/>
  <c r="B409" i="56" a="1"/>
  <c r="B409" i="56" s="1"/>
  <c r="B410" i="56" a="1"/>
  <c r="B410" i="56" s="1"/>
  <c r="B411" i="56" a="1"/>
  <c r="B411" i="56" s="1"/>
  <c r="B412" i="56" a="1"/>
  <c r="B412" i="56" s="1"/>
  <c r="B413" i="56" a="1"/>
  <c r="B413" i="56" s="1"/>
  <c r="B414" i="56" a="1"/>
  <c r="B414" i="56" s="1"/>
  <c r="B415" i="56" a="1"/>
  <c r="B415" i="56" s="1"/>
  <c r="B416" i="56" a="1"/>
  <c r="B416" i="56" s="1"/>
  <c r="B417" i="56" a="1"/>
  <c r="B417" i="56" s="1"/>
  <c r="B418" i="56" a="1"/>
  <c r="B418" i="56" s="1"/>
  <c r="B419" i="56" a="1"/>
  <c r="B419" i="56" s="1"/>
  <c r="B420" i="56" a="1"/>
  <c r="B420" i="56" s="1"/>
  <c r="B421" i="56" a="1"/>
  <c r="B421" i="56" s="1"/>
  <c r="B422" i="56" a="1"/>
  <c r="B422" i="56" s="1"/>
  <c r="B423" i="56" a="1"/>
  <c r="B423" i="56" s="1"/>
  <c r="B424" i="56" a="1"/>
  <c r="B424" i="56" s="1"/>
  <c r="B425" i="56" a="1"/>
  <c r="B425" i="56" s="1"/>
  <c r="B426" i="56" a="1"/>
  <c r="B426" i="56" s="1"/>
  <c r="B427" i="56" a="1"/>
  <c r="B427" i="56" s="1"/>
  <c r="B428" i="56" a="1"/>
  <c r="B428" i="56" s="1"/>
  <c r="B429" i="56" a="1"/>
  <c r="B429" i="56" s="1"/>
  <c r="B430" i="56" a="1"/>
  <c r="B430" i="56" s="1"/>
  <c r="B431" i="56" a="1"/>
  <c r="B431" i="56" s="1"/>
  <c r="B432" i="56" a="1"/>
  <c r="B432" i="56" s="1"/>
  <c r="B433" i="56" a="1"/>
  <c r="B433" i="56" s="1"/>
  <c r="B434" i="56" a="1"/>
  <c r="B434" i="56" s="1"/>
  <c r="B435" i="56" a="1"/>
  <c r="B435" i="56" s="1"/>
  <c r="B436" i="56" a="1"/>
  <c r="B436" i="56" s="1"/>
  <c r="B437" i="56" a="1"/>
  <c r="B437" i="56" s="1"/>
  <c r="B438" i="56" a="1"/>
  <c r="B438" i="56" s="1"/>
  <c r="B439" i="56" a="1"/>
  <c r="B439" i="56" s="1"/>
  <c r="B440" i="56" a="1"/>
  <c r="B440" i="56" s="1"/>
  <c r="B441" i="56" a="1"/>
  <c r="B441" i="56" s="1"/>
  <c r="B442" i="56" a="1"/>
  <c r="B442" i="56" s="1"/>
  <c r="B443" i="56" a="1"/>
  <c r="B443" i="56" s="1"/>
  <c r="B444" i="56" a="1"/>
  <c r="B444" i="56" s="1"/>
  <c r="B445" i="56" a="1"/>
  <c r="B445" i="56" s="1"/>
  <c r="B446" i="56" a="1"/>
  <c r="B446" i="56" s="1"/>
  <c r="B447" i="56" a="1"/>
  <c r="B447" i="56" s="1"/>
  <c r="B448" i="56" a="1"/>
  <c r="B448" i="56" s="1"/>
  <c r="B449" i="56" a="1"/>
  <c r="B449" i="56" s="1"/>
  <c r="B450" i="56" a="1"/>
  <c r="B450" i="56" s="1"/>
  <c r="B451" i="56" a="1"/>
  <c r="B451" i="56" s="1"/>
  <c r="B452" i="56" a="1"/>
  <c r="B452" i="56" s="1"/>
  <c r="B453" i="56" a="1"/>
  <c r="B453" i="56" s="1"/>
  <c r="B454" i="56" a="1"/>
  <c r="B454" i="56" s="1"/>
  <c r="B455" i="56" a="1"/>
  <c r="B455" i="56" s="1"/>
  <c r="B456" i="56" a="1"/>
  <c r="B456" i="56" s="1"/>
  <c r="B457" i="56" a="1"/>
  <c r="B457" i="56" s="1"/>
  <c r="B458" i="56" a="1"/>
  <c r="B458" i="56" s="1"/>
  <c r="B459" i="56" a="1"/>
  <c r="B459" i="56" s="1"/>
  <c r="B460" i="56" a="1"/>
  <c r="B460" i="56" s="1"/>
  <c r="B461" i="56" a="1"/>
  <c r="B461" i="56" s="1"/>
  <c r="B462" i="56" a="1"/>
  <c r="B462" i="56" s="1"/>
  <c r="B463" i="56" a="1"/>
  <c r="B463" i="56" s="1"/>
  <c r="B464" i="56" a="1"/>
  <c r="B464" i="56" s="1"/>
  <c r="B465" i="56" a="1"/>
  <c r="B465" i="56" s="1"/>
  <c r="B466" i="56" a="1"/>
  <c r="B466" i="56" s="1"/>
  <c r="B467" i="56" a="1"/>
  <c r="B467" i="56" s="1"/>
  <c r="B468" i="56" a="1"/>
  <c r="B468" i="56" s="1"/>
  <c r="B469" i="56" a="1"/>
  <c r="B469" i="56" s="1"/>
  <c r="B470" i="56" a="1"/>
  <c r="B470" i="56" s="1"/>
  <c r="B471" i="56" a="1"/>
  <c r="B471" i="56" s="1"/>
  <c r="B472" i="56" a="1"/>
  <c r="B472" i="56" s="1"/>
  <c r="B473" i="56" a="1"/>
  <c r="B473" i="56" s="1"/>
  <c r="B474" i="56" a="1"/>
  <c r="B474" i="56" s="1"/>
  <c r="B475" i="56" a="1"/>
  <c r="B475" i="56" s="1"/>
  <c r="B476" i="56" a="1"/>
  <c r="B476" i="56" s="1"/>
  <c r="B477" i="56" a="1"/>
  <c r="B477" i="56" s="1"/>
  <c r="B478" i="56" a="1"/>
  <c r="B478" i="56" s="1"/>
  <c r="B479" i="56" a="1"/>
  <c r="B479" i="56" s="1"/>
  <c r="B480" i="56" a="1"/>
  <c r="B480" i="56" s="1"/>
  <c r="B481" i="56" a="1"/>
  <c r="B481" i="56" s="1"/>
  <c r="B482" i="56" a="1"/>
  <c r="B482" i="56" s="1"/>
  <c r="B483" i="56" a="1"/>
  <c r="B483" i="56" s="1"/>
  <c r="B484" i="56" a="1"/>
  <c r="B484" i="56" s="1"/>
  <c r="B485" i="56" a="1"/>
  <c r="B485" i="56" s="1"/>
  <c r="B486" i="56" a="1"/>
  <c r="B486" i="56" s="1"/>
  <c r="B487" i="56" a="1"/>
  <c r="B487" i="56" s="1"/>
  <c r="B488" i="56" a="1"/>
  <c r="B488" i="56" s="1"/>
  <c r="B489" i="56" a="1"/>
  <c r="B489" i="56" s="1"/>
  <c r="B490" i="56" a="1"/>
  <c r="B490" i="56" s="1"/>
  <c r="B491" i="56" a="1"/>
  <c r="B491" i="56" s="1"/>
  <c r="B492" i="56" a="1"/>
  <c r="B492" i="56" s="1"/>
  <c r="B493" i="56" a="1"/>
  <c r="B493" i="56" s="1"/>
  <c r="B494" i="56" a="1"/>
  <c r="B494" i="56" s="1"/>
  <c r="B495" i="56" a="1"/>
  <c r="B495" i="56" s="1"/>
  <c r="B496" i="56" a="1"/>
  <c r="B496" i="56" s="1"/>
  <c r="B497" i="56" a="1"/>
  <c r="B497" i="56" s="1"/>
  <c r="B498" i="56" a="1"/>
  <c r="B498" i="56" s="1"/>
  <c r="B499" i="56" a="1"/>
  <c r="B499" i="56" s="1"/>
  <c r="B500" i="56" a="1"/>
  <c r="B500" i="56" s="1"/>
  <c r="B4" i="61" a="1"/>
  <c r="B4" i="61" s="1"/>
  <c r="B5" i="61" a="1"/>
  <c r="B5" i="61" s="1"/>
  <c r="B6" i="61" a="1"/>
  <c r="B6" i="61" s="1"/>
  <c r="B7" i="61" a="1"/>
  <c r="B7" i="61" s="1"/>
  <c r="B8" i="61" a="1"/>
  <c r="B8" i="61" s="1"/>
  <c r="B9" i="61" a="1"/>
  <c r="B9" i="61" s="1"/>
  <c r="B10" i="61" a="1"/>
  <c r="B10" i="61" s="1"/>
  <c r="B11" i="61" a="1"/>
  <c r="B11" i="61" s="1"/>
  <c r="B12" i="61" a="1"/>
  <c r="B12" i="61" s="1"/>
  <c r="B13" i="61" a="1"/>
  <c r="B13" i="61" s="1"/>
  <c r="B14" i="61" a="1"/>
  <c r="B14" i="61" s="1"/>
  <c r="B15" i="61" a="1"/>
  <c r="B15" i="61" s="1"/>
  <c r="B16" i="61" a="1"/>
  <c r="B16" i="61" s="1"/>
  <c r="B17" i="61" a="1"/>
  <c r="B17" i="61" s="1"/>
  <c r="B18" i="61" a="1"/>
  <c r="B18" i="61" s="1"/>
  <c r="B19" i="61" a="1"/>
  <c r="B19" i="61" s="1"/>
  <c r="B20" i="61" a="1"/>
  <c r="B20" i="61" s="1"/>
  <c r="B21" i="61" a="1"/>
  <c r="B21" i="61" s="1"/>
  <c r="B22" i="61" a="1"/>
  <c r="B22" i="61" s="1"/>
  <c r="B23" i="61" a="1"/>
  <c r="B23" i="61" s="1"/>
  <c r="B24" i="61" a="1"/>
  <c r="B24" i="61" s="1"/>
  <c r="B25" i="61" a="1"/>
  <c r="B25" i="61" s="1"/>
  <c r="B26" i="61" a="1"/>
  <c r="B26" i="61" s="1"/>
  <c r="B27" i="61" a="1"/>
  <c r="B27" i="61" s="1"/>
  <c r="B28" i="61" a="1"/>
  <c r="B28" i="61" s="1"/>
  <c r="B29" i="61" a="1"/>
  <c r="B29" i="61" s="1"/>
  <c r="B30" i="61" a="1"/>
  <c r="B30" i="61" s="1"/>
  <c r="B31" i="61" a="1"/>
  <c r="B31" i="61" s="1"/>
  <c r="B32" i="61" a="1"/>
  <c r="B32" i="61" s="1"/>
  <c r="B33" i="61" a="1"/>
  <c r="B33" i="61" s="1"/>
  <c r="B34" i="61" a="1"/>
  <c r="B34" i="61" s="1"/>
  <c r="B35" i="61" a="1"/>
  <c r="B35" i="61" s="1"/>
  <c r="B36" i="61" a="1"/>
  <c r="B36" i="61" s="1"/>
  <c r="B37" i="61" a="1"/>
  <c r="B37" i="61" s="1"/>
  <c r="B38" i="61" a="1"/>
  <c r="B38" i="61" s="1"/>
  <c r="B39" i="61" a="1"/>
  <c r="B39" i="61" s="1"/>
  <c r="B40" i="61" a="1"/>
  <c r="B40" i="61" s="1"/>
  <c r="B41" i="61" a="1"/>
  <c r="B41" i="61" s="1"/>
  <c r="B42" i="61" a="1"/>
  <c r="B42" i="61" s="1"/>
  <c r="B43" i="61" a="1"/>
  <c r="B43" i="61" s="1"/>
  <c r="B44" i="61" a="1"/>
  <c r="B44" i="61" s="1"/>
  <c r="B45" i="61" a="1"/>
  <c r="B45" i="61" s="1"/>
  <c r="B46" i="61" a="1"/>
  <c r="B46" i="61" s="1"/>
  <c r="B47" i="61" a="1"/>
  <c r="B47" i="61" s="1"/>
  <c r="B48" i="61" a="1"/>
  <c r="B48" i="61" s="1"/>
  <c r="B49" i="61" a="1"/>
  <c r="B49" i="61" s="1"/>
  <c r="B50" i="61" a="1"/>
  <c r="B50" i="61" s="1"/>
  <c r="B51" i="61" a="1"/>
  <c r="B51" i="61" s="1"/>
  <c r="B52" i="61" a="1"/>
  <c r="B52" i="61" s="1"/>
  <c r="B53" i="61" a="1"/>
  <c r="B53" i="61" s="1"/>
  <c r="B54" i="61" a="1"/>
  <c r="B54" i="61" s="1"/>
  <c r="B55" i="61" a="1"/>
  <c r="B55" i="61" s="1"/>
  <c r="B56" i="61" a="1"/>
  <c r="B56" i="61" s="1"/>
  <c r="B57" i="61" a="1"/>
  <c r="B57" i="61" s="1"/>
  <c r="B58" i="61" a="1"/>
  <c r="B58" i="61" s="1"/>
  <c r="B59" i="61" a="1"/>
  <c r="B59" i="61" s="1"/>
  <c r="B60" i="61" a="1"/>
  <c r="B60" i="61" s="1"/>
  <c r="B61" i="61" a="1"/>
  <c r="B61" i="61" s="1"/>
  <c r="B62" i="61" a="1"/>
  <c r="B62" i="61" s="1"/>
  <c r="B63" i="61" a="1"/>
  <c r="B63" i="61" s="1"/>
  <c r="B64" i="61" a="1"/>
  <c r="B64" i="61" s="1"/>
  <c r="B65" i="61" a="1"/>
  <c r="B65" i="61" s="1"/>
  <c r="B66" i="61" a="1"/>
  <c r="B66" i="61" s="1"/>
  <c r="B67" i="61" a="1"/>
  <c r="B67" i="61" s="1"/>
  <c r="B68" i="61" a="1"/>
  <c r="B68" i="61" s="1"/>
  <c r="B69" i="61" a="1"/>
  <c r="B69" i="61" s="1"/>
  <c r="B70" i="61" a="1"/>
  <c r="B70" i="61" s="1"/>
  <c r="B71" i="61" a="1"/>
  <c r="B71" i="61" s="1"/>
  <c r="B72" i="61" a="1"/>
  <c r="B72" i="61" s="1"/>
  <c r="B73" i="61" a="1"/>
  <c r="B73" i="61" s="1"/>
  <c r="B74" i="61" a="1"/>
  <c r="B74" i="61" s="1"/>
  <c r="B75" i="61" a="1"/>
  <c r="B75" i="61" s="1"/>
  <c r="B76" i="61" a="1"/>
  <c r="B76" i="61" s="1"/>
  <c r="B77" i="61" a="1"/>
  <c r="B77" i="61" s="1"/>
  <c r="B78" i="61" a="1"/>
  <c r="B78" i="61" s="1"/>
  <c r="B79" i="61" a="1"/>
  <c r="B79" i="61" s="1"/>
  <c r="B80" i="61" a="1"/>
  <c r="B80" i="61" s="1"/>
  <c r="B81" i="61" a="1"/>
  <c r="B81" i="61" s="1"/>
  <c r="B82" i="61" a="1"/>
  <c r="B82" i="61" s="1"/>
  <c r="B83" i="61" a="1"/>
  <c r="B83" i="61" s="1"/>
  <c r="B84" i="61" a="1"/>
  <c r="B84" i="61" s="1"/>
  <c r="B85" i="61" a="1"/>
  <c r="B85" i="61" s="1"/>
  <c r="B86" i="61" a="1"/>
  <c r="B86" i="61" s="1"/>
  <c r="B87" i="61" a="1"/>
  <c r="B87" i="61" s="1"/>
  <c r="B88" i="61" a="1"/>
  <c r="B88" i="61" s="1"/>
  <c r="B89" i="61" a="1"/>
  <c r="B89" i="61" s="1"/>
  <c r="B90" i="61" a="1"/>
  <c r="B90" i="61" s="1"/>
  <c r="B91" i="61" a="1"/>
  <c r="B91" i="61" s="1"/>
  <c r="B92" i="61" a="1"/>
  <c r="B92" i="61" s="1"/>
  <c r="B93" i="61" a="1"/>
  <c r="B93" i="61" s="1"/>
  <c r="B94" i="61" a="1"/>
  <c r="B94" i="61" s="1"/>
  <c r="B95" i="61" a="1"/>
  <c r="B95" i="61" s="1"/>
  <c r="B96" i="61" a="1"/>
  <c r="B96" i="61" s="1"/>
  <c r="B97" i="61" a="1"/>
  <c r="B97" i="61" s="1"/>
  <c r="B98" i="61" a="1"/>
  <c r="B98" i="61" s="1"/>
  <c r="B99" i="61" a="1"/>
  <c r="B99" i="61" s="1"/>
  <c r="B100" i="61" a="1"/>
  <c r="B100" i="61" s="1"/>
  <c r="B101" i="61" a="1"/>
  <c r="B101" i="61" s="1"/>
  <c r="B102" i="61" a="1"/>
  <c r="B102" i="61" s="1"/>
  <c r="B103" i="61" a="1"/>
  <c r="B103" i="61" s="1"/>
  <c r="B104" i="61" a="1"/>
  <c r="B104" i="61" s="1"/>
  <c r="B105" i="61" a="1"/>
  <c r="B105" i="61" s="1"/>
  <c r="B106" i="61" a="1"/>
  <c r="B106" i="61" s="1"/>
  <c r="B107" i="61" a="1"/>
  <c r="B107" i="61" s="1"/>
  <c r="B108" i="61" a="1"/>
  <c r="B108" i="61" s="1"/>
  <c r="B109" i="61" a="1"/>
  <c r="B109" i="61" s="1"/>
  <c r="B110" i="61" a="1"/>
  <c r="B110" i="61" s="1"/>
  <c r="B111" i="61" a="1"/>
  <c r="B111" i="61" s="1"/>
  <c r="B112" i="61" a="1"/>
  <c r="B112" i="61" s="1"/>
  <c r="B113" i="61" a="1"/>
  <c r="B113" i="61" s="1"/>
  <c r="B114" i="61" a="1"/>
  <c r="B114" i="61" s="1"/>
  <c r="B115" i="61" a="1"/>
  <c r="B115" i="61" s="1"/>
  <c r="B116" i="61" a="1"/>
  <c r="B116" i="61" s="1"/>
  <c r="B117" i="61" a="1"/>
  <c r="B117" i="61" s="1"/>
  <c r="B118" i="61" a="1"/>
  <c r="B118" i="61" s="1"/>
  <c r="B119" i="61" a="1"/>
  <c r="B119" i="61" s="1"/>
  <c r="B120" i="61" a="1"/>
  <c r="B120" i="61" s="1"/>
  <c r="B121" i="61" a="1"/>
  <c r="B121" i="61" s="1"/>
  <c r="B122" i="61" a="1"/>
  <c r="B122" i="61" s="1"/>
  <c r="B123" i="61" a="1"/>
  <c r="B123" i="61" s="1"/>
  <c r="B124" i="61" a="1"/>
  <c r="B124" i="61" s="1"/>
  <c r="B125" i="61" a="1"/>
  <c r="B125" i="61" s="1"/>
  <c r="B126" i="61" a="1"/>
  <c r="B126" i="61" s="1"/>
  <c r="B127" i="61" a="1"/>
  <c r="B127" i="61" s="1"/>
  <c r="B128" i="61" a="1"/>
  <c r="B128" i="61" s="1"/>
  <c r="B129" i="61" a="1"/>
  <c r="B129" i="61" s="1"/>
  <c r="B130" i="61" a="1"/>
  <c r="B130" i="61" s="1"/>
  <c r="B131" i="61" a="1"/>
  <c r="B131" i="61" s="1"/>
  <c r="B132" i="61" a="1"/>
  <c r="B132" i="61" s="1"/>
  <c r="B133" i="61" a="1"/>
  <c r="B133" i="61" s="1"/>
  <c r="B134" i="61" a="1"/>
  <c r="B134" i="61" s="1"/>
  <c r="B135" i="61" a="1"/>
  <c r="B135" i="61" s="1"/>
  <c r="B136" i="61" a="1"/>
  <c r="B136" i="61" s="1"/>
  <c r="B137" i="61" a="1"/>
  <c r="B137" i="61" s="1"/>
  <c r="B138" i="61" a="1"/>
  <c r="B138" i="61" s="1"/>
  <c r="B139" i="61" a="1"/>
  <c r="B139" i="61" s="1"/>
  <c r="B140" i="61" a="1"/>
  <c r="B140" i="61" s="1"/>
  <c r="B141" i="61" a="1"/>
  <c r="B141" i="61" s="1"/>
  <c r="B142" i="61" a="1"/>
  <c r="B142" i="61" s="1"/>
  <c r="B143" i="61" a="1"/>
  <c r="B143" i="61" s="1"/>
  <c r="B144" i="61" a="1"/>
  <c r="B144" i="61" s="1"/>
  <c r="B145" i="61" a="1"/>
  <c r="B145" i="61" s="1"/>
  <c r="B146" i="61" a="1"/>
  <c r="B146" i="61" s="1"/>
  <c r="B147" i="61" a="1"/>
  <c r="B147" i="61" s="1"/>
  <c r="B148" i="61" a="1"/>
  <c r="B148" i="61" s="1"/>
  <c r="B149" i="61" a="1"/>
  <c r="B149" i="61" s="1"/>
  <c r="B150" i="61" a="1"/>
  <c r="B150" i="61" s="1"/>
  <c r="B151" i="61" a="1"/>
  <c r="B151" i="61" s="1"/>
  <c r="B152" i="61" a="1"/>
  <c r="B152" i="61" s="1"/>
  <c r="B153" i="61" a="1"/>
  <c r="B153" i="61" s="1"/>
  <c r="B154" i="61" a="1"/>
  <c r="B154" i="61" s="1"/>
  <c r="B155" i="61" a="1"/>
  <c r="B155" i="61" s="1"/>
  <c r="B156" i="61" a="1"/>
  <c r="B156" i="61" s="1"/>
  <c r="B157" i="61" a="1"/>
  <c r="B157" i="61" s="1"/>
  <c r="B158" i="61" a="1"/>
  <c r="B158" i="61" s="1"/>
  <c r="B159" i="61" a="1"/>
  <c r="B159" i="61" s="1"/>
  <c r="B160" i="61" a="1"/>
  <c r="B160" i="61" s="1"/>
  <c r="B161" i="61" a="1"/>
  <c r="B161" i="61" s="1"/>
  <c r="B162" i="61" a="1"/>
  <c r="B162" i="61" s="1"/>
  <c r="B163" i="61" a="1"/>
  <c r="B163" i="61" s="1"/>
  <c r="B164" i="61" a="1"/>
  <c r="B164" i="61" s="1"/>
  <c r="B165" i="61" a="1"/>
  <c r="B165" i="61" s="1"/>
  <c r="B166" i="61" a="1"/>
  <c r="B166" i="61" s="1"/>
  <c r="B167" i="61" a="1"/>
  <c r="B167" i="61" s="1"/>
  <c r="B168" i="61" a="1"/>
  <c r="B168" i="61" s="1"/>
  <c r="B169" i="61" a="1"/>
  <c r="B169" i="61" s="1"/>
  <c r="B170" i="61" a="1"/>
  <c r="B170" i="61" s="1"/>
  <c r="B171" i="61" a="1"/>
  <c r="B171" i="61" s="1"/>
  <c r="B172" i="61" a="1"/>
  <c r="B172" i="61" s="1"/>
  <c r="B173" i="61" a="1"/>
  <c r="B173" i="61" s="1"/>
  <c r="B174" i="61" a="1"/>
  <c r="B174" i="61" s="1"/>
  <c r="B175" i="61" a="1"/>
  <c r="B175" i="61" s="1"/>
  <c r="B176" i="61" a="1"/>
  <c r="B176" i="61" s="1"/>
  <c r="B177" i="61" a="1"/>
  <c r="B177" i="61" s="1"/>
  <c r="B178" i="61" a="1"/>
  <c r="B178" i="61" s="1"/>
  <c r="B179" i="61" a="1"/>
  <c r="B179" i="61" s="1"/>
  <c r="B180" i="61" a="1"/>
  <c r="B180" i="61" s="1"/>
  <c r="B181" i="61" a="1"/>
  <c r="B181" i="61" s="1"/>
  <c r="B182" i="61" a="1"/>
  <c r="B182" i="61" s="1"/>
  <c r="B183" i="61" a="1"/>
  <c r="B183" i="61" s="1"/>
  <c r="B184" i="61" a="1"/>
  <c r="B184" i="61" s="1"/>
  <c r="B185" i="61" a="1"/>
  <c r="B185" i="61" s="1"/>
  <c r="B186" i="61" a="1"/>
  <c r="B186" i="61" s="1"/>
  <c r="B187" i="61" a="1"/>
  <c r="B187" i="61" s="1"/>
  <c r="B188" i="61" a="1"/>
  <c r="B188" i="61" s="1"/>
  <c r="B189" i="61" a="1"/>
  <c r="B189" i="61" s="1"/>
  <c r="B190" i="61" a="1"/>
  <c r="B190" i="61" s="1"/>
  <c r="B191" i="61" a="1"/>
  <c r="B191" i="61" s="1"/>
  <c r="B192" i="61" a="1"/>
  <c r="B192" i="61" s="1"/>
  <c r="B193" i="61" a="1"/>
  <c r="B193" i="61" s="1"/>
  <c r="B194" i="61" a="1"/>
  <c r="B194" i="61" s="1"/>
  <c r="B195" i="61" a="1"/>
  <c r="B195" i="61" s="1"/>
  <c r="B196" i="61" a="1"/>
  <c r="B196" i="61" s="1"/>
  <c r="B197" i="61" a="1"/>
  <c r="B197" i="61" s="1"/>
  <c r="B198" i="61" a="1"/>
  <c r="B198" i="61" s="1"/>
  <c r="B199" i="61" a="1"/>
  <c r="B199" i="61" s="1"/>
  <c r="B200" i="61" a="1"/>
  <c r="B200" i="61" s="1"/>
  <c r="B201" i="61" a="1"/>
  <c r="B201" i="61" s="1"/>
  <c r="B202" i="61" a="1"/>
  <c r="B202" i="61" s="1"/>
  <c r="B203" i="61" a="1"/>
  <c r="B203" i="61" s="1"/>
  <c r="B204" i="61" a="1"/>
  <c r="B204" i="61" s="1"/>
  <c r="B205" i="61" a="1"/>
  <c r="B205" i="61" s="1"/>
  <c r="B206" i="61" a="1"/>
  <c r="B206" i="61" s="1"/>
  <c r="B207" i="61" a="1"/>
  <c r="B207" i="61" s="1"/>
  <c r="B208" i="61" a="1"/>
  <c r="B208" i="61" s="1"/>
  <c r="B209" i="61" a="1"/>
  <c r="B209" i="61" s="1"/>
  <c r="B210" i="61" a="1"/>
  <c r="B210" i="61" s="1"/>
  <c r="B211" i="61" a="1"/>
  <c r="B211" i="61" s="1"/>
  <c r="B212" i="61" a="1"/>
  <c r="B212" i="61" s="1"/>
  <c r="B213" i="61" a="1"/>
  <c r="B213" i="61" s="1"/>
  <c r="B214" i="61" a="1"/>
  <c r="B214" i="61" s="1"/>
  <c r="B215" i="61" a="1"/>
  <c r="B215" i="61" s="1"/>
  <c r="B216" i="61" a="1"/>
  <c r="B216" i="61" s="1"/>
  <c r="B217" i="61" a="1"/>
  <c r="B217" i="61" s="1"/>
  <c r="B218" i="61" a="1"/>
  <c r="B218" i="61" s="1"/>
  <c r="B219" i="61" a="1"/>
  <c r="B219" i="61" s="1"/>
  <c r="B220" i="61" a="1"/>
  <c r="B220" i="61" s="1"/>
  <c r="B221" i="61" a="1"/>
  <c r="B221" i="61" s="1"/>
  <c r="B222" i="61" a="1"/>
  <c r="B222" i="61" s="1"/>
  <c r="B223" i="61" a="1"/>
  <c r="B223" i="61" s="1"/>
  <c r="B224" i="61" a="1"/>
  <c r="B224" i="61" s="1"/>
  <c r="B225" i="61" a="1"/>
  <c r="B225" i="61" s="1"/>
  <c r="B226" i="61" a="1"/>
  <c r="B226" i="61" s="1"/>
  <c r="B227" i="61" a="1"/>
  <c r="B227" i="61" s="1"/>
  <c r="B228" i="61" a="1"/>
  <c r="B228" i="61" s="1"/>
  <c r="B229" i="61" a="1"/>
  <c r="B229" i="61" s="1"/>
  <c r="B230" i="61" a="1"/>
  <c r="B230" i="61" s="1"/>
  <c r="B231" i="61" a="1"/>
  <c r="B231" i="61" s="1"/>
  <c r="B232" i="61" a="1"/>
  <c r="B232" i="61" s="1"/>
  <c r="B233" i="61" a="1"/>
  <c r="B233" i="61" s="1"/>
  <c r="B234" i="61" a="1"/>
  <c r="B234" i="61" s="1"/>
  <c r="B235" i="61" a="1"/>
  <c r="B235" i="61" s="1"/>
  <c r="B236" i="61" a="1"/>
  <c r="B236" i="61" s="1"/>
  <c r="B237" i="61" a="1"/>
  <c r="B237" i="61" s="1"/>
  <c r="B238" i="61" a="1"/>
  <c r="B238" i="61" s="1"/>
  <c r="B239" i="61" a="1"/>
  <c r="B239" i="61" s="1"/>
  <c r="B240" i="61" a="1"/>
  <c r="B240" i="61" s="1"/>
  <c r="B241" i="61" a="1"/>
  <c r="B241" i="61" s="1"/>
  <c r="B242" i="61" a="1"/>
  <c r="B242" i="61" s="1"/>
  <c r="B243" i="61" a="1"/>
  <c r="B243" i="61" s="1"/>
  <c r="B244" i="61" a="1"/>
  <c r="B244" i="61" s="1"/>
  <c r="B245" i="61" a="1"/>
  <c r="B245" i="61" s="1"/>
  <c r="B246" i="61" a="1"/>
  <c r="B246" i="61" s="1"/>
  <c r="B247" i="61" a="1"/>
  <c r="B247" i="61" s="1"/>
  <c r="B248" i="61" a="1"/>
  <c r="B248" i="61" s="1"/>
  <c r="B249" i="61" a="1"/>
  <c r="B249" i="61" s="1"/>
  <c r="B250" i="61" a="1"/>
  <c r="B250" i="61" s="1"/>
  <c r="B251" i="61" a="1"/>
  <c r="B251" i="61" s="1"/>
  <c r="B252" i="61" a="1"/>
  <c r="B252" i="61" s="1"/>
  <c r="B253" i="61" a="1"/>
  <c r="B253" i="61" s="1"/>
  <c r="B254" i="61" a="1"/>
  <c r="B254" i="61" s="1"/>
  <c r="B255" i="61" a="1"/>
  <c r="B255" i="61" s="1"/>
  <c r="B256" i="61" a="1"/>
  <c r="B256" i="61" s="1"/>
  <c r="B257" i="61" a="1"/>
  <c r="B257" i="61" s="1"/>
  <c r="B258" i="61" a="1"/>
  <c r="B258" i="61" s="1"/>
  <c r="B259" i="61" a="1"/>
  <c r="B259" i="61" s="1"/>
  <c r="B260" i="61" a="1"/>
  <c r="B260" i="61" s="1"/>
  <c r="B261" i="61" a="1"/>
  <c r="B261" i="61" s="1"/>
  <c r="B262" i="61" a="1"/>
  <c r="B262" i="61" s="1"/>
  <c r="B263" i="61" a="1"/>
  <c r="B263" i="61" s="1"/>
  <c r="B264" i="61" a="1"/>
  <c r="B264" i="61" s="1"/>
  <c r="B265" i="61" a="1"/>
  <c r="B265" i="61" s="1"/>
  <c r="B266" i="61" a="1"/>
  <c r="B266" i="61" s="1"/>
  <c r="B267" i="61" a="1"/>
  <c r="B267" i="61" s="1"/>
  <c r="B268" i="61" a="1"/>
  <c r="B268" i="61" s="1"/>
  <c r="B269" i="61" a="1"/>
  <c r="B269" i="61" s="1"/>
  <c r="B270" i="61" a="1"/>
  <c r="B270" i="61" s="1"/>
  <c r="B271" i="61" a="1"/>
  <c r="B271" i="61" s="1"/>
  <c r="B272" i="61" a="1"/>
  <c r="B272" i="61" s="1"/>
  <c r="B273" i="61" a="1"/>
  <c r="B273" i="61" s="1"/>
  <c r="B274" i="61" a="1"/>
  <c r="B274" i="61" s="1"/>
  <c r="B275" i="61" a="1"/>
  <c r="B275" i="61" s="1"/>
  <c r="B276" i="61" a="1"/>
  <c r="B276" i="61" s="1"/>
  <c r="B277" i="61" a="1"/>
  <c r="B277" i="61" s="1"/>
  <c r="B278" i="61" a="1"/>
  <c r="B278" i="61" s="1"/>
  <c r="B279" i="61" a="1"/>
  <c r="B279" i="61" s="1"/>
  <c r="B280" i="61" a="1"/>
  <c r="B280" i="61" s="1"/>
  <c r="B281" i="61" a="1"/>
  <c r="B281" i="61" s="1"/>
  <c r="B282" i="61" a="1"/>
  <c r="B282" i="61" s="1"/>
  <c r="B283" i="61" a="1"/>
  <c r="B283" i="61" s="1"/>
  <c r="B284" i="61" a="1"/>
  <c r="B284" i="61" s="1"/>
  <c r="B285" i="61" a="1"/>
  <c r="B285" i="61" s="1"/>
  <c r="B286" i="61" a="1"/>
  <c r="B286" i="61" s="1"/>
  <c r="B287" i="61" a="1"/>
  <c r="B287" i="61" s="1"/>
  <c r="B288" i="61" a="1"/>
  <c r="B288" i="61" s="1"/>
  <c r="B289" i="61" a="1"/>
  <c r="B289" i="61" s="1"/>
  <c r="B290" i="61" a="1"/>
  <c r="B290" i="61" s="1"/>
  <c r="B291" i="61" a="1"/>
  <c r="B291" i="61" s="1"/>
  <c r="B292" i="61" a="1"/>
  <c r="B292" i="61" s="1"/>
  <c r="B293" i="61" a="1"/>
  <c r="B293" i="61" s="1"/>
  <c r="B294" i="61" a="1"/>
  <c r="B294" i="61" s="1"/>
  <c r="B295" i="61" a="1"/>
  <c r="B295" i="61" s="1"/>
  <c r="B296" i="61" a="1"/>
  <c r="B296" i="61" s="1"/>
  <c r="B297" i="61" a="1"/>
  <c r="B297" i="61" s="1"/>
  <c r="B298" i="61" a="1"/>
  <c r="B298" i="61" s="1"/>
  <c r="B299" i="61" a="1"/>
  <c r="B299" i="61" s="1"/>
  <c r="B300" i="61" a="1"/>
  <c r="B300" i="61" s="1"/>
  <c r="B301" i="61" a="1"/>
  <c r="B301" i="61" s="1"/>
  <c r="B302" i="61" a="1"/>
  <c r="B302" i="61" s="1"/>
  <c r="B303" i="61" a="1"/>
  <c r="B303" i="61" s="1"/>
  <c r="B304" i="61" a="1"/>
  <c r="B304" i="61" s="1"/>
  <c r="B305" i="61" a="1"/>
  <c r="B305" i="61" s="1"/>
  <c r="B306" i="61" a="1"/>
  <c r="B306" i="61" s="1"/>
  <c r="B307" i="61" a="1"/>
  <c r="B307" i="61" s="1"/>
  <c r="B308" i="61" a="1"/>
  <c r="B308" i="61" s="1"/>
  <c r="B309" i="61" a="1"/>
  <c r="B309" i="61" s="1"/>
  <c r="B310" i="61" a="1"/>
  <c r="B310" i="61" s="1"/>
  <c r="B311" i="61" a="1"/>
  <c r="B311" i="61" s="1"/>
  <c r="B312" i="61" a="1"/>
  <c r="B312" i="61" s="1"/>
  <c r="B313" i="61" a="1"/>
  <c r="B313" i="61" s="1"/>
  <c r="B314" i="61" a="1"/>
  <c r="B314" i="61" s="1"/>
  <c r="B315" i="61" a="1"/>
  <c r="B315" i="61" s="1"/>
  <c r="B316" i="61" a="1"/>
  <c r="B316" i="61" s="1"/>
  <c r="B317" i="61" a="1"/>
  <c r="B317" i="61" s="1"/>
  <c r="B318" i="61" a="1"/>
  <c r="B318" i="61" s="1"/>
  <c r="B319" i="61" a="1"/>
  <c r="B319" i="61" s="1"/>
  <c r="B320" i="61" a="1"/>
  <c r="B320" i="61" s="1"/>
  <c r="B321" i="61" a="1"/>
  <c r="B321" i="61" s="1"/>
  <c r="B322" i="61" a="1"/>
  <c r="B322" i="61" s="1"/>
  <c r="B323" i="61" a="1"/>
  <c r="B323" i="61" s="1"/>
  <c r="B324" i="61" a="1"/>
  <c r="B324" i="61" s="1"/>
  <c r="B325" i="61" a="1"/>
  <c r="B325" i="61" s="1"/>
  <c r="B326" i="61" a="1"/>
  <c r="B326" i="61" s="1"/>
  <c r="B327" i="61" a="1"/>
  <c r="B327" i="61" s="1"/>
  <c r="B328" i="61" a="1"/>
  <c r="B328" i="61" s="1"/>
  <c r="B329" i="61" a="1"/>
  <c r="B329" i="61" s="1"/>
  <c r="B330" i="61" a="1"/>
  <c r="B330" i="61" s="1"/>
  <c r="B331" i="61" a="1"/>
  <c r="B331" i="61" s="1"/>
  <c r="B332" i="61" a="1"/>
  <c r="B332" i="61" s="1"/>
  <c r="B333" i="61" a="1"/>
  <c r="B333" i="61" s="1"/>
  <c r="B334" i="61" a="1"/>
  <c r="B334" i="61" s="1"/>
  <c r="B335" i="61" a="1"/>
  <c r="B335" i="61" s="1"/>
  <c r="B336" i="61" a="1"/>
  <c r="B336" i="61" s="1"/>
  <c r="B337" i="61" a="1"/>
  <c r="B337" i="61" s="1"/>
  <c r="B338" i="61" a="1"/>
  <c r="B338" i="61" s="1"/>
  <c r="B339" i="61" a="1"/>
  <c r="B339" i="61" s="1"/>
  <c r="B340" i="61" a="1"/>
  <c r="B340" i="61" s="1"/>
  <c r="B341" i="61" a="1"/>
  <c r="B341" i="61" s="1"/>
  <c r="B342" i="61" a="1"/>
  <c r="B342" i="61" s="1"/>
  <c r="B343" i="61" a="1"/>
  <c r="B343" i="61" s="1"/>
  <c r="B344" i="61" a="1"/>
  <c r="B344" i="61" s="1"/>
  <c r="B345" i="61" a="1"/>
  <c r="B345" i="61" s="1"/>
  <c r="B346" i="61" a="1"/>
  <c r="B346" i="61" s="1"/>
  <c r="B347" i="61" a="1"/>
  <c r="B347" i="61" s="1"/>
  <c r="B348" i="61" a="1"/>
  <c r="B348" i="61" s="1"/>
  <c r="B349" i="61" a="1"/>
  <c r="B349" i="61" s="1"/>
  <c r="B350" i="61" a="1"/>
  <c r="B350" i="61" s="1"/>
  <c r="B351" i="61" a="1"/>
  <c r="B351" i="61" s="1"/>
  <c r="B352" i="61" a="1"/>
  <c r="B352" i="61" s="1"/>
  <c r="B353" i="61" a="1"/>
  <c r="B353" i="61" s="1"/>
  <c r="B354" i="61" a="1"/>
  <c r="B354" i="61" s="1"/>
  <c r="B355" i="61" a="1"/>
  <c r="B355" i="61" s="1"/>
  <c r="B356" i="61" a="1"/>
  <c r="B356" i="61" s="1"/>
  <c r="B357" i="61" a="1"/>
  <c r="B357" i="61" s="1"/>
  <c r="B358" i="61" a="1"/>
  <c r="B358" i="61" s="1"/>
  <c r="B359" i="61" a="1"/>
  <c r="B359" i="61" s="1"/>
  <c r="B360" i="61" a="1"/>
  <c r="B360" i="61" s="1"/>
  <c r="B361" i="61" a="1"/>
  <c r="B361" i="61" s="1"/>
  <c r="B362" i="61" a="1"/>
  <c r="B362" i="61" s="1"/>
  <c r="B363" i="61" a="1"/>
  <c r="B363" i="61" s="1"/>
  <c r="B364" i="61" a="1"/>
  <c r="B364" i="61" s="1"/>
  <c r="B365" i="61" a="1"/>
  <c r="B365" i="61" s="1"/>
  <c r="B366" i="61" a="1"/>
  <c r="B366" i="61" s="1"/>
  <c r="B367" i="61" a="1"/>
  <c r="B367" i="61" s="1"/>
  <c r="B368" i="61" a="1"/>
  <c r="B368" i="61" s="1"/>
  <c r="B369" i="61" a="1"/>
  <c r="B369" i="61" s="1"/>
  <c r="B370" i="61" a="1"/>
  <c r="B370" i="61" s="1"/>
  <c r="B371" i="61" a="1"/>
  <c r="B371" i="61" s="1"/>
  <c r="B372" i="61" a="1"/>
  <c r="B372" i="61" s="1"/>
  <c r="B373" i="61" a="1"/>
  <c r="B373" i="61" s="1"/>
  <c r="B374" i="61" a="1"/>
  <c r="B374" i="61" s="1"/>
  <c r="B375" i="61" a="1"/>
  <c r="B375" i="61" s="1"/>
  <c r="B376" i="61" a="1"/>
  <c r="B376" i="61" s="1"/>
  <c r="B377" i="61" a="1"/>
  <c r="B377" i="61" s="1"/>
  <c r="B378" i="61" a="1"/>
  <c r="B378" i="61" s="1"/>
  <c r="B379" i="61" a="1"/>
  <c r="B379" i="61" s="1"/>
  <c r="B380" i="61" a="1"/>
  <c r="B380" i="61" s="1"/>
  <c r="B381" i="61" a="1"/>
  <c r="B381" i="61" s="1"/>
  <c r="B382" i="61" a="1"/>
  <c r="B382" i="61" s="1"/>
  <c r="B383" i="61" a="1"/>
  <c r="B383" i="61" s="1"/>
  <c r="B384" i="61" a="1"/>
  <c r="B384" i="61" s="1"/>
  <c r="B385" i="61" a="1"/>
  <c r="B385" i="61" s="1"/>
  <c r="B386" i="61" a="1"/>
  <c r="B386" i="61" s="1"/>
  <c r="B387" i="61" a="1"/>
  <c r="B387" i="61" s="1"/>
  <c r="B388" i="61" a="1"/>
  <c r="B388" i="61" s="1"/>
  <c r="B389" i="61" a="1"/>
  <c r="B389" i="61" s="1"/>
  <c r="B390" i="61" a="1"/>
  <c r="B390" i="61" s="1"/>
  <c r="B391" i="61" a="1"/>
  <c r="B391" i="61" s="1"/>
  <c r="B392" i="61" a="1"/>
  <c r="B392" i="61" s="1"/>
  <c r="B393" i="61" a="1"/>
  <c r="B393" i="61" s="1"/>
  <c r="B394" i="61" a="1"/>
  <c r="B394" i="61" s="1"/>
  <c r="B395" i="61" a="1"/>
  <c r="B395" i="61" s="1"/>
  <c r="B396" i="61" a="1"/>
  <c r="B396" i="61" s="1"/>
  <c r="B397" i="61" a="1"/>
  <c r="B397" i="61" s="1"/>
  <c r="B398" i="61" a="1"/>
  <c r="B398" i="61" s="1"/>
  <c r="B399" i="61" a="1"/>
  <c r="B399" i="61" s="1"/>
  <c r="B400" i="61" a="1"/>
  <c r="B400" i="61" s="1"/>
  <c r="B401" i="61" a="1"/>
  <c r="B401" i="61" s="1"/>
  <c r="B402" i="61" a="1"/>
  <c r="B402" i="61" s="1"/>
  <c r="B403" i="61" a="1"/>
  <c r="B403" i="61" s="1"/>
  <c r="B404" i="61" a="1"/>
  <c r="B404" i="61" s="1"/>
  <c r="B405" i="61" a="1"/>
  <c r="B405" i="61" s="1"/>
  <c r="B406" i="61" a="1"/>
  <c r="B406" i="61" s="1"/>
  <c r="B407" i="61" a="1"/>
  <c r="B407" i="61" s="1"/>
  <c r="B408" i="61" a="1"/>
  <c r="B408" i="61" s="1"/>
  <c r="B409" i="61" a="1"/>
  <c r="B409" i="61" s="1"/>
  <c r="B410" i="61" a="1"/>
  <c r="B410" i="61" s="1"/>
  <c r="B411" i="61" a="1"/>
  <c r="B411" i="61" s="1"/>
  <c r="B412" i="61" a="1"/>
  <c r="B412" i="61" s="1"/>
  <c r="B413" i="61" a="1"/>
  <c r="B413" i="61" s="1"/>
  <c r="B414" i="61" a="1"/>
  <c r="B414" i="61" s="1"/>
  <c r="B415" i="61" a="1"/>
  <c r="B415" i="61" s="1"/>
  <c r="B416" i="61" a="1"/>
  <c r="B416" i="61" s="1"/>
  <c r="B417" i="61" a="1"/>
  <c r="B417" i="61" s="1"/>
  <c r="B418" i="61" a="1"/>
  <c r="B418" i="61" s="1"/>
  <c r="B419" i="61" a="1"/>
  <c r="B419" i="61" s="1"/>
  <c r="B420" i="61" a="1"/>
  <c r="B420" i="61" s="1"/>
  <c r="B421" i="61" a="1"/>
  <c r="B421" i="61" s="1"/>
  <c r="B422" i="61" a="1"/>
  <c r="B422" i="61" s="1"/>
  <c r="B423" i="61" a="1"/>
  <c r="B423" i="61" s="1"/>
  <c r="B424" i="61" a="1"/>
  <c r="B424" i="61" s="1"/>
  <c r="B425" i="61" a="1"/>
  <c r="B425" i="61" s="1"/>
  <c r="B426" i="61" a="1"/>
  <c r="B426" i="61" s="1"/>
  <c r="B427" i="61" a="1"/>
  <c r="B427" i="61" s="1"/>
  <c r="B428" i="61" a="1"/>
  <c r="B428" i="61" s="1"/>
  <c r="B429" i="61" a="1"/>
  <c r="B429" i="61" s="1"/>
  <c r="B430" i="61" a="1"/>
  <c r="B430" i="61" s="1"/>
  <c r="B431" i="61" a="1"/>
  <c r="B431" i="61" s="1"/>
  <c r="B432" i="61" a="1"/>
  <c r="B432" i="61" s="1"/>
  <c r="B433" i="61" a="1"/>
  <c r="B433" i="61" s="1"/>
  <c r="B434" i="61" a="1"/>
  <c r="B434" i="61" s="1"/>
  <c r="B435" i="61" a="1"/>
  <c r="B435" i="61" s="1"/>
  <c r="B436" i="61" a="1"/>
  <c r="B436" i="61" s="1"/>
  <c r="B437" i="61" a="1"/>
  <c r="B437" i="61" s="1"/>
  <c r="B438" i="61" a="1"/>
  <c r="B438" i="61" s="1"/>
  <c r="B439" i="61" a="1"/>
  <c r="B439" i="61" s="1"/>
  <c r="B440" i="61" a="1"/>
  <c r="B440" i="61" s="1"/>
  <c r="B441" i="61" a="1"/>
  <c r="B441" i="61" s="1"/>
  <c r="B442" i="61" a="1"/>
  <c r="B442" i="61" s="1"/>
  <c r="B443" i="61" a="1"/>
  <c r="B443" i="61" s="1"/>
  <c r="B444" i="61" a="1"/>
  <c r="B444" i="61" s="1"/>
  <c r="B445" i="61" a="1"/>
  <c r="B445" i="61" s="1"/>
  <c r="B446" i="61" a="1"/>
  <c r="B446" i="61" s="1"/>
  <c r="B447" i="61" a="1"/>
  <c r="B447" i="61" s="1"/>
  <c r="B448" i="61" a="1"/>
  <c r="B448" i="61" s="1"/>
  <c r="B449" i="61" a="1"/>
  <c r="B449" i="61" s="1"/>
  <c r="B450" i="61" a="1"/>
  <c r="B450" i="61" s="1"/>
  <c r="B451" i="61" a="1"/>
  <c r="B451" i="61" s="1"/>
  <c r="B452" i="61" a="1"/>
  <c r="B452" i="61" s="1"/>
  <c r="B453" i="61" a="1"/>
  <c r="B453" i="61" s="1"/>
  <c r="B454" i="61" a="1"/>
  <c r="B454" i="61" s="1"/>
  <c r="B455" i="61" a="1"/>
  <c r="B455" i="61" s="1"/>
  <c r="B456" i="61" a="1"/>
  <c r="B456" i="61" s="1"/>
  <c r="B457" i="61" a="1"/>
  <c r="B457" i="61" s="1"/>
  <c r="B458" i="61" a="1"/>
  <c r="B458" i="61" s="1"/>
  <c r="B459" i="61" a="1"/>
  <c r="B459" i="61" s="1"/>
  <c r="B460" i="61" a="1"/>
  <c r="B460" i="61" s="1"/>
  <c r="B461" i="61" a="1"/>
  <c r="B461" i="61" s="1"/>
  <c r="B462" i="61" a="1"/>
  <c r="B462" i="61" s="1"/>
  <c r="B463" i="61" a="1"/>
  <c r="B463" i="61" s="1"/>
  <c r="B464" i="61" a="1"/>
  <c r="B464" i="61" s="1"/>
  <c r="B465" i="61" a="1"/>
  <c r="B465" i="61" s="1"/>
  <c r="B466" i="61" a="1"/>
  <c r="B466" i="61" s="1"/>
  <c r="B467" i="61" a="1"/>
  <c r="B467" i="61" s="1"/>
  <c r="B468" i="61" a="1"/>
  <c r="B468" i="61" s="1"/>
  <c r="B469" i="61" a="1"/>
  <c r="B469" i="61" s="1"/>
  <c r="B470" i="61" a="1"/>
  <c r="B470" i="61" s="1"/>
  <c r="B471" i="61" a="1"/>
  <c r="B471" i="61" s="1"/>
  <c r="B472" i="61" a="1"/>
  <c r="B472" i="61" s="1"/>
  <c r="B473" i="61" a="1"/>
  <c r="B473" i="61" s="1"/>
  <c r="B474" i="61" a="1"/>
  <c r="B474" i="61" s="1"/>
  <c r="B475" i="61" a="1"/>
  <c r="B475" i="61" s="1"/>
  <c r="B476" i="61" a="1"/>
  <c r="B476" i="61" s="1"/>
  <c r="B477" i="61" a="1"/>
  <c r="B477" i="61" s="1"/>
  <c r="B478" i="61" a="1"/>
  <c r="B478" i="61" s="1"/>
  <c r="B479" i="61" a="1"/>
  <c r="B479" i="61" s="1"/>
  <c r="B480" i="61" a="1"/>
  <c r="B480" i="61" s="1"/>
  <c r="B481" i="61" a="1"/>
  <c r="B481" i="61" s="1"/>
  <c r="B482" i="61" a="1"/>
  <c r="B482" i="61" s="1"/>
  <c r="B483" i="61" a="1"/>
  <c r="B483" i="61" s="1"/>
  <c r="B484" i="61" a="1"/>
  <c r="B484" i="61" s="1"/>
  <c r="B485" i="61" a="1"/>
  <c r="B485" i="61" s="1"/>
  <c r="B486" i="61" a="1"/>
  <c r="B486" i="61" s="1"/>
  <c r="B487" i="61" a="1"/>
  <c r="B487" i="61" s="1"/>
  <c r="B488" i="61" a="1"/>
  <c r="B488" i="61" s="1"/>
  <c r="B489" i="61" a="1"/>
  <c r="B489" i="61" s="1"/>
  <c r="B490" i="61" a="1"/>
  <c r="B490" i="61" s="1"/>
  <c r="B491" i="61" a="1"/>
  <c r="B491" i="61" s="1"/>
  <c r="B492" i="61" a="1"/>
  <c r="B492" i="61" s="1"/>
  <c r="B493" i="61" a="1"/>
  <c r="B493" i="61" s="1"/>
  <c r="B494" i="61" a="1"/>
  <c r="B494" i="61" s="1"/>
  <c r="B495" i="61" a="1"/>
  <c r="B495" i="61" s="1"/>
  <c r="B496" i="61" a="1"/>
  <c r="B496" i="61" s="1"/>
  <c r="B497" i="61" a="1"/>
  <c r="B497" i="61" s="1"/>
  <c r="B498" i="61" a="1"/>
  <c r="B498" i="61" s="1"/>
  <c r="B499" i="61" a="1"/>
  <c r="B499" i="61" s="1"/>
  <c r="B500" i="61" a="1"/>
  <c r="B500" i="61" s="1"/>
  <c r="B5" i="58" a="1"/>
  <c r="B6" i="58" a="1"/>
  <c r="B7" i="58" a="1"/>
  <c r="B8" i="58" a="1"/>
  <c r="B9" i="58" a="1"/>
  <c r="B10" i="58" a="1"/>
  <c r="B11" i="58" a="1"/>
  <c r="B12" i="58" a="1"/>
  <c r="B13" i="58" a="1"/>
  <c r="B14" i="58" a="1"/>
  <c r="B15" i="58" a="1"/>
  <c r="B16" i="58" a="1"/>
  <c r="B17" i="58" a="1"/>
  <c r="B18" i="58" a="1"/>
  <c r="B19" i="58" a="1"/>
  <c r="B20" i="58" a="1"/>
  <c r="B21" i="58" a="1"/>
  <c r="B22" i="58" a="1"/>
  <c r="B23" i="58" a="1"/>
  <c r="B24" i="58" a="1"/>
  <c r="B25" i="58" a="1"/>
  <c r="B26" i="58" a="1"/>
  <c r="B27" i="58" a="1"/>
  <c r="B28" i="58" a="1"/>
  <c r="B29" i="58" a="1"/>
  <c r="B30" i="58" a="1"/>
  <c r="B31" i="58" a="1"/>
  <c r="B32" i="58" a="1"/>
  <c r="B33" i="58" a="1"/>
  <c r="B34" i="58" a="1"/>
  <c r="B35" i="58" a="1"/>
  <c r="B36" i="58" a="1"/>
  <c r="B37" i="58" a="1"/>
  <c r="B38" i="58" a="1"/>
  <c r="B39" i="58" a="1"/>
  <c r="B40" i="58" a="1"/>
  <c r="B41" i="58" a="1"/>
  <c r="B42" i="58" a="1"/>
  <c r="B43" i="58" a="1"/>
  <c r="B44" i="58" a="1"/>
  <c r="B45" i="58" a="1"/>
  <c r="B46" i="58" a="1"/>
  <c r="B47" i="58" a="1"/>
  <c r="B48" i="58" a="1"/>
  <c r="B49" i="58" a="1"/>
  <c r="B50" i="58" a="1"/>
  <c r="B51" i="58" a="1"/>
  <c r="B52" i="58" a="1"/>
  <c r="B53" i="58" a="1"/>
  <c r="B54" i="58" a="1"/>
  <c r="B55" i="58" a="1"/>
  <c r="B56" i="58" a="1"/>
  <c r="B57" i="58" a="1"/>
  <c r="B58" i="58" a="1"/>
  <c r="B59" i="58" a="1"/>
  <c r="B60" i="58" a="1"/>
  <c r="B61" i="58" a="1"/>
  <c r="B62" i="58" a="1"/>
  <c r="B63" i="58" a="1"/>
  <c r="B64" i="58" a="1"/>
  <c r="B65" i="58" a="1"/>
  <c r="B66" i="58" a="1"/>
  <c r="B67" i="58" a="1"/>
  <c r="B68" i="58" a="1"/>
  <c r="B69" i="58" a="1"/>
  <c r="B70" i="58" a="1"/>
  <c r="B71" i="58" a="1"/>
  <c r="B72" i="58" a="1"/>
  <c r="B73" i="58" a="1"/>
  <c r="B74" i="58" a="1"/>
  <c r="B75" i="58" a="1"/>
  <c r="B76" i="58" a="1"/>
  <c r="B77" i="58" a="1"/>
  <c r="B78" i="58" a="1"/>
  <c r="B79" i="58" a="1"/>
  <c r="B80" i="58" a="1"/>
  <c r="B81" i="58" a="1"/>
  <c r="B82" i="58" a="1"/>
  <c r="B83" i="58" a="1"/>
  <c r="B84" i="58" a="1"/>
  <c r="B85" i="58" a="1"/>
  <c r="B86" i="58" a="1"/>
  <c r="B87" i="58" a="1"/>
  <c r="B88" i="58" a="1"/>
  <c r="B89" i="58" a="1"/>
  <c r="B90" i="58" a="1"/>
  <c r="B91" i="58" a="1"/>
  <c r="B92" i="58" a="1"/>
  <c r="B93" i="58" a="1"/>
  <c r="B94" i="58" a="1"/>
  <c r="B95" i="58" a="1"/>
  <c r="B96" i="58" a="1"/>
  <c r="B97" i="58" a="1"/>
  <c r="B98" i="58" a="1"/>
  <c r="B99" i="58" a="1"/>
  <c r="B100" i="58" a="1"/>
  <c r="B101" i="58" a="1"/>
  <c r="B102" i="58" a="1"/>
  <c r="B103" i="58" a="1"/>
  <c r="B104" i="58" a="1"/>
  <c r="B105" i="58" a="1"/>
  <c r="B106" i="58" a="1"/>
  <c r="B107" i="58" a="1"/>
  <c r="B108" i="58" a="1"/>
  <c r="B109" i="58" a="1"/>
  <c r="B110" i="58" a="1"/>
  <c r="B111" i="58" a="1"/>
  <c r="B112" i="58" a="1"/>
  <c r="B113" i="58" a="1"/>
  <c r="B114" i="58" a="1"/>
  <c r="B115" i="58" a="1"/>
  <c r="B116" i="58" a="1"/>
  <c r="B117" i="58" a="1"/>
  <c r="B118" i="58" a="1"/>
  <c r="B119" i="58" a="1"/>
  <c r="B120" i="58" a="1"/>
  <c r="B121" i="58" a="1"/>
  <c r="B122" i="58" a="1"/>
  <c r="B123" i="58" a="1"/>
  <c r="B124" i="58" a="1"/>
  <c r="B125" i="58" a="1"/>
  <c r="B126" i="58" a="1"/>
  <c r="B127" i="58" a="1"/>
  <c r="B128" i="58" a="1"/>
  <c r="B129" i="58" a="1"/>
  <c r="B130" i="58" a="1"/>
  <c r="B131" i="58" a="1"/>
  <c r="B132" i="58" a="1"/>
  <c r="B133" i="58" a="1"/>
  <c r="B134" i="58" a="1"/>
  <c r="B135" i="58" a="1"/>
  <c r="B136" i="58" a="1"/>
  <c r="B137" i="58" a="1"/>
  <c r="B138" i="58" a="1"/>
  <c r="B139" i="58" a="1"/>
  <c r="B140" i="58" a="1"/>
  <c r="B141" i="58" a="1"/>
  <c r="B142" i="58" a="1"/>
  <c r="B143" i="58" a="1"/>
  <c r="B144" i="58" a="1"/>
  <c r="B145" i="58" a="1"/>
  <c r="B146" i="58" a="1"/>
  <c r="B147" i="58" a="1"/>
  <c r="B148" i="58" a="1"/>
  <c r="B149" i="58" a="1"/>
  <c r="B150" i="58" a="1"/>
  <c r="B151" i="58" a="1"/>
  <c r="B152" i="58" a="1"/>
  <c r="B153" i="58" a="1"/>
  <c r="B154" i="58" a="1"/>
  <c r="B155" i="58" a="1"/>
  <c r="B156" i="58" a="1"/>
  <c r="B157" i="58" a="1"/>
  <c r="B158" i="58" a="1"/>
  <c r="B159" i="58" a="1"/>
  <c r="B160" i="58" a="1"/>
  <c r="B161" i="58" a="1"/>
  <c r="B162" i="58" a="1"/>
  <c r="B163" i="58" a="1"/>
  <c r="B164" i="58" a="1"/>
  <c r="B165" i="58" a="1"/>
  <c r="B166" i="58" a="1"/>
  <c r="B167" i="58" a="1"/>
  <c r="B168" i="58" a="1"/>
  <c r="B169" i="58" a="1"/>
  <c r="B170" i="58" a="1"/>
  <c r="B171" i="58" a="1"/>
  <c r="B172" i="58" a="1"/>
  <c r="B173" i="58" a="1"/>
  <c r="B174" i="58" a="1"/>
  <c r="B175" i="58" a="1"/>
  <c r="B176" i="58" a="1"/>
  <c r="B177" i="58" a="1"/>
  <c r="B178" i="58" a="1"/>
  <c r="B179" i="58" a="1"/>
  <c r="B180" i="58" a="1"/>
  <c r="B181" i="58" a="1"/>
  <c r="B182" i="58" a="1"/>
  <c r="B183" i="58" a="1"/>
  <c r="B184" i="58" a="1"/>
  <c r="B185" i="58" a="1"/>
  <c r="B186" i="58" a="1"/>
  <c r="B187" i="58" a="1"/>
  <c r="B188" i="58" a="1"/>
  <c r="B189" i="58" a="1"/>
  <c r="B190" i="58" a="1"/>
  <c r="B191" i="58" a="1"/>
  <c r="B192" i="58" a="1"/>
  <c r="B193" i="58" a="1"/>
  <c r="B194" i="58" a="1"/>
  <c r="B195" i="58" a="1"/>
  <c r="B196" i="58" a="1"/>
  <c r="B197" i="58" a="1"/>
  <c r="B198" i="58" a="1"/>
  <c r="B199" i="58" a="1"/>
  <c r="B200" i="58" a="1"/>
  <c r="B201" i="58" a="1"/>
  <c r="B202" i="58" a="1"/>
  <c r="B203" i="58" a="1"/>
  <c r="B204" i="58" a="1"/>
  <c r="B205" i="58" a="1"/>
  <c r="B206" i="58" a="1"/>
  <c r="B207" i="58" a="1"/>
  <c r="B208" i="58" a="1"/>
  <c r="B209" i="58" a="1"/>
  <c r="B210" i="58" a="1"/>
  <c r="B211" i="58" a="1"/>
  <c r="B212" i="58" a="1"/>
  <c r="B213" i="58" a="1"/>
  <c r="B214" i="58" a="1"/>
  <c r="B215" i="58" a="1"/>
  <c r="B216" i="58" a="1"/>
  <c r="B217" i="58" a="1"/>
  <c r="B218" i="58" a="1"/>
  <c r="B219" i="58" a="1"/>
  <c r="B220" i="58" a="1"/>
  <c r="B221" i="58" a="1"/>
  <c r="B222" i="58" a="1"/>
  <c r="B223" i="58" a="1"/>
  <c r="B224" i="58" a="1"/>
  <c r="B225" i="58" a="1"/>
  <c r="B226" i="58" a="1"/>
  <c r="B227" i="58" a="1"/>
  <c r="B228" i="58" a="1"/>
  <c r="B229" i="58" a="1"/>
  <c r="B230" i="58" a="1"/>
  <c r="B231" i="58" a="1"/>
  <c r="B232" i="58" a="1"/>
  <c r="B233" i="58" a="1"/>
  <c r="B234" i="58" a="1"/>
  <c r="B235" i="58" a="1"/>
  <c r="B236" i="58" a="1"/>
  <c r="B237" i="58" a="1"/>
  <c r="B238" i="58" a="1"/>
  <c r="B239" i="58" a="1"/>
  <c r="B240" i="58" a="1"/>
  <c r="B241" i="58" a="1"/>
  <c r="B242" i="58" a="1"/>
  <c r="B243" i="58" a="1"/>
  <c r="B244" i="58" a="1"/>
  <c r="B245" i="58" a="1"/>
  <c r="B246" i="58" a="1"/>
  <c r="B247" i="58" a="1"/>
  <c r="B248" i="58" a="1"/>
  <c r="B249" i="58" a="1"/>
  <c r="B250" i="58" a="1"/>
  <c r="B251" i="58" a="1"/>
  <c r="B252" i="58" a="1"/>
  <c r="B253" i="58" a="1"/>
  <c r="B254" i="58" a="1"/>
  <c r="B255" i="58" a="1"/>
  <c r="B256" i="58" a="1"/>
  <c r="B257" i="58" a="1"/>
  <c r="B258" i="58" a="1"/>
  <c r="B259" i="58" a="1"/>
  <c r="B260" i="58" a="1"/>
  <c r="B261" i="58" a="1"/>
  <c r="B262" i="58" a="1"/>
  <c r="B263" i="58" a="1"/>
  <c r="B264" i="58" a="1"/>
  <c r="B265" i="58" a="1"/>
  <c r="B266" i="58" a="1"/>
  <c r="B267" i="58" a="1"/>
  <c r="B268" i="58" a="1"/>
  <c r="B269" i="58" a="1"/>
  <c r="B270" i="58" a="1"/>
  <c r="B271" i="58" a="1"/>
  <c r="B272" i="58" a="1"/>
  <c r="B273" i="58" a="1"/>
  <c r="B274" i="58" a="1"/>
  <c r="B275" i="58" a="1"/>
  <c r="B276" i="58" a="1"/>
  <c r="B277" i="58" a="1"/>
  <c r="B278" i="58" a="1"/>
  <c r="B279" i="58" a="1"/>
  <c r="B280" i="58" a="1"/>
  <c r="B281" i="58" a="1"/>
  <c r="B282" i="58" a="1"/>
  <c r="B283" i="58" a="1"/>
  <c r="B284" i="58" a="1"/>
  <c r="B285" i="58" a="1"/>
  <c r="B286" i="58" a="1"/>
  <c r="B287" i="58" a="1"/>
  <c r="B288" i="58" a="1"/>
  <c r="B289" i="58" a="1"/>
  <c r="B290" i="58" a="1"/>
  <c r="B291" i="58" a="1"/>
  <c r="B292" i="58" a="1"/>
  <c r="B293" i="58" a="1"/>
  <c r="B294" i="58" a="1"/>
  <c r="B295" i="58" a="1"/>
  <c r="B296" i="58" a="1"/>
  <c r="B297" i="58" a="1"/>
  <c r="B298" i="58" a="1"/>
  <c r="B299" i="58" a="1"/>
  <c r="B300" i="58" a="1"/>
  <c r="B301" i="58" a="1"/>
  <c r="B302" i="58" a="1"/>
  <c r="B303" i="58" a="1"/>
  <c r="B304" i="58" a="1"/>
  <c r="B305" i="58" a="1"/>
  <c r="B306" i="58" a="1"/>
  <c r="B307" i="58" a="1"/>
  <c r="B308" i="58" a="1"/>
  <c r="B309" i="58" a="1"/>
  <c r="B310" i="58" a="1"/>
  <c r="B311" i="58" a="1"/>
  <c r="B312" i="58" a="1"/>
  <c r="B313" i="58" a="1"/>
  <c r="B314" i="58" a="1"/>
  <c r="B315" i="58" a="1"/>
  <c r="B316" i="58" a="1"/>
  <c r="B317" i="58" a="1"/>
  <c r="B318" i="58" a="1"/>
  <c r="B319" i="58" a="1"/>
  <c r="B320" i="58" a="1"/>
  <c r="B321" i="58" a="1"/>
  <c r="B322" i="58" a="1"/>
  <c r="B323" i="58" a="1"/>
  <c r="B324" i="58" a="1"/>
  <c r="B325" i="58" a="1"/>
  <c r="B326" i="58" a="1"/>
  <c r="B327" i="58" a="1"/>
  <c r="B328" i="58" a="1"/>
  <c r="B329" i="58" a="1"/>
  <c r="B330" i="58" a="1"/>
  <c r="B331" i="58" a="1"/>
  <c r="B332" i="58" a="1"/>
  <c r="B333" i="58" a="1"/>
  <c r="B334" i="58" a="1"/>
  <c r="B335" i="58" a="1"/>
  <c r="B336" i="58" a="1"/>
  <c r="B337" i="58" a="1"/>
  <c r="B338" i="58" a="1"/>
  <c r="B339" i="58" a="1"/>
  <c r="B340" i="58" a="1"/>
  <c r="B341" i="58" a="1"/>
  <c r="B342" i="58" a="1"/>
  <c r="B343" i="58" a="1"/>
  <c r="B344" i="58" a="1"/>
  <c r="B345" i="58" a="1"/>
  <c r="B346" i="58" a="1"/>
  <c r="B347" i="58" a="1"/>
  <c r="B348" i="58" a="1"/>
  <c r="B349" i="58" a="1"/>
  <c r="B350" i="58" a="1"/>
  <c r="B351" i="58" a="1"/>
  <c r="B352" i="58" a="1"/>
  <c r="B353" i="58" a="1"/>
  <c r="B354" i="58" a="1"/>
  <c r="B355" i="58" a="1"/>
  <c r="B356" i="58" a="1"/>
  <c r="B357" i="58" a="1"/>
  <c r="B358" i="58" a="1"/>
  <c r="B359" i="58" a="1"/>
  <c r="B360" i="58" a="1"/>
  <c r="B361" i="58" a="1"/>
  <c r="B362" i="58" a="1"/>
  <c r="B363" i="58" a="1"/>
  <c r="B364" i="58" a="1"/>
  <c r="B365" i="58" a="1"/>
  <c r="B366" i="58" a="1"/>
  <c r="B367" i="58" a="1"/>
  <c r="B368" i="58" a="1"/>
  <c r="B369" i="58" a="1"/>
  <c r="B370" i="58" a="1"/>
  <c r="B371" i="58" a="1"/>
  <c r="B372" i="58" a="1"/>
  <c r="B373" i="58" a="1"/>
  <c r="B374" i="58" a="1"/>
  <c r="B375" i="58" a="1"/>
  <c r="B376" i="58" a="1"/>
  <c r="B377" i="58" a="1"/>
  <c r="B378" i="58" a="1"/>
  <c r="B379" i="58" a="1"/>
  <c r="B380" i="58" a="1"/>
  <c r="B381" i="58" a="1"/>
  <c r="B382" i="58" a="1"/>
  <c r="B383" i="58" a="1"/>
  <c r="B384" i="58" a="1"/>
  <c r="B385" i="58" a="1"/>
  <c r="B386" i="58" a="1"/>
  <c r="B387" i="58" a="1"/>
  <c r="B388" i="58" a="1"/>
  <c r="B389" i="58" a="1"/>
  <c r="B390" i="58" a="1"/>
  <c r="B391" i="58" a="1"/>
  <c r="B392" i="58" a="1"/>
  <c r="B393" i="58" a="1"/>
  <c r="B394" i="58" a="1"/>
  <c r="B395" i="58" a="1"/>
  <c r="B396" i="58" a="1"/>
  <c r="B397" i="58" a="1"/>
  <c r="B398" i="58" a="1"/>
  <c r="B399" i="58" a="1"/>
  <c r="B400" i="58" a="1"/>
  <c r="B401" i="58" a="1"/>
  <c r="B402" i="58" a="1"/>
  <c r="B403" i="58" a="1"/>
  <c r="B404" i="58" a="1"/>
  <c r="B405" i="58" a="1"/>
  <c r="B406" i="58" a="1"/>
  <c r="B407" i="58" a="1"/>
  <c r="B408" i="58" a="1"/>
  <c r="B409" i="58" a="1"/>
  <c r="B410" i="58" a="1"/>
  <c r="B411" i="58" a="1"/>
  <c r="B412" i="58" a="1"/>
  <c r="B413" i="58" a="1"/>
  <c r="B414" i="58" a="1"/>
  <c r="B415" i="58" a="1"/>
  <c r="B416" i="58" a="1"/>
  <c r="B417" i="58" a="1"/>
  <c r="B418" i="58" a="1"/>
  <c r="B419" i="58" a="1"/>
  <c r="B420" i="58" a="1"/>
  <c r="B421" i="58" a="1"/>
  <c r="B422" i="58" a="1"/>
  <c r="B423" i="58" a="1"/>
  <c r="B424" i="58" a="1"/>
  <c r="B425" i="58" a="1"/>
  <c r="B426" i="58" a="1"/>
  <c r="B427" i="58" a="1"/>
  <c r="B428" i="58" a="1"/>
  <c r="B429" i="58" a="1"/>
  <c r="B430" i="58" a="1"/>
  <c r="B431" i="58" a="1"/>
  <c r="B432" i="58" a="1"/>
  <c r="B433" i="58" a="1"/>
  <c r="B434" i="58" a="1"/>
  <c r="B435" i="58" a="1"/>
  <c r="B436" i="58" a="1"/>
  <c r="B437" i="58" a="1"/>
  <c r="B438" i="58" a="1"/>
  <c r="B439" i="58" a="1"/>
  <c r="B440" i="58" a="1"/>
  <c r="B441" i="58" a="1"/>
  <c r="B442" i="58" a="1"/>
  <c r="B443" i="58" a="1"/>
  <c r="B444" i="58" a="1"/>
  <c r="B445" i="58" a="1"/>
  <c r="B446" i="58" a="1"/>
  <c r="B447" i="58" a="1"/>
  <c r="B448" i="58" a="1"/>
  <c r="B449" i="58" a="1"/>
  <c r="B450" i="58" a="1"/>
  <c r="B451" i="58" a="1"/>
  <c r="B452" i="58" a="1"/>
  <c r="B453" i="58" a="1"/>
  <c r="B454" i="58" a="1"/>
  <c r="B455" i="58" a="1"/>
  <c r="B456" i="58" a="1"/>
  <c r="B457" i="58" a="1"/>
  <c r="B458" i="58" a="1"/>
  <c r="B459" i="58" a="1"/>
  <c r="B460" i="58" a="1"/>
  <c r="B461" i="58" a="1"/>
  <c r="B462" i="58" a="1"/>
  <c r="B463" i="58" a="1"/>
  <c r="B464" i="58" a="1"/>
  <c r="B465" i="58" a="1"/>
  <c r="B466" i="58" a="1"/>
  <c r="B467" i="58" a="1"/>
  <c r="B468" i="58" a="1"/>
  <c r="B469" i="58" a="1"/>
  <c r="B470" i="58" a="1"/>
  <c r="B471" i="58" a="1"/>
  <c r="B472" i="58" a="1"/>
  <c r="B473" i="58" a="1"/>
  <c r="B474" i="58" a="1"/>
  <c r="B475" i="58" a="1"/>
  <c r="B476" i="58" a="1"/>
  <c r="B477" i="58" a="1"/>
  <c r="B478" i="58" a="1"/>
  <c r="B479" i="58" a="1"/>
  <c r="B480" i="58" a="1"/>
  <c r="B481" i="58" a="1"/>
  <c r="B482" i="58" a="1"/>
  <c r="B483" i="58" a="1"/>
  <c r="B484" i="58" a="1"/>
  <c r="B485" i="58" a="1"/>
  <c r="B486" i="58" a="1"/>
  <c r="B487" i="58" a="1"/>
  <c r="B488" i="58" a="1"/>
  <c r="B489" i="58" a="1"/>
  <c r="B490" i="58" a="1"/>
  <c r="B491" i="58" a="1"/>
  <c r="B492" i="58" a="1"/>
  <c r="B493" i="58" a="1"/>
  <c r="B494" i="58" a="1"/>
  <c r="B495" i="58" a="1"/>
  <c r="B496" i="58" a="1"/>
  <c r="B497" i="58" a="1"/>
  <c r="B498" i="58" a="1"/>
  <c r="B499" i="58" a="1"/>
  <c r="B500" i="58" a="1"/>
  <c r="C3" i="30" a="1"/>
  <c r="B3" i="59" a="1"/>
  <c r="B4" i="59" a="1"/>
  <c r="B5" i="59" a="1"/>
  <c r="B6" i="59" a="1"/>
  <c r="B7" i="59" a="1"/>
  <c r="B8" i="59" a="1"/>
  <c r="B9" i="59" a="1"/>
  <c r="B10" i="59" a="1"/>
  <c r="B11" i="59" a="1"/>
  <c r="B12" i="59" a="1"/>
  <c r="B13" i="59" a="1"/>
  <c r="B14" i="59" a="1"/>
  <c r="B15" i="59" a="1"/>
  <c r="B16" i="59" a="1"/>
  <c r="B17" i="59" a="1"/>
  <c r="B18" i="59" a="1"/>
  <c r="B19" i="59" a="1"/>
  <c r="B20" i="59" a="1"/>
  <c r="B21" i="59" a="1"/>
  <c r="B22" i="59" a="1"/>
  <c r="B23" i="59" a="1"/>
  <c r="B24" i="59" a="1"/>
  <c r="B25" i="59" a="1"/>
  <c r="B26" i="59" a="1"/>
  <c r="B27" i="59" a="1"/>
  <c r="B28" i="59" a="1"/>
  <c r="B29" i="59" a="1"/>
  <c r="B30" i="59" a="1"/>
  <c r="B31" i="59" a="1"/>
  <c r="B32" i="59" a="1"/>
  <c r="B33" i="59" a="1"/>
  <c r="B34" i="59" a="1"/>
  <c r="B35" i="59" a="1"/>
  <c r="B36" i="59" a="1"/>
  <c r="B37" i="59" a="1"/>
  <c r="B38" i="59" a="1"/>
  <c r="B39" i="59" a="1"/>
  <c r="B40" i="59" a="1"/>
  <c r="B41" i="59" a="1"/>
  <c r="B42" i="59" a="1"/>
  <c r="B43" i="59" a="1"/>
  <c r="B44" i="59" a="1"/>
  <c r="B45" i="59" a="1"/>
  <c r="B46" i="59" a="1"/>
  <c r="B47" i="59" a="1"/>
  <c r="B48" i="59" a="1"/>
  <c r="B49" i="59" a="1"/>
  <c r="B50" i="59" a="1"/>
  <c r="B51" i="59" a="1"/>
  <c r="B52" i="59" a="1"/>
  <c r="B53" i="59" a="1"/>
  <c r="B54" i="59" a="1"/>
  <c r="B55" i="59" a="1"/>
  <c r="B56" i="59" a="1"/>
  <c r="B57" i="59" a="1"/>
  <c r="B58" i="59" a="1"/>
  <c r="B59" i="59" a="1"/>
  <c r="B60" i="59" a="1"/>
  <c r="B61" i="59" a="1"/>
  <c r="B62" i="59" a="1"/>
  <c r="B63" i="59" a="1"/>
  <c r="B64" i="59" a="1"/>
  <c r="B65" i="59" a="1"/>
  <c r="B66" i="59" a="1"/>
  <c r="B67" i="59" a="1"/>
  <c r="B68" i="59" a="1"/>
  <c r="B69" i="59" a="1"/>
  <c r="B70" i="59" a="1"/>
  <c r="B71" i="59" a="1"/>
  <c r="B72" i="59" a="1"/>
  <c r="B73" i="59" a="1"/>
  <c r="B74" i="59" a="1"/>
  <c r="B75" i="59" a="1"/>
  <c r="B76" i="59" a="1"/>
  <c r="B77" i="59" a="1"/>
  <c r="B78" i="59" a="1"/>
  <c r="B79" i="59" a="1"/>
  <c r="B80" i="59" a="1"/>
  <c r="B81" i="59" a="1"/>
  <c r="B82" i="59" a="1"/>
  <c r="B83" i="59" a="1"/>
  <c r="B84" i="59" a="1"/>
  <c r="B85" i="59" a="1"/>
  <c r="B86" i="59" a="1"/>
  <c r="B87" i="59" a="1"/>
  <c r="B88" i="59" a="1"/>
  <c r="B89" i="59" a="1"/>
  <c r="B90" i="59" a="1"/>
  <c r="B91" i="59" a="1"/>
  <c r="B92" i="59" a="1"/>
  <c r="B93" i="59" a="1"/>
  <c r="B94" i="59" a="1"/>
  <c r="B95" i="59" a="1"/>
  <c r="B96" i="59" a="1"/>
  <c r="B97" i="59" a="1"/>
  <c r="B98" i="59" a="1"/>
  <c r="B99" i="59" a="1"/>
  <c r="B100" i="59" a="1"/>
  <c r="B101" i="59" a="1"/>
  <c r="B102" i="59" a="1"/>
  <c r="B103" i="59" a="1"/>
  <c r="B104" i="59" a="1"/>
  <c r="B105" i="59" a="1"/>
  <c r="B106" i="59" a="1"/>
  <c r="B107" i="59" a="1"/>
  <c r="B108" i="59" a="1"/>
  <c r="B109" i="59" a="1"/>
  <c r="B110" i="59" a="1"/>
  <c r="B111" i="59" a="1"/>
  <c r="B112" i="59" a="1"/>
  <c r="B113" i="59" a="1"/>
  <c r="B114" i="59" a="1"/>
  <c r="B115" i="59" a="1"/>
  <c r="B116" i="59" a="1"/>
  <c r="B117" i="59" a="1"/>
  <c r="B118" i="59" a="1"/>
  <c r="B119" i="59" a="1"/>
  <c r="B120" i="59" a="1"/>
  <c r="B121" i="59" a="1"/>
  <c r="B122" i="59" a="1"/>
  <c r="B123" i="59" a="1"/>
  <c r="B124" i="59" a="1"/>
  <c r="B125" i="59" a="1"/>
  <c r="B126" i="59" a="1"/>
  <c r="B127" i="59" a="1"/>
  <c r="B128" i="59" a="1"/>
  <c r="B129" i="59" a="1"/>
  <c r="B130" i="59" a="1"/>
  <c r="B131" i="59" a="1"/>
  <c r="B132" i="59" a="1"/>
  <c r="B133" i="59" a="1"/>
  <c r="B134" i="59" a="1"/>
  <c r="B135" i="59" a="1"/>
  <c r="B136" i="59" a="1"/>
  <c r="B137" i="59" a="1"/>
  <c r="B138" i="59" a="1"/>
  <c r="B139" i="59" a="1"/>
  <c r="B140" i="59" a="1"/>
  <c r="B141" i="59" a="1"/>
  <c r="B142" i="59" a="1"/>
  <c r="B143" i="59" a="1"/>
  <c r="B144" i="59" a="1"/>
  <c r="B145" i="59" a="1"/>
  <c r="B146" i="59" a="1"/>
  <c r="B147" i="59" a="1"/>
  <c r="B148" i="59" a="1"/>
  <c r="B149" i="59" a="1"/>
  <c r="B150" i="59" a="1"/>
  <c r="B151" i="59" a="1"/>
  <c r="B152" i="59" a="1"/>
  <c r="B153" i="59" a="1"/>
  <c r="B154" i="59" a="1"/>
  <c r="B155" i="59" a="1"/>
  <c r="B156" i="59" a="1"/>
  <c r="B157" i="59" a="1"/>
  <c r="B158" i="59" a="1"/>
  <c r="B159" i="59" a="1"/>
  <c r="B160" i="59" a="1"/>
  <c r="B161" i="59" a="1"/>
  <c r="B162" i="59" a="1"/>
  <c r="B163" i="59" a="1"/>
  <c r="B164" i="59" a="1"/>
  <c r="B165" i="59" a="1"/>
  <c r="B166" i="59" a="1"/>
  <c r="B167" i="59" a="1"/>
  <c r="B168" i="59" a="1"/>
  <c r="B169" i="59" a="1"/>
  <c r="B170" i="59" a="1"/>
  <c r="B171" i="59" a="1"/>
  <c r="B172" i="59" a="1"/>
  <c r="B173" i="59" a="1"/>
  <c r="B174" i="59" a="1"/>
  <c r="B175" i="59" a="1"/>
  <c r="B176" i="59" a="1"/>
  <c r="B177" i="59" a="1"/>
  <c r="B178" i="59" a="1"/>
  <c r="B179" i="59" a="1"/>
  <c r="B180" i="59" a="1"/>
  <c r="B181" i="59" a="1"/>
  <c r="B182" i="59" a="1"/>
  <c r="B183" i="59" a="1"/>
  <c r="B184" i="59" a="1"/>
  <c r="B185" i="59" a="1"/>
  <c r="B186" i="59" a="1"/>
  <c r="B187" i="59" a="1"/>
  <c r="B188" i="59" a="1"/>
  <c r="B189" i="59" a="1"/>
  <c r="B190" i="59" a="1"/>
  <c r="B191" i="59" a="1"/>
  <c r="B192" i="59" a="1"/>
  <c r="B193" i="59" a="1"/>
  <c r="B194" i="59" a="1"/>
  <c r="B195" i="59" a="1"/>
  <c r="B196" i="59" a="1"/>
  <c r="B197" i="59" a="1"/>
  <c r="B198" i="59" a="1"/>
  <c r="B199" i="59" a="1"/>
  <c r="B200" i="59" a="1"/>
  <c r="B201" i="59" a="1"/>
  <c r="B202" i="59" a="1"/>
  <c r="B203" i="59" a="1"/>
  <c r="B204" i="59" a="1"/>
  <c r="B205" i="59" a="1"/>
  <c r="B206" i="59" a="1"/>
  <c r="B207" i="59" a="1"/>
  <c r="B208" i="59" a="1"/>
  <c r="B209" i="59" a="1"/>
  <c r="B210" i="59" a="1"/>
  <c r="B211" i="59" a="1"/>
  <c r="B212" i="59" a="1"/>
  <c r="B213" i="59" a="1"/>
  <c r="B214" i="59" a="1"/>
  <c r="B215" i="59" a="1"/>
  <c r="B216" i="59" a="1"/>
  <c r="B217" i="59" a="1"/>
  <c r="B218" i="59" a="1"/>
  <c r="B219" i="59" a="1"/>
  <c r="B220" i="59" a="1"/>
  <c r="B221" i="59" a="1"/>
  <c r="B222" i="59" a="1"/>
  <c r="B223" i="59" a="1"/>
  <c r="B224" i="59" a="1"/>
  <c r="B225" i="59" a="1"/>
  <c r="B226" i="59" a="1"/>
  <c r="B227" i="59" a="1"/>
  <c r="B228" i="59" a="1"/>
  <c r="B229" i="59" a="1"/>
  <c r="B230" i="59" a="1"/>
  <c r="B231" i="59" a="1"/>
  <c r="B232" i="59" a="1"/>
  <c r="B233" i="59" a="1"/>
  <c r="B234" i="59" a="1"/>
  <c r="B235" i="59" a="1"/>
  <c r="B236" i="59" a="1"/>
  <c r="B237" i="59" a="1"/>
  <c r="B238" i="59" a="1"/>
  <c r="B239" i="59" a="1"/>
  <c r="B240" i="59" a="1"/>
  <c r="B241" i="59" a="1"/>
  <c r="B242" i="59" a="1"/>
  <c r="B243" i="59" a="1"/>
  <c r="B244" i="59" a="1"/>
  <c r="B245" i="59" a="1"/>
  <c r="B246" i="59" a="1"/>
  <c r="B247" i="59" a="1"/>
  <c r="B248" i="59" a="1"/>
  <c r="B249" i="59" a="1"/>
  <c r="B250" i="59" a="1"/>
  <c r="B251" i="59" a="1"/>
  <c r="B252" i="59" a="1"/>
  <c r="B253" i="59" a="1"/>
  <c r="B254" i="59" a="1"/>
  <c r="B255" i="59" a="1"/>
  <c r="B256" i="59" a="1"/>
  <c r="B257" i="59" a="1"/>
  <c r="B258" i="59" a="1"/>
  <c r="B259" i="59" a="1"/>
  <c r="B260" i="59" a="1"/>
  <c r="B261" i="59" a="1"/>
  <c r="B262" i="59" a="1"/>
  <c r="B263" i="59" a="1"/>
  <c r="B264" i="59" a="1"/>
  <c r="B265" i="59" a="1"/>
  <c r="B266" i="59" a="1"/>
  <c r="B267" i="59" a="1"/>
  <c r="B268" i="59" a="1"/>
  <c r="B269" i="59" a="1"/>
  <c r="B270" i="59" a="1"/>
  <c r="B271" i="59" a="1"/>
  <c r="B272" i="59" a="1"/>
  <c r="B273" i="59" a="1"/>
  <c r="B274" i="59" a="1"/>
  <c r="B275" i="59" a="1"/>
  <c r="B276" i="59" a="1"/>
  <c r="B277" i="59" a="1"/>
  <c r="B278" i="59" a="1"/>
  <c r="B279" i="59" a="1"/>
  <c r="B280" i="59" a="1"/>
  <c r="B281" i="59" a="1"/>
  <c r="B282" i="59" a="1"/>
  <c r="B283" i="59" a="1"/>
  <c r="B284" i="59" a="1"/>
  <c r="B285" i="59" a="1"/>
  <c r="B286" i="59" a="1"/>
  <c r="B287" i="59" a="1"/>
  <c r="B288" i="59" a="1"/>
  <c r="B289" i="59" a="1"/>
  <c r="B290" i="59" a="1"/>
  <c r="B291" i="59" a="1"/>
  <c r="B292" i="59" a="1"/>
  <c r="B293" i="59" a="1"/>
  <c r="B294" i="59" a="1"/>
  <c r="B295" i="59" a="1"/>
  <c r="B296" i="59" a="1"/>
  <c r="B297" i="59" a="1"/>
  <c r="B298" i="59" a="1"/>
  <c r="B299" i="59" a="1"/>
  <c r="B300" i="59" a="1"/>
  <c r="B301" i="59" a="1"/>
  <c r="B302" i="59" a="1"/>
  <c r="B303" i="59" a="1"/>
  <c r="B304" i="59" a="1"/>
  <c r="B305" i="59" a="1"/>
  <c r="B306" i="59" a="1"/>
  <c r="B307" i="59" a="1"/>
  <c r="B308" i="59" a="1"/>
  <c r="B309" i="59" a="1"/>
  <c r="B310" i="59" a="1"/>
  <c r="B311" i="59" a="1"/>
  <c r="B312" i="59" a="1"/>
  <c r="B313" i="59" a="1"/>
  <c r="B314" i="59" a="1"/>
  <c r="B315" i="59" a="1"/>
  <c r="B316" i="59" a="1"/>
  <c r="B317" i="59" a="1"/>
  <c r="B318" i="59" a="1"/>
  <c r="B319" i="59" a="1"/>
  <c r="B320" i="59" a="1"/>
  <c r="B321" i="59" a="1"/>
  <c r="B322" i="59" a="1"/>
  <c r="B323" i="59" a="1"/>
  <c r="B324" i="59" a="1"/>
  <c r="B325" i="59" a="1"/>
  <c r="B326" i="59" a="1"/>
  <c r="B327" i="59" a="1"/>
  <c r="B328" i="59" a="1"/>
  <c r="B329" i="59" a="1"/>
  <c r="B330" i="59" a="1"/>
  <c r="B331" i="59" a="1"/>
  <c r="B332" i="59" a="1"/>
  <c r="B333" i="59" a="1"/>
  <c r="B334" i="59" a="1"/>
  <c r="B335" i="59" a="1"/>
  <c r="B336" i="59" a="1"/>
  <c r="B337" i="59" a="1"/>
  <c r="B338" i="59" a="1"/>
  <c r="B339" i="59" a="1"/>
  <c r="B340" i="59" a="1"/>
  <c r="B341" i="59" a="1"/>
  <c r="B342" i="59" a="1"/>
  <c r="B343" i="59" a="1"/>
  <c r="B344" i="59" a="1"/>
  <c r="B345" i="59" a="1"/>
  <c r="B346" i="59" a="1"/>
  <c r="B347" i="59" a="1"/>
  <c r="B348" i="59" a="1"/>
  <c r="B349" i="59" a="1"/>
  <c r="B350" i="59" a="1"/>
  <c r="B351" i="59" a="1"/>
  <c r="B352" i="59" a="1"/>
  <c r="B353" i="59" a="1"/>
  <c r="B354" i="59" a="1"/>
  <c r="B355" i="59" a="1"/>
  <c r="B356" i="59" a="1"/>
  <c r="B357" i="59" a="1"/>
  <c r="B358" i="59" a="1"/>
  <c r="B359" i="59" a="1"/>
  <c r="B360" i="59" a="1"/>
  <c r="B361" i="59" a="1"/>
  <c r="B362" i="59" a="1"/>
  <c r="B363" i="59" a="1"/>
  <c r="B364" i="59" a="1"/>
  <c r="B365" i="59" a="1"/>
  <c r="B366" i="59" a="1"/>
  <c r="B367" i="59" a="1"/>
  <c r="B368" i="59" a="1"/>
  <c r="B369" i="59" a="1"/>
  <c r="B370" i="59" a="1"/>
  <c r="B371" i="59" a="1"/>
  <c r="B372" i="59" a="1"/>
  <c r="B373" i="59" a="1"/>
  <c r="B374" i="59" a="1"/>
  <c r="B375" i="59" a="1"/>
  <c r="B376" i="59" a="1"/>
  <c r="B377" i="59" a="1"/>
  <c r="B378" i="59" a="1"/>
  <c r="B379" i="59" a="1"/>
  <c r="B380" i="59" a="1"/>
  <c r="B381" i="59" a="1"/>
  <c r="B382" i="59" a="1"/>
  <c r="B383" i="59" a="1"/>
  <c r="B384" i="59" a="1"/>
  <c r="B385" i="59" a="1"/>
  <c r="B386" i="59" a="1"/>
  <c r="B387" i="59" a="1"/>
  <c r="B388" i="59" a="1"/>
  <c r="B389" i="59" a="1"/>
  <c r="B390" i="59" a="1"/>
  <c r="B391" i="59" a="1"/>
  <c r="B392" i="59" a="1"/>
  <c r="B393" i="59" a="1"/>
  <c r="B394" i="59" a="1"/>
  <c r="B395" i="59" a="1"/>
  <c r="B396" i="59" a="1"/>
  <c r="B397" i="59" a="1"/>
  <c r="B398" i="59" a="1"/>
  <c r="B399" i="59" a="1"/>
  <c r="B400" i="59" a="1"/>
  <c r="B401" i="59" a="1"/>
  <c r="B402" i="59" a="1"/>
  <c r="B403" i="59" a="1"/>
  <c r="B404" i="59" a="1"/>
  <c r="B405" i="59" a="1"/>
  <c r="B406" i="59" a="1"/>
  <c r="B407" i="59" a="1"/>
  <c r="B408" i="59" a="1"/>
  <c r="B409" i="59" a="1"/>
  <c r="B410" i="59" a="1"/>
  <c r="B411" i="59" a="1"/>
  <c r="B412" i="59" a="1"/>
  <c r="B413" i="59" a="1"/>
  <c r="B414" i="59" a="1"/>
  <c r="B415" i="59" a="1"/>
  <c r="B416" i="59" a="1"/>
  <c r="B417" i="59" a="1"/>
  <c r="B418" i="59" a="1"/>
  <c r="B419" i="59" a="1"/>
  <c r="B420" i="59" a="1"/>
  <c r="B421" i="59" a="1"/>
  <c r="B422" i="59" a="1"/>
  <c r="B423" i="59" a="1"/>
  <c r="B424" i="59" a="1"/>
  <c r="B425" i="59" a="1"/>
  <c r="B426" i="59" a="1"/>
  <c r="B427" i="59" a="1"/>
  <c r="B428" i="59" a="1"/>
  <c r="B429" i="59" a="1"/>
  <c r="B430" i="59" a="1"/>
  <c r="B431" i="59" a="1"/>
  <c r="B432" i="59" a="1"/>
  <c r="B433" i="59" a="1"/>
  <c r="B434" i="59" a="1"/>
  <c r="B435" i="59" a="1"/>
  <c r="B436" i="59" a="1"/>
  <c r="B437" i="59" a="1"/>
  <c r="B438" i="59" a="1"/>
  <c r="B439" i="59" a="1"/>
  <c r="B440" i="59" a="1"/>
  <c r="B441" i="59" a="1"/>
  <c r="B442" i="59" a="1"/>
  <c r="B443" i="59" a="1"/>
  <c r="B444" i="59" a="1"/>
  <c r="B445" i="59" a="1"/>
  <c r="B446" i="59" a="1"/>
  <c r="B447" i="59" a="1"/>
  <c r="B448" i="59" a="1"/>
  <c r="B449" i="59" a="1"/>
  <c r="B450" i="59" a="1"/>
  <c r="B451" i="59" a="1"/>
  <c r="B452" i="59" a="1"/>
  <c r="B453" i="59" a="1"/>
  <c r="B454" i="59" a="1"/>
  <c r="B455" i="59" a="1"/>
  <c r="B456" i="59" a="1"/>
  <c r="B457" i="59" a="1"/>
  <c r="B458" i="59" a="1"/>
  <c r="B459" i="59" a="1"/>
  <c r="B460" i="59" a="1"/>
  <c r="B461" i="59" a="1"/>
  <c r="B462" i="59" a="1"/>
  <c r="B463" i="59" a="1"/>
  <c r="B464" i="59" a="1"/>
  <c r="B465" i="59" a="1"/>
  <c r="B466" i="59" a="1"/>
  <c r="B467" i="59" a="1"/>
  <c r="B468" i="59" a="1"/>
  <c r="B469" i="59" a="1"/>
  <c r="B470" i="59" a="1"/>
  <c r="B471" i="59" a="1"/>
  <c r="B472" i="59" a="1"/>
  <c r="B473" i="59" a="1"/>
  <c r="B474" i="59" a="1"/>
  <c r="B475" i="59" a="1"/>
  <c r="B476" i="59" a="1"/>
  <c r="B477" i="59" a="1"/>
  <c r="B478" i="59" a="1"/>
  <c r="B479" i="59" a="1"/>
  <c r="B480" i="59" a="1"/>
  <c r="B481" i="59" a="1"/>
  <c r="B482" i="59" a="1"/>
  <c r="B483" i="59" a="1"/>
  <c r="B484" i="59" a="1"/>
  <c r="B485" i="59" a="1"/>
  <c r="B486" i="59" a="1"/>
  <c r="B487" i="59" a="1"/>
  <c r="B488" i="59" a="1"/>
  <c r="B489" i="59" a="1"/>
  <c r="B490" i="59" a="1"/>
  <c r="B491" i="59" a="1"/>
  <c r="B492" i="59" a="1"/>
  <c r="B493" i="59" a="1"/>
  <c r="B494" i="59" a="1"/>
  <c r="B495" i="59" a="1"/>
  <c r="B496" i="59" a="1"/>
  <c r="B497" i="59" a="1"/>
  <c r="B498" i="59" a="1"/>
  <c r="B499" i="59" a="1"/>
  <c r="B500" i="59" a="1"/>
  <c r="A2" i="59" a="1"/>
  <c r="A2" i="59" s="1"/>
  <c r="B2" i="59" s="1" a="1"/>
  <c r="AC3" i="29" a="1"/>
  <c r="AC3" i="29" s="1"/>
  <c r="F3" i="29" a="1"/>
  <c r="F3" i="29" s="1"/>
  <c r="B4" i="85" a="1"/>
  <c r="B5" i="85" a="1"/>
  <c r="B6" i="85" a="1"/>
  <c r="B7" i="85" a="1"/>
  <c r="B8" i="85" a="1"/>
  <c r="B9" i="85" a="1"/>
  <c r="B10" i="85" a="1"/>
  <c r="B11" i="85" a="1"/>
  <c r="B12" i="85" a="1"/>
  <c r="B13" i="85" a="1"/>
  <c r="B14" i="85" a="1"/>
  <c r="B15" i="85" a="1"/>
  <c r="B16" i="85" a="1"/>
  <c r="B17" i="85" a="1"/>
  <c r="B18" i="85" a="1"/>
  <c r="B19" i="85" a="1"/>
  <c r="B20" i="85" a="1"/>
  <c r="B21" i="85" a="1"/>
  <c r="B22" i="85" a="1"/>
  <c r="B23" i="85" a="1"/>
  <c r="B24" i="85" a="1"/>
  <c r="B25" i="85" a="1"/>
  <c r="B26" i="85" a="1"/>
  <c r="B27" i="85" a="1"/>
  <c r="B28" i="85" a="1"/>
  <c r="B29" i="85" a="1"/>
  <c r="B30" i="85" a="1"/>
  <c r="B31" i="85" a="1"/>
  <c r="B32" i="85" a="1"/>
  <c r="B33" i="85" a="1"/>
  <c r="B34" i="85" a="1"/>
  <c r="B35" i="85" a="1"/>
  <c r="B36" i="85" a="1"/>
  <c r="B37" i="85" a="1"/>
  <c r="B38" i="85" a="1"/>
  <c r="B39" i="85" a="1"/>
  <c r="B40" i="85" a="1"/>
  <c r="B41" i="85" a="1"/>
  <c r="B42" i="85" a="1"/>
  <c r="B43" i="85" a="1"/>
  <c r="B44" i="85" a="1"/>
  <c r="B45" i="85" a="1"/>
  <c r="B46" i="85" a="1"/>
  <c r="B47" i="85" a="1"/>
  <c r="B48" i="85" a="1"/>
  <c r="B49" i="85" a="1"/>
  <c r="B50" i="85" a="1"/>
  <c r="B51" i="85" a="1"/>
  <c r="B52" i="85" a="1"/>
  <c r="B53" i="85" a="1"/>
  <c r="B54" i="85" a="1"/>
  <c r="B55" i="85" a="1"/>
  <c r="B56" i="85" a="1"/>
  <c r="B57" i="85" a="1"/>
  <c r="B58" i="85" a="1"/>
  <c r="B59" i="85" a="1"/>
  <c r="B60" i="85" a="1"/>
  <c r="B61" i="85" a="1"/>
  <c r="B62" i="85" a="1"/>
  <c r="B63" i="85" a="1"/>
  <c r="B64" i="85" a="1"/>
  <c r="B65" i="85" a="1"/>
  <c r="B66" i="85" a="1"/>
  <c r="B67" i="85" a="1"/>
  <c r="B68" i="85" a="1"/>
  <c r="B69" i="85" a="1"/>
  <c r="B70" i="85" a="1"/>
  <c r="B71" i="85" a="1"/>
  <c r="B72" i="85" a="1"/>
  <c r="B73" i="85" a="1"/>
  <c r="B74" i="85" a="1"/>
  <c r="B75" i="85" a="1"/>
  <c r="B76" i="85" a="1"/>
  <c r="B77" i="85" a="1"/>
  <c r="B78" i="85" a="1"/>
  <c r="B79" i="85" a="1"/>
  <c r="B80" i="85" a="1"/>
  <c r="B81" i="85" a="1"/>
  <c r="B82" i="85" a="1"/>
  <c r="B83" i="85" a="1"/>
  <c r="B84" i="85" a="1"/>
  <c r="B85" i="85" a="1"/>
  <c r="B86" i="85" a="1"/>
  <c r="B87" i="85" a="1"/>
  <c r="B88" i="85" a="1"/>
  <c r="B89" i="85" a="1"/>
  <c r="B90" i="85" a="1"/>
  <c r="B91" i="85" a="1"/>
  <c r="B92" i="85" a="1"/>
  <c r="B93" i="85" a="1"/>
  <c r="B94" i="85" a="1"/>
  <c r="B95" i="85" a="1"/>
  <c r="B96" i="85" a="1"/>
  <c r="B97" i="85" a="1"/>
  <c r="B98" i="85" a="1"/>
  <c r="B99" i="85" a="1"/>
  <c r="B100" i="85" a="1"/>
  <c r="B101" i="85" a="1"/>
  <c r="B102" i="85" a="1"/>
  <c r="B103" i="85" a="1"/>
  <c r="B104" i="85" a="1"/>
  <c r="B105" i="85" a="1"/>
  <c r="B106" i="85" a="1"/>
  <c r="B107" i="85" a="1"/>
  <c r="B108" i="85" a="1"/>
  <c r="B109" i="85" a="1"/>
  <c r="B110" i="85" a="1"/>
  <c r="B111" i="85" a="1"/>
  <c r="B112" i="85" a="1"/>
  <c r="B113" i="85" a="1"/>
  <c r="B114" i="85" a="1"/>
  <c r="B115" i="85" a="1"/>
  <c r="B116" i="85" a="1"/>
  <c r="B117" i="85" a="1"/>
  <c r="B118" i="85" a="1"/>
  <c r="B119" i="85" a="1"/>
  <c r="B120" i="85" a="1"/>
  <c r="B121" i="85" a="1"/>
  <c r="B122" i="85" a="1"/>
  <c r="B123" i="85" a="1"/>
  <c r="B124" i="85" a="1"/>
  <c r="B125" i="85" a="1"/>
  <c r="B126" i="85" a="1"/>
  <c r="B127" i="85" a="1"/>
  <c r="B128" i="85" a="1"/>
  <c r="B129" i="85" a="1"/>
  <c r="B130" i="85" a="1"/>
  <c r="B131" i="85" a="1"/>
  <c r="B132" i="85" a="1"/>
  <c r="B133" i="85" a="1"/>
  <c r="B134" i="85" a="1"/>
  <c r="B135" i="85" a="1"/>
  <c r="B136" i="85" a="1"/>
  <c r="B137" i="85" a="1"/>
  <c r="B138" i="85" a="1"/>
  <c r="B139" i="85" a="1"/>
  <c r="B140" i="85" a="1"/>
  <c r="B141" i="85" a="1"/>
  <c r="B142" i="85" a="1"/>
  <c r="B143" i="85" a="1"/>
  <c r="B144" i="85" a="1"/>
  <c r="B145" i="85" a="1"/>
  <c r="B146" i="85" a="1"/>
  <c r="B147" i="85" a="1"/>
  <c r="B148" i="85" a="1"/>
  <c r="B149" i="85" a="1"/>
  <c r="B150" i="85" a="1"/>
  <c r="B151" i="85" a="1"/>
  <c r="B152" i="85" a="1"/>
  <c r="B153" i="85" a="1"/>
  <c r="B154" i="85" a="1"/>
  <c r="B155" i="85" a="1"/>
  <c r="B156" i="85" a="1"/>
  <c r="B157" i="85" a="1"/>
  <c r="B158" i="85" a="1"/>
  <c r="B159" i="85" a="1"/>
  <c r="B160" i="85" a="1"/>
  <c r="B161" i="85" a="1"/>
  <c r="B162" i="85" a="1"/>
  <c r="B163" i="85" a="1"/>
  <c r="B164" i="85" a="1"/>
  <c r="B165" i="85" a="1"/>
  <c r="B166" i="85" a="1"/>
  <c r="B167" i="85" a="1"/>
  <c r="B168" i="85" a="1"/>
  <c r="B169" i="85" a="1"/>
  <c r="B170" i="85" a="1"/>
  <c r="B171" i="85" a="1"/>
  <c r="B172" i="85" a="1"/>
  <c r="B173" i="85" a="1"/>
  <c r="B174" i="85" a="1"/>
  <c r="B175" i="85" a="1"/>
  <c r="B176" i="85" a="1"/>
  <c r="B177" i="85" a="1"/>
  <c r="B178" i="85" a="1"/>
  <c r="B179" i="85" a="1"/>
  <c r="B180" i="85" a="1"/>
  <c r="B181" i="85" a="1"/>
  <c r="B182" i="85" a="1"/>
  <c r="B183" i="85" a="1"/>
  <c r="B184" i="85" a="1"/>
  <c r="B185" i="85" a="1"/>
  <c r="B186" i="85" a="1"/>
  <c r="B187" i="85" a="1"/>
  <c r="B188" i="85" a="1"/>
  <c r="B189" i="85" a="1"/>
  <c r="B190" i="85" a="1"/>
  <c r="B191" i="85" a="1"/>
  <c r="B192" i="85" a="1"/>
  <c r="B193" i="85" a="1"/>
  <c r="B194" i="85" a="1"/>
  <c r="B195" i="85" a="1"/>
  <c r="B196" i="85" a="1"/>
  <c r="B197" i="85" a="1"/>
  <c r="B198" i="85" a="1"/>
  <c r="B199" i="85" a="1"/>
  <c r="B200" i="85" a="1"/>
  <c r="B201" i="85" a="1"/>
  <c r="B202" i="85" a="1"/>
  <c r="B203" i="85" a="1"/>
  <c r="B204" i="85" a="1"/>
  <c r="B205" i="85" a="1"/>
  <c r="B206" i="85" a="1"/>
  <c r="B207" i="85" a="1"/>
  <c r="B208" i="85" a="1"/>
  <c r="B209" i="85" a="1"/>
  <c r="B210" i="85" a="1"/>
  <c r="B211" i="85" a="1"/>
  <c r="B212" i="85" a="1"/>
  <c r="B213" i="85" a="1"/>
  <c r="B214" i="85" a="1"/>
  <c r="B215" i="85" a="1"/>
  <c r="B216" i="85" a="1"/>
  <c r="B217" i="85" a="1"/>
  <c r="B218" i="85" a="1"/>
  <c r="B219" i="85" a="1"/>
  <c r="B220" i="85" a="1"/>
  <c r="B221" i="85" a="1"/>
  <c r="B222" i="85" a="1"/>
  <c r="B223" i="85" a="1"/>
  <c r="B224" i="85" a="1"/>
  <c r="B225" i="85" a="1"/>
  <c r="B226" i="85" a="1"/>
  <c r="B227" i="85" a="1"/>
  <c r="B228" i="85" a="1"/>
  <c r="B229" i="85" a="1"/>
  <c r="B230" i="85" a="1"/>
  <c r="B231" i="85" a="1"/>
  <c r="B232" i="85" a="1"/>
  <c r="B233" i="85" a="1"/>
  <c r="B234" i="85" a="1"/>
  <c r="B235" i="85" a="1"/>
  <c r="B236" i="85" a="1"/>
  <c r="B237" i="85" a="1"/>
  <c r="B238" i="85" a="1"/>
  <c r="B239" i="85" a="1"/>
  <c r="B240" i="85" a="1"/>
  <c r="B241" i="85" a="1"/>
  <c r="B242" i="85" a="1"/>
  <c r="B243" i="85" a="1"/>
  <c r="B244" i="85" a="1"/>
  <c r="B245" i="85" a="1"/>
  <c r="B246" i="85" a="1"/>
  <c r="B247" i="85" a="1"/>
  <c r="B248" i="85" a="1"/>
  <c r="B249" i="85" a="1"/>
  <c r="B250" i="85" a="1"/>
  <c r="B251" i="85" a="1"/>
  <c r="B252" i="85" a="1"/>
  <c r="B253" i="85" a="1"/>
  <c r="B254" i="85" a="1"/>
  <c r="B255" i="85" a="1"/>
  <c r="B256" i="85" a="1"/>
  <c r="B257" i="85" a="1"/>
  <c r="B258" i="85" a="1"/>
  <c r="B259" i="85" a="1"/>
  <c r="B260" i="85" a="1"/>
  <c r="B261" i="85" a="1"/>
  <c r="B262" i="85" a="1"/>
  <c r="B263" i="85" a="1"/>
  <c r="B264" i="85" a="1"/>
  <c r="B265" i="85" a="1"/>
  <c r="B266" i="85" a="1"/>
  <c r="B267" i="85" a="1"/>
  <c r="B268" i="85" a="1"/>
  <c r="B269" i="85" a="1"/>
  <c r="B270" i="85" a="1"/>
  <c r="B271" i="85" a="1"/>
  <c r="B272" i="85" a="1"/>
  <c r="B273" i="85" a="1"/>
  <c r="B274" i="85" a="1"/>
  <c r="B275" i="85" a="1"/>
  <c r="B276" i="85" a="1"/>
  <c r="B277" i="85" a="1"/>
  <c r="B278" i="85" a="1"/>
  <c r="B279" i="85" a="1"/>
  <c r="B280" i="85" a="1"/>
  <c r="B281" i="85" a="1"/>
  <c r="B282" i="85" a="1"/>
  <c r="B283" i="85" a="1"/>
  <c r="B284" i="85" a="1"/>
  <c r="B285" i="85" a="1"/>
  <c r="B286" i="85" a="1"/>
  <c r="B287" i="85" a="1"/>
  <c r="B288" i="85" a="1"/>
  <c r="B289" i="85" a="1"/>
  <c r="B290" i="85" a="1"/>
  <c r="B291" i="85" a="1"/>
  <c r="B292" i="85" a="1"/>
  <c r="B293" i="85" a="1"/>
  <c r="B294" i="85" a="1"/>
  <c r="B295" i="85" a="1"/>
  <c r="B296" i="85" a="1"/>
  <c r="B297" i="85" a="1"/>
  <c r="B298" i="85" a="1"/>
  <c r="B299" i="85" a="1"/>
  <c r="B300" i="85" a="1"/>
  <c r="B301" i="85" a="1"/>
  <c r="B302" i="85" a="1"/>
  <c r="B303" i="85" a="1"/>
  <c r="B304" i="85" a="1"/>
  <c r="B305" i="85" a="1"/>
  <c r="B306" i="85" a="1"/>
  <c r="B307" i="85" a="1"/>
  <c r="B308" i="85" a="1"/>
  <c r="B309" i="85" a="1"/>
  <c r="B310" i="85" a="1"/>
  <c r="B311" i="85" a="1"/>
  <c r="B312" i="85" a="1"/>
  <c r="B313" i="85" a="1"/>
  <c r="B314" i="85" a="1"/>
  <c r="B315" i="85" a="1"/>
  <c r="B316" i="85" a="1"/>
  <c r="B317" i="85" a="1"/>
  <c r="B318" i="85" a="1"/>
  <c r="B319" i="85" a="1"/>
  <c r="B320" i="85" a="1"/>
  <c r="B321" i="85" a="1"/>
  <c r="B322" i="85" a="1"/>
  <c r="B323" i="85" a="1"/>
  <c r="B324" i="85" a="1"/>
  <c r="B325" i="85" a="1"/>
  <c r="B326" i="85" a="1"/>
  <c r="B327" i="85" a="1"/>
  <c r="B328" i="85" a="1"/>
  <c r="B329" i="85" a="1"/>
  <c r="B330" i="85" a="1"/>
  <c r="B331" i="85" a="1"/>
  <c r="B332" i="85" a="1"/>
  <c r="B333" i="85" a="1"/>
  <c r="B334" i="85" a="1"/>
  <c r="B335" i="85" a="1"/>
  <c r="B336" i="85" a="1"/>
  <c r="B337" i="85" a="1"/>
  <c r="B338" i="85" a="1"/>
  <c r="B339" i="85" a="1"/>
  <c r="B340" i="85" a="1"/>
  <c r="B341" i="85" a="1"/>
  <c r="B342" i="85" a="1"/>
  <c r="B343" i="85" a="1"/>
  <c r="B344" i="85" a="1"/>
  <c r="B345" i="85" a="1"/>
  <c r="B346" i="85" a="1"/>
  <c r="B347" i="85" a="1"/>
  <c r="B348" i="85" a="1"/>
  <c r="B349" i="85" a="1"/>
  <c r="B350" i="85" a="1"/>
  <c r="B351" i="85" a="1"/>
  <c r="B352" i="85" a="1"/>
  <c r="B353" i="85" a="1"/>
  <c r="B354" i="85" a="1"/>
  <c r="B355" i="85" a="1"/>
  <c r="B356" i="85" a="1"/>
  <c r="B357" i="85" a="1"/>
  <c r="B358" i="85" a="1"/>
  <c r="B359" i="85" a="1"/>
  <c r="B360" i="85" a="1"/>
  <c r="B361" i="85" a="1"/>
  <c r="B362" i="85" a="1"/>
  <c r="B363" i="85" a="1"/>
  <c r="B364" i="85" a="1"/>
  <c r="B365" i="85" a="1"/>
  <c r="B366" i="85" a="1"/>
  <c r="B367" i="85" a="1"/>
  <c r="B368" i="85" a="1"/>
  <c r="B369" i="85" a="1"/>
  <c r="B370" i="85" a="1"/>
  <c r="B371" i="85" a="1"/>
  <c r="B372" i="85" a="1"/>
  <c r="B373" i="85" a="1"/>
  <c r="B374" i="85" a="1"/>
  <c r="B375" i="85" a="1"/>
  <c r="B376" i="85" a="1"/>
  <c r="B377" i="85" a="1"/>
  <c r="B378" i="85" a="1"/>
  <c r="B379" i="85" a="1"/>
  <c r="B380" i="85" a="1"/>
  <c r="B381" i="85" a="1"/>
  <c r="B382" i="85" a="1"/>
  <c r="B383" i="85" a="1"/>
  <c r="B384" i="85" a="1"/>
  <c r="B385" i="85" a="1"/>
  <c r="B386" i="85" a="1"/>
  <c r="B387" i="85" a="1"/>
  <c r="B388" i="85" a="1"/>
  <c r="B389" i="85" a="1"/>
  <c r="B390" i="85" a="1"/>
  <c r="B391" i="85" a="1"/>
  <c r="B392" i="85" a="1"/>
  <c r="B393" i="85" a="1"/>
  <c r="B394" i="85" a="1"/>
  <c r="B395" i="85" a="1"/>
  <c r="B396" i="85" a="1"/>
  <c r="B397" i="85" a="1"/>
  <c r="B398" i="85" a="1"/>
  <c r="B399" i="85" a="1"/>
  <c r="B400" i="85" a="1"/>
  <c r="B401" i="85" a="1"/>
  <c r="B402" i="85" a="1"/>
  <c r="B403" i="85" a="1"/>
  <c r="B404" i="85" a="1"/>
  <c r="B405" i="85" a="1"/>
  <c r="B406" i="85" a="1"/>
  <c r="B407" i="85" a="1"/>
  <c r="B408" i="85" a="1"/>
  <c r="B409" i="85" a="1"/>
  <c r="B410" i="85" a="1"/>
  <c r="B411" i="85" a="1"/>
  <c r="B412" i="85" a="1"/>
  <c r="B413" i="85" a="1"/>
  <c r="B414" i="85" a="1"/>
  <c r="B415" i="85" a="1"/>
  <c r="B416" i="85" a="1"/>
  <c r="B417" i="85" a="1"/>
  <c r="B418" i="85" a="1"/>
  <c r="B419" i="85" a="1"/>
  <c r="B420" i="85" a="1"/>
  <c r="B421" i="85" a="1"/>
  <c r="B422" i="85" a="1"/>
  <c r="B423" i="85" a="1"/>
  <c r="B424" i="85" a="1"/>
  <c r="B425" i="85" a="1"/>
  <c r="B426" i="85" a="1"/>
  <c r="B427" i="85" a="1"/>
  <c r="B428" i="85" a="1"/>
  <c r="B429" i="85" a="1"/>
  <c r="B430" i="85" a="1"/>
  <c r="B431" i="85" a="1"/>
  <c r="B432" i="85" a="1"/>
  <c r="B433" i="85" a="1"/>
  <c r="B434" i="85" a="1"/>
  <c r="B435" i="85" a="1"/>
  <c r="B436" i="85" a="1"/>
  <c r="B437" i="85" a="1"/>
  <c r="B438" i="85" a="1"/>
  <c r="B439" i="85" a="1"/>
  <c r="B440" i="85" a="1"/>
  <c r="B441" i="85" a="1"/>
  <c r="B442" i="85" a="1"/>
  <c r="B443" i="85" a="1"/>
  <c r="B444" i="85" a="1"/>
  <c r="B445" i="85" a="1"/>
  <c r="B446" i="85" a="1"/>
  <c r="B447" i="85" a="1"/>
  <c r="B448" i="85" a="1"/>
  <c r="B449" i="85" a="1"/>
  <c r="B450" i="85" a="1"/>
  <c r="B451" i="85" a="1"/>
  <c r="B452" i="85" a="1"/>
  <c r="B453" i="85" a="1"/>
  <c r="B454" i="85" a="1"/>
  <c r="B455" i="85" a="1"/>
  <c r="B456" i="85" a="1"/>
  <c r="B457" i="85" a="1"/>
  <c r="B458" i="85" a="1"/>
  <c r="B459" i="85" a="1"/>
  <c r="B460" i="85" a="1"/>
  <c r="B461" i="85" a="1"/>
  <c r="B462" i="85" a="1"/>
  <c r="B463" i="85" a="1"/>
  <c r="B464" i="85" a="1"/>
  <c r="B465" i="85" a="1"/>
  <c r="B466" i="85" a="1"/>
  <c r="B467" i="85" a="1"/>
  <c r="B468" i="85" a="1"/>
  <c r="B469" i="85" a="1"/>
  <c r="B470" i="85" a="1"/>
  <c r="B471" i="85" a="1"/>
  <c r="B472" i="85" a="1"/>
  <c r="B473" i="85" a="1"/>
  <c r="B474" i="85" a="1"/>
  <c r="B475" i="85" a="1"/>
  <c r="B476" i="85" a="1"/>
  <c r="B477" i="85" a="1"/>
  <c r="B478" i="85" a="1"/>
  <c r="B479" i="85" a="1"/>
  <c r="B480" i="85" a="1"/>
  <c r="B481" i="85" a="1"/>
  <c r="B482" i="85" a="1"/>
  <c r="B483" i="85" a="1"/>
  <c r="B484" i="85" a="1"/>
  <c r="B485" i="85" a="1"/>
  <c r="B486" i="85" a="1"/>
  <c r="B487" i="85" a="1"/>
  <c r="B488" i="85" a="1"/>
  <c r="B489" i="85" a="1"/>
  <c r="B490" i="85" a="1"/>
  <c r="B491" i="85" a="1"/>
  <c r="B492" i="85" a="1"/>
  <c r="B493" i="85" a="1"/>
  <c r="B494" i="85" a="1"/>
  <c r="B495" i="85" a="1"/>
  <c r="B496" i="85" a="1"/>
  <c r="B497" i="85" a="1"/>
  <c r="B498" i="85" a="1"/>
  <c r="B499" i="85" a="1"/>
  <c r="B500" i="85" a="1"/>
  <c r="B5" i="66" a="1"/>
  <c r="B5" i="66" s="1"/>
  <c r="B6" i="66" a="1"/>
  <c r="B6" i="66" s="1"/>
  <c r="B7" i="66" a="1"/>
  <c r="B7" i="66" s="1"/>
  <c r="B8" i="66" a="1"/>
  <c r="B8" i="66" s="1"/>
  <c r="B9" i="66" a="1"/>
  <c r="B9" i="66" s="1"/>
  <c r="B10" i="66" a="1"/>
  <c r="B10" i="66" s="1"/>
  <c r="B11" i="66" a="1"/>
  <c r="B11" i="66" s="1"/>
  <c r="B12" i="66" a="1"/>
  <c r="B12" i="66" s="1"/>
  <c r="B13" i="66" a="1"/>
  <c r="B13" i="66" s="1"/>
  <c r="B14" i="66" a="1"/>
  <c r="B14" i="66" s="1"/>
  <c r="B15" i="66" a="1"/>
  <c r="B15" i="66" s="1"/>
  <c r="B16" i="66" a="1"/>
  <c r="B16" i="66" s="1"/>
  <c r="B17" i="66" a="1"/>
  <c r="B17" i="66" s="1"/>
  <c r="B18" i="66" a="1"/>
  <c r="B18" i="66" s="1"/>
  <c r="B19" i="66" a="1"/>
  <c r="B19" i="66" s="1"/>
  <c r="B20" i="66" a="1"/>
  <c r="B20" i="66" s="1"/>
  <c r="B21" i="66" a="1"/>
  <c r="B21" i="66" s="1"/>
  <c r="B22" i="66" a="1"/>
  <c r="B22" i="66" s="1"/>
  <c r="B23" i="66" a="1"/>
  <c r="B23" i="66" s="1"/>
  <c r="B24" i="66" a="1"/>
  <c r="B24" i="66" s="1"/>
  <c r="B25" i="66" a="1"/>
  <c r="B25" i="66" s="1"/>
  <c r="B26" i="66" a="1"/>
  <c r="B26" i="66" s="1"/>
  <c r="B27" i="66" a="1"/>
  <c r="B27" i="66" s="1"/>
  <c r="B28" i="66" a="1"/>
  <c r="B28" i="66" s="1"/>
  <c r="B29" i="66" a="1"/>
  <c r="B29" i="66" s="1"/>
  <c r="B30" i="66" a="1"/>
  <c r="B30" i="66" s="1"/>
  <c r="B31" i="66" a="1"/>
  <c r="B31" i="66" s="1"/>
  <c r="B32" i="66" a="1"/>
  <c r="B32" i="66" s="1"/>
  <c r="B33" i="66" a="1"/>
  <c r="B33" i="66" s="1"/>
  <c r="B34" i="66" a="1"/>
  <c r="B34" i="66" s="1"/>
  <c r="B35" i="66" a="1"/>
  <c r="B35" i="66" s="1"/>
  <c r="B36" i="66" a="1"/>
  <c r="B36" i="66" s="1"/>
  <c r="B37" i="66" a="1"/>
  <c r="B37" i="66" s="1"/>
  <c r="B38" i="66" a="1"/>
  <c r="B38" i="66" s="1"/>
  <c r="B39" i="66" a="1"/>
  <c r="B39" i="66" s="1"/>
  <c r="B40" i="66" a="1"/>
  <c r="B40" i="66" s="1"/>
  <c r="B41" i="66" a="1"/>
  <c r="B41" i="66" s="1"/>
  <c r="B42" i="66" a="1"/>
  <c r="B42" i="66" s="1"/>
  <c r="B43" i="66" a="1"/>
  <c r="B43" i="66" s="1"/>
  <c r="B44" i="66" a="1"/>
  <c r="B44" i="66" s="1"/>
  <c r="B45" i="66" a="1"/>
  <c r="B45" i="66" s="1"/>
  <c r="B46" i="66" a="1"/>
  <c r="B46" i="66" s="1"/>
  <c r="B47" i="66" a="1"/>
  <c r="B47" i="66" s="1"/>
  <c r="B48" i="66" a="1"/>
  <c r="B48" i="66" s="1"/>
  <c r="B49" i="66" a="1"/>
  <c r="B49" i="66" s="1"/>
  <c r="B50" i="66" a="1"/>
  <c r="B50" i="66" s="1"/>
  <c r="B51" i="66" a="1"/>
  <c r="B51" i="66" s="1"/>
  <c r="B52" i="66" a="1"/>
  <c r="B52" i="66" s="1"/>
  <c r="B53" i="66" a="1"/>
  <c r="B53" i="66" s="1"/>
  <c r="B54" i="66" a="1"/>
  <c r="B54" i="66" s="1"/>
  <c r="B55" i="66" a="1"/>
  <c r="B55" i="66" s="1"/>
  <c r="B56" i="66" a="1"/>
  <c r="B56" i="66" s="1"/>
  <c r="B57" i="66" a="1"/>
  <c r="B57" i="66" s="1"/>
  <c r="B58" i="66" a="1"/>
  <c r="B58" i="66" s="1"/>
  <c r="B59" i="66" a="1"/>
  <c r="B59" i="66" s="1"/>
  <c r="B60" i="66" a="1"/>
  <c r="B60" i="66" s="1"/>
  <c r="B61" i="66" a="1"/>
  <c r="B61" i="66" s="1"/>
  <c r="B62" i="66" a="1"/>
  <c r="B62" i="66" s="1"/>
  <c r="B63" i="66" a="1"/>
  <c r="B63" i="66" s="1"/>
  <c r="B64" i="66" a="1"/>
  <c r="B64" i="66" s="1"/>
  <c r="B65" i="66" a="1"/>
  <c r="B65" i="66" s="1"/>
  <c r="B66" i="66" a="1"/>
  <c r="B66" i="66" s="1"/>
  <c r="B67" i="66" a="1"/>
  <c r="B67" i="66" s="1"/>
  <c r="B68" i="66" a="1"/>
  <c r="B68" i="66" s="1"/>
  <c r="B69" i="66" a="1"/>
  <c r="B69" i="66" s="1"/>
  <c r="B70" i="66" a="1"/>
  <c r="B70" i="66" s="1"/>
  <c r="B71" i="66" a="1"/>
  <c r="B71" i="66" s="1"/>
  <c r="B72" i="66" a="1"/>
  <c r="B72" i="66" s="1"/>
  <c r="B73" i="66" a="1"/>
  <c r="B73" i="66" s="1"/>
  <c r="B74" i="66" a="1"/>
  <c r="B74" i="66" s="1"/>
  <c r="B75" i="66" a="1"/>
  <c r="B75" i="66" s="1"/>
  <c r="B76" i="66" a="1"/>
  <c r="B76" i="66" s="1"/>
  <c r="B77" i="66" a="1"/>
  <c r="B77" i="66" s="1"/>
  <c r="B78" i="66" a="1"/>
  <c r="B78" i="66" s="1"/>
  <c r="B79" i="66" a="1"/>
  <c r="B79" i="66" s="1"/>
  <c r="B80" i="66" a="1"/>
  <c r="B80" i="66" s="1"/>
  <c r="B81" i="66" a="1"/>
  <c r="B81" i="66" s="1"/>
  <c r="B82" i="66" a="1"/>
  <c r="B82" i="66" s="1"/>
  <c r="B83" i="66" a="1"/>
  <c r="B83" i="66" s="1"/>
  <c r="B84" i="66" a="1"/>
  <c r="B84" i="66" s="1"/>
  <c r="B85" i="66" a="1"/>
  <c r="B85" i="66" s="1"/>
  <c r="B86" i="66" a="1"/>
  <c r="B86" i="66" s="1"/>
  <c r="B87" i="66" a="1"/>
  <c r="B87" i="66" s="1"/>
  <c r="B88" i="66" a="1"/>
  <c r="B88" i="66" s="1"/>
  <c r="B89" i="66" a="1"/>
  <c r="B89" i="66" s="1"/>
  <c r="B90" i="66" a="1"/>
  <c r="B90" i="66" s="1"/>
  <c r="B91" i="66" a="1"/>
  <c r="B91" i="66" s="1"/>
  <c r="B92" i="66" a="1"/>
  <c r="B92" i="66" s="1"/>
  <c r="B93" i="66" a="1"/>
  <c r="B93" i="66" s="1"/>
  <c r="B94" i="66" a="1"/>
  <c r="B94" i="66" s="1"/>
  <c r="B95" i="66" a="1"/>
  <c r="B95" i="66" s="1"/>
  <c r="B96" i="66" a="1"/>
  <c r="B96" i="66" s="1"/>
  <c r="B97" i="66" a="1"/>
  <c r="B97" i="66" s="1"/>
  <c r="B98" i="66" a="1"/>
  <c r="B98" i="66" s="1"/>
  <c r="B99" i="66" a="1"/>
  <c r="B99" i="66" s="1"/>
  <c r="B100" i="66" a="1"/>
  <c r="B100" i="66" s="1"/>
  <c r="B101" i="66" a="1"/>
  <c r="B101" i="66" s="1"/>
  <c r="B102" i="66" a="1"/>
  <c r="B102" i="66" s="1"/>
  <c r="B103" i="66" a="1"/>
  <c r="B103" i="66" s="1"/>
  <c r="B104" i="66" a="1"/>
  <c r="B104" i="66" s="1"/>
  <c r="B105" i="66" a="1"/>
  <c r="B105" i="66" s="1"/>
  <c r="B106" i="66" a="1"/>
  <c r="B106" i="66" s="1"/>
  <c r="B107" i="66" a="1"/>
  <c r="B107" i="66" s="1"/>
  <c r="B108" i="66" a="1"/>
  <c r="B108" i="66" s="1"/>
  <c r="B109" i="66" a="1"/>
  <c r="B109" i="66" s="1"/>
  <c r="B110" i="66" a="1"/>
  <c r="B110" i="66" s="1"/>
  <c r="B111" i="66" a="1"/>
  <c r="B111" i="66" s="1"/>
  <c r="B112" i="66" a="1"/>
  <c r="B112" i="66" s="1"/>
  <c r="B113" i="66" a="1"/>
  <c r="B113" i="66" s="1"/>
  <c r="B114" i="66" a="1"/>
  <c r="B114" i="66" s="1"/>
  <c r="B115" i="66" a="1"/>
  <c r="B115" i="66" s="1"/>
  <c r="B116" i="66" a="1"/>
  <c r="B116" i="66" s="1"/>
  <c r="B117" i="66" a="1"/>
  <c r="B117" i="66" s="1"/>
  <c r="B118" i="66" a="1"/>
  <c r="B118" i="66" s="1"/>
  <c r="B119" i="66" a="1"/>
  <c r="B119" i="66" s="1"/>
  <c r="B120" i="66" a="1"/>
  <c r="B120" i="66" s="1"/>
  <c r="B121" i="66" a="1"/>
  <c r="B121" i="66" s="1"/>
  <c r="B122" i="66" a="1"/>
  <c r="B122" i="66" s="1"/>
  <c r="B123" i="66" a="1"/>
  <c r="B123" i="66" s="1"/>
  <c r="B124" i="66" a="1"/>
  <c r="B124" i="66" s="1"/>
  <c r="B125" i="66" a="1"/>
  <c r="B125" i="66" s="1"/>
  <c r="B126" i="66" a="1"/>
  <c r="B126" i="66" s="1"/>
  <c r="B127" i="66" a="1"/>
  <c r="B127" i="66" s="1"/>
  <c r="B128" i="66" a="1"/>
  <c r="B128" i="66" s="1"/>
  <c r="B129" i="66" a="1"/>
  <c r="B129" i="66" s="1"/>
  <c r="B130" i="66" a="1"/>
  <c r="B130" i="66" s="1"/>
  <c r="B131" i="66" a="1"/>
  <c r="B131" i="66" s="1"/>
  <c r="B132" i="66" a="1"/>
  <c r="B132" i="66" s="1"/>
  <c r="B133" i="66" a="1"/>
  <c r="B133" i="66" s="1"/>
  <c r="B134" i="66" a="1"/>
  <c r="B134" i="66" s="1"/>
  <c r="B135" i="66" a="1"/>
  <c r="B135" i="66" s="1"/>
  <c r="B136" i="66" a="1"/>
  <c r="B136" i="66" s="1"/>
  <c r="B137" i="66" a="1"/>
  <c r="B137" i="66" s="1"/>
  <c r="B138" i="66" a="1"/>
  <c r="B138" i="66" s="1"/>
  <c r="B139" i="66" a="1"/>
  <c r="B139" i="66" s="1"/>
  <c r="B140" i="66" a="1"/>
  <c r="B140" i="66" s="1"/>
  <c r="B141" i="66" a="1"/>
  <c r="B141" i="66" s="1"/>
  <c r="B142" i="66" a="1"/>
  <c r="B142" i="66" s="1"/>
  <c r="B143" i="66" a="1"/>
  <c r="B143" i="66" s="1"/>
  <c r="B144" i="66" a="1"/>
  <c r="B144" i="66" s="1"/>
  <c r="B145" i="66" a="1"/>
  <c r="B145" i="66" s="1"/>
  <c r="B146" i="66" a="1"/>
  <c r="B146" i="66" s="1"/>
  <c r="B147" i="66" a="1"/>
  <c r="B147" i="66" s="1"/>
  <c r="B148" i="66" a="1"/>
  <c r="B148" i="66" s="1"/>
  <c r="B149" i="66" a="1"/>
  <c r="B149" i="66" s="1"/>
  <c r="B150" i="66" a="1"/>
  <c r="B150" i="66" s="1"/>
  <c r="B151" i="66" a="1"/>
  <c r="B151" i="66" s="1"/>
  <c r="B152" i="66" a="1"/>
  <c r="B152" i="66" s="1"/>
  <c r="B153" i="66" a="1"/>
  <c r="B153" i="66" s="1"/>
  <c r="B154" i="66" a="1"/>
  <c r="B154" i="66" s="1"/>
  <c r="B155" i="66" a="1"/>
  <c r="B155" i="66" s="1"/>
  <c r="B156" i="66" a="1"/>
  <c r="B156" i="66" s="1"/>
  <c r="B157" i="66" a="1"/>
  <c r="B157" i="66" s="1"/>
  <c r="B158" i="66" a="1"/>
  <c r="B158" i="66" s="1"/>
  <c r="B159" i="66" a="1"/>
  <c r="B159" i="66" s="1"/>
  <c r="B160" i="66" a="1"/>
  <c r="B160" i="66" s="1"/>
  <c r="B161" i="66" a="1"/>
  <c r="B161" i="66" s="1"/>
  <c r="B162" i="66" a="1"/>
  <c r="B162" i="66" s="1"/>
  <c r="B163" i="66" a="1"/>
  <c r="B163" i="66" s="1"/>
  <c r="B164" i="66" a="1"/>
  <c r="B164" i="66" s="1"/>
  <c r="B165" i="66" a="1"/>
  <c r="B165" i="66" s="1"/>
  <c r="B166" i="66" a="1"/>
  <c r="B166" i="66" s="1"/>
  <c r="B167" i="66" a="1"/>
  <c r="B167" i="66" s="1"/>
  <c r="B168" i="66" a="1"/>
  <c r="B168" i="66" s="1"/>
  <c r="B169" i="66" a="1"/>
  <c r="B169" i="66" s="1"/>
  <c r="B170" i="66" a="1"/>
  <c r="B170" i="66" s="1"/>
  <c r="B171" i="66" a="1"/>
  <c r="B171" i="66" s="1"/>
  <c r="B172" i="66" a="1"/>
  <c r="B172" i="66" s="1"/>
  <c r="B173" i="66" a="1"/>
  <c r="B173" i="66" s="1"/>
  <c r="B174" i="66" a="1"/>
  <c r="B174" i="66" s="1"/>
  <c r="B175" i="66" a="1"/>
  <c r="B175" i="66" s="1"/>
  <c r="B176" i="66" a="1"/>
  <c r="B176" i="66" s="1"/>
  <c r="B177" i="66" a="1"/>
  <c r="B177" i="66" s="1"/>
  <c r="B178" i="66" a="1"/>
  <c r="B178" i="66" s="1"/>
  <c r="B179" i="66" a="1"/>
  <c r="B179" i="66" s="1"/>
  <c r="B180" i="66" a="1"/>
  <c r="B180" i="66" s="1"/>
  <c r="B181" i="66" a="1"/>
  <c r="B181" i="66" s="1"/>
  <c r="B182" i="66" a="1"/>
  <c r="B182" i="66" s="1"/>
  <c r="B183" i="66" a="1"/>
  <c r="B183" i="66" s="1"/>
  <c r="B184" i="66" a="1"/>
  <c r="B184" i="66" s="1"/>
  <c r="B185" i="66" a="1"/>
  <c r="B185" i="66" s="1"/>
  <c r="B186" i="66" a="1"/>
  <c r="B186" i="66" s="1"/>
  <c r="B187" i="66" a="1"/>
  <c r="B187" i="66" s="1"/>
  <c r="B188" i="66" a="1"/>
  <c r="B188" i="66" s="1"/>
  <c r="B189" i="66" a="1"/>
  <c r="B189" i="66" s="1"/>
  <c r="B190" i="66" a="1"/>
  <c r="B190" i="66" s="1"/>
  <c r="B191" i="66" a="1"/>
  <c r="B191" i="66" s="1"/>
  <c r="B192" i="66" a="1"/>
  <c r="B192" i="66" s="1"/>
  <c r="B193" i="66" a="1"/>
  <c r="B193" i="66" s="1"/>
  <c r="B194" i="66" a="1"/>
  <c r="B194" i="66" s="1"/>
  <c r="B195" i="66" a="1"/>
  <c r="B195" i="66" s="1"/>
  <c r="B196" i="66" a="1"/>
  <c r="B196" i="66" s="1"/>
  <c r="B197" i="66" a="1"/>
  <c r="B197" i="66" s="1"/>
  <c r="B198" i="66" a="1"/>
  <c r="B198" i="66" s="1"/>
  <c r="B199" i="66" a="1"/>
  <c r="B199" i="66" s="1"/>
  <c r="B200" i="66" a="1"/>
  <c r="B200" i="66" s="1"/>
  <c r="B201" i="66" a="1"/>
  <c r="B201" i="66" s="1"/>
  <c r="B202" i="66" a="1"/>
  <c r="B202" i="66" s="1"/>
  <c r="B203" i="66" a="1"/>
  <c r="B203" i="66" s="1"/>
  <c r="B204" i="66" a="1"/>
  <c r="B204" i="66" s="1"/>
  <c r="B205" i="66" a="1"/>
  <c r="B205" i="66" s="1"/>
  <c r="B206" i="66" a="1"/>
  <c r="B206" i="66" s="1"/>
  <c r="B207" i="66" a="1"/>
  <c r="B207" i="66" s="1"/>
  <c r="B208" i="66" a="1"/>
  <c r="B208" i="66" s="1"/>
  <c r="B209" i="66" a="1"/>
  <c r="B209" i="66" s="1"/>
  <c r="B210" i="66" a="1"/>
  <c r="B210" i="66" s="1"/>
  <c r="B211" i="66" a="1"/>
  <c r="B211" i="66" s="1"/>
  <c r="B212" i="66" a="1"/>
  <c r="B212" i="66" s="1"/>
  <c r="B213" i="66" a="1"/>
  <c r="B213" i="66" s="1"/>
  <c r="B214" i="66" a="1"/>
  <c r="B214" i="66" s="1"/>
  <c r="B215" i="66" a="1"/>
  <c r="B215" i="66" s="1"/>
  <c r="B216" i="66" a="1"/>
  <c r="B216" i="66" s="1"/>
  <c r="B217" i="66" a="1"/>
  <c r="B217" i="66" s="1"/>
  <c r="B218" i="66" a="1"/>
  <c r="B218" i="66" s="1"/>
  <c r="B219" i="66" a="1"/>
  <c r="B219" i="66" s="1"/>
  <c r="B220" i="66" a="1"/>
  <c r="B220" i="66" s="1"/>
  <c r="B221" i="66" a="1"/>
  <c r="B221" i="66" s="1"/>
  <c r="B222" i="66" a="1"/>
  <c r="B222" i="66" s="1"/>
  <c r="B223" i="66" a="1"/>
  <c r="B223" i="66" s="1"/>
  <c r="B224" i="66" a="1"/>
  <c r="B224" i="66" s="1"/>
  <c r="B225" i="66" a="1"/>
  <c r="B225" i="66" s="1"/>
  <c r="B226" i="66" a="1"/>
  <c r="B226" i="66" s="1"/>
  <c r="B227" i="66" a="1"/>
  <c r="B227" i="66" s="1"/>
  <c r="B228" i="66" a="1"/>
  <c r="B228" i="66" s="1"/>
  <c r="B229" i="66" a="1"/>
  <c r="B229" i="66" s="1"/>
  <c r="B230" i="66" a="1"/>
  <c r="B230" i="66" s="1"/>
  <c r="B231" i="66" a="1"/>
  <c r="B231" i="66" s="1"/>
  <c r="B232" i="66" a="1"/>
  <c r="B232" i="66" s="1"/>
  <c r="B233" i="66" a="1"/>
  <c r="B233" i="66" s="1"/>
  <c r="B234" i="66" a="1"/>
  <c r="B234" i="66" s="1"/>
  <c r="B235" i="66" a="1"/>
  <c r="B235" i="66" s="1"/>
  <c r="B236" i="66" a="1"/>
  <c r="B236" i="66" s="1"/>
  <c r="B237" i="66" a="1"/>
  <c r="B237" i="66" s="1"/>
  <c r="B238" i="66" a="1"/>
  <c r="B238" i="66" s="1"/>
  <c r="B239" i="66" a="1"/>
  <c r="B239" i="66" s="1"/>
  <c r="B240" i="66" a="1"/>
  <c r="B240" i="66" s="1"/>
  <c r="B241" i="66" a="1"/>
  <c r="B241" i="66" s="1"/>
  <c r="B242" i="66" a="1"/>
  <c r="B242" i="66" s="1"/>
  <c r="B243" i="66" a="1"/>
  <c r="B243" i="66" s="1"/>
  <c r="B244" i="66" a="1"/>
  <c r="B244" i="66" s="1"/>
  <c r="B245" i="66" a="1"/>
  <c r="B245" i="66" s="1"/>
  <c r="B246" i="66" a="1"/>
  <c r="B246" i="66" s="1"/>
  <c r="B247" i="66" a="1"/>
  <c r="B247" i="66" s="1"/>
  <c r="B248" i="66" a="1"/>
  <c r="B248" i="66" s="1"/>
  <c r="B249" i="66" a="1"/>
  <c r="B249" i="66" s="1"/>
  <c r="B250" i="66" a="1"/>
  <c r="B250" i="66" s="1"/>
  <c r="B251" i="66" a="1"/>
  <c r="B251" i="66" s="1"/>
  <c r="B252" i="66" a="1"/>
  <c r="B252" i="66" s="1"/>
  <c r="B253" i="66" a="1"/>
  <c r="B253" i="66" s="1"/>
  <c r="B254" i="66" a="1"/>
  <c r="B254" i="66" s="1"/>
  <c r="B255" i="66" a="1"/>
  <c r="B255" i="66" s="1"/>
  <c r="B256" i="66" a="1"/>
  <c r="B256" i="66" s="1"/>
  <c r="B257" i="66" a="1"/>
  <c r="B257" i="66" s="1"/>
  <c r="B258" i="66" a="1"/>
  <c r="B258" i="66" s="1"/>
  <c r="B259" i="66" a="1"/>
  <c r="B259" i="66" s="1"/>
  <c r="B260" i="66" a="1"/>
  <c r="B260" i="66" s="1"/>
  <c r="B261" i="66" a="1"/>
  <c r="B261" i="66" s="1"/>
  <c r="B262" i="66" a="1"/>
  <c r="B262" i="66" s="1"/>
  <c r="B263" i="66" a="1"/>
  <c r="B263" i="66" s="1"/>
  <c r="B264" i="66" a="1"/>
  <c r="B264" i="66" s="1"/>
  <c r="B265" i="66" a="1"/>
  <c r="B265" i="66" s="1"/>
  <c r="B266" i="66" a="1"/>
  <c r="B266" i="66" s="1"/>
  <c r="B267" i="66" a="1"/>
  <c r="B267" i="66" s="1"/>
  <c r="B268" i="66" a="1"/>
  <c r="B268" i="66" s="1"/>
  <c r="B269" i="66" a="1"/>
  <c r="B269" i="66" s="1"/>
  <c r="B270" i="66" a="1"/>
  <c r="B270" i="66" s="1"/>
  <c r="B271" i="66" a="1"/>
  <c r="B271" i="66" s="1"/>
  <c r="B272" i="66" a="1"/>
  <c r="B272" i="66" s="1"/>
  <c r="B273" i="66" a="1"/>
  <c r="B273" i="66" s="1"/>
  <c r="B274" i="66" a="1"/>
  <c r="B274" i="66" s="1"/>
  <c r="B275" i="66" a="1"/>
  <c r="B275" i="66" s="1"/>
  <c r="B276" i="66" a="1"/>
  <c r="B276" i="66" s="1"/>
  <c r="B277" i="66" a="1"/>
  <c r="B277" i="66" s="1"/>
  <c r="B278" i="66" a="1"/>
  <c r="B278" i="66" s="1"/>
  <c r="B279" i="66" a="1"/>
  <c r="B279" i="66" s="1"/>
  <c r="B280" i="66" a="1"/>
  <c r="B280" i="66" s="1"/>
  <c r="B281" i="66" a="1"/>
  <c r="B281" i="66" s="1"/>
  <c r="B282" i="66" a="1"/>
  <c r="B282" i="66" s="1"/>
  <c r="B283" i="66" a="1"/>
  <c r="B283" i="66" s="1"/>
  <c r="B284" i="66" a="1"/>
  <c r="B284" i="66" s="1"/>
  <c r="B285" i="66" a="1"/>
  <c r="B285" i="66" s="1"/>
  <c r="B286" i="66" a="1"/>
  <c r="B286" i="66" s="1"/>
  <c r="B287" i="66" a="1"/>
  <c r="B287" i="66" s="1"/>
  <c r="B288" i="66" a="1"/>
  <c r="B288" i="66" s="1"/>
  <c r="B289" i="66" a="1"/>
  <c r="B289" i="66" s="1"/>
  <c r="B290" i="66" a="1"/>
  <c r="B290" i="66" s="1"/>
  <c r="B291" i="66" a="1"/>
  <c r="B291" i="66" s="1"/>
  <c r="B292" i="66" a="1"/>
  <c r="B292" i="66" s="1"/>
  <c r="B293" i="66" a="1"/>
  <c r="B293" i="66" s="1"/>
  <c r="B294" i="66" a="1"/>
  <c r="B294" i="66" s="1"/>
  <c r="B295" i="66" a="1"/>
  <c r="B295" i="66" s="1"/>
  <c r="B296" i="66" a="1"/>
  <c r="B296" i="66" s="1"/>
  <c r="B297" i="66" a="1"/>
  <c r="B297" i="66" s="1"/>
  <c r="B298" i="66" a="1"/>
  <c r="B298" i="66" s="1"/>
  <c r="B299" i="66" a="1"/>
  <c r="B299" i="66" s="1"/>
  <c r="B300" i="66" a="1"/>
  <c r="B300" i="66" s="1"/>
  <c r="B301" i="66" a="1"/>
  <c r="B301" i="66" s="1"/>
  <c r="B302" i="66" a="1"/>
  <c r="B302" i="66" s="1"/>
  <c r="B303" i="66" a="1"/>
  <c r="B303" i="66" s="1"/>
  <c r="B304" i="66" a="1"/>
  <c r="B304" i="66" s="1"/>
  <c r="B305" i="66" a="1"/>
  <c r="B305" i="66" s="1"/>
  <c r="B306" i="66" a="1"/>
  <c r="B306" i="66" s="1"/>
  <c r="B307" i="66" a="1"/>
  <c r="B307" i="66" s="1"/>
  <c r="B308" i="66" a="1"/>
  <c r="B308" i="66" s="1"/>
  <c r="B309" i="66" a="1"/>
  <c r="B309" i="66" s="1"/>
  <c r="B310" i="66" a="1"/>
  <c r="B310" i="66" s="1"/>
  <c r="B311" i="66" a="1"/>
  <c r="B311" i="66" s="1"/>
  <c r="B312" i="66" a="1"/>
  <c r="B312" i="66" s="1"/>
  <c r="B313" i="66" a="1"/>
  <c r="B313" i="66" s="1"/>
  <c r="B314" i="66" a="1"/>
  <c r="B314" i="66" s="1"/>
  <c r="B315" i="66" a="1"/>
  <c r="B315" i="66" s="1"/>
  <c r="B316" i="66" a="1"/>
  <c r="B316" i="66" s="1"/>
  <c r="B317" i="66" a="1"/>
  <c r="B317" i="66" s="1"/>
  <c r="B318" i="66" a="1"/>
  <c r="B318" i="66" s="1"/>
  <c r="B319" i="66" a="1"/>
  <c r="B319" i="66" s="1"/>
  <c r="B320" i="66" a="1"/>
  <c r="B320" i="66" s="1"/>
  <c r="B321" i="66" a="1"/>
  <c r="B321" i="66" s="1"/>
  <c r="B322" i="66" a="1"/>
  <c r="B322" i="66" s="1"/>
  <c r="B323" i="66" a="1"/>
  <c r="B323" i="66" s="1"/>
  <c r="B324" i="66" a="1"/>
  <c r="B324" i="66" s="1"/>
  <c r="B325" i="66" a="1"/>
  <c r="B325" i="66" s="1"/>
  <c r="B326" i="66" a="1"/>
  <c r="B326" i="66" s="1"/>
  <c r="B327" i="66" a="1"/>
  <c r="B327" i="66" s="1"/>
  <c r="B328" i="66" a="1"/>
  <c r="B328" i="66" s="1"/>
  <c r="B329" i="66" a="1"/>
  <c r="B329" i="66" s="1"/>
  <c r="B330" i="66" a="1"/>
  <c r="B330" i="66" s="1"/>
  <c r="B331" i="66" a="1"/>
  <c r="B331" i="66" s="1"/>
  <c r="B332" i="66" a="1"/>
  <c r="B332" i="66" s="1"/>
  <c r="B333" i="66" a="1"/>
  <c r="B333" i="66" s="1"/>
  <c r="B334" i="66" a="1"/>
  <c r="B334" i="66" s="1"/>
  <c r="B335" i="66" a="1"/>
  <c r="B335" i="66" s="1"/>
  <c r="B336" i="66" a="1"/>
  <c r="B336" i="66" s="1"/>
  <c r="B337" i="66" a="1"/>
  <c r="B337" i="66" s="1"/>
  <c r="B338" i="66" a="1"/>
  <c r="B338" i="66" s="1"/>
  <c r="B339" i="66" a="1"/>
  <c r="B339" i="66" s="1"/>
  <c r="B340" i="66" a="1"/>
  <c r="B340" i="66" s="1"/>
  <c r="B341" i="66" a="1"/>
  <c r="B341" i="66" s="1"/>
  <c r="B342" i="66" a="1"/>
  <c r="B342" i="66" s="1"/>
  <c r="B343" i="66" a="1"/>
  <c r="B343" i="66" s="1"/>
  <c r="B344" i="66" a="1"/>
  <c r="B344" i="66" s="1"/>
  <c r="B345" i="66" a="1"/>
  <c r="B345" i="66" s="1"/>
  <c r="B346" i="66" a="1"/>
  <c r="B346" i="66" s="1"/>
  <c r="B347" i="66" a="1"/>
  <c r="B347" i="66" s="1"/>
  <c r="B348" i="66" a="1"/>
  <c r="B348" i="66" s="1"/>
  <c r="B349" i="66" a="1"/>
  <c r="B349" i="66" s="1"/>
  <c r="B350" i="66" a="1"/>
  <c r="B350" i="66" s="1"/>
  <c r="B351" i="66" a="1"/>
  <c r="B351" i="66" s="1"/>
  <c r="B352" i="66" a="1"/>
  <c r="B352" i="66" s="1"/>
  <c r="B353" i="66" a="1"/>
  <c r="B353" i="66" s="1"/>
  <c r="B354" i="66" a="1"/>
  <c r="B354" i="66" s="1"/>
  <c r="B355" i="66" a="1"/>
  <c r="B355" i="66" s="1"/>
  <c r="B356" i="66" a="1"/>
  <c r="B356" i="66" s="1"/>
  <c r="B357" i="66" a="1"/>
  <c r="B357" i="66" s="1"/>
  <c r="B358" i="66" a="1"/>
  <c r="B358" i="66" s="1"/>
  <c r="B359" i="66" a="1"/>
  <c r="B359" i="66" s="1"/>
  <c r="B360" i="66" a="1"/>
  <c r="B360" i="66" s="1"/>
  <c r="B361" i="66" a="1"/>
  <c r="B361" i="66" s="1"/>
  <c r="B362" i="66" a="1"/>
  <c r="B362" i="66" s="1"/>
  <c r="B363" i="66" a="1"/>
  <c r="B363" i="66" s="1"/>
  <c r="B364" i="66" a="1"/>
  <c r="B364" i="66" s="1"/>
  <c r="B365" i="66" a="1"/>
  <c r="B365" i="66" s="1"/>
  <c r="B366" i="66" a="1"/>
  <c r="B366" i="66" s="1"/>
  <c r="B367" i="66" a="1"/>
  <c r="B367" i="66" s="1"/>
  <c r="B368" i="66" a="1"/>
  <c r="B368" i="66" s="1"/>
  <c r="B369" i="66" a="1"/>
  <c r="B369" i="66" s="1"/>
  <c r="B370" i="66" a="1"/>
  <c r="B370" i="66" s="1"/>
  <c r="B371" i="66" a="1"/>
  <c r="B371" i="66" s="1"/>
  <c r="B372" i="66" a="1"/>
  <c r="B372" i="66" s="1"/>
  <c r="B373" i="66" a="1"/>
  <c r="B373" i="66" s="1"/>
  <c r="B374" i="66" a="1"/>
  <c r="B374" i="66" s="1"/>
  <c r="B375" i="66" a="1"/>
  <c r="B375" i="66" s="1"/>
  <c r="B376" i="66" a="1"/>
  <c r="B376" i="66" s="1"/>
  <c r="B377" i="66" a="1"/>
  <c r="B377" i="66" s="1"/>
  <c r="B378" i="66" a="1"/>
  <c r="B378" i="66" s="1"/>
  <c r="B379" i="66" a="1"/>
  <c r="B379" i="66" s="1"/>
  <c r="B380" i="66" a="1"/>
  <c r="B380" i="66" s="1"/>
  <c r="B381" i="66" a="1"/>
  <c r="B381" i="66" s="1"/>
  <c r="B382" i="66" a="1"/>
  <c r="B382" i="66" s="1"/>
  <c r="B383" i="66" a="1"/>
  <c r="B383" i="66" s="1"/>
  <c r="B384" i="66" a="1"/>
  <c r="B384" i="66" s="1"/>
  <c r="B385" i="66" a="1"/>
  <c r="B385" i="66" s="1"/>
  <c r="B386" i="66" a="1"/>
  <c r="B386" i="66" s="1"/>
  <c r="B387" i="66" a="1"/>
  <c r="B387" i="66" s="1"/>
  <c r="B388" i="66" a="1"/>
  <c r="B388" i="66" s="1"/>
  <c r="B389" i="66" a="1"/>
  <c r="B389" i="66" s="1"/>
  <c r="B390" i="66" a="1"/>
  <c r="B390" i="66" s="1"/>
  <c r="B391" i="66" a="1"/>
  <c r="B391" i="66" s="1"/>
  <c r="B392" i="66" a="1"/>
  <c r="B392" i="66" s="1"/>
  <c r="B393" i="66" a="1"/>
  <c r="B393" i="66" s="1"/>
  <c r="B394" i="66" a="1"/>
  <c r="B394" i="66" s="1"/>
  <c r="B395" i="66" a="1"/>
  <c r="B395" i="66" s="1"/>
  <c r="B396" i="66" a="1"/>
  <c r="B396" i="66" s="1"/>
  <c r="B397" i="66" a="1"/>
  <c r="B397" i="66" s="1"/>
  <c r="B398" i="66" a="1"/>
  <c r="B398" i="66" s="1"/>
  <c r="B399" i="66" a="1"/>
  <c r="B399" i="66" s="1"/>
  <c r="B400" i="66" a="1"/>
  <c r="B400" i="66" s="1"/>
  <c r="B401" i="66" a="1"/>
  <c r="B401" i="66" s="1"/>
  <c r="B402" i="66" a="1"/>
  <c r="B402" i="66" s="1"/>
  <c r="B403" i="66" a="1"/>
  <c r="B403" i="66" s="1"/>
  <c r="B404" i="66" a="1"/>
  <c r="B404" i="66" s="1"/>
  <c r="B405" i="66" a="1"/>
  <c r="B405" i="66" s="1"/>
  <c r="B406" i="66" a="1"/>
  <c r="B406" i="66" s="1"/>
  <c r="B407" i="66" a="1"/>
  <c r="B407" i="66" s="1"/>
  <c r="B408" i="66" a="1"/>
  <c r="B408" i="66" s="1"/>
  <c r="B409" i="66" a="1"/>
  <c r="B409" i="66" s="1"/>
  <c r="B410" i="66" a="1"/>
  <c r="B410" i="66" s="1"/>
  <c r="B411" i="66" a="1"/>
  <c r="B411" i="66" s="1"/>
  <c r="B412" i="66" a="1"/>
  <c r="B412" i="66" s="1"/>
  <c r="B413" i="66" a="1"/>
  <c r="B413" i="66" s="1"/>
  <c r="B414" i="66" a="1"/>
  <c r="B414" i="66" s="1"/>
  <c r="B415" i="66" a="1"/>
  <c r="B415" i="66" s="1"/>
  <c r="B416" i="66" a="1"/>
  <c r="B416" i="66" s="1"/>
  <c r="B417" i="66" a="1"/>
  <c r="B417" i="66" s="1"/>
  <c r="B418" i="66" a="1"/>
  <c r="B418" i="66" s="1"/>
  <c r="B419" i="66" a="1"/>
  <c r="B419" i="66" s="1"/>
  <c r="B420" i="66" a="1"/>
  <c r="B420" i="66" s="1"/>
  <c r="B421" i="66" a="1"/>
  <c r="B421" i="66" s="1"/>
  <c r="B422" i="66" a="1"/>
  <c r="B422" i="66" s="1"/>
  <c r="B423" i="66" a="1"/>
  <c r="B423" i="66" s="1"/>
  <c r="B424" i="66" a="1"/>
  <c r="B424" i="66" s="1"/>
  <c r="B425" i="66" a="1"/>
  <c r="B425" i="66" s="1"/>
  <c r="B426" i="66" a="1"/>
  <c r="B426" i="66" s="1"/>
  <c r="B427" i="66" a="1"/>
  <c r="B427" i="66" s="1"/>
  <c r="B428" i="66" a="1"/>
  <c r="B428" i="66" s="1"/>
  <c r="B429" i="66" a="1"/>
  <c r="B429" i="66" s="1"/>
  <c r="B430" i="66" a="1"/>
  <c r="B430" i="66" s="1"/>
  <c r="B431" i="66" a="1"/>
  <c r="B431" i="66" s="1"/>
  <c r="B432" i="66" a="1"/>
  <c r="B432" i="66" s="1"/>
  <c r="B433" i="66" a="1"/>
  <c r="B433" i="66" s="1"/>
  <c r="B434" i="66" a="1"/>
  <c r="B434" i="66" s="1"/>
  <c r="B435" i="66" a="1"/>
  <c r="B435" i="66" s="1"/>
  <c r="B436" i="66" a="1"/>
  <c r="B436" i="66" s="1"/>
  <c r="B437" i="66" a="1"/>
  <c r="B437" i="66" s="1"/>
  <c r="B438" i="66" a="1"/>
  <c r="B438" i="66" s="1"/>
  <c r="B439" i="66" a="1"/>
  <c r="B439" i="66" s="1"/>
  <c r="B440" i="66" a="1"/>
  <c r="B440" i="66" s="1"/>
  <c r="B441" i="66" a="1"/>
  <c r="B441" i="66" s="1"/>
  <c r="B442" i="66" a="1"/>
  <c r="B442" i="66" s="1"/>
  <c r="B443" i="66" a="1"/>
  <c r="B443" i="66" s="1"/>
  <c r="B444" i="66" a="1"/>
  <c r="B444" i="66" s="1"/>
  <c r="B445" i="66" a="1"/>
  <c r="B445" i="66" s="1"/>
  <c r="B446" i="66" a="1"/>
  <c r="B446" i="66" s="1"/>
  <c r="B447" i="66" a="1"/>
  <c r="B447" i="66" s="1"/>
  <c r="B448" i="66" a="1"/>
  <c r="B448" i="66" s="1"/>
  <c r="B449" i="66" a="1"/>
  <c r="B449" i="66" s="1"/>
  <c r="B450" i="66" a="1"/>
  <c r="B450" i="66" s="1"/>
  <c r="B451" i="66" a="1"/>
  <c r="B451" i="66" s="1"/>
  <c r="B452" i="66" a="1"/>
  <c r="B452" i="66" s="1"/>
  <c r="B453" i="66" a="1"/>
  <c r="B453" i="66" s="1"/>
  <c r="B454" i="66" a="1"/>
  <c r="B454" i="66" s="1"/>
  <c r="B455" i="66" a="1"/>
  <c r="B455" i="66" s="1"/>
  <c r="B456" i="66" a="1"/>
  <c r="B456" i="66" s="1"/>
  <c r="B457" i="66" a="1"/>
  <c r="B457" i="66" s="1"/>
  <c r="B458" i="66" a="1"/>
  <c r="B458" i="66" s="1"/>
  <c r="B459" i="66" a="1"/>
  <c r="B459" i="66" s="1"/>
  <c r="B460" i="66" a="1"/>
  <c r="B460" i="66" s="1"/>
  <c r="B461" i="66" a="1"/>
  <c r="B461" i="66" s="1"/>
  <c r="B462" i="66" a="1"/>
  <c r="B462" i="66" s="1"/>
  <c r="B463" i="66" a="1"/>
  <c r="B463" i="66" s="1"/>
  <c r="B464" i="66" a="1"/>
  <c r="B464" i="66" s="1"/>
  <c r="B465" i="66" a="1"/>
  <c r="B465" i="66" s="1"/>
  <c r="B466" i="66" a="1"/>
  <c r="B466" i="66" s="1"/>
  <c r="B467" i="66" a="1"/>
  <c r="B467" i="66" s="1"/>
  <c r="B468" i="66" a="1"/>
  <c r="B468" i="66" s="1"/>
  <c r="B469" i="66" a="1"/>
  <c r="B469" i="66" s="1"/>
  <c r="B470" i="66" a="1"/>
  <c r="B470" i="66" s="1"/>
  <c r="B471" i="66" a="1"/>
  <c r="B471" i="66" s="1"/>
  <c r="B472" i="66" a="1"/>
  <c r="B472" i="66" s="1"/>
  <c r="B473" i="66" a="1"/>
  <c r="B473" i="66" s="1"/>
  <c r="B474" i="66" a="1"/>
  <c r="B474" i="66" s="1"/>
  <c r="B475" i="66" a="1"/>
  <c r="B475" i="66" s="1"/>
  <c r="B476" i="66" a="1"/>
  <c r="B476" i="66" s="1"/>
  <c r="B477" i="66" a="1"/>
  <c r="B477" i="66" s="1"/>
  <c r="B478" i="66" a="1"/>
  <c r="B478" i="66" s="1"/>
  <c r="B479" i="66" a="1"/>
  <c r="B479" i="66" s="1"/>
  <c r="B480" i="66" a="1"/>
  <c r="B480" i="66" s="1"/>
  <c r="B481" i="66" a="1"/>
  <c r="B481" i="66" s="1"/>
  <c r="B482" i="66" a="1"/>
  <c r="B482" i="66" s="1"/>
  <c r="B483" i="66" a="1"/>
  <c r="B483" i="66" s="1"/>
  <c r="B484" i="66" a="1"/>
  <c r="B484" i="66" s="1"/>
  <c r="B485" i="66" a="1"/>
  <c r="B485" i="66" s="1"/>
  <c r="B486" i="66" a="1"/>
  <c r="B486" i="66" s="1"/>
  <c r="B487" i="66" a="1"/>
  <c r="B487" i="66" s="1"/>
  <c r="B488" i="66" a="1"/>
  <c r="B488" i="66" s="1"/>
  <c r="B489" i="66" a="1"/>
  <c r="B489" i="66" s="1"/>
  <c r="B490" i="66" a="1"/>
  <c r="B490" i="66" s="1"/>
  <c r="B491" i="66" a="1"/>
  <c r="B491" i="66" s="1"/>
  <c r="B492" i="66" a="1"/>
  <c r="B492" i="66" s="1"/>
  <c r="B493" i="66" a="1"/>
  <c r="B493" i="66" s="1"/>
  <c r="B494" i="66" a="1"/>
  <c r="B494" i="66" s="1"/>
  <c r="B495" i="66" a="1"/>
  <c r="B495" i="66" s="1"/>
  <c r="B496" i="66" a="1"/>
  <c r="B496" i="66" s="1"/>
  <c r="B497" i="66" a="1"/>
  <c r="B497" i="66" s="1"/>
  <c r="B498" i="66" a="1"/>
  <c r="B498" i="66" s="1"/>
  <c r="B499" i="66" a="1"/>
  <c r="B499" i="66" s="1"/>
  <c r="B500" i="66" a="1"/>
  <c r="B500" i="66" s="1"/>
  <c r="A2" i="66" a="1"/>
  <c r="D482" i="104"/>
  <c r="H3" i="30" a="1"/>
  <c r="D22" i="104"/>
  <c r="D68" i="104"/>
  <c r="D224" i="104"/>
  <c r="D975" i="104"/>
  <c r="D980" i="104"/>
  <c r="D981" i="104"/>
  <c r="D982" i="104"/>
  <c r="D983" i="104"/>
  <c r="D984" i="104"/>
  <c r="D985" i="104"/>
  <c r="D986" i="104"/>
  <c r="D236" i="104"/>
  <c r="D237" i="104"/>
  <c r="K277" i="104"/>
  <c r="K278" i="104"/>
  <c r="K279" i="104"/>
  <c r="D402" i="104"/>
  <c r="D417" i="104"/>
  <c r="D405" i="104"/>
  <c r="D420" i="104"/>
  <c r="D1487" i="104"/>
  <c r="D1490" i="104"/>
  <c r="D1492" i="104"/>
  <c r="D1495" i="104"/>
  <c r="D1499" i="104"/>
  <c r="D1503" i="104"/>
  <c r="D1506" i="104"/>
  <c r="D1509" i="104"/>
  <c r="D1512" i="104"/>
  <c r="D1514" i="104"/>
  <c r="D1516" i="104"/>
  <c r="D1518" i="104"/>
  <c r="D564" i="104"/>
  <c r="D1301" i="104"/>
  <c r="D1367" i="104"/>
  <c r="D1373" i="104"/>
  <c r="D1526" i="104"/>
  <c r="D1527" i="104"/>
  <c r="D1528" i="104"/>
  <c r="D787" i="104"/>
  <c r="D788" i="104"/>
  <c r="D789" i="104"/>
  <c r="D790" i="104"/>
  <c r="D791" i="104"/>
  <c r="D792" i="104"/>
  <c r="D793" i="104"/>
  <c r="D794" i="104"/>
  <c r="D795" i="104"/>
  <c r="D1000" i="104"/>
  <c r="D1211" i="104"/>
  <c r="D1411" i="104"/>
  <c r="D1437" i="104"/>
  <c r="B5" i="102" a="1"/>
  <c r="B6" i="102" a="1"/>
  <c r="B7" i="102" a="1"/>
  <c r="B8" i="102" a="1"/>
  <c r="B9" i="102" a="1"/>
  <c r="B10" i="102" a="1"/>
  <c r="B11" i="102" a="1"/>
  <c r="B12" i="102" a="1"/>
  <c r="B13" i="102" a="1"/>
  <c r="B14" i="102" a="1"/>
  <c r="B15" i="102" a="1"/>
  <c r="B16" i="102" a="1"/>
  <c r="B17" i="102" a="1"/>
  <c r="B18" i="102" a="1"/>
  <c r="B19" i="102" a="1"/>
  <c r="B20" i="102" a="1"/>
  <c r="B21" i="102" a="1"/>
  <c r="B22" i="102" a="1"/>
  <c r="B23" i="102" a="1"/>
  <c r="B24" i="102" a="1"/>
  <c r="B25" i="102" a="1"/>
  <c r="B26" i="102" a="1"/>
  <c r="B27" i="102" a="1"/>
  <c r="B28" i="102" a="1"/>
  <c r="B29" i="102" a="1"/>
  <c r="B30" i="102" a="1"/>
  <c r="B31" i="102" a="1"/>
  <c r="B32" i="102" a="1"/>
  <c r="B33" i="102" a="1"/>
  <c r="B34" i="102" a="1"/>
  <c r="B35" i="102" a="1"/>
  <c r="B36" i="102" a="1"/>
  <c r="B37" i="102" a="1"/>
  <c r="B38" i="102" a="1"/>
  <c r="B39" i="102" a="1"/>
  <c r="B40" i="102" a="1"/>
  <c r="B41" i="102" a="1"/>
  <c r="B42" i="102" a="1"/>
  <c r="B43" i="102" a="1"/>
  <c r="B44" i="102" a="1"/>
  <c r="B45" i="102" a="1"/>
  <c r="B46" i="102" a="1"/>
  <c r="B47" i="102" a="1"/>
  <c r="B48" i="102" a="1"/>
  <c r="B49" i="102" a="1"/>
  <c r="B50" i="102" a="1"/>
  <c r="B51" i="102" a="1"/>
  <c r="B52" i="102" a="1"/>
  <c r="B53" i="102" a="1"/>
  <c r="B54" i="102" a="1"/>
  <c r="B55" i="102" a="1"/>
  <c r="B56" i="102" a="1"/>
  <c r="B57" i="102" a="1"/>
  <c r="B58" i="102" a="1"/>
  <c r="B59" i="102" a="1"/>
  <c r="B60" i="102" a="1"/>
  <c r="B61" i="102" a="1"/>
  <c r="B62" i="102" a="1"/>
  <c r="B63" i="102" a="1"/>
  <c r="B64" i="102" a="1"/>
  <c r="B65" i="102" a="1"/>
  <c r="B66" i="102" a="1"/>
  <c r="B67" i="102" a="1"/>
  <c r="B68" i="102" a="1"/>
  <c r="B69" i="102" a="1"/>
  <c r="B70" i="102" a="1"/>
  <c r="B71" i="102" a="1"/>
  <c r="B72" i="102" a="1"/>
  <c r="B73" i="102" a="1"/>
  <c r="B74" i="102" a="1"/>
  <c r="B75" i="102" a="1"/>
  <c r="B76" i="102" a="1"/>
  <c r="B77" i="102" a="1"/>
  <c r="B78" i="102" a="1"/>
  <c r="B79" i="102" a="1"/>
  <c r="B80" i="102" a="1"/>
  <c r="B81" i="102" a="1"/>
  <c r="B82" i="102" a="1"/>
  <c r="B83" i="102" a="1"/>
  <c r="B84" i="102" a="1"/>
  <c r="B85" i="102" a="1"/>
  <c r="B86" i="102" a="1"/>
  <c r="B87" i="102" a="1"/>
  <c r="B88" i="102" a="1"/>
  <c r="B89" i="102" a="1"/>
  <c r="B90" i="102" a="1"/>
  <c r="B91" i="102" a="1"/>
  <c r="B92" i="102" a="1"/>
  <c r="B93" i="102" a="1"/>
  <c r="B94" i="102" a="1"/>
  <c r="B95" i="102" a="1"/>
  <c r="B96" i="102" a="1"/>
  <c r="B97" i="102" a="1"/>
  <c r="B98" i="102" a="1"/>
  <c r="B99" i="102" a="1"/>
  <c r="B100" i="102" a="1"/>
  <c r="B101" i="102" a="1"/>
  <c r="B102" i="102" a="1"/>
  <c r="B103" i="102" a="1"/>
  <c r="B104" i="102" a="1"/>
  <c r="B105" i="102" a="1"/>
  <c r="B106" i="102" a="1"/>
  <c r="B107" i="102" a="1"/>
  <c r="B108" i="102" a="1"/>
  <c r="B109" i="102" a="1"/>
  <c r="B110" i="102" a="1"/>
  <c r="B111" i="102" a="1"/>
  <c r="B112" i="102" a="1"/>
  <c r="B113" i="102" a="1"/>
  <c r="B114" i="102" a="1"/>
  <c r="B115" i="102" a="1"/>
  <c r="B116" i="102" a="1"/>
  <c r="B117" i="102" a="1"/>
  <c r="B118" i="102" a="1"/>
  <c r="B119" i="102" a="1"/>
  <c r="B120" i="102" a="1"/>
  <c r="B121" i="102" a="1"/>
  <c r="B122" i="102" a="1"/>
  <c r="B123" i="102" a="1"/>
  <c r="B124" i="102" a="1"/>
  <c r="B125" i="102" a="1"/>
  <c r="B126" i="102" a="1"/>
  <c r="B127" i="102" a="1"/>
  <c r="B128" i="102" a="1"/>
  <c r="B129" i="102" a="1"/>
  <c r="B130" i="102" a="1"/>
  <c r="B131" i="102" a="1"/>
  <c r="B132" i="102" a="1"/>
  <c r="B133" i="102" a="1"/>
  <c r="B134" i="102" a="1"/>
  <c r="B135" i="102" a="1"/>
  <c r="B136" i="102" a="1"/>
  <c r="B137" i="102" a="1"/>
  <c r="B138" i="102" a="1"/>
  <c r="B139" i="102" a="1"/>
  <c r="B140" i="102" a="1"/>
  <c r="B141" i="102" a="1"/>
  <c r="B142" i="102" a="1"/>
  <c r="B143" i="102" a="1"/>
  <c r="B144" i="102" a="1"/>
  <c r="B145" i="102" a="1"/>
  <c r="B146" i="102" a="1"/>
  <c r="B147" i="102" a="1"/>
  <c r="B148" i="102" a="1"/>
  <c r="B149" i="102" a="1"/>
  <c r="B150" i="102" a="1"/>
  <c r="B151" i="102" a="1"/>
  <c r="B152" i="102" a="1"/>
  <c r="B153" i="102" a="1"/>
  <c r="B154" i="102" a="1"/>
  <c r="B155" i="102" a="1"/>
  <c r="B156" i="102" a="1"/>
  <c r="B157" i="102" a="1"/>
  <c r="B158" i="102" a="1"/>
  <c r="B159" i="102" a="1"/>
  <c r="B160" i="102" a="1"/>
  <c r="B161" i="102" a="1"/>
  <c r="B162" i="102" a="1"/>
  <c r="B163" i="102" a="1"/>
  <c r="B164" i="102" a="1"/>
  <c r="B165" i="102" a="1"/>
  <c r="B166" i="102" a="1"/>
  <c r="B167" i="102" a="1"/>
  <c r="B168" i="102" a="1"/>
  <c r="B169" i="102" a="1"/>
  <c r="B170" i="102" a="1"/>
  <c r="B171" i="102" a="1"/>
  <c r="B172" i="102" a="1"/>
  <c r="B173" i="102" a="1"/>
  <c r="B174" i="102" a="1"/>
  <c r="B175" i="102" a="1"/>
  <c r="B176" i="102" a="1"/>
  <c r="B177" i="102" a="1"/>
  <c r="B178" i="102" a="1"/>
  <c r="B179" i="102" a="1"/>
  <c r="B180" i="102" a="1"/>
  <c r="B181" i="102" a="1"/>
  <c r="B182" i="102" a="1"/>
  <c r="B183" i="102" a="1"/>
  <c r="B184" i="102" a="1"/>
  <c r="B185" i="102" a="1"/>
  <c r="B186" i="102" a="1"/>
  <c r="B187" i="102" a="1"/>
  <c r="B188" i="102" a="1"/>
  <c r="B189" i="102" a="1"/>
  <c r="B190" i="102" a="1"/>
  <c r="B191" i="102" a="1"/>
  <c r="B192" i="102" a="1"/>
  <c r="B193" i="102" a="1"/>
  <c r="B194" i="102" a="1"/>
  <c r="B195" i="102" a="1"/>
  <c r="B196" i="102" a="1"/>
  <c r="B197" i="102" a="1"/>
  <c r="B198" i="102" a="1"/>
  <c r="B199" i="102" a="1"/>
  <c r="B200" i="102" a="1"/>
  <c r="B201" i="102" a="1"/>
  <c r="B202" i="102" a="1"/>
  <c r="B203" i="102" a="1"/>
  <c r="B204" i="102" a="1"/>
  <c r="B205" i="102" a="1"/>
  <c r="B206" i="102" a="1"/>
  <c r="B207" i="102" a="1"/>
  <c r="B208" i="102" a="1"/>
  <c r="B209" i="102" a="1"/>
  <c r="B210" i="102" a="1"/>
  <c r="B211" i="102" a="1"/>
  <c r="B212" i="102" a="1"/>
  <c r="B213" i="102" a="1"/>
  <c r="B214" i="102" a="1"/>
  <c r="B215" i="102" a="1"/>
  <c r="B216" i="102" a="1"/>
  <c r="B217" i="102" a="1"/>
  <c r="B218" i="102" a="1"/>
  <c r="B219" i="102" a="1"/>
  <c r="B220" i="102" a="1"/>
  <c r="B221" i="102" a="1"/>
  <c r="B222" i="102" a="1"/>
  <c r="B223" i="102" a="1"/>
  <c r="B224" i="102" a="1"/>
  <c r="B225" i="102" a="1"/>
  <c r="B226" i="102" a="1"/>
  <c r="B227" i="102" a="1"/>
  <c r="B228" i="102" a="1"/>
  <c r="B229" i="102" a="1"/>
  <c r="B230" i="102" a="1"/>
  <c r="B231" i="102" a="1"/>
  <c r="B232" i="102" a="1"/>
  <c r="B233" i="102" a="1"/>
  <c r="B234" i="102" a="1"/>
  <c r="B235" i="102" a="1"/>
  <c r="B236" i="102" a="1"/>
  <c r="B237" i="102" a="1"/>
  <c r="B238" i="102" a="1"/>
  <c r="B239" i="102" a="1"/>
  <c r="B240" i="102" a="1"/>
  <c r="B241" i="102" a="1"/>
  <c r="B242" i="102" a="1"/>
  <c r="B243" i="102" a="1"/>
  <c r="B244" i="102" a="1"/>
  <c r="B245" i="102" a="1"/>
  <c r="B246" i="102" a="1"/>
  <c r="B247" i="102" a="1"/>
  <c r="B248" i="102" a="1"/>
  <c r="B249" i="102" a="1"/>
  <c r="B250" i="102" a="1"/>
  <c r="B251" i="102" a="1"/>
  <c r="B252" i="102" a="1"/>
  <c r="B253" i="102" a="1"/>
  <c r="B254" i="102" a="1"/>
  <c r="B255" i="102" a="1"/>
  <c r="B256" i="102" a="1"/>
  <c r="B257" i="102" a="1"/>
  <c r="B258" i="102" a="1"/>
  <c r="B259" i="102" a="1"/>
  <c r="B260" i="102" a="1"/>
  <c r="B261" i="102" a="1"/>
  <c r="B262" i="102" a="1"/>
  <c r="B263" i="102" a="1"/>
  <c r="B264" i="102" a="1"/>
  <c r="B265" i="102" a="1"/>
  <c r="B266" i="102" a="1"/>
  <c r="B267" i="102" a="1"/>
  <c r="B268" i="102" a="1"/>
  <c r="B269" i="102" a="1"/>
  <c r="B270" i="102" a="1"/>
  <c r="B271" i="102" a="1"/>
  <c r="B272" i="102" a="1"/>
  <c r="B273" i="102" a="1"/>
  <c r="B274" i="102" a="1"/>
  <c r="B275" i="102" a="1"/>
  <c r="B276" i="102" a="1"/>
  <c r="B277" i="102" a="1"/>
  <c r="B278" i="102" a="1"/>
  <c r="B279" i="102" a="1"/>
  <c r="B280" i="102" a="1"/>
  <c r="B281" i="102" a="1"/>
  <c r="B282" i="102" a="1"/>
  <c r="B283" i="102" a="1"/>
  <c r="B284" i="102" a="1"/>
  <c r="B285" i="102" a="1"/>
  <c r="B286" i="102" a="1"/>
  <c r="B287" i="102" a="1"/>
  <c r="B288" i="102" a="1"/>
  <c r="B289" i="102" a="1"/>
  <c r="B290" i="102" a="1"/>
  <c r="B291" i="102" a="1"/>
  <c r="B292" i="102" a="1"/>
  <c r="B293" i="102" a="1"/>
  <c r="B294" i="102" a="1"/>
  <c r="B295" i="102" a="1"/>
  <c r="B296" i="102" a="1"/>
  <c r="B297" i="102" a="1"/>
  <c r="B298" i="102" a="1"/>
  <c r="B299" i="102" a="1"/>
  <c r="B300" i="102" a="1"/>
  <c r="B301" i="102" a="1"/>
  <c r="B302" i="102" a="1"/>
  <c r="B303" i="102" a="1"/>
  <c r="B304" i="102" a="1"/>
  <c r="B305" i="102" a="1"/>
  <c r="B306" i="102" a="1"/>
  <c r="B307" i="102" a="1"/>
  <c r="B308" i="102" a="1"/>
  <c r="B309" i="102" a="1"/>
  <c r="B310" i="102" a="1"/>
  <c r="B311" i="102" a="1"/>
  <c r="B312" i="102" a="1"/>
  <c r="B313" i="102" a="1"/>
  <c r="B314" i="102" a="1"/>
  <c r="B315" i="102" a="1"/>
  <c r="B316" i="102" a="1"/>
  <c r="B317" i="102" a="1"/>
  <c r="B318" i="102" a="1"/>
  <c r="B319" i="102" a="1"/>
  <c r="B320" i="102" a="1"/>
  <c r="B321" i="102" a="1"/>
  <c r="B322" i="102" a="1"/>
  <c r="B323" i="102" a="1"/>
  <c r="B324" i="102" a="1"/>
  <c r="B325" i="102" a="1"/>
  <c r="B326" i="102" a="1"/>
  <c r="B327" i="102" a="1"/>
  <c r="B328" i="102" a="1"/>
  <c r="B329" i="102" a="1"/>
  <c r="B330" i="102" a="1"/>
  <c r="B331" i="102" a="1"/>
  <c r="B332" i="102" a="1"/>
  <c r="B333" i="102" a="1"/>
  <c r="B334" i="102" a="1"/>
  <c r="B335" i="102" a="1"/>
  <c r="B336" i="102" a="1"/>
  <c r="B337" i="102" a="1"/>
  <c r="B338" i="102" a="1"/>
  <c r="B339" i="102" a="1"/>
  <c r="B340" i="102" a="1"/>
  <c r="B341" i="102" a="1"/>
  <c r="B342" i="102" a="1"/>
  <c r="B343" i="102" a="1"/>
  <c r="B344" i="102" a="1"/>
  <c r="B345" i="102" a="1"/>
  <c r="B346" i="102" a="1"/>
  <c r="B347" i="102" a="1"/>
  <c r="B348" i="102" a="1"/>
  <c r="B349" i="102" a="1"/>
  <c r="B350" i="102" a="1"/>
  <c r="B351" i="102" a="1"/>
  <c r="B352" i="102" a="1"/>
  <c r="B353" i="102" a="1"/>
  <c r="B354" i="102" a="1"/>
  <c r="B355" i="102" a="1"/>
  <c r="B356" i="102" a="1"/>
  <c r="B357" i="102" a="1"/>
  <c r="B358" i="102" a="1"/>
  <c r="B359" i="102" a="1"/>
  <c r="B360" i="102" a="1"/>
  <c r="B361" i="102" a="1"/>
  <c r="B362" i="102" a="1"/>
  <c r="B363" i="102" a="1"/>
  <c r="B364" i="102" a="1"/>
  <c r="B365" i="102" a="1"/>
  <c r="B366" i="102" a="1"/>
  <c r="B367" i="102" a="1"/>
  <c r="B368" i="102" a="1"/>
  <c r="B369" i="102" a="1"/>
  <c r="B370" i="102" a="1"/>
  <c r="B371" i="102" a="1"/>
  <c r="B372" i="102" a="1"/>
  <c r="B373" i="102" a="1"/>
  <c r="B374" i="102" a="1"/>
  <c r="B375" i="102" a="1"/>
  <c r="B376" i="102" a="1"/>
  <c r="B377" i="102" a="1"/>
  <c r="B378" i="102" a="1"/>
  <c r="B379" i="102" a="1"/>
  <c r="B380" i="102" a="1"/>
  <c r="B381" i="102" a="1"/>
  <c r="B382" i="102" a="1"/>
  <c r="B383" i="102" a="1"/>
  <c r="B384" i="102" a="1"/>
  <c r="B385" i="102" a="1"/>
  <c r="B386" i="102" a="1"/>
  <c r="B387" i="102" a="1"/>
  <c r="B388" i="102" a="1"/>
  <c r="B389" i="102" a="1"/>
  <c r="B390" i="102" a="1"/>
  <c r="B391" i="102" a="1"/>
  <c r="B392" i="102" a="1"/>
  <c r="B393" i="102" a="1"/>
  <c r="B394" i="102" a="1"/>
  <c r="B395" i="102" a="1"/>
  <c r="B396" i="102" a="1"/>
  <c r="B397" i="102" a="1"/>
  <c r="B398" i="102" a="1"/>
  <c r="B399" i="102" a="1"/>
  <c r="B400" i="102" a="1"/>
  <c r="B401" i="102" a="1"/>
  <c r="B402" i="102" a="1"/>
  <c r="B403" i="102" a="1"/>
  <c r="B404" i="102" a="1"/>
  <c r="B405" i="102" a="1"/>
  <c r="B406" i="102" a="1"/>
  <c r="B407" i="102" a="1"/>
  <c r="B408" i="102" a="1"/>
  <c r="B409" i="102" a="1"/>
  <c r="B410" i="102" a="1"/>
  <c r="B411" i="102" a="1"/>
  <c r="B412" i="102" a="1"/>
  <c r="B413" i="102" a="1"/>
  <c r="B414" i="102" a="1"/>
  <c r="B415" i="102" a="1"/>
  <c r="B416" i="102" a="1"/>
  <c r="B417" i="102" a="1"/>
  <c r="B418" i="102" a="1"/>
  <c r="B419" i="102" a="1"/>
  <c r="B420" i="102" a="1"/>
  <c r="B421" i="102" a="1"/>
  <c r="B422" i="102" a="1"/>
  <c r="B423" i="102" a="1"/>
  <c r="B424" i="102" a="1"/>
  <c r="B425" i="102" a="1"/>
  <c r="B426" i="102" a="1"/>
  <c r="B427" i="102" a="1"/>
  <c r="B428" i="102" a="1"/>
  <c r="B429" i="102" a="1"/>
  <c r="B430" i="102" a="1"/>
  <c r="B431" i="102" a="1"/>
  <c r="B432" i="102" a="1"/>
  <c r="B433" i="102" a="1"/>
  <c r="B434" i="102" a="1"/>
  <c r="B435" i="102" a="1"/>
  <c r="B436" i="102" a="1"/>
  <c r="B437" i="102" a="1"/>
  <c r="B438" i="102" a="1"/>
  <c r="B439" i="102" a="1"/>
  <c r="B440" i="102" a="1"/>
  <c r="B441" i="102" a="1"/>
  <c r="B442" i="102" a="1"/>
  <c r="B443" i="102" a="1"/>
  <c r="B444" i="102" a="1"/>
  <c r="B445" i="102" a="1"/>
  <c r="B446" i="102" a="1"/>
  <c r="B447" i="102" a="1"/>
  <c r="B448" i="102" a="1"/>
  <c r="B449" i="102" a="1"/>
  <c r="B450" i="102" a="1"/>
  <c r="B451" i="102" a="1"/>
  <c r="B452" i="102" a="1"/>
  <c r="B453" i="102" a="1"/>
  <c r="B454" i="102" a="1"/>
  <c r="B455" i="102" a="1"/>
  <c r="B456" i="102" a="1"/>
  <c r="B457" i="102" a="1"/>
  <c r="B458" i="102" a="1"/>
  <c r="B459" i="102" a="1"/>
  <c r="B460" i="102" a="1"/>
  <c r="B461" i="102" a="1"/>
  <c r="B462" i="102" a="1"/>
  <c r="B463" i="102" a="1"/>
  <c r="B464" i="102" a="1"/>
  <c r="B465" i="102" a="1"/>
  <c r="B466" i="102" a="1"/>
  <c r="B467" i="102" a="1"/>
  <c r="B468" i="102" a="1"/>
  <c r="B469" i="102" a="1"/>
  <c r="B470" i="102" a="1"/>
  <c r="B471" i="102" a="1"/>
  <c r="B472" i="102" a="1"/>
  <c r="B473" i="102" a="1"/>
  <c r="B474" i="102" a="1"/>
  <c r="B475" i="102" a="1"/>
  <c r="B476" i="102" a="1"/>
  <c r="B477" i="102" a="1"/>
  <c r="B478" i="102" a="1"/>
  <c r="B479" i="102" a="1"/>
  <c r="B480" i="102" a="1"/>
  <c r="B481" i="102" a="1"/>
  <c r="B482" i="102" a="1"/>
  <c r="B483" i="102" a="1"/>
  <c r="B484" i="102" a="1"/>
  <c r="B485" i="102" a="1"/>
  <c r="B486" i="102" a="1"/>
  <c r="B487" i="102" a="1"/>
  <c r="B488" i="102" a="1"/>
  <c r="B489" i="102" a="1"/>
  <c r="B490" i="102" a="1"/>
  <c r="B491" i="102" a="1"/>
  <c r="B492" i="102" a="1"/>
  <c r="B493" i="102" a="1"/>
  <c r="B494" i="102" a="1"/>
  <c r="B495" i="102" a="1"/>
  <c r="B496" i="102" a="1"/>
  <c r="B497" i="102" a="1"/>
  <c r="B498" i="102" a="1"/>
  <c r="B499" i="102" a="1"/>
  <c r="B500" i="102" a="1"/>
  <c r="A2" i="102" a="1"/>
  <c r="B4" i="102" s="1" a="1"/>
  <c r="A2" i="85" a="1"/>
  <c r="B3" i="85" s="1" a="1"/>
  <c r="B5" i="82" a="1"/>
  <c r="B5" i="82" s="1"/>
  <c r="B6" i="82" a="1"/>
  <c r="B6" i="82" s="1"/>
  <c r="B7" i="82" a="1"/>
  <c r="B7" i="82" s="1"/>
  <c r="B8" i="82" a="1"/>
  <c r="B8" i="82" s="1"/>
  <c r="B9" i="82" a="1"/>
  <c r="B9" i="82" s="1"/>
  <c r="B10" i="82" a="1"/>
  <c r="B10" i="82" s="1"/>
  <c r="B11" i="82" a="1"/>
  <c r="B11" i="82" s="1"/>
  <c r="B12" i="82" a="1"/>
  <c r="B12" i="82" s="1"/>
  <c r="B13" i="82" a="1"/>
  <c r="B13" i="82" s="1"/>
  <c r="B14" i="82" a="1"/>
  <c r="B14" i="82" s="1"/>
  <c r="B15" i="82" a="1"/>
  <c r="B15" i="82" s="1"/>
  <c r="B16" i="82" a="1"/>
  <c r="B16" i="82" s="1"/>
  <c r="B17" i="82" a="1"/>
  <c r="B17" i="82" s="1"/>
  <c r="B18" i="82" a="1"/>
  <c r="B18" i="82" s="1"/>
  <c r="B19" i="82" a="1"/>
  <c r="B19" i="82" s="1"/>
  <c r="B20" i="82" a="1"/>
  <c r="B20" i="82" s="1"/>
  <c r="B21" i="82" a="1"/>
  <c r="B21" i="82" s="1"/>
  <c r="B22" i="82" a="1"/>
  <c r="B22" i="82" s="1"/>
  <c r="B23" i="82" a="1"/>
  <c r="B23" i="82" s="1"/>
  <c r="B24" i="82" a="1"/>
  <c r="B24" i="82" s="1"/>
  <c r="B25" i="82" a="1"/>
  <c r="B25" i="82" s="1"/>
  <c r="B26" i="82" a="1"/>
  <c r="B26" i="82" s="1"/>
  <c r="B27" i="82" a="1"/>
  <c r="B27" i="82" s="1"/>
  <c r="B28" i="82" a="1"/>
  <c r="B28" i="82" s="1"/>
  <c r="B29" i="82" a="1"/>
  <c r="B29" i="82" s="1"/>
  <c r="B30" i="82" a="1"/>
  <c r="B30" i="82" s="1"/>
  <c r="B31" i="82" a="1"/>
  <c r="B31" i="82" s="1"/>
  <c r="B32" i="82" a="1"/>
  <c r="B32" i="82" s="1"/>
  <c r="B33" i="82" a="1"/>
  <c r="B33" i="82" s="1"/>
  <c r="B34" i="82" a="1"/>
  <c r="B34" i="82" s="1"/>
  <c r="B35" i="82" a="1"/>
  <c r="B35" i="82" s="1"/>
  <c r="B36" i="82" a="1"/>
  <c r="B36" i="82" s="1"/>
  <c r="B37" i="82" a="1"/>
  <c r="B37" i="82" s="1"/>
  <c r="B38" i="82" a="1"/>
  <c r="B38" i="82" s="1"/>
  <c r="B39" i="82" a="1"/>
  <c r="B39" i="82" s="1"/>
  <c r="B40" i="82" a="1"/>
  <c r="B40" i="82" s="1"/>
  <c r="B41" i="82" a="1"/>
  <c r="B41" i="82" s="1"/>
  <c r="B42" i="82" a="1"/>
  <c r="B42" i="82" s="1"/>
  <c r="B43" i="82" a="1"/>
  <c r="B43" i="82" s="1"/>
  <c r="B44" i="82" a="1"/>
  <c r="B44" i="82" s="1"/>
  <c r="B45" i="82" a="1"/>
  <c r="B45" i="82" s="1"/>
  <c r="B46" i="82" a="1"/>
  <c r="B46" i="82" s="1"/>
  <c r="B47" i="82" a="1"/>
  <c r="B47" i="82" s="1"/>
  <c r="B48" i="82" a="1"/>
  <c r="B48" i="82" s="1"/>
  <c r="B49" i="82" a="1"/>
  <c r="B49" i="82" s="1"/>
  <c r="B50" i="82" a="1"/>
  <c r="B50" i="82" s="1"/>
  <c r="B51" i="82" a="1"/>
  <c r="B51" i="82" s="1"/>
  <c r="B52" i="82" a="1"/>
  <c r="B52" i="82" s="1"/>
  <c r="B53" i="82" a="1"/>
  <c r="B53" i="82" s="1"/>
  <c r="B54" i="82" a="1"/>
  <c r="B54" i="82" s="1"/>
  <c r="B55" i="82" a="1"/>
  <c r="B55" i="82" s="1"/>
  <c r="B56" i="82" a="1"/>
  <c r="B56" i="82" s="1"/>
  <c r="B57" i="82" a="1"/>
  <c r="B57" i="82" s="1"/>
  <c r="B58" i="82" a="1"/>
  <c r="B58" i="82" s="1"/>
  <c r="B59" i="82" a="1"/>
  <c r="B59" i="82" s="1"/>
  <c r="B60" i="82" a="1"/>
  <c r="B60" i="82" s="1"/>
  <c r="B61" i="82" a="1"/>
  <c r="B61" i="82" s="1"/>
  <c r="B62" i="82" a="1"/>
  <c r="B62" i="82" s="1"/>
  <c r="B63" i="82" a="1"/>
  <c r="B63" i="82" s="1"/>
  <c r="B64" i="82" a="1"/>
  <c r="B64" i="82" s="1"/>
  <c r="B65" i="82" a="1"/>
  <c r="B65" i="82" s="1"/>
  <c r="B66" i="82" a="1"/>
  <c r="B66" i="82" s="1"/>
  <c r="B67" i="82" a="1"/>
  <c r="B67" i="82" s="1"/>
  <c r="B68" i="82" a="1"/>
  <c r="B68" i="82" s="1"/>
  <c r="B69" i="82" a="1"/>
  <c r="B69" i="82" s="1"/>
  <c r="B70" i="82" a="1"/>
  <c r="B70" i="82" s="1"/>
  <c r="B71" i="82" a="1"/>
  <c r="B71" i="82" s="1"/>
  <c r="B72" i="82" a="1"/>
  <c r="B72" i="82" s="1"/>
  <c r="B73" i="82" a="1"/>
  <c r="B73" i="82" s="1"/>
  <c r="B74" i="82" a="1"/>
  <c r="B74" i="82" s="1"/>
  <c r="B75" i="82" a="1"/>
  <c r="B75" i="82" s="1"/>
  <c r="B76" i="82" a="1"/>
  <c r="B76" i="82" s="1"/>
  <c r="B77" i="82" a="1"/>
  <c r="B77" i="82" s="1"/>
  <c r="B78" i="82" a="1"/>
  <c r="B78" i="82" s="1"/>
  <c r="B79" i="82" a="1"/>
  <c r="B79" i="82" s="1"/>
  <c r="B80" i="82" a="1"/>
  <c r="B80" i="82" s="1"/>
  <c r="B81" i="82" a="1"/>
  <c r="B81" i="82" s="1"/>
  <c r="B82" i="82" a="1"/>
  <c r="B82" i="82" s="1"/>
  <c r="B83" i="82" a="1"/>
  <c r="B83" i="82" s="1"/>
  <c r="B84" i="82" a="1"/>
  <c r="B84" i="82" s="1"/>
  <c r="B85" i="82" a="1"/>
  <c r="B85" i="82" s="1"/>
  <c r="B86" i="82" a="1"/>
  <c r="B86" i="82" s="1"/>
  <c r="B87" i="82" a="1"/>
  <c r="B87" i="82" s="1"/>
  <c r="B88" i="82" a="1"/>
  <c r="B88" i="82" s="1"/>
  <c r="B89" i="82" a="1"/>
  <c r="B89" i="82" s="1"/>
  <c r="B90" i="82" a="1"/>
  <c r="B90" i="82" s="1"/>
  <c r="B91" i="82" a="1"/>
  <c r="B91" i="82" s="1"/>
  <c r="B92" i="82" a="1"/>
  <c r="B92" i="82" s="1"/>
  <c r="B93" i="82" a="1"/>
  <c r="B93" i="82" s="1"/>
  <c r="B94" i="82" a="1"/>
  <c r="B94" i="82" s="1"/>
  <c r="B95" i="82" a="1"/>
  <c r="B95" i="82" s="1"/>
  <c r="B96" i="82" a="1"/>
  <c r="B96" i="82" s="1"/>
  <c r="B97" i="82" a="1"/>
  <c r="B97" i="82" s="1"/>
  <c r="B98" i="82" a="1"/>
  <c r="B98" i="82" s="1"/>
  <c r="B99" i="82" a="1"/>
  <c r="B99" i="82" s="1"/>
  <c r="B100" i="82" a="1"/>
  <c r="B100" i="82" s="1"/>
  <c r="B101" i="82" a="1"/>
  <c r="B101" i="82" s="1"/>
  <c r="B102" i="82" a="1"/>
  <c r="B102" i="82" s="1"/>
  <c r="B103" i="82" a="1"/>
  <c r="B103" i="82" s="1"/>
  <c r="B104" i="82" a="1"/>
  <c r="B104" i="82" s="1"/>
  <c r="B105" i="82" a="1"/>
  <c r="B105" i="82" s="1"/>
  <c r="B106" i="82" a="1"/>
  <c r="B106" i="82" s="1"/>
  <c r="B107" i="82" a="1"/>
  <c r="B107" i="82" s="1"/>
  <c r="B108" i="82" a="1"/>
  <c r="B108" i="82" s="1"/>
  <c r="B109" i="82" a="1"/>
  <c r="B109" i="82" s="1"/>
  <c r="B110" i="82" a="1"/>
  <c r="B110" i="82" s="1"/>
  <c r="B111" i="82" a="1"/>
  <c r="B111" i="82" s="1"/>
  <c r="B112" i="82" a="1"/>
  <c r="B112" i="82" s="1"/>
  <c r="B113" i="82" a="1"/>
  <c r="B113" i="82" s="1"/>
  <c r="B114" i="82" a="1"/>
  <c r="B114" i="82" s="1"/>
  <c r="B115" i="82" a="1"/>
  <c r="B115" i="82" s="1"/>
  <c r="B116" i="82" a="1"/>
  <c r="B116" i="82" s="1"/>
  <c r="B117" i="82" a="1"/>
  <c r="B117" i="82" s="1"/>
  <c r="B118" i="82" a="1"/>
  <c r="B118" i="82" s="1"/>
  <c r="B119" i="82" a="1"/>
  <c r="B119" i="82" s="1"/>
  <c r="B120" i="82" a="1"/>
  <c r="B120" i="82" s="1"/>
  <c r="B121" i="82" a="1"/>
  <c r="B121" i="82" s="1"/>
  <c r="B122" i="82" a="1"/>
  <c r="B122" i="82" s="1"/>
  <c r="B123" i="82" a="1"/>
  <c r="B123" i="82" s="1"/>
  <c r="B124" i="82" a="1"/>
  <c r="B124" i="82" s="1"/>
  <c r="B125" i="82" a="1"/>
  <c r="B125" i="82" s="1"/>
  <c r="B126" i="82" a="1"/>
  <c r="B126" i="82" s="1"/>
  <c r="B127" i="82" a="1"/>
  <c r="B127" i="82" s="1"/>
  <c r="B128" i="82" a="1"/>
  <c r="B128" i="82" s="1"/>
  <c r="B129" i="82" a="1"/>
  <c r="B129" i="82" s="1"/>
  <c r="B130" i="82" a="1"/>
  <c r="B130" i="82" s="1"/>
  <c r="B131" i="82" a="1"/>
  <c r="B131" i="82" s="1"/>
  <c r="B132" i="82" a="1"/>
  <c r="B132" i="82" s="1"/>
  <c r="B133" i="82" a="1"/>
  <c r="B133" i="82" s="1"/>
  <c r="B134" i="82" a="1"/>
  <c r="B134" i="82" s="1"/>
  <c r="B135" i="82" a="1"/>
  <c r="B135" i="82" s="1"/>
  <c r="B136" i="82" a="1"/>
  <c r="B136" i="82" s="1"/>
  <c r="B137" i="82" a="1"/>
  <c r="B137" i="82" s="1"/>
  <c r="B138" i="82" a="1"/>
  <c r="B138" i="82" s="1"/>
  <c r="B139" i="82" a="1"/>
  <c r="B139" i="82" s="1"/>
  <c r="B140" i="82" a="1"/>
  <c r="B140" i="82" s="1"/>
  <c r="B141" i="82" a="1"/>
  <c r="B141" i="82" s="1"/>
  <c r="B142" i="82" a="1"/>
  <c r="B142" i="82" s="1"/>
  <c r="B143" i="82" a="1"/>
  <c r="B143" i="82" s="1"/>
  <c r="B144" i="82" a="1"/>
  <c r="B144" i="82" s="1"/>
  <c r="B145" i="82" a="1"/>
  <c r="B145" i="82" s="1"/>
  <c r="B146" i="82" a="1"/>
  <c r="B146" i="82" s="1"/>
  <c r="B147" i="82" a="1"/>
  <c r="B147" i="82" s="1"/>
  <c r="B148" i="82" a="1"/>
  <c r="B148" i="82" s="1"/>
  <c r="B149" i="82" a="1"/>
  <c r="B149" i="82" s="1"/>
  <c r="B150" i="82" a="1"/>
  <c r="B150" i="82" s="1"/>
  <c r="B151" i="82" a="1"/>
  <c r="B151" i="82" s="1"/>
  <c r="B152" i="82" a="1"/>
  <c r="B152" i="82" s="1"/>
  <c r="B153" i="82" a="1"/>
  <c r="B153" i="82" s="1"/>
  <c r="B154" i="82" a="1"/>
  <c r="B154" i="82" s="1"/>
  <c r="B155" i="82" a="1"/>
  <c r="B155" i="82" s="1"/>
  <c r="B156" i="82" a="1"/>
  <c r="B156" i="82" s="1"/>
  <c r="B157" i="82" a="1"/>
  <c r="B157" i="82" s="1"/>
  <c r="B158" i="82" a="1"/>
  <c r="B158" i="82" s="1"/>
  <c r="B159" i="82" a="1"/>
  <c r="B159" i="82" s="1"/>
  <c r="B160" i="82" a="1"/>
  <c r="B160" i="82" s="1"/>
  <c r="B161" i="82" a="1"/>
  <c r="B161" i="82" s="1"/>
  <c r="B162" i="82" a="1"/>
  <c r="B162" i="82" s="1"/>
  <c r="B163" i="82" a="1"/>
  <c r="B163" i="82" s="1"/>
  <c r="B164" i="82" a="1"/>
  <c r="B164" i="82" s="1"/>
  <c r="B165" i="82" a="1"/>
  <c r="B165" i="82" s="1"/>
  <c r="B166" i="82" a="1"/>
  <c r="B166" i="82" s="1"/>
  <c r="B167" i="82" a="1"/>
  <c r="B167" i="82" s="1"/>
  <c r="B168" i="82" a="1"/>
  <c r="B168" i="82" s="1"/>
  <c r="B169" i="82" a="1"/>
  <c r="B169" i="82" s="1"/>
  <c r="B170" i="82" a="1"/>
  <c r="B170" i="82" s="1"/>
  <c r="B171" i="82" a="1"/>
  <c r="B171" i="82" s="1"/>
  <c r="B172" i="82" a="1"/>
  <c r="B172" i="82" s="1"/>
  <c r="B173" i="82" a="1"/>
  <c r="B173" i="82" s="1"/>
  <c r="B174" i="82" a="1"/>
  <c r="B174" i="82" s="1"/>
  <c r="B175" i="82" a="1"/>
  <c r="B175" i="82" s="1"/>
  <c r="B176" i="82" a="1"/>
  <c r="B176" i="82" s="1"/>
  <c r="B177" i="82" a="1"/>
  <c r="B177" i="82" s="1"/>
  <c r="B178" i="82" a="1"/>
  <c r="B178" i="82" s="1"/>
  <c r="B179" i="82" a="1"/>
  <c r="B179" i="82" s="1"/>
  <c r="B180" i="82" a="1"/>
  <c r="B180" i="82" s="1"/>
  <c r="B181" i="82" a="1"/>
  <c r="B181" i="82" s="1"/>
  <c r="B182" i="82" a="1"/>
  <c r="B182" i="82" s="1"/>
  <c r="B183" i="82" a="1"/>
  <c r="B183" i="82" s="1"/>
  <c r="B184" i="82" a="1"/>
  <c r="B184" i="82" s="1"/>
  <c r="B185" i="82" a="1"/>
  <c r="B185" i="82" s="1"/>
  <c r="B186" i="82" a="1"/>
  <c r="B186" i="82" s="1"/>
  <c r="B187" i="82" a="1"/>
  <c r="B187" i="82" s="1"/>
  <c r="B188" i="82" a="1"/>
  <c r="B188" i="82" s="1"/>
  <c r="B189" i="82" a="1"/>
  <c r="B189" i="82" s="1"/>
  <c r="B190" i="82" a="1"/>
  <c r="B190" i="82" s="1"/>
  <c r="B191" i="82" a="1"/>
  <c r="B191" i="82" s="1"/>
  <c r="B192" i="82" a="1"/>
  <c r="B192" i="82" s="1"/>
  <c r="B193" i="82" a="1"/>
  <c r="B193" i="82" s="1"/>
  <c r="B194" i="82" a="1"/>
  <c r="B194" i="82" s="1"/>
  <c r="B195" i="82" a="1"/>
  <c r="B195" i="82" s="1"/>
  <c r="B196" i="82" a="1"/>
  <c r="B196" i="82" s="1"/>
  <c r="B197" i="82" a="1"/>
  <c r="B197" i="82" s="1"/>
  <c r="B198" i="82" a="1"/>
  <c r="B198" i="82" s="1"/>
  <c r="B199" i="82" a="1"/>
  <c r="B199" i="82" s="1"/>
  <c r="B200" i="82" a="1"/>
  <c r="B200" i="82" s="1"/>
  <c r="B201" i="82" a="1"/>
  <c r="B201" i="82" s="1"/>
  <c r="B202" i="82" a="1"/>
  <c r="B202" i="82" s="1"/>
  <c r="B203" i="82" a="1"/>
  <c r="B203" i="82" s="1"/>
  <c r="B204" i="82" a="1"/>
  <c r="B204" i="82" s="1"/>
  <c r="B205" i="82" a="1"/>
  <c r="B205" i="82" s="1"/>
  <c r="B206" i="82" a="1"/>
  <c r="B206" i="82" s="1"/>
  <c r="B207" i="82" a="1"/>
  <c r="B207" i="82" s="1"/>
  <c r="B208" i="82" a="1"/>
  <c r="B208" i="82" s="1"/>
  <c r="B209" i="82" a="1"/>
  <c r="B209" i="82" s="1"/>
  <c r="B210" i="82" a="1"/>
  <c r="B210" i="82" s="1"/>
  <c r="B211" i="82" a="1"/>
  <c r="B211" i="82" s="1"/>
  <c r="B212" i="82" a="1"/>
  <c r="B212" i="82" s="1"/>
  <c r="B213" i="82" a="1"/>
  <c r="B213" i="82" s="1"/>
  <c r="B214" i="82" a="1"/>
  <c r="B214" i="82" s="1"/>
  <c r="B215" i="82" a="1"/>
  <c r="B215" i="82" s="1"/>
  <c r="B216" i="82" a="1"/>
  <c r="B216" i="82" s="1"/>
  <c r="B217" i="82" a="1"/>
  <c r="B217" i="82" s="1"/>
  <c r="B218" i="82" a="1"/>
  <c r="B218" i="82" s="1"/>
  <c r="B219" i="82" a="1"/>
  <c r="B219" i="82" s="1"/>
  <c r="B220" i="82" a="1"/>
  <c r="B220" i="82" s="1"/>
  <c r="B221" i="82" a="1"/>
  <c r="B221" i="82" s="1"/>
  <c r="B222" i="82" a="1"/>
  <c r="B222" i="82" s="1"/>
  <c r="B223" i="82" a="1"/>
  <c r="B223" i="82" s="1"/>
  <c r="B224" i="82" a="1"/>
  <c r="B224" i="82" s="1"/>
  <c r="B225" i="82" a="1"/>
  <c r="B225" i="82" s="1"/>
  <c r="B226" i="82" a="1"/>
  <c r="B226" i="82" s="1"/>
  <c r="B227" i="82" a="1"/>
  <c r="B227" i="82" s="1"/>
  <c r="B228" i="82" a="1"/>
  <c r="B228" i="82" s="1"/>
  <c r="B229" i="82" a="1"/>
  <c r="B229" i="82" s="1"/>
  <c r="B230" i="82" a="1"/>
  <c r="B230" i="82" s="1"/>
  <c r="B231" i="82" a="1"/>
  <c r="B231" i="82" s="1"/>
  <c r="B232" i="82" a="1"/>
  <c r="B232" i="82" s="1"/>
  <c r="B233" i="82" a="1"/>
  <c r="B233" i="82" s="1"/>
  <c r="B234" i="82" a="1"/>
  <c r="B234" i="82" s="1"/>
  <c r="B235" i="82" a="1"/>
  <c r="B235" i="82" s="1"/>
  <c r="B236" i="82" a="1"/>
  <c r="B236" i="82" s="1"/>
  <c r="B237" i="82" a="1"/>
  <c r="B237" i="82" s="1"/>
  <c r="B238" i="82" a="1"/>
  <c r="B238" i="82" s="1"/>
  <c r="B239" i="82" a="1"/>
  <c r="B239" i="82" s="1"/>
  <c r="B240" i="82" a="1"/>
  <c r="B240" i="82" s="1"/>
  <c r="B241" i="82" a="1"/>
  <c r="B241" i="82" s="1"/>
  <c r="B242" i="82" a="1"/>
  <c r="B242" i="82" s="1"/>
  <c r="B243" i="82" a="1"/>
  <c r="B243" i="82" s="1"/>
  <c r="B244" i="82" a="1"/>
  <c r="B244" i="82" s="1"/>
  <c r="B245" i="82" a="1"/>
  <c r="B245" i="82" s="1"/>
  <c r="B246" i="82" a="1"/>
  <c r="B246" i="82" s="1"/>
  <c r="B247" i="82" a="1"/>
  <c r="B247" i="82" s="1"/>
  <c r="B248" i="82" a="1"/>
  <c r="B248" i="82" s="1"/>
  <c r="B249" i="82" a="1"/>
  <c r="B249" i="82" s="1"/>
  <c r="B250" i="82" a="1"/>
  <c r="B250" i="82" s="1"/>
  <c r="B251" i="82" a="1"/>
  <c r="B251" i="82" s="1"/>
  <c r="B252" i="82" a="1"/>
  <c r="B252" i="82" s="1"/>
  <c r="B253" i="82" a="1"/>
  <c r="B253" i="82" s="1"/>
  <c r="B254" i="82" a="1"/>
  <c r="B254" i="82" s="1"/>
  <c r="B255" i="82" a="1"/>
  <c r="B255" i="82" s="1"/>
  <c r="B256" i="82" a="1"/>
  <c r="B256" i="82" s="1"/>
  <c r="B257" i="82" a="1"/>
  <c r="B257" i="82" s="1"/>
  <c r="B258" i="82" a="1"/>
  <c r="B258" i="82" s="1"/>
  <c r="B259" i="82" a="1"/>
  <c r="B259" i="82" s="1"/>
  <c r="B260" i="82" a="1"/>
  <c r="B260" i="82" s="1"/>
  <c r="B261" i="82" a="1"/>
  <c r="B261" i="82" s="1"/>
  <c r="B262" i="82" a="1"/>
  <c r="B262" i="82" s="1"/>
  <c r="B263" i="82" a="1"/>
  <c r="B263" i="82" s="1"/>
  <c r="B264" i="82" a="1"/>
  <c r="B264" i="82" s="1"/>
  <c r="B265" i="82" a="1"/>
  <c r="B265" i="82" s="1"/>
  <c r="B266" i="82" a="1"/>
  <c r="B266" i="82" s="1"/>
  <c r="B267" i="82" a="1"/>
  <c r="B267" i="82" s="1"/>
  <c r="B268" i="82" a="1"/>
  <c r="B268" i="82" s="1"/>
  <c r="B269" i="82" a="1"/>
  <c r="B269" i="82" s="1"/>
  <c r="B270" i="82" a="1"/>
  <c r="B270" i="82" s="1"/>
  <c r="B271" i="82" a="1"/>
  <c r="B271" i="82" s="1"/>
  <c r="B272" i="82" a="1"/>
  <c r="B272" i="82" s="1"/>
  <c r="B273" i="82" a="1"/>
  <c r="B273" i="82" s="1"/>
  <c r="B274" i="82" a="1"/>
  <c r="B274" i="82" s="1"/>
  <c r="B275" i="82" a="1"/>
  <c r="B275" i="82" s="1"/>
  <c r="B276" i="82" a="1"/>
  <c r="B276" i="82" s="1"/>
  <c r="B277" i="82" a="1"/>
  <c r="B277" i="82" s="1"/>
  <c r="B278" i="82" a="1"/>
  <c r="B278" i="82" s="1"/>
  <c r="B279" i="82" a="1"/>
  <c r="B279" i="82" s="1"/>
  <c r="B280" i="82" a="1"/>
  <c r="B280" i="82" s="1"/>
  <c r="B281" i="82" a="1"/>
  <c r="B281" i="82" s="1"/>
  <c r="B282" i="82" a="1"/>
  <c r="B282" i="82" s="1"/>
  <c r="B283" i="82" a="1"/>
  <c r="B283" i="82" s="1"/>
  <c r="B284" i="82" a="1"/>
  <c r="B284" i="82" s="1"/>
  <c r="B285" i="82" a="1"/>
  <c r="B285" i="82" s="1"/>
  <c r="B286" i="82" a="1"/>
  <c r="B286" i="82" s="1"/>
  <c r="B287" i="82" a="1"/>
  <c r="B287" i="82" s="1"/>
  <c r="B288" i="82" a="1"/>
  <c r="B288" i="82" s="1"/>
  <c r="B289" i="82" a="1"/>
  <c r="B289" i="82" s="1"/>
  <c r="B290" i="82" a="1"/>
  <c r="B290" i="82" s="1"/>
  <c r="B291" i="82" a="1"/>
  <c r="B291" i="82" s="1"/>
  <c r="B292" i="82" a="1"/>
  <c r="B292" i="82" s="1"/>
  <c r="B293" i="82" a="1"/>
  <c r="B293" i="82" s="1"/>
  <c r="B294" i="82" a="1"/>
  <c r="B294" i="82" s="1"/>
  <c r="B295" i="82" a="1"/>
  <c r="B295" i="82" s="1"/>
  <c r="B296" i="82" a="1"/>
  <c r="B296" i="82" s="1"/>
  <c r="B297" i="82" a="1"/>
  <c r="B297" i="82" s="1"/>
  <c r="B298" i="82" a="1"/>
  <c r="B298" i="82" s="1"/>
  <c r="B299" i="82" a="1"/>
  <c r="B299" i="82" s="1"/>
  <c r="B300" i="82" a="1"/>
  <c r="B300" i="82" s="1"/>
  <c r="B301" i="82" a="1"/>
  <c r="B301" i="82" s="1"/>
  <c r="B302" i="82" a="1"/>
  <c r="B302" i="82" s="1"/>
  <c r="B303" i="82" a="1"/>
  <c r="B303" i="82" s="1"/>
  <c r="B304" i="82" a="1"/>
  <c r="B304" i="82" s="1"/>
  <c r="B305" i="82" a="1"/>
  <c r="B305" i="82" s="1"/>
  <c r="B306" i="82" a="1"/>
  <c r="B306" i="82" s="1"/>
  <c r="B307" i="82" a="1"/>
  <c r="B307" i="82" s="1"/>
  <c r="B308" i="82" a="1"/>
  <c r="B308" i="82" s="1"/>
  <c r="B309" i="82" a="1"/>
  <c r="B309" i="82" s="1"/>
  <c r="B310" i="82" a="1"/>
  <c r="B310" i="82" s="1"/>
  <c r="B311" i="82" a="1"/>
  <c r="B311" i="82" s="1"/>
  <c r="B312" i="82" a="1"/>
  <c r="B312" i="82" s="1"/>
  <c r="B313" i="82" a="1"/>
  <c r="B313" i="82" s="1"/>
  <c r="B314" i="82" a="1"/>
  <c r="B314" i="82" s="1"/>
  <c r="B315" i="82" a="1"/>
  <c r="B315" i="82" s="1"/>
  <c r="B316" i="82" a="1"/>
  <c r="B316" i="82" s="1"/>
  <c r="B317" i="82" a="1"/>
  <c r="B317" i="82" s="1"/>
  <c r="B318" i="82" a="1"/>
  <c r="B318" i="82" s="1"/>
  <c r="B319" i="82" a="1"/>
  <c r="B319" i="82" s="1"/>
  <c r="B320" i="82" a="1"/>
  <c r="B320" i="82" s="1"/>
  <c r="B321" i="82" a="1"/>
  <c r="B321" i="82" s="1"/>
  <c r="B322" i="82" a="1"/>
  <c r="B322" i="82" s="1"/>
  <c r="B323" i="82" a="1"/>
  <c r="B323" i="82" s="1"/>
  <c r="B324" i="82" a="1"/>
  <c r="B324" i="82" s="1"/>
  <c r="B325" i="82" a="1"/>
  <c r="B325" i="82" s="1"/>
  <c r="B326" i="82" a="1"/>
  <c r="B326" i="82" s="1"/>
  <c r="B327" i="82" a="1"/>
  <c r="B327" i="82" s="1"/>
  <c r="B328" i="82" a="1"/>
  <c r="B328" i="82" s="1"/>
  <c r="B329" i="82" a="1"/>
  <c r="B329" i="82" s="1"/>
  <c r="B330" i="82" a="1"/>
  <c r="B330" i="82" s="1"/>
  <c r="B331" i="82" a="1"/>
  <c r="B331" i="82" s="1"/>
  <c r="B332" i="82" a="1"/>
  <c r="B332" i="82" s="1"/>
  <c r="B333" i="82" a="1"/>
  <c r="B333" i="82" s="1"/>
  <c r="B334" i="82" a="1"/>
  <c r="B334" i="82" s="1"/>
  <c r="B335" i="82" a="1"/>
  <c r="B335" i="82" s="1"/>
  <c r="B336" i="82" a="1"/>
  <c r="B336" i="82" s="1"/>
  <c r="B337" i="82" a="1"/>
  <c r="B337" i="82" s="1"/>
  <c r="B338" i="82" a="1"/>
  <c r="B338" i="82" s="1"/>
  <c r="B339" i="82" a="1"/>
  <c r="B339" i="82" s="1"/>
  <c r="B340" i="82" a="1"/>
  <c r="B340" i="82" s="1"/>
  <c r="B341" i="82" a="1"/>
  <c r="B341" i="82" s="1"/>
  <c r="B342" i="82" a="1"/>
  <c r="B342" i="82" s="1"/>
  <c r="B343" i="82" a="1"/>
  <c r="B343" i="82" s="1"/>
  <c r="B344" i="82" a="1"/>
  <c r="B344" i="82" s="1"/>
  <c r="B345" i="82" a="1"/>
  <c r="B345" i="82" s="1"/>
  <c r="B346" i="82" a="1"/>
  <c r="B346" i="82" s="1"/>
  <c r="B347" i="82" a="1"/>
  <c r="B347" i="82" s="1"/>
  <c r="B348" i="82" a="1"/>
  <c r="B348" i="82" s="1"/>
  <c r="B349" i="82" a="1"/>
  <c r="B349" i="82" s="1"/>
  <c r="B350" i="82" a="1"/>
  <c r="B350" i="82" s="1"/>
  <c r="B351" i="82" a="1"/>
  <c r="B351" i="82" s="1"/>
  <c r="B352" i="82" a="1"/>
  <c r="B352" i="82" s="1"/>
  <c r="B353" i="82" a="1"/>
  <c r="B353" i="82" s="1"/>
  <c r="B354" i="82" a="1"/>
  <c r="B354" i="82" s="1"/>
  <c r="B355" i="82" a="1"/>
  <c r="B355" i="82" s="1"/>
  <c r="B356" i="82" a="1"/>
  <c r="B356" i="82" s="1"/>
  <c r="B357" i="82" a="1"/>
  <c r="B357" i="82" s="1"/>
  <c r="B358" i="82" a="1"/>
  <c r="B358" i="82" s="1"/>
  <c r="B359" i="82" a="1"/>
  <c r="B359" i="82" s="1"/>
  <c r="B360" i="82" a="1"/>
  <c r="B360" i="82" s="1"/>
  <c r="B361" i="82" a="1"/>
  <c r="B361" i="82" s="1"/>
  <c r="B362" i="82" a="1"/>
  <c r="B362" i="82" s="1"/>
  <c r="B363" i="82" a="1"/>
  <c r="B363" i="82" s="1"/>
  <c r="B364" i="82" a="1"/>
  <c r="B364" i="82" s="1"/>
  <c r="B365" i="82" a="1"/>
  <c r="B365" i="82" s="1"/>
  <c r="B366" i="82" a="1"/>
  <c r="B366" i="82" s="1"/>
  <c r="B367" i="82" a="1"/>
  <c r="B367" i="82" s="1"/>
  <c r="B368" i="82" a="1"/>
  <c r="B368" i="82" s="1"/>
  <c r="B369" i="82" a="1"/>
  <c r="B369" i="82" s="1"/>
  <c r="B370" i="82" a="1"/>
  <c r="B370" i="82" s="1"/>
  <c r="B371" i="82" a="1"/>
  <c r="B371" i="82" s="1"/>
  <c r="B372" i="82" a="1"/>
  <c r="B372" i="82" s="1"/>
  <c r="B373" i="82" a="1"/>
  <c r="B373" i="82" s="1"/>
  <c r="B374" i="82" a="1"/>
  <c r="B374" i="82" s="1"/>
  <c r="B375" i="82" a="1"/>
  <c r="B375" i="82" s="1"/>
  <c r="B376" i="82" a="1"/>
  <c r="B376" i="82" s="1"/>
  <c r="B377" i="82" a="1"/>
  <c r="B377" i="82" s="1"/>
  <c r="B378" i="82" a="1"/>
  <c r="B378" i="82" s="1"/>
  <c r="B379" i="82" a="1"/>
  <c r="B379" i="82" s="1"/>
  <c r="B380" i="82" a="1"/>
  <c r="B380" i="82" s="1"/>
  <c r="B381" i="82" a="1"/>
  <c r="B381" i="82" s="1"/>
  <c r="B382" i="82" a="1"/>
  <c r="B382" i="82" s="1"/>
  <c r="B383" i="82" a="1"/>
  <c r="B383" i="82" s="1"/>
  <c r="B384" i="82" a="1"/>
  <c r="B384" i="82" s="1"/>
  <c r="B385" i="82" a="1"/>
  <c r="B385" i="82" s="1"/>
  <c r="B386" i="82" a="1"/>
  <c r="B386" i="82" s="1"/>
  <c r="B387" i="82" a="1"/>
  <c r="B387" i="82" s="1"/>
  <c r="B388" i="82" a="1"/>
  <c r="B388" i="82" s="1"/>
  <c r="B389" i="82" a="1"/>
  <c r="B389" i="82" s="1"/>
  <c r="B390" i="82" a="1"/>
  <c r="B390" i="82" s="1"/>
  <c r="B391" i="82" a="1"/>
  <c r="B391" i="82" s="1"/>
  <c r="B392" i="82" a="1"/>
  <c r="B392" i="82" s="1"/>
  <c r="B393" i="82" a="1"/>
  <c r="B393" i="82" s="1"/>
  <c r="B394" i="82" a="1"/>
  <c r="B394" i="82" s="1"/>
  <c r="B395" i="82" a="1"/>
  <c r="B395" i="82" s="1"/>
  <c r="B396" i="82" a="1"/>
  <c r="B396" i="82" s="1"/>
  <c r="B397" i="82" a="1"/>
  <c r="B397" i="82" s="1"/>
  <c r="B398" i="82" a="1"/>
  <c r="B398" i="82" s="1"/>
  <c r="B399" i="82" a="1"/>
  <c r="B399" i="82" s="1"/>
  <c r="B400" i="82" a="1"/>
  <c r="B400" i="82" s="1"/>
  <c r="B401" i="82" a="1"/>
  <c r="B401" i="82" s="1"/>
  <c r="B402" i="82" a="1"/>
  <c r="B402" i="82" s="1"/>
  <c r="B403" i="82" a="1"/>
  <c r="B403" i="82" s="1"/>
  <c r="B404" i="82" a="1"/>
  <c r="B404" i="82" s="1"/>
  <c r="B405" i="82" a="1"/>
  <c r="B405" i="82" s="1"/>
  <c r="B406" i="82" a="1"/>
  <c r="B406" i="82" s="1"/>
  <c r="B407" i="82" a="1"/>
  <c r="B407" i="82" s="1"/>
  <c r="B408" i="82" a="1"/>
  <c r="B408" i="82" s="1"/>
  <c r="B409" i="82" a="1"/>
  <c r="B409" i="82" s="1"/>
  <c r="B410" i="82" a="1"/>
  <c r="B410" i="82" s="1"/>
  <c r="B411" i="82" a="1"/>
  <c r="B411" i="82" s="1"/>
  <c r="B412" i="82" a="1"/>
  <c r="B412" i="82" s="1"/>
  <c r="B413" i="82" a="1"/>
  <c r="B413" i="82" s="1"/>
  <c r="B414" i="82" a="1"/>
  <c r="B414" i="82" s="1"/>
  <c r="B415" i="82" a="1"/>
  <c r="B415" i="82" s="1"/>
  <c r="B416" i="82" a="1"/>
  <c r="B416" i="82" s="1"/>
  <c r="B417" i="82" a="1"/>
  <c r="B417" i="82" s="1"/>
  <c r="B418" i="82" a="1"/>
  <c r="B418" i="82" s="1"/>
  <c r="B419" i="82" a="1"/>
  <c r="B419" i="82" s="1"/>
  <c r="B420" i="82" a="1"/>
  <c r="B420" i="82" s="1"/>
  <c r="B421" i="82" a="1"/>
  <c r="B421" i="82" s="1"/>
  <c r="B422" i="82" a="1"/>
  <c r="B422" i="82" s="1"/>
  <c r="B423" i="82" a="1"/>
  <c r="B423" i="82" s="1"/>
  <c r="B424" i="82" a="1"/>
  <c r="B424" i="82" s="1"/>
  <c r="B425" i="82" a="1"/>
  <c r="B425" i="82" s="1"/>
  <c r="B426" i="82" a="1"/>
  <c r="B426" i="82" s="1"/>
  <c r="B427" i="82" a="1"/>
  <c r="B427" i="82" s="1"/>
  <c r="B428" i="82" a="1"/>
  <c r="B428" i="82" s="1"/>
  <c r="B429" i="82" a="1"/>
  <c r="B429" i="82" s="1"/>
  <c r="B430" i="82" a="1"/>
  <c r="B430" i="82" s="1"/>
  <c r="B431" i="82" a="1"/>
  <c r="B431" i="82" s="1"/>
  <c r="B432" i="82" a="1"/>
  <c r="B432" i="82" s="1"/>
  <c r="B433" i="82" a="1"/>
  <c r="B433" i="82" s="1"/>
  <c r="B434" i="82" a="1"/>
  <c r="B434" i="82" s="1"/>
  <c r="B435" i="82" a="1"/>
  <c r="B435" i="82" s="1"/>
  <c r="B436" i="82" a="1"/>
  <c r="B436" i="82" s="1"/>
  <c r="B437" i="82" a="1"/>
  <c r="B437" i="82" s="1"/>
  <c r="B438" i="82" a="1"/>
  <c r="B439" i="82" a="1"/>
  <c r="B439" i="82" s="1"/>
  <c r="B440" i="82" a="1"/>
  <c r="B440" i="82" s="1"/>
  <c r="B441" i="82" a="1"/>
  <c r="B441" i="82" s="1"/>
  <c r="B442" i="82" a="1"/>
  <c r="B442" i="82" s="1"/>
  <c r="B443" i="82" a="1"/>
  <c r="B443" i="82" s="1"/>
  <c r="B444" i="82" a="1"/>
  <c r="B444" i="82" s="1"/>
  <c r="B445" i="82" a="1"/>
  <c r="B445" i="82" s="1"/>
  <c r="B446" i="82" a="1"/>
  <c r="B446" i="82" s="1"/>
  <c r="B447" i="82" a="1"/>
  <c r="B447" i="82" s="1"/>
  <c r="B448" i="82" a="1"/>
  <c r="B448" i="82" s="1"/>
  <c r="B449" i="82" a="1"/>
  <c r="B449" i="82" s="1"/>
  <c r="B450" i="82" a="1"/>
  <c r="B450" i="82" s="1"/>
  <c r="B451" i="82" a="1"/>
  <c r="B451" i="82" s="1"/>
  <c r="B452" i="82" a="1"/>
  <c r="B452" i="82" s="1"/>
  <c r="B453" i="82" a="1"/>
  <c r="B453" i="82" s="1"/>
  <c r="B454" i="82" a="1"/>
  <c r="B454" i="82" s="1"/>
  <c r="B455" i="82" a="1"/>
  <c r="B455" i="82" s="1"/>
  <c r="B456" i="82" a="1"/>
  <c r="B456" i="82" s="1"/>
  <c r="B457" i="82" a="1"/>
  <c r="B457" i="82" s="1"/>
  <c r="B458" i="82" a="1"/>
  <c r="B458" i="82" s="1"/>
  <c r="B459" i="82" a="1"/>
  <c r="B459" i="82" s="1"/>
  <c r="B460" i="82" a="1"/>
  <c r="B460" i="82" s="1"/>
  <c r="B461" i="82" a="1"/>
  <c r="B461" i="82" s="1"/>
  <c r="B462" i="82" a="1"/>
  <c r="B462" i="82" s="1"/>
  <c r="B463" i="82" a="1"/>
  <c r="B463" i="82" s="1"/>
  <c r="B464" i="82" a="1"/>
  <c r="B464" i="82" s="1"/>
  <c r="B465" i="82" a="1"/>
  <c r="B465" i="82" s="1"/>
  <c r="B466" i="82" a="1"/>
  <c r="B466" i="82" s="1"/>
  <c r="B467" i="82" a="1"/>
  <c r="B467" i="82" s="1"/>
  <c r="B468" i="82" a="1"/>
  <c r="B468" i="82" s="1"/>
  <c r="B469" i="82" a="1"/>
  <c r="B469" i="82" s="1"/>
  <c r="B470" i="82" a="1"/>
  <c r="B470" i="82" s="1"/>
  <c r="B471" i="82" a="1"/>
  <c r="B471" i="82" s="1"/>
  <c r="B472" i="82" a="1"/>
  <c r="B472" i="82" s="1"/>
  <c r="B473" i="82" a="1"/>
  <c r="B473" i="82" s="1"/>
  <c r="B474" i="82" a="1"/>
  <c r="B474" i="82" s="1"/>
  <c r="B475" i="82" a="1"/>
  <c r="B475" i="82" s="1"/>
  <c r="B476" i="82" a="1"/>
  <c r="B476" i="82" s="1"/>
  <c r="B477" i="82" a="1"/>
  <c r="B477" i="82" s="1"/>
  <c r="B478" i="82" a="1"/>
  <c r="B478" i="82" s="1"/>
  <c r="B479" i="82" a="1"/>
  <c r="B479" i="82" s="1"/>
  <c r="B480" i="82" a="1"/>
  <c r="B480" i="82" s="1"/>
  <c r="B481" i="82" a="1"/>
  <c r="B481" i="82" s="1"/>
  <c r="B482" i="82" a="1"/>
  <c r="B482" i="82" s="1"/>
  <c r="B483" i="82" a="1"/>
  <c r="B483" i="82" s="1"/>
  <c r="B484" i="82" a="1"/>
  <c r="B484" i="82" s="1"/>
  <c r="B485" i="82" a="1"/>
  <c r="B485" i="82" s="1"/>
  <c r="B486" i="82" a="1"/>
  <c r="B486" i="82" s="1"/>
  <c r="B487" i="82" a="1"/>
  <c r="B487" i="82" s="1"/>
  <c r="B488" i="82" a="1"/>
  <c r="B488" i="82" s="1"/>
  <c r="B489" i="82" a="1"/>
  <c r="B489" i="82" s="1"/>
  <c r="B490" i="82" a="1"/>
  <c r="B490" i="82" s="1"/>
  <c r="B491" i="82" a="1"/>
  <c r="B491" i="82" s="1"/>
  <c r="B492" i="82" a="1"/>
  <c r="B492" i="82" s="1"/>
  <c r="B493" i="82" a="1"/>
  <c r="B493" i="82" s="1"/>
  <c r="B494" i="82" a="1"/>
  <c r="B494" i="82" s="1"/>
  <c r="B495" i="82" a="1"/>
  <c r="B495" i="82" s="1"/>
  <c r="B496" i="82" a="1"/>
  <c r="B496" i="82" s="1"/>
  <c r="B497" i="82" a="1"/>
  <c r="B497" i="82" s="1"/>
  <c r="B498" i="82" a="1"/>
  <c r="B498" i="82" s="1"/>
  <c r="B499" i="82" a="1"/>
  <c r="B499" i="82" s="1"/>
  <c r="B500" i="82" a="1"/>
  <c r="B500" i="82" s="1"/>
  <c r="A2" i="53" a="1"/>
  <c r="V3" i="29" a="1"/>
  <c r="T3" i="29" a="1"/>
  <c r="T3" i="29" s="1"/>
  <c r="A2" i="82" a="1"/>
  <c r="E3" i="30" a="1"/>
  <c r="E3" i="30" l="1"/>
  <c r="B4" i="89"/>
  <c r="B3" i="89" a="1"/>
  <c r="A2" i="89"/>
  <c r="B2" i="89" s="1" a="1"/>
  <c r="B3" i="103"/>
  <c r="B6" i="88"/>
  <c r="B5" i="62"/>
  <c r="B13" i="62"/>
  <c r="B17" i="62"/>
  <c r="B23" i="62"/>
  <c r="B30" i="62"/>
  <c r="B36" i="62"/>
  <c r="B42" i="62"/>
  <c r="B49" i="62"/>
  <c r="B55" i="62"/>
  <c r="B63" i="62"/>
  <c r="B70" i="62"/>
  <c r="B76" i="62"/>
  <c r="B84" i="62"/>
  <c r="B93" i="62"/>
  <c r="B101" i="62"/>
  <c r="B109" i="62"/>
  <c r="B117" i="62"/>
  <c r="B125" i="62"/>
  <c r="B134" i="62"/>
  <c r="B142" i="62"/>
  <c r="B150" i="62"/>
  <c r="B159" i="62"/>
  <c r="B167" i="62"/>
  <c r="B175" i="62"/>
  <c r="B184" i="62"/>
  <c r="B192" i="62"/>
  <c r="B200" i="62"/>
  <c r="B208" i="62"/>
  <c r="B216" i="62"/>
  <c r="B225" i="62"/>
  <c r="B232" i="62"/>
  <c r="B241" i="62"/>
  <c r="B249" i="62"/>
  <c r="B257" i="62"/>
  <c r="B266" i="62"/>
  <c r="B274" i="62"/>
  <c r="B281" i="62"/>
  <c r="B289" i="62"/>
  <c r="B297" i="62"/>
  <c r="B306" i="62"/>
  <c r="B314" i="62"/>
  <c r="B323" i="62"/>
  <c r="B331" i="62"/>
  <c r="B339" i="62"/>
  <c r="B347" i="62"/>
  <c r="B356" i="62"/>
  <c r="B364" i="62"/>
  <c r="B371" i="62"/>
  <c r="B380" i="62"/>
  <c r="B388" i="62"/>
  <c r="B396" i="62"/>
  <c r="B405" i="62"/>
  <c r="B413" i="62"/>
  <c r="B421" i="62"/>
  <c r="B429" i="62"/>
  <c r="B438" i="62"/>
  <c r="B446" i="62"/>
  <c r="B454" i="62"/>
  <c r="B462" i="62"/>
  <c r="B470" i="62"/>
  <c r="B479" i="62"/>
  <c r="B487" i="62"/>
  <c r="B495" i="62"/>
  <c r="B4" i="62"/>
  <c r="B10" i="62"/>
  <c r="B19" i="62"/>
  <c r="B26" i="62"/>
  <c r="B32" i="62"/>
  <c r="B39" i="62"/>
  <c r="B46" i="62"/>
  <c r="B52" i="62"/>
  <c r="B58" i="62"/>
  <c r="B65" i="62"/>
  <c r="B72" i="62"/>
  <c r="B80" i="62"/>
  <c r="B87" i="62"/>
  <c r="B94" i="62"/>
  <c r="B103" i="62"/>
  <c r="B111" i="62"/>
  <c r="B119" i="62"/>
  <c r="B127" i="62"/>
  <c r="B135" i="62"/>
  <c r="B144" i="62"/>
  <c r="B152" i="62"/>
  <c r="B160" i="62"/>
  <c r="B168" i="62"/>
  <c r="B177" i="62"/>
  <c r="B185" i="62"/>
  <c r="B193" i="62"/>
  <c r="B201" i="62"/>
  <c r="B210" i="62"/>
  <c r="B219" i="62"/>
  <c r="B227" i="62"/>
  <c r="B235" i="62"/>
  <c r="B243" i="62"/>
  <c r="B252" i="62"/>
  <c r="B260" i="62"/>
  <c r="B268" i="62"/>
  <c r="B276" i="62"/>
  <c r="B285" i="62"/>
  <c r="B293" i="62"/>
  <c r="B301" i="62"/>
  <c r="B310" i="62"/>
  <c r="B318" i="62"/>
  <c r="B326" i="62"/>
  <c r="B335" i="62"/>
  <c r="B343" i="62"/>
  <c r="B350" i="62"/>
  <c r="B359" i="62"/>
  <c r="B378" i="62"/>
  <c r="B386" i="62"/>
  <c r="B395" i="62"/>
  <c r="B403" i="62"/>
  <c r="B411" i="62"/>
  <c r="B420" i="62"/>
  <c r="B428" i="62"/>
  <c r="B436" i="62"/>
  <c r="B444" i="62"/>
  <c r="B453" i="62"/>
  <c r="B460" i="62"/>
  <c r="B469" i="62"/>
  <c r="B477" i="62"/>
  <c r="B485" i="62"/>
  <c r="B493" i="62"/>
  <c r="B6" i="62"/>
  <c r="B12" i="62"/>
  <c r="B18" i="62"/>
  <c r="B24" i="62"/>
  <c r="B31" i="62"/>
  <c r="B37" i="62"/>
  <c r="B44" i="62"/>
  <c r="B50" i="62"/>
  <c r="B57" i="62"/>
  <c r="B64" i="62"/>
  <c r="B69" i="62"/>
  <c r="B79" i="62"/>
  <c r="B86" i="62"/>
  <c r="B95" i="62"/>
  <c r="B104" i="62"/>
  <c r="B112" i="62"/>
  <c r="B120" i="62"/>
  <c r="B128" i="62"/>
  <c r="B136" i="62"/>
  <c r="B145" i="62"/>
  <c r="B153" i="62"/>
  <c r="B161" i="62"/>
  <c r="B170" i="62"/>
  <c r="B178" i="62"/>
  <c r="B186" i="62"/>
  <c r="B194" i="62"/>
  <c r="B202" i="62"/>
  <c r="B211" i="62"/>
  <c r="B218" i="62"/>
  <c r="B226" i="62"/>
  <c r="B234" i="62"/>
  <c r="B242" i="62"/>
  <c r="B250" i="62"/>
  <c r="B259" i="62"/>
  <c r="B267" i="62"/>
  <c r="B275" i="62"/>
  <c r="B283" i="62"/>
  <c r="B292" i="62"/>
  <c r="B300" i="62"/>
  <c r="B307" i="62"/>
  <c r="B316" i="62"/>
  <c r="B325" i="62"/>
  <c r="B333" i="62"/>
  <c r="B342" i="62"/>
  <c r="B351" i="62"/>
  <c r="B358" i="62"/>
  <c r="B366" i="62"/>
  <c r="B374" i="62"/>
  <c r="B382" i="62"/>
  <c r="B391" i="62"/>
  <c r="B399" i="62"/>
  <c r="B407" i="62"/>
  <c r="B416" i="62"/>
  <c r="B424" i="62"/>
  <c r="B433" i="62"/>
  <c r="B441" i="62"/>
  <c r="B451" i="62"/>
  <c r="B459" i="62"/>
  <c r="B467" i="62"/>
  <c r="B474" i="62"/>
  <c r="B484" i="62"/>
  <c r="B491" i="62"/>
  <c r="B498" i="62"/>
  <c r="B7" i="62"/>
  <c r="B11" i="62"/>
  <c r="B16" i="62"/>
  <c r="B22" i="62"/>
  <c r="B28" i="62"/>
  <c r="B35" i="62"/>
  <c r="B41" i="62"/>
  <c r="B48" i="62"/>
  <c r="B54" i="62"/>
  <c r="B61" i="62"/>
  <c r="B67" i="62"/>
  <c r="B75" i="62"/>
  <c r="B83" i="62"/>
  <c r="B91" i="62"/>
  <c r="B100" i="62"/>
  <c r="B108" i="62"/>
  <c r="B116" i="62"/>
  <c r="B124" i="62"/>
  <c r="B132" i="62"/>
  <c r="B141" i="62"/>
  <c r="B149" i="62"/>
  <c r="B157" i="62"/>
  <c r="B165" i="62"/>
  <c r="B174" i="62"/>
  <c r="B182" i="62"/>
  <c r="B190" i="62"/>
  <c r="B199" i="62"/>
  <c r="B207" i="62"/>
  <c r="B215" i="62"/>
  <c r="B224" i="62"/>
  <c r="B231" i="62"/>
  <c r="B240" i="62"/>
  <c r="B248" i="62"/>
  <c r="B256" i="62"/>
  <c r="B264" i="62"/>
  <c r="B273" i="62"/>
  <c r="B282" i="62"/>
  <c r="B290" i="62"/>
  <c r="B299" i="62"/>
  <c r="B308" i="62"/>
  <c r="B317" i="62"/>
  <c r="B324" i="62"/>
  <c r="B332" i="62"/>
  <c r="B341" i="62"/>
  <c r="B349" i="62"/>
  <c r="B357" i="62"/>
  <c r="B367" i="62"/>
  <c r="B373" i="62"/>
  <c r="B381" i="62"/>
  <c r="B390" i="62"/>
  <c r="B398" i="62"/>
  <c r="B406" i="62"/>
  <c r="B414" i="62"/>
  <c r="B423" i="62"/>
  <c r="B431" i="62"/>
  <c r="B440" i="62"/>
  <c r="B449" i="62"/>
  <c r="B457" i="62"/>
  <c r="B466" i="62"/>
  <c r="B475" i="62"/>
  <c r="B483" i="62"/>
  <c r="B492" i="62"/>
  <c r="B9" i="62"/>
  <c r="B14" i="62"/>
  <c r="B15" i="62"/>
  <c r="B20" i="62"/>
  <c r="B21" i="62"/>
  <c r="B25" i="62"/>
  <c r="B27" i="62"/>
  <c r="B29" i="62"/>
  <c r="B33" i="62"/>
  <c r="B34" i="62"/>
  <c r="B38" i="62"/>
  <c r="B40" i="62"/>
  <c r="B45" i="62"/>
  <c r="B47" i="62"/>
  <c r="B51" i="62"/>
  <c r="B53" i="62"/>
  <c r="B56" i="62"/>
  <c r="B59" i="62"/>
  <c r="B62" i="62"/>
  <c r="B66" i="62"/>
  <c r="B68" i="62"/>
  <c r="B73" i="62"/>
  <c r="B74" i="62"/>
  <c r="B78" i="62"/>
  <c r="B82" i="62"/>
  <c r="B85" i="62"/>
  <c r="B88" i="62"/>
  <c r="B92" i="62"/>
  <c r="B96" i="62"/>
  <c r="B99" i="62"/>
  <c r="B102" i="62"/>
  <c r="B105" i="62"/>
  <c r="B110" i="62"/>
  <c r="B113" i="62"/>
  <c r="B118" i="62"/>
  <c r="B121" i="62"/>
  <c r="B126" i="62"/>
  <c r="B129" i="62"/>
  <c r="B133" i="62"/>
  <c r="B137" i="62"/>
  <c r="B139" i="62"/>
  <c r="B143" i="62"/>
  <c r="B146" i="62"/>
  <c r="B151" i="62"/>
  <c r="B154" i="62"/>
  <c r="B158" i="62"/>
  <c r="B162" i="62"/>
  <c r="B166" i="62"/>
  <c r="B169" i="62"/>
  <c r="B171" i="62"/>
  <c r="B176" i="62"/>
  <c r="B179" i="62"/>
  <c r="B183" i="62"/>
  <c r="B187" i="62"/>
  <c r="B191" i="62"/>
  <c r="B195" i="62"/>
  <c r="B197" i="62"/>
  <c r="B203" i="62"/>
  <c r="B204" i="62"/>
  <c r="B209" i="62"/>
  <c r="B212" i="62"/>
  <c r="B217" i="62"/>
  <c r="B220" i="62"/>
  <c r="B223" i="62"/>
  <c r="B228" i="62"/>
  <c r="B233" i="62"/>
  <c r="B236" i="62"/>
  <c r="B239" i="62"/>
  <c r="B244" i="62"/>
  <c r="B246" i="62"/>
  <c r="B251" i="62"/>
  <c r="B254" i="62"/>
  <c r="B258" i="62"/>
  <c r="B261" i="62"/>
  <c r="B265" i="62"/>
  <c r="B269" i="62"/>
  <c r="B272" i="62"/>
  <c r="B277" i="62"/>
  <c r="B280" i="62"/>
  <c r="B284" i="62"/>
  <c r="B287" i="62"/>
  <c r="B291" i="62"/>
  <c r="B294" i="62"/>
  <c r="B298" i="62"/>
  <c r="B302" i="62"/>
  <c r="B305" i="62"/>
  <c r="B309" i="62"/>
  <c r="B313" i="62"/>
  <c r="B315" i="62"/>
  <c r="B319" i="62"/>
  <c r="B322" i="62"/>
  <c r="B327" i="62"/>
  <c r="B330" i="62"/>
  <c r="B334" i="62"/>
  <c r="B338" i="62"/>
  <c r="B340" i="62"/>
  <c r="B346" i="62"/>
  <c r="B348" i="62"/>
  <c r="B353" i="62"/>
  <c r="B355" i="62"/>
  <c r="B360" i="62"/>
  <c r="B363" i="62"/>
  <c r="B365" i="62"/>
  <c r="B370" i="62"/>
  <c r="B372" i="62"/>
  <c r="B377" i="62"/>
  <c r="B379" i="62"/>
  <c r="B383" i="62"/>
  <c r="B387" i="62"/>
  <c r="B389" i="62"/>
  <c r="B394" i="62"/>
  <c r="B397" i="62"/>
  <c r="B402" i="62"/>
  <c r="B404" i="62"/>
  <c r="B409" i="62"/>
  <c r="B412" i="62"/>
  <c r="B415" i="62"/>
  <c r="B419" i="62"/>
  <c r="B422" i="62"/>
  <c r="B427" i="62"/>
  <c r="B430" i="62"/>
  <c r="B435" i="62"/>
  <c r="B437" i="62"/>
  <c r="B442" i="62"/>
  <c r="B445" i="62"/>
  <c r="B448" i="62"/>
  <c r="B452" i="62"/>
  <c r="B455" i="62"/>
  <c r="B461" i="62"/>
  <c r="B463" i="62"/>
  <c r="B468" i="62"/>
  <c r="B471" i="62"/>
  <c r="B476" i="62"/>
  <c r="B478" i="62"/>
  <c r="B482" i="62"/>
  <c r="B486" i="62"/>
  <c r="B489" i="62"/>
  <c r="B494" i="62"/>
  <c r="B496" i="62"/>
  <c r="B500" i="62"/>
  <c r="B8" i="62"/>
  <c r="B60" i="62"/>
  <c r="B71" i="62"/>
  <c r="B81" i="62"/>
  <c r="B90" i="62"/>
  <c r="B98" i="62"/>
  <c r="B107" i="62"/>
  <c r="B114" i="62"/>
  <c r="B122" i="62"/>
  <c r="B130" i="62"/>
  <c r="B138" i="62"/>
  <c r="B147" i="62"/>
  <c r="B155" i="62"/>
  <c r="B163" i="62"/>
  <c r="B172" i="62"/>
  <c r="B180" i="62"/>
  <c r="B189" i="62"/>
  <c r="B196" i="62"/>
  <c r="B206" i="62"/>
  <c r="B214" i="62"/>
  <c r="B222" i="62"/>
  <c r="B230" i="62"/>
  <c r="B238" i="62"/>
  <c r="B247" i="62"/>
  <c r="B255" i="62"/>
  <c r="B263" i="62"/>
  <c r="B271" i="62"/>
  <c r="B279" i="62"/>
  <c r="B288" i="62"/>
  <c r="B296" i="62"/>
  <c r="B304" i="62"/>
  <c r="B312" i="62"/>
  <c r="B321" i="62"/>
  <c r="B329" i="62"/>
  <c r="B337" i="62"/>
  <c r="B345" i="62"/>
  <c r="B354" i="62"/>
  <c r="B362" i="62"/>
  <c r="B369" i="62"/>
  <c r="B376" i="62"/>
  <c r="B385" i="62"/>
  <c r="B393" i="62"/>
  <c r="B400" i="62"/>
  <c r="B408" i="62"/>
  <c r="B417" i="62"/>
  <c r="B425" i="62"/>
  <c r="B432" i="62"/>
  <c r="B439" i="62"/>
  <c r="B447" i="62"/>
  <c r="B456" i="62"/>
  <c r="B464" i="62"/>
  <c r="B472" i="62"/>
  <c r="B480" i="62"/>
  <c r="B488" i="62"/>
  <c r="B497" i="62"/>
  <c r="B43" i="62"/>
  <c r="B77" i="62"/>
  <c r="B89" i="62"/>
  <c r="B97" i="62"/>
  <c r="B106" i="62"/>
  <c r="B115" i="62"/>
  <c r="B123" i="62"/>
  <c r="B131" i="62"/>
  <c r="B140" i="62"/>
  <c r="B148" i="62"/>
  <c r="B156" i="62"/>
  <c r="B164" i="62"/>
  <c r="B173" i="62"/>
  <c r="B181" i="62"/>
  <c r="B188" i="62"/>
  <c r="B198" i="62"/>
  <c r="B205" i="62"/>
  <c r="B213" i="62"/>
  <c r="B221" i="62"/>
  <c r="B229" i="62"/>
  <c r="B237" i="62"/>
  <c r="B245" i="62"/>
  <c r="B253" i="62"/>
  <c r="B262" i="62"/>
  <c r="B270" i="62"/>
  <c r="B278" i="62"/>
  <c r="B286" i="62"/>
  <c r="B295" i="62"/>
  <c r="B303" i="62"/>
  <c r="B311" i="62"/>
  <c r="B320" i="62"/>
  <c r="B328" i="62"/>
  <c r="B336" i="62"/>
  <c r="B344" i="62"/>
  <c r="B352" i="62"/>
  <c r="B361" i="62"/>
  <c r="B368" i="62"/>
  <c r="B375" i="62"/>
  <c r="B384" i="62"/>
  <c r="B392" i="62"/>
  <c r="B401" i="62"/>
  <c r="B410" i="62"/>
  <c r="B418" i="62"/>
  <c r="B426" i="62"/>
  <c r="B434" i="62"/>
  <c r="B443" i="62"/>
  <c r="B450" i="62"/>
  <c r="B458" i="62"/>
  <c r="B465" i="62"/>
  <c r="B473" i="62"/>
  <c r="B481" i="62"/>
  <c r="B490" i="62"/>
  <c r="B499" i="62"/>
  <c r="B66" i="58"/>
  <c r="B83" i="58"/>
  <c r="B89" i="58"/>
  <c r="B92" i="58"/>
  <c r="B96" i="58"/>
  <c r="B99" i="58"/>
  <c r="B103" i="58"/>
  <c r="B106" i="58"/>
  <c r="B110" i="58"/>
  <c r="B114" i="58"/>
  <c r="B118" i="58"/>
  <c r="B119" i="58"/>
  <c r="B124" i="58"/>
  <c r="B126" i="58"/>
  <c r="B130" i="58"/>
  <c r="B133" i="58"/>
  <c r="B137" i="58"/>
  <c r="B140" i="58"/>
  <c r="B143" i="58"/>
  <c r="B147" i="58"/>
  <c r="B149" i="58"/>
  <c r="B154" i="58"/>
  <c r="B156" i="58"/>
  <c r="B159" i="58"/>
  <c r="B163" i="58"/>
  <c r="B166" i="58"/>
  <c r="B170" i="58"/>
  <c r="B173" i="58"/>
  <c r="B177" i="58"/>
  <c r="B180" i="58"/>
  <c r="B183" i="58"/>
  <c r="B186" i="58"/>
  <c r="B189" i="58"/>
  <c r="B193" i="58"/>
  <c r="B196" i="58"/>
  <c r="B200" i="58"/>
  <c r="B203" i="58"/>
  <c r="B206" i="58"/>
  <c r="B210" i="58"/>
  <c r="B213" i="58"/>
  <c r="B216" i="58"/>
  <c r="B220" i="58"/>
  <c r="B223" i="58"/>
  <c r="B226" i="58"/>
  <c r="B230" i="58"/>
  <c r="B233" i="58"/>
  <c r="B237" i="58"/>
  <c r="B238" i="58"/>
  <c r="B242" i="58"/>
  <c r="B245" i="58"/>
  <c r="B249" i="58"/>
  <c r="B252" i="58"/>
  <c r="B255" i="58"/>
  <c r="B259" i="58"/>
  <c r="B262" i="58"/>
  <c r="B267" i="58"/>
  <c r="B270" i="58"/>
  <c r="B273" i="58"/>
  <c r="B275" i="58"/>
  <c r="B279" i="58"/>
  <c r="B282" i="58"/>
  <c r="B285" i="58"/>
  <c r="B289" i="58"/>
  <c r="B292" i="58"/>
  <c r="B296" i="58"/>
  <c r="B301" i="58"/>
  <c r="B304" i="58"/>
  <c r="B307" i="58"/>
  <c r="B310" i="58"/>
  <c r="B312" i="58"/>
  <c r="B316" i="58"/>
  <c r="B319" i="58"/>
  <c r="B322" i="58"/>
  <c r="B325" i="58"/>
  <c r="B329" i="58"/>
  <c r="B332" i="58"/>
  <c r="B336" i="58"/>
  <c r="B339" i="58"/>
  <c r="B342" i="58"/>
  <c r="B346" i="58"/>
  <c r="B348" i="58"/>
  <c r="B352" i="58"/>
  <c r="B355" i="58"/>
  <c r="B359" i="58"/>
  <c r="B362" i="58"/>
  <c r="B364" i="58"/>
  <c r="B369" i="58"/>
  <c r="B371" i="58"/>
  <c r="B375" i="58"/>
  <c r="B378" i="58"/>
  <c r="B382" i="58"/>
  <c r="B385" i="58"/>
  <c r="B387" i="58"/>
  <c r="B392" i="58"/>
  <c r="B394" i="58"/>
  <c r="B398" i="58"/>
  <c r="B401" i="58"/>
  <c r="B404" i="58"/>
  <c r="B407" i="58"/>
  <c r="B409" i="58"/>
  <c r="B414" i="58"/>
  <c r="B416" i="58"/>
  <c r="B420" i="58"/>
  <c r="B423" i="58"/>
  <c r="B426" i="58"/>
  <c r="B430" i="58"/>
  <c r="B432" i="58"/>
  <c r="B437" i="58"/>
  <c r="B439" i="58"/>
  <c r="B442" i="58"/>
  <c r="B446" i="58"/>
  <c r="B449" i="58"/>
  <c r="B452" i="58"/>
  <c r="B455" i="58"/>
  <c r="B458" i="58"/>
  <c r="B460" i="58"/>
  <c r="B463" i="58"/>
  <c r="B467" i="58"/>
  <c r="B469" i="58"/>
  <c r="B473" i="58"/>
  <c r="B476" i="58"/>
  <c r="B480" i="58"/>
  <c r="B483" i="58"/>
  <c r="B486" i="58"/>
  <c r="B490" i="58"/>
  <c r="B492" i="58"/>
  <c r="B496" i="58"/>
  <c r="B499" i="58"/>
  <c r="B7" i="58"/>
  <c r="B10" i="58"/>
  <c r="B12" i="58"/>
  <c r="B16" i="58"/>
  <c r="B21" i="58"/>
  <c r="B27" i="58"/>
  <c r="B32" i="58"/>
  <c r="B37" i="58"/>
  <c r="B43" i="58"/>
  <c r="B48" i="58"/>
  <c r="B54" i="58"/>
  <c r="B59" i="58"/>
  <c r="B64" i="58"/>
  <c r="B70" i="58"/>
  <c r="B76" i="58"/>
  <c r="B81" i="58"/>
  <c r="B87" i="58"/>
  <c r="B95" i="58"/>
  <c r="B102" i="58"/>
  <c r="B109" i="58"/>
  <c r="B116" i="58"/>
  <c r="B123" i="58"/>
  <c r="B132" i="58"/>
  <c r="B139" i="58"/>
  <c r="B146" i="58"/>
  <c r="B152" i="58"/>
  <c r="B160" i="58"/>
  <c r="B167" i="58"/>
  <c r="B175" i="58"/>
  <c r="B182" i="58"/>
  <c r="B191" i="58"/>
  <c r="B197" i="58"/>
  <c r="B204" i="58"/>
  <c r="B212" i="58"/>
  <c r="B219" i="58"/>
  <c r="B227" i="58"/>
  <c r="B234" i="58"/>
  <c r="B241" i="58"/>
  <c r="B248" i="58"/>
  <c r="B257" i="58"/>
  <c r="B264" i="58"/>
  <c r="B271" i="58"/>
  <c r="B278" i="58"/>
  <c r="B287" i="58"/>
  <c r="B294" i="58"/>
  <c r="B300" i="58"/>
  <c r="B318" i="58"/>
  <c r="B327" i="58"/>
  <c r="B334" i="58"/>
  <c r="B341" i="58"/>
  <c r="B350" i="58"/>
  <c r="B357" i="58"/>
  <c r="B365" i="58"/>
  <c r="B372" i="58"/>
  <c r="B380" i="58"/>
  <c r="B388" i="58"/>
  <c r="B395" i="58"/>
  <c r="B403" i="58"/>
  <c r="B411" i="58"/>
  <c r="B418" i="58"/>
  <c r="B425" i="58"/>
  <c r="B433" i="58"/>
  <c r="B440" i="58"/>
  <c r="B448" i="58"/>
  <c r="B454" i="58"/>
  <c r="B464" i="58"/>
  <c r="B472" i="58"/>
  <c r="B479" i="58"/>
  <c r="B487" i="58"/>
  <c r="B495" i="58"/>
  <c r="B6" i="58"/>
  <c r="B11" i="58"/>
  <c r="B14" i="58"/>
  <c r="B18" i="58"/>
  <c r="B19" i="58"/>
  <c r="B22" i="58"/>
  <c r="B25" i="58"/>
  <c r="B26" i="58"/>
  <c r="B29" i="58"/>
  <c r="B31" i="58"/>
  <c r="B33" i="58"/>
  <c r="B36" i="58"/>
  <c r="B38" i="58"/>
  <c r="B40" i="58"/>
  <c r="B42" i="58"/>
  <c r="B45" i="58"/>
  <c r="B47" i="58"/>
  <c r="B49" i="58"/>
  <c r="B51" i="58"/>
  <c r="B53" i="58"/>
  <c r="B56" i="58"/>
  <c r="B58" i="58"/>
  <c r="B61" i="58"/>
  <c r="B63" i="58"/>
  <c r="B65" i="58"/>
  <c r="B68" i="58"/>
  <c r="B71" i="58"/>
  <c r="B73" i="58"/>
  <c r="B75" i="58"/>
  <c r="B77" i="58"/>
  <c r="B79" i="58"/>
  <c r="B82" i="58"/>
  <c r="B85" i="58"/>
  <c r="B88" i="58"/>
  <c r="B90" i="58"/>
  <c r="B94" i="58"/>
  <c r="B97" i="58"/>
  <c r="B101" i="58"/>
  <c r="B104" i="58"/>
  <c r="B107" i="58"/>
  <c r="B111" i="58"/>
  <c r="B112" i="58"/>
  <c r="B117" i="58"/>
  <c r="B120" i="58"/>
  <c r="B125" i="58"/>
  <c r="B127" i="58"/>
  <c r="B131" i="58"/>
  <c r="B134" i="58"/>
  <c r="B136" i="58"/>
  <c r="B141" i="58"/>
  <c r="B144" i="58"/>
  <c r="B148" i="58"/>
  <c r="B151" i="58"/>
  <c r="B155" i="58"/>
  <c r="B157" i="58"/>
  <c r="B162" i="58"/>
  <c r="B164" i="58"/>
  <c r="B168" i="58"/>
  <c r="B171" i="58"/>
  <c r="B174" i="58"/>
  <c r="B178" i="58"/>
  <c r="B181" i="58"/>
  <c r="B184" i="58"/>
  <c r="B187" i="58"/>
  <c r="B190" i="58"/>
  <c r="B195" i="58"/>
  <c r="B199" i="58"/>
  <c r="B202" i="58"/>
  <c r="B205" i="58"/>
  <c r="B208" i="58"/>
  <c r="B211" i="58"/>
  <c r="B215" i="58"/>
  <c r="B218" i="58"/>
  <c r="B222" i="58"/>
  <c r="B225" i="58"/>
  <c r="B229" i="58"/>
  <c r="B232" i="58"/>
  <c r="B236" i="58"/>
  <c r="B240" i="58"/>
  <c r="B243" i="58"/>
  <c r="B246" i="58"/>
  <c r="B250" i="58"/>
  <c r="B253" i="58"/>
  <c r="B256" i="58"/>
  <c r="B260" i="58"/>
  <c r="B263" i="58"/>
  <c r="B266" i="58"/>
  <c r="B268" i="58"/>
  <c r="B272" i="58"/>
  <c r="B276" i="58"/>
  <c r="B280" i="58"/>
  <c r="B283" i="58"/>
  <c r="B286" i="58"/>
  <c r="B290" i="58"/>
  <c r="B293" i="58"/>
  <c r="B297" i="58"/>
  <c r="B299" i="58"/>
  <c r="B303" i="58"/>
  <c r="B305" i="58"/>
  <c r="B308" i="58"/>
  <c r="B311" i="58"/>
  <c r="B314" i="58"/>
  <c r="B317" i="58"/>
  <c r="B320" i="58"/>
  <c r="B324" i="58"/>
  <c r="B326" i="58"/>
  <c r="B330" i="58"/>
  <c r="B333" i="58"/>
  <c r="B337" i="58"/>
  <c r="B340" i="58"/>
  <c r="B344" i="58"/>
  <c r="B347" i="58"/>
  <c r="B349" i="58"/>
  <c r="B354" i="58"/>
  <c r="B356" i="58"/>
  <c r="B361" i="58"/>
  <c r="B363" i="58"/>
  <c r="B367" i="58"/>
  <c r="B370" i="58"/>
  <c r="B373" i="58"/>
  <c r="B377" i="58"/>
  <c r="B379" i="58"/>
  <c r="B384" i="58"/>
  <c r="B386" i="58"/>
  <c r="B390" i="58"/>
  <c r="B393" i="58"/>
  <c r="B396" i="58"/>
  <c r="B400" i="58"/>
  <c r="B402" i="58"/>
  <c r="B408" i="58"/>
  <c r="B410" i="58"/>
  <c r="B415" i="58"/>
  <c r="B417" i="58"/>
  <c r="B422" i="58"/>
  <c r="B424" i="58"/>
  <c r="B429" i="58"/>
  <c r="B431" i="58"/>
  <c r="B434" i="58"/>
  <c r="B438" i="58"/>
  <c r="B441" i="58"/>
  <c r="B444" i="58"/>
  <c r="B447" i="58"/>
  <c r="B450" i="58"/>
  <c r="B453" i="58"/>
  <c r="B456" i="58"/>
  <c r="B459" i="58"/>
  <c r="B461" i="58"/>
  <c r="B465" i="58"/>
  <c r="B468" i="58"/>
  <c r="B471" i="58"/>
  <c r="B474" i="58"/>
  <c r="B477" i="58"/>
  <c r="B481" i="58"/>
  <c r="B484" i="58"/>
  <c r="B488" i="58"/>
  <c r="B491" i="58"/>
  <c r="B494" i="58"/>
  <c r="B498" i="58"/>
  <c r="B500" i="58"/>
  <c r="B5" i="58"/>
  <c r="B9" i="58"/>
  <c r="B13" i="58"/>
  <c r="B15" i="58"/>
  <c r="B20" i="58"/>
  <c r="B23" i="58"/>
  <c r="B28" i="58"/>
  <c r="B34" i="58"/>
  <c r="B39" i="58"/>
  <c r="B44" i="58"/>
  <c r="B50" i="58"/>
  <c r="B55" i="58"/>
  <c r="B60" i="58"/>
  <c r="B67" i="58"/>
  <c r="B72" i="58"/>
  <c r="B78" i="58"/>
  <c r="B84" i="58"/>
  <c r="B91" i="58"/>
  <c r="B98" i="58"/>
  <c r="B105" i="58"/>
  <c r="B113" i="58"/>
  <c r="B121" i="58"/>
  <c r="B128" i="58"/>
  <c r="B135" i="58"/>
  <c r="B142" i="58"/>
  <c r="B150" i="58"/>
  <c r="B158" i="58"/>
  <c r="B165" i="58"/>
  <c r="B172" i="58"/>
  <c r="B179" i="58"/>
  <c r="B188" i="58"/>
  <c r="B194" i="58"/>
  <c r="B201" i="58"/>
  <c r="B209" i="58"/>
  <c r="B217" i="58"/>
  <c r="B224" i="58"/>
  <c r="B231" i="58"/>
  <c r="B239" i="58"/>
  <c r="B247" i="58"/>
  <c r="B254" i="58"/>
  <c r="B261" i="58"/>
  <c r="B269" i="58"/>
  <c r="B277" i="58"/>
  <c r="B284" i="58"/>
  <c r="B291" i="58"/>
  <c r="B298" i="58"/>
  <c r="B306" i="58"/>
  <c r="B313" i="58"/>
  <c r="B321" i="58"/>
  <c r="B328" i="58"/>
  <c r="B335" i="58"/>
  <c r="B343" i="58"/>
  <c r="B351" i="58"/>
  <c r="B358" i="58"/>
  <c r="B366" i="58"/>
  <c r="B374" i="58"/>
  <c r="B381" i="58"/>
  <c r="B389" i="58"/>
  <c r="B397" i="58"/>
  <c r="B405" i="58"/>
  <c r="B412" i="58"/>
  <c r="B419" i="58"/>
  <c r="B427" i="58"/>
  <c r="B435" i="58"/>
  <c r="B445" i="58"/>
  <c r="B462" i="58"/>
  <c r="B470" i="58"/>
  <c r="B478" i="58"/>
  <c r="B485" i="58"/>
  <c r="B493" i="58"/>
  <c r="B8" i="58"/>
  <c r="B17" i="58"/>
  <c r="B24" i="58"/>
  <c r="B30" i="58"/>
  <c r="B35" i="58"/>
  <c r="B41" i="58"/>
  <c r="B46" i="58"/>
  <c r="B52" i="58"/>
  <c r="B57" i="58"/>
  <c r="B62" i="58"/>
  <c r="B69" i="58"/>
  <c r="B74" i="58"/>
  <c r="B80" i="58"/>
  <c r="B86" i="58"/>
  <c r="B93" i="58"/>
  <c r="B100" i="58"/>
  <c r="B108" i="58"/>
  <c r="B115" i="58"/>
  <c r="B122" i="58"/>
  <c r="B129" i="58"/>
  <c r="B138" i="58"/>
  <c r="B145" i="58"/>
  <c r="B153" i="58"/>
  <c r="B161" i="58"/>
  <c r="B169" i="58"/>
  <c r="B176" i="58"/>
  <c r="B185" i="58"/>
  <c r="B192" i="58"/>
  <c r="B198" i="58"/>
  <c r="B207" i="58"/>
  <c r="B214" i="58"/>
  <c r="B221" i="58"/>
  <c r="B228" i="58"/>
  <c r="B235" i="58"/>
  <c r="B244" i="58"/>
  <c r="B251" i="58"/>
  <c r="B258" i="58"/>
  <c r="B265" i="58"/>
  <c r="B274" i="58"/>
  <c r="B281" i="58"/>
  <c r="B288" i="58"/>
  <c r="B295" i="58"/>
  <c r="B302" i="58"/>
  <c r="B309" i="58"/>
  <c r="B315" i="58"/>
  <c r="B323" i="58"/>
  <c r="B331" i="58"/>
  <c r="B338" i="58"/>
  <c r="B345" i="58"/>
  <c r="B353" i="58"/>
  <c r="B360" i="58"/>
  <c r="B368" i="58"/>
  <c r="B376" i="58"/>
  <c r="B383" i="58"/>
  <c r="B391" i="58"/>
  <c r="B399" i="58"/>
  <c r="B406" i="58"/>
  <c r="B413" i="58"/>
  <c r="B421" i="58"/>
  <c r="B428" i="58"/>
  <c r="B436" i="58"/>
  <c r="B443" i="58"/>
  <c r="B451" i="58"/>
  <c r="B457" i="58"/>
  <c r="B466" i="58"/>
  <c r="B475" i="58"/>
  <c r="B482" i="58"/>
  <c r="B489" i="58"/>
  <c r="B497" i="58"/>
  <c r="B3" i="70"/>
  <c r="A2" i="70"/>
  <c r="B2" i="70" s="1" a="1"/>
  <c r="B2" i="70" s="1"/>
  <c r="B3" i="30"/>
  <c r="K3" i="30"/>
  <c r="A2" i="88"/>
  <c r="B2" i="88" s="1" a="1"/>
  <c r="A2" i="120"/>
  <c r="B2" i="120" s="1" a="1"/>
  <c r="B3" i="120" a="1"/>
  <c r="B3" i="120" s="1"/>
  <c r="B5" i="120" a="1"/>
  <c r="B5" i="120" s="1"/>
  <c r="B4" i="120" a="1"/>
  <c r="B4" i="120" s="1"/>
  <c r="B4" i="88" a="1"/>
  <c r="B5" i="88" a="1"/>
  <c r="B3" i="88" a="1"/>
  <c r="J3" i="30"/>
  <c r="I3" i="30"/>
  <c r="A2" i="103"/>
  <c r="B2" i="103" s="1" a="1"/>
  <c r="B3" i="102" a="1"/>
  <c r="F3" i="30"/>
  <c r="B209" i="103"/>
  <c r="B216" i="103"/>
  <c r="B28" i="102"/>
  <c r="B45" i="102"/>
  <c r="B48" i="102"/>
  <c r="B52" i="102"/>
  <c r="B54" i="102"/>
  <c r="B58" i="102"/>
  <c r="B61" i="102"/>
  <c r="B63" i="102"/>
  <c r="B67" i="102"/>
  <c r="B70" i="102"/>
  <c r="B72" i="102"/>
  <c r="B76" i="102"/>
  <c r="B82" i="102"/>
  <c r="B86" i="102"/>
  <c r="B89" i="102"/>
  <c r="B91" i="102"/>
  <c r="B95" i="102"/>
  <c r="B98" i="102"/>
  <c r="B103" i="102"/>
  <c r="B106" i="102"/>
  <c r="B108" i="102"/>
  <c r="B112" i="102"/>
  <c r="B117" i="102"/>
  <c r="B122" i="102"/>
  <c r="B125" i="102"/>
  <c r="B128" i="102"/>
  <c r="B131" i="102"/>
  <c r="B138" i="102"/>
  <c r="B141" i="102"/>
  <c r="B145" i="102"/>
  <c r="B152" i="102"/>
  <c r="B154" i="102"/>
  <c r="B161" i="102"/>
  <c r="B166" i="102"/>
  <c r="B169" i="102"/>
  <c r="B175" i="102"/>
  <c r="B179" i="102"/>
  <c r="B184" i="102"/>
  <c r="B190" i="102"/>
  <c r="B191" i="102"/>
  <c r="B196" i="102"/>
  <c r="B202" i="102"/>
  <c r="B205" i="102"/>
  <c r="B211" i="102"/>
  <c r="B215" i="102"/>
  <c r="B218" i="102"/>
  <c r="B224" i="102"/>
  <c r="B227" i="102"/>
  <c r="B231" i="102"/>
  <c r="B238" i="102"/>
  <c r="B241" i="102"/>
  <c r="B247" i="102"/>
  <c r="B251" i="102"/>
  <c r="B255" i="102"/>
  <c r="B261" i="102"/>
  <c r="B264" i="102"/>
  <c r="B270" i="102"/>
  <c r="B274" i="102"/>
  <c r="B278" i="102"/>
  <c r="B284" i="102"/>
  <c r="B287" i="102"/>
  <c r="B293" i="102"/>
  <c r="B298" i="102"/>
  <c r="B303" i="102"/>
  <c r="B309" i="102"/>
  <c r="B314" i="102"/>
  <c r="B320" i="102"/>
  <c r="B322" i="102"/>
  <c r="B328" i="102"/>
  <c r="B333" i="102"/>
  <c r="B335" i="102"/>
  <c r="B343" i="102"/>
  <c r="B346" i="102"/>
  <c r="B352" i="102"/>
  <c r="B357" i="102"/>
  <c r="B360" i="102"/>
  <c r="B368" i="102"/>
  <c r="B371" i="102"/>
  <c r="B375" i="102"/>
  <c r="B381" i="102"/>
  <c r="B385" i="102"/>
  <c r="B389" i="102"/>
  <c r="B395" i="102"/>
  <c r="B398" i="102"/>
  <c r="B403" i="102"/>
  <c r="B408" i="102"/>
  <c r="B411" i="102"/>
  <c r="B417" i="102"/>
  <c r="B423" i="102"/>
  <c r="B426" i="102"/>
  <c r="B433" i="102"/>
  <c r="B435" i="102"/>
  <c r="B440" i="102"/>
  <c r="B446" i="102"/>
  <c r="B449" i="102"/>
  <c r="B455" i="102"/>
  <c r="B459" i="102"/>
  <c r="B462" i="102"/>
  <c r="B469" i="102"/>
  <c r="B473" i="102"/>
  <c r="B477" i="102"/>
  <c r="B483" i="102"/>
  <c r="B487" i="102"/>
  <c r="B492" i="102"/>
  <c r="B496" i="102"/>
  <c r="B500" i="102"/>
  <c r="B81" i="102"/>
  <c r="B119" i="102"/>
  <c r="B135" i="102"/>
  <c r="B148" i="102"/>
  <c r="B160" i="102"/>
  <c r="B172" i="102"/>
  <c r="B185" i="102"/>
  <c r="B197" i="102"/>
  <c r="B209" i="102"/>
  <c r="B222" i="102"/>
  <c r="B236" i="102"/>
  <c r="B248" i="102"/>
  <c r="B259" i="102"/>
  <c r="B272" i="102"/>
  <c r="B285" i="102"/>
  <c r="B296" i="102"/>
  <c r="B307" i="102"/>
  <c r="B318" i="102"/>
  <c r="B330" i="102"/>
  <c r="B342" i="102"/>
  <c r="B355" i="102"/>
  <c r="B366" i="102"/>
  <c r="B378" i="102"/>
  <c r="B390" i="102"/>
  <c r="B402" i="102"/>
  <c r="B413" i="102"/>
  <c r="B425" i="102"/>
  <c r="B437" i="102"/>
  <c r="B448" i="102"/>
  <c r="B460" i="102"/>
  <c r="B472" i="102"/>
  <c r="B486" i="102"/>
  <c r="B499" i="102"/>
  <c r="B79" i="102"/>
  <c r="B115" i="102"/>
  <c r="B132" i="102"/>
  <c r="B143" i="102"/>
  <c r="B156" i="102"/>
  <c r="B168" i="102"/>
  <c r="B180" i="102"/>
  <c r="B192" i="102"/>
  <c r="B204" i="102"/>
  <c r="B216" i="102"/>
  <c r="B228" i="102"/>
  <c r="B240" i="102"/>
  <c r="B252" i="102"/>
  <c r="B265" i="102"/>
  <c r="B276" i="102"/>
  <c r="B289" i="102"/>
  <c r="B301" i="102"/>
  <c r="B313" i="102"/>
  <c r="B325" i="102"/>
  <c r="B338" i="102"/>
  <c r="B353" i="102"/>
  <c r="B365" i="102"/>
  <c r="B377" i="102"/>
  <c r="B391" i="102"/>
  <c r="B404" i="102"/>
  <c r="B418" i="102"/>
  <c r="B429" i="102"/>
  <c r="B444" i="102"/>
  <c r="B456" i="102"/>
  <c r="B470" i="102"/>
  <c r="B482" i="102"/>
  <c r="B495" i="102"/>
  <c r="B102" i="102"/>
  <c r="B116" i="102"/>
  <c r="B134" i="102"/>
  <c r="B146" i="102"/>
  <c r="B157" i="102"/>
  <c r="B170" i="102"/>
  <c r="B181" i="102"/>
  <c r="B194" i="102"/>
  <c r="B207" i="102"/>
  <c r="B219" i="102"/>
  <c r="B232" i="102"/>
  <c r="B243" i="102"/>
  <c r="B256" i="102"/>
  <c r="B269" i="102"/>
  <c r="B280" i="102"/>
  <c r="B292" i="102"/>
  <c r="B308" i="102"/>
  <c r="B319" i="102"/>
  <c r="B332" i="102"/>
  <c r="B344" i="102"/>
  <c r="B356" i="102"/>
  <c r="B367" i="102"/>
  <c r="B379" i="102"/>
  <c r="B392" i="102"/>
  <c r="B405" i="102"/>
  <c r="B415" i="102"/>
  <c r="B428" i="102"/>
  <c r="B439" i="102"/>
  <c r="B450" i="102"/>
  <c r="B463" i="102"/>
  <c r="B475" i="102"/>
  <c r="B485" i="102"/>
  <c r="B498" i="102"/>
  <c r="B6" i="102"/>
  <c r="B22" i="102"/>
  <c r="B30" i="102"/>
  <c r="B36" i="102"/>
  <c r="B41" i="102"/>
  <c r="B43" i="102"/>
  <c r="B49" i="102"/>
  <c r="B57" i="102"/>
  <c r="B65" i="102"/>
  <c r="B74" i="102"/>
  <c r="B84" i="102"/>
  <c r="B93" i="102"/>
  <c r="B100" i="102"/>
  <c r="B111" i="102"/>
  <c r="B124" i="102"/>
  <c r="B136" i="102"/>
  <c r="B147" i="102"/>
  <c r="B158" i="102"/>
  <c r="B171" i="102"/>
  <c r="B182" i="102"/>
  <c r="B193" i="102"/>
  <c r="B206" i="102"/>
  <c r="B217" i="102"/>
  <c r="B230" i="102"/>
  <c r="B242" i="102"/>
  <c r="B253" i="102"/>
  <c r="B266" i="102"/>
  <c r="B279" i="102"/>
  <c r="B290" i="102"/>
  <c r="B302" i="102"/>
  <c r="B311" i="102"/>
  <c r="B324" i="102"/>
  <c r="B336" i="102"/>
  <c r="B347" i="102"/>
  <c r="B359" i="102"/>
  <c r="B370" i="102"/>
  <c r="B382" i="102"/>
  <c r="B394" i="102"/>
  <c r="B406" i="102"/>
  <c r="B419" i="102"/>
  <c r="B430" i="102"/>
  <c r="B441" i="102"/>
  <c r="B453" i="102"/>
  <c r="B464" i="102"/>
  <c r="B476" i="102"/>
  <c r="B489" i="102"/>
  <c r="B80" i="102"/>
  <c r="B118" i="102"/>
  <c r="B133" i="102"/>
  <c r="B150" i="102"/>
  <c r="B163" i="102"/>
  <c r="B177" i="102"/>
  <c r="B188" i="102"/>
  <c r="B200" i="102"/>
  <c r="B213" i="102"/>
  <c r="B226" i="102"/>
  <c r="B237" i="102"/>
  <c r="B250" i="102"/>
  <c r="B262" i="102"/>
  <c r="B275" i="102"/>
  <c r="B288" i="102"/>
  <c r="B299" i="102"/>
  <c r="B312" i="102"/>
  <c r="B326" i="102"/>
  <c r="B339" i="102"/>
  <c r="B350" i="102"/>
  <c r="B364" i="102"/>
  <c r="B376" i="102"/>
  <c r="B388" i="102"/>
  <c r="B401" i="102"/>
  <c r="B414" i="102"/>
  <c r="B427" i="102"/>
  <c r="B438" i="102"/>
  <c r="B452" i="102"/>
  <c r="B465" i="102"/>
  <c r="B479" i="102"/>
  <c r="B493" i="102"/>
  <c r="B7" i="102"/>
  <c r="B24" i="102"/>
  <c r="B31" i="102"/>
  <c r="B37" i="102"/>
  <c r="B42" i="102"/>
  <c r="B44" i="102"/>
  <c r="B51" i="102"/>
  <c r="B60" i="102"/>
  <c r="B66" i="102"/>
  <c r="B75" i="102"/>
  <c r="B85" i="102"/>
  <c r="B94" i="102"/>
  <c r="B101" i="102"/>
  <c r="B110" i="102"/>
  <c r="B121" i="102"/>
  <c r="B129" i="102"/>
  <c r="B142" i="102"/>
  <c r="B153" i="102"/>
  <c r="B164" i="102"/>
  <c r="B176" i="102"/>
  <c r="B187" i="102"/>
  <c r="B199" i="102"/>
  <c r="B210" i="102"/>
  <c r="B223" i="102"/>
  <c r="B234" i="102"/>
  <c r="B246" i="102"/>
  <c r="B258" i="102"/>
  <c r="B271" i="102"/>
  <c r="B282" i="102"/>
  <c r="B294" i="102"/>
  <c r="B304" i="102"/>
  <c r="B316" i="102"/>
  <c r="B327" i="102"/>
  <c r="B337" i="102"/>
  <c r="B349" i="102"/>
  <c r="B361" i="102"/>
  <c r="B372" i="102"/>
  <c r="B384" i="102"/>
  <c r="B396" i="102"/>
  <c r="B409" i="102"/>
  <c r="B420" i="102"/>
  <c r="B431" i="102"/>
  <c r="B443" i="102"/>
  <c r="B454" i="102"/>
  <c r="B467" i="102"/>
  <c r="B478" i="102"/>
  <c r="B490" i="102"/>
  <c r="B34" i="102"/>
  <c r="B56" i="102"/>
  <c r="B69" i="102"/>
  <c r="B78" i="102"/>
  <c r="B88" i="102"/>
  <c r="B97" i="102"/>
  <c r="B105" i="102"/>
  <c r="B114" i="102"/>
  <c r="B126" i="102"/>
  <c r="B139" i="102"/>
  <c r="B149" i="102"/>
  <c r="B162" i="102"/>
  <c r="B173" i="102"/>
  <c r="B186" i="102"/>
  <c r="B198" i="102"/>
  <c r="B208" i="102"/>
  <c r="B220" i="102"/>
  <c r="B233" i="102"/>
  <c r="B244" i="102"/>
  <c r="B257" i="102"/>
  <c r="B268" i="102"/>
  <c r="B281" i="102"/>
  <c r="B295" i="102"/>
  <c r="B305" i="102"/>
  <c r="B317" i="102"/>
  <c r="B329" i="102"/>
  <c r="B340" i="102"/>
  <c r="B351" i="102"/>
  <c r="B362" i="102"/>
  <c r="B374" i="102"/>
  <c r="B386" i="102"/>
  <c r="B399" i="102"/>
  <c r="B410" i="102"/>
  <c r="B422" i="102"/>
  <c r="B434" i="102"/>
  <c r="B445" i="102"/>
  <c r="B457" i="102"/>
  <c r="B468" i="102"/>
  <c r="B481" i="102"/>
  <c r="B491" i="102"/>
  <c r="B4" i="102"/>
  <c r="B5" i="102"/>
  <c r="B8" i="102"/>
  <c r="B9" i="102"/>
  <c r="B10" i="102"/>
  <c r="B11" i="102"/>
  <c r="B12" i="102"/>
  <c r="B13" i="102"/>
  <c r="B14" i="102"/>
  <c r="B15" i="102"/>
  <c r="B16" i="102"/>
  <c r="B17" i="102"/>
  <c r="B18" i="102"/>
  <c r="B19" i="102"/>
  <c r="B20" i="102"/>
  <c r="B21" i="102"/>
  <c r="B23" i="102"/>
  <c r="B25" i="102"/>
  <c r="B26" i="102"/>
  <c r="B27" i="102"/>
  <c r="B29" i="102"/>
  <c r="B32" i="102"/>
  <c r="B33" i="102"/>
  <c r="B35" i="102"/>
  <c r="B38" i="102"/>
  <c r="B39" i="102"/>
  <c r="B40" i="102"/>
  <c r="B46" i="102"/>
  <c r="B47" i="102"/>
  <c r="B50" i="102"/>
  <c r="B53" i="102"/>
  <c r="B55" i="102"/>
  <c r="B59" i="102"/>
  <c r="B62" i="102"/>
  <c r="B64" i="102"/>
  <c r="B68" i="102"/>
  <c r="B71" i="102"/>
  <c r="B73" i="102"/>
  <c r="B77" i="102"/>
  <c r="B83" i="102"/>
  <c r="B87" i="102"/>
  <c r="B90" i="102"/>
  <c r="B92" i="102"/>
  <c r="B96" i="102"/>
  <c r="B99" i="102"/>
  <c r="B104" i="102"/>
  <c r="B107" i="102"/>
  <c r="B109" i="102"/>
  <c r="B113" i="102"/>
  <c r="B120" i="102"/>
  <c r="B123" i="102"/>
  <c r="B127" i="102"/>
  <c r="B130" i="102"/>
  <c r="B137" i="102"/>
  <c r="B140" i="102"/>
  <c r="B144" i="102"/>
  <c r="B151" i="102"/>
  <c r="B155" i="102"/>
  <c r="B159" i="102"/>
  <c r="B165" i="102"/>
  <c r="B167" i="102"/>
  <c r="B174" i="102"/>
  <c r="B178" i="102"/>
  <c r="B183" i="102"/>
  <c r="B189" i="102"/>
  <c r="B195" i="102"/>
  <c r="B201" i="102"/>
  <c r="B203" i="102"/>
  <c r="B212" i="102"/>
  <c r="B214" i="102"/>
  <c r="B221" i="102"/>
  <c r="B225" i="102"/>
  <c r="B229" i="102"/>
  <c r="B235" i="102"/>
  <c r="B239" i="102"/>
  <c r="B245" i="102"/>
  <c r="B249" i="102"/>
  <c r="B254" i="102"/>
  <c r="B260" i="102"/>
  <c r="B263" i="102"/>
  <c r="B267" i="102"/>
  <c r="B273" i="102"/>
  <c r="B277" i="102"/>
  <c r="B283" i="102"/>
  <c r="B286" i="102"/>
  <c r="B291" i="102"/>
  <c r="B297" i="102"/>
  <c r="B300" i="102"/>
  <c r="B306" i="102"/>
  <c r="B310" i="102"/>
  <c r="B315" i="102"/>
  <c r="B321" i="102"/>
  <c r="B323" i="102"/>
  <c r="B331" i="102"/>
  <c r="B334" i="102"/>
  <c r="B341" i="102"/>
  <c r="B345" i="102"/>
  <c r="B348" i="102"/>
  <c r="B354" i="102"/>
  <c r="B358" i="102"/>
  <c r="B363" i="102"/>
  <c r="B369" i="102"/>
  <c r="B373" i="102"/>
  <c r="B380" i="102"/>
  <c r="B383" i="102"/>
  <c r="B387" i="102"/>
  <c r="B393" i="102"/>
  <c r="B397" i="102"/>
  <c r="B400" i="102"/>
  <c r="B407" i="102"/>
  <c r="B412" i="102"/>
  <c r="B416" i="102"/>
  <c r="B421" i="102"/>
  <c r="B424" i="102"/>
  <c r="B432" i="102"/>
  <c r="B436" i="102"/>
  <c r="B442" i="102"/>
  <c r="B447" i="102"/>
  <c r="B451" i="102"/>
  <c r="B458" i="102"/>
  <c r="B461" i="102"/>
  <c r="B466" i="102"/>
  <c r="B471" i="102"/>
  <c r="B474" i="102"/>
  <c r="B480" i="102"/>
  <c r="B484" i="102"/>
  <c r="B488" i="102"/>
  <c r="B494" i="102"/>
  <c r="B497" i="102"/>
  <c r="B2" i="59"/>
  <c r="B3" i="59"/>
  <c r="B10" i="59"/>
  <c r="B15" i="59"/>
  <c r="B22" i="59"/>
  <c r="B28" i="59"/>
  <c r="B34" i="59"/>
  <c r="B41" i="59"/>
  <c r="B47" i="59"/>
  <c r="B54" i="59"/>
  <c r="B60" i="59"/>
  <c r="B67" i="59"/>
  <c r="B73" i="59"/>
  <c r="B79" i="59"/>
  <c r="B86" i="59"/>
  <c r="B91" i="59"/>
  <c r="B98" i="59"/>
  <c r="B104" i="59"/>
  <c r="B111" i="59"/>
  <c r="B117" i="59"/>
  <c r="B124" i="59"/>
  <c r="B130" i="59"/>
  <c r="B137" i="59"/>
  <c r="B143" i="59"/>
  <c r="B150" i="59"/>
  <c r="B156" i="59"/>
  <c r="B162" i="59"/>
  <c r="B169" i="59"/>
  <c r="B175" i="59"/>
  <c r="B181" i="59"/>
  <c r="B187" i="59"/>
  <c r="B194" i="59"/>
  <c r="B200" i="59"/>
  <c r="B207" i="59"/>
  <c r="B213" i="59"/>
  <c r="B220" i="59"/>
  <c r="B226" i="59"/>
  <c r="B232" i="59"/>
  <c r="B238" i="59"/>
  <c r="B244" i="59"/>
  <c r="B251" i="59"/>
  <c r="B257" i="59"/>
  <c r="B263" i="59"/>
  <c r="B270" i="59"/>
  <c r="B276" i="59"/>
  <c r="B283" i="59"/>
  <c r="B289" i="59"/>
  <c r="B296" i="59"/>
  <c r="B302" i="59"/>
  <c r="B308" i="59"/>
  <c r="B316" i="59"/>
  <c r="B322" i="59"/>
  <c r="B329" i="59"/>
  <c r="B335" i="59"/>
  <c r="B342" i="59"/>
  <c r="B348" i="59"/>
  <c r="B354" i="59"/>
  <c r="B360" i="59"/>
  <c r="B367" i="59"/>
  <c r="B373" i="59"/>
  <c r="B378" i="59"/>
  <c r="B384" i="59"/>
  <c r="B389" i="59"/>
  <c r="B395" i="59"/>
  <c r="B400" i="59"/>
  <c r="B405" i="59"/>
  <c r="B411" i="59"/>
  <c r="B421" i="59"/>
  <c r="B427" i="59"/>
  <c r="B432" i="59"/>
  <c r="B449" i="59"/>
  <c r="B467" i="59"/>
  <c r="B474" i="59"/>
  <c r="B479" i="59"/>
  <c r="B481" i="59"/>
  <c r="B485" i="59"/>
  <c r="B489" i="59"/>
  <c r="B494" i="59"/>
  <c r="B499" i="59"/>
  <c r="B6" i="59"/>
  <c r="B9" i="59"/>
  <c r="B14" i="59"/>
  <c r="B20" i="59"/>
  <c r="B27" i="59"/>
  <c r="B33" i="59"/>
  <c r="B40" i="59"/>
  <c r="B46" i="59"/>
  <c r="B52" i="59"/>
  <c r="B59" i="59"/>
  <c r="B65" i="59"/>
  <c r="B72" i="59"/>
  <c r="B78" i="59"/>
  <c r="B85" i="59"/>
  <c r="B92" i="59"/>
  <c r="B99" i="59"/>
  <c r="B106" i="59"/>
  <c r="B112" i="59"/>
  <c r="B118" i="59"/>
  <c r="B125" i="59"/>
  <c r="B131" i="59"/>
  <c r="B138" i="59"/>
  <c r="B145" i="59"/>
  <c r="B151" i="59"/>
  <c r="B157" i="59"/>
  <c r="B164" i="59"/>
  <c r="B170" i="59"/>
  <c r="B176" i="59"/>
  <c r="B182" i="59"/>
  <c r="B189" i="59"/>
  <c r="B195" i="59"/>
  <c r="B202" i="59"/>
  <c r="B208" i="59"/>
  <c r="B215" i="59"/>
  <c r="B221" i="59"/>
  <c r="B227" i="59"/>
  <c r="B233" i="59"/>
  <c r="B239" i="59"/>
  <c r="B245" i="59"/>
  <c r="B252" i="59"/>
  <c r="B258" i="59"/>
  <c r="B265" i="59"/>
  <c r="B271" i="59"/>
  <c r="B277" i="59"/>
  <c r="B284" i="59"/>
  <c r="B290" i="59"/>
  <c r="B297" i="59"/>
  <c r="B303" i="59"/>
  <c r="B309" i="59"/>
  <c r="B315" i="59"/>
  <c r="B321" i="59"/>
  <c r="B327" i="59"/>
  <c r="B334" i="59"/>
  <c r="B340" i="59"/>
  <c r="B346" i="59"/>
  <c r="B352" i="59"/>
  <c r="B359" i="59"/>
  <c r="B365" i="59"/>
  <c r="B371" i="59"/>
  <c r="B406" i="59"/>
  <c r="B482" i="59"/>
  <c r="B484" i="59"/>
  <c r="B486" i="59"/>
  <c r="B487" i="59"/>
  <c r="B490" i="59"/>
  <c r="B493" i="59"/>
  <c r="B495" i="59"/>
  <c r="B497" i="59"/>
  <c r="B500" i="59"/>
  <c r="B5" i="59"/>
  <c r="B11" i="59"/>
  <c r="B17" i="59"/>
  <c r="B23" i="59"/>
  <c r="B29" i="59"/>
  <c r="B36" i="59"/>
  <c r="B42" i="59"/>
  <c r="B49" i="59"/>
  <c r="B55" i="59"/>
  <c r="B62" i="59"/>
  <c r="B68" i="59"/>
  <c r="B75" i="59"/>
  <c r="B81" i="59"/>
  <c r="B88" i="59"/>
  <c r="B94" i="59"/>
  <c r="B101" i="59"/>
  <c r="B107" i="59"/>
  <c r="B114" i="59"/>
  <c r="B120" i="59"/>
  <c r="B127" i="59"/>
  <c r="B133" i="59"/>
  <c r="B140" i="59"/>
  <c r="B146" i="59"/>
  <c r="B153" i="59"/>
  <c r="B159" i="59"/>
  <c r="B165" i="59"/>
  <c r="B171" i="59"/>
  <c r="B177" i="59"/>
  <c r="B184" i="59"/>
  <c r="B190" i="59"/>
  <c r="B197" i="59"/>
  <c r="B203" i="59"/>
  <c r="B209" i="59"/>
  <c r="B216" i="59"/>
  <c r="B222" i="59"/>
  <c r="B234" i="59"/>
  <c r="B241" i="59"/>
  <c r="B247" i="59"/>
  <c r="B254" i="59"/>
  <c r="B260" i="59"/>
  <c r="B266" i="59"/>
  <c r="B273" i="59"/>
  <c r="B279" i="59"/>
  <c r="B286" i="59"/>
  <c r="B292" i="59"/>
  <c r="B299" i="59"/>
  <c r="B305" i="59"/>
  <c r="B311" i="59"/>
  <c r="B318" i="59"/>
  <c r="B324" i="59"/>
  <c r="B331" i="59"/>
  <c r="B337" i="59"/>
  <c r="B344" i="59"/>
  <c r="B350" i="59"/>
  <c r="B356" i="59"/>
  <c r="B362" i="59"/>
  <c r="B368" i="59"/>
  <c r="B376" i="59"/>
  <c r="B381" i="59"/>
  <c r="B387" i="59"/>
  <c r="B392" i="59"/>
  <c r="B398" i="59"/>
  <c r="B403" i="59"/>
  <c r="B407" i="59"/>
  <c r="B409" i="59"/>
  <c r="B415" i="59"/>
  <c r="B420" i="59"/>
  <c r="B425" i="59"/>
  <c r="B431" i="59"/>
  <c r="B446" i="59"/>
  <c r="B453" i="59"/>
  <c r="B469" i="59"/>
  <c r="B476" i="59"/>
  <c r="B491" i="59"/>
  <c r="B498" i="59"/>
  <c r="B7" i="59"/>
  <c r="B16" i="59"/>
  <c r="B24" i="59"/>
  <c r="B31" i="59"/>
  <c r="B38" i="59"/>
  <c r="B44" i="59"/>
  <c r="B50" i="59"/>
  <c r="B57" i="59"/>
  <c r="B63" i="59"/>
  <c r="B70" i="59"/>
  <c r="B77" i="59"/>
  <c r="B83" i="59"/>
  <c r="B90" i="59"/>
  <c r="B96" i="59"/>
  <c r="B103" i="59"/>
  <c r="B109" i="59"/>
  <c r="B116" i="59"/>
  <c r="B122" i="59"/>
  <c r="B128" i="59"/>
  <c r="B135" i="59"/>
  <c r="B141" i="59"/>
  <c r="B148" i="59"/>
  <c r="B154" i="59"/>
  <c r="B161" i="59"/>
  <c r="B167" i="59"/>
  <c r="B174" i="59"/>
  <c r="B179" i="59"/>
  <c r="B186" i="59"/>
  <c r="B192" i="59"/>
  <c r="B199" i="59"/>
  <c r="B205" i="59"/>
  <c r="B212" i="59"/>
  <c r="B218" i="59"/>
  <c r="B225" i="59"/>
  <c r="B230" i="59"/>
  <c r="B236" i="59"/>
  <c r="B243" i="59"/>
  <c r="B249" i="59"/>
  <c r="B255" i="59"/>
  <c r="B262" i="59"/>
  <c r="B268" i="59"/>
  <c r="B274" i="59"/>
  <c r="B281" i="59"/>
  <c r="B287" i="59"/>
  <c r="B294" i="59"/>
  <c r="B300" i="59"/>
  <c r="B306" i="59"/>
  <c r="B313" i="59"/>
  <c r="B319" i="59"/>
  <c r="B326" i="59"/>
  <c r="B332" i="59"/>
  <c r="B338" i="59"/>
  <c r="B345" i="59"/>
  <c r="B351" i="59"/>
  <c r="B357" i="59"/>
  <c r="B363" i="59"/>
  <c r="B369" i="59"/>
  <c r="B375" i="59"/>
  <c r="B380" i="59"/>
  <c r="B386" i="59"/>
  <c r="B391" i="59"/>
  <c r="B397" i="59"/>
  <c r="B402" i="59"/>
  <c r="B408" i="59"/>
  <c r="B413" i="59"/>
  <c r="B418" i="59"/>
  <c r="B424" i="59"/>
  <c r="B430" i="59"/>
  <c r="B435" i="59"/>
  <c r="B439" i="59"/>
  <c r="B442" i="59"/>
  <c r="B444" i="59"/>
  <c r="B445" i="59"/>
  <c r="B447" i="59"/>
  <c r="B448" i="59"/>
  <c r="B450" i="59"/>
  <c r="B452" i="59"/>
  <c r="B454" i="59"/>
  <c r="B457" i="59"/>
  <c r="B460" i="59"/>
  <c r="B463" i="59"/>
  <c r="B468" i="59"/>
  <c r="B472" i="59"/>
  <c r="B478" i="59"/>
  <c r="B480" i="59"/>
  <c r="B483" i="59"/>
  <c r="B488" i="59"/>
  <c r="B492" i="59"/>
  <c r="B496" i="59"/>
  <c r="B4" i="59"/>
  <c r="B8" i="59"/>
  <c r="B12" i="59"/>
  <c r="B13" i="59"/>
  <c r="B18" i="59"/>
  <c r="B19" i="59"/>
  <c r="B21" i="59"/>
  <c r="B25" i="59"/>
  <c r="B26" i="59"/>
  <c r="B30" i="59"/>
  <c r="B32" i="59"/>
  <c r="B35" i="59"/>
  <c r="B37" i="59"/>
  <c r="B39" i="59"/>
  <c r="B43" i="59"/>
  <c r="B45" i="59"/>
  <c r="B48" i="59"/>
  <c r="B51" i="59"/>
  <c r="B53" i="59"/>
  <c r="B56" i="59"/>
  <c r="B58" i="59"/>
  <c r="B61" i="59"/>
  <c r="B64" i="59"/>
  <c r="B66" i="59"/>
  <c r="B69" i="59"/>
  <c r="B71" i="59"/>
  <c r="B74" i="59"/>
  <c r="B76" i="59"/>
  <c r="B80" i="59"/>
  <c r="B82" i="59"/>
  <c r="B84" i="59"/>
  <c r="B87" i="59"/>
  <c r="B89" i="59"/>
  <c r="B93" i="59"/>
  <c r="B95" i="59"/>
  <c r="B97" i="59"/>
  <c r="B100" i="59"/>
  <c r="B102" i="59"/>
  <c r="B105" i="59"/>
  <c r="B108" i="59"/>
  <c r="B110" i="59"/>
  <c r="B113" i="59"/>
  <c r="B115" i="59"/>
  <c r="B119" i="59"/>
  <c r="B121" i="59"/>
  <c r="B123" i="59"/>
  <c r="B126" i="59"/>
  <c r="B129" i="59"/>
  <c r="B132" i="59"/>
  <c r="B134" i="59"/>
  <c r="B136" i="59"/>
  <c r="B139" i="59"/>
  <c r="B142" i="59"/>
  <c r="B144" i="59"/>
  <c r="B147" i="59"/>
  <c r="B149" i="59"/>
  <c r="B152" i="59"/>
  <c r="B155" i="59"/>
  <c r="B158" i="59"/>
  <c r="B160" i="59"/>
  <c r="B163" i="59"/>
  <c r="B166" i="59"/>
  <c r="B168" i="59"/>
  <c r="B172" i="59"/>
  <c r="B173" i="59"/>
  <c r="B178" i="59"/>
  <c r="B180" i="59"/>
  <c r="B183" i="59"/>
  <c r="B185" i="59"/>
  <c r="B188" i="59"/>
  <c r="B191" i="59"/>
  <c r="B193" i="59"/>
  <c r="B196" i="59"/>
  <c r="B198" i="59"/>
  <c r="B201" i="59"/>
  <c r="B204" i="59"/>
  <c r="B206" i="59"/>
  <c r="B210" i="59"/>
  <c r="B211" i="59"/>
  <c r="B214" i="59"/>
  <c r="B217" i="59"/>
  <c r="B219" i="59"/>
  <c r="B223" i="59"/>
  <c r="B224" i="59"/>
  <c r="B228" i="59"/>
  <c r="B229" i="59"/>
  <c r="B231" i="59"/>
  <c r="B235" i="59"/>
  <c r="B237" i="59"/>
  <c r="B240" i="59"/>
  <c r="B242" i="59"/>
  <c r="B246" i="59"/>
  <c r="B248" i="59"/>
  <c r="B250" i="59"/>
  <c r="B253" i="59"/>
  <c r="B256" i="59"/>
  <c r="B259" i="59"/>
  <c r="B261" i="59"/>
  <c r="B264" i="59"/>
  <c r="B267" i="59"/>
  <c r="B269" i="59"/>
  <c r="B272" i="59"/>
  <c r="B275" i="59"/>
  <c r="B278" i="59"/>
  <c r="B280" i="59"/>
  <c r="B282" i="59"/>
  <c r="B285" i="59"/>
  <c r="B288" i="59"/>
  <c r="B291" i="59"/>
  <c r="B293" i="59"/>
  <c r="B295" i="59"/>
  <c r="B298" i="59"/>
  <c r="B301" i="59"/>
  <c r="B304" i="59"/>
  <c r="B307" i="59"/>
  <c r="B310" i="59"/>
  <c r="B312" i="59"/>
  <c r="B314" i="59"/>
  <c r="B317" i="59"/>
  <c r="B320" i="59"/>
  <c r="B323" i="59"/>
  <c r="B325" i="59"/>
  <c r="B328" i="59"/>
  <c r="B330" i="59"/>
  <c r="B333" i="59"/>
  <c r="B336" i="59"/>
  <c r="B339" i="59"/>
  <c r="B341" i="59"/>
  <c r="B343" i="59"/>
  <c r="B347" i="59"/>
  <c r="B349" i="59"/>
  <c r="B353" i="59"/>
  <c r="B355" i="59"/>
  <c r="B358" i="59"/>
  <c r="B361" i="59"/>
  <c r="B364" i="59"/>
  <c r="B366" i="59"/>
  <c r="B370" i="59"/>
  <c r="B372" i="59"/>
  <c r="B374" i="59"/>
  <c r="B377" i="59"/>
  <c r="B379" i="59"/>
  <c r="B382" i="59"/>
  <c r="B383" i="59"/>
  <c r="B385" i="59"/>
  <c r="B388" i="59"/>
  <c r="B390" i="59"/>
  <c r="B393" i="59"/>
  <c r="B394" i="59"/>
  <c r="B396" i="59"/>
  <c r="B399" i="59"/>
  <c r="B401" i="59"/>
  <c r="B404" i="59"/>
  <c r="B410" i="59"/>
  <c r="B412" i="59"/>
  <c r="B414" i="59"/>
  <c r="B416" i="59"/>
  <c r="B417" i="59"/>
  <c r="B419" i="59"/>
  <c r="B422" i="59"/>
  <c r="B423" i="59"/>
  <c r="B426" i="59"/>
  <c r="B428" i="59"/>
  <c r="B429" i="59"/>
  <c r="B433" i="59"/>
  <c r="B434" i="59"/>
  <c r="B436" i="59"/>
  <c r="B437" i="59"/>
  <c r="B438" i="59"/>
  <c r="B440" i="59"/>
  <c r="B441" i="59"/>
  <c r="B443" i="59"/>
  <c r="B451" i="59"/>
  <c r="B455" i="59"/>
  <c r="B456" i="59"/>
  <c r="B458" i="59"/>
  <c r="B459" i="59"/>
  <c r="B461" i="59"/>
  <c r="B462" i="59"/>
  <c r="B464" i="59"/>
  <c r="B465" i="59"/>
  <c r="B466" i="59"/>
  <c r="B470" i="59"/>
  <c r="B471" i="59"/>
  <c r="B473" i="59"/>
  <c r="B475" i="59"/>
  <c r="B477" i="59"/>
  <c r="B105" i="85"/>
  <c r="B3" i="85"/>
  <c r="B5" i="85"/>
  <c r="B7" i="85"/>
  <c r="B10" i="85"/>
  <c r="B14" i="85"/>
  <c r="B19" i="85"/>
  <c r="B25" i="85"/>
  <c r="B28" i="85"/>
  <c r="B32" i="85"/>
  <c r="B36" i="85"/>
  <c r="B39" i="85"/>
  <c r="B44" i="85"/>
  <c r="B48" i="85"/>
  <c r="B52" i="85"/>
  <c r="B56" i="85"/>
  <c r="B61" i="85"/>
  <c r="B65" i="85"/>
  <c r="B70" i="85"/>
  <c r="B74" i="85"/>
  <c r="B78" i="85"/>
  <c r="B132" i="85"/>
  <c r="B138" i="85"/>
  <c r="B144" i="85"/>
  <c r="B152" i="85"/>
  <c r="B158" i="85"/>
  <c r="B164" i="85"/>
  <c r="B171" i="85"/>
  <c r="B178" i="85"/>
  <c r="B183" i="85"/>
  <c r="B190" i="85"/>
  <c r="B196" i="85"/>
  <c r="B203" i="85"/>
  <c r="B210" i="85"/>
  <c r="B216" i="85"/>
  <c r="B222" i="85"/>
  <c r="B230" i="85"/>
  <c r="B236" i="85"/>
  <c r="B242" i="85"/>
  <c r="B250" i="85"/>
  <c r="B256" i="85"/>
  <c r="B264" i="85"/>
  <c r="B271" i="85"/>
  <c r="B277" i="85"/>
  <c r="B283" i="85"/>
  <c r="B289" i="85"/>
  <c r="B296" i="85"/>
  <c r="B303" i="85"/>
  <c r="B309" i="85"/>
  <c r="B317" i="85"/>
  <c r="B323" i="85"/>
  <c r="B329" i="85"/>
  <c r="B336" i="85"/>
  <c r="B343" i="85"/>
  <c r="B349" i="85"/>
  <c r="B355" i="85"/>
  <c r="B363" i="85"/>
  <c r="B368" i="85"/>
  <c r="B375" i="85"/>
  <c r="B382" i="85"/>
  <c r="B389" i="85"/>
  <c r="B395" i="85"/>
  <c r="B402" i="85"/>
  <c r="B408" i="85"/>
  <c r="B417" i="85"/>
  <c r="B423" i="85"/>
  <c r="B442" i="85"/>
  <c r="B450" i="85"/>
  <c r="B458" i="85"/>
  <c r="B467" i="85"/>
  <c r="B476" i="85"/>
  <c r="B486" i="85"/>
  <c r="B497" i="85"/>
  <c r="B80" i="85"/>
  <c r="B81" i="85"/>
  <c r="B82" i="85"/>
  <c r="B83" i="85"/>
  <c r="B84" i="85"/>
  <c r="B85" i="85"/>
  <c r="B86" i="85"/>
  <c r="B87" i="85"/>
  <c r="B88" i="85"/>
  <c r="B89" i="85"/>
  <c r="B90" i="85"/>
  <c r="B91" i="85"/>
  <c r="B92" i="85"/>
  <c r="B93" i="85"/>
  <c r="B94" i="85"/>
  <c r="B95" i="85"/>
  <c r="B96" i="85"/>
  <c r="B97" i="85"/>
  <c r="B98" i="85"/>
  <c r="B99" i="85"/>
  <c r="B100" i="85"/>
  <c r="B101" i="85"/>
  <c r="B102" i="85"/>
  <c r="B103" i="85"/>
  <c r="B104" i="85"/>
  <c r="B106" i="85"/>
  <c r="B107" i="85"/>
  <c r="B108" i="85"/>
  <c r="B109" i="85"/>
  <c r="B110" i="85"/>
  <c r="B111" i="85"/>
  <c r="B112" i="85"/>
  <c r="B113" i="85"/>
  <c r="B114" i="85"/>
  <c r="B115" i="85"/>
  <c r="B116" i="85"/>
  <c r="B117" i="85"/>
  <c r="B118" i="85"/>
  <c r="B119" i="85"/>
  <c r="B120" i="85"/>
  <c r="B121" i="85"/>
  <c r="B122" i="85"/>
  <c r="B123" i="85"/>
  <c r="B124" i="85"/>
  <c r="B125" i="85"/>
  <c r="B126" i="85"/>
  <c r="B127" i="85"/>
  <c r="B130" i="85"/>
  <c r="B133" i="85"/>
  <c r="B136" i="85"/>
  <c r="B139" i="85"/>
  <c r="B142" i="85"/>
  <c r="B145" i="85"/>
  <c r="B148" i="85"/>
  <c r="B150" i="85"/>
  <c r="B154" i="85"/>
  <c r="B156" i="85"/>
  <c r="B159" i="85"/>
  <c r="B162" i="85"/>
  <c r="B165" i="85"/>
  <c r="B168" i="85"/>
  <c r="B170" i="85"/>
  <c r="B174" i="85"/>
  <c r="B176" i="85"/>
  <c r="B180" i="85"/>
  <c r="B182" i="85"/>
  <c r="B186" i="85"/>
  <c r="B188" i="85"/>
  <c r="B192" i="85"/>
  <c r="B195" i="85"/>
  <c r="B199" i="85"/>
  <c r="B201" i="85"/>
  <c r="B204" i="85"/>
  <c r="B207" i="85"/>
  <c r="B209" i="85"/>
  <c r="B213" i="85"/>
  <c r="B215" i="85"/>
  <c r="B219" i="85"/>
  <c r="B221" i="85"/>
  <c r="B224" i="85"/>
  <c r="B227" i="85"/>
  <c r="B229" i="85"/>
  <c r="B233" i="85"/>
  <c r="B235" i="85"/>
  <c r="B239" i="85"/>
  <c r="B240" i="85"/>
  <c r="B244" i="85"/>
  <c r="B247" i="85"/>
  <c r="B249" i="85"/>
  <c r="B253" i="85"/>
  <c r="B255" i="85"/>
  <c r="B259" i="85"/>
  <c r="B261" i="85"/>
  <c r="B265" i="85"/>
  <c r="B267" i="85"/>
  <c r="B269" i="85"/>
  <c r="B273" i="85"/>
  <c r="B275" i="85"/>
  <c r="B278" i="85"/>
  <c r="B280" i="85"/>
  <c r="B284" i="85"/>
  <c r="B286" i="85"/>
  <c r="B290" i="85"/>
  <c r="B292" i="85"/>
  <c r="B295" i="85"/>
  <c r="B298" i="85"/>
  <c r="B300" i="85"/>
  <c r="B304" i="85"/>
  <c r="B306" i="85"/>
  <c r="B310" i="85"/>
  <c r="B312" i="85"/>
  <c r="B315" i="85"/>
  <c r="B318" i="85"/>
  <c r="B322" i="85"/>
  <c r="B325" i="85"/>
  <c r="B327" i="85"/>
  <c r="B331" i="85"/>
  <c r="B333" i="85"/>
  <c r="B337" i="85"/>
  <c r="B339" i="85"/>
  <c r="B342" i="85"/>
  <c r="B345" i="85"/>
  <c r="B348" i="85"/>
  <c r="B351" i="85"/>
  <c r="B353" i="85"/>
  <c r="B357" i="85"/>
  <c r="B359" i="85"/>
  <c r="B362" i="85"/>
  <c r="B366" i="85"/>
  <c r="B369" i="85"/>
  <c r="B372" i="85"/>
  <c r="B374" i="85"/>
  <c r="B378" i="85"/>
  <c r="B380" i="85"/>
  <c r="B384" i="85"/>
  <c r="B386" i="85"/>
  <c r="B388" i="85"/>
  <c r="B392" i="85"/>
  <c r="B394" i="85"/>
  <c r="B398" i="85"/>
  <c r="B400" i="85"/>
  <c r="B403" i="85"/>
  <c r="B406" i="85"/>
  <c r="B409" i="85"/>
  <c r="B412" i="85"/>
  <c r="B414" i="85"/>
  <c r="B418" i="85"/>
  <c r="B420" i="85"/>
  <c r="B424" i="85"/>
  <c r="B426" i="85"/>
  <c r="B430" i="85"/>
  <c r="B434" i="85"/>
  <c r="B437" i="85"/>
  <c r="B440" i="85"/>
  <c r="B443" i="85"/>
  <c r="B446" i="85"/>
  <c r="B449" i="85"/>
  <c r="B453" i="85"/>
  <c r="B456" i="85"/>
  <c r="B461" i="85"/>
  <c r="B465" i="85"/>
  <c r="B469" i="85"/>
  <c r="B473" i="85"/>
  <c r="B477" i="85"/>
  <c r="B481" i="85"/>
  <c r="B485" i="85"/>
  <c r="B489" i="85"/>
  <c r="B493" i="85"/>
  <c r="B498" i="85"/>
  <c r="B435" i="85"/>
  <c r="B460" i="85"/>
  <c r="B480" i="85"/>
  <c r="B491" i="85"/>
  <c r="B431" i="85"/>
  <c r="B451" i="85"/>
  <c r="B462" i="85"/>
  <c r="B471" i="85"/>
  <c r="B484" i="85"/>
  <c r="B494" i="85"/>
  <c r="B433" i="85"/>
  <c r="B474" i="85"/>
  <c r="B496" i="85"/>
  <c r="B428" i="85"/>
  <c r="B447" i="85"/>
  <c r="B457" i="85"/>
  <c r="B468" i="85"/>
  <c r="B478" i="85"/>
  <c r="B488" i="85"/>
  <c r="B499" i="85"/>
  <c r="B31" i="85"/>
  <c r="B41" i="85"/>
  <c r="B46" i="85"/>
  <c r="B50" i="85"/>
  <c r="B54" i="85"/>
  <c r="B59" i="85"/>
  <c r="B63" i="85"/>
  <c r="B67" i="85"/>
  <c r="B72" i="85"/>
  <c r="B76" i="85"/>
  <c r="B128" i="85"/>
  <c r="B135" i="85"/>
  <c r="B141" i="85"/>
  <c r="B147" i="85"/>
  <c r="B153" i="85"/>
  <c r="B161" i="85"/>
  <c r="B167" i="85"/>
  <c r="B173" i="85"/>
  <c r="B179" i="85"/>
  <c r="B185" i="85"/>
  <c r="B191" i="85"/>
  <c r="B198" i="85"/>
  <c r="B205" i="85"/>
  <c r="B211" i="85"/>
  <c r="B218" i="85"/>
  <c r="B225" i="85"/>
  <c r="B231" i="85"/>
  <c r="B237" i="85"/>
  <c r="B245" i="85"/>
  <c r="B251" i="85"/>
  <c r="B257" i="85"/>
  <c r="B262" i="85"/>
  <c r="B270" i="85"/>
  <c r="B276" i="85"/>
  <c r="B282" i="85"/>
  <c r="B288" i="85"/>
  <c r="B294" i="85"/>
  <c r="B302" i="85"/>
  <c r="B308" i="85"/>
  <c r="B314" i="85"/>
  <c r="B321" i="85"/>
  <c r="B328" i="85"/>
  <c r="B334" i="85"/>
  <c r="B340" i="85"/>
  <c r="B347" i="85"/>
  <c r="B354" i="85"/>
  <c r="B360" i="85"/>
  <c r="B364" i="85"/>
  <c r="B370" i="85"/>
  <c r="B377" i="85"/>
  <c r="B383" i="85"/>
  <c r="B390" i="85"/>
  <c r="B397" i="85"/>
  <c r="B404" i="85"/>
  <c r="B410" i="85"/>
  <c r="B415" i="85"/>
  <c r="B422" i="85"/>
  <c r="B429" i="85"/>
  <c r="B439" i="85"/>
  <c r="B445" i="85"/>
  <c r="B454" i="85"/>
  <c r="B464" i="85"/>
  <c r="B472" i="85"/>
  <c r="B482" i="85"/>
  <c r="B492" i="85"/>
  <c r="B4" i="85"/>
  <c r="B6" i="85"/>
  <c r="B8" i="85"/>
  <c r="B9" i="85"/>
  <c r="B11" i="85"/>
  <c r="B12" i="85"/>
  <c r="B13" i="85"/>
  <c r="B15" i="85"/>
  <c r="B16" i="85"/>
  <c r="B17" i="85"/>
  <c r="B18" i="85"/>
  <c r="B20" i="85"/>
  <c r="B21" i="85"/>
  <c r="B22" i="85"/>
  <c r="B23" i="85"/>
  <c r="B24" i="85"/>
  <c r="B26" i="85"/>
  <c r="B27" i="85"/>
  <c r="B29" i="85"/>
  <c r="B30" i="85"/>
  <c r="B33" i="85"/>
  <c r="B34" i="85"/>
  <c r="B35" i="85"/>
  <c r="B37" i="85"/>
  <c r="B38" i="85"/>
  <c r="B40" i="85"/>
  <c r="B42" i="85"/>
  <c r="B43" i="85"/>
  <c r="B45" i="85"/>
  <c r="B47" i="85"/>
  <c r="B49" i="85"/>
  <c r="B51" i="85"/>
  <c r="B53" i="85"/>
  <c r="B55" i="85"/>
  <c r="B57" i="85"/>
  <c r="B58" i="85"/>
  <c r="B60" i="85"/>
  <c r="B62" i="85"/>
  <c r="B64" i="85"/>
  <c r="B66" i="85"/>
  <c r="B68" i="85"/>
  <c r="B69" i="85"/>
  <c r="B71" i="85"/>
  <c r="B73" i="85"/>
  <c r="B75" i="85"/>
  <c r="B77" i="85"/>
  <c r="B79" i="85"/>
  <c r="B129" i="85"/>
  <c r="B131" i="85"/>
  <c r="B134" i="85"/>
  <c r="B137" i="85"/>
  <c r="B140" i="85"/>
  <c r="B143" i="85"/>
  <c r="B146" i="85"/>
  <c r="B149" i="85"/>
  <c r="B151" i="85"/>
  <c r="B155" i="85"/>
  <c r="B157" i="85"/>
  <c r="B160" i="85"/>
  <c r="B163" i="85"/>
  <c r="B166" i="85"/>
  <c r="B169" i="85"/>
  <c r="B172" i="85"/>
  <c r="B175" i="85"/>
  <c r="B177" i="85"/>
  <c r="B181" i="85"/>
  <c r="B184" i="85"/>
  <c r="B187" i="85"/>
  <c r="B189" i="85"/>
  <c r="B193" i="85"/>
  <c r="B194" i="85"/>
  <c r="B197" i="85"/>
  <c r="B200" i="85"/>
  <c r="B202" i="85"/>
  <c r="B206" i="85"/>
  <c r="B208" i="85"/>
  <c r="B212" i="85"/>
  <c r="B214" i="85"/>
  <c r="B217" i="85"/>
  <c r="B220" i="85"/>
  <c r="B223" i="85"/>
  <c r="B226" i="85"/>
  <c r="B228" i="85"/>
  <c r="B232" i="85"/>
  <c r="B234" i="85"/>
  <c r="B238" i="85"/>
  <c r="B241" i="85"/>
  <c r="B243" i="85"/>
  <c r="B246" i="85"/>
  <c r="B248" i="85"/>
  <c r="B252" i="85"/>
  <c r="B254" i="85"/>
  <c r="B258" i="85"/>
  <c r="B260" i="85"/>
  <c r="B263" i="85"/>
  <c r="B266" i="85"/>
  <c r="B268" i="85"/>
  <c r="B272" i="85"/>
  <c r="B274" i="85"/>
  <c r="B279" i="85"/>
  <c r="B281" i="85"/>
  <c r="B285" i="85"/>
  <c r="B287" i="85"/>
  <c r="B291" i="85"/>
  <c r="B293" i="85"/>
  <c r="B297" i="85"/>
  <c r="B299" i="85"/>
  <c r="B301" i="85"/>
  <c r="B305" i="85"/>
  <c r="B307" i="85"/>
  <c r="B311" i="85"/>
  <c r="B313" i="85"/>
  <c r="B316" i="85"/>
  <c r="B319" i="85"/>
  <c r="B320" i="85"/>
  <c r="B324" i="85"/>
  <c r="B326" i="85"/>
  <c r="B330" i="85"/>
  <c r="B332" i="85"/>
  <c r="B335" i="85"/>
  <c r="B338" i="85"/>
  <c r="B341" i="85"/>
  <c r="B344" i="85"/>
  <c r="B346" i="85"/>
  <c r="B350" i="85"/>
  <c r="B352" i="85"/>
  <c r="B356" i="85"/>
  <c r="B358" i="85"/>
  <c r="B361" i="85"/>
  <c r="B365" i="85"/>
  <c r="B367" i="85"/>
  <c r="B371" i="85"/>
  <c r="B373" i="85"/>
  <c r="B376" i="85"/>
  <c r="B379" i="85"/>
  <c r="B381" i="85"/>
  <c r="B385" i="85"/>
  <c r="B387" i="85"/>
  <c r="B391" i="85"/>
  <c r="B393" i="85"/>
  <c r="B396" i="85"/>
  <c r="B399" i="85"/>
  <c r="B401" i="85"/>
  <c r="B405" i="85"/>
  <c r="B407" i="85"/>
  <c r="B411" i="85"/>
  <c r="B413" i="85"/>
  <c r="B416" i="85"/>
  <c r="B419" i="85"/>
  <c r="B421" i="85"/>
  <c r="B425" i="85"/>
  <c r="B427" i="85"/>
  <c r="B432" i="85"/>
  <c r="B436" i="85"/>
  <c r="B438" i="85"/>
  <c r="B441" i="85"/>
  <c r="B444" i="85"/>
  <c r="B448" i="85"/>
  <c r="B452" i="85"/>
  <c r="B455" i="85"/>
  <c r="B459" i="85"/>
  <c r="B463" i="85"/>
  <c r="B466" i="85"/>
  <c r="B470" i="85"/>
  <c r="B475" i="85"/>
  <c r="B479" i="85"/>
  <c r="B483" i="85"/>
  <c r="B487" i="85"/>
  <c r="B490" i="85"/>
  <c r="B495" i="85"/>
  <c r="B500" i="85"/>
  <c r="C3" i="30"/>
  <c r="A2" i="102"/>
  <c r="B2" i="102" s="1" a="1"/>
  <c r="B2" i="102" s="1"/>
  <c r="A2" i="66"/>
  <c r="B2" i="66" s="1" a="1"/>
  <c r="B3" i="66" a="1"/>
  <c r="B4" i="66" a="1"/>
  <c r="B4" i="66" s="1"/>
  <c r="B4" i="82" a="1"/>
  <c r="B3" i="82" a="1"/>
  <c r="A2" i="53"/>
  <c r="B2" i="53" s="1" a="1"/>
  <c r="H3" i="30"/>
  <c r="A2" i="85"/>
  <c r="B2" i="85" s="1" a="1"/>
  <c r="B2" i="85" s="1"/>
  <c r="B438" i="82"/>
  <c r="V3" i="29"/>
  <c r="A2" i="82"/>
  <c r="B2" i="82" s="1" a="1"/>
  <c r="B3" i="89" l="1"/>
  <c r="B2" i="89"/>
  <c r="B5" i="88"/>
  <c r="B4" i="88"/>
  <c r="B2" i="120"/>
  <c r="B3" i="88"/>
  <c r="B2" i="88"/>
  <c r="B3" i="102"/>
  <c r="B2" i="103"/>
  <c r="B2" i="53"/>
  <c r="B2" i="66"/>
  <c r="B2" i="82"/>
  <c r="B3" i="66"/>
  <c r="B4" i="82"/>
  <c r="B3" i="82"/>
  <c r="E172" i="78"/>
  <c r="E171" i="78"/>
  <c r="E170" i="78"/>
  <c r="BF3" i="29" a="1"/>
  <c r="BH3" i="29" a="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62" a="1"/>
  <c r="B3" i="62" s="1" a="1"/>
  <c r="B3" i="62" s="1"/>
  <c r="B5" i="77" l="1" a="1"/>
  <c r="B5" i="77" s="1"/>
  <c r="BF3" i="29"/>
  <c r="BH3" i="29"/>
  <c r="A2" i="77"/>
  <c r="B2" i="77" s="1" a="1"/>
  <c r="A2" i="62"/>
  <c r="B2" i="62" s="1" a="1"/>
  <c r="B4" i="77" a="1"/>
  <c r="B3" i="77" a="1"/>
  <c r="A2" i="73" a="1"/>
  <c r="A2" i="73" s="1"/>
  <c r="A2" i="72" a="1"/>
  <c r="A2" i="72" s="1"/>
  <c r="B2" i="72" s="1" a="1"/>
  <c r="B2" i="72" s="1"/>
  <c r="A2" i="56" a="1"/>
  <c r="A2" i="56" s="1"/>
  <c r="B2" i="56" s="1" a="1"/>
  <c r="B2" i="56" s="1"/>
  <c r="A2" i="67" a="1"/>
  <c r="A2" i="67" s="1"/>
  <c r="DQ54" i="67" a="1"/>
  <c r="DQ54" i="67" s="1"/>
  <c r="A2" i="64" a="1"/>
  <c r="B3" i="64" s="1" a="1"/>
  <c r="A2" i="63" a="1"/>
  <c r="B3" i="63" s="1" a="1"/>
  <c r="A2" i="61" a="1"/>
  <c r="B3" i="61" s="1" a="1"/>
  <c r="A2" i="60" a="1"/>
  <c r="A2" i="58" a="1"/>
  <c r="D3" i="30" a="1"/>
  <c r="B3" i="64" l="1"/>
  <c r="B3" i="63"/>
  <c r="B3" i="61"/>
  <c r="B2" i="62"/>
  <c r="B3" i="58" a="1"/>
  <c r="B4" i="58" a="1"/>
  <c r="B4" i="58" s="1"/>
  <c r="B2" i="77"/>
  <c r="B4" i="77"/>
  <c r="D3" i="30"/>
  <c r="B3" i="77"/>
  <c r="A2" i="64"/>
  <c r="B2" i="64" s="1" a="1"/>
  <c r="A2" i="63"/>
  <c r="B2" i="63" s="1" a="1"/>
  <c r="B2" i="63" s="1"/>
  <c r="A2" i="61"/>
  <c r="B2" i="61" s="1" a="1"/>
  <c r="A2" i="58"/>
  <c r="B2" i="58" s="1" a="1"/>
  <c r="A2" i="60"/>
  <c r="B2" i="60" s="1" a="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B2" i="64" l="1"/>
  <c r="B2" i="60"/>
  <c r="B2" i="61"/>
  <c r="B3" i="58"/>
  <c r="B2" i="58"/>
  <c r="AP3" i="29" a="1"/>
  <c r="AL3" i="29" a="1"/>
  <c r="BW3" i="29" a="1"/>
  <c r="BW3" i="29" s="1"/>
  <c r="BT3" i="29" a="1"/>
  <c r="BR3" i="29" a="1"/>
  <c r="BP3" i="29" a="1"/>
  <c r="AX3" i="29" a="1"/>
  <c r="AX3" i="29" s="1"/>
  <c r="AV3" i="29" a="1"/>
  <c r="AP3" i="29" l="1"/>
  <c r="AL3" i="29"/>
  <c r="BT3" i="29"/>
  <c r="BR3" i="29"/>
  <c r="BP3" i="29"/>
  <c r="AV3" i="29"/>
  <c r="A3" i="30" l="1" a="1"/>
  <c r="BJ3" i="29" a="1"/>
  <c r="BJ3" i="29" s="1"/>
  <c r="AT3" i="29" a="1"/>
  <c r="AR3" i="29" a="1"/>
  <c r="AN3" i="29" a="1"/>
  <c r="AI3" i="29" a="1"/>
  <c r="AI3" i="29" s="1"/>
  <c r="AG3" i="29" a="1"/>
  <c r="P3" i="29" a="1"/>
  <c r="P3" i="29" s="1"/>
  <c r="N3" i="29" a="1"/>
  <c r="N3" i="29" s="1"/>
  <c r="L3" i="29" a="1"/>
  <c r="L3" i="29" s="1"/>
  <c r="J3" i="29" a="1"/>
  <c r="J3" i="29" s="1"/>
  <c r="H3" i="29" a="1"/>
  <c r="H3" i="29" s="1"/>
  <c r="B3" i="29" a="1"/>
  <c r="B3" i="29" s="1"/>
  <c r="D3" i="29" a="1"/>
  <c r="D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G3" i="30" s="1" a="1"/>
  <c r="AT3" i="29"/>
  <c r="AR3" i="29"/>
  <c r="AN3" i="29"/>
  <c r="AG3" i="29"/>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X3" i="29" a="1"/>
  <c r="X3" i="29" s="1"/>
  <c r="G3" i="30"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<sst xmlns="http://schemas.openxmlformats.org/spreadsheetml/2006/main" count="47240" uniqueCount="8532">
  <si>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</si>
  <si>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</si>
  <si>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</si>
  <si>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</si>
  <si>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</si>
  <si>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</si>
  <si>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</si>
  <si>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</si>
  <si>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</si>
  <si>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</si>
  <si>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</si>
  <si>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</si>
  <si>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</si>
  <si>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</si>
  <si>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</si>
  <si>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</si>
  <si>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</si>
  <si>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</si>
  <si>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</si>
  <si>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</si>
  <si>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</si>
  <si>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</si>
  <si>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</si>
  <si>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</si>
  <si>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</si>
  <si>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</si>
  <si>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</si>
  <si>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</si>
  <si>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</si>
  <si>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</si>
  <si>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</si>
  <si>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</si>
  <si>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</si>
  <si>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</si>
  <si>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</si>
  <si>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</si>
  <si>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</si>
  <si>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</si>
  <si>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</si>
  <si>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</si>
  <si>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</si>
  <si>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</si>
  <si>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</si>
  <si>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</si>
  <si>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</si>
  <si>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</si>
  <si>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</si>
  <si>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</si>
  <si>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</si>
  <si>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</si>
  <si>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</si>
  <si>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</si>
  <si>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</si>
  <si>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</si>
  <si>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</si>
  <si>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</si>
  <si>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</si>
  <si>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</si>
  <si>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</si>
  <si>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</si>
  <si>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</si>
  <si>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</si>
  <si>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</si>
  <si>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</si>
  <si>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</si>
  <si>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</si>
  <si>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</si>
  <si>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</si>
  <si>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</si>
  <si>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</si>
  <si>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</si>
  <si>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</si>
  <si>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</si>
  <si>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</si>
  <si>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</si>
  <si>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</si>
  <si>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</si>
  <si>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</si>
  <si>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</si>
  <si>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</si>
  <si>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</si>
  <si>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</si>
  <si>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</si>
  <si>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</si>
  <si>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</si>
  <si>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</si>
  <si>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</si>
  <si>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</si>
  <si>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</si>
  <si>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</si>
  <si>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</si>
  <si>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</si>
  <si>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</si>
  <si>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</si>
  <si>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</si>
  <si>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</si>
  <si>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</si>
  <si>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</si>
  <si>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</si>
  <si>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</si>
  <si>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</si>
  <si>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</si>
  <si>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</si>
  <si>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</si>
  <si>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</si>
  <si>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</si>
  <si>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</si>
  <si>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</si>
  <si>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</si>
  <si>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</si>
  <si>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</si>
  <si>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</si>
  <si>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</si>
  <si>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</si>
  <si>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</si>
  <si>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</si>
  <si>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</si>
  <si>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</si>
  <si>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</si>
  <si>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</si>
  <si>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</si>
  <si>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</si>
  <si>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</si>
  <si>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</si>
  <si>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</si>
  <si>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</si>
  <si>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</si>
  <si>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</si>
  <si>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</si>
  <si>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</si>
  <si>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</si>
  <si>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</si>
  <si>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</si>
  <si>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</si>
  <si>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</si>
  <si>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</si>
  <si>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</si>
  <si>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</si>
  <si>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</si>
  <si>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</si>
  <si>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</si>
  <si>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</si>
  <si>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</si>
  <si>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</si>
  <si>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</si>
  <si>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</si>
  <si>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</si>
  <si>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</si>
  <si>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</si>
  <si>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</si>
  <si>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</si>
  <si>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</si>
  <si>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</si>
  <si>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</si>
  <si>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</si>
  <si>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</si>
  <si>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</si>
  <si>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</si>
  <si>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</si>
  <si>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</si>
  <si>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</si>
  <si>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</si>
  <si>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</si>
  <si>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</si>
  <si>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</si>
  <si>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</si>
  <si>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</si>
  <si>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</si>
  <si>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</si>
  <si>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</si>
  <si>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</si>
  <si>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</si>
  <si>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</si>
  <si>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</si>
  <si>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</si>
  <si>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</si>
  <si>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</si>
  <si>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</si>
  <si>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</si>
  <si>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</si>
  <si>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</si>
  <si>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</si>
  <si>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</si>
  <si>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</si>
  <si>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</si>
  <si>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</si>
  <si>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</si>
  <si>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</si>
  <si>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</si>
  <si>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</si>
  <si>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</si>
  <si>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</si>
  <si>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</si>
  <si>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</si>
  <si>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</si>
  <si>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</si>
  <si>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</si>
  <si>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</si>
  <si>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</si>
  <si>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</si>
  <si>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</si>
  <si>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</si>
  <si>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</si>
  <si>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</si>
  <si>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</si>
  <si>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</si>
  <si>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</si>
  <si>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</si>
  <si>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</si>
  <si>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</si>
  <si>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</si>
  <si>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</si>
  <si>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</si>
  <si>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</si>
  <si>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</si>
  <si>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</si>
  <si>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</si>
  <si>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</si>
  <si>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</si>
  <si>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</si>
  <si>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</si>
  <si>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</si>
  <si>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</si>
  <si>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</si>
  <si>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</si>
  <si>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</si>
  <si>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</si>
  <si>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</si>
  <si>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</si>
  <si>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</si>
  <si>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</si>
  <si>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</si>
  <si>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</si>
  <si>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</si>
  <si>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</si>
  <si>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</si>
  <si>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</si>
  <si>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</si>
  <si>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</si>
  <si>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</si>
  <si>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</si>
  <si>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</si>
  <si>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</si>
  <si>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</si>
  <si>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</si>
  <si>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</si>
  <si>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</si>
  <si>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</si>
  <si>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</si>
  <si>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</si>
  <si>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</si>
  <si>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</si>
  <si>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</si>
  <si>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</si>
  <si>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</si>
  <si>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</si>
  <si>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</si>
  <si>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</si>
  <si>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</si>
  <si>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</si>
  <si>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</si>
  <si>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</si>
  <si>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</si>
  <si>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</si>
  <si>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</si>
  <si>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</si>
  <si>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</si>
  <si>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</si>
  <si>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</si>
  <si>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</si>
  <si>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</si>
  <si>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</si>
  <si>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</si>
  <si>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</si>
  <si>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</si>
  <si>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</si>
  <si>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</si>
  <si>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</si>
  <si>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</si>
  <si>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</si>
  <si>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</si>
  <si>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</si>
  <si>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</si>
  <si>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</si>
  <si>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</si>
  <si>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</si>
  <si>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</si>
  <si>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</si>
  <si>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</si>
  <si>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</si>
  <si>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</si>
  <si>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</si>
  <si>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</si>
  <si>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</si>
  <si>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</si>
  <si>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</si>
  <si>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</si>
  <si>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</si>
  <si>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</si>
  <si>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</si>
  <si>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</si>
  <si>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</si>
  <si>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</si>
  <si>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</si>
  <si>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</si>
  <si>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</si>
  <si>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</si>
  <si>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</si>
  <si>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</si>
  <si>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</si>
  <si>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</si>
  <si>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</si>
  <si>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</si>
  <si>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</si>
  <si>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</si>
  <si>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</si>
  <si>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</si>
  <si>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</si>
  <si>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</si>
  <si>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</si>
  <si>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</si>
  <si>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</si>
  <si>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</si>
  <si>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</si>
  <si>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</si>
  <si>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</si>
  <si>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</si>
  <si>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</si>
  <si>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</si>
  <si>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</si>
  <si>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</si>
  <si>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</si>
  <si>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</si>
  <si>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</si>
  <si>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</si>
  <si>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</si>
  <si>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</si>
  <si>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</si>
  <si>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</si>
  <si>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</si>
  <si>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</si>
  <si>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</si>
  <si>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</si>
  <si>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</si>
  <si>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</si>
  <si>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</si>
  <si>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</si>
  <si>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</si>
  <si>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</si>
  <si>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</si>
  <si>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</si>
  <si>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</si>
  <si>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</si>
  <si>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</si>
  <si>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</si>
  <si>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</si>
  <si>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</si>
  <si>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</si>
  <si>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</si>
  <si>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</si>
  <si>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</si>
  <si>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</si>
  <si>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</si>
  <si>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</si>
  <si>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</si>
  <si>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</si>
  <si>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</si>
  <si>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</si>
  <si>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</si>
  <si>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</si>
  <si>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</si>
  <si>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</si>
  <si>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</si>
  <si>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</si>
  <si>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</si>
  <si>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</si>
  <si>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</si>
  <si>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</si>
  <si>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</si>
  <si>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</si>
  <si>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</si>
  <si>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</si>
  <si>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</si>
  <si>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</si>
  <si>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</si>
  <si>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</si>
  <si>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</si>
  <si>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</si>
  <si>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</si>
  <si>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</si>
  <si>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</si>
  <si>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</si>
  <si>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</si>
  <si>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</si>
  <si>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</si>
  <si>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</si>
  <si>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</si>
  <si>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</si>
  <si>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</si>
  <si>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</si>
  <si>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</si>
  <si>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</si>
  <si>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</si>
  <si>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</si>
  <si>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</si>
  <si>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</si>
  <si>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</si>
  <si>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</si>
  <si>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</si>
  <si>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</si>
  <si>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</si>
  <si>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</si>
  <si>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</si>
  <si>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</si>
  <si>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</si>
  <si>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</si>
  <si>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</si>
  <si>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</si>
  <si>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</si>
  <si>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</si>
  <si>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</si>
  <si>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</si>
  <si>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</si>
  <si>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</si>
  <si>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</si>
  <si>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</si>
  <si>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</si>
  <si>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</si>
  <si>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</si>
  <si>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</si>
  <si>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</si>
  <si>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</si>
  <si>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</si>
  <si>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</si>
  <si>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</si>
  <si>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</si>
  <si>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</si>
  <si>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</si>
  <si>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</si>
  <si>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</si>
  <si>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</si>
  <si>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</si>
  <si>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</si>
  <si>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</si>
  <si>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</si>
  <si>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</si>
  <si>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</si>
  <si>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</si>
  <si>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</si>
  <si>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</si>
  <si>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</si>
  <si>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</si>
  <si>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</si>
  <si>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</si>
  <si>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</si>
  <si>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</si>
  <si>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</si>
  <si>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</si>
  <si>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</si>
  <si>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</si>
  <si>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</si>
  <si>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</si>
  <si>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</si>
  <si>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</si>
  <si>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</si>
  <si>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</si>
  <si>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</si>
  <si>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</si>
  <si>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</si>
  <si>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</si>
  <si>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</si>
  <si>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</si>
  <si>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</si>
  <si>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</si>
  <si>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</si>
  <si>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</si>
  <si>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</si>
  <si>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</si>
  <si>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</si>
  <si>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</si>
  <si>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</si>
  <si>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</si>
  <si>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</si>
  <si>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</si>
  <si>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</si>
  <si>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</si>
  <si>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</si>
  <si>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</si>
  <si>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</si>
  <si>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</si>
  <si>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</si>
  <si>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</si>
  <si>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</si>
  <si>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</si>
  <si>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</si>
  <si>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</si>
  <si>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</si>
  <si>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</si>
  <si>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</si>
  <si>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</si>
  <si>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</si>
  <si>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</si>
  <si>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</si>
  <si>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</si>
  <si>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</si>
  <si>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</si>
  <si>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</si>
  <si>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</si>
  <si>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</si>
  <si>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</si>
  <si>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</si>
  <si>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</si>
  <si>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</si>
  <si>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</si>
  <si>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</si>
  <si>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</si>
  <si>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</si>
  <si>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</si>
  <si>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</si>
  <si>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</si>
  <si>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</si>
  <si>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</si>
  <si>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</si>
  <si>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</si>
  <si>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</si>
  <si>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</si>
  <si>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</si>
  <si>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</si>
  <si>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</si>
  <si>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</si>
  <si>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</si>
  <si>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</si>
  <si>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</si>
  <si>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</si>
  <si>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</si>
  <si>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</si>
  <si>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</si>
  <si>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</si>
  <si>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</si>
  <si>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</si>
  <si>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</si>
  <si>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</si>
  <si>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</si>
  <si>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</si>
  <si>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</si>
  <si>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</si>
  <si>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</si>
  <si>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</si>
  <si>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</si>
  <si>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</si>
  <si>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</si>
  <si>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</si>
  <si>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</si>
  <si>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</si>
  <si>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</si>
  <si>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</si>
  <si>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</si>
  <si>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</si>
  <si>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</si>
  <si>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</si>
  <si>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</si>
  <si>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</si>
  <si>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</si>
  <si>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</si>
  <si>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</si>
  <si>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</si>
  <si>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</si>
  <si>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</si>
  <si>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</si>
  <si>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</si>
  <si>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</si>
  <si>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</si>
  <si>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</si>
  <si>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</si>
  <si>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</si>
  <si>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</si>
  <si>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</si>
  <si>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</si>
  <si>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</si>
  <si>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</si>
  <si>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</si>
  <si>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</si>
  <si>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</si>
  <si>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</si>
  <si>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</si>
  <si>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</si>
  <si>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</si>
  <si>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</si>
  <si>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</si>
  <si>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Researcher managed on experiment station</t>
  </si>
  <si>
    <t>Principal investigator</t>
  </si>
  <si>
    <t>University, main campus</t>
  </si>
  <si>
    <t>Primary role in executing experiment</t>
  </si>
  <si>
    <t>Artichoke</t>
  </si>
  <si>
    <t>Coarse loamy sand</t>
  </si>
  <si>
    <t>Dry seed</t>
  </si>
  <si>
    <t>Rows</t>
  </si>
  <si>
    <t>Furrow, mm</t>
  </si>
  <si>
    <t>Yes</t>
  </si>
  <si>
    <t>Ammonium nitrate</t>
  </si>
  <si>
    <t>Broadcast, not incorporated</t>
  </si>
  <si>
    <t>Above-ground biomass</t>
  </si>
  <si>
    <t>Combined</t>
  </si>
  <si>
    <t>excessively drained</t>
  </si>
  <si>
    <t>Breeding nursery or varietal trial</t>
  </si>
  <si>
    <t>Researcher managed on farm</t>
  </si>
  <si>
    <t>Collaborator</t>
  </si>
  <si>
    <t>University experiment station</t>
  </si>
  <si>
    <t>Supporting role</t>
  </si>
  <si>
    <t>Almond</t>
  </si>
  <si>
    <t>CO</t>
  </si>
  <si>
    <t>Coarse sand</t>
  </si>
  <si>
    <t>Transplants</t>
  </si>
  <si>
    <t>Hills</t>
  </si>
  <si>
    <t>H</t>
  </si>
  <si>
    <t>Alternating furrows, mm</t>
  </si>
  <si>
    <t>No</t>
  </si>
  <si>
    <t>Ammonium sulfate</t>
  </si>
  <si>
    <t>Broadcast, incorporated</t>
  </si>
  <si>
    <t>Leaves</t>
  </si>
  <si>
    <t>Hand cut, machine threshed</t>
  </si>
  <si>
    <t>somewhat excessively drained</t>
  </si>
  <si>
    <t>Free-air CO2 enrichment</t>
  </si>
  <si>
    <t>Farmer managed on farm</t>
  </si>
  <si>
    <t>Supervisor</t>
  </si>
  <si>
    <t>Government research institution</t>
  </si>
  <si>
    <t>Source of economic or other support</t>
  </si>
  <si>
    <t>Alfalfa</t>
  </si>
  <si>
    <t>Coarse silt</t>
  </si>
  <si>
    <t>Nursery</t>
  </si>
  <si>
    <t>Uniform/Broadcast</t>
  </si>
  <si>
    <t>Flood, mm</t>
  </si>
  <si>
    <t>Ammonium nitrate sulfate</t>
  </si>
  <si>
    <t>Banded on surface</t>
  </si>
  <si>
    <t>Grain, legume seeds</t>
  </si>
  <si>
    <t>Hand cut, hand threshed</t>
  </si>
  <si>
    <t>well drained</t>
  </si>
  <si>
    <t>Open-top chamber CO2 enrichment</t>
  </si>
  <si>
    <t>Researcher and farmer joint-managed</t>
  </si>
  <si>
    <t>Technical support</t>
  </si>
  <si>
    <t>Government research institution, designated laboratory or center</t>
  </si>
  <si>
    <t>Data organization or conversion</t>
  </si>
  <si>
    <t>Amaranth</t>
  </si>
  <si>
    <t>Coarse sandy loam</t>
  </si>
  <si>
    <t>Pregerminated seed</t>
  </si>
  <si>
    <t>Rows on beds</t>
  </si>
  <si>
    <t>Sprinkler, mm</t>
  </si>
  <si>
    <t>Anhydrous ammonia</t>
  </si>
  <si>
    <t>Banded beneath surface</t>
  </si>
  <si>
    <t>Silage</t>
  </si>
  <si>
    <t>Hand picked, no further processing</t>
  </si>
  <si>
    <t>moderately well drained</t>
  </si>
  <si>
    <t>Closed chamber</t>
  </si>
  <si>
    <t>Data analyst</t>
  </si>
  <si>
    <t>Private company</t>
  </si>
  <si>
    <t>Apple</t>
  </si>
  <si>
    <t>Clay</t>
  </si>
  <si>
    <t>Ratoon</t>
  </si>
  <si>
    <t>Unknown/not given</t>
  </si>
  <si>
    <t>Drip or trickle, mm</t>
  </si>
  <si>
    <t>Urea</t>
  </si>
  <si>
    <t>Applied in irrigation water</t>
  </si>
  <si>
    <t>Underground storage components (e.g., tubers, roots, corms, rhyzomes, etc.)</t>
  </si>
  <si>
    <t>Hand picked, machine processing</t>
  </si>
  <si>
    <t>somewhat poorly drained</t>
  </si>
  <si>
    <t>Moisture or nutrient gradient study</t>
  </si>
  <si>
    <t>Converts data to ICASA format</t>
  </si>
  <si>
    <t>Farm</t>
  </si>
  <si>
    <t>Apricot</t>
  </si>
  <si>
    <t>Clay loam</t>
  </si>
  <si>
    <t>Vertically planted sticks</t>
  </si>
  <si>
    <t>Pots</t>
  </si>
  <si>
    <t>Flood depth, mm</t>
  </si>
  <si>
    <t>Diammonium phosphate (DAP)</t>
  </si>
  <si>
    <t>Foliar spray</t>
  </si>
  <si>
    <t>Fruit</t>
  </si>
  <si>
    <t>Cotton stripper</t>
  </si>
  <si>
    <t>poorly drained</t>
  </si>
  <si>
    <t>Producer</t>
  </si>
  <si>
    <t>Farmer association or cooperative</t>
  </si>
  <si>
    <t>Asparagus</t>
  </si>
  <si>
    <t>Fine loam</t>
  </si>
  <si>
    <t>Horizontally planted sticks</t>
  </si>
  <si>
    <t>Water table depth, mm</t>
  </si>
  <si>
    <t>Monoammonium phosphate (MAP)</t>
  </si>
  <si>
    <t>Bottom of hole</t>
  </si>
  <si>
    <t>Fiber, e.g., cotton</t>
  </si>
  <si>
    <t>Method unknown/not given</t>
  </si>
  <si>
    <t>very poorly drained</t>
  </si>
  <si>
    <t>Non-governmental organization</t>
  </si>
  <si>
    <t>Avocado</t>
  </si>
  <si>
    <t>Fine loamy sand</t>
  </si>
  <si>
    <t>Inclined (45o) sticks</t>
  </si>
  <si>
    <t>Percolation rate, mm day-1</t>
  </si>
  <si>
    <t>Calcium nitrate</t>
  </si>
  <si>
    <t>On the seed</t>
  </si>
  <si>
    <t>Cotton boll, including lint</t>
  </si>
  <si>
    <t>Barley</t>
  </si>
  <si>
    <t>Fine sand</t>
  </si>
  <si>
    <t>Cutting</t>
  </si>
  <si>
    <t>C</t>
  </si>
  <si>
    <t>Bund height, mm</t>
  </si>
  <si>
    <t>Aqua ammonia</t>
  </si>
  <si>
    <t>Injected</t>
  </si>
  <si>
    <t>Stem</t>
  </si>
  <si>
    <t>Blueberry</t>
  </si>
  <si>
    <t>Fine sandy loam</t>
  </si>
  <si>
    <t>Puddling (for Rice only)</t>
  </si>
  <si>
    <t>Urea ammonium nitrate</t>
  </si>
  <si>
    <t>Broadcast on flooded/saturated soil, none in soil</t>
  </si>
  <si>
    <t>Bitter gourd</t>
  </si>
  <si>
    <t>Silty clay loam</t>
  </si>
  <si>
    <t>Constant flood depth, mm</t>
  </si>
  <si>
    <t>Calcium ammonium nitrate</t>
  </si>
  <si>
    <t>Broadcast on flooded/saturated soil, 15% in soil</t>
  </si>
  <si>
    <t>Bahia grass</t>
  </si>
  <si>
    <t>Loam</t>
  </si>
  <si>
    <t>Subsurface (burried) drip, mm</t>
  </si>
  <si>
    <t>Ammonium poly-phosphate</t>
  </si>
  <si>
    <t>Broadcast on flooded/saturated soil, 30% in soil</t>
  </si>
  <si>
    <t>Broad leaf weeds</t>
  </si>
  <si>
    <t>Loamy sand</t>
  </si>
  <si>
    <t>Irrigation method unknown/not given</t>
  </si>
  <si>
    <t>Single super phosphate</t>
  </si>
  <si>
    <t>Broadcast on flooded/saturated soil, 45% in soil</t>
  </si>
  <si>
    <t>Bermudagrass</t>
  </si>
  <si>
    <t>Sand</t>
  </si>
  <si>
    <t>Triple super phosphate (TSP)</t>
  </si>
  <si>
    <t>Broadcast on flooded/saturated soil, 60% in soil</t>
  </si>
  <si>
    <t>Bambara groundnut</t>
  </si>
  <si>
    <t>Sandy clay</t>
  </si>
  <si>
    <t>Liquid phosphoric acid</t>
  </si>
  <si>
    <t>Broadcast on flooded/saturated soil, 75% in soil</t>
  </si>
  <si>
    <t>Dry bean</t>
  </si>
  <si>
    <t>Sandy clay loam</t>
  </si>
  <si>
    <t>Potassium chloride (muriate of potash, MOP)</t>
  </si>
  <si>
    <t>Broadcast on flooded/saturated soil, 90% in soil</t>
  </si>
  <si>
    <t>Green bean</t>
  </si>
  <si>
    <t>Silt</t>
  </si>
  <si>
    <t>Potassium nitrate (nitrate of potash)</t>
  </si>
  <si>
    <t>Band on saturated soil,2cm flood, 92% in soil</t>
  </si>
  <si>
    <t>Banana</t>
  </si>
  <si>
    <t>Silty clay</t>
  </si>
  <si>
    <t>Potassium sulfate</t>
  </si>
  <si>
    <t>Deeply placed urea super granules/pellets, 95% in soil</t>
  </si>
  <si>
    <t>Brachiaria</t>
  </si>
  <si>
    <t>Silty loam</t>
  </si>
  <si>
    <t>Urea super granules</t>
  </si>
  <si>
    <t>Deeply placed urea super granules/pellets, 100% in soil</t>
  </si>
  <si>
    <t>Buckwheat</t>
  </si>
  <si>
    <t>Sandy loam</t>
  </si>
  <si>
    <t>Dolomitic limestone</t>
  </si>
  <si>
    <t>Application method unknown/not given</t>
  </si>
  <si>
    <t>Camelina</t>
  </si>
  <si>
    <t>Very fine loamy sand</t>
  </si>
  <si>
    <t>Rock phosphate</t>
  </si>
  <si>
    <t>Carrot</t>
  </si>
  <si>
    <t>Very fine sand</t>
  </si>
  <si>
    <t>Calcitic limestone</t>
  </si>
  <si>
    <t>Cabbage</t>
  </si>
  <si>
    <t>Very fine sandy loam</t>
  </si>
  <si>
    <t>Urea ammonium sulfate</t>
  </si>
  <si>
    <t>Cranberry</t>
  </si>
  <si>
    <t>Rhizobium</t>
  </si>
  <si>
    <t>Chinese cabbage</t>
  </si>
  <si>
    <t>Calcium hydroxide (hydrated lime)</t>
  </si>
  <si>
    <t>Coconut</t>
  </si>
  <si>
    <t>NPK - ammonium nitrate</t>
  </si>
  <si>
    <t>Celery</t>
  </si>
  <si>
    <t>NPK - urea</t>
  </si>
  <si>
    <t>Coffee</t>
  </si>
  <si>
    <t>NPK - ammonium nitrate urea</t>
  </si>
  <si>
    <t>Concord grape</t>
  </si>
  <si>
    <t>NPK - user blend</t>
  </si>
  <si>
    <t>Chia</t>
  </si>
  <si>
    <t>32% UAN (35% urea + 45% A.N.)</t>
  </si>
  <si>
    <t>Chestnut</t>
  </si>
  <si>
    <t>30% UAN (33% urea + 42% A.N.)</t>
  </si>
  <si>
    <t>Chickpea</t>
  </si>
  <si>
    <t>28% UAN (30% urea + 40% A.N.)</t>
  </si>
  <si>
    <t>Cherry</t>
  </si>
  <si>
    <t>21% AN (60% A.N. + 40% water)</t>
  </si>
  <si>
    <t>Citrus</t>
  </si>
  <si>
    <t>19% AN (54% A.N. + 46% water)</t>
  </si>
  <si>
    <t>Cauliflower</t>
  </si>
  <si>
    <t>Ammonium nitrate limestone</t>
  </si>
  <si>
    <t>Clover</t>
  </si>
  <si>
    <t>Ammonionated super phosphate</t>
  </si>
  <si>
    <t>Canola</t>
  </si>
  <si>
    <t>Ammonium phosphate nitrate</t>
  </si>
  <si>
    <t>Chocolate</t>
  </si>
  <si>
    <t>Ammonium phosphate sulfate</t>
  </si>
  <si>
    <t>Cotton</t>
  </si>
  <si>
    <t>Urea ammonium phosphate</t>
  </si>
  <si>
    <t>Carob</t>
  </si>
  <si>
    <t>Urea phosphate</t>
  </si>
  <si>
    <t>Crambe</t>
  </si>
  <si>
    <t>Calcium cyanamide</t>
  </si>
  <si>
    <t>Castor bean</t>
  </si>
  <si>
    <t>Calcium nitrate-urea</t>
  </si>
  <si>
    <t>Cassava</t>
  </si>
  <si>
    <t>Sodium nitrate</t>
  </si>
  <si>
    <t>Cashew</t>
  </si>
  <si>
    <t>Magnesium nitrate</t>
  </si>
  <si>
    <t>Cucumber</t>
  </si>
  <si>
    <t>Ammonium thiosulfate** (60% solution)</t>
  </si>
  <si>
    <t>Cowpea</t>
  </si>
  <si>
    <t>Ammonium polysulfide</t>
  </si>
  <si>
    <t>Dates</t>
  </si>
  <si>
    <t>Ammonium sulfate solution</t>
  </si>
  <si>
    <t>Eggplant</t>
  </si>
  <si>
    <t>Ammonium sulfate - nitrate</t>
  </si>
  <si>
    <t>Endive</t>
  </si>
  <si>
    <t>Ferrous ammonium sulfate</t>
  </si>
  <si>
    <t>Ethiopian mustard</t>
  </si>
  <si>
    <t>Liquid ammonium polyphosphate</t>
  </si>
  <si>
    <t>Fallow</t>
  </si>
  <si>
    <t>Nitric phosphate</t>
  </si>
  <si>
    <t>Faba bean</t>
  </si>
  <si>
    <t>Nitric acid</t>
  </si>
  <si>
    <t>Fig</t>
  </si>
  <si>
    <t>Urea solution</t>
  </si>
  <si>
    <t>Flax</t>
  </si>
  <si>
    <t>Zinc ammonium sulfate solution</t>
  </si>
  <si>
    <t>Finger millet</t>
  </si>
  <si>
    <t>Zinc manganese ammonium sulfate</t>
  </si>
  <si>
    <t>Forage (generic)</t>
  </si>
  <si>
    <t>Ammonium metaphosphate</t>
  </si>
  <si>
    <t>Forage maize</t>
  </si>
  <si>
    <t>Ammonium phosphate</t>
  </si>
  <si>
    <t>Red fescue</t>
  </si>
  <si>
    <t>Potassium - sodium nitrate</t>
  </si>
  <si>
    <t>Foxtail millet</t>
  </si>
  <si>
    <t>ESN</t>
  </si>
  <si>
    <t>Garlic</t>
  </si>
  <si>
    <t>NBTPT</t>
  </si>
  <si>
    <t>Guinea grass</t>
  </si>
  <si>
    <t>DCD (dicyandiamide)</t>
  </si>
  <si>
    <t>Grass vegetations</t>
  </si>
  <si>
    <t>SuperU</t>
  </si>
  <si>
    <t>Grass weeds</t>
  </si>
  <si>
    <t>DMPP (3,4-Dimethylpyrazole phosphate)</t>
  </si>
  <si>
    <t>Guayule</t>
  </si>
  <si>
    <t>Sulfur coated urea (thin coat)</t>
  </si>
  <si>
    <t>Guar</t>
  </si>
  <si>
    <t>Sulfur coated urea (thick coat)</t>
  </si>
  <si>
    <t>Hemp</t>
  </si>
  <si>
    <t>ESN + NBTPT</t>
  </si>
  <si>
    <t>Hops</t>
  </si>
  <si>
    <t>Ureaform (urea + formaldehyde)</t>
  </si>
  <si>
    <t>Hesperaloe</t>
  </si>
  <si>
    <t>Crotonylidene diurea (CDU)</t>
  </si>
  <si>
    <t>Hairy vetch</t>
  </si>
  <si>
    <t>Isobutylidene diurea (IBDU)</t>
  </si>
  <si>
    <t>Hazelnut</t>
  </si>
  <si>
    <t>Methylene ureas</t>
  </si>
  <si>
    <t>Jatropha</t>
  </si>
  <si>
    <t>Mono potassium phosphate (MKP)</t>
  </si>
  <si>
    <t>Jack bean</t>
  </si>
  <si>
    <t>Superphosphoric acid</t>
  </si>
  <si>
    <t>Jute</t>
  </si>
  <si>
    <t>Calcium metaphosphate</t>
  </si>
  <si>
    <t>Kenaf</t>
  </si>
  <si>
    <t>Potassium metaphosphate</t>
  </si>
  <si>
    <t>Lablab</t>
  </si>
  <si>
    <t>Precipitated phosphate</t>
  </si>
  <si>
    <t>Lima bean</t>
  </si>
  <si>
    <t>Magnesium ammonium phosphate (struvite)</t>
  </si>
  <si>
    <t>Licorice</t>
  </si>
  <si>
    <t>Bone meal (steamed)</t>
  </si>
  <si>
    <t>Superphosphate, enriched</t>
  </si>
  <si>
    <t>Leek</t>
  </si>
  <si>
    <t>Basic Lime phosphate</t>
  </si>
  <si>
    <t>Lentil</t>
  </si>
  <si>
    <t>Magnesium phosphate</t>
  </si>
  <si>
    <t>Lettuce</t>
  </si>
  <si>
    <t>Limestone, phosphatic</t>
  </si>
  <si>
    <t>Maize</t>
  </si>
  <si>
    <t>Basic slag</t>
  </si>
  <si>
    <t>Macadamia nut</t>
  </si>
  <si>
    <t>Colloidal phosphate (Soft)</t>
  </si>
  <si>
    <t>Mung bean</t>
  </si>
  <si>
    <t>Potash suspensions</t>
  </si>
  <si>
    <t>Napier grass</t>
  </si>
  <si>
    <t>Potassium carbonate K2CO3 solid</t>
  </si>
  <si>
    <t>Nopal</t>
  </si>
  <si>
    <t>Potassium carbonate K2CO3 liquid</t>
  </si>
  <si>
    <t>Erect prickly pear</t>
  </si>
  <si>
    <t>Potassium magnesium sulfate**</t>
  </si>
  <si>
    <t>Cochineal nopal cactus</t>
  </si>
  <si>
    <t>Manure salts</t>
  </si>
  <si>
    <t>Pitaya</t>
  </si>
  <si>
    <t>Kainite KMg(SO4)Cl·3H2O</t>
  </si>
  <si>
    <t>Dragon fruit</t>
  </si>
  <si>
    <t>Carnallite (hydrated potassium magnesium chloride)</t>
  </si>
  <si>
    <t>Oats</t>
  </si>
  <si>
    <t>Lime-potash mixtures</t>
  </si>
  <si>
    <t>Okra</t>
  </si>
  <si>
    <t>Greensand</t>
  </si>
  <si>
    <t>Oil palm</t>
  </si>
  <si>
    <t>Wettable S</t>
  </si>
  <si>
    <t>Olives</t>
  </si>
  <si>
    <t>Flowable S</t>
  </si>
  <si>
    <t>Onion</t>
  </si>
  <si>
    <t>Flowers of S</t>
  </si>
  <si>
    <t>Other</t>
  </si>
  <si>
    <t>Gypsum</t>
  </si>
  <si>
    <t>Parsnip</t>
  </si>
  <si>
    <t>Magnesium sulfate (epsom salt)</t>
  </si>
  <si>
    <t>Pak choi</t>
  </si>
  <si>
    <t>Magnesium sulfate (Kieserite)</t>
  </si>
  <si>
    <t>Pecan</t>
  </si>
  <si>
    <t>Sulfuric acid</t>
  </si>
  <si>
    <t>Pea</t>
  </si>
  <si>
    <t>Copper sulfate</t>
  </si>
  <si>
    <t>Pear</t>
  </si>
  <si>
    <t>Aluminum sulfate</t>
  </si>
  <si>
    <t>Pigeon pea</t>
  </si>
  <si>
    <t>Cobalt sulfate</t>
  </si>
  <si>
    <t>Plum</t>
  </si>
  <si>
    <t>Ferric sulfate</t>
  </si>
  <si>
    <t>Pumpkin</t>
  </si>
  <si>
    <t>Ferrous sulfate</t>
  </si>
  <si>
    <t>Pearl millet</t>
  </si>
  <si>
    <t>Calcium sulfate (hydrous)</t>
  </si>
  <si>
    <t>Pineapple</t>
  </si>
  <si>
    <t>Lime sulfur solution</t>
  </si>
  <si>
    <t>Peanut</t>
  </si>
  <si>
    <t>Magnesia (Magnesium oxide)</t>
  </si>
  <si>
    <t>Poplar</t>
  </si>
  <si>
    <t>Brucite (Magnesium hydroxide)</t>
  </si>
  <si>
    <t>Potato</t>
  </si>
  <si>
    <t>Magnesium chelate</t>
  </si>
  <si>
    <t>Perennial peanut</t>
  </si>
  <si>
    <t>Calcium chloride</t>
  </si>
  <si>
    <t>Bell pepper</t>
  </si>
  <si>
    <t>Calcium oxide (burned lime, quicklime)</t>
  </si>
  <si>
    <t>Papaya</t>
  </si>
  <si>
    <t>Selma chalk</t>
  </si>
  <si>
    <t>Proso millet</t>
  </si>
  <si>
    <t>Calcium chelate</t>
  </si>
  <si>
    <t>Parsley</t>
  </si>
  <si>
    <t>Borax</t>
  </si>
  <si>
    <t>Persimmon</t>
  </si>
  <si>
    <t>Boric acid</t>
  </si>
  <si>
    <t>Pistachio</t>
  </si>
  <si>
    <t>Zinc sulfate monohydrate</t>
  </si>
  <si>
    <t>Quinoa</t>
  </si>
  <si>
    <t>Zinc sulfate heptahydrate</t>
  </si>
  <si>
    <t>Radish</t>
  </si>
  <si>
    <t>Zinc oxysulfate</t>
  </si>
  <si>
    <t>Rape</t>
  </si>
  <si>
    <t>Basic zinc sulfate</t>
  </si>
  <si>
    <t>Red clover</t>
  </si>
  <si>
    <t>Zinc oxide</t>
  </si>
  <si>
    <t>Annual ryegrass</t>
  </si>
  <si>
    <t>Zinc carbonate</t>
  </si>
  <si>
    <t>Perennial ryegrass</t>
  </si>
  <si>
    <t>Zinc chloride</t>
  </si>
  <si>
    <t>Rhizoma peanut</t>
  </si>
  <si>
    <t>Zinc nitrate</t>
  </si>
  <si>
    <t>Rice</t>
  </si>
  <si>
    <t>Zinc phosphate</t>
  </si>
  <si>
    <t>Rye</t>
  </si>
  <si>
    <t>Zonc frits</t>
  </si>
  <si>
    <t>Safflower</t>
  </si>
  <si>
    <t>Ammoniated zinc</t>
  </si>
  <si>
    <t>Soybean</t>
  </si>
  <si>
    <t>Manganese agstone</t>
  </si>
  <si>
    <t>Sugar beet</t>
  </si>
  <si>
    <t>Manganese chelate</t>
  </si>
  <si>
    <t>Sesame</t>
  </si>
  <si>
    <t>Manganese oxide</t>
  </si>
  <si>
    <t>Sorghum</t>
  </si>
  <si>
    <t>Manganese slag</t>
  </si>
  <si>
    <t>Shallot</t>
  </si>
  <si>
    <t>Manganese sulfate</t>
  </si>
  <si>
    <t>Spinach</t>
  </si>
  <si>
    <t>Manganous oxide</t>
  </si>
  <si>
    <t>Summer squash</t>
  </si>
  <si>
    <t>Iron chelate</t>
  </si>
  <si>
    <t>Winter squash</t>
  </si>
  <si>
    <t>Iron compound</t>
  </si>
  <si>
    <t>Strawberry</t>
  </si>
  <si>
    <t>Ferric oxide</t>
  </si>
  <si>
    <t>Shrubs/trees</t>
  </si>
  <si>
    <t>Copper oxide, black</t>
  </si>
  <si>
    <t>Stevia</t>
  </si>
  <si>
    <t>Copper oxide, red</t>
  </si>
  <si>
    <t>Sugarcane</t>
  </si>
  <si>
    <t>Copper chelate</t>
  </si>
  <si>
    <t>Sunflower</t>
  </si>
  <si>
    <t>Copper compound</t>
  </si>
  <si>
    <t>Sweet corn</t>
  </si>
  <si>
    <t>Sodium molybdonate</t>
  </si>
  <si>
    <t>Switch grass</t>
  </si>
  <si>
    <t>Generic fertilizer</t>
  </si>
  <si>
    <t>Sweet potato</t>
  </si>
  <si>
    <t>Tannier</t>
  </si>
  <si>
    <t>Taro</t>
  </si>
  <si>
    <t>Tepary bean</t>
  </si>
  <si>
    <t>Tea</t>
  </si>
  <si>
    <t>Teff</t>
  </si>
  <si>
    <t>Tall fescue</t>
  </si>
  <si>
    <t>Table grape</t>
  </si>
  <si>
    <t>Turnip</t>
  </si>
  <si>
    <t>Tobacco</t>
  </si>
  <si>
    <t>Tomato</t>
  </si>
  <si>
    <t>Triticale</t>
  </si>
  <si>
    <t>Velvet bean</t>
  </si>
  <si>
    <t>Wine grape</t>
  </si>
  <si>
    <t>Black gram</t>
  </si>
  <si>
    <t>Bread wheat</t>
  </si>
  <si>
    <t>Durum wheat</t>
  </si>
  <si>
    <t>Wheat</t>
  </si>
  <si>
    <t>Willow</t>
  </si>
  <si>
    <t>Watermelon</t>
  </si>
  <si>
    <t>Black walnut</t>
  </si>
  <si>
    <t>Walnut</t>
  </si>
  <si>
    <t>Yam</t>
  </si>
  <si>
    <t>Cereal-unknown or mixture</t>
  </si>
  <si>
    <t>Legume-unknown or mixture</t>
  </si>
  <si>
    <t>Grass-unknown or mixture</t>
  </si>
  <si>
    <t>Cover crop-unknown or mixture</t>
  </si>
  <si>
    <t>EXPERIMENTS</t>
  </si>
  <si>
    <t>MULTIPLE USE CODES</t>
  </si>
  <si>
    <t>logical</t>
  </si>
  <si>
    <t>experimentType</t>
  </si>
  <si>
    <t>experimentType_sort</t>
  </si>
  <si>
    <t>managementType</t>
  </si>
  <si>
    <t>managementType_sort</t>
  </si>
  <si>
    <t>researcherRole</t>
  </si>
  <si>
    <t>researcherRole_sort</t>
  </si>
  <si>
    <t>instituteType</t>
  </si>
  <si>
    <t>instituteRole</t>
  </si>
  <si>
    <t>instituteRole_sort</t>
  </si>
  <si>
    <t>cropIdent</t>
  </si>
  <si>
    <t>cropIdent_sort</t>
  </si>
  <si>
    <t>soilTexture</t>
  </si>
  <si>
    <t>soilTexture_sort</t>
  </si>
  <si>
    <t>cultivarIdent</t>
  </si>
  <si>
    <t>cultivarIdent_code</t>
  </si>
  <si>
    <t>cultivarIdent_sort</t>
  </si>
  <si>
    <t>cropUse</t>
  </si>
  <si>
    <t>cropUse_sort</t>
  </si>
  <si>
    <t>plantingMaterial</t>
  </si>
  <si>
    <t>plantingMaterial_sort</t>
  </si>
  <si>
    <t>plantingDistribution_sort</t>
  </si>
  <si>
    <t>plantingDistribution</t>
  </si>
  <si>
    <t>irrigationOperation</t>
  </si>
  <si>
    <t>fertilizerMaterial</t>
  </si>
  <si>
    <t>applicationMethod</t>
  </si>
  <si>
    <t>harvestComponent</t>
  </si>
  <si>
    <t>harvestMethod</t>
  </si>
  <si>
    <t>fertilizerMaterial_sort</t>
  </si>
  <si>
    <t>applicationMethod_sort</t>
  </si>
  <si>
    <t>harvestComponent_sort</t>
  </si>
  <si>
    <t>harvestMethod_sort</t>
  </si>
  <si>
    <t>irrigationOperation_sort</t>
  </si>
  <si>
    <t>soilDrainageClass</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</si>
  <si>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</si>
  <si>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</si>
  <si>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</si>
  <si>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</si>
  <si>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</si>
  <si>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</si>
  <si>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</si>
  <si>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</si>
  <si>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</si>
  <si>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</si>
  <si>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</si>
  <si>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</si>
  <si>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</si>
  <si>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</si>
  <si>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</si>
  <si>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</si>
  <si>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</si>
  <si>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</si>
  <si>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</si>
  <si>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</si>
  <si>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</si>
  <si>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</si>
  <si>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</si>
  <si>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</si>
  <si>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</si>
  <si>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</si>
  <si>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</si>
  <si>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</si>
  <si>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</si>
  <si>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</si>
  <si>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</si>
  <si>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</si>
  <si>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</si>
  <si>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</si>
  <si>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</si>
  <si>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</si>
  <si>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</si>
  <si>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</si>
  <si>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</si>
  <si>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</si>
  <si>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</si>
  <si>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</si>
  <si>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</si>
  <si>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</si>
  <si>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</si>
  <si>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</si>
  <si>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</si>
  <si>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</si>
  <si>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</si>
  <si>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</si>
  <si>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</si>
  <si>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</si>
  <si>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</si>
  <si>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</si>
  <si>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</si>
  <si>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</si>
  <si>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</si>
  <si>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</si>
  <si>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</si>
  <si>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</si>
  <si>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</si>
  <si>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</si>
  <si>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</si>
  <si>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</si>
  <si>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</si>
  <si>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</si>
  <si>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</si>
  <si>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</si>
  <si>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</si>
  <si>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</si>
  <si>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</si>
  <si>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</si>
  <si>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</si>
  <si>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</si>
  <si>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</si>
  <si>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</si>
  <si>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</si>
  <si>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</si>
  <si>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</si>
  <si>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</si>
  <si>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</si>
  <si>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</si>
  <si>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</si>
  <si>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</si>
  <si>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</si>
  <si>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</si>
  <si>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</si>
  <si>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</si>
  <si>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</si>
  <si>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</si>
  <si>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</si>
  <si>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</si>
  <si>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</si>
  <si>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</si>
  <si>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</si>
  <si>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</si>
  <si>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</si>
  <si>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</si>
  <si>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</si>
  <si>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</si>
  <si>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</si>
  <si>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</si>
  <si>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</si>
  <si>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</si>
  <si>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</si>
  <si>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</si>
  <si>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</si>
  <si>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</si>
  <si>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</si>
  <si>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</si>
  <si>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</si>
  <si>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</si>
  <si>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</si>
  <si>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</si>
  <si>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</si>
  <si>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</si>
  <si>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</si>
  <si>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</si>
  <si>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</si>
  <si>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</si>
  <si>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</si>
  <si>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</si>
  <si>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</si>
  <si>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</si>
  <si>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</si>
  <si>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</si>
  <si>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</si>
  <si>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</si>
  <si>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</si>
  <si>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</si>
  <si>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</si>
  <si>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</si>
  <si>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</si>
  <si>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</si>
  <si>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</si>
  <si>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</si>
  <si>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</si>
  <si>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</si>
  <si>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</si>
  <si>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</si>
  <si>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</si>
  <si>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</si>
  <si>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</si>
  <si>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</si>
  <si>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</si>
  <si>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</si>
  <si>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</si>
  <si>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</si>
  <si>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</si>
  <si>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</si>
  <si>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</si>
  <si>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</si>
  <si>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</si>
  <si>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</si>
  <si>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</si>
  <si>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</si>
  <si>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</si>
  <si>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</si>
  <si>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</si>
  <si>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</si>
  <si>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</si>
  <si>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</si>
  <si>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</si>
  <si>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</si>
  <si>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</si>
  <si>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</si>
  <si>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</si>
  <si>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</si>
  <si>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</si>
  <si>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</si>
  <si>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</si>
  <si>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</si>
  <si>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</si>
  <si>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</si>
  <si>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</si>
  <si>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</si>
  <si>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</si>
  <si>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</si>
  <si>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</si>
  <si>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</si>
  <si>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</si>
  <si>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</si>
  <si>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</si>
  <si>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</si>
  <si>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</si>
  <si>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</si>
  <si>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</si>
  <si>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</si>
  <si>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</si>
  <si>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</si>
  <si>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</si>
  <si>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</si>
  <si>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</si>
  <si>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</si>
  <si>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</si>
  <si>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</si>
  <si>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</si>
  <si>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</si>
  <si>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</si>
  <si>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</si>
  <si>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</si>
  <si>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</si>
  <si>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</si>
  <si>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</si>
  <si>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</si>
  <si>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</si>
  <si>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</si>
  <si>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</si>
  <si>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</si>
  <si>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</si>
  <si>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</si>
  <si>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</si>
  <si>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</si>
  <si>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</si>
  <si>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</si>
  <si>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</si>
  <si>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</si>
  <si>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</si>
  <si>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</si>
  <si>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</si>
  <si>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</si>
  <si>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</si>
  <si>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</si>
  <si>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</si>
  <si>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</si>
  <si>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</si>
  <si>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</si>
  <si>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</si>
  <si>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</si>
  <si>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</si>
  <si>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</si>
  <si>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</si>
  <si>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</si>
  <si>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</si>
  <si>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</si>
  <si>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</si>
  <si>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</si>
  <si>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</si>
  <si>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</si>
  <si>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</si>
  <si>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</si>
  <si>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</si>
  <si>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</si>
  <si>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</si>
  <si>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</si>
  <si>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</si>
  <si>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</si>
  <si>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</si>
  <si>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</si>
  <si>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</si>
  <si>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</si>
  <si>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</si>
  <si>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</si>
  <si>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</si>
  <si>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</si>
  <si>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</si>
  <si>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</si>
  <si>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</si>
  <si>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</si>
  <si>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</si>
  <si>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</si>
  <si>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</si>
  <si>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</si>
  <si>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</si>
  <si>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</si>
  <si>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</si>
  <si>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</si>
  <si>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</si>
  <si>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</si>
  <si>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</si>
  <si>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</si>
  <si>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</si>
  <si>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</si>
  <si>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</si>
  <si>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</si>
  <si>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</si>
  <si>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</si>
  <si>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</si>
  <si>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</si>
  <si>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</si>
  <si>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</si>
  <si>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</si>
  <si>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</si>
  <si>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</si>
  <si>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</si>
  <si>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</si>
  <si>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</si>
  <si>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</si>
  <si>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</si>
  <si>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</si>
  <si>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</si>
  <si>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</si>
  <si>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</si>
  <si>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</si>
  <si>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</si>
  <si>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</si>
  <si>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</si>
  <si>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</si>
  <si>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</si>
  <si>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</si>
  <si>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</si>
  <si>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</si>
  <si>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</si>
  <si>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</si>
  <si>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</si>
  <si>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</si>
  <si>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</si>
  <si>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</si>
  <si>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</si>
  <si>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</si>
  <si>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</si>
  <si>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</si>
  <si>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</si>
  <si>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</si>
  <si>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</si>
  <si>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</si>
  <si>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</si>
  <si>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</si>
  <si>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</si>
  <si>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</si>
  <si>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</si>
  <si>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</si>
  <si>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</si>
  <si>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</si>
  <si>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</si>
  <si>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</si>
  <si>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</si>
  <si>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</si>
  <si>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</si>
  <si>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</si>
  <si>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</si>
  <si>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</si>
  <si>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</si>
  <si>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</si>
  <si>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</si>
  <si>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</si>
  <si>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</si>
  <si>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</si>
  <si>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</si>
  <si>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</si>
  <si>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</si>
  <si>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</si>
  <si>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</si>
  <si>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</si>
  <si>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</si>
  <si>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</si>
  <si>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</si>
  <si>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</si>
  <si>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</si>
  <si>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</si>
  <si>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</si>
  <si>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</si>
  <si>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</si>
  <si>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</si>
  <si>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</si>
  <si>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</si>
  <si>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</si>
  <si>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</si>
  <si>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</si>
  <si>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</si>
  <si>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</si>
  <si>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</si>
  <si>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</si>
  <si>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</si>
  <si>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</si>
  <si>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</si>
  <si>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</si>
  <si>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</si>
  <si>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</si>
  <si>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</si>
  <si>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</si>
  <si>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</si>
  <si>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</si>
  <si>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</si>
  <si>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</si>
  <si>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</si>
  <si>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</si>
  <si>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</si>
  <si>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</si>
  <si>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</si>
  <si>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</si>
  <si>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</si>
  <si>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</si>
  <si>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</si>
  <si>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</si>
  <si>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</si>
  <si>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</si>
  <si>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</si>
  <si>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</si>
  <si>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</si>
  <si>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</si>
  <si>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</si>
  <si>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</si>
  <si>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</si>
  <si>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</si>
  <si>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</si>
  <si>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</si>
  <si>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</si>
  <si>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</si>
  <si>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</si>
  <si>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</si>
  <si>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</si>
  <si>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</si>
  <si>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</si>
  <si>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</si>
  <si>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</si>
  <si>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</si>
  <si>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</si>
  <si>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</si>
  <si>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</si>
  <si>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</si>
  <si>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</si>
  <si>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</si>
  <si>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</si>
  <si>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</si>
  <si>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</si>
  <si>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</si>
  <si>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</si>
  <si>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</si>
  <si>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</si>
  <si>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</si>
  <si>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</si>
  <si>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</si>
  <si>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</si>
  <si>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</si>
  <si>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</si>
  <si>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</si>
  <si>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</si>
  <si>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</si>
  <si>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</si>
  <si>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</si>
  <si>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</si>
  <si>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</si>
  <si>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</si>
  <si>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</si>
  <si>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</si>
  <si>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</si>
  <si>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</si>
  <si>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</si>
  <si>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</si>
  <si>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</si>
  <si>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</si>
  <si>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</si>
  <si>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</si>
  <si>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</si>
  <si>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</si>
  <si>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</si>
  <si>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</si>
  <si>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</si>
  <si>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</si>
  <si>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</si>
  <si>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</si>
  <si>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</si>
  <si>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</si>
  <si>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</si>
  <si>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</si>
  <si>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</si>
  <si>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</si>
  <si>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</si>
  <si>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</si>
  <si>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</si>
  <si>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</si>
  <si>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</si>
  <si>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</si>
  <si>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</si>
  <si>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</si>
  <si>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</si>
  <si>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</si>
  <si>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</si>
  <si>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</si>
  <si>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</si>
  <si>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</si>
  <si>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</si>
  <si>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</si>
  <si>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</si>
  <si>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</si>
  <si>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</si>
  <si>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</si>
  <si>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</si>
  <si>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</si>
  <si>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</si>
  <si>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</si>
  <si>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</si>
  <si>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</si>
  <si>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</si>
  <si>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</si>
  <si>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</si>
  <si>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</si>
  <si>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</si>
  <si>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</si>
  <si>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</si>
  <si>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</si>
  <si>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</si>
  <si>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</si>
  <si>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</si>
  <si>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</si>
  <si>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</si>
  <si>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</si>
  <si>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</si>
  <si>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</si>
  <si>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</si>
  <si>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</si>
  <si>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</si>
  <si>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</si>
  <si>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</si>
  <si>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</si>
  <si>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</si>
  <si>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</si>
  <si>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</si>
  <si>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</si>
  <si>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</si>
  <si>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</si>
  <si>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</si>
  <si>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</si>
  <si>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</si>
  <si>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</si>
  <si>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</si>
  <si>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</si>
  <si>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</si>
  <si>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</si>
  <si>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</si>
  <si>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</si>
  <si>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</si>
  <si>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</si>
  <si>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</si>
  <si>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</si>
  <si>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</si>
  <si>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</si>
  <si>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</si>
  <si>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</si>
  <si>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</si>
  <si>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</si>
  <si>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</si>
  <si>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</si>
  <si>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</si>
  <si>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</si>
  <si>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</si>
  <si>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</si>
  <si>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</si>
  <si>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</si>
  <si>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</si>
  <si>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</si>
  <si>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</si>
  <si>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</si>
  <si>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</si>
  <si>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</si>
  <si>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</si>
  <si>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</si>
  <si>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</si>
  <si>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</si>
  <si>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</si>
  <si>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</si>
  <si>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</si>
  <si>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</si>
  <si>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</si>
  <si>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</si>
  <si>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</si>
  <si>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</si>
  <si>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</si>
  <si>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</si>
  <si>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</si>
  <si>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</si>
  <si>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</si>
  <si>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</si>
  <si>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</si>
  <si>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</si>
  <si>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</si>
  <si>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</si>
  <si>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</si>
  <si>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</si>
  <si>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</si>
  <si>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</si>
  <si>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</si>
  <si>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</si>
  <si>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</si>
  <si>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</si>
  <si>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</si>
  <si>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</si>
  <si>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</si>
  <si>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</si>
  <si>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</si>
  <si>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</si>
  <si>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</si>
  <si>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</si>
  <si>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</si>
  <si>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</si>
  <si>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</si>
  <si>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</si>
  <si>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</si>
  <si>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</si>
  <si>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</si>
  <si>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</si>
  <si>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</si>
  <si>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</si>
  <si>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</si>
  <si>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</si>
  <si>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</si>
  <si>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</si>
  <si>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</si>
  <si>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</si>
  <si>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</si>
  <si>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</si>
  <si>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</si>
  <si>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</si>
  <si>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</si>
  <si>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</si>
  <si>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</si>
  <si>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</si>
  <si>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</si>
  <si>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</si>
  <si>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</si>
  <si>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</si>
  <si>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</si>
  <si>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</si>
  <si>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</si>
  <si>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</si>
  <si>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</si>
  <si>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</si>
  <si>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</si>
  <si>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</si>
  <si>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</si>
  <si>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</si>
  <si>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</si>
  <si>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</si>
  <si>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</si>
  <si>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</si>
  <si>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</si>
  <si>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</si>
  <si>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</si>
  <si>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</si>
  <si>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</si>
  <si>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</si>
  <si>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</si>
  <si>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</si>
  <si>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</si>
  <si>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</si>
  <si>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</si>
  <si>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</si>
  <si>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</si>
  <si>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</si>
  <si>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</si>
  <si>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</si>
  <si>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</si>
  <si>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</si>
  <si>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</si>
  <si>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</si>
  <si>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</si>
  <si>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</si>
  <si>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</si>
  <si>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</si>
  <si>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</si>
  <si>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</si>
  <si>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</si>
  <si>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</si>
  <si>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</si>
  <si>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</si>
  <si>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</si>
  <si>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</si>
  <si>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</si>
  <si>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</si>
  <si>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</si>
  <si>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</si>
  <si>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</si>
  <si>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</si>
  <si>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</si>
  <si>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</si>
  <si>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</si>
  <si>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</si>
  <si>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</si>
  <si>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</si>
  <si>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</si>
  <si>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</si>
  <si>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</si>
  <si>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</si>
  <si>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</si>
  <si>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</si>
  <si>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</si>
  <si>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</si>
  <si>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</si>
  <si>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</si>
  <si>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</si>
  <si>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</si>
  <si>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</si>
  <si>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</si>
  <si>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</si>
  <si>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</si>
  <si>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</si>
  <si>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</si>
  <si>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</si>
  <si>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</si>
  <si>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</si>
  <si>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</si>
  <si>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</si>
  <si>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</si>
  <si>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</si>
  <si>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</si>
  <si>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</si>
  <si>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</si>
  <si>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</si>
  <si>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</si>
  <si>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</si>
  <si>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</si>
  <si>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</si>
  <si>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</si>
  <si>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</si>
  <si>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</si>
  <si>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</si>
  <si>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</si>
  <si>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</si>
  <si>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</si>
  <si>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</si>
  <si>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</si>
  <si>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</si>
  <si>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</si>
  <si>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</si>
  <si>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</si>
  <si>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</si>
  <si>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</si>
  <si>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</si>
  <si>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</si>
  <si>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</si>
  <si>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</si>
  <si>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</si>
  <si>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</si>
  <si>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</si>
  <si>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</si>
  <si>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</si>
  <si>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</si>
  <si>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</si>
  <si>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</si>
  <si>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</si>
  <si>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</si>
  <si>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</si>
  <si>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</si>
  <si>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</si>
  <si>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</si>
  <si>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</si>
  <si>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</si>
  <si>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</si>
  <si>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</si>
  <si>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</si>
  <si>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</si>
  <si>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</si>
  <si>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</si>
  <si>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</si>
  <si>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</si>
  <si>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</si>
  <si>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</si>
  <si>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</si>
  <si>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</si>
  <si>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</si>
  <si>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</si>
  <si>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</si>
  <si>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</si>
  <si>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</si>
  <si>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</si>
  <si>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</si>
  <si>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</si>
  <si>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</si>
  <si>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</si>
  <si>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</si>
  <si>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</si>
  <si>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</si>
  <si>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</si>
  <si>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</si>
  <si>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</si>
  <si>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</si>
  <si>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</si>
  <si>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</si>
  <si>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</si>
  <si>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</si>
  <si>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</si>
  <si>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</si>
  <si>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</si>
  <si>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</si>
  <si>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</si>
  <si>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</si>
  <si>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</si>
  <si>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</si>
  <si>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</si>
  <si>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</si>
  <si>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</si>
  <si>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</si>
  <si>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</si>
  <si>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</si>
  <si>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</si>
  <si>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</si>
  <si>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</si>
  <si>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</si>
  <si>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</si>
  <si>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</si>
  <si>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</si>
  <si>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</si>
  <si>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</si>
  <si>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</si>
  <si>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</si>
  <si>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</si>
  <si>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</si>
  <si>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</si>
  <si>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</si>
  <si>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</si>
  <si>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</si>
  <si>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</si>
  <si>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</si>
  <si>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</si>
  <si>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</si>
  <si>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</si>
  <si>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</si>
  <si>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</si>
  <si>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</si>
  <si>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</si>
  <si>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</si>
  <si>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</si>
  <si>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</si>
  <si>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</si>
  <si>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</si>
  <si>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</si>
  <si>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</si>
  <si>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</si>
  <si>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</si>
  <si>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</si>
  <si>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</si>
  <si>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</si>
  <si>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</si>
  <si>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</si>
  <si>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</si>
  <si>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</si>
  <si>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</si>
  <si>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</si>
  <si>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</si>
  <si>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</si>
  <si>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</si>
  <si>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</si>
  <si>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</si>
  <si>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</si>
  <si>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</si>
  <si>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</si>
  <si>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</si>
  <si>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</si>
  <si>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</si>
  <si>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</si>
  <si>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</si>
  <si>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</si>
  <si>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</si>
  <si>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</si>
  <si>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</si>
  <si>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</si>
  <si>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</si>
  <si>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</si>
  <si>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</si>
  <si>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</si>
  <si>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</si>
  <si>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</si>
  <si>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</si>
  <si>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</si>
  <si>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</si>
  <si>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</si>
  <si>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</si>
  <si>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</si>
  <si>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</si>
  <si>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</si>
  <si>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</si>
  <si>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</si>
  <si>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</si>
  <si>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</si>
  <si>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</si>
  <si>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</si>
  <si>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</si>
  <si>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</si>
  <si>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</si>
  <si>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</si>
  <si>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</si>
  <si>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</si>
  <si>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</si>
  <si>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</si>
  <si>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</si>
  <si>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</si>
  <si>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</si>
  <si>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</si>
  <si>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</si>
  <si>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</si>
  <si>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</si>
  <si>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</si>
  <si>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</si>
  <si>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</si>
  <si>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</si>
  <si>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</si>
  <si>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</si>
  <si>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</si>
  <si>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</si>
  <si>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</si>
  <si>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</si>
  <si>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</si>
  <si>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</si>
  <si>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</si>
  <si>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</si>
  <si>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</si>
  <si>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</si>
  <si>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</si>
  <si>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</si>
  <si>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</si>
  <si>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</si>
  <si>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</si>
  <si>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</si>
  <si>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</si>
  <si>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</si>
  <si>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</si>
  <si>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</si>
  <si>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</si>
  <si>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</si>
  <si>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</si>
  <si>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</si>
  <si>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</si>
  <si>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</si>
  <si>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</si>
  <si>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</si>
  <si>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</si>
  <si>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</si>
  <si>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</si>
  <si>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</si>
  <si>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</si>
  <si>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</si>
  <si>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</si>
  <si>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</si>
  <si>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</si>
  <si>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</si>
  <si>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</si>
  <si>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</si>
  <si>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</si>
  <si>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</si>
  <si>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</si>
  <si>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</si>
  <si>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</si>
  <si>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</si>
  <si>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</si>
  <si>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</si>
  <si>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</si>
  <si>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</si>
  <si>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</si>
  <si>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</si>
  <si>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</si>
  <si>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</si>
  <si>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</si>
  <si>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</si>
  <si>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</si>
  <si>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</si>
  <si>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</si>
  <si>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</si>
  <si>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</si>
  <si>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</si>
  <si>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</si>
  <si>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</si>
  <si>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</si>
  <si>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</si>
  <si>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</si>
  <si>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</si>
  <si>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</si>
  <si>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</si>
  <si>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</si>
  <si>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</si>
  <si>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</si>
  <si>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</si>
  <si>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</si>
  <si>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</si>
  <si>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</si>
  <si>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</si>
  <si>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</si>
  <si>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</si>
  <si>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</si>
  <si>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</si>
  <si>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</si>
  <si>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</si>
  <si>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</si>
  <si>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</si>
  <si>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</si>
  <si>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</si>
  <si>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</si>
  <si>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</si>
  <si>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</si>
  <si>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Main menu</t>
  </si>
  <si>
    <t>plots_relative_to_drains</t>
  </si>
  <si>
    <t>tillageImplement</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</si>
  <si>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</si>
  <si>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</si>
  <si>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</si>
  <si>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</si>
  <si>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</si>
  <si>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</si>
  <si>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</si>
  <si>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</si>
  <si>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</si>
  <si>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</si>
  <si>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</si>
  <si>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</si>
  <si>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</si>
  <si>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</si>
  <si>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</si>
  <si>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</si>
  <si>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</si>
  <si>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</si>
  <si>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</si>
  <si>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</si>
  <si>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</si>
  <si>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</si>
  <si>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</si>
  <si>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</si>
  <si>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</si>
  <si>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</si>
  <si>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</si>
  <si>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</si>
  <si>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</si>
  <si>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</si>
  <si>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</si>
  <si>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</si>
  <si>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</si>
  <si>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</si>
  <si>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</si>
  <si>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</si>
  <si>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</si>
  <si>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</si>
  <si>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</si>
  <si>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</si>
  <si>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</si>
  <si>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</si>
  <si>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</si>
  <si>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</si>
  <si>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</si>
  <si>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</si>
  <si>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</si>
  <si>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</si>
  <si>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</si>
  <si>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</si>
  <si>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</si>
  <si>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</si>
  <si>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</si>
  <si>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</si>
  <si>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</si>
  <si>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</si>
  <si>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</si>
  <si>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</si>
  <si>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</si>
  <si>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</si>
  <si>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</si>
  <si>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</si>
  <si>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</si>
  <si>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</si>
  <si>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</si>
  <si>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</si>
  <si>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</si>
  <si>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</si>
  <si>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</si>
  <si>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</si>
  <si>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</si>
  <si>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</si>
  <si>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</si>
  <si>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</si>
  <si>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</si>
  <si>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</si>
  <si>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</si>
  <si>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</si>
  <si>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</si>
  <si>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</si>
  <si>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</si>
  <si>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</si>
  <si>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</si>
  <si>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</si>
  <si>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</si>
  <si>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</si>
  <si>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</si>
  <si>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</si>
  <si>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</si>
  <si>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</si>
  <si>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</si>
  <si>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</si>
  <si>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</si>
  <si>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</si>
  <si>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</si>
  <si>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</si>
  <si>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</si>
  <si>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</si>
  <si>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</si>
  <si>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</si>
  <si>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</si>
  <si>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</si>
  <si>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</si>
  <si>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</si>
  <si>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</si>
  <si>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</si>
  <si>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</si>
  <si>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</si>
  <si>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</si>
  <si>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</si>
  <si>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</si>
  <si>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</si>
  <si>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</si>
  <si>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</si>
  <si>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</si>
  <si>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</si>
  <si>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</si>
  <si>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</si>
  <si>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</si>
  <si>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</si>
  <si>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</si>
  <si>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</si>
  <si>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</si>
  <si>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</si>
  <si>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</si>
  <si>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</si>
  <si>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</si>
  <si>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</si>
  <si>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</si>
  <si>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</si>
  <si>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</si>
  <si>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</si>
  <si>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</si>
  <si>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</si>
  <si>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</si>
  <si>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</si>
  <si>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</si>
  <si>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</si>
  <si>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</si>
  <si>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</si>
  <si>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</si>
  <si>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</si>
  <si>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</si>
  <si>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</si>
  <si>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</si>
  <si>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</si>
  <si>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</si>
  <si>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</si>
  <si>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</si>
  <si>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</si>
  <si>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</si>
  <si>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</si>
  <si>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</si>
  <si>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</si>
  <si>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</si>
  <si>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</si>
  <si>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</si>
  <si>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</si>
  <si>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</si>
  <si>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</si>
  <si>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</si>
  <si>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</si>
  <si>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</si>
  <si>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</si>
  <si>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</si>
  <si>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</si>
  <si>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</si>
  <si>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</si>
  <si>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</si>
  <si>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</si>
  <si>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</si>
  <si>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</si>
  <si>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</si>
  <si>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</si>
  <si>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</si>
  <si>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</si>
  <si>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</si>
  <si>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</si>
  <si>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</si>
  <si>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</si>
  <si>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</si>
  <si>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</si>
  <si>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</si>
  <si>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</si>
  <si>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</si>
  <si>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</si>
  <si>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</si>
  <si>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</si>
  <si>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</si>
  <si>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</si>
  <si>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</si>
  <si>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</si>
  <si>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</si>
  <si>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</si>
  <si>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</si>
  <si>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</si>
  <si>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</si>
  <si>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</si>
  <si>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</si>
  <si>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</si>
  <si>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</si>
  <si>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</si>
  <si>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</si>
  <si>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</si>
  <si>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</si>
  <si>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</si>
  <si>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</si>
  <si>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</si>
  <si>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</si>
  <si>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</si>
  <si>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</si>
  <si>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</si>
  <si>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</si>
  <si>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</si>
  <si>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</si>
  <si>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</si>
  <si>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</si>
  <si>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</si>
  <si>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</si>
  <si>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</si>
  <si>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</si>
  <si>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</si>
  <si>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</si>
  <si>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</si>
  <si>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</si>
  <si>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</si>
  <si>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</si>
  <si>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</si>
  <si>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</si>
  <si>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</si>
  <si>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</si>
  <si>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</si>
  <si>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</si>
  <si>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</si>
  <si>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</si>
  <si>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</si>
  <si>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</si>
  <si>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</si>
  <si>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</si>
  <si>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</si>
  <si>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</si>
  <si>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</si>
  <si>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</si>
  <si>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</si>
  <si>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</si>
  <si>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</si>
  <si>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</si>
  <si>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</si>
  <si>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</si>
  <si>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</si>
  <si>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</si>
  <si>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</si>
  <si>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</si>
  <si>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</si>
  <si>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</si>
  <si>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</si>
  <si>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</si>
  <si>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</si>
  <si>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</si>
  <si>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</si>
  <si>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</si>
  <si>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</si>
  <si>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</si>
  <si>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</si>
  <si>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</si>
  <si>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</si>
  <si>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</si>
  <si>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</si>
  <si>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</si>
  <si>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</si>
  <si>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</si>
  <si>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</si>
  <si>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</si>
  <si>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</si>
  <si>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</si>
  <si>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</si>
  <si>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</si>
  <si>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</si>
  <si>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</si>
  <si>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</si>
  <si>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</si>
  <si>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</si>
  <si>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</si>
  <si>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</si>
  <si>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</si>
  <si>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</si>
  <si>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</si>
  <si>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</si>
  <si>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</si>
  <si>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</si>
  <si>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</si>
  <si>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</si>
  <si>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</si>
  <si>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</si>
  <si>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</si>
  <si>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</si>
  <si>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</si>
  <si>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</si>
  <si>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</si>
  <si>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</si>
  <si>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</si>
  <si>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</si>
  <si>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</si>
  <si>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</si>
  <si>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</si>
  <si>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</si>
  <si>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</si>
  <si>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</si>
  <si>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</si>
  <si>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</si>
  <si>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</si>
  <si>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</si>
  <si>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</si>
  <si>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</si>
  <si>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</si>
  <si>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</si>
  <si>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</si>
  <si>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</si>
  <si>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</si>
  <si>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</si>
  <si>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</si>
  <si>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</si>
  <si>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</si>
  <si>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</si>
  <si>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</si>
  <si>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</si>
  <si>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</si>
  <si>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</si>
  <si>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</si>
  <si>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</si>
  <si>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</si>
  <si>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</si>
  <si>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</si>
  <si>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</si>
  <si>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</si>
  <si>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</si>
  <si>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</si>
  <si>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</si>
  <si>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</si>
  <si>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</si>
  <si>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</si>
  <si>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</si>
  <si>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</si>
  <si>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</si>
  <si>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</si>
  <si>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</si>
  <si>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</si>
  <si>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</si>
  <si>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</si>
  <si>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</si>
  <si>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</si>
  <si>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</si>
  <si>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</si>
  <si>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</si>
  <si>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</si>
  <si>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</si>
  <si>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</si>
  <si>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</si>
  <si>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</si>
  <si>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</si>
  <si>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</si>
  <si>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</si>
  <si>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</si>
  <si>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</si>
  <si>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</si>
  <si>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</si>
  <si>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</si>
  <si>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</si>
  <si>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</si>
  <si>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</si>
  <si>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</si>
  <si>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</si>
  <si>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</si>
  <si>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</si>
  <si>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</si>
  <si>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</si>
  <si>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</si>
  <si>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</si>
  <si>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</si>
  <si>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</si>
  <si>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</si>
  <si>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</si>
  <si>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</si>
  <si>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</si>
  <si>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</si>
  <si>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</si>
  <si>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</si>
  <si>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</si>
  <si>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</si>
  <si>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</si>
  <si>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</si>
  <si>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</si>
  <si>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</si>
  <si>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</si>
  <si>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</si>
  <si>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</si>
  <si>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</si>
  <si>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</si>
  <si>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</si>
  <si>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</si>
  <si>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</si>
  <si>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</si>
  <si>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</si>
  <si>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</si>
  <si>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</si>
  <si>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</si>
  <si>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</si>
  <si>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</si>
  <si>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</si>
  <si>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</si>
  <si>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</si>
  <si>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</si>
  <si>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</si>
  <si>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</si>
  <si>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</si>
  <si>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</si>
  <si>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</si>
  <si>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</si>
  <si>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</si>
  <si>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</si>
  <si>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</si>
  <si>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</si>
  <si>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</si>
  <si>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</si>
  <si>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</si>
  <si>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</si>
  <si>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</si>
  <si>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</si>
  <si>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</si>
  <si>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</si>
  <si>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</si>
  <si>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</si>
  <si>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</si>
  <si>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</si>
  <si>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</si>
  <si>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</si>
  <si>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</si>
  <si>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</si>
  <si>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</si>
  <si>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</si>
  <si>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</si>
  <si>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</si>
  <si>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</si>
  <si>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</si>
  <si>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</si>
  <si>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</si>
  <si>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</si>
  <si>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</si>
  <si>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</si>
  <si>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</si>
  <si>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</si>
  <si>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</si>
  <si>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</si>
  <si>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</si>
  <si>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</si>
  <si>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</si>
  <si>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</si>
  <si>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</si>
  <si>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</si>
  <si>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</si>
  <si>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</si>
  <si>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</si>
  <si>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</si>
  <si>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</si>
  <si>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</si>
  <si>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</si>
  <si>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</si>
  <si>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</si>
  <si>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</si>
  <si>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</si>
  <si>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</si>
  <si>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</si>
  <si>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</si>
  <si>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</si>
  <si>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</si>
  <si>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</si>
  <si>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</si>
  <si>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</si>
  <si>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</si>
  <si>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</si>
  <si>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</si>
  <si>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</si>
  <si>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</si>
  <si>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</si>
  <si>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</si>
  <si>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</si>
  <si>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</si>
  <si>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</si>
  <si>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</si>
  <si>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</si>
  <si>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</si>
  <si>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</si>
  <si>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</si>
  <si>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</si>
  <si>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</si>
  <si>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</si>
  <si>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</si>
  <si>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</si>
  <si>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</si>
  <si>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</si>
  <si>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</si>
  <si>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</si>
  <si>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</si>
  <si>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</si>
  <si>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</si>
  <si>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</si>
  <si>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</si>
  <si>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</si>
  <si>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</si>
  <si>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</si>
  <si>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</si>
  <si>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</si>
  <si>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</si>
  <si>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</si>
  <si>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</si>
  <si>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</si>
  <si>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</si>
  <si>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</si>
  <si>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</si>
  <si>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</si>
  <si>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</si>
  <si>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</si>
  <si>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</si>
  <si>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</si>
  <si>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</si>
  <si>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</si>
  <si>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</si>
  <si>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</si>
  <si>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</si>
  <si>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</si>
  <si>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</si>
  <si>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</si>
  <si>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</si>
  <si>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</si>
  <si>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</si>
  <si>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</si>
  <si>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</si>
  <si>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</si>
  <si>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</si>
  <si>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</si>
  <si>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</si>
  <si>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</si>
  <si>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</si>
  <si>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</si>
  <si>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</si>
  <si>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</si>
  <si>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</si>
  <si>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</si>
  <si>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</si>
  <si>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</si>
  <si>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</si>
  <si>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</si>
  <si>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</si>
  <si>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</si>
  <si>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</si>
  <si>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</si>
  <si>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</si>
  <si>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</si>
  <si>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</si>
  <si>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</si>
  <si>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</si>
  <si>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</si>
  <si>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</si>
  <si>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</si>
  <si>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</si>
  <si>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</si>
  <si>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</si>
  <si>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</si>
  <si>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</si>
  <si>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</si>
  <si>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</si>
  <si>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</si>
  <si>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</si>
  <si>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</si>
  <si>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</si>
  <si>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</si>
  <si>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</si>
  <si>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</si>
  <si>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</si>
  <si>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</si>
  <si>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</si>
  <si>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</si>
  <si>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</si>
  <si>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</si>
  <si>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</si>
  <si>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</si>
  <si>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</si>
  <si>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</si>
  <si>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</si>
  <si>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</si>
  <si>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</si>
  <si>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</si>
  <si>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</si>
  <si>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</si>
  <si>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</si>
  <si>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</si>
  <si>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</si>
  <si>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</si>
  <si>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</si>
  <si>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</si>
  <si>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</si>
  <si>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</si>
  <si>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</si>
  <si>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</si>
  <si>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</si>
  <si>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</si>
  <si>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</si>
  <si>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</si>
  <si>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</si>
  <si>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</si>
  <si>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</si>
  <si>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</si>
  <si>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</si>
  <si>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</si>
  <si>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</si>
  <si>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</si>
  <si>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</si>
  <si>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</si>
  <si>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</si>
  <si>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</si>
  <si>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</si>
  <si>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</si>
  <si>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</si>
  <si>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</si>
  <si>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</si>
  <si>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</si>
  <si>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</si>
  <si>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</si>
  <si>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</si>
  <si>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</si>
  <si>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</si>
  <si>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</si>
  <si>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</si>
  <si>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</si>
  <si>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</si>
  <si>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</si>
  <si>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</si>
  <si>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</si>
  <si>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</si>
  <si>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</si>
  <si>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</si>
  <si>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</si>
  <si>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</si>
  <si>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</si>
  <si>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</si>
  <si>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</si>
  <si>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</si>
  <si>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</si>
  <si>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</si>
  <si>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</si>
  <si>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</si>
  <si>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</si>
  <si>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</si>
  <si>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</si>
  <si>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</si>
  <si>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</si>
  <si>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</si>
  <si>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</si>
  <si>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</si>
  <si>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</si>
  <si>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</si>
  <si>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</si>
  <si>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</si>
  <si>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</si>
  <si>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</si>
  <si>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</si>
  <si>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</si>
  <si>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</si>
  <si>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</si>
  <si>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</si>
  <si>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</si>
  <si>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</si>
  <si>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</si>
  <si>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</si>
  <si>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</si>
  <si>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</si>
  <si>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</si>
  <si>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</si>
  <si>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</si>
  <si>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</si>
  <si>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</si>
  <si>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</si>
  <si>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</si>
  <si>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</si>
  <si>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</si>
  <si>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</si>
  <si>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</si>
  <si>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</si>
  <si>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</si>
  <si>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</si>
  <si>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</si>
  <si>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</si>
  <si>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</si>
  <si>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</si>
  <si>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</si>
  <si>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</si>
  <si>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</si>
  <si>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</si>
  <si>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</si>
  <si>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</si>
  <si>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</si>
  <si>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</si>
  <si>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</si>
  <si>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</si>
  <si>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</si>
  <si>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</si>
  <si>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</si>
  <si>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</si>
  <si>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</si>
  <si>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</si>
  <si>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</si>
  <si>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</si>
  <si>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</si>
  <si>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</si>
  <si>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</si>
  <si>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</si>
  <si>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</si>
  <si>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</si>
  <si>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</si>
  <si>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</si>
  <si>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</si>
  <si>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</si>
  <si>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</si>
  <si>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</si>
  <si>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</si>
  <si>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</si>
  <si>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</si>
  <si>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</si>
  <si>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</si>
  <si>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</si>
  <si>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</si>
  <si>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</si>
  <si>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</si>
  <si>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</si>
  <si>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</si>
  <si>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</si>
  <si>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</si>
  <si>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</si>
  <si>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</si>
  <si>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</si>
  <si>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</si>
  <si>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</si>
  <si>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</si>
  <si>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</si>
  <si>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</si>
  <si>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</si>
  <si>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</si>
  <si>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</si>
  <si>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</si>
  <si>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</si>
  <si>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</si>
  <si>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</si>
  <si>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</si>
  <si>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</si>
  <si>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</si>
  <si>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</si>
  <si>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</si>
  <si>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</si>
  <si>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</si>
  <si>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</si>
  <si>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</si>
  <si>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</si>
  <si>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</si>
  <si>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</si>
  <si>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</si>
  <si>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</si>
  <si>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</si>
  <si>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</si>
  <si>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</si>
  <si>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</si>
  <si>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</si>
  <si>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</si>
  <si>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</si>
  <si>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</si>
  <si>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</si>
  <si>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</si>
  <si>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</si>
  <si>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</si>
  <si>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</si>
  <si>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</si>
  <si>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</si>
  <si>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</si>
  <si>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</si>
  <si>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</si>
  <si>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</si>
  <si>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</si>
  <si>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</si>
  <si>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</si>
  <si>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</si>
  <si>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</si>
  <si>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</si>
  <si>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</si>
  <si>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</si>
  <si>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</si>
  <si>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</si>
  <si>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</si>
  <si>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</si>
  <si>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</si>
  <si>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</si>
  <si>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</si>
  <si>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</si>
  <si>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</si>
  <si>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</si>
  <si>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</si>
  <si>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</si>
  <si>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</si>
  <si>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</si>
  <si>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</si>
  <si>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</si>
  <si>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</si>
  <si>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</si>
  <si>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</si>
  <si>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</si>
  <si>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</si>
  <si>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</si>
  <si>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</si>
  <si>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</si>
  <si>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</si>
  <si>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</si>
  <si>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</si>
  <si>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</si>
  <si>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</si>
  <si>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</si>
  <si>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</si>
  <si>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</si>
  <si>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</si>
  <si>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</si>
  <si>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</si>
  <si>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</si>
  <si>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</si>
  <si>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</si>
  <si>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</si>
  <si>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</si>
  <si>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</si>
  <si>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</si>
  <si>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</si>
  <si>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</si>
  <si>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</si>
  <si>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</si>
  <si>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</si>
  <si>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</si>
  <si>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</si>
  <si>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</si>
  <si>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</si>
  <si>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</si>
  <si>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</si>
  <si>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</si>
  <si>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</si>
  <si>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</si>
  <si>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</si>
  <si>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</si>
  <si>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</si>
  <si>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</si>
  <si>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</si>
  <si>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</si>
  <si>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</si>
  <si>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</si>
  <si>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</si>
  <si>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</si>
  <si>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</si>
  <si>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</si>
  <si>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</si>
  <si>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</si>
  <si>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</si>
  <si>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</si>
  <si>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</si>
  <si>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</si>
  <si>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</si>
  <si>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</si>
  <si>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</si>
  <si>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</si>
  <si>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</si>
  <si>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</si>
  <si>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</si>
  <si>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</si>
  <si>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</si>
  <si>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</si>
  <si>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</si>
  <si>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</si>
  <si>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</si>
  <si>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</si>
  <si>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</si>
  <si>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</si>
  <si>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</si>
  <si>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</si>
  <si>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</si>
  <si>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</si>
  <si>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</si>
  <si>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</si>
  <si>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</si>
  <si>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</si>
  <si>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</si>
  <si>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</si>
  <si>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</si>
  <si>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</si>
  <si>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</si>
  <si>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</si>
  <si>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</si>
  <si>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</si>
  <si>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</si>
  <si>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</si>
  <si>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</si>
  <si>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</si>
  <si>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</si>
  <si>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</si>
  <si>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</si>
  <si>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</si>
  <si>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</si>
  <si>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</si>
  <si>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</si>
  <si>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</si>
  <si>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</si>
  <si>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</si>
  <si>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</si>
  <si>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</si>
  <si>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</si>
  <si>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</si>
  <si>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</si>
  <si>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</si>
  <si>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</si>
  <si>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</si>
  <si>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</si>
  <si>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</si>
  <si>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</si>
  <si>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</si>
  <si>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</si>
  <si>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</si>
  <si>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</si>
  <si>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</si>
  <si>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</si>
  <si>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</si>
  <si>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</si>
  <si>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</si>
  <si>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</si>
  <si>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</si>
  <si>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</si>
  <si>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</si>
  <si>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</si>
  <si>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</si>
  <si>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envmodifCode</t>
  </si>
  <si>
    <t>Add</t>
  </si>
  <si>
    <t>Substract</t>
  </si>
  <si>
    <t>Multiply</t>
  </si>
  <si>
    <t>Replace</t>
  </si>
  <si>
    <t>A</t>
  </si>
  <si>
    <t>B</t>
  </si>
  <si>
    <t>pesticideMaterial_sort</t>
  </si>
  <si>
    <t>pesticideTarget</t>
  </si>
  <si>
    <t>pesticideMaterial</t>
  </si>
  <si>
    <t>pesticideTarget_code</t>
  </si>
  <si>
    <t>pesticideTarget_sort</t>
  </si>
  <si>
    <t>harvestSize</t>
  </si>
  <si>
    <t>All</t>
  </si>
  <si>
    <t>Small - less than 1/3 full size</t>
  </si>
  <si>
    <t>Medium - from 1/3 to 2/3 full size</t>
  </si>
  <si>
    <t>Large - greater than 2/3 full size</t>
  </si>
  <si>
    <t>drainageType</t>
  </si>
  <si>
    <t>No drainage</t>
  </si>
  <si>
    <t>Ditches</t>
  </si>
  <si>
    <t>Sub-surface tiles</t>
  </si>
  <si>
    <t>Surface furrows</t>
  </si>
  <si>
    <t>ddl_soilDrainageClass</t>
  </si>
  <si>
    <t>ddl_harvestSize</t>
  </si>
  <si>
    <t>METHODS</t>
  </si>
  <si>
    <t>methodPHBuffer</t>
  </si>
  <si>
    <t>methodP</t>
  </si>
  <si>
    <t>methodK</t>
  </si>
  <si>
    <t>methodCa</t>
  </si>
  <si>
    <t>methodMg</t>
  </si>
  <si>
    <t>methodB</t>
  </si>
  <si>
    <t>methodS</t>
  </si>
  <si>
    <t>methodZn</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</si>
  <si>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</si>
  <si>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</si>
  <si>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</si>
  <si>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</si>
  <si>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</si>
  <si>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</si>
  <si>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</si>
  <si>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</si>
  <si>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</si>
  <si>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</si>
  <si>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</si>
  <si>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</si>
  <si>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</si>
  <si>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</si>
  <si>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</si>
  <si>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</si>
  <si>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</si>
  <si>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</si>
  <si>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Olsen</t>
  </si>
  <si>
    <t>Bray No. 1</t>
  </si>
  <si>
    <t>Bray No. 2</t>
  </si>
  <si>
    <t>Mehlich I (double acid, 1:5)</t>
  </si>
  <si>
    <t>Anion exchange resin</t>
  </si>
  <si>
    <t>Truog</t>
  </si>
  <si>
    <t>Mehlich I (double acid, 1:10)</t>
  </si>
  <si>
    <t>Colwell</t>
  </si>
  <si>
    <t>Water</t>
  </si>
  <si>
    <t>IFDC Pi strip</t>
  </si>
  <si>
    <t>pH in Water</t>
  </si>
  <si>
    <t>pH in KCl</t>
  </si>
  <si>
    <t>Mehlich 3</t>
  </si>
  <si>
    <t>NH4OAc</t>
  </si>
  <si>
    <t>Mehlich I (1:5)</t>
  </si>
  <si>
    <t>Mehlich I (1:10)</t>
  </si>
  <si>
    <t>SA399</t>
  </si>
  <si>
    <t>SA499</t>
  </si>
  <si>
    <t>SA599</t>
  </si>
  <si>
    <t>SA699</t>
  </si>
  <si>
    <t>SA799</t>
  </si>
  <si>
    <t>Transparent</t>
  </si>
  <si>
    <t>White</t>
  </si>
  <si>
    <t>Black</t>
  </si>
  <si>
    <t>Brown</t>
  </si>
  <si>
    <t>Gray</t>
  </si>
  <si>
    <t>Light straw color</t>
  </si>
  <si>
    <t>ddl_mulchColor</t>
  </si>
  <si>
    <t>mulchColor</t>
  </si>
  <si>
    <t>mulchType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</si>
  <si>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</si>
  <si>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</si>
  <si>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</si>
  <si>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</si>
  <si>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</si>
  <si>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</si>
  <si>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</si>
  <si>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</si>
  <si>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</si>
  <si>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</si>
  <si>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</si>
  <si>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</si>
  <si>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element</t>
  </si>
  <si>
    <t>element_sort</t>
  </si>
  <si>
    <t>Magnesium</t>
  </si>
  <si>
    <t>Manganese</t>
  </si>
  <si>
    <t>Cadmium</t>
  </si>
  <si>
    <t>Zinc</t>
  </si>
  <si>
    <t>Sulfur</t>
  </si>
  <si>
    <t>Iron</t>
  </si>
  <si>
    <t>Selenium</t>
  </si>
  <si>
    <t>Boron</t>
  </si>
  <si>
    <t>ddl_element_sort</t>
  </si>
  <si>
    <t>organicFertilizerMaterial</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</si>
  <si>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</si>
  <si>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</si>
  <si>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</si>
  <si>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</si>
  <si>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</si>
  <si>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</si>
  <si>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</si>
  <si>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</si>
  <si>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</si>
  <si>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</si>
  <si>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</si>
  <si>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</si>
  <si>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</si>
  <si>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</si>
  <si>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</si>
  <si>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</si>
  <si>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</si>
  <si>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</si>
  <si>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</si>
  <si>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</si>
  <si>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</si>
  <si>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</si>
  <si>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</si>
  <si>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</si>
  <si>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</si>
  <si>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</si>
  <si>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</si>
  <si>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</si>
  <si>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ddl_masterHorizon</t>
  </si>
  <si>
    <t>masterHorizon</t>
  </si>
  <si>
    <t>masterHorizon_code</t>
  </si>
  <si>
    <t>O</t>
  </si>
  <si>
    <t>E</t>
  </si>
  <si>
    <t>Number of operations, total</t>
  </si>
  <si>
    <t>Field code</t>
  </si>
  <si>
    <t>Geocoordinates, as given in source text</t>
  </si>
  <si>
    <t>Field location data source</t>
  </si>
  <si>
    <t>Landscape class</t>
  </si>
  <si>
    <t>Soil profile descripition, file</t>
  </si>
  <si>
    <t>Weather dataset, description file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</si>
  <si>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</si>
  <si>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</si>
  <si>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</si>
  <si>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</si>
  <si>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</si>
  <si>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</si>
  <si>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</si>
  <si>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</si>
  <si>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</si>
  <si>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</si>
  <si>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</si>
  <si>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</si>
  <si>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</si>
  <si>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</si>
  <si>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</si>
  <si>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</si>
  <si>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</si>
  <si>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</si>
  <si>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</si>
  <si>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</si>
  <si>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</si>
  <si>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</si>
  <si>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</si>
  <si>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</si>
  <si>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</si>
  <si>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</si>
  <si>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</si>
  <si>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</si>
  <si>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</si>
  <si>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</si>
  <si>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</si>
  <si>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</si>
  <si>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</si>
  <si>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</si>
  <si>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</si>
  <si>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</si>
  <si>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</si>
  <si>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</si>
  <si>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</si>
  <si>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</si>
  <si>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</si>
  <si>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</si>
  <si>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</si>
  <si>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</si>
  <si>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</si>
  <si>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</si>
  <si>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</si>
  <si>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</si>
  <si>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</si>
  <si>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</si>
  <si>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</si>
  <si>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</si>
  <si>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</si>
  <si>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</si>
  <si>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</si>
  <si>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</si>
  <si>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</si>
  <si>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</si>
  <si>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</si>
  <si>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</si>
  <si>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</si>
  <si>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</si>
  <si>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</si>
  <si>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</si>
  <si>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</si>
  <si>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</si>
  <si>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</si>
  <si>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</si>
  <si>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</si>
  <si>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</si>
  <si>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</si>
  <si>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</si>
  <si>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</si>
  <si>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</si>
  <si>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</si>
  <si>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</si>
  <si>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</si>
  <si>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</si>
  <si>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</si>
  <si>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</si>
  <si>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</si>
  <si>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</si>
  <si>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</si>
  <si>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</si>
  <si>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</si>
  <si>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</si>
  <si>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</si>
  <si>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</si>
  <si>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</si>
  <si>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</si>
  <si>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</si>
  <si>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</si>
  <si>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</si>
  <si>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</si>
  <si>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</si>
  <si>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</si>
  <si>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</si>
  <si>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</si>
  <si>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</si>
  <si>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</si>
  <si>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</si>
  <si>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</si>
  <si>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</si>
  <si>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</si>
  <si>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</si>
  <si>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</si>
  <si>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</si>
  <si>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</si>
  <si>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</si>
  <si>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</si>
  <si>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</si>
  <si>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</si>
  <si>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</si>
  <si>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</si>
  <si>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</si>
  <si>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</si>
  <si>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</si>
  <si>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</si>
  <si>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</si>
  <si>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</si>
  <si>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</si>
  <si>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</si>
  <si>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</si>
  <si>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</si>
  <si>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</si>
  <si>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</si>
  <si>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</si>
  <si>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</si>
  <si>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</si>
  <si>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</si>
  <si>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</si>
  <si>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</si>
  <si>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</si>
  <si>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</si>
  <si>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</si>
  <si>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</si>
  <si>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</si>
  <si>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</si>
  <si>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</si>
  <si>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</si>
  <si>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</si>
  <si>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</si>
  <si>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</si>
  <si>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</si>
  <si>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</si>
  <si>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</si>
  <si>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</si>
  <si>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</si>
  <si>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</si>
  <si>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</si>
  <si>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</si>
  <si>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</si>
  <si>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</si>
  <si>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</si>
  <si>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</si>
  <si>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</si>
  <si>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</si>
  <si>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</si>
  <si>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</si>
  <si>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</si>
  <si>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</si>
  <si>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</si>
  <si>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</si>
  <si>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</si>
  <si>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</si>
  <si>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</si>
  <si>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</si>
  <si>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</si>
  <si>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</si>
  <si>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</si>
  <si>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</si>
  <si>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</si>
  <si>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</si>
  <si>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</si>
  <si>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</si>
  <si>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</si>
  <si>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</si>
  <si>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</si>
  <si>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</si>
  <si>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</si>
  <si>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</si>
  <si>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</si>
  <si>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</si>
  <si>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</si>
  <si>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</si>
  <si>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</si>
  <si>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</si>
  <si>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</si>
  <si>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</si>
  <si>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</si>
  <si>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</si>
  <si>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</si>
  <si>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</si>
  <si>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</si>
  <si>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</si>
  <si>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</si>
  <si>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</si>
  <si>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</si>
  <si>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</si>
  <si>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</si>
  <si>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</si>
  <si>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</si>
  <si>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</si>
  <si>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</si>
  <si>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</si>
  <si>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</si>
  <si>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</si>
  <si>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</si>
  <si>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</si>
  <si>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</si>
  <si>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</si>
  <si>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</si>
  <si>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</si>
  <si>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</si>
  <si>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</si>
  <si>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</si>
  <si>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</si>
  <si>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</si>
  <si>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</si>
  <si>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</si>
  <si>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</si>
  <si>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</si>
  <si>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</si>
  <si>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</si>
  <si>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</si>
  <si>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</si>
  <si>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</si>
  <si>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</si>
  <si>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</si>
  <si>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</si>
  <si>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</si>
  <si>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</si>
  <si>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</si>
  <si>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</si>
  <si>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</si>
  <si>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</si>
  <si>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</si>
  <si>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</si>
  <si>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</si>
  <si>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</si>
  <si>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</si>
  <si>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</si>
  <si>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</si>
  <si>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</si>
  <si>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</si>
  <si>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</si>
  <si>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</si>
  <si>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</si>
  <si>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</si>
  <si>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</si>
  <si>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</si>
  <si>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</si>
  <si>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</si>
  <si>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</si>
  <si>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</si>
  <si>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</si>
  <si>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</si>
  <si>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</si>
  <si>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</si>
  <si>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</si>
  <si>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</si>
  <si>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</si>
  <si>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</si>
  <si>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</si>
  <si>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</si>
  <si>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</si>
  <si>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</si>
  <si>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</si>
  <si>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</si>
  <si>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</si>
  <si>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</si>
  <si>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</si>
  <si>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</si>
  <si>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</si>
  <si>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</si>
  <si>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</si>
  <si>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</si>
  <si>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</si>
  <si>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</si>
  <si>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</si>
  <si>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</si>
  <si>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</si>
  <si>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</si>
  <si>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</si>
  <si>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</si>
  <si>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</si>
  <si>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</si>
  <si>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</si>
  <si>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</si>
  <si>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</si>
  <si>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</si>
  <si>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</si>
  <si>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</si>
  <si>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</si>
  <si>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</si>
  <si>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</si>
  <si>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</si>
  <si>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</si>
  <si>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</si>
  <si>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</si>
  <si>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</si>
  <si>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</si>
  <si>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</si>
  <si>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</si>
  <si>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</si>
  <si>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</si>
  <si>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</si>
  <si>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</si>
  <si>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</si>
  <si>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</si>
  <si>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</si>
  <si>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</si>
  <si>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</si>
  <si>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</si>
  <si>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</si>
  <si>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</si>
  <si>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</si>
  <si>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</si>
  <si>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</si>
  <si>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</si>
  <si>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</si>
  <si>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</si>
  <si>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</si>
  <si>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</si>
  <si>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</si>
  <si>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</si>
  <si>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</si>
  <si>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</si>
  <si>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</si>
  <si>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</si>
  <si>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</si>
  <si>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</si>
  <si>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</si>
  <si>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</si>
  <si>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</si>
  <si>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</si>
  <si>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</si>
  <si>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</si>
  <si>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</si>
  <si>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</si>
  <si>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</si>
  <si>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</si>
  <si>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</si>
  <si>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</si>
  <si>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</si>
  <si>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</si>
  <si>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</si>
  <si>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</si>
  <si>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</si>
  <si>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</si>
  <si>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</si>
  <si>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</si>
  <si>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</si>
  <si>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</si>
  <si>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</si>
  <si>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</si>
  <si>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</si>
  <si>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</si>
  <si>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</si>
  <si>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</si>
  <si>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</si>
  <si>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</si>
  <si>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</si>
  <si>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</si>
  <si>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</si>
  <si>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</si>
  <si>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</si>
  <si>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</si>
  <si>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</si>
  <si>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</si>
  <si>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</si>
  <si>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</si>
  <si>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</si>
  <si>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</si>
  <si>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</si>
  <si>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</si>
  <si>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</si>
  <si>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</si>
  <si>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</si>
  <si>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</si>
  <si>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</si>
  <si>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</si>
  <si>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</si>
  <si>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</si>
  <si>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</si>
  <si>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</si>
  <si>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</si>
  <si>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</si>
  <si>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</si>
  <si>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</si>
  <si>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</si>
  <si>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</si>
  <si>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</si>
  <si>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</si>
  <si>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</si>
  <si>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</si>
  <si>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</si>
  <si>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</si>
  <si>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</si>
  <si>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</si>
  <si>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</si>
  <si>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</si>
  <si>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</si>
  <si>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</si>
  <si>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</si>
  <si>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</si>
  <si>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</si>
  <si>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</si>
  <si>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</si>
  <si>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</si>
  <si>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</si>
  <si>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</si>
  <si>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</si>
  <si>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</si>
  <si>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</si>
  <si>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</si>
  <si>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</si>
  <si>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</si>
  <si>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</si>
  <si>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</si>
  <si>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</si>
  <si>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</si>
  <si>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</si>
  <si>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</si>
  <si>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</si>
  <si>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</si>
  <si>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</si>
  <si>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</si>
  <si>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</si>
  <si>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</si>
  <si>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</si>
  <si>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</si>
  <si>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</si>
  <si>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</si>
  <si>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</si>
  <si>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</si>
  <si>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</si>
  <si>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</si>
  <si>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</si>
  <si>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</si>
  <si>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</si>
  <si>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</si>
  <si>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</si>
  <si>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</si>
  <si>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</si>
  <si>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</si>
  <si>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</si>
  <si>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</si>
  <si>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</si>
  <si>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</si>
  <si>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</si>
  <si>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</si>
  <si>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</si>
  <si>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</si>
  <si>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</si>
  <si>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</si>
  <si>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</si>
  <si>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</si>
  <si>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</si>
  <si>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</si>
  <si>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</si>
  <si>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</si>
  <si>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</si>
  <si>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</si>
  <si>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</si>
  <si>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</si>
  <si>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</si>
  <si>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</si>
  <si>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</si>
  <si>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</si>
  <si>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</si>
  <si>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</si>
  <si>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</si>
  <si>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</si>
  <si>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</si>
  <si>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</si>
  <si>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</si>
  <si>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</si>
  <si>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</si>
  <si>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</si>
  <si>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</si>
  <si>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</si>
  <si>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</si>
  <si>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</si>
  <si>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</si>
  <si>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</si>
  <si>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</si>
  <si>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</si>
  <si>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</si>
  <si>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</si>
  <si>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</si>
  <si>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</si>
  <si>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</si>
  <si>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</si>
  <si>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</si>
  <si>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</si>
  <si>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</si>
  <si>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</si>
  <si>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</si>
  <si>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</si>
  <si>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</si>
  <si>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</si>
  <si>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</si>
  <si>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</si>
  <si>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</si>
  <si>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</si>
  <si>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</si>
  <si>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</si>
  <si>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</si>
  <si>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</si>
  <si>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</si>
  <si>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</si>
  <si>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</si>
  <si>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</si>
  <si>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</si>
  <si>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</si>
  <si>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</si>
  <si>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</si>
  <si>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</si>
  <si>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</si>
  <si>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</si>
  <si>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</si>
  <si>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</si>
  <si>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</si>
  <si>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</si>
  <si>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</si>
  <si>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</si>
  <si>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</si>
  <si>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</si>
  <si>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</si>
  <si>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</si>
  <si>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</si>
  <si>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</si>
  <si>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</si>
  <si>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</si>
  <si>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</si>
  <si>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</si>
  <si>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</si>
  <si>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</si>
  <si>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</si>
  <si>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</si>
  <si>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</si>
  <si>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</si>
  <si>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</si>
  <si>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</si>
  <si>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</si>
  <si>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</si>
  <si>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</si>
  <si>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</si>
  <si>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</si>
  <si>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</si>
  <si>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</si>
  <si>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</si>
  <si>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</si>
  <si>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</si>
  <si>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</si>
  <si>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</si>
  <si>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</si>
  <si>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</si>
  <si>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</si>
  <si>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</si>
  <si>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</si>
  <si>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</si>
  <si>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</si>
  <si>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</si>
  <si>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</si>
  <si>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</si>
  <si>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</si>
  <si>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</si>
  <si>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</si>
  <si>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</si>
  <si>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</si>
  <si>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</si>
  <si>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</si>
  <si>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</si>
  <si>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</si>
  <si>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</si>
  <si>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</si>
  <si>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</si>
  <si>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</si>
  <si>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</si>
  <si>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</si>
  <si>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</si>
  <si>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</si>
  <si>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</si>
  <si>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</si>
  <si>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</si>
  <si>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</si>
  <si>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</si>
  <si>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</si>
  <si>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</si>
  <si>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</si>
  <si>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</si>
  <si>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</si>
  <si>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</si>
  <si>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</si>
  <si>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</si>
  <si>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</si>
  <si>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</si>
  <si>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</si>
  <si>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</si>
  <si>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</si>
  <si>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</si>
  <si>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</si>
  <si>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</si>
  <si>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</si>
  <si>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</si>
  <si>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</si>
  <si>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</si>
  <si>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</si>
  <si>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</si>
  <si>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</si>
  <si>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</si>
  <si>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</si>
  <si>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</si>
  <si>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</si>
  <si>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</si>
  <si>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</si>
  <si>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</si>
  <si>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</si>
  <si>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</si>
  <si>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</si>
  <si>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</si>
  <si>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</si>
  <si>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</si>
  <si>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</si>
  <si>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</si>
  <si>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</si>
  <si>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</si>
  <si>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</si>
  <si>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</si>
  <si>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</si>
  <si>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</si>
  <si>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</si>
  <si>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</si>
  <si>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</si>
  <si>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</si>
  <si>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</si>
  <si>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</si>
  <si>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</si>
  <si>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</si>
  <si>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</si>
  <si>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</si>
  <si>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</si>
  <si>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</si>
  <si>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</si>
  <si>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</si>
  <si>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</si>
  <si>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</si>
  <si>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</si>
  <si>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</si>
  <si>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</si>
  <si>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</si>
  <si>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</si>
  <si>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</si>
  <si>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</si>
  <si>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</si>
  <si>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</si>
  <si>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</si>
  <si>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</si>
  <si>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</si>
  <si>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</si>
  <si>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</si>
  <si>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</si>
  <si>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</si>
  <si>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</si>
  <si>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</si>
  <si>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</si>
  <si>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</si>
  <si>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</si>
  <si>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</si>
  <si>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</si>
  <si>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</si>
  <si>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</si>
  <si>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</si>
  <si>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</si>
  <si>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</si>
  <si>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</si>
  <si>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</si>
  <si>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</si>
  <si>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</si>
  <si>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</si>
  <si>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</si>
  <si>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</si>
  <si>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</si>
  <si>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</si>
  <si>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</si>
  <si>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</si>
  <si>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</si>
  <si>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</si>
  <si>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</si>
  <si>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</si>
  <si>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</si>
  <si>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</si>
  <si>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</si>
  <si>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</si>
  <si>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</si>
  <si>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</si>
  <si>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</si>
  <si>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</si>
  <si>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</si>
  <si>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</si>
  <si>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</si>
  <si>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</si>
  <si>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</si>
  <si>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</si>
  <si>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</si>
  <si>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</si>
  <si>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</si>
  <si>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</si>
  <si>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</si>
  <si>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</si>
  <si>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</si>
  <si>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</si>
  <si>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</si>
  <si>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</si>
  <si>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</si>
  <si>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</si>
  <si>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</si>
  <si>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</si>
  <si>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</si>
  <si>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</si>
  <si>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</si>
  <si>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</si>
  <si>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</si>
  <si>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</si>
  <si>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</si>
  <si>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</si>
  <si>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</si>
  <si>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</si>
  <si>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</si>
  <si>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</si>
  <si>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</si>
  <si>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</si>
  <si>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</si>
  <si>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</si>
  <si>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</si>
  <si>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</si>
  <si>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</si>
  <si>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</si>
  <si>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</si>
  <si>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</si>
  <si>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</si>
  <si>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</si>
  <si>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</si>
  <si>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</si>
  <si>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</si>
  <si>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</si>
  <si>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</si>
  <si>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</si>
  <si>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</si>
  <si>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</si>
  <si>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</si>
  <si>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</si>
  <si>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</si>
  <si>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</si>
  <si>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</si>
  <si>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</si>
  <si>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</si>
  <si>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</si>
  <si>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</si>
  <si>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</si>
  <si>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</si>
  <si>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</si>
  <si>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</si>
  <si>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</si>
  <si>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</si>
  <si>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</si>
  <si>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</si>
  <si>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</si>
  <si>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</si>
  <si>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</si>
  <si>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</si>
  <si>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</si>
  <si>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</si>
  <si>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</si>
  <si>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</si>
  <si>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</si>
  <si>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</si>
  <si>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</si>
  <si>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</si>
  <si>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</si>
  <si>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</si>
  <si>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</si>
  <si>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</si>
  <si>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</si>
  <si>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</si>
  <si>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</si>
  <si>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</si>
  <si>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</si>
  <si>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</si>
  <si>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</si>
  <si>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</si>
  <si>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</si>
  <si>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</si>
  <si>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</si>
  <si>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</si>
  <si>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</si>
  <si>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</si>
  <si>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</si>
  <si>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</si>
  <si>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</si>
  <si>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</si>
  <si>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</si>
  <si>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</si>
  <si>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</si>
  <si>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</si>
  <si>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</si>
  <si>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</si>
  <si>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</si>
  <si>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</si>
  <si>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</si>
  <si>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</si>
  <si>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</si>
  <si>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</si>
  <si>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</si>
  <si>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</si>
  <si>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</si>
  <si>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</si>
  <si>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</si>
  <si>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</si>
  <si>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</si>
  <si>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</si>
  <si>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</si>
  <si>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</si>
  <si>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</si>
  <si>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</si>
  <si>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</si>
  <si>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</si>
  <si>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</si>
  <si>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</si>
  <si>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</si>
  <si>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</si>
  <si>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</si>
  <si>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</si>
  <si>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</si>
  <si>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</si>
  <si>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</si>
  <si>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</si>
  <si>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</si>
  <si>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</si>
  <si>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</si>
  <si>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</si>
  <si>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</si>
  <si>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</si>
  <si>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</si>
  <si>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</si>
  <si>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</si>
  <si>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</si>
  <si>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</si>
  <si>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</si>
  <si>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</si>
  <si>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</si>
  <si>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</si>
  <si>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</si>
  <si>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</si>
  <si>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</si>
  <si>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</si>
  <si>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</si>
  <si>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</si>
  <si>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</si>
  <si>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</si>
  <si>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</si>
  <si>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</si>
  <si>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</si>
  <si>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</si>
  <si>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</si>
  <si>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</si>
  <si>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</si>
  <si>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</si>
  <si>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</si>
  <si>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</si>
  <si>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</si>
  <si>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</si>
  <si>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</si>
  <si>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</si>
  <si>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</si>
  <si>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</si>
  <si>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</si>
  <si>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</si>
  <si>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</si>
  <si>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</si>
  <si>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</si>
  <si>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</si>
  <si>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</si>
  <si>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</si>
  <si>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</si>
  <si>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</si>
  <si>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</si>
  <si>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</si>
  <si>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</si>
  <si>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</si>
  <si>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</si>
  <si>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</si>
  <si>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</si>
  <si>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</si>
  <si>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</si>
  <si>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</si>
  <si>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</si>
  <si>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</si>
  <si>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</si>
  <si>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</si>
  <si>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</si>
  <si>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</si>
  <si>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</si>
  <si>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</si>
  <si>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</si>
  <si>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</si>
  <si>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</si>
  <si>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</si>
  <si>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</si>
  <si>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</si>
  <si>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</si>
  <si>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</si>
  <si>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</si>
  <si>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</si>
  <si>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</si>
  <si>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</si>
  <si>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</si>
  <si>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</si>
  <si>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</si>
  <si>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</si>
  <si>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</si>
  <si>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</si>
  <si>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</si>
  <si>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</si>
  <si>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</si>
  <si>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</si>
  <si>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</si>
  <si>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</si>
  <si>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</si>
  <si>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</si>
  <si>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</si>
  <si>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</si>
  <si>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</si>
  <si>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</si>
  <si>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</si>
  <si>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</si>
  <si>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</si>
  <si>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</si>
  <si>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</si>
  <si>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</si>
  <si>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</si>
  <si>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</si>
  <si>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</si>
  <si>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</si>
  <si>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</si>
  <si>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</si>
  <si>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</si>
  <si>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</si>
  <si>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</si>
  <si>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</si>
  <si>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</si>
  <si>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</si>
  <si>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</si>
  <si>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</si>
  <si>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</si>
  <si>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</si>
  <si>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</si>
  <si>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</si>
  <si>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</si>
  <si>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</si>
  <si>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</si>
  <si>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</si>
  <si>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</si>
  <si>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</si>
  <si>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</si>
  <si>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</si>
  <si>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</si>
  <si>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</si>
  <si>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</si>
  <si>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</si>
  <si>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</si>
  <si>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</si>
  <si>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</si>
  <si>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</si>
  <si>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</si>
  <si>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</si>
  <si>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</si>
  <si>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</si>
  <si>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</si>
  <si>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</si>
  <si>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</si>
  <si>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</si>
  <si>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</si>
  <si>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</si>
  <si>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</si>
  <si>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</si>
  <si>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</si>
  <si>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</si>
  <si>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</si>
  <si>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</si>
  <si>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</si>
  <si>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</si>
  <si>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</si>
  <si>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</si>
  <si>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</si>
  <si>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</si>
  <si>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</si>
  <si>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</si>
  <si>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</si>
  <si>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</si>
  <si>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</si>
  <si>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</si>
  <si>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</si>
  <si>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</si>
  <si>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</si>
  <si>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</si>
  <si>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</si>
  <si>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</si>
  <si>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</si>
  <si>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</si>
  <si>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</si>
  <si>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</si>
  <si>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</si>
  <si>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</si>
  <si>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</si>
  <si>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</si>
  <si>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</si>
  <si>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</si>
  <si>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</si>
  <si>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</si>
  <si>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</si>
  <si>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</si>
  <si>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</si>
  <si>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</si>
  <si>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</si>
  <si>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</si>
  <si>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</si>
  <si>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</si>
  <si>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</si>
  <si>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</si>
  <si>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</si>
  <si>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</si>
  <si>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</si>
  <si>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</si>
  <si>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</si>
  <si>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</si>
  <si>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</si>
  <si>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</si>
  <si>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</si>
  <si>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</si>
  <si>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</si>
  <si>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</si>
  <si>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</si>
  <si>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</si>
  <si>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</si>
  <si>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</si>
  <si>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</si>
  <si>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</si>
  <si>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</si>
  <si>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</si>
  <si>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</si>
  <si>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</si>
  <si>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</si>
  <si>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</si>
  <si>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</si>
  <si>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</si>
  <si>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</si>
  <si>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</si>
  <si>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</si>
  <si>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</si>
  <si>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</si>
  <si>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</si>
  <si>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</si>
  <si>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</si>
  <si>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</si>
  <si>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</si>
  <si>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</si>
  <si>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</si>
  <si>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</si>
  <si>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</si>
  <si>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</si>
  <si>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</si>
  <si>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</si>
  <si>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</si>
  <si>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</si>
  <si>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</si>
  <si>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</si>
  <si>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</si>
  <si>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</si>
  <si>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</si>
  <si>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</si>
  <si>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</si>
  <si>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</si>
  <si>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</si>
  <si>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</si>
  <si>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</si>
  <si>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</si>
  <si>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</si>
  <si>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</si>
  <si>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</si>
  <si>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</si>
  <si>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</si>
  <si>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</si>
  <si>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</si>
  <si>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</si>
  <si>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</si>
  <si>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</si>
  <si>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</si>
  <si>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</si>
  <si>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</si>
  <si>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</si>
  <si>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</si>
  <si>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</si>
  <si>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</si>
  <si>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</si>
  <si>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</si>
  <si>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</si>
  <si>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</si>
  <si>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</si>
  <si>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</si>
  <si>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</si>
  <si>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</si>
  <si>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</si>
  <si>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</si>
  <si>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</si>
  <si>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</si>
  <si>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</si>
  <si>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</si>
  <si>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</si>
  <si>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</si>
  <si>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</si>
  <si>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</si>
  <si>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</si>
  <si>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</si>
  <si>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</si>
  <si>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</si>
  <si>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</si>
  <si>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</si>
  <si>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</si>
  <si>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</si>
  <si>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</si>
  <si>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</si>
  <si>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</si>
  <si>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</si>
  <si>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</si>
  <si>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</si>
  <si>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</si>
  <si>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</si>
  <si>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</si>
  <si>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</si>
  <si>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</si>
  <si>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</si>
  <si>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</si>
  <si>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</si>
  <si>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</si>
  <si>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</si>
  <si>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</si>
  <si>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</si>
  <si>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</si>
  <si>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</si>
  <si>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</si>
  <si>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</si>
  <si>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</si>
  <si>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</si>
  <si>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</si>
  <si>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</si>
  <si>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</si>
  <si>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</si>
  <si>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</si>
  <si>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</si>
  <si>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</si>
  <si>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</si>
  <si>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</si>
  <si>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</si>
  <si>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</si>
  <si>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</si>
  <si>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</si>
  <si>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</si>
  <si>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</si>
  <si>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</si>
  <si>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</si>
  <si>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</si>
  <si>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</si>
  <si>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</si>
  <si>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</si>
  <si>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</si>
  <si>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</si>
  <si>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</si>
  <si>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</si>
  <si>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</si>
  <si>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</si>
  <si>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</si>
  <si>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</si>
  <si>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</si>
  <si>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</si>
  <si>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</si>
  <si>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</si>
  <si>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</si>
  <si>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</si>
  <si>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</si>
  <si>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</si>
  <si>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</si>
  <si>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</si>
  <si>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</si>
  <si>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</si>
  <si>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</si>
  <si>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</si>
  <si>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</si>
  <si>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</si>
  <si>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</si>
  <si>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</si>
  <si>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</si>
  <si>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</si>
  <si>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</si>
  <si>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</si>
  <si>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</si>
  <si>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</si>
  <si>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</si>
  <si>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</si>
  <si>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</si>
  <si>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</si>
  <si>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</si>
  <si>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</si>
  <si>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</si>
  <si>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</si>
  <si>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</si>
  <si>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</si>
  <si>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</si>
  <si>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</si>
  <si>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</si>
  <si>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</si>
  <si>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</si>
  <si>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</si>
  <si>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</si>
  <si>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</si>
  <si>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</si>
  <si>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</si>
  <si>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</si>
  <si>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</si>
  <si>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</si>
  <si>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</si>
  <si>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</si>
  <si>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</si>
  <si>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</si>
  <si>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</si>
  <si>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</si>
  <si>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</si>
  <si>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</si>
  <si>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</si>
  <si>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</si>
  <si>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</si>
  <si>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</si>
  <si>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</si>
  <si>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</si>
  <si>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</si>
  <si>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</si>
  <si>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</si>
  <si>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</si>
  <si>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</si>
  <si>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</si>
  <si>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</si>
  <si>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</si>
  <si>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</si>
  <si>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</si>
  <si>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</si>
  <si>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</si>
  <si>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</si>
  <si>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</si>
  <si>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</si>
  <si>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</si>
  <si>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</si>
  <si>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</si>
  <si>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</si>
  <si>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</si>
  <si>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</si>
  <si>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</si>
  <si>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</si>
  <si>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</si>
  <si>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</si>
  <si>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</si>
  <si>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</si>
  <si>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</si>
  <si>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</si>
  <si>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</si>
  <si>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</si>
  <si>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</si>
  <si>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</si>
  <si>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</si>
  <si>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</si>
  <si>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</si>
  <si>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</si>
  <si>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</si>
  <si>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</si>
  <si>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</si>
  <si>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</si>
  <si>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</si>
  <si>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</si>
  <si>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</si>
  <si>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</si>
  <si>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</si>
  <si>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</si>
  <si>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</si>
  <si>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</si>
  <si>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</si>
  <si>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</si>
  <si>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</si>
  <si>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</si>
  <si>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</si>
  <si>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</si>
  <si>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</si>
  <si>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</si>
  <si>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</si>
  <si>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</si>
  <si>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</si>
  <si>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</si>
  <si>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</si>
  <si>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</si>
  <si>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</si>
  <si>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</si>
  <si>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</si>
  <si>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</si>
  <si>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</si>
  <si>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</si>
  <si>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</si>
  <si>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</si>
  <si>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</si>
  <si>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</si>
  <si>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</si>
  <si>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</si>
  <si>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</si>
  <si>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</si>
  <si>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</si>
  <si>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</si>
  <si>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</si>
  <si>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</si>
  <si>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</si>
  <si>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</si>
  <si>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</si>
  <si>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</si>
  <si>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</si>
  <si>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</si>
  <si>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</si>
  <si>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</si>
  <si>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</si>
  <si>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</si>
  <si>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</si>
  <si>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</si>
  <si>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</si>
  <si>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</si>
  <si>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</si>
  <si>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</si>
  <si>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</si>
  <si>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</si>
  <si>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</si>
  <si>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</si>
  <si>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</si>
  <si>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</si>
  <si>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</si>
  <si>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</si>
  <si>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</si>
  <si>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</si>
  <si>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</si>
  <si>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</si>
  <si>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</si>
  <si>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</si>
  <si>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</si>
  <si>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</si>
  <si>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</si>
  <si>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</si>
  <si>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</si>
  <si>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</si>
  <si>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</si>
  <si>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</si>
  <si>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</si>
  <si>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</si>
  <si>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</si>
  <si>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</si>
  <si>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</si>
  <si>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</si>
  <si>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</si>
  <si>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</si>
  <si>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</si>
  <si>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</si>
  <si>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</si>
  <si>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</si>
  <si>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</si>
  <si>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</si>
  <si>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</si>
  <si>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</si>
  <si>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</si>
  <si>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</si>
  <si>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</si>
  <si>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</si>
  <si>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</si>
  <si>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</si>
  <si>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</si>
  <si>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</si>
  <si>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</si>
  <si>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</si>
  <si>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</si>
  <si>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</si>
  <si>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</si>
  <si>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</si>
  <si>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</si>
  <si>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</si>
  <si>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</si>
  <si>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</si>
  <si>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</si>
  <si>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</si>
  <si>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</si>
  <si>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</si>
  <si>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</si>
  <si>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</si>
  <si>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</si>
  <si>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</si>
  <si>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</si>
  <si>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</si>
  <si>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</si>
  <si>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</si>
  <si>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</si>
  <si>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</si>
  <si>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</si>
  <si>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</si>
  <si>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</si>
  <si>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</si>
  <si>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</si>
  <si>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</si>
  <si>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</si>
  <si>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</si>
  <si>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</si>
  <si>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</si>
  <si>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</si>
  <si>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</si>
  <si>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</si>
  <si>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</si>
  <si>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</si>
  <si>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</si>
  <si>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</si>
  <si>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</si>
  <si>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</si>
  <si>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</si>
  <si>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</si>
  <si>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</si>
  <si>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</si>
  <si>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</si>
  <si>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</si>
  <si>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</si>
  <si>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</si>
  <si>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</si>
  <si>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</si>
  <si>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</si>
  <si>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</si>
  <si>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</si>
  <si>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</si>
  <si>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</si>
  <si>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</si>
  <si>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</si>
  <si>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</si>
  <si>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</si>
  <si>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</si>
  <si>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</si>
  <si>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</si>
  <si>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</si>
  <si>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</si>
  <si>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</si>
  <si>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</si>
  <si>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</si>
  <si>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</si>
  <si>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</si>
  <si>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</si>
  <si>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</si>
  <si>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</si>
  <si>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</si>
  <si>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</si>
  <si>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</si>
  <si>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</si>
  <si>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</si>
  <si>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</si>
  <si>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</si>
  <si>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</si>
  <si>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</si>
  <si>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</si>
  <si>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</si>
  <si>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</si>
  <si>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</si>
  <si>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</si>
  <si>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</si>
  <si>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</si>
  <si>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</si>
  <si>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</si>
  <si>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</si>
  <si>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</si>
  <si>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</si>
  <si>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</si>
  <si>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</si>
  <si>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</si>
  <si>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</si>
  <si>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</si>
  <si>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</si>
  <si>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</si>
  <si>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</si>
  <si>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</si>
  <si>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</si>
  <si>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</si>
  <si>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</si>
  <si>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</si>
  <si>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</si>
  <si>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</si>
  <si>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</si>
  <si>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</si>
  <si>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</si>
  <si>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</si>
  <si>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</si>
  <si>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</si>
  <si>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</si>
  <si>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</si>
  <si>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</si>
  <si>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</si>
  <si>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</si>
  <si>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</si>
  <si>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</si>
  <si>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</si>
  <si>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</si>
  <si>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</si>
  <si>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</si>
  <si>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</si>
  <si>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</si>
  <si>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</si>
  <si>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</si>
  <si>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</si>
  <si>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</si>
  <si>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</si>
  <si>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</si>
  <si>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</si>
  <si>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</si>
  <si>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</si>
  <si>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</si>
  <si>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</si>
  <si>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</si>
  <si>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</si>
  <si>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</si>
  <si>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</si>
  <si>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</si>
  <si>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</si>
  <si>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</si>
  <si>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</si>
  <si>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</si>
  <si>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</si>
  <si>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</si>
  <si>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</si>
  <si>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</si>
  <si>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</si>
  <si>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</si>
  <si>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</si>
  <si>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</si>
  <si>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</si>
  <si>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</si>
  <si>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</si>
  <si>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</si>
  <si>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</si>
  <si>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</si>
  <si>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</si>
  <si>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</si>
  <si>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</si>
  <si>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</si>
  <si>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</si>
  <si>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</si>
  <si>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</si>
  <si>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</si>
  <si>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</si>
  <si>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</si>
  <si>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</si>
  <si>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</si>
  <si>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</si>
  <si>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</si>
  <si>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</si>
  <si>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</si>
  <si>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</si>
  <si>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</si>
  <si>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</si>
  <si>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</si>
  <si>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</si>
  <si>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</si>
  <si>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</si>
  <si>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</si>
  <si>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</si>
  <si>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</si>
  <si>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</si>
  <si>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</si>
  <si>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</si>
  <si>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</si>
  <si>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</si>
  <si>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</si>
  <si>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</si>
  <si>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</si>
  <si>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</si>
  <si>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</si>
  <si>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</si>
  <si>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</si>
  <si>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</si>
  <si>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</si>
  <si>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</si>
  <si>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</si>
  <si>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</si>
  <si>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</si>
  <si>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</si>
  <si>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</si>
  <si>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</si>
  <si>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</si>
  <si>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</si>
  <si>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</si>
  <si>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</si>
  <si>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</si>
  <si>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</si>
  <si>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</si>
  <si>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</si>
  <si>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</si>
  <si>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</si>
  <si>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</si>
  <si>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</si>
  <si>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</si>
  <si>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</si>
  <si>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</si>
  <si>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</si>
  <si>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</si>
  <si>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</si>
  <si>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</si>
  <si>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</si>
  <si>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</si>
  <si>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</si>
  <si>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</si>
  <si>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</si>
  <si>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</si>
  <si>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</si>
  <si>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</si>
  <si>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</si>
  <si>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</si>
  <si>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</si>
  <si>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</si>
  <si>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</si>
  <si>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</si>
  <si>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</si>
  <si>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</si>
  <si>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</si>
  <si>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</si>
  <si>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</si>
  <si>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</si>
  <si>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</si>
  <si>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</si>
  <si>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</si>
  <si>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</si>
  <si>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</si>
  <si>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</si>
  <si>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</si>
  <si>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</si>
  <si>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</si>
  <si>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</si>
  <si>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</si>
  <si>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</si>
  <si>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</si>
  <si>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</si>
  <si>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</si>
  <si>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</si>
  <si>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</si>
  <si>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</si>
  <si>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</si>
  <si>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</si>
  <si>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</si>
  <si>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</si>
  <si>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</si>
  <si>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</si>
  <si>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</si>
  <si>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</si>
  <si>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</si>
  <si>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</si>
  <si>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</si>
  <si>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</si>
  <si>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</si>
  <si>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</si>
  <si>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</si>
  <si>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</si>
  <si>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</si>
  <si>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</si>
  <si>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</si>
  <si>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</si>
  <si>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</si>
  <si>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</si>
  <si>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</si>
  <si>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</si>
  <si>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</si>
  <si>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</si>
  <si>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</si>
  <si>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</si>
  <si>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</si>
  <si>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</si>
  <si>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</si>
  <si>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</si>
  <si>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</si>
  <si>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</si>
  <si>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</si>
  <si>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</si>
  <si>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</si>
  <si>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</si>
  <si>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</si>
  <si>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</si>
  <si>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</si>
  <si>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</si>
  <si>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</si>
  <si>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</si>
  <si>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</si>
  <si>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</si>
  <si>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</si>
  <si>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</si>
  <si>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</si>
  <si>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</si>
  <si>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</si>
  <si>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</si>
  <si>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</si>
  <si>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</si>
  <si>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</si>
  <si>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</si>
  <si>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</si>
  <si>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</si>
  <si>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</si>
  <si>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</si>
  <si>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</si>
  <si>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</si>
  <si>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</si>
  <si>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</si>
  <si>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</si>
  <si>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</si>
  <si>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</si>
  <si>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</si>
  <si>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</si>
  <si>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</si>
  <si>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</si>
  <si>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</si>
  <si>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</si>
  <si>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</si>
  <si>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</si>
  <si>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</si>
  <si>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</si>
  <si>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</si>
  <si>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</si>
  <si>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</si>
  <si>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</si>
  <si>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</si>
  <si>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</si>
  <si>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</si>
  <si>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</si>
  <si>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</si>
  <si>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</si>
  <si>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</si>
  <si>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</si>
  <si>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</si>
  <si>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</si>
  <si>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</si>
  <si>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</si>
  <si>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</si>
  <si>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</si>
  <si>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</si>
  <si>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</si>
  <si>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</si>
  <si>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</si>
  <si>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</si>
  <si>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</si>
  <si>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</si>
  <si>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</si>
  <si>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</si>
  <si>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</si>
  <si>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</si>
  <si>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</si>
  <si>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</si>
  <si>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</si>
  <si>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</si>
  <si>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</si>
  <si>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</si>
  <si>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</si>
  <si>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</si>
  <si>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</si>
  <si>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</si>
  <si>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</si>
  <si>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</si>
  <si>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</si>
  <si>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</si>
  <si>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</si>
  <si>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</si>
  <si>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</si>
  <si>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</si>
  <si>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</si>
  <si>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</si>
  <si>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</si>
  <si>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</si>
  <si>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</si>
  <si>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</si>
  <si>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</si>
  <si>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</si>
  <si>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</si>
  <si>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</si>
  <si>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</si>
  <si>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</si>
  <si>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</si>
  <si>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</si>
  <si>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</si>
  <si>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</si>
  <si>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</si>
  <si>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</si>
  <si>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</si>
  <si>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</si>
  <si>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</si>
  <si>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</si>
  <si>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</si>
  <si>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</si>
  <si>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</si>
  <si>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</si>
  <si>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</si>
  <si>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</si>
  <si>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</si>
  <si>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</si>
  <si>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</si>
  <si>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</si>
  <si>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</si>
  <si>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</si>
  <si>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</si>
  <si>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</si>
  <si>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</si>
  <si>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</si>
  <si>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</si>
  <si>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</si>
  <si>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</si>
  <si>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</si>
  <si>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</si>
  <si>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</si>
  <si>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</si>
  <si>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</si>
  <si>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</si>
  <si>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</si>
  <si>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</si>
  <si>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</si>
  <si>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</si>
  <si>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</si>
  <si>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</si>
  <si>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</si>
  <si>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</si>
  <si>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</si>
  <si>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</si>
  <si>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</si>
  <si>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</si>
  <si>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</si>
  <si>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</si>
  <si>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</si>
  <si>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</si>
  <si>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</si>
  <si>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</si>
  <si>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</si>
  <si>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</si>
  <si>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</si>
  <si>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</si>
  <si>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</si>
  <si>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</si>
  <si>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</si>
  <si>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</si>
  <si>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</si>
  <si>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</si>
  <si>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</si>
  <si>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</si>
  <si>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</si>
  <si>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</si>
  <si>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</si>
  <si>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</si>
  <si>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</si>
  <si>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</si>
  <si>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</si>
  <si>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</si>
  <si>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</si>
  <si>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</si>
  <si>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</si>
  <si>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</si>
  <si>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</si>
  <si>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</si>
  <si>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</si>
  <si>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</si>
  <si>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</si>
  <si>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</si>
  <si>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</si>
  <si>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</si>
  <si>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</si>
  <si>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</si>
  <si>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</si>
  <si>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</si>
  <si>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</si>
  <si>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</si>
  <si>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</si>
  <si>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</si>
  <si>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</si>
  <si>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</si>
  <si>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</si>
  <si>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</si>
  <si>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</si>
  <si>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</si>
  <si>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</si>
  <si>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</si>
  <si>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</si>
  <si>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</si>
  <si>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</si>
  <si>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</si>
  <si>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</si>
  <si>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</si>
  <si>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</si>
  <si>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</si>
  <si>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</si>
  <si>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</si>
  <si>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</si>
  <si>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</si>
  <si>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</si>
  <si>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</si>
  <si>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</si>
  <si>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</si>
  <si>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</si>
  <si>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</si>
  <si>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</si>
  <si>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</si>
  <si>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</si>
  <si>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</si>
  <si>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</si>
  <si>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</si>
  <si>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</si>
  <si>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</si>
  <si>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</si>
  <si>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</si>
  <si>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</si>
  <si>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</si>
  <si>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</si>
  <si>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</si>
  <si>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</si>
  <si>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</si>
  <si>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</si>
  <si>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</si>
  <si>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</si>
  <si>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</si>
  <si>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</si>
  <si>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</si>
  <si>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</si>
  <si>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</si>
  <si>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</si>
  <si>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</si>
  <si>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</si>
  <si>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</si>
  <si>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</si>
  <si>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</si>
  <si>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</si>
  <si>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</si>
  <si>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</si>
  <si>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</si>
  <si>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</si>
  <si>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</si>
  <si>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</si>
  <si>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</si>
  <si>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</si>
  <si>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</si>
  <si>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</si>
  <si>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</si>
  <si>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</si>
  <si>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</si>
  <si>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</si>
  <si>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</si>
  <si>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</si>
  <si>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</si>
  <si>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</si>
  <si>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</si>
  <si>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</si>
  <si>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</si>
  <si>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</si>
  <si>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</si>
  <si>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</si>
  <si>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</si>
  <si>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</si>
  <si>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</si>
  <si>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</si>
  <si>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</si>
  <si>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</si>
  <si>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</si>
  <si>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</si>
  <si>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</si>
  <si>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</si>
  <si>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</si>
  <si>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</si>
  <si>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</si>
  <si>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</si>
  <si>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</si>
  <si>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</si>
  <si>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</si>
  <si>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</si>
  <si>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</si>
  <si>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</si>
  <si>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</si>
  <si>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</si>
  <si>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</si>
  <si>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</si>
  <si>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</si>
  <si>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</si>
  <si>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</si>
  <si>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</si>
  <si>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</si>
  <si>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</si>
  <si>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</si>
  <si>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</si>
  <si>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</si>
  <si>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</si>
  <si>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</si>
  <si>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</si>
  <si>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</si>
  <si>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</si>
  <si>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</si>
  <si>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</si>
  <si>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</si>
  <si>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</si>
  <si>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</si>
  <si>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</si>
  <si>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</si>
  <si>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</si>
  <si>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</si>
  <si>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</si>
  <si>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</si>
  <si>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</si>
  <si>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</si>
  <si>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</si>
  <si>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</si>
  <si>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</si>
  <si>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</si>
  <si>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</si>
  <si>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</si>
  <si>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</si>
  <si>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</si>
  <si>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</si>
  <si>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</si>
  <si>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</si>
  <si>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</si>
  <si>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</si>
  <si>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</si>
  <si>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</si>
  <si>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</si>
  <si>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</si>
  <si>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</si>
  <si>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</si>
  <si>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</si>
  <si>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</si>
  <si>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</si>
  <si>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</si>
  <si>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</si>
  <si>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</si>
  <si>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</si>
  <si>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</si>
  <si>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</si>
  <si>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</si>
  <si>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</si>
  <si>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</si>
  <si>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</si>
  <si>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</si>
  <si>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</si>
  <si>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</si>
  <si>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</si>
  <si>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</si>
  <si>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</si>
  <si>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</si>
  <si>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</si>
  <si>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</si>
  <si>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</si>
  <si>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</si>
  <si>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</si>
  <si>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</si>
  <si>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</si>
  <si>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</si>
  <si>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</si>
  <si>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</si>
  <si>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</si>
  <si>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</si>
  <si>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</si>
  <si>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</si>
  <si>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</si>
  <si>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</si>
  <si>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</si>
  <si>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</si>
  <si>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</si>
  <si>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</si>
  <si>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</si>
  <si>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</si>
  <si>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</si>
  <si>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</si>
  <si>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</si>
  <si>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</si>
  <si>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</si>
  <si>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</si>
  <si>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</si>
  <si>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</si>
  <si>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</si>
  <si>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</si>
  <si>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</si>
  <si>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</si>
  <si>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</si>
  <si>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</si>
  <si>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</si>
  <si>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</si>
  <si>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</si>
  <si>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</si>
  <si>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</si>
  <si>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</si>
  <si>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</si>
  <si>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</si>
  <si>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</si>
  <si>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</si>
  <si>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</si>
  <si>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</si>
  <si>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</si>
  <si>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</si>
  <si>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</si>
  <si>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</si>
  <si>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</si>
  <si>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</si>
  <si>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</si>
  <si>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</si>
  <si>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</si>
  <si>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</si>
  <si>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</si>
  <si>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</si>
  <si>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</si>
  <si>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</si>
  <si>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</si>
  <si>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</si>
  <si>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</si>
  <si>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</si>
  <si>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</si>
  <si>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</si>
  <si>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</si>
  <si>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</si>
  <si>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</si>
  <si>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</si>
  <si>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</si>
  <si>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</si>
  <si>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</si>
  <si>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</si>
  <si>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</si>
  <si>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</si>
  <si>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</si>
  <si>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</si>
  <si>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</si>
  <si>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</si>
  <si>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</si>
  <si>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</si>
  <si>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</si>
  <si>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</si>
  <si>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</si>
  <si>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</si>
  <si>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</si>
  <si>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</si>
  <si>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</si>
  <si>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</si>
  <si>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</si>
  <si>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</si>
  <si>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</si>
  <si>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</si>
  <si>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</si>
  <si>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</si>
  <si>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</si>
  <si>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</si>
  <si>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</si>
  <si>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</si>
  <si>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</si>
  <si>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</si>
  <si>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</si>
  <si>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</si>
  <si>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</si>
  <si>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</si>
  <si>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</si>
  <si>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</si>
  <si>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</si>
  <si>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</si>
  <si>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</si>
  <si>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</si>
  <si>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</si>
  <si>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</si>
  <si>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</si>
  <si>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</si>
  <si>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</si>
  <si>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</si>
  <si>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</si>
  <si>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</si>
  <si>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</si>
  <si>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</si>
  <si>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</si>
  <si>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</si>
  <si>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</si>
  <si>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</si>
  <si>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</si>
  <si>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</si>
  <si>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</si>
  <si>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</si>
  <si>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</si>
  <si>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</si>
  <si>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</si>
  <si>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</si>
  <si>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</si>
  <si>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</si>
  <si>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</si>
  <si>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</si>
  <si>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</si>
  <si>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</si>
  <si>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</si>
  <si>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</si>
  <si>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</si>
  <si>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</si>
  <si>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</si>
  <si>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</si>
  <si>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</si>
  <si>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</si>
  <si>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</si>
  <si>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</si>
  <si>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</si>
  <si>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</si>
  <si>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</si>
  <si>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</si>
  <si>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</si>
  <si>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</si>
  <si>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</si>
  <si>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</si>
  <si>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</si>
  <si>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</si>
  <si>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</si>
  <si>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</si>
  <si>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</si>
  <si>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</si>
  <si>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</si>
  <si>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</si>
  <si>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</si>
  <si>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</si>
  <si>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</si>
  <si>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</si>
  <si>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</si>
  <si>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</si>
  <si>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</si>
  <si>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</si>
  <si>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</si>
  <si>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</si>
  <si>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</si>
  <si>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</si>
  <si>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</si>
  <si>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</si>
  <si>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</si>
  <si>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</si>
  <si>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</si>
  <si>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</si>
  <si>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</si>
  <si>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</si>
  <si>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</si>
  <si>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</si>
  <si>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</si>
  <si>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</si>
  <si>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</si>
  <si>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</si>
  <si>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</si>
  <si>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</si>
  <si>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</si>
  <si>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</si>
  <si>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</si>
  <si>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</si>
  <si>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</si>
  <si>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</si>
  <si>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</si>
  <si>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</si>
  <si>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</si>
  <si>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</si>
  <si>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</si>
  <si>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</si>
  <si>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</si>
  <si>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</si>
  <si>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</si>
  <si>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</si>
  <si>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</si>
  <si>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</si>
  <si>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</si>
  <si>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</si>
  <si>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</si>
  <si>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</si>
  <si>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</si>
  <si>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</si>
  <si>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</si>
  <si>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</si>
  <si>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</si>
  <si>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</si>
  <si>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</si>
  <si>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</si>
  <si>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</si>
  <si>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</si>
  <si>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</si>
  <si>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</si>
  <si>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</si>
  <si>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</si>
  <si>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</si>
  <si>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</si>
  <si>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</si>
  <si>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</si>
  <si>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</si>
  <si>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</si>
  <si>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</si>
  <si>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</si>
  <si>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</si>
  <si>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</si>
  <si>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</si>
  <si>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</si>
  <si>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</si>
  <si>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</si>
  <si>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</si>
  <si>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</si>
  <si>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</si>
  <si>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</si>
  <si>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</si>
  <si>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</si>
  <si>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</si>
  <si>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</si>
  <si>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</si>
  <si>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</si>
  <si>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</si>
  <si>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</si>
  <si>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</si>
  <si>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</si>
  <si>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</si>
  <si>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</si>
  <si>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</si>
  <si>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</si>
  <si>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</si>
  <si>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</si>
  <si>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</si>
  <si>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</si>
  <si>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</si>
  <si>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</si>
  <si>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</si>
  <si>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</si>
  <si>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</si>
  <si>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</si>
  <si>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</si>
  <si>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</si>
  <si>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</si>
  <si>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</si>
  <si>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</si>
  <si>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</si>
  <si>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</si>
  <si>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</si>
  <si>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</si>
  <si>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</si>
  <si>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</si>
  <si>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</si>
  <si>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</si>
  <si>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</si>
  <si>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</si>
  <si>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</si>
  <si>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</si>
  <si>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</si>
  <si>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</si>
  <si>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</si>
  <si>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</si>
  <si>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</si>
  <si>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</si>
  <si>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</si>
  <si>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</si>
  <si>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</si>
  <si>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</si>
  <si>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</si>
  <si>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</si>
  <si>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</si>
  <si>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</si>
  <si>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</si>
  <si>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</si>
  <si>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</si>
  <si>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</si>
  <si>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</si>
  <si>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</si>
  <si>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</si>
  <si>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</si>
  <si>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</si>
  <si>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</si>
  <si>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</si>
  <si>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</si>
  <si>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</si>
  <si>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</si>
  <si>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</si>
  <si>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</si>
  <si>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</si>
  <si>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</si>
  <si>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</si>
  <si>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</si>
  <si>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</si>
  <si>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</si>
  <si>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</si>
  <si>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</si>
  <si>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</si>
  <si>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</si>
  <si>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</si>
  <si>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</si>
  <si>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</si>
  <si>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</si>
  <si>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</si>
  <si>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</si>
  <si>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</si>
  <si>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</si>
  <si>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</si>
  <si>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</si>
  <si>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</si>
  <si>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</si>
  <si>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</si>
  <si>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</si>
  <si>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</si>
  <si>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</si>
  <si>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</si>
  <si>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</si>
  <si>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</si>
  <si>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</si>
  <si>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</si>
  <si>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</si>
  <si>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</si>
  <si>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</si>
  <si>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</si>
  <si>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</si>
  <si>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</si>
  <si>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</si>
  <si>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</si>
  <si>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</si>
  <si>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</si>
  <si>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</si>
  <si>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</si>
  <si>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</si>
  <si>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</si>
  <si>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</si>
  <si>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</si>
  <si>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</si>
  <si>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</si>
  <si>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</si>
  <si>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</si>
  <si>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</si>
  <si>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</si>
  <si>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</si>
  <si>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</si>
  <si>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</si>
  <si>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</si>
  <si>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</si>
  <si>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</si>
  <si>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</si>
  <si>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</si>
  <si>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</si>
  <si>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</si>
  <si>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</si>
  <si>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</si>
  <si>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</si>
  <si>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</si>
  <si>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</si>
  <si>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</si>
  <si>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</si>
  <si>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</si>
  <si>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</si>
  <si>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</si>
  <si>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</si>
  <si>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</si>
  <si>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</si>
  <si>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</si>
  <si>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</si>
  <si>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</si>
  <si>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</si>
  <si>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</si>
  <si>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</si>
  <si>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</si>
  <si>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</si>
  <si>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</si>
  <si>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</si>
  <si>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</si>
  <si>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</si>
  <si>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</si>
  <si>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</si>
  <si>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</si>
  <si>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</si>
  <si>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</si>
  <si>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</si>
  <si>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</si>
  <si>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</si>
  <si>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</si>
  <si>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</si>
  <si>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</si>
  <si>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</si>
  <si>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</si>
  <si>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</si>
  <si>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</si>
  <si>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</si>
  <si>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</si>
  <si>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</si>
  <si>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</si>
  <si>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</si>
  <si>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</si>
  <si>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</si>
  <si>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</si>
  <si>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</si>
  <si>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</si>
  <si>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</si>
  <si>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</si>
  <si>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</si>
  <si>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</si>
  <si>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</si>
  <si>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</si>
  <si>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</si>
  <si>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</si>
  <si>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</si>
  <si>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</si>
  <si>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</si>
  <si>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</si>
  <si>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</si>
  <si>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</si>
  <si>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</si>
  <si>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</si>
  <si>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</si>
  <si>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</si>
  <si>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</si>
  <si>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</si>
  <si>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</si>
  <si>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</si>
  <si>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</si>
  <si>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</si>
  <si>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</si>
  <si>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</si>
  <si>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</si>
  <si>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</si>
  <si>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</si>
  <si>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</si>
  <si>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</si>
  <si>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</si>
  <si>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</si>
  <si>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</si>
  <si>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</si>
  <si>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</si>
  <si>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</si>
  <si>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</si>
  <si>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</si>
  <si>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</si>
  <si>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</si>
  <si>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</si>
  <si>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</si>
  <si>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</si>
  <si>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</si>
  <si>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</si>
  <si>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</si>
  <si>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</si>
  <si>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</si>
  <si>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</si>
  <si>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</si>
  <si>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</si>
  <si>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</si>
  <si>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</si>
  <si>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</si>
  <si>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</si>
  <si>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</si>
  <si>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</si>
  <si>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</si>
  <si>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</si>
  <si>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</si>
  <si>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</si>
  <si>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</si>
  <si>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</si>
  <si>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</si>
  <si>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</si>
  <si>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</si>
  <si>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</si>
  <si>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</si>
  <si>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</si>
  <si>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</si>
  <si>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</si>
  <si>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</si>
  <si>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</si>
  <si>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</si>
  <si>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</si>
  <si>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</si>
  <si>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</si>
  <si>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</si>
  <si>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</si>
  <si>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</si>
  <si>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</si>
  <si>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</si>
  <si>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</si>
  <si>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</si>
  <si>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</si>
  <si>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</si>
  <si>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</si>
  <si>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</si>
  <si>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</si>
  <si>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</si>
  <si>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</si>
  <si>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</si>
  <si>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</si>
  <si>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</si>
  <si>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</si>
  <si>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</si>
  <si>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</si>
  <si>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</si>
  <si>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</si>
  <si>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</si>
  <si>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</si>
  <si>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</si>
  <si>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</si>
  <si>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</si>
  <si>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</si>
  <si>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</si>
  <si>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</si>
  <si>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</si>
  <si>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</si>
  <si>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</si>
  <si>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</si>
  <si>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</si>
  <si>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</si>
  <si>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</si>
  <si>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</si>
  <si>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</si>
  <si>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</si>
  <si>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</si>
  <si>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</si>
  <si>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</si>
  <si>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</si>
  <si>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</si>
  <si>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</si>
  <si>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</si>
  <si>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</si>
  <si>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</si>
  <si>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</si>
  <si>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</si>
  <si>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</si>
  <si>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</si>
  <si>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</si>
  <si>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</si>
  <si>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</si>
  <si>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</si>
  <si>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</si>
  <si>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</si>
  <si>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</si>
  <si>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</si>
  <si>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</si>
  <si>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</si>
  <si>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</si>
  <si>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</si>
  <si>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</si>
  <si>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</si>
  <si>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</si>
  <si>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</si>
  <si>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</si>
  <si>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</si>
  <si>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</si>
  <si>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</si>
  <si>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</si>
  <si>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</si>
  <si>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</si>
  <si>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</si>
  <si>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</si>
  <si>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</si>
  <si>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</si>
  <si>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</si>
  <si>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</si>
  <si>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</si>
  <si>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</si>
  <si>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</si>
  <si>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</si>
  <si>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</si>
  <si>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</si>
  <si>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</si>
  <si>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</si>
  <si>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</si>
  <si>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</si>
  <si>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</si>
  <si>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</si>
  <si>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</si>
  <si>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</si>
  <si>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</si>
  <si>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</si>
  <si>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</si>
  <si>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</si>
  <si>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</si>
  <si>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</si>
  <si>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</si>
  <si>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</si>
  <si>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</si>
  <si>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</si>
  <si>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</si>
  <si>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</si>
  <si>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</si>
  <si>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</si>
  <si>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</si>
  <si>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</si>
  <si>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</si>
  <si>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</si>
  <si>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</si>
  <si>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</si>
  <si>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</si>
  <si>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</si>
  <si>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</si>
  <si>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</si>
  <si>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</si>
  <si>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</si>
  <si>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</si>
  <si>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</si>
  <si>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</si>
  <si>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</si>
  <si>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</si>
  <si>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</si>
  <si>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</si>
  <si>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</si>
  <si>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</si>
  <si>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</si>
  <si>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</si>
  <si>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</si>
  <si>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</si>
  <si>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</si>
  <si>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</si>
  <si>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</si>
  <si>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</si>
  <si>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</si>
  <si>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</si>
  <si>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</si>
  <si>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</si>
  <si>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</si>
  <si>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</si>
  <si>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</si>
  <si>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</si>
  <si>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</si>
  <si>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</si>
  <si>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</si>
  <si>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</si>
  <si>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</si>
  <si>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</si>
  <si>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</si>
  <si>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</si>
  <si>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</si>
  <si>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</si>
  <si>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</si>
  <si>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</si>
  <si>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</si>
  <si>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</si>
  <si>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</si>
  <si>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</si>
  <si>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</si>
  <si>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</si>
  <si>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</si>
  <si>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</si>
  <si>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</si>
  <si>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</si>
  <si>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</si>
  <si>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</si>
  <si>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</si>
  <si>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</si>
  <si>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</si>
  <si>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</si>
  <si>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</si>
  <si>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</si>
  <si>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</si>
  <si>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</si>
  <si>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</si>
  <si>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</si>
  <si>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</si>
  <si>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</si>
  <si>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</si>
  <si>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</si>
  <si>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</si>
  <si>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</si>
  <si>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</si>
  <si>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</si>
  <si>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</si>
  <si>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</si>
  <si>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</si>
  <si>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</si>
  <si>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</si>
  <si>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</si>
  <si>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</si>
  <si>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</si>
  <si>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</si>
  <si>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</si>
  <si>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</si>
  <si>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</si>
  <si>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</si>
  <si>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</si>
  <si>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</si>
  <si>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</si>
  <si>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</si>
  <si>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</si>
  <si>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</si>
  <si>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</si>
  <si>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</si>
  <si>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</si>
  <si>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</si>
  <si>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</si>
  <si>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</si>
  <si>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</si>
  <si>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</si>
  <si>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</si>
  <si>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</si>
  <si>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</si>
  <si>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</si>
  <si>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</si>
  <si>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</si>
  <si>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</si>
  <si>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</si>
  <si>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</si>
  <si>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Harvest</t>
  </si>
  <si>
    <t>Experiment Metadata: REQUIRED
Provides basic information on the experiment such as the name, objectives, and a brief summary of the treatments and experimental design.
The Experiment ID is used to link to data in other sheets.</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</si>
  <si>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</si>
  <si>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</si>
  <si>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</si>
  <si>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</si>
  <si>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</si>
  <si>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</si>
  <si>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</si>
  <si>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</si>
  <si>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</si>
  <si>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</si>
  <si>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</si>
  <si>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</si>
  <si>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</si>
  <si>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</si>
  <si>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</si>
  <si>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</si>
  <si>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Weather, Metadata: REQUIRED
Provides information on individual weather stations associated with daily weather data by the identifier.</t>
  </si>
  <si>
    <t>Weather, Daily: REQUIRED
Contains the daily weather data from any stations, as identified by weather_station_id.</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</si>
  <si>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</si>
  <si>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</si>
  <si>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</si>
  <si>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</si>
  <si>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</si>
  <si>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</si>
  <si>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</si>
  <si>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</si>
  <si>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</si>
  <si>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</si>
  <si>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</si>
  <si>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</si>
  <si>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</si>
  <si>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</si>
  <si>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</si>
  <si>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</si>
  <si>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</si>
  <si>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</si>
  <si>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</si>
  <si>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</si>
  <si>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</si>
  <si>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</si>
  <si>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</si>
  <si>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</si>
  <si>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</si>
  <si>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</si>
  <si>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</si>
  <si>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</si>
  <si>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</si>
  <si>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</si>
  <si>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</si>
  <si>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</si>
  <si>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</si>
  <si>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</si>
  <si>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</si>
  <si>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</si>
  <si>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</si>
  <si>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</si>
  <si>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</si>
  <si>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</si>
  <si>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</si>
  <si>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</si>
  <si>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</si>
  <si>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</si>
  <si>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</si>
  <si>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</si>
  <si>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</si>
  <si>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</si>
  <si>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</si>
  <si>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</si>
  <si>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</si>
  <si>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</si>
  <si>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</si>
  <si>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</si>
  <si>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</si>
  <si>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</si>
  <si>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</si>
  <si>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</si>
  <si>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</si>
  <si>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</si>
  <si>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</si>
  <si>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</si>
  <si>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</si>
  <si>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</si>
  <si>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</si>
  <si>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</si>
  <si>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</si>
  <si>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</si>
  <si>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</si>
  <si>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</si>
  <si>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</si>
  <si>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</si>
  <si>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</si>
  <si>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</si>
  <si>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</si>
  <si>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</si>
  <si>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</si>
  <si>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</si>
  <si>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</si>
  <si>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</si>
  <si>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</si>
  <si>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</si>
  <si>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</si>
  <si>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</si>
  <si>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</si>
  <si>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</si>
  <si>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</si>
  <si>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</si>
  <si>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</si>
  <si>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</si>
  <si>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</si>
  <si>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</si>
  <si>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</si>
  <si>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</si>
  <si>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</si>
  <si>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</si>
  <si>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</si>
  <si>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</si>
  <si>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</si>
  <si>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</si>
  <si>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</si>
  <si>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</si>
  <si>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</si>
  <si>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</si>
  <si>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</si>
  <si>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</si>
  <si>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</si>
  <si>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</si>
  <si>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</si>
  <si>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</si>
  <si>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</si>
  <si>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</si>
  <si>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</si>
  <si>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</si>
  <si>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</si>
  <si>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</si>
  <si>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</si>
  <si>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</si>
  <si>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</si>
  <si>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</si>
  <si>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</si>
  <si>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</si>
  <si>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</si>
  <si>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</si>
  <si>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</si>
  <si>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</si>
  <si>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</si>
  <si>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</si>
  <si>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</si>
  <si>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</si>
  <si>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</si>
  <si>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</si>
  <si>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</si>
  <si>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</si>
  <si>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</si>
  <si>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</si>
  <si>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</si>
  <si>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</si>
  <si>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</si>
  <si>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</si>
  <si>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</si>
  <si>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</si>
  <si>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</si>
  <si>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</si>
  <si>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</si>
  <si>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</si>
  <si>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</si>
  <si>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</si>
  <si>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</si>
  <si>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</si>
  <si>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</si>
  <si>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</si>
  <si>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</si>
  <si>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</si>
  <si>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</si>
  <si>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</si>
  <si>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</si>
  <si>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</si>
  <si>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</si>
  <si>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</si>
  <si>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</si>
  <si>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</si>
  <si>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</si>
  <si>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</si>
  <si>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</si>
  <si>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</si>
  <si>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</si>
  <si>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</si>
  <si>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</si>
  <si>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</si>
  <si>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</si>
  <si>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</si>
  <si>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</si>
  <si>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</si>
  <si>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</si>
  <si>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</si>
  <si>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</si>
  <si>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</si>
  <si>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</si>
  <si>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</si>
  <si>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</si>
  <si>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</si>
  <si>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</si>
  <si>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</si>
  <si>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</si>
  <si>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</si>
  <si>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</si>
  <si>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</si>
  <si>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</si>
  <si>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</si>
  <si>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</si>
  <si>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Canopy height (m)</t>
  </si>
  <si>
    <t>Select relevant sections:</t>
  </si>
  <si>
    <t>Soils</t>
  </si>
  <si>
    <t>Experiment type [select]</t>
  </si>
  <si>
    <t>Management type [select]</t>
  </si>
  <si>
    <t>Experiment code, local</t>
  </si>
  <si>
    <t>Experiment name, local</t>
  </si>
  <si>
    <t>ddl_experimentType_sort</t>
  </si>
  <si>
    <t>ddl_managementType_sort</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</si>
  <si>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</si>
  <si>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</si>
  <si>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</si>
  <si>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</si>
  <si>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</si>
  <si>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</si>
  <si>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</si>
  <si>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</si>
  <si>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</si>
  <si>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</si>
  <si>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</si>
  <si>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</si>
  <si>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</si>
  <si>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</si>
  <si>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</si>
  <si>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</si>
  <si>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</si>
  <si>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</si>
  <si>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</si>
  <si>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</si>
  <si>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</si>
  <si>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</si>
  <si>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</si>
  <si>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</si>
  <si>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</si>
  <si>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</si>
  <si>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</si>
  <si>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</si>
  <si>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</si>
  <si>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</si>
  <si>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</si>
  <si>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</si>
  <si>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</si>
  <si>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</si>
  <si>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</si>
  <si>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</si>
  <si>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</si>
  <si>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</si>
  <si>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</si>
  <si>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</si>
  <si>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</si>
  <si>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</si>
  <si>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</si>
  <si>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</si>
  <si>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</si>
  <si>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</si>
  <si>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</si>
  <si>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</si>
  <si>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</si>
  <si>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</si>
  <si>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</si>
  <si>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</si>
  <si>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</si>
  <si>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</si>
  <si>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</si>
  <si>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</si>
  <si>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</si>
  <si>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</si>
  <si>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</si>
  <si>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</si>
  <si>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</si>
  <si>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</si>
  <si>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</si>
  <si>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</si>
  <si>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</si>
  <si>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</si>
  <si>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</si>
  <si>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</si>
  <si>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</si>
  <si>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</si>
  <si>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</si>
  <si>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</si>
  <si>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</si>
  <si>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</si>
  <si>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</si>
  <si>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</si>
  <si>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</si>
  <si>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</si>
  <si>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</si>
  <si>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</si>
  <si>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</si>
  <si>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</si>
  <si>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</si>
  <si>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</si>
  <si>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</si>
  <si>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</si>
  <si>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</si>
  <si>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</si>
  <si>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</si>
  <si>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</si>
  <si>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</si>
  <si>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</si>
  <si>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</si>
  <si>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</si>
  <si>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</si>
  <si>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</si>
  <si>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</si>
  <si>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</si>
  <si>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</si>
  <si>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</si>
  <si>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</si>
  <si>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</si>
  <si>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</si>
  <si>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</si>
  <si>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</si>
  <si>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</si>
  <si>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</si>
  <si>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</si>
  <si>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</si>
  <si>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</si>
  <si>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</si>
  <si>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</si>
  <si>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</si>
  <si>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</si>
  <si>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</si>
  <si>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</si>
  <si>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</si>
  <si>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</si>
  <si>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</si>
  <si>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</si>
  <si>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</si>
  <si>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</si>
  <si>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</si>
  <si>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</si>
  <si>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</si>
  <si>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</si>
  <si>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</si>
  <si>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</si>
  <si>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</si>
  <si>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</si>
  <si>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</si>
  <si>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</si>
  <si>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</si>
  <si>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</si>
  <si>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</si>
  <si>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</si>
  <si>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</si>
  <si>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</si>
  <si>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</si>
  <si>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</si>
  <si>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</si>
  <si>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</si>
  <si>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</si>
  <si>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</si>
  <si>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</si>
  <si>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</si>
  <si>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</si>
  <si>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</si>
  <si>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</si>
  <si>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</si>
  <si>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</si>
  <si>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</si>
  <si>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</si>
  <si>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</si>
  <si>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</si>
  <si>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</si>
  <si>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</si>
  <si>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</si>
  <si>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</si>
  <si>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</si>
  <si>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</si>
  <si>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</si>
  <si>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</si>
  <si>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</si>
  <si>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</si>
  <si>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</si>
  <si>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</si>
  <si>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</si>
  <si>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</si>
  <si>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</si>
  <si>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</si>
  <si>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</si>
  <si>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</si>
  <si>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</si>
  <si>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</si>
  <si>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</si>
  <si>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</si>
  <si>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</si>
  <si>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</si>
  <si>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</si>
  <si>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</si>
  <si>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</si>
  <si>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</si>
  <si>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</si>
  <si>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</si>
  <si>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</si>
  <si>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</si>
  <si>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</si>
  <si>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</si>
  <si>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</si>
  <si>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</si>
  <si>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</si>
  <si>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</si>
  <si>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</si>
  <si>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</si>
  <si>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</si>
  <si>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</si>
  <si>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</si>
  <si>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</si>
  <si>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</si>
  <si>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</si>
  <si>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</si>
  <si>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</si>
  <si>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</si>
  <si>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</si>
  <si>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</si>
  <si>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</si>
  <si>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</si>
  <si>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</si>
  <si>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</si>
  <si>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</si>
  <si>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</si>
  <si>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</si>
  <si>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</si>
  <si>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</si>
  <si>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</si>
  <si>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</si>
  <si>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</si>
  <si>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</si>
  <si>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</si>
  <si>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</si>
  <si>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</si>
  <si>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</si>
  <si>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</si>
  <si>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</si>
  <si>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</si>
  <si>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</si>
  <si>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</si>
  <si>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</si>
  <si>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</si>
  <si>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</si>
  <si>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</si>
  <si>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</si>
  <si>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</si>
  <si>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</si>
  <si>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</si>
  <si>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</si>
  <si>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</si>
  <si>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</si>
  <si>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</si>
  <si>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</si>
  <si>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</si>
  <si>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</si>
  <si>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</si>
  <si>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</si>
  <si>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</si>
  <si>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</si>
  <si>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</si>
  <si>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</si>
  <si>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</si>
  <si>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</si>
  <si>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</si>
  <si>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</si>
  <si>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</si>
  <si>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</si>
  <si>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</si>
  <si>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</si>
  <si>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</si>
  <si>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</si>
  <si>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</si>
  <si>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</si>
  <si>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</si>
  <si>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</si>
  <si>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</si>
  <si>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</si>
  <si>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</si>
  <si>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</si>
  <si>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</si>
  <si>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</si>
  <si>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</si>
  <si>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</si>
  <si>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</si>
  <si>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</si>
  <si>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</si>
  <si>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</si>
  <si>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</si>
  <si>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</si>
  <si>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</si>
  <si>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</si>
  <si>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</si>
  <si>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</si>
  <si>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</si>
  <si>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</si>
  <si>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</si>
  <si>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</si>
  <si>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</si>
  <si>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</si>
  <si>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</si>
  <si>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</si>
  <si>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</si>
  <si>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</si>
  <si>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</si>
  <si>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</si>
  <si>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</si>
  <si>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</si>
  <si>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</si>
  <si>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</si>
  <si>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</si>
  <si>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</si>
  <si>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</si>
  <si>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</si>
  <si>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</si>
  <si>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</si>
  <si>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</si>
  <si>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</si>
  <si>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</si>
  <si>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</si>
  <si>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</si>
  <si>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</si>
  <si>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</si>
  <si>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</si>
  <si>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</si>
  <si>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</si>
  <si>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</si>
  <si>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</si>
  <si>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</si>
  <si>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</si>
  <si>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</si>
  <si>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</si>
  <si>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</si>
  <si>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</si>
  <si>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</si>
  <si>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</si>
  <si>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</si>
  <si>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</si>
  <si>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</si>
  <si>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</si>
  <si>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</si>
  <si>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</si>
  <si>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</si>
  <si>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</si>
  <si>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</si>
  <si>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</si>
  <si>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</si>
  <si>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</si>
  <si>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</si>
  <si>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</si>
  <si>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</si>
  <si>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</si>
  <si>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</si>
  <si>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</si>
  <si>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</si>
  <si>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</si>
  <si>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</si>
  <si>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</si>
  <si>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</si>
  <si>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</si>
  <si>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</si>
  <si>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</si>
  <si>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</si>
  <si>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</si>
  <si>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</si>
  <si>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</si>
  <si>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</si>
  <si>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</si>
  <si>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</si>
  <si>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</si>
  <si>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</si>
  <si>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</si>
  <si>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</si>
  <si>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</si>
  <si>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</si>
  <si>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</si>
  <si>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</si>
  <si>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</si>
  <si>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</si>
  <si>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</si>
  <si>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</si>
  <si>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</si>
  <si>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</si>
  <si>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</si>
  <si>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</si>
  <si>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</si>
  <si>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</si>
  <si>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</si>
  <si>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</si>
  <si>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</si>
  <si>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</si>
  <si>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</si>
  <si>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</si>
  <si>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</si>
  <si>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</si>
  <si>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</si>
  <si>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</si>
  <si>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</si>
  <si>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</si>
  <si>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</si>
  <si>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</si>
  <si>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</si>
  <si>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</si>
  <si>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</si>
  <si>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</si>
  <si>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</si>
  <si>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</si>
  <si>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</si>
  <si>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</si>
  <si>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</si>
  <si>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</si>
  <si>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</si>
  <si>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</si>
  <si>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</si>
  <si>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</si>
  <si>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</si>
  <si>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</si>
  <si>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</si>
  <si>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</si>
  <si>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</si>
  <si>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</si>
  <si>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</si>
  <si>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</si>
  <si>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</si>
  <si>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</si>
  <si>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</si>
  <si>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</si>
  <si>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</si>
  <si>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</si>
  <si>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</si>
  <si>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</si>
  <si>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</si>
  <si>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</si>
  <si>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</si>
  <si>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</si>
  <si>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</si>
  <si>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</si>
  <si>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</si>
  <si>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</si>
  <si>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</si>
  <si>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</si>
  <si>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</si>
  <si>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</si>
  <si>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</si>
  <si>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</si>
  <si>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</si>
  <si>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</si>
  <si>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</si>
  <si>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</si>
  <si>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</si>
  <si>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</si>
  <si>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</si>
  <si>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</si>
  <si>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</si>
  <si>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</si>
  <si>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</si>
  <si>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</si>
  <si>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</si>
  <si>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</si>
  <si>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</si>
  <si>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</si>
  <si>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</si>
  <si>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</si>
  <si>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</si>
  <si>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</si>
  <si>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</si>
  <si>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</si>
  <si>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</si>
  <si>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</si>
  <si>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</si>
  <si>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</si>
  <si>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</si>
  <si>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</si>
  <si>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</si>
  <si>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</si>
  <si>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</si>
  <si>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</si>
  <si>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</si>
  <si>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</si>
  <si>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</si>
  <si>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</si>
  <si>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</si>
  <si>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</si>
  <si>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</si>
  <si>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</si>
  <si>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</si>
  <si>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</si>
  <si>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</si>
  <si>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</si>
  <si>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</si>
  <si>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</si>
  <si>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</si>
  <si>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</si>
  <si>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</si>
  <si>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</si>
  <si>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</si>
  <si>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</si>
  <si>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</si>
  <si>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</si>
  <si>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</si>
  <si>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</si>
  <si>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</si>
  <si>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</si>
  <si>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</si>
  <si>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</si>
  <si>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</si>
  <si>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</si>
  <si>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</si>
  <si>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</si>
  <si>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</si>
  <si>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</si>
  <si>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</si>
  <si>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</si>
  <si>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</si>
  <si>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</si>
  <si>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</si>
  <si>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</si>
  <si>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</si>
  <si>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</si>
  <si>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</si>
  <si>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</si>
  <si>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</si>
  <si>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</si>
  <si>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</si>
  <si>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</si>
  <si>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</si>
  <si>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</si>
  <si>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</si>
  <si>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</si>
  <si>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</si>
  <si>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</si>
  <si>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</si>
  <si>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</si>
  <si>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</si>
  <si>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</si>
  <si>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</si>
  <si>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</si>
  <si>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</si>
  <si>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</si>
  <si>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</si>
  <si>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</si>
  <si>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</si>
  <si>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</si>
  <si>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</si>
  <si>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</si>
  <si>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</si>
  <si>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</si>
  <si>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</si>
  <si>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</si>
  <si>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</si>
  <si>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</si>
  <si>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</si>
  <si>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</si>
  <si>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</si>
  <si>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</si>
  <si>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</si>
  <si>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</si>
  <si>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</si>
  <si>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</si>
  <si>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</si>
  <si>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</si>
  <si>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</si>
  <si>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</si>
  <si>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</si>
  <si>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</si>
  <si>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</si>
  <si>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</si>
  <si>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</si>
  <si>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</si>
  <si>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</si>
  <si>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</si>
  <si>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</si>
  <si>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</si>
  <si>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</si>
  <si>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</si>
  <si>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</si>
  <si>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</si>
  <si>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</si>
  <si>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</si>
  <si>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</si>
  <si>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</si>
  <si>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</si>
  <si>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</si>
  <si>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</si>
  <si>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</si>
  <si>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</si>
  <si>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</si>
  <si>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</si>
  <si>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</si>
  <si>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</si>
  <si>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</si>
  <si>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</si>
  <si>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</si>
  <si>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</si>
  <si>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</si>
  <si>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</si>
  <si>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</si>
  <si>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</si>
  <si>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</si>
  <si>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</si>
  <si>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</si>
  <si>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</si>
  <si>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</si>
  <si>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</si>
  <si>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</si>
  <si>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</si>
  <si>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</si>
  <si>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</si>
  <si>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</si>
  <si>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</si>
  <si>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</si>
  <si>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</si>
  <si>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</si>
  <si>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</si>
  <si>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</si>
  <si>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</si>
  <si>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</si>
  <si>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</si>
  <si>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t>
  </si>
  <si>
    <t>Environmental modifications: OPTIONAL
###</t>
  </si>
  <si>
    <t>Environmental modifications</t>
  </si>
  <si>
    <t>envmodifParameter</t>
  </si>
  <si>
    <t>CO2 concentration</t>
  </si>
  <si>
    <t>Daylength</t>
  </si>
  <si>
    <t>Dewpoint temperature</t>
  </si>
  <si>
    <t>Maximum temperature</t>
  </si>
  <si>
    <t>Minimum temperature</t>
  </si>
  <si>
    <t>Radiation</t>
  </si>
  <si>
    <t>Wind speed</t>
  </si>
  <si>
    <t>envmodifParameter_unit</t>
  </si>
  <si>
    <t>°C</t>
  </si>
  <si>
    <t>MJ/m2/d</t>
  </si>
  <si>
    <t>Mulches: Optional
###</t>
  </si>
  <si>
    <t>Mulches</t>
  </si>
  <si>
    <t>ENVIRON_MODIFICATIONS; ENVIRON_MODIF_LEVELS</t>
  </si>
  <si>
    <t>Resource type [autofill]</t>
  </si>
  <si>
    <t>Resources</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</si>
  <si>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</si>
  <si>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</si>
  <si>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</si>
  <si>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</si>
  <si>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</si>
  <si>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</si>
  <si>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</si>
  <si>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</si>
  <si>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</si>
  <si>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</si>
  <si>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</si>
  <si>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</si>
  <si>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</si>
  <si>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</si>
  <si>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</si>
  <si>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</si>
  <si>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</si>
  <si>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</si>
  <si>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</si>
  <si>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</si>
  <si>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</si>
  <si>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</si>
  <si>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</si>
  <si>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</si>
  <si>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</si>
  <si>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</si>
  <si>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</si>
  <si>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</si>
  <si>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</si>
  <si>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</si>
  <si>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</si>
  <si>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</si>
  <si>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</si>
  <si>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</si>
  <si>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</si>
  <si>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</si>
  <si>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Cultivated, good management, init. degraded land</t>
  </si>
  <si>
    <t>Cultivated, good management, init. grass or forest</t>
  </si>
  <si>
    <t>Cultivated, poor management, init. default SOM</t>
  </si>
  <si>
    <t>Cultivated, poor management, init. degraded land</t>
  </si>
  <si>
    <t>Cultivated, poor management, init. grass or forest</t>
  </si>
  <si>
    <t>ddl_fieldHistory</t>
  </si>
  <si>
    <t>Field history [select]</t>
  </si>
  <si>
    <t>tillage_operations_notes</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</si>
  <si>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</si>
  <si>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</si>
  <si>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</si>
  <si>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</si>
  <si>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</si>
  <si>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</si>
  <si>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</si>
  <si>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</si>
  <si>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</si>
  <si>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</si>
  <si>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</si>
  <si>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</si>
  <si>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Institute role [select]</t>
  </si>
  <si>
    <t>Institute type [select]</t>
  </si>
  <si>
    <t>Replicate number [autofill]</t>
  </si>
  <si>
    <t>Observation unit type [select]</t>
  </si>
  <si>
    <t>Observation unit ID [autofill]</t>
  </si>
  <si>
    <t>Observation unit name [user-defined]</t>
  </si>
  <si>
    <t>OBS_TYPE</t>
  </si>
  <si>
    <t>Observation unit type</t>
  </si>
  <si>
    <t>ddl_obsType</t>
  </si>
  <si>
    <t>observ_type</t>
  </si>
  <si>
    <t>observ_user_ID</t>
  </si>
  <si>
    <t>OBS_USER</t>
  </si>
  <si>
    <t>Observation units (auto-set)</t>
  </si>
  <si>
    <t>Tops C yield (kg/ha)</t>
  </si>
  <si>
    <t>Observation unit ID [select]</t>
  </si>
  <si>
    <t>obsUnitType</t>
  </si>
  <si>
    <t>DSSAT code only</t>
  </si>
  <si>
    <t>harvestStage</t>
  </si>
  <si>
    <t>harvestStage_sort</t>
  </si>
  <si>
    <t>None</t>
  </si>
  <si>
    <t>Terminal spikelet</t>
  </si>
  <si>
    <t>End of vegetative phase</t>
  </si>
  <si>
    <t>End of ear growth</t>
  </si>
  <si>
    <t>Ear emergence</t>
  </si>
  <si>
    <t>End of grain filling phase</t>
  </si>
  <si>
    <t>Maturity</t>
  </si>
  <si>
    <t>Sowing date</t>
  </si>
  <si>
    <t>Germination</t>
  </si>
  <si>
    <t>Emergence</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</si>
  <si>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</si>
  <si>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</si>
  <si>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</si>
  <si>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</si>
  <si>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</si>
  <si>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</si>
  <si>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</si>
  <si>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</si>
  <si>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</si>
  <si>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</si>
  <si>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</si>
  <si>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</si>
  <si>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</si>
  <si>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</si>
  <si>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</si>
  <si>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</si>
  <si>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</si>
  <si>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</si>
  <si>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</si>
  <si>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</si>
  <si>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</si>
  <si>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</si>
  <si>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</si>
  <si>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</si>
  <si>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</si>
  <si>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</si>
  <si>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</si>
  <si>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</si>
  <si>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</si>
  <si>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</si>
  <si>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</si>
  <si>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</si>
  <si>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</si>
  <si>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</si>
  <si>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</si>
  <si>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</si>
  <si>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</si>
  <si>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</si>
  <si>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</si>
  <si>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</si>
  <si>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</si>
  <si>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</si>
  <si>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</si>
  <si>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</si>
  <si>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</si>
  <si>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</si>
  <si>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</si>
  <si>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</si>
  <si>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</si>
  <si>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</si>
  <si>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</si>
  <si>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</si>
  <si>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</si>
  <si>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</si>
  <si>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</si>
  <si>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</si>
  <si>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</si>
  <si>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</si>
  <si>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</si>
  <si>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</si>
  <si>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</si>
  <si>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</si>
  <si>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</si>
  <si>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</si>
  <si>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</si>
  <si>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</si>
  <si>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</si>
  <si>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</si>
  <si>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</si>
  <si>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</si>
  <si>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</si>
  <si>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</si>
  <si>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</si>
  <si>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</si>
  <si>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</si>
  <si>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</si>
  <si>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</si>
  <si>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</si>
  <si>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</si>
  <si>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</si>
  <si>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</si>
  <si>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</si>
  <si>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</si>
  <si>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</si>
  <si>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</si>
  <si>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</si>
  <si>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</si>
  <si>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</si>
  <si>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</si>
  <si>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</si>
  <si>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</si>
  <si>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</si>
  <si>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</si>
  <si>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</si>
  <si>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</si>
  <si>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</si>
  <si>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</si>
  <si>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</si>
  <si>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</si>
  <si>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</si>
  <si>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</si>
  <si>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</si>
  <si>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</si>
  <si>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</si>
  <si>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</si>
  <si>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</si>
  <si>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</si>
  <si>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</si>
  <si>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</si>
  <si>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</si>
  <si>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</si>
  <si>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</si>
  <si>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</si>
  <si>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</si>
  <si>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</si>
  <si>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</si>
  <si>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</si>
  <si>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</si>
  <si>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</si>
  <si>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</si>
  <si>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</si>
  <si>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</si>
  <si>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</si>
  <si>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</si>
  <si>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</si>
  <si>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</si>
  <si>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</si>
  <si>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</si>
  <si>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</si>
  <si>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</si>
  <si>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</si>
  <si>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</si>
  <si>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</si>
  <si>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</si>
  <si>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</si>
  <si>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</si>
  <si>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</si>
  <si>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</si>
  <si>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</si>
  <si>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</si>
  <si>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</si>
  <si>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</si>
  <si>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</si>
  <si>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</si>
  <si>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</si>
  <si>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</si>
  <si>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</si>
  <si>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</si>
  <si>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</si>
  <si>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</si>
  <si>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</si>
  <si>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</si>
  <si>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</si>
  <si>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</si>
  <si>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</si>
  <si>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</si>
  <si>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</si>
  <si>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</si>
  <si>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</si>
  <si>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</si>
  <si>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</si>
  <si>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</si>
  <si>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</si>
  <si>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</si>
  <si>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</si>
  <si>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</si>
  <si>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</si>
  <si>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</si>
  <si>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</si>
  <si>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</si>
  <si>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</si>
  <si>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</si>
  <si>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</si>
  <si>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</si>
  <si>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</si>
  <si>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</si>
  <si>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</si>
  <si>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</si>
  <si>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</si>
  <si>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</si>
  <si>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</si>
  <si>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</si>
  <si>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</si>
  <si>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</si>
  <si>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</si>
  <si>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</si>
  <si>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</si>
  <si>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</si>
  <si>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</si>
  <si>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</si>
  <si>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</si>
  <si>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</si>
  <si>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</si>
  <si>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</si>
  <si>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</si>
  <si>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</si>
  <si>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</si>
  <si>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</si>
  <si>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</si>
  <si>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</si>
  <si>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</si>
  <si>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</si>
  <si>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</si>
  <si>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</si>
  <si>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</si>
  <si>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</si>
  <si>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</si>
  <si>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</si>
  <si>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</si>
  <si>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</si>
  <si>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</si>
  <si>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</si>
  <si>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</si>
  <si>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</si>
  <si>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</si>
  <si>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</si>
  <si>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</si>
  <si>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</si>
  <si>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</si>
  <si>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</si>
  <si>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</si>
  <si>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</si>
  <si>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</si>
  <si>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</si>
  <si>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</si>
  <si>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</si>
  <si>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</si>
  <si>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</si>
  <si>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</si>
  <si>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</si>
  <si>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</si>
  <si>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</si>
  <si>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</si>
  <si>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</si>
  <si>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</si>
  <si>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</si>
  <si>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</si>
  <si>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</si>
  <si>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</si>
  <si>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</si>
  <si>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</si>
  <si>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</si>
  <si>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</si>
  <si>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</si>
  <si>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</si>
  <si>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</si>
  <si>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</si>
  <si>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</si>
  <si>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</si>
  <si>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</si>
  <si>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</si>
  <si>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</si>
  <si>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</si>
  <si>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</si>
  <si>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</si>
  <si>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</si>
  <si>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</si>
  <si>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</si>
  <si>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</si>
  <si>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</si>
  <si>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</si>
  <si>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</si>
  <si>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</si>
  <si>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</si>
  <si>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</si>
  <si>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</si>
  <si>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</si>
  <si>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</si>
  <si>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</si>
  <si>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</si>
  <si>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</si>
  <si>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</si>
  <si>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</si>
  <si>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</si>
  <si>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</si>
  <si>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</si>
  <si>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</si>
  <si>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</si>
  <si>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</si>
  <si>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</si>
  <si>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</si>
  <si>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</si>
  <si>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</si>
  <si>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</si>
  <si>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</si>
  <si>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</si>
  <si>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</si>
  <si>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</si>
  <si>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</si>
  <si>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</si>
  <si>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</si>
  <si>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</si>
  <si>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</si>
  <si>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</si>
  <si>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</si>
  <si>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</si>
  <si>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</si>
  <si>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</si>
  <si>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</si>
  <si>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</si>
  <si>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</si>
  <si>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</si>
  <si>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</si>
  <si>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</si>
  <si>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</si>
  <si>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</si>
  <si>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</si>
  <si>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</si>
  <si>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</si>
  <si>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</si>
  <si>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</si>
  <si>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</si>
  <si>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</si>
  <si>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</si>
  <si>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</si>
  <si>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</si>
  <si>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</si>
  <si>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</si>
  <si>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</si>
  <si>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</si>
  <si>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</si>
  <si>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</si>
  <si>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</si>
  <si>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</si>
  <si>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</si>
  <si>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</si>
  <si>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</si>
  <si>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</si>
  <si>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</si>
  <si>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</si>
  <si>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</si>
  <si>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</si>
  <si>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</si>
  <si>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</si>
  <si>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</si>
  <si>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</si>
  <si>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</si>
  <si>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</si>
  <si>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</si>
  <si>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</si>
  <si>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</si>
  <si>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</si>
  <si>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</si>
  <si>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</si>
  <si>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</si>
  <si>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</si>
  <si>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</si>
  <si>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</si>
  <si>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</si>
  <si>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</si>
  <si>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</si>
  <si>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</si>
  <si>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</si>
  <si>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</si>
  <si>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</si>
  <si>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</si>
  <si>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</si>
  <si>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</si>
  <si>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</si>
  <si>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</si>
  <si>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</si>
  <si>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</si>
  <si>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</si>
  <si>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</si>
  <si>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</si>
  <si>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</si>
  <si>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</si>
  <si>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</si>
  <si>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</si>
  <si>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</si>
  <si>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</si>
  <si>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</si>
  <si>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</si>
  <si>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</si>
  <si>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</si>
  <si>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</si>
  <si>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</si>
  <si>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</si>
  <si>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</si>
  <si>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</si>
  <si>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</si>
  <si>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</si>
  <si>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</si>
  <si>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</si>
  <si>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</si>
  <si>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</si>
  <si>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</si>
  <si>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</si>
  <si>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</si>
  <si>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</si>
  <si>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</si>
  <si>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</si>
  <si>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</si>
  <si>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</si>
  <si>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</si>
  <si>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</si>
  <si>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</si>
  <si>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</si>
  <si>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</si>
  <si>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</si>
  <si>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</si>
  <si>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</si>
  <si>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</si>
  <si>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</si>
  <si>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</si>
  <si>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</si>
  <si>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</si>
  <si>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</si>
  <si>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</si>
  <si>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</si>
  <si>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</si>
  <si>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</si>
  <si>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</si>
  <si>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</si>
  <si>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</si>
  <si>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</si>
  <si>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</si>
  <si>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</si>
  <si>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</si>
  <si>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</si>
  <si>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</si>
  <si>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</si>
  <si>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</si>
  <si>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</si>
  <si>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</si>
  <si>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</si>
  <si>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</si>
  <si>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</si>
  <si>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</si>
  <si>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</si>
  <si>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</si>
  <si>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</si>
  <si>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</si>
  <si>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</si>
  <si>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</si>
  <si>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</si>
  <si>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</si>
  <si>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</si>
  <si>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</si>
  <si>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</si>
  <si>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</si>
  <si>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</si>
  <si>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</si>
  <si>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</si>
  <si>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</si>
  <si>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</si>
  <si>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</si>
  <si>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</si>
  <si>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</si>
  <si>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</si>
  <si>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</si>
  <si>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</si>
  <si>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</si>
  <si>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</si>
  <si>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</si>
  <si>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</si>
  <si>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</si>
  <si>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</si>
  <si>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</si>
  <si>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</si>
  <si>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</si>
  <si>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</si>
  <si>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</si>
  <si>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</si>
  <si>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</si>
  <si>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</si>
  <si>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</si>
  <si>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</si>
  <si>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</si>
  <si>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</si>
  <si>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</si>
  <si>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</si>
  <si>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</si>
  <si>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</si>
  <si>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</si>
  <si>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</si>
  <si>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</si>
  <si>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</si>
  <si>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</si>
  <si>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</si>
  <si>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</si>
  <si>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</si>
  <si>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</si>
  <si>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</si>
  <si>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</si>
  <si>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</si>
  <si>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</si>
  <si>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</si>
  <si>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</si>
  <si>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</si>
  <si>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</si>
  <si>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</si>
  <si>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</si>
  <si>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</si>
  <si>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</si>
  <si>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</si>
  <si>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</si>
  <si>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</si>
  <si>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</si>
  <si>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</si>
  <si>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</si>
  <si>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</si>
  <si>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</si>
  <si>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</si>
  <si>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</si>
  <si>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</si>
  <si>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</si>
  <si>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</si>
  <si>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</si>
  <si>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</si>
  <si>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</si>
  <si>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</si>
  <si>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</si>
  <si>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</si>
  <si>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</si>
  <si>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</si>
  <si>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</si>
  <si>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</si>
  <si>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</si>
  <si>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</si>
  <si>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</si>
  <si>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</si>
  <si>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</si>
  <si>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</si>
  <si>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</si>
  <si>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</si>
  <si>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</si>
  <si>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</si>
  <si>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</si>
  <si>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</si>
  <si>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</si>
  <si>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</si>
  <si>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</si>
  <si>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</si>
  <si>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</si>
  <si>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</si>
  <si>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</si>
  <si>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</si>
  <si>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</si>
  <si>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</si>
  <si>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</si>
  <si>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</si>
  <si>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</si>
  <si>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</si>
  <si>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</si>
  <si>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</si>
  <si>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</si>
  <si>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</si>
  <si>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</si>
  <si>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</si>
  <si>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</si>
  <si>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</si>
  <si>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</si>
  <si>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</si>
  <si>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</si>
  <si>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</si>
  <si>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</si>
  <si>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</si>
  <si>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</si>
  <si>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</si>
  <si>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</si>
  <si>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</si>
  <si>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</si>
  <si>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</si>
  <si>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</si>
  <si>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</si>
  <si>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</si>
  <si>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</si>
  <si>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</si>
  <si>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</si>
  <si>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</si>
  <si>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</si>
  <si>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</si>
  <si>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</si>
  <si>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</si>
  <si>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</si>
  <si>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</si>
  <si>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</si>
  <si>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</si>
  <si>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</si>
  <si>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</si>
  <si>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</si>
  <si>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</si>
  <si>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</si>
  <si>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</si>
  <si>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</si>
  <si>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</si>
  <si>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</si>
  <si>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</si>
  <si>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</si>
  <si>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</si>
  <si>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</si>
  <si>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</si>
  <si>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</si>
  <si>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</si>
  <si>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</si>
  <si>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</si>
  <si>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</si>
  <si>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</si>
  <si>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</si>
  <si>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</si>
  <si>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</si>
  <si>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</si>
  <si>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</si>
  <si>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</si>
  <si>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</si>
  <si>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</si>
  <si>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</si>
  <si>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</si>
  <si>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</si>
  <si>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</si>
  <si>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</si>
  <si>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</si>
  <si>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</si>
  <si>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</si>
  <si>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</si>
  <si>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</si>
  <si>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</si>
  <si>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</si>
  <si>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</si>
  <si>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</si>
  <si>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</si>
  <si>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</si>
  <si>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</si>
  <si>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</si>
  <si>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</si>
  <si>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</si>
  <si>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</si>
  <si>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</si>
  <si>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</si>
  <si>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</si>
  <si>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</si>
  <si>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</si>
  <si>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</si>
  <si>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</si>
  <si>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</si>
  <si>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</si>
  <si>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</si>
  <si>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</si>
  <si>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</si>
  <si>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</si>
  <si>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</si>
  <si>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</si>
  <si>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</si>
  <si>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</si>
  <si>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</si>
  <si>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</si>
  <si>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</si>
  <si>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</si>
  <si>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</si>
  <si>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</si>
  <si>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</si>
  <si>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</si>
  <si>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</si>
  <si>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</si>
  <si>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</si>
  <si>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</si>
  <si>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</si>
  <si>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</si>
  <si>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</si>
  <si>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</si>
  <si>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</si>
  <si>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</si>
  <si>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</si>
  <si>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</si>
  <si>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</si>
  <si>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</si>
  <si>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</si>
  <si>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</si>
  <si>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</si>
  <si>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</si>
  <si>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</si>
  <si>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</si>
  <si>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</si>
  <si>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</si>
  <si>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</si>
  <si>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</si>
  <si>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</si>
  <si>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</si>
  <si>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</si>
  <si>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</si>
  <si>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</si>
  <si>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</si>
  <si>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</si>
  <si>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</si>
  <si>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</si>
  <si>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</si>
  <si>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</si>
  <si>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</si>
  <si>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</si>
  <si>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</si>
  <si>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</si>
  <si>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</si>
  <si>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</si>
  <si>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</si>
  <si>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</si>
  <si>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</si>
  <si>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</si>
  <si>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</si>
  <si>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</si>
  <si>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</si>
  <si>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</si>
  <si>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</si>
  <si>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</si>
  <si>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</si>
  <si>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</si>
  <si>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</si>
  <si>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</si>
  <si>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</si>
  <si>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</si>
  <si>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</si>
  <si>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</si>
  <si>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</si>
  <si>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</si>
  <si>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</si>
  <si>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</si>
  <si>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</si>
  <si>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</si>
  <si>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</si>
  <si>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</si>
  <si>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</si>
  <si>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</si>
  <si>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</si>
  <si>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</si>
  <si>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</si>
  <si>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</si>
  <si>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</si>
  <si>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</si>
  <si>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</si>
  <si>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</si>
  <si>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</si>
  <si>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</si>
  <si>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</si>
  <si>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</si>
  <si>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</si>
  <si>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</si>
  <si>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</si>
  <si>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</si>
  <si>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</si>
  <si>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</si>
  <si>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</si>
  <si>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</si>
  <si>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</si>
  <si>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</si>
  <si>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</si>
  <si>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</si>
  <si>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</si>
  <si>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</si>
  <si>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</si>
  <si>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</si>
  <si>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</si>
  <si>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</si>
  <si>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</si>
  <si>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</si>
  <si>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</si>
  <si>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</si>
  <si>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</si>
  <si>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</si>
  <si>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</si>
  <si>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</si>
  <si>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</si>
  <si>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</si>
  <si>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</si>
  <si>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</si>
  <si>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</si>
  <si>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</si>
  <si>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</si>
  <si>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</si>
  <si>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</si>
  <si>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</si>
  <si>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</si>
  <si>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</si>
  <si>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</si>
  <si>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</si>
  <si>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</si>
  <si>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</si>
  <si>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</si>
  <si>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</si>
  <si>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</si>
  <si>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</si>
  <si>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</si>
  <si>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</si>
  <si>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</si>
  <si>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</si>
  <si>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</si>
  <si>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</si>
  <si>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</si>
  <si>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</si>
  <si>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</si>
  <si>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</si>
  <si>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</si>
  <si>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</si>
  <si>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</si>
  <si>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</si>
  <si>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</si>
  <si>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</si>
  <si>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</si>
  <si>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</si>
  <si>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</si>
  <si>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</si>
  <si>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</si>
  <si>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</si>
  <si>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</si>
  <si>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</si>
  <si>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</si>
  <si>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</si>
  <si>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</si>
  <si>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</si>
  <si>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</si>
  <si>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</si>
  <si>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</si>
  <si>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</si>
  <si>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</si>
  <si>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</si>
  <si>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</si>
  <si>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</si>
  <si>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</si>
  <si>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</si>
  <si>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</si>
  <si>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</si>
  <si>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</si>
  <si>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</si>
  <si>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</si>
  <si>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</si>
  <si>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</si>
  <si>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</si>
  <si>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</si>
  <si>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</si>
  <si>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</si>
  <si>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</si>
  <si>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</si>
  <si>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</si>
  <si>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</si>
  <si>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</si>
  <si>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</si>
  <si>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</si>
  <si>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</si>
  <si>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</si>
  <si>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</si>
  <si>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</si>
  <si>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</si>
  <si>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</si>
  <si>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</si>
  <si>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</si>
  <si>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</si>
  <si>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</si>
  <si>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</si>
  <si>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</si>
  <si>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</si>
  <si>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</si>
  <si>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</si>
  <si>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</si>
  <si>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</si>
  <si>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</si>
  <si>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</si>
  <si>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</si>
  <si>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</si>
  <si>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</si>
  <si>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</si>
  <si>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</si>
  <si>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</si>
  <si>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</si>
  <si>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</si>
  <si>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</si>
  <si>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</si>
  <si>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</si>
  <si>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</si>
  <si>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</si>
  <si>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</si>
  <si>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</si>
  <si>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</si>
  <si>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</si>
  <si>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</si>
  <si>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</si>
  <si>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</si>
  <si>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</si>
  <si>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</si>
  <si>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</si>
  <si>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</si>
  <si>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</si>
  <si>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</si>
  <si>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</si>
  <si>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</si>
  <si>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</si>
  <si>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</si>
  <si>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</si>
  <si>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</si>
  <si>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</si>
  <si>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</si>
  <si>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</si>
  <si>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</si>
  <si>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</si>
  <si>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</si>
  <si>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</si>
  <si>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</si>
  <si>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</si>
  <si>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</si>
  <si>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</si>
  <si>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</si>
  <si>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</si>
  <si>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</si>
  <si>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</si>
  <si>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</si>
  <si>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</si>
  <si>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</si>
  <si>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</si>
  <si>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</si>
  <si>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</si>
  <si>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</si>
  <si>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</si>
  <si>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</si>
  <si>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</si>
  <si>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</si>
  <si>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</si>
  <si>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</si>
  <si>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</si>
  <si>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</si>
  <si>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</si>
  <si>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</si>
  <si>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</si>
  <si>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</si>
  <si>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</si>
  <si>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</si>
  <si>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</si>
  <si>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</si>
  <si>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</si>
  <si>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</si>
  <si>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</si>
  <si>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attribute_type</t>
  </si>
  <si>
    <t>-</t>
  </si>
  <si>
    <t>desc</t>
  </si>
  <si>
    <t>str</t>
  </si>
  <si>
    <t>DSSAT_rank</t>
  </si>
  <si>
    <t>deriv</t>
  </si>
  <si>
    <t>fixed</t>
  </si>
  <si>
    <t>dynamic</t>
  </si>
  <si>
    <t>Identifier (code) not used as a join key</t>
  </si>
  <si>
    <t>ICASA duplicate</t>
  </si>
  <si>
    <t>ICASA duplicate?</t>
  </si>
  <si>
    <t>sugarcane</t>
  </si>
  <si>
    <t>column_type</t>
  </si>
  <si>
    <t>PLTHM</t>
  </si>
  <si>
    <t>modif_code</t>
  </si>
  <si>
    <t>WEATHER_METADATA</t>
  </si>
  <si>
    <t>Latitude (decimal degrees; default N)</t>
  </si>
  <si>
    <t>Longitude (decimal degrees; default E)</t>
  </si>
  <si>
    <t>Soil profile, source</t>
  </si>
  <si>
    <t>File version</t>
  </si>
  <si>
    <t>Data citation</t>
  </si>
  <si>
    <t>Data license</t>
  </si>
  <si>
    <t>Date revised (dd/mm/yyyy)</t>
  </si>
  <si>
    <t>Revision description</t>
  </si>
  <si>
    <t>Soil data, notes</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</si>
  <si>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</si>
  <si>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</si>
  <si>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</si>
  <si>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</si>
  <si>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</si>
  <si>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</si>
  <si>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</si>
  <si>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</si>
  <si>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</si>
  <si>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</si>
  <si>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</si>
  <si>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</si>
  <si>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</si>
  <si>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</si>
  <si>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</si>
  <si>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</si>
  <si>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</si>
  <si>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</si>
  <si>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</si>
  <si>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</si>
  <si>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</si>
  <si>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</si>
  <si>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</si>
  <si>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</si>
  <si>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</si>
  <si>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</si>
  <si>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</si>
  <si>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</si>
  <si>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</si>
  <si>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</si>
  <si>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</si>
  <si>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</si>
  <si>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</si>
  <si>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</si>
  <si>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</si>
  <si>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</si>
  <si>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</si>
  <si>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</si>
  <si>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</si>
  <si>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</si>
  <si>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</si>
  <si>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</si>
  <si>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</si>
  <si>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</si>
  <si>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</si>
  <si>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</si>
  <si>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</si>
  <si>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</si>
  <si>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</si>
  <si>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</si>
  <si>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</si>
  <si>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</si>
  <si>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</si>
  <si>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</si>
  <si>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</si>
  <si>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</si>
  <si>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</si>
  <si>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</si>
  <si>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</si>
  <si>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</si>
  <si>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</si>
  <si>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</si>
  <si>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</si>
  <si>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</si>
  <si>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</si>
  <si>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</si>
  <si>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</si>
  <si>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</si>
  <si>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</si>
  <si>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</si>
  <si>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</si>
  <si>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</si>
  <si>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</si>
  <si>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</si>
  <si>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</si>
  <si>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</si>
  <si>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</si>
  <si>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</si>
  <si>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</si>
  <si>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</si>
  <si>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</si>
  <si>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</si>
  <si>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</si>
  <si>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</si>
  <si>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</si>
  <si>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</si>
  <si>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</si>
  <si>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</si>
  <si>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</si>
  <si>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</si>
  <si>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</si>
  <si>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</si>
  <si>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</si>
  <si>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</si>
  <si>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</si>
  <si>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</si>
  <si>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</si>
  <si>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</si>
  <si>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</si>
  <si>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</si>
  <si>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</si>
  <si>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</si>
  <si>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</si>
  <si>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var_uid</t>
  </si>
  <si>
    <t>genotype_level</t>
  </si>
  <si>
    <t>crop_id</t>
  </si>
  <si>
    <t>genotype_name</t>
  </si>
  <si>
    <t>GENO_NAME</t>
  </si>
  <si>
    <t>genotype_name_orig</t>
  </si>
  <si>
    <t>GENO_ORIG</t>
  </si>
  <si>
    <t>genotype_synonym</t>
  </si>
  <si>
    <t>GENO_SYN</t>
  </si>
  <si>
    <t>genotype_class</t>
  </si>
  <si>
    <t>GENO_CL</t>
  </si>
  <si>
    <t>genotype_release_year</t>
  </si>
  <si>
    <t>GENO_YEAR</t>
  </si>
  <si>
    <t>genotype_reference</t>
  </si>
  <si>
    <t>GENO_REF</t>
  </si>
  <si>
    <t>genotype_seed_weight</t>
  </si>
  <si>
    <t>GENO_SEED_WT</t>
  </si>
  <si>
    <t>genotype_notes</t>
  </si>
  <si>
    <t>GENO_NOTES</t>
  </si>
  <si>
    <t>initial_soil_comment</t>
  </si>
  <si>
    <t>IC_COMMENT</t>
  </si>
  <si>
    <t>fertiliz_applic_comment</t>
  </si>
  <si>
    <t>FEA_COMMENT</t>
  </si>
  <si>
    <t>soil_analysis_comment</t>
  </si>
  <si>
    <t>SA_COMMENT</t>
  </si>
  <si>
    <t>org_matter_comment</t>
  </si>
  <si>
    <t>OMA_COMMENT</t>
  </si>
  <si>
    <t>soil_analysis_notes</t>
  </si>
  <si>
    <t>SA_NOTES</t>
  </si>
  <si>
    <t>harvest_op_comments</t>
  </si>
  <si>
    <t>HAO_COMMENTS</t>
  </si>
  <si>
    <t>IC_NOTES</t>
  </si>
  <si>
    <t>till_op_comment</t>
  </si>
  <si>
    <t>TIO_COMMENT</t>
  </si>
  <si>
    <t>irrig_applic_comment</t>
  </si>
  <si>
    <t>IRA_COMMENT</t>
  </si>
  <si>
    <t>environ_modif_comment</t>
  </si>
  <si>
    <t>EME_COMMENT</t>
  </si>
  <si>
    <t>Soil identifier linking from SOIL_PROFILES for a single profile</t>
  </si>
  <si>
    <t>Identifier for multiple soil profiles characterized as a subset</t>
  </si>
  <si>
    <t>soil_subset</t>
  </si>
  <si>
    <t>soil_profile_id</t>
  </si>
  <si>
    <t>Soil profile subset ID [select]</t>
  </si>
  <si>
    <t>digital_object_id_wst</t>
  </si>
  <si>
    <t>experiment_id</t>
  </si>
  <si>
    <t>digital_object_id</t>
  </si>
  <si>
    <t>suite_digital_object_id</t>
  </si>
  <si>
    <t>digital_object_id_sl</t>
  </si>
  <si>
    <t>institute_id</t>
  </si>
  <si>
    <t>Unique identifier to identify an institution associated with a dataset</t>
  </si>
  <si>
    <t>Ratio of sample root length to sample root dry weight</t>
  </si>
  <si>
    <t>specific_root_length_lyr</t>
  </si>
  <si>
    <t>root_weight_length</t>
  </si>
  <si>
    <t>SRLD</t>
  </si>
  <si>
    <t>Soil profile unique identifier, links to FIELDS and LAYERS</t>
  </si>
  <si>
    <t>Additional, detailed information on an application of agrochemicals</t>
  </si>
  <si>
    <t>Unique identifier for a single document</t>
  </si>
  <si>
    <t>metadata_notes</t>
  </si>
  <si>
    <t>METAD_NOTES</t>
  </si>
  <si>
    <t>Any additional information describing or clarifying the metadata.</t>
  </si>
  <si>
    <t>document_notes</t>
  </si>
  <si>
    <t>DOC_NOTES</t>
  </si>
  <si>
    <t>Additional notes on a document related to the dataset</t>
  </si>
  <si>
    <t>RATINGS</t>
  </si>
  <si>
    <t>experiment_rating</t>
  </si>
  <si>
    <t>EXPER_RATING</t>
  </si>
  <si>
    <t>Rating of experiment for completeness, correctness, etc. (e.g., using AgMIP sentinal site rating system)</t>
  </si>
  <si>
    <t>exper_rating_system</t>
  </si>
  <si>
    <t>RATING_SYS</t>
  </si>
  <si>
    <t xml:space="preserve">Name of the system used to rate the data from the experiment </t>
  </si>
  <si>
    <t>exper_rating_date</t>
  </si>
  <si>
    <t>Date of rating</t>
  </si>
  <si>
    <t>exper_rating_person</t>
  </si>
  <si>
    <t>Initials of person conducting the assessment</t>
  </si>
  <si>
    <t>orig_data_source</t>
  </si>
  <si>
    <t>Original format of data (DSSAT, APSIM, CIMMYT, field log, etc)</t>
  </si>
  <si>
    <t>Crop model version related to experiment (if any)</t>
  </si>
  <si>
    <t>exper_rating_mgmt</t>
  </si>
  <si>
    <t>Rating of experiment for management data</t>
  </si>
  <si>
    <t>exper_rating_observations</t>
  </si>
  <si>
    <t>Rating of experiment for observed data</t>
  </si>
  <si>
    <t>exper_rating_soils</t>
  </si>
  <si>
    <t>Rating of experiment for soil data</t>
  </si>
  <si>
    <t>exper_rating_weather</t>
  </si>
  <si>
    <t>Rating of experiment for weather data</t>
  </si>
  <si>
    <t>exper_rating_notes</t>
  </si>
  <si>
    <t>RATING_NOTES</t>
  </si>
  <si>
    <t>Deatailed explanations of reasons behind rating or other relevant information</t>
  </si>
  <si>
    <t>anonymize_soil_loc</t>
  </si>
  <si>
    <t>SL_ANONYMIZE</t>
  </si>
  <si>
    <t>Whether location of soil profile is anoymized (Y/N)</t>
  </si>
  <si>
    <t>soil_layer_comment</t>
  </si>
  <si>
    <t>SL_COMMENT</t>
  </si>
  <si>
    <t>Additional information on a single soil layer</t>
  </si>
  <si>
    <t>WST_REF</t>
  </si>
  <si>
    <t>anonymize_sta_location</t>
  </si>
  <si>
    <t>WST_ANONYMIZE</t>
  </si>
  <si>
    <t>Whether location of weather station is anonymized (Y/N)</t>
  </si>
  <si>
    <t>weather_gen_notes</t>
  </si>
  <si>
    <t>WG_NOTES</t>
  </si>
  <si>
    <t>Additional information describing weather generator parameters</t>
  </si>
  <si>
    <t>weather_daily_comments</t>
  </si>
  <si>
    <t>WD_COMMENT</t>
  </si>
  <si>
    <t>Additional information on a single day of weather</t>
  </si>
  <si>
    <t>observ_treat_id</t>
  </si>
  <si>
    <t>sub_block_number</t>
  </si>
  <si>
    <t>SBLK</t>
  </si>
  <si>
    <t>Any blocking within replicates as in a lattice design</t>
  </si>
  <si>
    <t>observation_note</t>
  </si>
  <si>
    <t>OBS_NOTE</t>
  </si>
  <si>
    <t>Additional details describing a single row of observations</t>
  </si>
  <si>
    <t>fiber_elongation</t>
  </si>
  <si>
    <t>FIELN</t>
  </si>
  <si>
    <t>Fiber elongation, as percent above original length before breakage</t>
  </si>
  <si>
    <t>fd_YEAR</t>
  </si>
  <si>
    <t>Year of observation, if year = -99 then values of day are as DAP or DAH (harvest)</t>
  </si>
  <si>
    <t>fd_DAY</t>
  </si>
  <si>
    <t>Day of year, or if year = -99 then DAP or DAH</t>
  </si>
  <si>
    <t>obs_time_series_comment</t>
  </si>
  <si>
    <t>OTS_COMMENT</t>
  </si>
  <si>
    <t>Additional information regarding a single day's measurements</t>
  </si>
  <si>
    <t>tot_wt_CH2O_equiv</t>
  </si>
  <si>
    <t>TWGED</t>
  </si>
  <si>
    <t>Total crop dry mass expressed as glucose equivalents (glu, cost of biosynthesis)</t>
  </si>
  <si>
    <t>kg glu/ha</t>
  </si>
  <si>
    <t>can_wt_CH2O_equiv</t>
  </si>
  <si>
    <t>CWGED</t>
  </si>
  <si>
    <t>Canopy (above-ground) crop dry mass expressed as glucose equivalents (GLU, cost of biosynthesis)</t>
  </si>
  <si>
    <t>tot_cost_glu_eqiv</t>
  </si>
  <si>
    <t>TCGED</t>
  </si>
  <si>
    <t>Cost of total crop as glucose equivalent (glu)</t>
  </si>
  <si>
    <t>kg glu/kg</t>
  </si>
  <si>
    <t>can_cost_glu_eqiv</t>
  </si>
  <si>
    <t>CCGED</t>
  </si>
  <si>
    <t>Cost of canopy (above-ground) as glucose equivalent (glu)</t>
  </si>
  <si>
    <t>leaf_cost_glu_eqiv</t>
  </si>
  <si>
    <t>LCGED</t>
  </si>
  <si>
    <t>Cost of leaf tissue as glucose equivalent (glu)</t>
  </si>
  <si>
    <t>stem_cost_glu_eqiv</t>
  </si>
  <si>
    <t>SCGED</t>
  </si>
  <si>
    <t>Cost of stem tissue as glucose equivalent (glu)</t>
  </si>
  <si>
    <t>root_cost_glu_eqiv</t>
  </si>
  <si>
    <t>RCGED</t>
  </si>
  <si>
    <t>Cost of root tissue as glucose equivalent (glu)</t>
  </si>
  <si>
    <t>pod_cost_glu_eqiv</t>
  </si>
  <si>
    <t>PCGED</t>
  </si>
  <si>
    <t>Cost of pod (including seed)  tissue as glucose equivalent (glu)</t>
  </si>
  <si>
    <t>seed_cost_glu_eqiv</t>
  </si>
  <si>
    <t>Cost of seed tissue as glucose equivalent (glu)</t>
  </si>
  <si>
    <t>root_length_dens_proj</t>
  </si>
  <si>
    <t>RLDPD</t>
  </si>
  <si>
    <t>Root length_density on a projected area basis (ratio of length to surface area). Usually from rhizotron or similar.</t>
  </si>
  <si>
    <t>Unique identifier for individual plots</t>
  </si>
  <si>
    <t>PLOT_X</t>
  </si>
  <si>
    <t>Plot row number</t>
  </si>
  <si>
    <t>plot_column_number</t>
  </si>
  <si>
    <t>PLOT_Y</t>
  </si>
  <si>
    <t>Plot column number</t>
  </si>
  <si>
    <t>plot_row_m</t>
  </si>
  <si>
    <t>PLOT_X_M</t>
  </si>
  <si>
    <t>Plot row position in the field</t>
  </si>
  <si>
    <t>plot_column_m</t>
  </si>
  <si>
    <t>PLOT_Y_M</t>
  </si>
  <si>
    <t>Plot column position in the field</t>
  </si>
  <si>
    <t>plot_geocoord_x</t>
  </si>
  <si>
    <t>PLOT_GEO_X</t>
  </si>
  <si>
    <t>"x" geocoordinate of an individual plot (e.g. longitude in decimal degrees)</t>
  </si>
  <si>
    <t>plot_geocoord_y</t>
  </si>
  <si>
    <t>PLOT_GEO_Y</t>
  </si>
  <si>
    <t>"y" geocoordinate of an individual plot (e.g. latitude in decimal degrees)</t>
  </si>
  <si>
    <t>plot_geocoord_system</t>
  </si>
  <si>
    <t>PLOT_GEO_SYS</t>
  </si>
  <si>
    <t>System used for geospatial plot coordinates (e.g., unprojected, simple distance)</t>
  </si>
  <si>
    <t>fertilizer_growth_stage</t>
  </si>
  <si>
    <t>FESTG</t>
  </si>
  <si>
    <t>When fertilizer was applied in terms of growth stage</t>
  </si>
  <si>
    <t>fertiliz_growth_stg_sys</t>
  </si>
  <si>
    <t>FEGSS</t>
  </si>
  <si>
    <t>System used to define growth stage (e.g., Zadoks)</t>
  </si>
  <si>
    <t>mulch_applic_comment</t>
  </si>
  <si>
    <t>MLA_COMMENT</t>
  </si>
  <si>
    <t>Additional information on a single addition of organic material</t>
  </si>
  <si>
    <t>mulch_removal_comment</t>
  </si>
  <si>
    <t>MLR_COMMENT</t>
  </si>
  <si>
    <t>chemical_applic_comment</t>
  </si>
  <si>
    <t>CHA_COMMENT</t>
  </si>
  <si>
    <t>Additional information on a single application of agrochemicals</t>
  </si>
  <si>
    <t>simulation_notes</t>
  </si>
  <si>
    <t>SM_NOTES</t>
  </si>
  <si>
    <t>Additional, detailed notes on a simulation</t>
  </si>
  <si>
    <r>
      <t>Bulk density, moist (g/cm</t>
    </r>
    <r>
      <rPr>
        <vertAlign val="superscript"/>
        <sz val="11"/>
        <color theme="1"/>
        <rFont val="Aptos Narrow"/>
        <family val="2"/>
        <scheme val="minor"/>
      </rPr>
      <t>3</t>
    </r>
    <r>
      <rPr>
        <sz val="11"/>
        <color theme="1"/>
        <rFont val="Aptos Narrow"/>
        <family val="2"/>
        <scheme val="minor"/>
      </rPr>
      <t>)</t>
    </r>
  </si>
  <si>
    <r>
      <t>Planting density (#/m</t>
    </r>
    <r>
      <rPr>
        <vertAlign val="superscript"/>
        <sz val="11"/>
        <color theme="1"/>
        <rFont val="Aptos Narrow"/>
        <family val="2"/>
        <scheme val="minor"/>
      </rPr>
      <t>2</t>
    </r>
    <r>
      <rPr>
        <sz val="11"/>
        <color theme="1"/>
        <rFont val="Aptos Narrow"/>
        <family val="2"/>
        <scheme val="minor"/>
      </rPr>
      <t>)</t>
    </r>
  </si>
  <si>
    <r>
      <t>Plant density at emergence (#/m</t>
    </r>
    <r>
      <rPr>
        <vertAlign val="superscript"/>
        <sz val="11"/>
        <color rgb="FF000000"/>
        <rFont val="Aptos Narrow"/>
        <family val="2"/>
        <scheme val="minor"/>
      </rPr>
      <t>2</t>
    </r>
    <r>
      <rPr>
        <sz val="11"/>
        <color rgb="FF000000"/>
        <rFont val="Aptos Narrow"/>
        <family val="2"/>
        <scheme val="minor"/>
      </rPr>
      <t>)</t>
    </r>
  </si>
  <si>
    <r>
      <t>Planting density in nursery seedbed (#/m</t>
    </r>
    <r>
      <rPr>
        <vertAlign val="superscript"/>
        <sz val="11"/>
        <color rgb="FF000000"/>
        <rFont val="Aptos Narrow"/>
        <family val="2"/>
        <scheme val="minor"/>
      </rPr>
      <t>2</t>
    </r>
    <r>
      <rPr>
        <sz val="11"/>
        <color rgb="FF000000"/>
        <rFont val="Aptos Narrow"/>
        <family val="2"/>
        <scheme val="minor"/>
      </rPr>
      <t>)</t>
    </r>
  </si>
  <si>
    <t>Data quality rating</t>
  </si>
  <si>
    <t>Data quality rating system</t>
  </si>
  <si>
    <t>Data quality rating date</t>
  </si>
  <si>
    <t>Data quality rating person</t>
  </si>
  <si>
    <t>Original data format</t>
  </si>
  <si>
    <t>Crop model name and version (if any)</t>
  </si>
  <si>
    <t>Data quality rating - management</t>
  </si>
  <si>
    <t>Data quality rating - soils</t>
  </si>
  <si>
    <t>Data quality rating - weather</t>
  </si>
  <si>
    <t>Data quality rating - observations</t>
  </si>
  <si>
    <t>Data last update date</t>
  </si>
  <si>
    <t>Context metadata</t>
  </si>
  <si>
    <t>EPAR</t>
  </si>
  <si>
    <t>EMCDE</t>
  </si>
  <si>
    <t>EMVAL</t>
  </si>
  <si>
    <t>EMUNT</t>
  </si>
  <si>
    <t>Modified environmental parameter</t>
  </si>
  <si>
    <t>Environmental modification value</t>
  </si>
  <si>
    <t>Environmental modification unit (autofill based on parameter)</t>
  </si>
  <si>
    <t>Environmental modification code (Add, Subtract, Multiply, ###)</t>
  </si>
  <si>
    <t>Additional information on an environmental modification</t>
  </si>
  <si>
    <t>Experiment identifier used to link experiments across subsets, groups and subgroups</t>
  </si>
  <si>
    <t>Row position in the field</t>
  </si>
  <si>
    <t>Column position in the field</t>
  </si>
  <si>
    <t>X geocoordinate</t>
  </si>
  <si>
    <t>Y geocoordinate</t>
  </si>
  <si>
    <t>Geocoordinate system</t>
  </si>
  <si>
    <t>Crop growth stage at fertilization</t>
  </si>
  <si>
    <t>Crop growth stage system</t>
  </si>
  <si>
    <t>Genotype name</t>
  </si>
  <si>
    <t>Genoptype name, source data</t>
  </si>
  <si>
    <t>Genotype synonym</t>
  </si>
  <si>
    <t>Genotype class</t>
  </si>
  <si>
    <t>Genotype seed weight (mg)</t>
  </si>
  <si>
    <t>Genotype release year</t>
  </si>
  <si>
    <t>Brief information on data for a single soil layer</t>
  </si>
  <si>
    <t>Any additional information on sources of data or possible issues</t>
  </si>
  <si>
    <t>Addiitonal information about a single irrigation application</t>
  </si>
  <si>
    <t>Application comments</t>
  </si>
  <si>
    <t>Removal comments</t>
  </si>
  <si>
    <t>Within-replicate block (e.g., lattice design)</t>
  </si>
  <si>
    <t>Additional information on a single application of organic material</t>
  </si>
  <si>
    <t>short name changed from EID to EXPER_ID for join consistency</t>
  </si>
  <si>
    <t>obs_unit_type</t>
  </si>
  <si>
    <t>obs_unit_id</t>
  </si>
  <si>
    <t>OBS_ID</t>
  </si>
  <si>
    <t>Observation unit identifier</t>
  </si>
  <si>
    <t>Location anonymization</t>
  </si>
  <si>
    <t>WEATHER_MONTHLY</t>
  </si>
  <si>
    <t>CROP_RESIDUES</t>
  </si>
  <si>
    <t>Soil ID</t>
  </si>
  <si>
    <t>GS_ID</t>
  </si>
  <si>
    <t>Growing season identifier</t>
  </si>
  <si>
    <t>CHECK</t>
  </si>
  <si>
    <t>Cropping system [select]</t>
  </si>
  <si>
    <t>CROP_SYSTEM</t>
  </si>
  <si>
    <t>Spatial arrangement of crops within a plot [Monoculture, Intercrop]</t>
  </si>
  <si>
    <t>Growing season ID [select]</t>
  </si>
  <si>
    <t>Treatment ID [select]</t>
  </si>
  <si>
    <t>Genotype ID [select]</t>
  </si>
  <si>
    <t>Genotype identifier</t>
  </si>
  <si>
    <t>instituteType_sort</t>
  </si>
  <si>
    <t>Institute acronym</t>
  </si>
  <si>
    <t>IN_CODE</t>
  </si>
  <si>
    <t>Official acronym of participating institution</t>
  </si>
  <si>
    <t>sheet</t>
  </si>
  <si>
    <t>institute_code</t>
  </si>
  <si>
    <t>Modification notes</t>
  </si>
  <si>
    <t>document_id</t>
  </si>
  <si>
    <t>Experiment code</t>
  </si>
  <si>
    <t>Growing season: REQUIRED
Defines the spatial and temporal context of a focal cultivation period, linking experiment with field (location) and experiment year (i.e., year of harvest)
DEFINE EDGE CASES</t>
  </si>
  <si>
    <t>Growing seasons</t>
  </si>
  <si>
    <t>PLOT_GS_ID</t>
  </si>
  <si>
    <t>Plot-growing season combination identifier</t>
  </si>
  <si>
    <t>Field name/code</t>
  </si>
  <si>
    <t>PLOTS</t>
  </si>
  <si>
    <t>plot_setup_id</t>
  </si>
  <si>
    <t>plot_name</t>
  </si>
  <si>
    <t>PLOT_NAME</t>
  </si>
  <si>
    <t>Unique name/code for individual plots</t>
  </si>
  <si>
    <t>Plot name/code</t>
  </si>
  <si>
    <t>Plot [select]</t>
  </si>
  <si>
    <t>Experiment [select]</t>
  </si>
  <si>
    <t>Experiment layout [select]</t>
  </si>
  <si>
    <t>Unique identifier for specific plot arrangement</t>
  </si>
  <si>
    <t>Plot width (m)</t>
  </si>
  <si>
    <t>Plot orientation (arc degrees)</t>
  </si>
  <si>
    <t>PLOT_LAYOUT</t>
  </si>
  <si>
    <t>plot_layout_id</t>
  </si>
  <si>
    <t>plot_layout_name</t>
  </si>
  <si>
    <t>Plot layout name</t>
  </si>
  <si>
    <t>PLOT_LAYOUT_ID</t>
  </si>
  <si>
    <t>PLOT_LAYOUT_NAME</t>
  </si>
  <si>
    <t>Plot layout [select]</t>
  </si>
  <si>
    <t>Experiment setup: REQUIRED
Defines the full experiment context by linking layouts, growing seasons, plots and treatments.
In cases when data is reported only at the treatment level, plot should be left blank.</t>
  </si>
  <si>
    <t>MOVE TO SIMULATION TABLE?</t>
  </si>
  <si>
    <t>crop_residue_management_process</t>
  </si>
  <si>
    <t>Crop residue management process</t>
  </si>
  <si>
    <t>CR_PROCESS</t>
  </si>
  <si>
    <t>Type of crop residue management operation (harvesting, burning, grazing, incorporation, mulching)</t>
  </si>
  <si>
    <t>crmType</t>
  </si>
  <si>
    <t>crmType_sort</t>
  </si>
  <si>
    <t>Burning</t>
  </si>
  <si>
    <t>Grazing</t>
  </si>
  <si>
    <t>Incorporation</t>
  </si>
  <si>
    <t>Mulching</t>
  </si>
  <si>
    <t>CROP RESIDUE MANAGEMENT</t>
  </si>
  <si>
    <t>ddl_crmType_sort</t>
  </si>
  <si>
    <t>Crop residue management name</t>
  </si>
  <si>
    <t>Crop residue management date</t>
  </si>
  <si>
    <t>Conventional tillage</t>
  </si>
  <si>
    <t>Conservation tillage</t>
  </si>
  <si>
    <t>Reduced tillage</t>
  </si>
  <si>
    <t>No-till</t>
  </si>
  <si>
    <t>Puddling</t>
  </si>
  <si>
    <t>tillageSystem_sort</t>
  </si>
  <si>
    <t>tillageSystem</t>
  </si>
  <si>
    <t>ddl_tillageSystem_sort</t>
  </si>
  <si>
    <t>Codes from AGRO ontology (not availble in ICASA as of 2025-12-05)</t>
  </si>
  <si>
    <t>Tillage system [select]</t>
  </si>
  <si>
    <t>Regime ID [select]</t>
  </si>
  <si>
    <t>tillage_event_id</t>
  </si>
  <si>
    <t>TI_EVENT_ID</t>
  </si>
  <si>
    <t>Unique tillage event identifier</t>
  </si>
  <si>
    <t>Tillage regimes: OPTIONAL
Describes tillage regimes.
- One tillage regime consists of all tillage operations for a given treatment.
- A tillage regime may be associated with one or more treatments.</t>
  </si>
  <si>
    <t>Irrigations: OPTIONAL
Describes irrigation treatment.
- One irrigation treatment consists of all irrigation records for a given treatment.
- An irrigation treatment may be associated with one or more treatments.
- No irrigation can be specified explicitly ('Irrigated?' = 'No') or implied (no entry), based on preferred annotation method</t>
  </si>
  <si>
    <t>organic_material_event_id</t>
  </si>
  <si>
    <t>OM_EVENT_ID</t>
  </si>
  <si>
    <t>Unique organic application event identifier</t>
  </si>
  <si>
    <t>FE_EVENT_ID</t>
  </si>
  <si>
    <t>Unique fertilizer application ID</t>
  </si>
  <si>
    <t>fertilizer_event_id</t>
  </si>
  <si>
    <t>chemical_event_id</t>
  </si>
  <si>
    <t>CH_EVENT_ID</t>
  </si>
  <si>
    <t>Unique chemical application event identifier</t>
  </si>
  <si>
    <t>HA_EVENT_ID</t>
  </si>
  <si>
    <t>Unique harvest event identifier</t>
  </si>
  <si>
    <t>harvest_event_id</t>
  </si>
  <si>
    <t>environmental_modif_levels_id</t>
  </si>
  <si>
    <t>EN_LEVEL_ID</t>
  </si>
  <si>
    <t>Unique environmental modification identifier</t>
  </si>
  <si>
    <t>irrigation_event_id</t>
  </si>
  <si>
    <t>Irrigations</t>
  </si>
  <si>
    <t>Genotype reference, link</t>
  </si>
  <si>
    <r>
      <t>Harvested area (m</t>
    </r>
    <r>
      <rPr>
        <vertAlign val="superscript"/>
        <sz val="11"/>
        <color rgb="FFFF0000"/>
        <rFont val="Aptos Narrow"/>
        <family val="2"/>
        <scheme val="minor"/>
      </rPr>
      <t>2</t>
    </r>
    <r>
      <rPr>
        <sz val="11"/>
        <color rgb="FFFF0000"/>
        <rFont val="Aptos Narrow"/>
        <family val="2"/>
        <scheme val="minor"/>
      </rPr>
      <t>)</t>
    </r>
  </si>
  <si>
    <t>Harvest regime name</t>
  </si>
  <si>
    <t>Treatment</t>
  </si>
  <si>
    <t>Plot</t>
  </si>
  <si>
    <t>sample_number</t>
  </si>
  <si>
    <t>Soil method descriptions</t>
  </si>
  <si>
    <t>Crop(s)</t>
  </si>
  <si>
    <t>Experiment year
(= year of planned harvest)</t>
  </si>
  <si>
    <t>Crop season ID [autofill]</t>
  </si>
  <si>
    <t>Crop season IDentifier</t>
  </si>
  <si>
    <t>Crop season ID [select]</t>
  </si>
  <si>
    <t>crop_season_id</t>
  </si>
  <si>
    <t>Crop season [select]</t>
  </si>
  <si>
    <t>CROP_SEASON</t>
  </si>
  <si>
    <t>CROP SEASONS</t>
  </si>
  <si>
    <t>soil_sample_id</t>
  </si>
  <si>
    <t>SOIL_SID</t>
  </si>
  <si>
    <t>SAMPLES</t>
  </si>
  <si>
    <t>In-season monitoring</t>
  </si>
  <si>
    <t>Site characterization</t>
  </si>
  <si>
    <t>SOIL_LYR_CARBON</t>
  </si>
  <si>
    <t>SOIL_LYR_CHEMICAL</t>
  </si>
  <si>
    <t>SOIL_LYR_NPK</t>
  </si>
  <si>
    <t>soil_layers_carbon_id</t>
  </si>
  <si>
    <t>1 | TEST EXP 3_1|2011-Tomato_1|AHC_So1</t>
  </si>
  <si>
    <t>Organic carbon, total (g/Mg)</t>
  </si>
  <si>
    <t>Carbon, total (g/Mg)</t>
  </si>
  <si>
    <t>Organic matter, total (kg/ha)</t>
  </si>
  <si>
    <t>Organic carbon, active (g/Mg)</t>
  </si>
  <si>
    <t>Organic carbon, intermediate (g/Mg)</t>
  </si>
  <si>
    <t>Litter carbon, total (g/Mg)</t>
  </si>
  <si>
    <t>Litter carbon, metabolic (g/Mg)</t>
  </si>
  <si>
    <t>Litter carbon, structural (g/Mg)</t>
  </si>
  <si>
    <t>Organic carbon, stable (%)</t>
  </si>
  <si>
    <t>Organic carbon, total (%)</t>
  </si>
  <si>
    <t>Organic carbon, stable (fraction of total C)</t>
  </si>
  <si>
    <t>Organic carbon, stable (g/100g soil)</t>
  </si>
  <si>
    <t>Organic carbon, inert (g/Mg)</t>
  </si>
  <si>
    <t xml:space="preserve">SOIL CARBON POOLS
- 
- </t>
  </si>
  <si>
    <t>SOIL_LYR_C_ID</t>
  </si>
  <si>
    <t>SOIL_LYR_NUTRIENTS</t>
  </si>
  <si>
    <t>SOIL_LYR_PHYSICAL</t>
  </si>
  <si>
    <t>SOIL_LYR_ROOTS</t>
  </si>
  <si>
    <t>SOIL_LYR_TEMPERATURE</t>
  </si>
  <si>
    <t>SOIL_LYR_WATER</t>
  </si>
  <si>
    <t>soil_layers_chem_id</t>
  </si>
  <si>
    <t>soil_layers_npk_id</t>
  </si>
  <si>
    <t>soil_layers_nutrients_id</t>
  </si>
  <si>
    <t>soil_layers_phys_id</t>
  </si>
  <si>
    <t>soil_layers_roots_id</t>
  </si>
  <si>
    <t>soil_layers_temp_id</t>
  </si>
  <si>
    <t>soil_layers_water_id</t>
  </si>
  <si>
    <t>soil_layers_ndyn_id</t>
  </si>
  <si>
    <t>soil_layers_om_id</t>
  </si>
  <si>
    <t>soil_layers_pdyn_id</t>
  </si>
  <si>
    <t>SOIL_SURFACE_LITTER</t>
  </si>
  <si>
    <t>soil_surface_litter_id</t>
  </si>
  <si>
    <t>Data distribution restrictions</t>
  </si>
  <si>
    <t>SOIlS</t>
  </si>
  <si>
    <t xml:space="preserve">SOIL SAMPES: REQUIRED if soil analyses were carried out / soil data was reported
Links the soil data to its experimental context
- </t>
  </si>
  <si>
    <t>Soil name</t>
  </si>
  <si>
    <r>
      <rPr>
        <b/>
        <sz val="14"/>
        <color theme="1"/>
        <rFont val="Aptos Narrow"/>
        <family val="2"/>
        <scheme val="minor"/>
      </rPr>
      <t>SOILS</t>
    </r>
    <r>
      <rPr>
        <sz val="14"/>
        <color theme="1"/>
        <rFont val="Aptos Narrow"/>
        <family val="2"/>
        <scheme val="minor"/>
      </rPr>
      <t xml:space="preserve">
Provides context metadata and general summary data on soil(s) tied to a specific field.
Use this section to define unique identifiers for soils that were sampled in the context of an experiment.</t>
    </r>
  </si>
  <si>
    <t>SOILS IN FIELDS</t>
  </si>
  <si>
    <t>PLOT LAYOUTS IN FIELDS</t>
  </si>
  <si>
    <t>FIELDS IN EXPERIMENTS</t>
  </si>
  <si>
    <t>Weather station/location ID</t>
  </si>
  <si>
    <t>Weather station PUID</t>
  </si>
  <si>
    <t>Weather data distribution restrictions</t>
  </si>
  <si>
    <t>Air temperature, range of monthly averages (°C)</t>
  </si>
  <si>
    <t>Air temperature, amplitude of monthly average (°C)</t>
  </si>
  <si>
    <t>Weather station/location name</t>
  </si>
  <si>
    <t>Study design name</t>
  </si>
  <si>
    <t>Crop cultivated during the focal crop season</t>
  </si>
  <si>
    <t>Comments, metadata</t>
  </si>
  <si>
    <t>Cultivar identifier (DSSAT code)</t>
  </si>
  <si>
    <t>Genotype [select]</t>
  </si>
  <si>
    <t>WTH_DAY_ID</t>
  </si>
  <si>
    <t>Unique daily weather record identifier</t>
  </si>
  <si>
    <t>weather_daily_record_id</t>
  </si>
  <si>
    <t>WTH_MO_ID</t>
  </si>
  <si>
    <t>Unique monthly weather record identifier</t>
  </si>
  <si>
    <t>Weather station/location ID [select]</t>
  </si>
  <si>
    <t>Year (yyyy)</t>
  </si>
  <si>
    <t>weather_monthly_record_id</t>
  </si>
  <si>
    <t>Weather, monthly
###</t>
  </si>
  <si>
    <t>Weather station/location [select]</t>
  </si>
  <si>
    <t>Main affiliation [select]</t>
  </si>
  <si>
    <t>Resource [select]</t>
  </si>
  <si>
    <t>Metadata, Persons: OPTIONAL
Provides information on people associated with provided data, including their roles and affiliations, and link them to the relevant data resource (experiment, soil, weather, genotype)
The person(s) entering the data are responsible for obtaining the consent from other people to appear in the dataset.</t>
  </si>
  <si>
    <t>Add to simulations?</t>
  </si>
  <si>
    <t>resource_id</t>
  </si>
  <si>
    <t>RS_ID</t>
  </si>
  <si>
    <t>Data resource identifier</t>
  </si>
  <si>
    <t>Soil sampling date (dd/mm/yyyy)</t>
  </si>
  <si>
    <t>Sampling date (dd/mm/yyyy)</t>
  </si>
  <si>
    <t>plant_ts_growthdev_id</t>
  </si>
  <si>
    <t>PL_TS_GD_ID</t>
  </si>
  <si>
    <t>plant_ts_nutrients_id</t>
  </si>
  <si>
    <t>plant_ts_pnd_id</t>
  </si>
  <si>
    <t>PLANT_DATA</t>
  </si>
  <si>
    <t>SOIL_DATA</t>
  </si>
  <si>
    <t>soil_data_id</t>
  </si>
  <si>
    <t>Soil data</t>
  </si>
  <si>
    <t>Plant data</t>
  </si>
  <si>
    <t>Data type/purpose</t>
  </si>
  <si>
    <t>Unique soil data identifier</t>
  </si>
  <si>
    <t>Unique soil data record identifier</t>
  </si>
  <si>
    <t>Unique data record identifier</t>
  </si>
  <si>
    <t>soil_data_type</t>
  </si>
  <si>
    <t>PLANT_SM_DEV</t>
  </si>
  <si>
    <t>PLANT_SM_GROWTH</t>
  </si>
  <si>
    <t>PLANT_SM_NUTRIENTS</t>
  </si>
  <si>
    <t>PLANT_TS_PESTS_DISEASES</t>
  </si>
  <si>
    <t>PLANT_TS_NUTRIENTS</t>
  </si>
  <si>
    <t>PLANT_TS_GROWTH_DEV</t>
  </si>
  <si>
    <t>ENV_SM_WATER_DYNAMICS</t>
  </si>
  <si>
    <t>ENV_TS_WATER_DYNAMICS</t>
  </si>
  <si>
    <t>plant_sm_nutrients_id</t>
  </si>
  <si>
    <t>plant_sm_growth_id</t>
  </si>
  <si>
    <t>plant_sm_development_id</t>
  </si>
  <si>
    <t>Time-series - Plant growth &amp; development: OPTIONAL
Describes summary or single season measurements of ### such as ###
- Example data might include ###
- ####</t>
  </si>
  <si>
    <t>Summary - Plant nutrients: OPTIONAL
Describes summary or single season measurements of ### such as ###
- Example data might include ###
- ####</t>
  </si>
  <si>
    <t>Summary - Plant development: OPTIONAL
Describes summary or single season measurements of ### such as ###
- Example data might include ###
- ####</t>
  </si>
  <si>
    <t>Summary - Plant growth: OPTIONAL
Describes summary or single season measurements of growth such as maximum LAI, crop weight at key stages, yield and yield components. 
- Example data might include main stem leaf numbers, ###
- ####</t>
  </si>
  <si>
    <t>Time-series - Plant nutrients: OPTIONAL
Describes summary or single season measurements of ### such as ###
- Example data might include ###
- ####</t>
  </si>
  <si>
    <t>env_sm_water_id</t>
  </si>
  <si>
    <t>env_ts_water_id</t>
  </si>
  <si>
    <t>env_ts_psa_id</t>
  </si>
  <si>
    <t>Environment data/sample ID</t>
  </si>
  <si>
    <t>Plant data/dample ID [select]</t>
  </si>
  <si>
    <t>Summary - Water dynamics: OPTIONAL
Describes summary or single season measurements of ### such as ###
- Example data might include ###
- ####</t>
  </si>
  <si>
    <t>Time-series - Water dynamics: OPTIONAL
Describes summary or single season measurements of ### such as ###
- Example data might include ###
- ####</t>
  </si>
  <si>
    <t>Time-series -Plant-soil-atmosphere: OPTIONAL
Describes summary or single season measurements of ### such as ###
- Example data might include ###
- ####</t>
  </si>
  <si>
    <t>ENV_TS_PLANT_SOIL_ATMOS</t>
  </si>
  <si>
    <t>Data/sample number [autofill]</t>
  </si>
  <si>
    <t>Environment data</t>
  </si>
  <si>
    <t>Soil data/sample ID [select]</t>
  </si>
  <si>
    <t>Sol layer bottom depth (cm)</t>
  </si>
  <si>
    <t>ENV_DATA</t>
  </si>
  <si>
    <t>WEATHER_DATA</t>
  </si>
  <si>
    <t>Experiment</t>
  </si>
  <si>
    <t>Treatments</t>
  </si>
  <si>
    <t>Crop season</t>
  </si>
  <si>
    <t>Plots</t>
  </si>
  <si>
    <t>Plot layout</t>
  </si>
  <si>
    <t>Crop residue management</t>
  </si>
  <si>
    <t>Weather</t>
  </si>
  <si>
    <t>Plant</t>
  </si>
  <si>
    <t>Soil</t>
  </si>
  <si>
    <t>Environment dynamics</t>
  </si>
  <si>
    <t>SOIL_LYR_NITROGEN</t>
  </si>
  <si>
    <t>SOIL_LYR_ORGMATTER</t>
  </si>
  <si>
    <t>SOIL_LYR_PHOSPHORUS</t>
  </si>
  <si>
    <t>Crop</t>
  </si>
  <si>
    <t>CROP SEASON</t>
  </si>
  <si>
    <t>croppinSystem</t>
  </si>
  <si>
    <t>croppingSystem_sort</t>
  </si>
  <si>
    <t>Monoculture</t>
  </si>
  <si>
    <t>Intercropping</t>
  </si>
  <si>
    <t>Alley cropping</t>
  </si>
  <si>
    <t>Catch cropping</t>
  </si>
  <si>
    <t>Relay cropping</t>
  </si>
  <si>
    <t>Cash crop</t>
  </si>
  <si>
    <t>Cover crop</t>
  </si>
  <si>
    <t>Dual purpose</t>
  </si>
  <si>
    <t>Propagation of seed or vegetative material</t>
  </si>
  <si>
    <t>Grain</t>
  </si>
  <si>
    <t>PLOTS IN EXPERIMENT</t>
  </si>
  <si>
    <t>Column1</t>
  </si>
  <si>
    <t>Column2</t>
  </si>
  <si>
    <t>Planting</t>
  </si>
  <si>
    <t>Management regime levels</t>
  </si>
  <si>
    <t>Chemical application regime name</t>
  </si>
  <si>
    <t>Crop residues</t>
  </si>
  <si>
    <t>management_id</t>
  </si>
  <si>
    <t>Managements: REQUIRED
Defines the full experiment context by linking layouts, growing seasons, plots and treatments.
In cases when data is reported only at the treatment level, plot should be left blank.</t>
  </si>
  <si>
    <t>Obs_unit</t>
  </si>
  <si>
    <t>Data_type</t>
  </si>
  <si>
    <t>Data_purpose</t>
  </si>
  <si>
    <t>Field</t>
  </si>
  <si>
    <t>In-season single-point measurement</t>
  </si>
  <si>
    <t>End-of-season measurement</t>
  </si>
  <si>
    <t>Derived metric</t>
  </si>
  <si>
    <t>Soil_Field</t>
  </si>
  <si>
    <t>Soil_Treatment</t>
  </si>
  <si>
    <t>Soil_Plot</t>
  </si>
  <si>
    <t>Plant_Treatment</t>
  </si>
  <si>
    <t>Plant_Plot</t>
  </si>
  <si>
    <t xml:space="preserve">PLANT DATA: REQUIRED if soil analyses were carried out / soil data was reported
Links the soil data to its experimental context
- </t>
  </si>
  <si>
    <t>Environment</t>
  </si>
  <si>
    <t>Env_Field</t>
  </si>
  <si>
    <t>Env_Treatment</t>
  </si>
  <si>
    <t>Env_Plot</t>
  </si>
  <si>
    <t>MANAGEMENTS</t>
  </si>
  <si>
    <t>MNGT_ID</t>
  </si>
  <si>
    <t>PLOT_SETUP</t>
  </si>
  <si>
    <t>Crop management regimes</t>
  </si>
  <si>
    <t>Experimental resources</t>
  </si>
  <si>
    <t>Management links</t>
  </si>
  <si>
    <t>TREATMENTS IN EXP-FIELD-CS</t>
  </si>
  <si>
    <t>PLOTS IN EXP-FIELD-CS</t>
  </si>
  <si>
    <t>FIELDS IN EXP-CS</t>
  </si>
  <si>
    <t>Plot-treatment links</t>
  </si>
  <si>
    <t>Morgans solution</t>
  </si>
  <si>
    <t>TILLAGE; TILLAGE_EVENTS</t>
  </si>
  <si>
    <t>FERTILIZERS; FERTILIZER_APPLICS</t>
  </si>
  <si>
    <t>HARVESTS; HARVEST_EVENTS</t>
  </si>
  <si>
    <t>IRRIGATIONS; IRRIGATION_APPLICATIONS</t>
  </si>
  <si>
    <t>ORGANIC_MATERIALS; ORGANIC_MATERIAL_APPLICS</t>
  </si>
  <si>
    <t>CHEMICALS; CHEMICAL_APPLICS</t>
  </si>
  <si>
    <t>&lt;-- Re-enable events (if autofill does not work anymore)</t>
  </si>
  <si>
    <t>soil_temperature_by_lyr</t>
  </si>
  <si>
    <t>TMPSLD</t>
  </si>
  <si>
    <t>Soil temperature of given soil layer</t>
  </si>
  <si>
    <t>EXPERIMENT.MEASURED_DATA.TIME_SERIES..day</t>
  </si>
  <si>
    <t>Soil temperature (°C)</t>
  </si>
  <si>
    <t>soil_data_id_long</t>
  </si>
  <si>
    <t>ID long [hidden]</t>
  </si>
  <si>
    <t>Date of measurement (MM/DD/YYYY)</t>
  </si>
  <si>
    <t>ENV_SID</t>
  </si>
  <si>
    <t>Unique environment data identifier</t>
  </si>
  <si>
    <t>PLANT_SID</t>
  </si>
  <si>
    <t>Unique plant data identifier</t>
  </si>
  <si>
    <t>PLANT_SID_LG</t>
  </si>
  <si>
    <t>Unique plant data identifier (long format)</t>
  </si>
  <si>
    <t>hidden column</t>
  </si>
  <si>
    <t>SOIL_SID_LG</t>
  </si>
  <si>
    <t>ENV_SID_LG</t>
  </si>
  <si>
    <t>Unique environment data identifier (long format)</t>
  </si>
  <si>
    <t>Unique soil data identifier (long format)</t>
  </si>
  <si>
    <t>Soil data ID [select]</t>
  </si>
  <si>
    <t>SOIL_DATA_TYPE</t>
  </si>
  <si>
    <t>Environment data ID [select]</t>
  </si>
  <si>
    <t>Data type/purpose [select]</t>
  </si>
  <si>
    <t>Plant data ID [select]</t>
  </si>
  <si>
    <t>Plant data type</t>
  </si>
  <si>
    <t>Soil data purpose</t>
  </si>
  <si>
    <t>Environment data purpose</t>
  </si>
  <si>
    <t>Plant data/sample ID [select]</t>
  </si>
  <si>
    <t>institute_id_person</t>
  </si>
  <si>
    <t>document_id_sl</t>
  </si>
  <si>
    <t>document_id_wst</t>
  </si>
  <si>
    <t>Layer comment</t>
  </si>
  <si>
    <t>2.2.0</t>
  </si>
  <si>
    <t>Synonym to 'observation_note' as input; conditionally mapped to 'obs_time_series_comment' at conversion to ICASA</t>
  </si>
  <si>
    <t>Synonym of 'NH4_Nsoil_total' at input; assigned to 'initial_prof_NH4' at mapping to ICASA</t>
  </si>
  <si>
    <t>Synonym of 'NH4_soil_by_layer' at input; assigned to 'initial_NH4_concen_layer' at mapping to ICASA</t>
  </si>
  <si>
    <t>Synonym of 'NO3_Nsoil_total' at input; mapped to 'initial_prof_NO3' at ICASA conversion</t>
  </si>
  <si>
    <t>Synonym of 'NO3_soil_by_layer' at input; mapped to 'initial_NO3_concen_layer' at ICASA conversion</t>
  </si>
  <si>
    <t>Synonym of 'water_table_depth_daily' at input; mapped to 'initial_water_tabl_depth' at ICASA conversion</t>
  </si>
  <si>
    <t>Synonym of 'soil_water_by_layer' at input; mapped to 'initial_watr_conc_by_lyr' at ICASA conversion</t>
  </si>
  <si>
    <t>soil_water_profile</t>
  </si>
  <si>
    <t>Profile water content (%)</t>
  </si>
  <si>
    <t>SWP</t>
  </si>
  <si>
    <t>Water content of entire profile, expressed as percent of available water</t>
  </si>
  <si>
    <t>Added</t>
  </si>
  <si>
    <t>Synonym of 'soil_water_profile' at input; mapped to 'initial_profile_wtr_cont_%' at ICASA conversion</t>
  </si>
  <si>
    <t>Synonym of 'NO3_NH4_Nsoil_total' at input; assigned to 'initial_prof_inorg_N' at mapping to ICASA</t>
  </si>
  <si>
    <t>Non synonym in soil data (non-initial)</t>
  </si>
  <si>
    <t>Synonym of 'soil_temperature_by_lyr' at input; mapped to 'initial_soil_temperature' at ICASA conversion</t>
  </si>
  <si>
    <t>data_type</t>
  </si>
  <si>
    <t>data_id</t>
  </si>
  <si>
    <t>data_id_long</t>
  </si>
  <si>
    <t>Floodwater infiltration rate (mm/d)</t>
  </si>
  <si>
    <t>Floodwater runoff over bund (mm/d)</t>
  </si>
  <si>
    <t>Floodwater depth (mm)</t>
  </si>
  <si>
    <t>Floodwater temperature index [0-1]</t>
  </si>
  <si>
    <t>Floodwater pH, daytime maximum</t>
  </si>
  <si>
    <t>Floodwater light index [0-1]</t>
  </si>
  <si>
    <t>Floodwater photosynthetic activity index [0-1]</t>
  </si>
  <si>
    <t>Floodwater nitrogen index [0-1]</t>
  </si>
  <si>
    <t>Floodwater denitrification rate (kg/ha/d)</t>
  </si>
  <si>
    <t>Floodwater ammoniacal N (kg/ha)</t>
  </si>
  <si>
    <t>Floodwater NH4 N concentration (mg/l)</t>
  </si>
  <si>
    <t>Floodwater NH3 N concentration (mg/l)</t>
  </si>
  <si>
    <t>Floodwater NO3 N concentration (mg/l)</t>
  </si>
  <si>
    <t>Floodwater Urea N (kg/ha)</t>
  </si>
  <si>
    <t>Floodwater Urea N hydrolysis rate (kg/ha/d)</t>
  </si>
  <si>
    <t>soil_file_id</t>
  </si>
  <si>
    <t>soil_id</t>
  </si>
  <si>
    <t>handle as text</t>
  </si>
  <si>
    <t>format is defined without dropdown helpers  (only integer id)</t>
  </si>
  <si>
    <t>format is defined ignoring dropdown helpers displayed in input sheet  (only integer id)</t>
  </si>
  <si>
    <r>
      <t>Field area (m</t>
    </r>
    <r>
      <rPr>
        <vertAlign val="superscript"/>
        <sz val="11"/>
        <color theme="1"/>
        <rFont val="Aptos Narrow"/>
        <family val="2"/>
        <scheme val="minor"/>
      </rPr>
      <t>2</t>
    </r>
    <r>
      <rPr>
        <sz val="11"/>
        <color theme="1"/>
        <rFont val="Aptos Narrow"/>
        <family val="2"/>
        <scheme val="minor"/>
      </rPr>
      <t>)</t>
    </r>
  </si>
  <si>
    <r>
      <t>Rhizobia (#/cm</t>
    </r>
    <r>
      <rPr>
        <vertAlign val="superscript"/>
        <sz val="11"/>
        <color theme="1"/>
        <rFont val="Aptos Narrow"/>
        <family val="2"/>
        <scheme val="minor"/>
      </rPr>
      <t>3</t>
    </r>
    <r>
      <rPr>
        <sz val="11"/>
        <color theme="1"/>
        <rFont val="Aptos Narrow"/>
        <family val="2"/>
        <scheme val="minor"/>
      </rPr>
      <t>)</t>
    </r>
  </si>
  <si>
    <t>class</t>
  </si>
  <si>
    <t>Data or sample number (auto-assigned)</t>
  </si>
  <si>
    <t>DNO</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</si>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</sst>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
    <numFmt numFmtId="165" formatCode="0.0000"/>
  </numFmts>
  <fonts count="44"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
      <b/>
      <sz val="11"/>
      <color rgb="FF000000"/>
      <name val="Aptos Narrow"/>
      <family val="2"/>
      <scheme val="minor"/>
    </font>
    <font>
      <vertAlign val="superscript"/>
      <sz val="11"/>
      <color rgb="FF000000"/>
      <name val="Aptos Narrow"/>
      <family val="2"/>
      <scheme val="minor"/>
    </font>
    <font>
      <vertAlign val="superscript"/>
      <sz val="11"/>
      <color theme="1"/>
      <name val="Aptos Narrow"/>
      <family val="2"/>
      <scheme val="minor"/>
    </font>
    <font>
      <sz val="11"/>
      <color theme="1"/>
      <name val="Aptos Narrow"/>
      <family val="2"/>
      <scheme val="minor"/>
    </font>
    <font>
      <vertAlign val="superscript"/>
      <sz val="11"/>
      <color rgb="FFFF0000"/>
      <name val="Aptos Narrow"/>
      <family val="2"/>
      <scheme val="minor"/>
    </font>
    <font>
      <sz val="11"/>
      <color theme="0"/>
      <name val="Aptos Narrow"/>
      <family val="2"/>
      <scheme val="minor"/>
    </font>
    <font>
      <b/>
      <sz val="11"/>
      <color theme="1"/>
      <name val="Aptos Narrow"/>
      <family val="2"/>
    </font>
    <font>
      <b/>
      <sz val="11"/>
      <color theme="0"/>
      <name val="Aptos Narrow"/>
      <family val="2"/>
    </font>
    <font>
      <sz val="10"/>
      <color theme="0"/>
      <name val="Arial"/>
      <family val="2"/>
    </font>
    <font>
      <u/>
      <sz val="11"/>
      <color theme="1"/>
      <name val="Aptos Narrow"/>
      <family val="2"/>
      <scheme val="minor"/>
    </font>
    <font>
      <sz val="11"/>
      <color theme="1"/>
      <name val="Aptos Narrow"/>
      <family val="2"/>
    </font>
    <font>
      <b/>
      <sz val="14"/>
      <color theme="1"/>
      <name val="Aptos Narrow"/>
      <family val="2"/>
      <scheme val="minor"/>
    </font>
    <font>
      <sz val="11"/>
      <name val="Aptos Narrow"/>
      <family val="2"/>
    </font>
    <font>
      <b/>
      <sz val="11"/>
      <name val="Aptos Narrow"/>
      <family val="2"/>
      <scheme val="minor"/>
    </font>
    <font>
      <sz val="12"/>
      <color theme="1"/>
      <name val="Aptos Narrow"/>
      <family val="2"/>
      <scheme val="minor"/>
    </font>
  </fonts>
  <fills count="24">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s>
  <borders count="6">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rgb="FF000000"/>
      </bottom>
      <diagonal/>
    </border>
    <border>
      <left/>
      <right/>
      <top/>
      <bottom style="double">
        <color indexed="64"/>
      </bottom>
      <diagonal/>
    </border>
  </borders>
  <cellStyleXfs count="3">
    <xf numFmtId="0" fontId="0" fillId="0" borderId="0"/>
    <xf numFmtId="0" fontId="3" fillId="0" borderId="0"/>
    <xf numFmtId="0" fontId="6" fillId="0" borderId="0" applyNumberFormat="0" applyFill="0" applyBorder="0" applyAlignment="0" applyProtection="0"/>
  </cellStyleXfs>
  <cellXfs count="364">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2" xfId="0" applyBorder="1" applyAlignment="1">
      <alignment vertical="top"/>
    </xf>
    <xf numFmtId="0" fontId="3" fillId="0" borderId="0" xfId="0" applyFont="1" applyAlignment="1">
      <alignment horizontal="left" readingOrder="1"/>
    </xf>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0" fontId="0" fillId="9" borderId="0" xfId="0" applyFill="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0" fillId="9" borderId="0" xfId="0" applyFill="1" applyAlignment="1">
      <alignment vertical="center"/>
    </xf>
    <xf numFmtId="0" fontId="14"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2" fillId="9" borderId="1" xfId="0" applyFont="1" applyFill="1" applyBorder="1" applyAlignment="1">
      <alignment horizontal="left" vertical="top"/>
    </xf>
    <xf numFmtId="0" fontId="13"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5" fillId="8" borderId="0" xfId="0" applyFont="1" applyFill="1" applyAlignment="1">
      <alignment vertical="center"/>
    </xf>
    <xf numFmtId="0" fontId="15" fillId="0" borderId="0" xfId="0" applyFont="1" applyAlignment="1">
      <alignment vertical="center"/>
    </xf>
    <xf numFmtId="0" fontId="17" fillId="0" borderId="0" xfId="0" applyFont="1" applyAlignment="1">
      <alignment horizontal="left" vertical="center"/>
    </xf>
    <xf numFmtId="0" fontId="17" fillId="4" borderId="0" xfId="0" applyFont="1" applyFill="1" applyAlignment="1">
      <alignment horizontal="left" vertical="center"/>
    </xf>
    <xf numFmtId="0" fontId="17" fillId="0" borderId="0" xfId="0" applyFont="1" applyAlignment="1">
      <alignment vertical="center"/>
    </xf>
    <xf numFmtId="0" fontId="17" fillId="4" borderId="0" xfId="0" applyFont="1" applyFill="1" applyAlignment="1">
      <alignment vertical="center"/>
    </xf>
    <xf numFmtId="0" fontId="15"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6" fillId="0" borderId="0" xfId="0" applyFont="1" applyAlignment="1">
      <alignment horizontal="left" vertical="center"/>
    </xf>
    <xf numFmtId="1" fontId="17" fillId="0" borderId="0" xfId="0" applyNumberFormat="1" applyFont="1" applyAlignment="1">
      <alignment horizontal="right" vertical="center"/>
    </xf>
    <xf numFmtId="0" fontId="17" fillId="6" borderId="0" xfId="0" applyFont="1" applyFill="1" applyAlignment="1">
      <alignment horizontal="left" vertical="center"/>
    </xf>
    <xf numFmtId="0" fontId="5" fillId="6" borderId="0" xfId="0" applyFont="1" applyFill="1" applyAlignment="1">
      <alignment vertical="center"/>
    </xf>
    <xf numFmtId="0" fontId="17" fillId="5" borderId="0" xfId="0" applyFont="1" applyFill="1" applyAlignment="1">
      <alignment horizontal="left" vertical="center"/>
    </xf>
    <xf numFmtId="0" fontId="17"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6" fillId="13" borderId="0" xfId="0" applyFont="1" applyFill="1" applyAlignment="1">
      <alignment horizontal="left" vertical="center"/>
    </xf>
    <xf numFmtId="0" fontId="0" fillId="0" borderId="2" xfId="0" applyBorder="1" applyAlignment="1">
      <alignment vertical="center"/>
    </xf>
    <xf numFmtId="1" fontId="17" fillId="0" borderId="0" xfId="0" applyNumberFormat="1" applyFont="1" applyAlignment="1">
      <alignment horizontal="center" vertical="center"/>
    </xf>
    <xf numFmtId="1" fontId="5" fillId="0" borderId="0" xfId="0" applyNumberFormat="1" applyFont="1" applyAlignment="1">
      <alignment horizontal="center" vertical="center"/>
    </xf>
    <xf numFmtId="1" fontId="17" fillId="4" borderId="0" xfId="0" applyNumberFormat="1" applyFont="1" applyFill="1" applyAlignment="1">
      <alignment horizontal="center" vertical="center"/>
    </xf>
    <xf numFmtId="1" fontId="15" fillId="0" borderId="0" xfId="0" applyNumberFormat="1" applyFont="1" applyAlignment="1">
      <alignment horizontal="center" vertical="center"/>
    </xf>
    <xf numFmtId="0" fontId="0" fillId="14" borderId="0" xfId="0" applyFill="1"/>
    <xf numFmtId="0" fontId="0" fillId="0" borderId="2" xfId="0" applyBorder="1"/>
    <xf numFmtId="0" fontId="17" fillId="15" borderId="0" xfId="0" applyFont="1" applyFill="1" applyAlignment="1">
      <alignment horizontal="left" vertical="center"/>
    </xf>
    <xf numFmtId="0" fontId="17" fillId="15" borderId="0" xfId="0" applyFont="1" applyFill="1" applyAlignment="1">
      <alignment vertical="center"/>
    </xf>
    <xf numFmtId="0" fontId="17" fillId="7" borderId="0" xfId="0" applyFont="1" applyFill="1" applyAlignment="1">
      <alignment horizontal="left" vertical="center"/>
    </xf>
    <xf numFmtId="0" fontId="23" fillId="0" borderId="0" xfId="2" applyFont="1" applyAlignment="1">
      <alignment horizontal="left" vertical="center"/>
    </xf>
    <xf numFmtId="0" fontId="23" fillId="0" borderId="0" xfId="0" applyFont="1"/>
    <xf numFmtId="0" fontId="23" fillId="0" borderId="0" xfId="2" applyFont="1" applyBorder="1" applyAlignment="1">
      <alignment horizontal="left" vertical="center"/>
    </xf>
    <xf numFmtId="1" fontId="17"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5" fillId="5" borderId="0" xfId="0" applyNumberFormat="1" applyFont="1" applyFill="1" applyAlignment="1">
      <alignment horizontal="center" vertical="center"/>
    </xf>
    <xf numFmtId="1" fontId="17" fillId="6" borderId="0" xfId="0" applyNumberFormat="1" applyFont="1" applyFill="1" applyAlignment="1">
      <alignment horizontal="center" vertical="center"/>
    </xf>
    <xf numFmtId="0" fontId="17" fillId="6" borderId="0" xfId="0" applyFont="1" applyFill="1" applyAlignment="1">
      <alignment vertical="center"/>
    </xf>
    <xf numFmtId="1" fontId="5" fillId="6" borderId="0" xfId="0" applyNumberFormat="1" applyFont="1" applyFill="1" applyAlignment="1">
      <alignment horizontal="center" vertical="center"/>
    </xf>
    <xf numFmtId="0" fontId="17" fillId="15" borderId="0" xfId="0" applyFont="1" applyFill="1"/>
    <xf numFmtId="1" fontId="17" fillId="3" borderId="0" xfId="0" applyNumberFormat="1" applyFont="1" applyFill="1" applyAlignment="1">
      <alignment horizontal="center" vertical="center"/>
    </xf>
    <xf numFmtId="0" fontId="17" fillId="3" borderId="0" xfId="0" applyFont="1" applyFill="1" applyAlignment="1">
      <alignment horizontal="left" vertical="center"/>
    </xf>
    <xf numFmtId="0" fontId="5" fillId="3" borderId="0" xfId="0" applyFont="1" applyFill="1" applyAlignment="1">
      <alignment vertical="center"/>
    </xf>
    <xf numFmtId="0" fontId="17" fillId="3"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6" borderId="0" xfId="0" applyFont="1" applyFill="1" applyAlignment="1">
      <alignment vertical="center"/>
    </xf>
    <xf numFmtId="0" fontId="5" fillId="0" borderId="0" xfId="0" applyFont="1" applyAlignment="1">
      <alignment vertical="center" wrapText="1"/>
    </xf>
    <xf numFmtId="0" fontId="17" fillId="5" borderId="0" xfId="0" applyFont="1" applyFill="1"/>
    <xf numFmtId="0" fontId="17" fillId="5" borderId="0" xfId="0" applyFont="1" applyFill="1" applyAlignment="1">
      <alignment horizontal="center"/>
    </xf>
    <xf numFmtId="0" fontId="17" fillId="0" borderId="0" xfId="0" applyFont="1"/>
    <xf numFmtId="0" fontId="17" fillId="0" borderId="0" xfId="0" applyFont="1" applyAlignment="1">
      <alignment horizontal="center"/>
    </xf>
    <xf numFmtId="0" fontId="17" fillId="3" borderId="0" xfId="0" applyFont="1" applyFill="1"/>
    <xf numFmtId="0" fontId="17" fillId="3" borderId="0" xfId="0" applyFont="1" applyFill="1" applyAlignment="1">
      <alignment horizontal="center"/>
    </xf>
    <xf numFmtId="0" fontId="17" fillId="4" borderId="0" xfId="0" applyFont="1" applyFill="1"/>
    <xf numFmtId="0" fontId="15"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8" borderId="0" xfId="0" applyFill="1"/>
    <xf numFmtId="49" fontId="0" fillId="0" borderId="0" xfId="0" applyNumberFormat="1"/>
    <xf numFmtId="1" fontId="0" fillId="0" borderId="0" xfId="0" applyNumberFormat="1"/>
    <xf numFmtId="49" fontId="24" fillId="0" borderId="0" xfId="0" applyNumberFormat="1" applyFont="1"/>
    <xf numFmtId="0" fontId="5" fillId="16" borderId="0" xfId="0" applyFont="1" applyFill="1"/>
    <xf numFmtId="0" fontId="5" fillId="0" borderId="0" xfId="0" applyFont="1" applyAlignment="1">
      <alignment horizontal="left"/>
    </xf>
    <xf numFmtId="0" fontId="5" fillId="15" borderId="0" xfId="0" applyFont="1" applyFill="1" applyAlignment="1">
      <alignment vertical="center"/>
    </xf>
    <xf numFmtId="0" fontId="5" fillId="0" borderId="0" xfId="0" applyFont="1"/>
    <xf numFmtId="0" fontId="15" fillId="17" borderId="0" xfId="0" applyFont="1" applyFill="1" applyAlignment="1">
      <alignment vertical="center"/>
    </xf>
    <xf numFmtId="0" fontId="5" fillId="17" borderId="0" xfId="0" applyFont="1" applyFill="1" applyAlignment="1">
      <alignment vertical="center"/>
    </xf>
    <xf numFmtId="0" fontId="17" fillId="6" borderId="0" xfId="0" applyFont="1" applyFill="1"/>
    <xf numFmtId="0" fontId="17" fillId="4" borderId="0" xfId="0" applyFont="1" applyFill="1" applyAlignment="1">
      <alignment horizontal="center"/>
    </xf>
    <xf numFmtId="49" fontId="24" fillId="0" borderId="0" xfId="0" applyNumberFormat="1" applyFont="1" applyAlignment="1">
      <alignment horizontal="left" vertical="center"/>
    </xf>
    <xf numFmtId="2" fontId="24" fillId="0" borderId="0" xfId="0" applyNumberFormat="1" applyFont="1" applyAlignment="1">
      <alignment horizontal="left" vertical="center"/>
    </xf>
    <xf numFmtId="0" fontId="0" fillId="19" borderId="0" xfId="0" applyFill="1"/>
    <xf numFmtId="0" fontId="0" fillId="19" borderId="2" xfId="0" applyFill="1" applyBorder="1" applyAlignment="1">
      <alignment vertical="top"/>
    </xf>
    <xf numFmtId="0" fontId="26" fillId="19" borderId="0" xfId="0" applyFont="1" applyFill="1" applyAlignment="1">
      <alignment vertical="top"/>
    </xf>
    <xf numFmtId="0" fontId="6" fillId="0" borderId="0" xfId="2"/>
    <xf numFmtId="0" fontId="17" fillId="5" borderId="0" xfId="0" applyFont="1" applyFill="1" applyAlignment="1">
      <alignment vertical="center" wrapText="1"/>
    </xf>
    <xf numFmtId="0" fontId="5" fillId="0" borderId="0" xfId="0" applyFont="1" applyAlignment="1">
      <alignment horizontal="center" vertical="center"/>
    </xf>
    <xf numFmtId="0" fontId="17" fillId="3" borderId="0" xfId="0" applyFont="1" applyFill="1" applyAlignment="1">
      <alignment horizontal="center" vertical="center"/>
    </xf>
    <xf numFmtId="0" fontId="17" fillId="0" borderId="0" xfId="0" applyFont="1" applyAlignment="1">
      <alignment horizontal="center" vertical="center"/>
    </xf>
    <xf numFmtId="0" fontId="15" fillId="0" borderId="0" xfId="0" applyFont="1" applyAlignment="1">
      <alignment horizontal="center" vertical="center"/>
    </xf>
    <xf numFmtId="0" fontId="17" fillId="6" borderId="0" xfId="0" applyFont="1" applyFill="1" applyAlignment="1">
      <alignment horizontal="center" vertical="center"/>
    </xf>
    <xf numFmtId="0" fontId="17" fillId="4" borderId="0" xfId="0" applyFont="1" applyFill="1" applyAlignment="1">
      <alignment horizontal="center" vertical="center"/>
    </xf>
    <xf numFmtId="0" fontId="5" fillId="6" borderId="0" xfId="0" applyFont="1" applyFill="1" applyAlignment="1">
      <alignment horizontal="center" vertical="center"/>
    </xf>
    <xf numFmtId="0" fontId="17" fillId="15" borderId="0" xfId="0" applyFont="1" applyFill="1" applyAlignment="1">
      <alignment horizontal="center"/>
    </xf>
    <xf numFmtId="0" fontId="5" fillId="4" borderId="0" xfId="0" applyFont="1" applyFill="1" applyAlignment="1">
      <alignment horizontal="center" vertical="center"/>
    </xf>
    <xf numFmtId="0" fontId="5" fillId="15"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49" fontId="6" fillId="0" borderId="0" xfId="2" applyNumberFormat="1"/>
    <xf numFmtId="0" fontId="0" fillId="3" borderId="0" xfId="0" applyFill="1"/>
    <xf numFmtId="0" fontId="28" fillId="9" borderId="0" xfId="0" applyFont="1" applyFill="1"/>
    <xf numFmtId="0" fontId="0" fillId="20" borderId="0" xfId="0" applyFill="1"/>
    <xf numFmtId="0" fontId="29" fillId="13" borderId="0" xfId="0" applyFont="1" applyFill="1" applyAlignment="1">
      <alignment horizontal="left" vertical="center"/>
    </xf>
    <xf numFmtId="0" fontId="29" fillId="13" borderId="0" xfId="0" applyFont="1" applyFill="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Alignment="1">
      <alignment vertical="center"/>
    </xf>
    <xf numFmtId="0" fontId="0" fillId="5" borderId="0" xfId="0" applyFill="1" applyAlignment="1">
      <alignment horizontal="left" vertical="center"/>
    </xf>
    <xf numFmtId="0" fontId="0" fillId="15" borderId="0" xfId="0" applyFill="1"/>
    <xf numFmtId="0" fontId="0" fillId="4" borderId="0" xfId="0" applyFill="1" applyAlignment="1">
      <alignment horizontal="left" vertical="center"/>
    </xf>
    <xf numFmtId="0" fontId="0" fillId="5" borderId="0" xfId="0" applyFill="1" applyAlignment="1">
      <alignment horizontal="center"/>
    </xf>
    <xf numFmtId="0" fontId="0" fillId="3" borderId="0" xfId="0" applyFill="1" applyAlignment="1">
      <alignment horizontal="left"/>
    </xf>
    <xf numFmtId="0" fontId="3" fillId="3" borderId="0" xfId="0" applyFont="1" applyFill="1" applyAlignment="1">
      <alignment vertical="center"/>
    </xf>
    <xf numFmtId="0" fontId="0" fillId="3" borderId="0" xfId="0" applyFill="1" applyAlignment="1">
      <alignment horizontal="left" vertical="center"/>
    </xf>
    <xf numFmtId="0" fontId="3" fillId="5" borderId="0" xfId="0" applyFont="1" applyFill="1" applyAlignment="1">
      <alignment vertical="center"/>
    </xf>
    <xf numFmtId="0" fontId="3" fillId="4" borderId="0" xfId="0" applyFont="1" applyFill="1" applyAlignment="1">
      <alignment vertical="center"/>
    </xf>
    <xf numFmtId="0" fontId="0" fillId="4" borderId="0" xfId="0" applyFill="1" applyAlignment="1">
      <alignment horizontal="center" vertical="center"/>
    </xf>
    <xf numFmtId="0" fontId="3" fillId="0" borderId="0" xfId="0" applyFont="1" applyAlignment="1">
      <alignment horizontal="left" vertical="center" readingOrder="1"/>
    </xf>
    <xf numFmtId="0" fontId="3" fillId="0" borderId="0" xfId="0" applyFont="1" applyAlignment="1">
      <alignment horizontal="center" vertical="center" readingOrder="1"/>
    </xf>
    <xf numFmtId="0" fontId="3" fillId="0" borderId="0" xfId="0" applyFont="1" applyAlignment="1">
      <alignment vertical="center" readingOrder="1"/>
    </xf>
    <xf numFmtId="0" fontId="3" fillId="0" borderId="0" xfId="0" applyFont="1" applyAlignment="1">
      <alignment horizontal="center" vertical="center"/>
    </xf>
    <xf numFmtId="0" fontId="3" fillId="0" borderId="0" xfId="0" applyFont="1" applyAlignment="1">
      <alignment horizontal="left" vertical="center"/>
    </xf>
    <xf numFmtId="0" fontId="0" fillId="5" borderId="0" xfId="0" applyFill="1" applyAlignment="1">
      <alignment vertical="center"/>
    </xf>
    <xf numFmtId="0" fontId="23" fillId="0" borderId="0" xfId="0" applyFont="1" applyAlignment="1">
      <alignment vertical="center"/>
    </xf>
    <xf numFmtId="0" fontId="23" fillId="0" borderId="0" xfId="0" applyFont="1" applyAlignment="1">
      <alignment horizontal="center" vertical="center"/>
    </xf>
    <xf numFmtId="0" fontId="0" fillId="4" borderId="0" xfId="0" applyFill="1" applyAlignment="1">
      <alignment horizontal="center"/>
    </xf>
    <xf numFmtId="0" fontId="3" fillId="12" borderId="0" xfId="0" applyFont="1" applyFill="1" applyAlignment="1">
      <alignment vertical="center"/>
    </xf>
    <xf numFmtId="0" fontId="0" fillId="3" borderId="0" xfId="0" applyFill="1" applyAlignment="1">
      <alignment vertical="center"/>
    </xf>
    <xf numFmtId="0" fontId="0" fillId="3" borderId="0" xfId="0" applyFill="1" applyAlignment="1">
      <alignment horizontal="center" vertical="center"/>
    </xf>
    <xf numFmtId="0" fontId="3" fillId="15" borderId="0" xfId="0" applyFont="1" applyFill="1" applyAlignment="1">
      <alignment vertical="center"/>
    </xf>
    <xf numFmtId="0" fontId="3" fillId="15" borderId="0" xfId="0" applyFont="1" applyFill="1" applyAlignment="1">
      <alignment horizontal="center" vertical="center"/>
    </xf>
    <xf numFmtId="0" fontId="3" fillId="8" borderId="0" xfId="0" applyFont="1" applyFill="1" applyAlignment="1">
      <alignment vertical="center"/>
    </xf>
    <xf numFmtId="0" fontId="3" fillId="16" borderId="0" xfId="0" applyFont="1" applyFill="1" applyAlignment="1">
      <alignment vertical="center"/>
    </xf>
    <xf numFmtId="0" fontId="3" fillId="0" borderId="0" xfId="0" applyFont="1"/>
    <xf numFmtId="1" fontId="3" fillId="0" borderId="0" xfId="0" applyNumberFormat="1" applyFont="1" applyAlignment="1">
      <alignment vertical="center"/>
    </xf>
    <xf numFmtId="0" fontId="0" fillId="3" borderId="0" xfId="0" applyFill="1" applyAlignment="1">
      <alignment horizontal="center"/>
    </xf>
    <xf numFmtId="0" fontId="23" fillId="3" borderId="0" xfId="0" applyFont="1" applyFill="1" applyAlignment="1">
      <alignment vertical="center"/>
    </xf>
    <xf numFmtId="0" fontId="3" fillId="3" borderId="0" xfId="0" applyFont="1" applyFill="1" applyAlignment="1">
      <alignment horizontal="left" vertical="center"/>
    </xf>
    <xf numFmtId="0" fontId="3" fillId="3" borderId="0" xfId="0" applyFont="1" applyFill="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left" vertical="top"/>
    </xf>
    <xf numFmtId="0" fontId="32" fillId="0" borderId="0" xfId="2" applyFont="1" applyFill="1" applyAlignment="1">
      <alignment horizontal="left" vertical="center"/>
    </xf>
    <xf numFmtId="0" fontId="32" fillId="3" borderId="0" xfId="2" applyFont="1" applyFill="1" applyAlignment="1">
      <alignment horizontal="left" vertical="center"/>
    </xf>
    <xf numFmtId="1" fontId="0" fillId="0" borderId="0" xfId="0" applyNumberFormat="1" applyAlignment="1">
      <alignment horizontal="center"/>
    </xf>
    <xf numFmtId="0" fontId="27" fillId="0" borderId="0" xfId="0" applyFont="1"/>
    <xf numFmtId="0" fontId="27" fillId="3" borderId="0" xfId="0" applyFont="1" applyFill="1" applyAlignment="1">
      <alignment horizontal="center"/>
    </xf>
    <xf numFmtId="0" fontId="27" fillId="0" borderId="0" xfId="0" applyFont="1" applyAlignment="1">
      <alignment horizontal="center"/>
    </xf>
    <xf numFmtId="0" fontId="27" fillId="0" borderId="0" xfId="0" applyFont="1" applyAlignment="1">
      <alignment horizontal="left"/>
    </xf>
    <xf numFmtId="0" fontId="27" fillId="0" borderId="0" xfId="0" applyFont="1" applyAlignment="1">
      <alignment horizontal="left" vertical="center"/>
    </xf>
    <xf numFmtId="0" fontId="27" fillId="0" borderId="0" xfId="0" applyFont="1" applyAlignment="1">
      <alignment vertical="center"/>
    </xf>
    <xf numFmtId="0" fontId="27" fillId="0" borderId="0" xfId="0" applyFont="1" applyAlignment="1">
      <alignment horizontal="center" vertical="center"/>
    </xf>
    <xf numFmtId="0" fontId="27" fillId="3" borderId="0" xfId="0" applyFont="1" applyFill="1"/>
    <xf numFmtId="0" fontId="27" fillId="3" borderId="0" xfId="0" applyFont="1" applyFill="1" applyAlignment="1">
      <alignment horizontal="left"/>
    </xf>
    <xf numFmtId="0" fontId="27" fillId="3" borderId="0" xfId="0" applyFont="1" applyFill="1" applyAlignment="1">
      <alignment horizontal="left" vertical="center"/>
    </xf>
    <xf numFmtId="0" fontId="27" fillId="3" borderId="0" xfId="0" applyFont="1" applyFill="1" applyAlignment="1">
      <alignment vertical="center"/>
    </xf>
    <xf numFmtId="0" fontId="27" fillId="4" borderId="0" xfId="0" applyFont="1" applyFill="1" applyAlignment="1">
      <alignment horizontal="left" vertical="center"/>
    </xf>
    <xf numFmtId="0" fontId="27" fillId="5" borderId="0" xfId="0" applyFont="1" applyFill="1" applyAlignment="1">
      <alignment horizontal="left" vertical="center"/>
    </xf>
    <xf numFmtId="0" fontId="23" fillId="0" borderId="0" xfId="2" applyFont="1" applyAlignment="1">
      <alignment horizontal="center" vertical="center"/>
    </xf>
    <xf numFmtId="14" fontId="6" fillId="0" borderId="0" xfId="2" applyNumberFormat="1"/>
    <xf numFmtId="0" fontId="27" fillId="3" borderId="0" xfId="0" applyFont="1" applyFill="1" applyAlignment="1">
      <alignment horizontal="center" vertical="center"/>
    </xf>
    <xf numFmtId="0" fontId="27" fillId="4" borderId="0" xfId="0" applyFont="1" applyFill="1" applyAlignment="1">
      <alignment vertical="center"/>
    </xf>
    <xf numFmtId="164" fontId="0" fillId="0" borderId="0" xfId="0" applyNumberFormat="1"/>
    <xf numFmtId="0" fontId="27" fillId="5" borderId="0" xfId="0" applyFont="1" applyFill="1" applyAlignment="1">
      <alignment vertical="center"/>
    </xf>
    <xf numFmtId="0" fontId="4" fillId="0" borderId="3" xfId="0" applyFont="1" applyBorder="1" applyAlignment="1">
      <alignment horizontal="left" vertical="center"/>
    </xf>
    <xf numFmtId="0" fontId="0" fillId="0" borderId="4" xfId="0" applyBorder="1" applyAlignment="1">
      <alignment horizontal="left" vertical="center"/>
    </xf>
    <xf numFmtId="1" fontId="0" fillId="0" borderId="0" xfId="0" applyNumberFormat="1" applyAlignment="1">
      <alignment horizontal="left" vertical="center"/>
    </xf>
    <xf numFmtId="49" fontId="0" fillId="0" borderId="0" xfId="0" applyNumberFormat="1" applyAlignment="1">
      <alignment horizontal="left" vertical="center"/>
    </xf>
    <xf numFmtId="0" fontId="0" fillId="0" borderId="2" xfId="0" applyBorder="1" applyAlignment="1">
      <alignment horizontal="center" vertical="center" wrapText="1"/>
    </xf>
    <xf numFmtId="49" fontId="0" fillId="0" borderId="0" xfId="0" applyNumberFormat="1" applyAlignment="1">
      <alignment horizontal="center"/>
    </xf>
    <xf numFmtId="0" fontId="0" fillId="0" borderId="2" xfId="0" applyBorder="1" applyAlignment="1">
      <alignment horizontal="center" vertical="center"/>
    </xf>
    <xf numFmtId="49" fontId="0" fillId="0" borderId="0" xfId="0" applyNumberFormat="1" applyAlignment="1">
      <alignment horizontal="center" vertical="center"/>
    </xf>
    <xf numFmtId="1" fontId="0" fillId="0" borderId="0" xfId="0" applyNumberFormat="1" applyAlignment="1">
      <alignment horizontal="center" vertical="center"/>
    </xf>
    <xf numFmtId="0" fontId="0" fillId="0" borderId="2" xfId="0" applyBorder="1" applyAlignment="1">
      <alignment horizontal="left" vertical="center"/>
    </xf>
    <xf numFmtId="1" fontId="24" fillId="0" borderId="0" xfId="0" applyNumberFormat="1" applyFont="1" applyAlignment="1">
      <alignment horizontal="center"/>
    </xf>
    <xf numFmtId="1" fontId="24" fillId="0" borderId="0" xfId="0" applyNumberFormat="1" applyFont="1" applyAlignment="1">
      <alignment horizontal="center" vertical="center"/>
    </xf>
    <xf numFmtId="49" fontId="24" fillId="0" borderId="0" xfId="0" applyNumberFormat="1" applyFont="1" applyAlignment="1">
      <alignment vertical="center"/>
    </xf>
    <xf numFmtId="2" fontId="24" fillId="0" borderId="0" xfId="0" applyNumberFormat="1" applyFont="1" applyAlignment="1">
      <alignment vertical="center"/>
    </xf>
    <xf numFmtId="0" fontId="23" fillId="0" borderId="0" xfId="0" applyFont="1" applyAlignment="1">
      <alignment horizontal="left" vertical="center"/>
    </xf>
    <xf numFmtId="1" fontId="24" fillId="0" borderId="0" xfId="0" applyNumberFormat="1" applyFont="1" applyAlignment="1">
      <alignment vertical="center"/>
    </xf>
    <xf numFmtId="14" fontId="0" fillId="0" borderId="0" xfId="0" applyNumberFormat="1" applyAlignment="1">
      <alignment horizontal="left" vertical="center"/>
    </xf>
    <xf numFmtId="2" fontId="0" fillId="0" borderId="0" xfId="0" applyNumberFormat="1" applyAlignment="1">
      <alignment horizontal="left" vertical="center"/>
    </xf>
    <xf numFmtId="14" fontId="24" fillId="0" borderId="0" xfId="0" applyNumberFormat="1" applyFont="1" applyAlignment="1">
      <alignment vertical="center"/>
    </xf>
    <xf numFmtId="0" fontId="35" fillId="0" borderId="0" xfId="0" applyFont="1"/>
    <xf numFmtId="0" fontId="35" fillId="0" borderId="0" xfId="0" applyFont="1" applyAlignment="1">
      <alignment horizontal="left" vertical="top"/>
    </xf>
    <xf numFmtId="0" fontId="36" fillId="0" borderId="0" xfId="0" applyFont="1" applyAlignment="1">
      <alignment horizontal="center"/>
    </xf>
    <xf numFmtId="0" fontId="36" fillId="0" borderId="0" xfId="0" applyFont="1"/>
    <xf numFmtId="0" fontId="34" fillId="0" borderId="0" xfId="0" applyFont="1" applyAlignment="1">
      <alignment horizontal="left" vertical="center"/>
    </xf>
    <xf numFmtId="0" fontId="36" fillId="0" borderId="0" xfId="0" applyFont="1" applyAlignment="1">
      <alignment horizontal="left" vertical="center"/>
    </xf>
    <xf numFmtId="0" fontId="34" fillId="0" borderId="0" xfId="0" applyFont="1" applyAlignment="1">
      <alignment horizontal="center"/>
    </xf>
    <xf numFmtId="0" fontId="36" fillId="0" borderId="0" xfId="0" applyFont="1" applyAlignment="1">
      <alignment horizontal="center" vertical="center"/>
    </xf>
    <xf numFmtId="0" fontId="37" fillId="0" borderId="0" xfId="0" applyFont="1" applyAlignment="1">
      <alignment horizontal="left" vertical="center" readingOrder="1"/>
    </xf>
    <xf numFmtId="0" fontId="34" fillId="0" borderId="0" xfId="0" applyFont="1"/>
    <xf numFmtId="0" fontId="37" fillId="0" borderId="0" xfId="0" applyFont="1" applyAlignment="1">
      <alignment vertical="center" wrapText="1"/>
    </xf>
    <xf numFmtId="0" fontId="36" fillId="0" borderId="0" xfId="0" applyFont="1" applyAlignment="1">
      <alignment vertical="center" wrapText="1"/>
    </xf>
    <xf numFmtId="0" fontId="37" fillId="0" borderId="0" xfId="0" applyFont="1" applyAlignment="1">
      <alignment horizontal="center" vertical="center" readingOrder="1"/>
    </xf>
    <xf numFmtId="0" fontId="36" fillId="0" borderId="0" xfId="0" applyFont="1" applyAlignment="1">
      <alignment horizontal="left" vertical="center" readingOrder="1"/>
    </xf>
    <xf numFmtId="1" fontId="27" fillId="0" borderId="0" xfId="0" applyNumberFormat="1" applyFont="1" applyAlignment="1">
      <alignment horizontal="center" vertical="center"/>
    </xf>
    <xf numFmtId="0" fontId="0" fillId="13" borderId="1" xfId="0" applyFill="1" applyBorder="1" applyAlignment="1">
      <alignment vertical="center"/>
    </xf>
    <xf numFmtId="0" fontId="0" fillId="21" borderId="0" xfId="0" applyFill="1"/>
    <xf numFmtId="0" fontId="0" fillId="18" borderId="0" xfId="0" applyFill="1" applyAlignment="1">
      <alignment horizontal="center"/>
    </xf>
    <xf numFmtId="0" fontId="3" fillId="18" borderId="0" xfId="0" applyFont="1" applyFill="1" applyAlignment="1">
      <alignment horizontal="left" vertical="center"/>
    </xf>
    <xf numFmtId="0" fontId="0" fillId="18" borderId="0" xfId="0" applyFill="1" applyAlignment="1">
      <alignment horizontal="left" vertical="center"/>
    </xf>
    <xf numFmtId="0" fontId="0" fillId="18" borderId="0" xfId="0" applyFill="1" applyAlignment="1">
      <alignment vertical="center"/>
    </xf>
    <xf numFmtId="0" fontId="0" fillId="18" borderId="0" xfId="0" applyFill="1" applyAlignment="1">
      <alignment horizontal="center" vertical="center"/>
    </xf>
    <xf numFmtId="0" fontId="32" fillId="18" borderId="0" xfId="2" applyFont="1" applyFill="1" applyAlignment="1">
      <alignment horizontal="left" vertical="center"/>
    </xf>
    <xf numFmtId="0" fontId="3" fillId="18" borderId="0" xfId="0" applyFont="1" applyFill="1" applyAlignment="1">
      <alignment vertical="center"/>
    </xf>
    <xf numFmtId="49" fontId="39" fillId="0" borderId="0" xfId="0" applyNumberFormat="1" applyFont="1"/>
    <xf numFmtId="0" fontId="4" fillId="0" borderId="4" xfId="0" applyFont="1" applyBorder="1" applyAlignment="1">
      <alignment horizontal="left" vertical="center"/>
    </xf>
    <xf numFmtId="0" fontId="0" fillId="12" borderId="0" xfId="0" applyFill="1"/>
    <xf numFmtId="0" fontId="37" fillId="0" borderId="0" xfId="0" applyFont="1"/>
    <xf numFmtId="0" fontId="3" fillId="0" borderId="0" xfId="0" applyFont="1" applyAlignment="1">
      <alignment vertical="center" wrapText="1"/>
    </xf>
    <xf numFmtId="0" fontId="0" fillId="4" borderId="0" xfId="0" applyFill="1" applyAlignment="1">
      <alignment horizontal="left"/>
    </xf>
    <xf numFmtId="0" fontId="0" fillId="0" borderId="0" xfId="0" applyAlignment="1">
      <alignment vertical="center" readingOrder="1"/>
    </xf>
    <xf numFmtId="0" fontId="0" fillId="0" borderId="0" xfId="0" applyAlignment="1">
      <alignment horizontal="center" vertical="center" readingOrder="1"/>
    </xf>
    <xf numFmtId="0" fontId="0" fillId="0" borderId="0" xfId="0" applyAlignment="1">
      <alignment horizontal="left" vertical="center" readingOrder="1"/>
    </xf>
    <xf numFmtId="0" fontId="4" fillId="0" borderId="0" xfId="0" applyFont="1"/>
    <xf numFmtId="0" fontId="0" fillId="0" borderId="0" xfId="2" applyFont="1" applyFill="1" applyAlignment="1">
      <alignment horizontal="left" vertical="center"/>
    </xf>
    <xf numFmtId="0" fontId="23" fillId="3" borderId="0" xfId="0" applyFont="1" applyFill="1"/>
    <xf numFmtId="0" fontId="23" fillId="3" borderId="0" xfId="0" applyFont="1" applyFill="1" applyAlignment="1">
      <alignment horizontal="center"/>
    </xf>
    <xf numFmtId="0" fontId="23" fillId="3" borderId="0" xfId="0" applyFont="1" applyFill="1" applyAlignment="1">
      <alignment horizontal="left"/>
    </xf>
    <xf numFmtId="0" fontId="23" fillId="3" borderId="0" xfId="0" applyFont="1" applyFill="1" applyAlignment="1">
      <alignment horizontal="left" vertical="center"/>
    </xf>
    <xf numFmtId="0" fontId="23" fillId="3" borderId="0" xfId="0" applyFont="1" applyFill="1" applyAlignment="1">
      <alignment horizontal="center" vertical="center"/>
    </xf>
    <xf numFmtId="0" fontId="23" fillId="4" borderId="0" xfId="0" applyFont="1" applyFill="1" applyAlignment="1">
      <alignment horizontal="left" vertical="center"/>
    </xf>
    <xf numFmtId="0" fontId="23" fillId="0" borderId="0" xfId="0" applyFont="1" applyAlignment="1">
      <alignment horizontal="center"/>
    </xf>
    <xf numFmtId="0" fontId="23" fillId="0" borderId="0" xfId="0" applyFont="1" applyAlignment="1">
      <alignment horizontal="left"/>
    </xf>
    <xf numFmtId="0" fontId="23" fillId="5" borderId="0" xfId="0" applyFont="1" applyFill="1" applyAlignment="1">
      <alignment vertical="center"/>
    </xf>
    <xf numFmtId="0" fontId="23" fillId="5" borderId="0" xfId="0" applyFont="1" applyFill="1" applyAlignment="1">
      <alignment horizontal="left" vertical="center"/>
    </xf>
    <xf numFmtId="0" fontId="23" fillId="4" borderId="0" xfId="0" applyFont="1" applyFill="1"/>
    <xf numFmtId="0" fontId="23" fillId="0" borderId="0" xfId="0" applyFont="1" applyAlignment="1">
      <alignment vertical="center" wrapText="1"/>
    </xf>
    <xf numFmtId="0" fontId="3" fillId="4" borderId="0" xfId="0" applyFont="1" applyFill="1" applyAlignment="1">
      <alignment horizontal="center" vertical="center"/>
    </xf>
    <xf numFmtId="1" fontId="41" fillId="0" borderId="0" xfId="0" applyNumberFormat="1" applyFont="1" applyAlignment="1">
      <alignment horizontal="center"/>
    </xf>
    <xf numFmtId="1" fontId="41" fillId="0" borderId="0" xfId="0" applyNumberFormat="1" applyFont="1"/>
    <xf numFmtId="0" fontId="23" fillId="12" borderId="0" xfId="0" applyFont="1" applyFill="1" applyAlignment="1">
      <alignment vertical="center"/>
    </xf>
    <xf numFmtId="0" fontId="23" fillId="4" borderId="0" xfId="0" applyFont="1" applyFill="1" applyAlignment="1">
      <alignment vertical="center"/>
    </xf>
    <xf numFmtId="0" fontId="34" fillId="0" borderId="0" xfId="0" applyFont="1" applyAlignment="1">
      <alignment vertical="center"/>
    </xf>
    <xf numFmtId="1" fontId="23" fillId="0" borderId="0" xfId="0" applyNumberFormat="1" applyFont="1" applyAlignment="1">
      <alignment horizontal="center"/>
    </xf>
    <xf numFmtId="0" fontId="37" fillId="0" borderId="0" xfId="0" applyFont="1" applyAlignment="1">
      <alignment vertical="center"/>
    </xf>
    <xf numFmtId="0" fontId="34" fillId="0" borderId="0" xfId="0" applyFont="1" applyAlignment="1">
      <alignment horizontal="center" vertical="center"/>
    </xf>
    <xf numFmtId="0" fontId="6" fillId="21" borderId="0" xfId="2" applyFill="1" applyAlignment="1">
      <alignment horizontal="center" vertical="center"/>
    </xf>
    <xf numFmtId="0" fontId="0" fillId="21" borderId="0" xfId="0" applyFill="1" applyAlignment="1">
      <alignment horizontal="center"/>
    </xf>
    <xf numFmtId="0" fontId="0" fillId="22" borderId="0" xfId="0" applyFill="1"/>
    <xf numFmtId="0" fontId="0" fillId="23" borderId="0" xfId="0" applyFill="1"/>
    <xf numFmtId="0" fontId="6" fillId="5" borderId="0" xfId="2" applyFill="1" applyAlignment="1">
      <alignment horizontal="center" vertical="center"/>
    </xf>
    <xf numFmtId="0" fontId="38" fillId="6" borderId="0" xfId="0" applyFont="1" applyFill="1" applyAlignment="1">
      <alignment horizontal="left" vertical="center" wrapText="1"/>
    </xf>
    <xf numFmtId="0" fontId="0" fillId="6" borderId="0" xfId="0" applyFill="1"/>
    <xf numFmtId="0" fontId="25" fillId="9" borderId="0" xfId="0" applyFont="1" applyFill="1" applyAlignment="1">
      <alignment horizontal="center"/>
    </xf>
    <xf numFmtId="1" fontId="29" fillId="13" borderId="0" xfId="0" applyNumberFormat="1" applyFont="1" applyFill="1" applyAlignment="1">
      <alignment horizontal="center" vertical="center"/>
    </xf>
    <xf numFmtId="1" fontId="23" fillId="0" borderId="0" xfId="0" applyNumberFormat="1" applyFont="1" applyAlignment="1">
      <alignment horizontal="center" vertical="center"/>
    </xf>
    <xf numFmtId="1" fontId="23" fillId="3" borderId="0" xfId="0" applyNumberFormat="1" applyFont="1" applyFill="1" applyAlignment="1">
      <alignment horizontal="center"/>
    </xf>
    <xf numFmtId="1" fontId="27" fillId="0" borderId="0" xfId="0" applyNumberFormat="1" applyFont="1" applyAlignment="1">
      <alignment horizontal="center"/>
    </xf>
    <xf numFmtId="1" fontId="27" fillId="3" borderId="0" xfId="0" applyNumberFormat="1" applyFont="1" applyFill="1" applyAlignment="1">
      <alignment horizontal="center"/>
    </xf>
    <xf numFmtId="1" fontId="32" fillId="0" borderId="0" xfId="2" applyNumberFormat="1" applyFont="1" applyFill="1" applyAlignment="1">
      <alignment horizontal="center" vertical="center"/>
    </xf>
    <xf numFmtId="1" fontId="0" fillId="3" borderId="0" xfId="0" applyNumberFormat="1" applyFill="1" applyAlignment="1">
      <alignment horizontal="center"/>
    </xf>
    <xf numFmtId="1" fontId="0" fillId="0" borderId="0" xfId="2" applyNumberFormat="1" applyFont="1" applyFill="1" applyAlignment="1">
      <alignment horizontal="center" vertical="center"/>
    </xf>
    <xf numFmtId="1" fontId="3" fillId="0" borderId="0" xfId="0" applyNumberFormat="1" applyFont="1" applyAlignment="1">
      <alignment horizontal="center" vertical="center"/>
    </xf>
    <xf numFmtId="1" fontId="0" fillId="4" borderId="0" xfId="0" applyNumberFormat="1" applyFill="1" applyAlignment="1">
      <alignment horizontal="center"/>
    </xf>
    <xf numFmtId="1" fontId="32" fillId="3" borderId="0" xfId="2" applyNumberFormat="1" applyFont="1" applyFill="1" applyAlignment="1">
      <alignment horizontal="center" vertical="center"/>
    </xf>
    <xf numFmtId="1" fontId="32" fillId="18" borderId="0" xfId="2" applyNumberFormat="1" applyFont="1" applyFill="1" applyAlignment="1">
      <alignment horizontal="center" vertical="center"/>
    </xf>
    <xf numFmtId="1" fontId="0" fillId="5" borderId="0" xfId="0" applyNumberFormat="1" applyFill="1" applyAlignment="1">
      <alignment horizontal="center"/>
    </xf>
    <xf numFmtId="0" fontId="23" fillId="5" borderId="0" xfId="0" applyFont="1" applyFill="1"/>
    <xf numFmtId="0" fontId="42" fillId="0" borderId="3" xfId="0" applyFont="1" applyBorder="1" applyAlignment="1">
      <alignment horizontal="left" vertical="center"/>
    </xf>
    <xf numFmtId="0" fontId="0" fillId="3" borderId="0" xfId="2" applyFont="1" applyFill="1" applyAlignment="1">
      <alignment horizontal="left" vertical="center"/>
    </xf>
    <xf numFmtId="49" fontId="23" fillId="0" borderId="0" xfId="0" applyNumberFormat="1" applyFont="1" applyAlignment="1">
      <alignment horizontal="left" vertical="center"/>
    </xf>
    <xf numFmtId="49" fontId="23" fillId="0" borderId="0" xfId="0" applyNumberFormat="1" applyFont="1"/>
    <xf numFmtId="49" fontId="41" fillId="0" borderId="0" xfId="0" applyNumberFormat="1" applyFont="1"/>
    <xf numFmtId="49" fontId="41" fillId="0" borderId="0" xfId="0" applyNumberFormat="1" applyFont="1" applyAlignment="1">
      <alignment horizontal="left" vertical="center"/>
    </xf>
    <xf numFmtId="14" fontId="0" fillId="0" borderId="0" xfId="0" applyNumberFormat="1" applyAlignment="1">
      <alignment horizontal="left"/>
    </xf>
    <xf numFmtId="0" fontId="0" fillId="13" borderId="1" xfId="0" applyFill="1" applyBorder="1" applyAlignment="1">
      <alignment horizontal="left"/>
    </xf>
    <xf numFmtId="0" fontId="0" fillId="13" borderId="1" xfId="0" applyFill="1" applyBorder="1" applyAlignment="1">
      <alignment horizontal="left" vertical="center"/>
    </xf>
    <xf numFmtId="0" fontId="0" fillId="0" borderId="1" xfId="0" applyBorder="1" applyAlignment="1">
      <alignment horizontal="center" vertical="center" wrapText="1"/>
    </xf>
    <xf numFmtId="1" fontId="23" fillId="0" borderId="0" xfId="0" applyNumberFormat="1" applyFont="1"/>
    <xf numFmtId="1" fontId="23" fillId="0" borderId="0" xfId="0" applyNumberFormat="1" applyFont="1" applyAlignment="1">
      <alignment horizontal="left" vertical="center"/>
    </xf>
    <xf numFmtId="0" fontId="41" fillId="0" borderId="0" xfId="0" applyFont="1" applyAlignment="1">
      <alignment horizontal="left" vertical="center"/>
    </xf>
    <xf numFmtId="0" fontId="41" fillId="0" borderId="0" xfId="0" applyFont="1"/>
    <xf numFmtId="0" fontId="6" fillId="0" borderId="0" xfId="2" applyBorder="1" applyAlignment="1">
      <alignment horizontal="left" vertical="center" indent="1"/>
    </xf>
    <xf numFmtId="0" fontId="3" fillId="0" borderId="0" xfId="2" applyFont="1" applyBorder="1" applyAlignment="1">
      <alignment horizontal="left" vertical="center"/>
    </xf>
    <xf numFmtId="0" fontId="7" fillId="10" borderId="0" xfId="0" applyFont="1" applyFill="1" applyAlignment="1">
      <alignment vertical="center"/>
    </xf>
    <xf numFmtId="165" fontId="0" fillId="0" borderId="0" xfId="0" applyNumberFormat="1"/>
    <xf numFmtId="0" fontId="35" fillId="0" borderId="1" xfId="0" applyFont="1" applyBorder="1"/>
    <xf numFmtId="0" fontId="32" fillId="4" borderId="0" xfId="2" applyFont="1" applyFill="1" applyAlignment="1">
      <alignment horizontal="left" vertical="center"/>
    </xf>
    <xf numFmtId="0" fontId="28" fillId="9" borderId="0" xfId="0" applyFont="1" applyFill="1" applyAlignment="1">
      <alignment vertical="center"/>
    </xf>
    <xf numFmtId="1" fontId="0" fillId="0" borderId="0" xfId="0" applyNumberFormat="1" applyAlignment="1">
      <alignment horizontal="left"/>
    </xf>
    <xf numFmtId="1" fontId="36" fillId="0" borderId="0" xfId="0" applyNumberFormat="1" applyFont="1" applyAlignment="1">
      <alignment horizontal="center"/>
    </xf>
    <xf numFmtId="1" fontId="36" fillId="0" borderId="0" xfId="0" applyNumberFormat="1" applyFont="1"/>
    <xf numFmtId="2" fontId="36" fillId="0" borderId="0" xfId="0" applyNumberFormat="1" applyFont="1"/>
    <xf numFmtId="2" fontId="39" fillId="0" borderId="0" xfId="0" applyNumberFormat="1" applyFont="1"/>
    <xf numFmtId="14" fontId="23" fillId="0" borderId="0" xfId="0" applyNumberFormat="1" applyFont="1" applyAlignment="1">
      <alignment horizontal="left" vertical="center"/>
    </xf>
    <xf numFmtId="2" fontId="41" fillId="0" borderId="0" xfId="0" applyNumberFormat="1" applyFont="1" applyAlignment="1">
      <alignment horizontal="left" vertical="center"/>
    </xf>
    <xf numFmtId="1" fontId="3" fillId="0" borderId="0" xfId="0" applyNumberFormat="1" applyFont="1" applyAlignment="1">
      <alignment horizontal="left" vertical="center" readingOrder="1"/>
    </xf>
    <xf numFmtId="14" fontId="0" fillId="0" borderId="0" xfId="0" applyNumberFormat="1" applyAlignment="1">
      <alignment vertical="center"/>
    </xf>
    <xf numFmtId="49" fontId="0" fillId="0" borderId="0" xfId="0" applyNumberFormat="1" applyAlignment="1">
      <alignment vertical="center"/>
    </xf>
    <xf numFmtId="2" fontId="0" fillId="0" borderId="0" xfId="0" applyNumberFormat="1" applyAlignment="1">
      <alignment vertical="center"/>
    </xf>
    <xf numFmtId="14" fontId="0" fillId="0" borderId="0" xfId="0" applyNumberFormat="1" applyAlignment="1">
      <alignment horizontal="right"/>
    </xf>
    <xf numFmtId="14" fontId="0" fillId="0" borderId="0" xfId="0" applyNumberFormat="1" applyAlignment="1">
      <alignment horizontal="right" vertical="center"/>
    </xf>
    <xf numFmtId="2" fontId="0" fillId="0" borderId="0" xfId="0" applyNumberFormat="1" applyAlignment="1">
      <alignment horizontal="right" vertical="center"/>
    </xf>
    <xf numFmtId="2" fontId="41" fillId="0" borderId="0" xfId="0" applyNumberFormat="1" applyFont="1"/>
    <xf numFmtId="2" fontId="0" fillId="0" borderId="0" xfId="0" applyNumberFormat="1" applyAlignment="1">
      <alignment horizontal="right"/>
    </xf>
    <xf numFmtId="1" fontId="39" fillId="0" borderId="0" xfId="0" applyNumberFormat="1" applyFont="1" applyAlignment="1">
      <alignment horizontal="center"/>
    </xf>
    <xf numFmtId="1" fontId="39" fillId="0" borderId="0" xfId="0" applyNumberFormat="1" applyFont="1"/>
    <xf numFmtId="49" fontId="36" fillId="0" borderId="0" xfId="0" applyNumberFormat="1" applyFont="1"/>
    <xf numFmtId="0" fontId="23" fillId="6" borderId="0" xfId="0" applyFont="1" applyFill="1"/>
    <xf numFmtId="0" fontId="23" fillId="0" borderId="2" xfId="0" applyFont="1" applyBorder="1" applyAlignment="1">
      <alignment horizontal="left" vertical="center" wrapText="1"/>
    </xf>
    <xf numFmtId="0" fontId="0" fillId="4" borderId="0" xfId="2" applyFont="1" applyFill="1" applyAlignment="1">
      <alignment horizontal="left" vertical="center"/>
    </xf>
    <xf numFmtId="1" fontId="32" fillId="4" borderId="0" xfId="2" applyNumberFormat="1" applyFont="1" applyFill="1" applyAlignment="1">
      <alignment horizontal="center" vertical="center"/>
    </xf>
    <xf numFmtId="2" fontId="41" fillId="0" borderId="0" xfId="0" applyNumberFormat="1" applyFont="1" applyAlignment="1">
      <alignment horizontal="right"/>
    </xf>
    <xf numFmtId="49" fontId="0" fillId="0" borderId="0" xfId="0" applyNumberFormat="1" applyAlignment="1">
      <alignment horizontal="left"/>
    </xf>
    <xf numFmtId="0" fontId="0" fillId="4" borderId="0" xfId="0" applyFill="1" applyAlignment="1">
      <alignment horizontal="left" vertical="top"/>
    </xf>
    <xf numFmtId="0" fontId="25" fillId="21" borderId="1" xfId="0" applyFont="1" applyFill="1" applyBorder="1" applyAlignment="1">
      <alignment horizontal="center" vertical="center"/>
    </xf>
    <xf numFmtId="0" fontId="7" fillId="10" borderId="1" xfId="0" applyFont="1" applyFill="1" applyBorder="1" applyAlignment="1">
      <alignment horizontal="left" vertical="center"/>
    </xf>
    <xf numFmtId="0" fontId="0" fillId="23" borderId="0" xfId="0" applyFill="1" applyAlignment="1">
      <alignment horizontal="left" vertical="top" wrapText="1"/>
    </xf>
    <xf numFmtId="0" fontId="0" fillId="15" borderId="0" xfId="0" applyFill="1" applyAlignment="1">
      <alignment horizontal="left" vertical="top" wrapText="1"/>
    </xf>
    <xf numFmtId="0" fontId="13" fillId="15" borderId="0" xfId="0" applyFont="1" applyFill="1" applyAlignment="1">
      <alignment horizontal="left" vertical="top" wrapText="1"/>
    </xf>
    <xf numFmtId="0" fontId="0" fillId="6" borderId="0" xfId="0" applyFill="1" applyAlignment="1">
      <alignment horizontal="left" vertical="top" wrapText="1"/>
    </xf>
    <xf numFmtId="0" fontId="0" fillId="21" borderId="0" xfId="0" applyFill="1" applyAlignment="1">
      <alignment horizontal="left" vertical="top" wrapText="1"/>
    </xf>
    <xf numFmtId="0" fontId="0" fillId="5" borderId="0" xfId="0" applyFill="1" applyAlignment="1">
      <alignment horizontal="left" vertical="top" wrapText="1"/>
    </xf>
    <xf numFmtId="0" fontId="13" fillId="21" borderId="0" xfId="0" applyFont="1" applyFill="1" applyAlignment="1">
      <alignment horizontal="left" vertical="top" wrapText="1"/>
    </xf>
    <xf numFmtId="0" fontId="0" fillId="22" borderId="0" xfId="0" applyFill="1" applyAlignment="1">
      <alignment horizontal="left" vertical="top" wrapText="1"/>
    </xf>
    <xf numFmtId="0" fontId="43" fillId="0" borderId="5" xfId="0" applyFont="1" applyBorder="1" applyAlignment="1">
      <alignment horizontal="center"/>
    </xf>
    <xf numFmtId="0" fontId="0" fillId="6" borderId="0" xfId="0" applyFill="1" applyAlignment="1">
      <alignment horizontal="center" vertical="top" wrapText="1"/>
    </xf>
    <xf numFmtId="0" fontId="0" fillId="3" borderId="0" xfId="0" applyFill="1" applyAlignment="1">
      <alignment horizontal="left" vertical="top" wrapText="1"/>
    </xf>
    <xf numFmtId="0" fontId="0" fillId="2" borderId="0" xfId="0" applyFill="1" applyAlignment="1">
      <alignment horizontal="left" vertical="top" wrapText="1"/>
    </xf>
    <xf numFmtId="0" fontId="0" fillId="0" borderId="0" xfId="0" applyAlignment="1">
      <alignment horizontal="left" vertical="center" indent="1"/>
    </xf>
  </cellXfs>
  <cellStyles count="3">
    <cellStyle name="Hyperlink" xfId="2" builtinId="8"/>
    <cellStyle name="Normal" xfId="0" builtinId="0"/>
    <cellStyle name="Normal 2" xfId="1" xr:uid="{13DA2DDC-7691-499E-A9BC-7741E7D51125}"/>
  </cellStyles>
  <dxfs count="87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strike val="0"/>
        <outline val="0"/>
        <shadow val="0"/>
        <u val="none"/>
        <vertAlign val="baseline"/>
        <sz val="11"/>
        <color theme="0"/>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2" formatCode="0.00"/>
      <alignment horizontal="right" vertical="bottom" textRotation="0" wrapText="0" indent="0" justifyLastLine="0" shrinkToFit="0" readingOrder="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numFmt numFmtId="1" formatCode="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2" formatCode="0.00"/>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2" formatCode="0.00"/>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1" formatCode="0"/>
      <alignment horizontal="left" vertical="bottom" textRotation="0" wrapText="0" indent="0" justifyLastLine="0" shrinkToFit="0" readingOrder="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theme="1"/>
        <name val="Aptos Narrow"/>
        <family val="2"/>
        <scheme val="none"/>
      </font>
      <numFmt numFmtId="2" formatCode="0.00"/>
    </dxf>
    <dxf>
      <font>
        <b val="0"/>
        <strike val="0"/>
        <outline val="0"/>
        <shadow val="0"/>
        <u val="none"/>
        <vertAlign val="baseline"/>
        <sz val="11"/>
        <color theme="1"/>
        <name val="Aptos Narrow"/>
        <family val="2"/>
        <scheme val="none"/>
      </font>
      <numFmt numFmtId="1" formatCode="0"/>
    </dxf>
    <dxf>
      <font>
        <b val="0"/>
        <strike val="0"/>
        <outline val="0"/>
        <shadow val="0"/>
        <u val="none"/>
        <vertAlign val="baseline"/>
        <sz val="11"/>
        <color theme="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theme="1"/>
        <name val="Aptos Narrow"/>
        <family val="2"/>
        <scheme val="none"/>
      </font>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theme="1"/>
        <name val="Aptos Narrow"/>
        <family val="2"/>
        <scheme val="none"/>
      </font>
      <numFmt numFmtId="2" formatCode="0.00"/>
    </dxf>
    <dxf>
      <font>
        <b val="0"/>
        <strike val="0"/>
        <outline val="0"/>
        <shadow val="0"/>
        <u val="none"/>
        <vertAlign val="baseline"/>
        <sz val="11"/>
        <color theme="1"/>
        <name val="Aptos Narrow"/>
        <family val="2"/>
        <scheme val="none"/>
      </font>
      <numFmt numFmtId="1" formatCode="0"/>
    </dxf>
    <dxf>
      <font>
        <b val="0"/>
        <strike val="0"/>
        <outline val="0"/>
        <shadow val="0"/>
        <u val="none"/>
        <vertAlign val="baseline"/>
        <sz val="11"/>
        <color theme="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theme="1"/>
        <name val="Aptos Narrow"/>
        <family val="2"/>
        <scheme val="none"/>
      </font>
    </dxf>
    <dxf>
      <font>
        <b/>
        <i val="0"/>
        <strike val="0"/>
        <condense val="0"/>
        <extend val="0"/>
        <outline val="0"/>
        <shadow val="0"/>
        <u val="none"/>
        <vertAlign val="baseline"/>
        <sz val="11"/>
        <color theme="0"/>
        <name val="Aptos Narrow"/>
        <family val="2"/>
        <scheme val="none"/>
      </font>
    </dxf>
    <dxf>
      <numFmt numFmtId="19" formatCode="dd/mm/yyyy"/>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rgb="FF000000"/>
        </top>
      </border>
    </dxf>
    <dxf>
      <font>
        <strike val="0"/>
        <outline val="0"/>
        <shadow val="0"/>
        <u val="none"/>
        <vertAlign val="baseline"/>
        <sz val="11"/>
        <color rgb="FF000000"/>
        <name val="Aptos Narrow"/>
        <family val="2"/>
      </font>
    </dxf>
    <dxf>
      <font>
        <b/>
        <i val="0"/>
        <strike val="0"/>
        <condense val="0"/>
        <extend val="0"/>
        <outline val="0"/>
        <shadow val="0"/>
        <u val="none"/>
        <vertAlign val="baseline"/>
        <sz val="11"/>
        <color theme="1"/>
        <name val="Aptos Narrow"/>
        <family val="2"/>
        <scheme val="none"/>
      </font>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indexed="64"/>
        </top>
      </border>
    </dxf>
    <dxf>
      <font>
        <strike val="0"/>
        <outline val="0"/>
        <shadow val="0"/>
        <u val="none"/>
        <vertAlign val="baseline"/>
        <sz val="11"/>
        <color theme="1"/>
        <name val="Aptos Narrow"/>
        <family val="2"/>
      </font>
    </dxf>
    <dxf>
      <font>
        <b/>
        <i val="0"/>
        <strike val="0"/>
        <condense val="0"/>
        <extend val="0"/>
        <outline val="0"/>
        <shadow val="0"/>
        <u val="none"/>
        <vertAlign val="baseline"/>
        <sz val="11"/>
        <color theme="1"/>
        <name val="Aptos Narrow"/>
        <family val="2"/>
        <scheme val="none"/>
      </font>
    </dxf>
    <dxf>
      <numFmt numFmtId="30" formatCode="@"/>
    </dxf>
    <dxf>
      <numFmt numFmtId="19" formatCode="dd/mm/yyyy"/>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 formatCode="0"/>
    </dxf>
    <dxf>
      <numFmt numFmtId="1" formatCode="0"/>
    </dxf>
    <dxf>
      <numFmt numFmtId="1" formatCode="0"/>
    </dxf>
    <dxf>
      <numFmt numFmtId="1" formatCode="0"/>
    </dxf>
    <dxf>
      <numFmt numFmtId="19" formatCode="dd/mm/yyyy"/>
    </dxf>
    <dxf>
      <numFmt numFmtId="1" formatCode="0"/>
    </dxf>
    <dxf>
      <numFmt numFmtId="1" formatCode="0"/>
    </dxf>
    <dxf>
      <numFmt numFmtId="1" formatCode="0"/>
    </dxf>
    <dxf>
      <numFmt numFmtId="1" formatCode="0"/>
    </dxf>
    <dxf>
      <numFmt numFmtId="30" formatCode="@"/>
    </dxf>
    <dxf>
      <numFmt numFmtId="1" formatCode="0"/>
      <alignment horizontal="left" vertical="bottom" textRotation="0" wrapText="0" indent="0" justifyLastLine="0" shrinkToFit="0" readingOrder="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1" formatCode="0"/>
    </dxf>
    <dxf>
      <numFmt numFmtId="19" formatCode="dd/mm/yyyy"/>
    </dxf>
    <dxf>
      <numFmt numFmtId="1" formatCode="0"/>
    </dxf>
    <dxf>
      <numFmt numFmtId="1" formatCode="0"/>
    </dxf>
    <dxf>
      <numFmt numFmtId="1" formatCode="0"/>
    </dxf>
    <dxf>
      <numFmt numFmtId="30" formatCode="@"/>
    </dxf>
    <dxf>
      <numFmt numFmtId="30" formatCode="@"/>
      <alignment horizontal="left" vertical="bottom" textRotation="0" wrapText="0" indent="0" justifyLastLine="0" shrinkToFit="0" readingOrder="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auto="1"/>
        </patternFill>
      </fill>
    </dxf>
    <dxf>
      <font>
        <strike val="0"/>
        <outline val="0"/>
        <shadow val="0"/>
        <u val="none"/>
        <vertAlign val="baseline"/>
        <sz val="11"/>
        <color auto="1"/>
        <name val="Aptos Narrow"/>
        <family val="2"/>
        <scheme val="minor"/>
      </font>
      <numFmt numFmtId="30" formatCode="@"/>
      <fill>
        <patternFill patternType="none">
          <fgColor indexed="64"/>
          <bgColor auto="1"/>
        </patternFill>
      </fill>
    </dxf>
    <dxf>
      <font>
        <strike val="0"/>
        <outline val="0"/>
        <shadow val="0"/>
        <u val="none"/>
        <vertAlign val="baseline"/>
        <sz val="11"/>
        <color auto="1"/>
        <name val="Aptos Narrow"/>
        <family val="2"/>
        <scheme val="minor"/>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border>
        <bottom style="thin">
          <color rgb="FF000000"/>
        </bottom>
      </border>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numFmt numFmtId="30" formatCode="@"/>
    </dxf>
    <dxf>
      <numFmt numFmtId="2" formatCode="0.00"/>
    </dxf>
    <dxf>
      <numFmt numFmtId="2" formatCode="0.00"/>
    </dxf>
    <dxf>
      <numFmt numFmtId="30" formatCode="@"/>
    </dxf>
    <dxf>
      <numFmt numFmtId="1" formatCode="0"/>
    </dxf>
    <dxf>
      <numFmt numFmtId="1" formatCode="0"/>
    </dxf>
    <dxf>
      <numFmt numFmtId="30" formatCode="@"/>
    </dxf>
    <dxf>
      <numFmt numFmtId="30" formatCode="@"/>
      <alignment horizontal="center" vertical="bottom" textRotation="0" wrapText="0" indent="0" justifyLastLine="0" shrinkToFit="0" readingOrder="0"/>
    </dxf>
    <dxf>
      <border>
        <bottom style="thin">
          <color rgb="FF000000"/>
        </bottom>
      </border>
    </dxf>
    <dxf>
      <fill>
        <patternFill patternType="none">
          <fgColor indexed="64"/>
          <bgColor auto="1"/>
        </patternFill>
      </fill>
    </dxf>
    <dxf>
      <font>
        <strike val="0"/>
        <outline val="0"/>
        <shadow val="0"/>
        <u val="none"/>
        <vertAlign val="baseline"/>
        <sz val="11"/>
        <color theme="1"/>
        <name val="Aptos Narrow"/>
        <family val="2"/>
        <scheme val="minor"/>
      </font>
      <numFmt numFmtId="2" formatCode="0.00"/>
      <fill>
        <patternFill patternType="none">
          <fgColor rgb="FF000000"/>
          <bgColor auto="1"/>
        </patternFill>
      </fill>
      <alignment horizontal="right" vertical="center"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rgb="FF000000"/>
          <bgColor auto="1"/>
        </patternFill>
      </fill>
      <alignment horizontal="right" vertical="center"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rgb="FF000000"/>
          <bgColor auto="1"/>
        </patternFill>
      </fill>
      <alignment horizontal="right" vertical="center"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rgb="FF000000"/>
          <bgColor auto="1"/>
        </patternFill>
      </fill>
      <alignment horizontal="right" vertical="center" textRotation="0" wrapText="0" indent="0" justifyLastLine="0" shrinkToFit="0" readingOrder="0"/>
    </dxf>
    <dxf>
      <font>
        <strike val="0"/>
        <outline val="0"/>
        <shadow val="0"/>
        <u val="none"/>
        <vertAlign val="baseline"/>
        <sz val="11"/>
        <color theme="1"/>
        <name val="Aptos Narrow"/>
        <family val="2"/>
        <scheme val="minor"/>
      </font>
      <numFmt numFmtId="30" formatCode="@"/>
      <fill>
        <patternFill patternType="none">
          <fgColor rgb="FF000000"/>
          <bgColor auto="1"/>
        </patternFill>
      </fill>
    </dxf>
    <dxf>
      <font>
        <strike val="0"/>
        <outline val="0"/>
        <shadow val="0"/>
        <u val="none"/>
        <vertAlign val="baseline"/>
        <sz val="11"/>
        <color theme="1"/>
        <name val="Aptos Narrow"/>
        <family val="2"/>
        <scheme val="minor"/>
      </font>
      <numFmt numFmtId="1" formatCode="0"/>
      <fill>
        <patternFill patternType="none">
          <fgColor rgb="FF000000"/>
          <bgColor auto="1"/>
        </patternFill>
      </fill>
    </dxf>
    <dxf>
      <font>
        <strike val="0"/>
        <outline val="0"/>
        <shadow val="0"/>
        <u val="none"/>
        <vertAlign val="baseline"/>
        <sz val="11"/>
        <color theme="1"/>
        <name val="Aptos Narrow"/>
        <family val="2"/>
        <scheme val="minor"/>
      </font>
      <numFmt numFmtId="1" formatCode="0"/>
      <fill>
        <patternFill patternType="none">
          <fgColor indexed="64"/>
          <bgColor auto="1"/>
        </patternFill>
      </fill>
    </dxf>
    <dxf>
      <font>
        <strike val="0"/>
        <outline val="0"/>
        <shadow val="0"/>
        <u val="none"/>
        <vertAlign val="baseline"/>
        <sz val="11"/>
        <color theme="1"/>
        <name val="Aptos Narrow"/>
        <family val="2"/>
        <scheme val="minor"/>
      </font>
      <numFmt numFmtId="30" formatCode="@"/>
      <fill>
        <patternFill patternType="none">
          <fgColor indexed="64"/>
          <bgColor auto="1"/>
        </patternFill>
      </fill>
    </dxf>
    <dxf>
      <font>
        <strike val="0"/>
        <outline val="0"/>
        <shadow val="0"/>
        <u val="none"/>
        <vertAlign val="baseline"/>
        <sz val="11"/>
        <color theme="1"/>
        <name val="Aptos Narrow"/>
        <family val="2"/>
        <scheme val="minor"/>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rgb="FF000000"/>
          <bgColor auto="1"/>
        </patternFill>
      </fill>
    </dxf>
    <dxf>
      <border>
        <bottom style="thin">
          <color rgb="FF000000"/>
        </bottom>
      </border>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auto="1"/>
        </patternFill>
      </fill>
    </dxf>
    <dxf>
      <font>
        <strike val="0"/>
        <outline val="0"/>
        <shadow val="0"/>
        <u val="none"/>
        <vertAlign val="baseline"/>
        <sz val="11"/>
        <color auto="1"/>
        <name val="Aptos Narrow"/>
        <family val="2"/>
        <scheme val="minor"/>
      </font>
      <numFmt numFmtId="30" formatCode="@"/>
      <fill>
        <patternFill patternType="none">
          <fgColor indexed="64"/>
          <bgColor auto="1"/>
        </patternFill>
      </fill>
    </dxf>
    <dxf>
      <font>
        <strike val="0"/>
        <outline val="0"/>
        <shadow val="0"/>
        <u val="none"/>
        <vertAlign val="baseline"/>
        <sz val="11"/>
        <color auto="1"/>
        <name val="Aptos Narrow"/>
        <family val="2"/>
        <scheme val="minor"/>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auto="1"/>
        <name val="Aptos Narrow"/>
        <family val="2"/>
        <scheme val="none"/>
      </font>
      <fill>
        <patternFill patternType="none">
          <fgColor rgb="FF000000"/>
          <bgColor auto="1"/>
        </patternFill>
      </fill>
    </dxf>
    <dxf>
      <border>
        <bottom style="thin">
          <color rgb="FF000000"/>
        </bottom>
      </border>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vertical="bottom" textRotation="0" wrapText="0" indent="0" justifyLastLine="0" shrinkToFit="0" readingOrder="0"/>
    </dxf>
    <dxf>
      <alignment horizontal="lef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9" formatCode="dd/mm/yyyy"/>
      <alignment vertical="center" textRotation="0" wrapText="0" indent="0" justifyLastLine="0" shrinkToFit="0" readingOrder="0"/>
    </dxf>
    <dxf>
      <font>
        <b val="0"/>
      </font>
      <numFmt numFmtId="1" formatCode="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 formatCode="0"/>
      <alignment horizontal="center" vertical="center" textRotation="0" wrapText="0" indent="0" justifyLastLine="0" shrinkToFit="0" readingOrder="0"/>
    </dxf>
    <dxf>
      <font>
        <b val="0"/>
      </font>
      <alignment vertical="center"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font>
      <numFmt numFmtId="30" formatCode="@"/>
      <alignment horizontal="left" vertical="center" textRotation="0" wrapText="0" indent="0" justifyLastLine="0" shrinkToFit="0" readingOrder="0"/>
    </dxf>
    <dxf>
      <font>
        <b val="0"/>
        <strike val="0"/>
        <outline val="0"/>
        <shadow val="0"/>
        <u val="none"/>
        <vertAlign val="baseline"/>
        <sz val="11"/>
        <color auto="1"/>
        <name val="Aptos Narrow"/>
        <family val="2"/>
      </font>
      <numFmt numFmtId="30" formatCode="@"/>
      <alignment horizontal="left" vertical="center" textRotation="0" wrapText="0" indent="0" justifyLastLine="0" shrinkToFit="0" readingOrder="0"/>
    </dxf>
    <dxf>
      <font>
        <b val="0"/>
        <strike val="0"/>
        <outline val="0"/>
        <shadow val="0"/>
        <u val="none"/>
        <vertAlign val="baseline"/>
        <sz val="11"/>
        <color auto="1"/>
        <name val="Aptos Narrow"/>
        <family val="2"/>
      </font>
      <numFmt numFmtId="30" formatCode="@"/>
      <alignment horizontal="left" vertical="center" textRotation="0" wrapText="0" indent="0" justifyLastLine="0" shrinkToFit="0" readingOrder="0"/>
    </dxf>
    <dxf>
      <font>
        <b val="0"/>
        <strike val="0"/>
        <outline val="0"/>
        <shadow val="0"/>
        <u val="none"/>
        <vertAlign val="baseline"/>
        <sz val="11"/>
        <color auto="1"/>
        <name val="Aptos Narrow"/>
        <family val="2"/>
      </font>
      <numFmt numFmtId="1" formatCode="0"/>
      <alignment horizontal="center" vertical="center" textRotation="0" wrapText="0" indent="0" justifyLastLine="0" shrinkToFit="0" readingOrder="0"/>
    </dxf>
    <dxf>
      <font>
        <b val="0"/>
        <strike val="0"/>
        <outline val="0"/>
        <shadow val="0"/>
        <u val="none"/>
        <vertAlign val="baseline"/>
        <sz val="11"/>
        <color auto="1"/>
        <name val="Aptos Narrow"/>
        <family val="2"/>
      </font>
      <alignment horizontal="left" vertical="center" textRotation="0" wrapText="0" indent="0" justifyLastLine="0" shrinkToFit="0" readingOrder="0"/>
    </dxf>
    <dxf>
      <font>
        <b/>
        <i val="0"/>
        <strike val="0"/>
        <condense val="0"/>
        <extend val="0"/>
        <outline val="0"/>
        <shadow val="0"/>
        <u val="none"/>
        <vertAlign val="baseline"/>
        <sz val="11"/>
        <color theme="1"/>
        <name val="Aptos Narrow"/>
        <family val="2"/>
        <scheme val="none"/>
      </font>
    </dxf>
    <dxf>
      <numFmt numFmtId="2" formatCode="0.00"/>
    </dxf>
    <dxf>
      <numFmt numFmtId="19" formatCode="dd/mm/yyyy"/>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numFmt numFmtId="1" formatCode="0"/>
      <alignment horizontal="center" vertical="bottom" textRotation="0" wrapText="0" indent="0" justifyLastLine="0" shrinkToFit="0" readingOrder="0"/>
    </dxf>
    <dxf>
      <font>
        <strike val="0"/>
        <outline val="0"/>
        <shadow val="0"/>
        <u val="none"/>
        <vertAlign val="baseline"/>
        <sz val="11"/>
        <color auto="1"/>
        <name val="Aptos Narrow"/>
        <family val="2"/>
        <scheme val="minor"/>
      </font>
    </dxf>
    <dxf>
      <font>
        <b/>
        <i val="0"/>
        <strike val="0"/>
        <condense val="0"/>
        <extend val="0"/>
        <outline val="0"/>
        <shadow val="0"/>
        <u val="none"/>
        <vertAlign val="baseline"/>
        <sz val="11"/>
        <color theme="0"/>
        <name val="Aptos Narrow"/>
        <family val="2"/>
        <scheme val="none"/>
      </font>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2" formatCode="0.0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9" formatCode="dd/mm/yyyy"/>
      <alignment horizontal="right" vertical="center" textRotation="0" wrapText="0" indent="0" justifyLastLine="0" shrinkToFit="0" readingOrder="0"/>
    </dxf>
    <dxf>
      <numFmt numFmtId="19" formatCode="dd/mm/yyyy"/>
      <alignment horizontal="righ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border outline="0">
        <top style="thin">
          <color rgb="FF000000"/>
        </top>
      </border>
    </dxf>
    <dxf>
      <alignment horizontal="left" vertical="center"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alignment horizontal="center" textRotation="0" indent="0" justifyLastLine="0" shrinkToFit="0"/>
    </dxf>
    <dxf>
      <font>
        <b/>
        <i val="0"/>
        <strike val="0"/>
        <condense val="0"/>
        <extend val="0"/>
        <outline val="0"/>
        <shadow val="0"/>
        <u val="none"/>
        <vertAlign val="baseline"/>
        <sz val="11"/>
        <color theme="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alignment horizontal="right"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numFmt numFmtId="30" formatCode="@"/>
      <alignment horizontal="center" textRotation="0" indent="0" justifyLastLine="0" shrinkToFit="0" readingOrder="0"/>
    </dxf>
    <dxf>
      <font>
        <b val="0"/>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30" formatCode="@"/>
    </dxf>
    <dxf>
      <numFmt numFmtId="1" formatCode="0"/>
      <alignment horizontal="center" vertic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alignment horizontal="left" vertical="bottom" textRotation="0" wrapText="0" indent="0" justifyLastLine="0" shrinkToFit="0" readingOrder="0"/>
    </dxf>
    <dxf>
      <numFmt numFmtId="30" formatCode="@"/>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minor"/>
      </font>
      <numFmt numFmtId="30" formatCode="@"/>
    </dxf>
    <dxf>
      <font>
        <b val="0"/>
        <strike val="0"/>
        <outline val="0"/>
        <shadow val="0"/>
        <u val="none"/>
        <vertAlign val="baseline"/>
        <sz val="11"/>
        <color auto="1"/>
        <name val="Aptos Narrow"/>
        <family val="2"/>
        <scheme val="minor"/>
      </font>
      <numFmt numFmtId="30" formatCode="@"/>
    </dxf>
    <dxf>
      <font>
        <b val="0"/>
        <strike val="0"/>
        <outline val="0"/>
        <shadow val="0"/>
        <u val="none"/>
        <vertAlign val="baseline"/>
        <sz val="11"/>
        <color auto="1"/>
        <name val="Aptos Narrow"/>
        <family val="2"/>
        <scheme val="minor"/>
      </font>
      <numFmt numFmtId="30" formatCode="@"/>
    </dxf>
    <dxf>
      <font>
        <b val="0"/>
        <strike val="0"/>
        <outline val="0"/>
        <shadow val="0"/>
        <u val="none"/>
        <vertAlign val="baseline"/>
        <sz val="11"/>
        <color auto="1"/>
        <name val="Aptos Narrow"/>
        <family val="2"/>
        <scheme val="minor"/>
      </font>
      <numFmt numFmtId="30" formatCode="@"/>
    </dxf>
    <dxf>
      <font>
        <b val="0"/>
        <strike val="0"/>
        <outline val="0"/>
        <shadow val="0"/>
        <u val="none"/>
        <vertAlign val="baseline"/>
        <sz val="11"/>
        <color auto="1"/>
        <name val="Aptos Narrow"/>
        <family val="2"/>
        <scheme val="minor"/>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minor"/>
      </font>
    </dxf>
    <dxf>
      <font>
        <b/>
        <i val="0"/>
        <strike val="0"/>
        <condense val="0"/>
        <extend val="0"/>
        <outline val="0"/>
        <shadow val="0"/>
        <u val="none"/>
        <vertAlign val="baseline"/>
        <sz val="11"/>
        <color theme="0"/>
        <name val="Aptos Narrow"/>
        <family val="2"/>
        <scheme val="none"/>
      </font>
    </dxf>
    <dxf>
      <font>
        <b val="0"/>
      </font>
      <numFmt numFmtId="30" formatCode="@"/>
      <alignment vertical="center" textRotation="0" wrapText="0" indent="0" justifyLastLine="0" shrinkToFit="0"/>
    </dxf>
    <dxf>
      <font>
        <b val="0"/>
      </font>
      <numFmt numFmtId="2" formatCode="0.00"/>
      <alignment vertical="center" textRotation="0" wrapText="0" indent="0" justifyLastLine="0" shrinkToFit="0"/>
    </dxf>
    <dxf>
      <font>
        <b val="0"/>
      </font>
      <numFmt numFmtId="2" formatCode="0.00"/>
      <alignment vertical="center" textRotation="0" wrapText="0" indent="0" justifyLastLine="0" shrinkToFit="0"/>
    </dxf>
    <dxf>
      <font>
        <b val="0"/>
      </font>
      <numFmt numFmtId="30" formatCode="@"/>
      <alignment vertical="center" textRotation="0" wrapText="0" indent="0" justifyLastLine="0" shrinkToFit="0"/>
    </dxf>
    <dxf>
      <font>
        <b val="0"/>
      </font>
      <numFmt numFmtId="30" formatCode="@"/>
      <alignment vertical="center" textRotation="0" wrapText="0" indent="0" justifyLastLine="0" shrinkToFit="0"/>
    </dxf>
    <dxf>
      <font>
        <b val="0"/>
      </font>
      <numFmt numFmtId="19" formatCode="dd/mm/yyyy"/>
      <alignment vertical="center" textRotation="0" wrapText="0" indent="0" justifyLastLine="0" shrinkToFit="0"/>
    </dxf>
    <dxf>
      <font>
        <b val="0"/>
        <strike val="0"/>
        <outline val="0"/>
        <shadow val="0"/>
        <u val="none"/>
        <vertAlign val="baseline"/>
        <sz val="11"/>
        <color rgb="FF000000"/>
        <name val="Aptos Narrow"/>
        <family val="2"/>
        <scheme val="minor"/>
      </font>
      <numFmt numFmtId="1" formatCode="0"/>
      <alignment vertical="center" textRotation="0" wrapText="0" indent="0" justifyLastLine="0" shrinkToFit="0"/>
    </dxf>
    <dxf>
      <font>
        <b val="0"/>
      </font>
      <numFmt numFmtId="30" formatCode="@"/>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1" formatCode="0"/>
      <alignment horizontal="center" vertical="center" textRotation="0" wrapText="0" indent="0" justifyLastLine="0" shrinkToFit="0" readingOrder="0"/>
    </dxf>
    <dxf>
      <font>
        <b val="0"/>
      </font>
      <alignment vertical="center" textRotation="0" wrapText="0" indent="0" justifyLastLine="0" shrinkToFit="0"/>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font>
        <b val="0"/>
        <color rgb="FF000000"/>
      </font>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font>
      <numFmt numFmtId="2" formatCode="0.00"/>
    </dxf>
    <dxf>
      <font>
        <b val="0"/>
        <strike val="0"/>
        <outline val="0"/>
        <shadow val="0"/>
        <u val="none"/>
        <vertAlign val="baseline"/>
        <sz val="11"/>
        <color auto="1"/>
        <name val="Aptos Narrow"/>
        <family val="2"/>
      </font>
      <numFmt numFmtId="30" formatCode="@"/>
    </dxf>
    <dxf>
      <font>
        <b val="0"/>
        <strike val="0"/>
        <outline val="0"/>
        <shadow val="0"/>
        <u val="none"/>
        <vertAlign val="baseline"/>
        <sz val="11"/>
        <color auto="1"/>
        <name val="Aptos Narrow"/>
        <family val="2"/>
      </font>
      <numFmt numFmtId="30" formatCode="@"/>
    </dxf>
    <dxf>
      <font>
        <b val="0"/>
        <strike val="0"/>
        <outline val="0"/>
        <shadow val="0"/>
        <u val="none"/>
        <vertAlign val="baseline"/>
        <sz val="11"/>
        <color auto="1"/>
        <name val="Aptos Narrow"/>
        <family val="2"/>
      </font>
      <numFmt numFmtId="30" formatCode="@"/>
    </dxf>
    <dxf>
      <font>
        <b val="0"/>
        <strike val="0"/>
        <outline val="0"/>
        <shadow val="0"/>
        <u val="none"/>
        <vertAlign val="baseline"/>
        <sz val="11"/>
        <color auto="1"/>
        <name val="Aptos Narrow"/>
        <family val="2"/>
      </font>
      <numFmt numFmtId="19" formatCode="dd/mm/yyyy"/>
    </dxf>
    <dxf>
      <font>
        <b val="0"/>
        <strike val="0"/>
        <outline val="0"/>
        <shadow val="0"/>
        <u val="none"/>
        <vertAlign val="baseline"/>
        <sz val="11"/>
        <color auto="1"/>
        <name val="Aptos Narrow"/>
        <family val="2"/>
      </font>
      <numFmt numFmtId="30" formatCode="@"/>
    </dxf>
    <dxf>
      <font>
        <b val="0"/>
        <strike val="0"/>
        <outline val="0"/>
        <shadow val="0"/>
        <u val="none"/>
        <vertAlign val="baseline"/>
        <sz val="11"/>
        <color auto="1"/>
        <name val="Aptos Narrow"/>
        <family val="2"/>
      </font>
      <numFmt numFmtId="1" formatCode="0"/>
      <alignment horizontal="center" textRotation="0" indent="0" justifyLastLine="0" shrinkToFit="0" readingOrder="0"/>
    </dxf>
    <dxf>
      <font>
        <b val="0"/>
        <strike val="0"/>
        <outline val="0"/>
        <shadow val="0"/>
        <u val="none"/>
        <vertAlign val="baseline"/>
        <sz val="11"/>
        <color auto="1"/>
        <name val="Aptos Narrow"/>
        <family val="2"/>
      </font>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numFmt numFmtId="30" formatCode="@"/>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dxf>
    <dxf>
      <numFmt numFmtId="164" formatCode="yyyy"/>
    </dxf>
    <dxf>
      <numFmt numFmtId="30" formatCode="@"/>
      <alignment horizontal="center" vertical="bottom" textRotation="0" wrapText="0" indent="0" justifyLastLine="0" shrinkToFit="0" readingOrder="0"/>
    </dxf>
    <dxf>
      <border>
        <bottom style="thin">
          <color rgb="FF000000"/>
        </bottom>
      </border>
    </dxf>
    <dxf>
      <font>
        <b/>
        <i val="0"/>
        <strike val="0"/>
        <condense val="0"/>
        <extend val="0"/>
        <outline val="0"/>
        <shadow val="0"/>
        <u val="none"/>
        <vertAlign val="baseline"/>
        <sz val="11"/>
        <color rgb="FF000000"/>
        <name val="Aptos Narrow"/>
        <family val="2"/>
        <scheme val="none"/>
      </font>
    </dxf>
    <dxf>
      <font>
        <b val="0"/>
        <strike val="0"/>
        <outline val="0"/>
        <shadow val="0"/>
        <u val="none"/>
        <vertAlign val="baseline"/>
        <sz val="11"/>
        <color theme="1"/>
        <name val="Aptos Narrow"/>
        <family val="2"/>
        <scheme val="minor"/>
      </font>
      <numFmt numFmtId="2" formatCode="0.00"/>
    </dxf>
    <dxf>
      <font>
        <b val="0"/>
        <strike val="0"/>
        <outline val="0"/>
        <shadow val="0"/>
        <u val="none"/>
        <vertAlign val="baseline"/>
        <sz val="11"/>
        <color theme="1"/>
        <name val="Aptos Narrow"/>
        <family val="2"/>
        <scheme val="minor"/>
      </font>
      <numFmt numFmtId="2" formatCode="0.00"/>
    </dxf>
    <dxf>
      <font>
        <b val="0"/>
        <strike val="0"/>
        <outline val="0"/>
        <shadow val="0"/>
        <u val="none"/>
        <vertAlign val="baseline"/>
        <sz val="11"/>
        <color theme="1"/>
        <name val="Aptos Narrow"/>
        <family val="2"/>
        <scheme val="minor"/>
      </font>
      <numFmt numFmtId="30" formatCode="@"/>
    </dxf>
    <dxf>
      <font>
        <b val="0"/>
        <strike val="0"/>
        <outline val="0"/>
        <shadow val="0"/>
        <u val="none"/>
        <vertAlign val="baseline"/>
        <sz val="11"/>
        <color theme="1"/>
        <name val="Aptos Narrow"/>
        <family val="2"/>
        <scheme val="minor"/>
      </font>
      <numFmt numFmtId="30" formatCode="@"/>
    </dxf>
    <dxf>
      <font>
        <b val="0"/>
        <strike val="0"/>
        <outline val="0"/>
        <shadow val="0"/>
        <u val="none"/>
        <vertAlign val="baseline"/>
        <sz val="11"/>
        <color theme="1"/>
        <name val="Aptos Narrow"/>
        <family val="2"/>
        <scheme val="minor"/>
      </font>
      <numFmt numFmtId="30" formatCode="@"/>
    </dxf>
    <dxf>
      <font>
        <b val="0"/>
        <strike val="0"/>
        <outline val="0"/>
        <shadow val="0"/>
        <u val="none"/>
        <vertAlign val="baseline"/>
        <sz val="11"/>
        <color theme="1"/>
        <name val="Aptos Narrow"/>
        <family val="2"/>
        <scheme val="minor"/>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2" formatCode="0.00"/>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alignment horizontal="center" vertical="bottom" textRotation="0" wrapText="0" indent="0" justifyLastLine="0" shrinkToFit="0" readingOrder="0"/>
    </dxf>
    <dxf>
      <border outline="0">
        <top style="thin">
          <color indexed="64"/>
        </top>
      </border>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30" formatCode="@"/>
    </dxf>
    <dxf>
      <numFmt numFmtId="30" formatCode="@"/>
    </dxf>
    <dxf>
      <numFmt numFmtId="30" formatCode="@"/>
    </dxf>
    <dxf>
      <numFmt numFmtId="165" formatCode="0.0000"/>
    </dxf>
    <dxf>
      <numFmt numFmtId="165" formatCode="0.0000"/>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numFmt numFmtId="30" formatCode="@"/>
    </dxf>
    <dxf>
      <numFmt numFmtId="30" formatCode="@"/>
    </dxf>
    <dxf>
      <numFmt numFmtId="19" formatCode="dd/mm/yyyy"/>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numFmt numFmtId="1" formatCode="0"/>
      <alignment horizontal="center"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alignment horizontal="center" textRotation="0" indent="0" justifyLastLine="0" shrinkToFit="0" readingOrder="0"/>
    </dxf>
    <dxf>
      <fill>
        <patternFill patternType="none">
          <fgColor indexed="64"/>
          <bgColor auto="1"/>
        </patternFill>
      </fill>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dxf>
    <dxf>
      <border>
        <bottom style="thin">
          <color indexed="64"/>
        </bottom>
      </border>
    </dxf>
    <dxf>
      <font>
        <b/>
        <i val="0"/>
        <strike val="0"/>
        <condense val="0"/>
        <extend val="0"/>
        <outline val="0"/>
        <shadow val="0"/>
        <u val="none"/>
        <vertAlign val="baseline"/>
        <sz val="11"/>
        <color theme="1"/>
        <name val="Aptos Narrow"/>
        <family val="2"/>
        <scheme val="none"/>
      </font>
    </dxf>
  </dxfs>
  <tableStyles count="0" defaultTableStyle="TableStyleMedium2" defaultPivotStyle="PivotStyleLight16"/>
  <colors>
    <mruColors>
      <color rgb="FFFFCC99"/>
      <color rgb="FFFFFFCC"/>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tyles" Target="styles.xml"/><Relationship Id="rId95" Type="http://schemas.microsoft.com/office/2017/06/relationships/rdRichValueTypes" Target="richData/rdRichValueTyp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haredStrings" Target="sharedStrings.xml"/><Relationship Id="rId9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eetMetadata" Target="metadata.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microsoft.com/office/2017/06/relationships/rdRichValue" Target="richData/rdrichvalue.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3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133350</xdr:colOff>
      <xdr:row>0</xdr:row>
      <xdr:rowOff>114300</xdr:rowOff>
    </xdr:from>
    <xdr:to>
      <xdr:col>13</xdr:col>
      <xdr:colOff>244185</xdr:colOff>
      <xdr:row>1</xdr:row>
      <xdr:rowOff>230850</xdr:rowOff>
    </xdr:to>
    <xdr:sp macro="[0]!EnableEvents" textlink="">
      <xdr:nvSpPr>
        <xdr:cNvPr id="2" name="Rectangle: Rounded Corners 1">
          <a:extLst>
            <a:ext uri="{FF2B5EF4-FFF2-40B4-BE49-F238E27FC236}">
              <a16:creationId xmlns:a16="http://schemas.microsoft.com/office/drawing/2014/main" id="{524B0A59-F14E-403D-9097-55B8A1783D47}"/>
            </a:ext>
          </a:extLst>
        </xdr:cNvPr>
        <xdr:cNvSpPr>
          <a:spLocks noChangeAspect="1"/>
        </xdr:cNvSpPr>
      </xdr:nvSpPr>
      <xdr:spPr>
        <a:xfrm>
          <a:off x="5667375" y="114300"/>
          <a:ext cx="298160" cy="288000"/>
        </a:xfrm>
        <a:prstGeom prst="roundRect">
          <a:avLst/>
        </a:prstGeom>
        <a:solidFill>
          <a:schemeClr val="bg1">
            <a:lumMod val="9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DE"/>
            <a:t>⚡</a:t>
          </a:r>
          <a:endParaRPr lang="en-DE" sz="1100" b="0" kern="12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92075</xdr:colOff>
      <xdr:row>0</xdr:row>
      <xdr:rowOff>1444625</xdr:rowOff>
    </xdr:from>
    <xdr:to>
      <xdr:col>0</xdr:col>
      <xdr:colOff>458425</xdr:colOff>
      <xdr:row>0</xdr:row>
      <xdr:rowOff>1807800</xdr:rowOff>
    </xdr:to>
    <xdr:sp macro="[0]!GoToFirstSheet" textlink="">
      <xdr:nvSpPr>
        <xdr:cNvPr id="7" name="Rectangle: Rounded Corners 6">
          <a:extLst>
            <a:ext uri="{FF2B5EF4-FFF2-40B4-BE49-F238E27FC236}">
              <a16:creationId xmlns:a16="http://schemas.microsoft.com/office/drawing/2014/main" id="{237BA58D-B2C8-4426-BBDE-CD75B862AB32}"/>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459637</xdr:colOff>
      <xdr:row>0</xdr:row>
      <xdr:rowOff>1444625</xdr:rowOff>
    </xdr:from>
    <xdr:to>
      <xdr:col>2</xdr:col>
      <xdr:colOff>321532</xdr:colOff>
      <xdr:row>0</xdr:row>
      <xdr:rowOff>1807800</xdr:rowOff>
    </xdr:to>
    <xdr:sp macro="[0]!ShowColumnSelector" textlink="">
      <xdr:nvSpPr>
        <xdr:cNvPr id="9" name="Rectangle: Rounded Corners 8">
          <a:extLst>
            <a:ext uri="{FF2B5EF4-FFF2-40B4-BE49-F238E27FC236}">
              <a16:creationId xmlns:a16="http://schemas.microsoft.com/office/drawing/2014/main" id="{9F2FF3AE-99EE-408C-80AE-D47042F7E2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529635</xdr:colOff>
      <xdr:row>0</xdr:row>
      <xdr:rowOff>1444625</xdr:rowOff>
    </xdr:from>
    <xdr:to>
      <xdr:col>0</xdr:col>
      <xdr:colOff>891706</xdr:colOff>
      <xdr:row>0</xdr:row>
      <xdr:rowOff>1807800</xdr:rowOff>
    </xdr:to>
    <xdr:sp macro="[0]!GoToPreviousSheet" textlink="">
      <xdr:nvSpPr>
        <xdr:cNvPr id="10" name="Rectangle: Rounded Corners 9">
          <a:extLst>
            <a:ext uri="{FF2B5EF4-FFF2-40B4-BE49-F238E27FC236}">
              <a16:creationId xmlns:a16="http://schemas.microsoft.com/office/drawing/2014/main" id="{0937FB6E-8535-461C-8A30-7E77F0541EE2}"/>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0</xdr:col>
      <xdr:colOff>912986</xdr:colOff>
      <xdr:row>0</xdr:row>
      <xdr:rowOff>1444625</xdr:rowOff>
    </xdr:from>
    <xdr:to>
      <xdr:col>1</xdr:col>
      <xdr:colOff>403036</xdr:colOff>
      <xdr:row>0</xdr:row>
      <xdr:rowOff>1807800</xdr:rowOff>
    </xdr:to>
    <xdr:sp macro="[0]!GoToNextSheet" textlink="">
      <xdr:nvSpPr>
        <xdr:cNvPr id="11" name="Rectangle: Rounded Corners 10">
          <a:extLst>
            <a:ext uri="{FF2B5EF4-FFF2-40B4-BE49-F238E27FC236}">
              <a16:creationId xmlns:a16="http://schemas.microsoft.com/office/drawing/2014/main" id="{6B20FE51-2069-492A-91FA-DBF52AD42353}"/>
            </a:ext>
          </a:extLst>
        </xdr:cNvPr>
        <xdr:cNvSpPr/>
      </xdr:nvSpPr>
      <xdr:spPr>
        <a:xfrm>
          <a:off x="951086" y="143827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104775</xdr:colOff>
      <xdr:row>0</xdr:row>
      <xdr:rowOff>1428750</xdr:rowOff>
    </xdr:from>
    <xdr:to>
      <xdr:col>1</xdr:col>
      <xdr:colOff>269720</xdr:colOff>
      <xdr:row>0</xdr:row>
      <xdr:rowOff>1788750</xdr:rowOff>
    </xdr:to>
    <xdr:sp macro="[0]!GoToFirstSheet" textlink="">
      <xdr:nvSpPr>
        <xdr:cNvPr id="2" name="Rectangle: Rounded Corners 1">
          <a:extLst>
            <a:ext uri="{FF2B5EF4-FFF2-40B4-BE49-F238E27FC236}">
              <a16:creationId xmlns:a16="http://schemas.microsoft.com/office/drawing/2014/main" id="{9E87F6CB-A517-4E80-A69C-4B6817675478}"/>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1199136</xdr:colOff>
      <xdr:row>0</xdr:row>
      <xdr:rowOff>1428750</xdr:rowOff>
    </xdr:from>
    <xdr:to>
      <xdr:col>2</xdr:col>
      <xdr:colOff>594306</xdr:colOff>
      <xdr:row>0</xdr:row>
      <xdr:rowOff>1788750</xdr:rowOff>
    </xdr:to>
    <xdr:sp macro="[0]!ShowColumnSelector" textlink="">
      <xdr:nvSpPr>
        <xdr:cNvPr id="3" name="Rectangle: Rounded Corners 2">
          <a:extLst>
            <a:ext uri="{FF2B5EF4-FFF2-40B4-BE49-F238E27FC236}">
              <a16:creationId xmlns:a16="http://schemas.microsoft.com/office/drawing/2014/main" id="{4B382156-14F6-41F2-A967-EF65F67444DE}"/>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337755</xdr:colOff>
      <xdr:row>0</xdr:row>
      <xdr:rowOff>1428750</xdr:rowOff>
    </xdr:from>
    <xdr:to>
      <xdr:col>1</xdr:col>
      <xdr:colOff>699826</xdr:colOff>
      <xdr:row>0</xdr:row>
      <xdr:rowOff>1788750</xdr:rowOff>
    </xdr:to>
    <xdr:sp macro="[0]!GoToPreviousSheet" textlink="">
      <xdr:nvSpPr>
        <xdr:cNvPr id="4" name="Rectangle: Rounded Corners 3">
          <a:extLst>
            <a:ext uri="{FF2B5EF4-FFF2-40B4-BE49-F238E27FC236}">
              <a16:creationId xmlns:a16="http://schemas.microsoft.com/office/drawing/2014/main" id="{BD622B81-5C6D-42E5-8816-AE0A30B52804}"/>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768731</xdr:colOff>
      <xdr:row>0</xdr:row>
      <xdr:rowOff>1428750</xdr:rowOff>
    </xdr:from>
    <xdr:to>
      <xdr:col>1</xdr:col>
      <xdr:colOff>1136185</xdr:colOff>
      <xdr:row>0</xdr:row>
      <xdr:rowOff>1788750</xdr:rowOff>
    </xdr:to>
    <xdr:sp macro="[0]!GoToNextSheet" textlink="">
      <xdr:nvSpPr>
        <xdr:cNvPr id="5" name="Rectangle: Rounded Corners 4">
          <a:extLst>
            <a:ext uri="{FF2B5EF4-FFF2-40B4-BE49-F238E27FC236}">
              <a16:creationId xmlns:a16="http://schemas.microsoft.com/office/drawing/2014/main" id="{D6B3F803-C46F-44B9-8D82-5FFE28F2731C}"/>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85725</xdr:colOff>
      <xdr:row>0</xdr:row>
      <xdr:rowOff>1428750</xdr:rowOff>
    </xdr:from>
    <xdr:to>
      <xdr:col>1</xdr:col>
      <xdr:colOff>250670</xdr:colOff>
      <xdr:row>0</xdr:row>
      <xdr:rowOff>1788750</xdr:rowOff>
    </xdr:to>
    <xdr:sp macro="[0]!GoToFirstSheet" textlink="">
      <xdr:nvSpPr>
        <xdr:cNvPr id="2" name="Rectangle: Rounded Corners 1">
          <a:extLst>
            <a:ext uri="{FF2B5EF4-FFF2-40B4-BE49-F238E27FC236}">
              <a16:creationId xmlns:a16="http://schemas.microsoft.com/office/drawing/2014/main" id="{C42F5462-C323-4229-A4F3-FFFEC0657036}"/>
            </a:ext>
          </a:extLst>
        </xdr:cNvPr>
        <xdr:cNvSpPr/>
      </xdr:nvSpPr>
      <xdr:spPr>
        <a:xfrm>
          <a:off x="857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1180086</xdr:colOff>
      <xdr:row>0</xdr:row>
      <xdr:rowOff>1428750</xdr:rowOff>
    </xdr:from>
    <xdr:to>
      <xdr:col>2</xdr:col>
      <xdr:colOff>460956</xdr:colOff>
      <xdr:row>0</xdr:row>
      <xdr:rowOff>1788750</xdr:rowOff>
    </xdr:to>
    <xdr:sp macro="[0]!ShowColumnSelector" textlink="">
      <xdr:nvSpPr>
        <xdr:cNvPr id="3" name="Rectangle: Rounded Corners 2">
          <a:extLst>
            <a:ext uri="{FF2B5EF4-FFF2-40B4-BE49-F238E27FC236}">
              <a16:creationId xmlns:a16="http://schemas.microsoft.com/office/drawing/2014/main" id="{FECB891F-3D8C-4376-BCB7-C14E39AAA4AF}"/>
            </a:ext>
          </a:extLst>
        </xdr:cNvPr>
        <xdr:cNvSpPr/>
      </xdr:nvSpPr>
      <xdr:spPr>
        <a:xfrm>
          <a:off x="13801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318705</xdr:colOff>
      <xdr:row>0</xdr:row>
      <xdr:rowOff>1428750</xdr:rowOff>
    </xdr:from>
    <xdr:to>
      <xdr:col>1</xdr:col>
      <xdr:colOff>680776</xdr:colOff>
      <xdr:row>0</xdr:row>
      <xdr:rowOff>1788750</xdr:rowOff>
    </xdr:to>
    <xdr:sp macro="[0]!GoToPreviousSheet" textlink="">
      <xdr:nvSpPr>
        <xdr:cNvPr id="4" name="Rectangle: Rounded Corners 3">
          <a:extLst>
            <a:ext uri="{FF2B5EF4-FFF2-40B4-BE49-F238E27FC236}">
              <a16:creationId xmlns:a16="http://schemas.microsoft.com/office/drawing/2014/main" id="{70F279D3-4ADF-4443-B1F1-BE9789701A56}"/>
            </a:ext>
          </a:extLst>
        </xdr:cNvPr>
        <xdr:cNvSpPr/>
      </xdr:nvSpPr>
      <xdr:spPr>
        <a:xfrm>
          <a:off x="5187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749681</xdr:colOff>
      <xdr:row>0</xdr:row>
      <xdr:rowOff>1428750</xdr:rowOff>
    </xdr:from>
    <xdr:to>
      <xdr:col>1</xdr:col>
      <xdr:colOff>1117135</xdr:colOff>
      <xdr:row>0</xdr:row>
      <xdr:rowOff>1788750</xdr:rowOff>
    </xdr:to>
    <xdr:sp macro="[0]!GoToNextSheet" textlink="">
      <xdr:nvSpPr>
        <xdr:cNvPr id="5" name="Rectangle: Rounded Corners 4">
          <a:extLst>
            <a:ext uri="{FF2B5EF4-FFF2-40B4-BE49-F238E27FC236}">
              <a16:creationId xmlns:a16="http://schemas.microsoft.com/office/drawing/2014/main" id="{0CB319A3-A182-4AA7-B75E-C7126F0AAC7D}"/>
            </a:ext>
          </a:extLst>
        </xdr:cNvPr>
        <xdr:cNvSpPr/>
      </xdr:nvSpPr>
      <xdr:spPr>
        <a:xfrm>
          <a:off x="9497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101600</xdr:colOff>
      <xdr:row>0</xdr:row>
      <xdr:rowOff>1428750</xdr:rowOff>
    </xdr:from>
    <xdr:to>
      <xdr:col>1</xdr:col>
      <xdr:colOff>269720</xdr:colOff>
      <xdr:row>0</xdr:row>
      <xdr:rowOff>1788750</xdr:rowOff>
    </xdr:to>
    <xdr:sp macro="[0]!GoToFirstSheet" textlink="">
      <xdr:nvSpPr>
        <xdr:cNvPr id="6" name="Rectangle: Rounded Corners 5">
          <a:extLst>
            <a:ext uri="{FF2B5EF4-FFF2-40B4-BE49-F238E27FC236}">
              <a16:creationId xmlns:a16="http://schemas.microsoft.com/office/drawing/2014/main" id="{BFEE4001-3255-4AE8-BC63-FE8FCF1ED9AA}"/>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322836</xdr:colOff>
      <xdr:row>0</xdr:row>
      <xdr:rowOff>1428750</xdr:rowOff>
    </xdr:from>
    <xdr:to>
      <xdr:col>3</xdr:col>
      <xdr:colOff>25981</xdr:colOff>
      <xdr:row>0</xdr:row>
      <xdr:rowOff>1788750</xdr:rowOff>
    </xdr:to>
    <xdr:sp macro="[0]!ShowColumnSelector" textlink="">
      <xdr:nvSpPr>
        <xdr:cNvPr id="7" name="Rectangle: Rounded Corners 6">
          <a:extLst>
            <a:ext uri="{FF2B5EF4-FFF2-40B4-BE49-F238E27FC236}">
              <a16:creationId xmlns:a16="http://schemas.microsoft.com/office/drawing/2014/main" id="{378125BB-EE5D-47D1-9475-7AD45B9C037B}"/>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1428750</xdr:rowOff>
    </xdr:from>
    <xdr:to>
      <xdr:col>1</xdr:col>
      <xdr:colOff>696651</xdr:colOff>
      <xdr:row>0</xdr:row>
      <xdr:rowOff>1788750</xdr:rowOff>
    </xdr:to>
    <xdr:sp macro="[0]!GoToPreviousSheet" textlink="">
      <xdr:nvSpPr>
        <xdr:cNvPr id="8" name="Rectangle: Rounded Corners 7">
          <a:extLst>
            <a:ext uri="{FF2B5EF4-FFF2-40B4-BE49-F238E27FC236}">
              <a16:creationId xmlns:a16="http://schemas.microsoft.com/office/drawing/2014/main" id="{9C657820-37F1-4139-BE0B-02884BF9A185}"/>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771906</xdr:colOff>
      <xdr:row>0</xdr:row>
      <xdr:rowOff>1428750</xdr:rowOff>
    </xdr:from>
    <xdr:to>
      <xdr:col>2</xdr:col>
      <xdr:colOff>256710</xdr:colOff>
      <xdr:row>0</xdr:row>
      <xdr:rowOff>1788750</xdr:rowOff>
    </xdr:to>
    <xdr:sp macro="[0]!GoToNextSheet" textlink="">
      <xdr:nvSpPr>
        <xdr:cNvPr id="9" name="Rectangle: Rounded Corners 8">
          <a:extLst>
            <a:ext uri="{FF2B5EF4-FFF2-40B4-BE49-F238E27FC236}">
              <a16:creationId xmlns:a16="http://schemas.microsoft.com/office/drawing/2014/main" id="{66B7F238-7B0E-433E-9656-14458D92CB2B}"/>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114300</xdr:colOff>
      <xdr:row>0</xdr:row>
      <xdr:rowOff>1397000</xdr:rowOff>
    </xdr:from>
    <xdr:to>
      <xdr:col>1</xdr:col>
      <xdr:colOff>269720</xdr:colOff>
      <xdr:row>0</xdr:row>
      <xdr:rowOff>1763350</xdr:rowOff>
    </xdr:to>
    <xdr:sp macro="[0]!GoToFirstSheet" textlink="">
      <xdr:nvSpPr>
        <xdr:cNvPr id="3" name="Rectangle: Rounded Corners 2">
          <a:extLst>
            <a:ext uri="{FF2B5EF4-FFF2-40B4-BE49-F238E27FC236}">
              <a16:creationId xmlns:a16="http://schemas.microsoft.com/office/drawing/2014/main" id="{7E668F7D-3A90-4E46-A19A-A00F601E55FB}"/>
            </a:ext>
          </a:extLst>
        </xdr:cNvPr>
        <xdr:cNvSpPr/>
      </xdr:nvSpPr>
      <xdr:spPr>
        <a:xfrm>
          <a:off x="11430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1199136</xdr:colOff>
      <xdr:row>0</xdr:row>
      <xdr:rowOff>1397000</xdr:rowOff>
    </xdr:from>
    <xdr:to>
      <xdr:col>2</xdr:col>
      <xdr:colOff>753056</xdr:colOff>
      <xdr:row>0</xdr:row>
      <xdr:rowOff>1763350</xdr:rowOff>
    </xdr:to>
    <xdr:sp macro="[0]!ShowColumnSelector" textlink="">
      <xdr:nvSpPr>
        <xdr:cNvPr id="4" name="Rectangle: Rounded Corners 3">
          <a:extLst>
            <a:ext uri="{FF2B5EF4-FFF2-40B4-BE49-F238E27FC236}">
              <a16:creationId xmlns:a16="http://schemas.microsoft.com/office/drawing/2014/main" id="{BFBF65E4-5A5A-4EB6-92E3-D522E65C7CEC}"/>
            </a:ext>
          </a:extLst>
        </xdr:cNvPr>
        <xdr:cNvSpPr/>
      </xdr:nvSpPr>
      <xdr:spPr>
        <a:xfrm>
          <a:off x="1408686" y="140017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1397000</xdr:rowOff>
    </xdr:from>
    <xdr:to>
      <xdr:col>1</xdr:col>
      <xdr:colOff>696651</xdr:colOff>
      <xdr:row>0</xdr:row>
      <xdr:rowOff>1763350</xdr:rowOff>
    </xdr:to>
    <xdr:sp macro="[0]!GoToPreviousSheet" textlink="">
      <xdr:nvSpPr>
        <xdr:cNvPr id="5" name="Rectangle: Rounded Corners 4">
          <a:extLst>
            <a:ext uri="{FF2B5EF4-FFF2-40B4-BE49-F238E27FC236}">
              <a16:creationId xmlns:a16="http://schemas.microsoft.com/office/drawing/2014/main" id="{09525549-9DF6-43EF-94D7-CCC2CED54257}"/>
            </a:ext>
          </a:extLst>
        </xdr:cNvPr>
        <xdr:cNvSpPr/>
      </xdr:nvSpPr>
      <xdr:spPr>
        <a:xfrm>
          <a:off x="54730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771906</xdr:colOff>
      <xdr:row>0</xdr:row>
      <xdr:rowOff>1397000</xdr:rowOff>
    </xdr:from>
    <xdr:to>
      <xdr:col>1</xdr:col>
      <xdr:colOff>1133010</xdr:colOff>
      <xdr:row>0</xdr:row>
      <xdr:rowOff>1763350</xdr:rowOff>
    </xdr:to>
    <xdr:sp macro="[0]!GoToNextSheet" textlink="">
      <xdr:nvSpPr>
        <xdr:cNvPr id="6" name="Rectangle: Rounded Corners 5">
          <a:extLst>
            <a:ext uri="{FF2B5EF4-FFF2-40B4-BE49-F238E27FC236}">
              <a16:creationId xmlns:a16="http://schemas.microsoft.com/office/drawing/2014/main" id="{DDEA3F65-FA08-48F9-B866-32F55813F4E1}"/>
            </a:ext>
          </a:extLst>
        </xdr:cNvPr>
        <xdr:cNvSpPr/>
      </xdr:nvSpPr>
      <xdr:spPr>
        <a:xfrm>
          <a:off x="97828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171295</xdr:colOff>
      <xdr:row>0</xdr:row>
      <xdr:rowOff>1801450</xdr:rowOff>
    </xdr:to>
    <xdr:sp macro="[0]!GoToFirstSheet" textlink="">
      <xdr:nvSpPr>
        <xdr:cNvPr id="2" name="Rectangle: Rounded Corners 1">
          <a:extLst>
            <a:ext uri="{FF2B5EF4-FFF2-40B4-BE49-F238E27FC236}">
              <a16:creationId xmlns:a16="http://schemas.microsoft.com/office/drawing/2014/main" id="{A1BDE13B-31C1-4DD4-A06E-DF637EE2BD7D}"/>
            </a:ext>
          </a:extLst>
        </xdr:cNvPr>
        <xdr:cNvSpPr/>
      </xdr:nvSpPr>
      <xdr:spPr>
        <a:xfrm>
          <a:off x="57150" y="1438275"/>
          <a:ext cx="3713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236155</xdr:colOff>
      <xdr:row>0</xdr:row>
      <xdr:rowOff>1438275</xdr:rowOff>
    </xdr:from>
    <xdr:to>
      <xdr:col>1</xdr:col>
      <xdr:colOff>598226</xdr:colOff>
      <xdr:row>0</xdr:row>
      <xdr:rowOff>1801450</xdr:rowOff>
    </xdr:to>
    <xdr:sp macro="[0]!GoToPreviousSheet" textlink="">
      <xdr:nvSpPr>
        <xdr:cNvPr id="4" name="Rectangle: Rounded Corners 3">
          <a:extLst>
            <a:ext uri="{FF2B5EF4-FFF2-40B4-BE49-F238E27FC236}">
              <a16:creationId xmlns:a16="http://schemas.microsoft.com/office/drawing/2014/main" id="{03C74967-E6D5-43DC-AB20-0A31F3CC3EEA}"/>
            </a:ext>
          </a:extLst>
        </xdr:cNvPr>
        <xdr:cNvSpPr/>
      </xdr:nvSpPr>
      <xdr:spPr>
        <a:xfrm>
          <a:off x="49333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1103505</xdr:colOff>
      <xdr:row>0</xdr:row>
      <xdr:rowOff>1447800</xdr:rowOff>
    </xdr:from>
    <xdr:to>
      <xdr:col>2</xdr:col>
      <xdr:colOff>1149550</xdr:colOff>
      <xdr:row>0</xdr:row>
      <xdr:rowOff>1807800</xdr:rowOff>
    </xdr:to>
    <xdr:sp macro="[0]!ShowColumnSelector" textlink="">
      <xdr:nvSpPr>
        <xdr:cNvPr id="6" name="Rectangle: Rounded Corners 5">
          <a:extLst>
            <a:ext uri="{FF2B5EF4-FFF2-40B4-BE49-F238E27FC236}">
              <a16:creationId xmlns:a16="http://schemas.microsoft.com/office/drawing/2014/main" id="{CB5C2371-D7FB-42BE-AA54-B654D2DE3996}"/>
            </a:ext>
          </a:extLst>
        </xdr:cNvPr>
        <xdr:cNvSpPr/>
      </xdr:nvSpPr>
      <xdr:spPr>
        <a:xfrm>
          <a:off x="1363855" y="1447800"/>
          <a:ext cx="13223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673100</xdr:colOff>
      <xdr:row>0</xdr:row>
      <xdr:rowOff>1447800</xdr:rowOff>
    </xdr:from>
    <xdr:to>
      <xdr:col>1</xdr:col>
      <xdr:colOff>1040554</xdr:colOff>
      <xdr:row>0</xdr:row>
      <xdr:rowOff>1807800</xdr:rowOff>
    </xdr:to>
    <xdr:sp macro="[0]!GoToNextSheet" textlink="">
      <xdr:nvSpPr>
        <xdr:cNvPr id="7" name="Rectangle: Rounded Corners 6">
          <a:extLst>
            <a:ext uri="{FF2B5EF4-FFF2-40B4-BE49-F238E27FC236}">
              <a16:creationId xmlns:a16="http://schemas.microsoft.com/office/drawing/2014/main" id="{661B1CB4-40A6-4A16-A656-E848B0DBC94D}"/>
            </a:ext>
          </a:extLst>
        </xdr:cNvPr>
        <xdr:cNvSpPr/>
      </xdr:nvSpPr>
      <xdr:spPr>
        <a:xfrm>
          <a:off x="933450" y="14478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123825</xdr:colOff>
      <xdr:row>0</xdr:row>
      <xdr:rowOff>1428750</xdr:rowOff>
    </xdr:from>
    <xdr:to>
      <xdr:col>0</xdr:col>
      <xdr:colOff>488795</xdr:colOff>
      <xdr:row>0</xdr:row>
      <xdr:rowOff>1788750</xdr:rowOff>
    </xdr:to>
    <xdr:sp macro="[0]!GoToFirstSheet" textlink="">
      <xdr:nvSpPr>
        <xdr:cNvPr id="5" name="Rectangle: Rounded Corners 4">
          <a:extLst>
            <a:ext uri="{FF2B5EF4-FFF2-40B4-BE49-F238E27FC236}">
              <a16:creationId xmlns:a16="http://schemas.microsoft.com/office/drawing/2014/main" id="{90EECF9A-C58C-4EDD-AC09-BD8E630D1A11}"/>
            </a:ext>
          </a:extLst>
        </xdr:cNvPr>
        <xdr:cNvSpPr/>
      </xdr:nvSpPr>
      <xdr:spPr>
        <a:xfrm>
          <a:off x="1238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475236</xdr:colOff>
      <xdr:row>0</xdr:row>
      <xdr:rowOff>1428750</xdr:rowOff>
    </xdr:from>
    <xdr:to>
      <xdr:col>2</xdr:col>
      <xdr:colOff>451431</xdr:colOff>
      <xdr:row>0</xdr:row>
      <xdr:rowOff>1788750</xdr:rowOff>
    </xdr:to>
    <xdr:sp macro="[0]!ShowColumnSelector" textlink="">
      <xdr:nvSpPr>
        <xdr:cNvPr id="6" name="Rectangle: Rounded Corners 5">
          <a:extLst>
            <a:ext uri="{FF2B5EF4-FFF2-40B4-BE49-F238E27FC236}">
              <a16:creationId xmlns:a16="http://schemas.microsoft.com/office/drawing/2014/main" id="{7AFF54D0-01BF-435E-AD97-492BB180B950}"/>
            </a:ext>
          </a:extLst>
        </xdr:cNvPr>
        <xdr:cNvSpPr/>
      </xdr:nvSpPr>
      <xdr:spPr>
        <a:xfrm>
          <a:off x="14182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556830</xdr:colOff>
      <xdr:row>0</xdr:row>
      <xdr:rowOff>1428750</xdr:rowOff>
    </xdr:from>
    <xdr:to>
      <xdr:col>0</xdr:col>
      <xdr:colOff>918901</xdr:colOff>
      <xdr:row>0</xdr:row>
      <xdr:rowOff>1788750</xdr:rowOff>
    </xdr:to>
    <xdr:sp macro="[0]!GoToPreviousSheet" textlink="">
      <xdr:nvSpPr>
        <xdr:cNvPr id="7" name="Rectangle: Rounded Corners 6">
          <a:extLst>
            <a:ext uri="{FF2B5EF4-FFF2-40B4-BE49-F238E27FC236}">
              <a16:creationId xmlns:a16="http://schemas.microsoft.com/office/drawing/2014/main" id="{05199D19-1265-4458-A8AD-E54E282FBB7C}"/>
            </a:ext>
          </a:extLst>
        </xdr:cNvPr>
        <xdr:cNvSpPr/>
      </xdr:nvSpPr>
      <xdr:spPr>
        <a:xfrm>
          <a:off x="5568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44831</xdr:colOff>
      <xdr:row>0</xdr:row>
      <xdr:rowOff>1428750</xdr:rowOff>
    </xdr:from>
    <xdr:to>
      <xdr:col>1</xdr:col>
      <xdr:colOff>412285</xdr:colOff>
      <xdr:row>0</xdr:row>
      <xdr:rowOff>1788750</xdr:rowOff>
    </xdr:to>
    <xdr:sp macro="[0]!GoToNextSheet" textlink="">
      <xdr:nvSpPr>
        <xdr:cNvPr id="11" name="Rectangle: Rounded Corners 10">
          <a:extLst>
            <a:ext uri="{FF2B5EF4-FFF2-40B4-BE49-F238E27FC236}">
              <a16:creationId xmlns:a16="http://schemas.microsoft.com/office/drawing/2014/main" id="{AFDB1ACD-CC25-48B4-8692-4411F6F93291}"/>
            </a:ext>
          </a:extLst>
        </xdr:cNvPr>
        <xdr:cNvSpPr/>
      </xdr:nvSpPr>
      <xdr:spPr>
        <a:xfrm>
          <a:off x="9878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618111</xdr:colOff>
      <xdr:row>0</xdr:row>
      <xdr:rowOff>1428750</xdr:rowOff>
    </xdr:from>
    <xdr:to>
      <xdr:col>3</xdr:col>
      <xdr:colOff>723900</xdr:colOff>
      <xdr:row>0</xdr:row>
      <xdr:rowOff>1788750</xdr:rowOff>
    </xdr:to>
    <xdr:sp macro="[0]!GoToSoilParent" textlink="">
      <xdr:nvSpPr>
        <xdr:cNvPr id="12" name="Rectangle: Rounded Corners 11">
          <a:extLst>
            <a:ext uri="{FF2B5EF4-FFF2-40B4-BE49-F238E27FC236}">
              <a16:creationId xmlns:a16="http://schemas.microsoft.com/office/drawing/2014/main" id="{E456ACA6-CA69-4FF2-A2F8-A273F1E5E646}"/>
            </a:ext>
          </a:extLst>
        </xdr:cNvPr>
        <xdr:cNvSpPr/>
      </xdr:nvSpPr>
      <xdr:spPr>
        <a:xfrm>
          <a:off x="2846961" y="1428750"/>
          <a:ext cx="1486914" cy="360000"/>
        </a:xfrm>
        <a:prstGeom prst="roundRect">
          <a:avLst/>
        </a:prstGeom>
        <a:solidFill>
          <a:schemeClr val="accent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layer data</a:t>
          </a:r>
          <a:endParaRPr lang="en-DE" sz="1100" kern="12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104775</xdr:colOff>
      <xdr:row>0</xdr:row>
      <xdr:rowOff>1838325</xdr:rowOff>
    </xdr:from>
    <xdr:to>
      <xdr:col>0</xdr:col>
      <xdr:colOff>469745</xdr:colOff>
      <xdr:row>0</xdr:row>
      <xdr:rowOff>2198325</xdr:rowOff>
    </xdr:to>
    <xdr:sp macro="[0]!GoToFirstSheet" textlink="">
      <xdr:nvSpPr>
        <xdr:cNvPr id="3" name="Rectangle: Rounded Corners 2">
          <a:extLst>
            <a:ext uri="{FF2B5EF4-FFF2-40B4-BE49-F238E27FC236}">
              <a16:creationId xmlns:a16="http://schemas.microsoft.com/office/drawing/2014/main" id="{BCCA1536-0D39-45CC-A362-A24B4F984C40}"/>
            </a:ext>
          </a:extLst>
        </xdr:cNvPr>
        <xdr:cNvSpPr/>
      </xdr:nvSpPr>
      <xdr:spPr>
        <a:xfrm>
          <a:off x="104775" y="18383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0</xdr:col>
      <xdr:colOff>1399161</xdr:colOff>
      <xdr:row>0</xdr:row>
      <xdr:rowOff>1838325</xdr:rowOff>
    </xdr:from>
    <xdr:to>
      <xdr:col>1</xdr:col>
      <xdr:colOff>1242006</xdr:colOff>
      <xdr:row>0</xdr:row>
      <xdr:rowOff>2198325</xdr:rowOff>
    </xdr:to>
    <xdr:sp macro="[0]!ShowColumnSelector" textlink="">
      <xdr:nvSpPr>
        <xdr:cNvPr id="4" name="Rectangle: Rounded Corners 3">
          <a:extLst>
            <a:ext uri="{FF2B5EF4-FFF2-40B4-BE49-F238E27FC236}">
              <a16:creationId xmlns:a16="http://schemas.microsoft.com/office/drawing/2014/main" id="{413A73F8-89C5-47C5-AF0A-AAF156832D49}"/>
            </a:ext>
          </a:extLst>
        </xdr:cNvPr>
        <xdr:cNvSpPr/>
      </xdr:nvSpPr>
      <xdr:spPr>
        <a:xfrm>
          <a:off x="1399161" y="183832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537780</xdr:colOff>
      <xdr:row>0</xdr:row>
      <xdr:rowOff>1838325</xdr:rowOff>
    </xdr:from>
    <xdr:to>
      <xdr:col>0</xdr:col>
      <xdr:colOff>899851</xdr:colOff>
      <xdr:row>0</xdr:row>
      <xdr:rowOff>2198325</xdr:rowOff>
    </xdr:to>
    <xdr:sp macro="[0]!GoToPreviousSheet" textlink="">
      <xdr:nvSpPr>
        <xdr:cNvPr id="5" name="Rectangle: Rounded Corners 4">
          <a:extLst>
            <a:ext uri="{FF2B5EF4-FFF2-40B4-BE49-F238E27FC236}">
              <a16:creationId xmlns:a16="http://schemas.microsoft.com/office/drawing/2014/main" id="{9BC33CBC-0A48-4619-B9E9-95A49425A468}"/>
            </a:ext>
          </a:extLst>
        </xdr:cNvPr>
        <xdr:cNvSpPr/>
      </xdr:nvSpPr>
      <xdr:spPr>
        <a:xfrm>
          <a:off x="537780" y="1838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0</xdr:col>
      <xdr:colOff>968756</xdr:colOff>
      <xdr:row>0</xdr:row>
      <xdr:rowOff>1838325</xdr:rowOff>
    </xdr:from>
    <xdr:to>
      <xdr:col>0</xdr:col>
      <xdr:colOff>1336210</xdr:colOff>
      <xdr:row>0</xdr:row>
      <xdr:rowOff>2198325</xdr:rowOff>
    </xdr:to>
    <xdr:sp macro="[0]!GoToNextSheet" textlink="">
      <xdr:nvSpPr>
        <xdr:cNvPr id="11" name="Rectangle: Rounded Corners 10">
          <a:extLst>
            <a:ext uri="{FF2B5EF4-FFF2-40B4-BE49-F238E27FC236}">
              <a16:creationId xmlns:a16="http://schemas.microsoft.com/office/drawing/2014/main" id="{62C86F53-7BC5-4831-9B02-D0F0474481C6}"/>
            </a:ext>
          </a:extLst>
        </xdr:cNvPr>
        <xdr:cNvSpPr/>
      </xdr:nvSpPr>
      <xdr:spPr>
        <a:xfrm>
          <a:off x="968756" y="183832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1408686</xdr:colOff>
      <xdr:row>0</xdr:row>
      <xdr:rowOff>1838325</xdr:rowOff>
    </xdr:from>
    <xdr:to>
      <xdr:col>2</xdr:col>
      <xdr:colOff>1314450</xdr:colOff>
      <xdr:row>0</xdr:row>
      <xdr:rowOff>2198325</xdr:rowOff>
    </xdr:to>
    <xdr:sp macro="[0]!GoToWthDaily" textlink="">
      <xdr:nvSpPr>
        <xdr:cNvPr id="12" name="Rectangle: Rounded Corners 11">
          <a:extLst>
            <a:ext uri="{FF2B5EF4-FFF2-40B4-BE49-F238E27FC236}">
              <a16:creationId xmlns:a16="http://schemas.microsoft.com/office/drawing/2014/main" id="{A481F013-D127-48DB-9E85-D1457A33D28E}"/>
            </a:ext>
          </a:extLst>
        </xdr:cNvPr>
        <xdr:cNvSpPr/>
      </xdr:nvSpPr>
      <xdr:spPr>
        <a:xfrm>
          <a:off x="2827911" y="1838325"/>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daily data</a:t>
          </a:r>
          <a:endParaRPr lang="en-DE" sz="1100" kern="1200">
            <a:solidFill>
              <a:schemeClr val="bg1"/>
            </a:solidFill>
          </a:endParaRPr>
        </a:p>
      </xdr:txBody>
    </xdr:sp>
    <xdr:clientData/>
  </xdr:twoCellAnchor>
  <xdr:twoCellAnchor editAs="absolute">
    <xdr:from>
      <xdr:col>2</xdr:col>
      <xdr:colOff>1399161</xdr:colOff>
      <xdr:row>0</xdr:row>
      <xdr:rowOff>1838325</xdr:rowOff>
    </xdr:from>
    <xdr:to>
      <xdr:col>3</xdr:col>
      <xdr:colOff>819150</xdr:colOff>
      <xdr:row>0</xdr:row>
      <xdr:rowOff>2198325</xdr:rowOff>
    </xdr:to>
    <xdr:sp macro="[0]!GoToWthMonthly" textlink="">
      <xdr:nvSpPr>
        <xdr:cNvPr id="13" name="Rectangle: Rounded Corners 12">
          <a:extLst>
            <a:ext uri="{FF2B5EF4-FFF2-40B4-BE49-F238E27FC236}">
              <a16:creationId xmlns:a16="http://schemas.microsoft.com/office/drawing/2014/main" id="{99F9F1F1-C5A1-434E-A0DE-46650BFE6ECF}"/>
            </a:ext>
          </a:extLst>
        </xdr:cNvPr>
        <xdr:cNvSpPr/>
      </xdr:nvSpPr>
      <xdr:spPr>
        <a:xfrm>
          <a:off x="4399536" y="1838325"/>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monthly data</a:t>
          </a:r>
          <a:endParaRPr lang="en-DE" sz="1100" kern="12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44193262-B3FF-43D7-B9E9-9A475037F78A}"/>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7F23A7C9-DD17-40F3-81EB-0EA0D3A657A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111125</xdr:colOff>
      <xdr:row>0</xdr:row>
      <xdr:rowOff>1425575</xdr:rowOff>
    </xdr:from>
    <xdr:to>
      <xdr:col>1</xdr:col>
      <xdr:colOff>250670</xdr:colOff>
      <xdr:row>0</xdr:row>
      <xdr:rowOff>1788750</xdr:rowOff>
    </xdr:to>
    <xdr:sp macro="[0]!GoToFirstSheet" textlink="">
      <xdr:nvSpPr>
        <xdr:cNvPr id="9" name="Rectangle: Rounded Corners 8">
          <a:extLst>
            <a:ext uri="{FF2B5EF4-FFF2-40B4-BE49-F238E27FC236}">
              <a16:creationId xmlns:a16="http://schemas.microsoft.com/office/drawing/2014/main" id="{F8471A4D-E4F7-42B1-B1A1-B3517153D215}"/>
            </a:ext>
          </a:extLst>
        </xdr:cNvPr>
        <xdr:cNvSpPr/>
      </xdr:nvSpPr>
      <xdr:spPr>
        <a:xfrm>
          <a:off x="104775"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325055</xdr:colOff>
      <xdr:row>0</xdr:row>
      <xdr:rowOff>1425575</xdr:rowOff>
    </xdr:from>
    <xdr:to>
      <xdr:col>1</xdr:col>
      <xdr:colOff>687126</xdr:colOff>
      <xdr:row>0</xdr:row>
      <xdr:rowOff>1788750</xdr:rowOff>
    </xdr:to>
    <xdr:sp macro="[0]!GoToPreviousSheet" textlink="">
      <xdr:nvSpPr>
        <xdr:cNvPr id="11" name="Rectangle: Rounded Corners 10">
          <a:extLst>
            <a:ext uri="{FF2B5EF4-FFF2-40B4-BE49-F238E27FC236}">
              <a16:creationId xmlns:a16="http://schemas.microsoft.com/office/drawing/2014/main" id="{A947E399-0CF9-4F2F-88A7-7227416E1C91}"/>
            </a:ext>
          </a:extLst>
        </xdr:cNvPr>
        <xdr:cNvSpPr/>
      </xdr:nvSpPr>
      <xdr:spPr>
        <a:xfrm>
          <a:off x="537780"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759206</xdr:colOff>
      <xdr:row>0</xdr:row>
      <xdr:rowOff>1425575</xdr:rowOff>
    </xdr:from>
    <xdr:to>
      <xdr:col>1</xdr:col>
      <xdr:colOff>1120775</xdr:colOff>
      <xdr:row>0</xdr:row>
      <xdr:rowOff>1788750</xdr:rowOff>
    </xdr:to>
    <xdr:sp macro="[0]!GoToNextSheet" textlink="">
      <xdr:nvSpPr>
        <xdr:cNvPr id="12" name="Rectangle: Rounded Corners 11">
          <a:extLst>
            <a:ext uri="{FF2B5EF4-FFF2-40B4-BE49-F238E27FC236}">
              <a16:creationId xmlns:a16="http://schemas.microsoft.com/office/drawing/2014/main" id="{B9CFF649-A111-4A1F-807B-77ACFB7E1E74}"/>
            </a:ext>
          </a:extLst>
        </xdr:cNvPr>
        <xdr:cNvSpPr/>
      </xdr:nvSpPr>
      <xdr:spPr>
        <a:xfrm>
          <a:off x="968756" y="1419225"/>
          <a:ext cx="36474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169500</xdr:colOff>
      <xdr:row>0</xdr:row>
      <xdr:rowOff>1788750</xdr:rowOff>
    </xdr:to>
    <xdr:sp macro="[0]!GoToFirstSheet" textlink="">
      <xdr:nvSpPr>
        <xdr:cNvPr id="3" name="Rectangle: Rounded Corners 2">
          <a:extLst>
            <a:ext uri="{FF2B5EF4-FFF2-40B4-BE49-F238E27FC236}">
              <a16:creationId xmlns:a16="http://schemas.microsoft.com/office/drawing/2014/main" id="{091A03C2-5726-4C11-B141-94781495B334}"/>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1135912</xdr:colOff>
      <xdr:row>0</xdr:row>
      <xdr:rowOff>1428750</xdr:rowOff>
    </xdr:from>
    <xdr:to>
      <xdr:col>2</xdr:col>
      <xdr:colOff>1201007</xdr:colOff>
      <xdr:row>0</xdr:row>
      <xdr:rowOff>1788750</xdr:rowOff>
    </xdr:to>
    <xdr:sp macro="[0]!ShowColumnSelector" textlink="">
      <xdr:nvSpPr>
        <xdr:cNvPr id="4" name="Rectangle: Rounded Corners 3">
          <a:extLst>
            <a:ext uri="{FF2B5EF4-FFF2-40B4-BE49-F238E27FC236}">
              <a16:creationId xmlns:a16="http://schemas.microsoft.com/office/drawing/2014/main" id="{4D28743E-9C13-47BB-BB92-D2692B1C4354}"/>
            </a:ext>
          </a:extLst>
        </xdr:cNvPr>
        <xdr:cNvSpPr/>
      </xdr:nvSpPr>
      <xdr:spPr>
        <a:xfrm>
          <a:off x="1431187" y="1428750"/>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240710</xdr:colOff>
      <xdr:row>0</xdr:row>
      <xdr:rowOff>1428750</xdr:rowOff>
    </xdr:from>
    <xdr:to>
      <xdr:col>1</xdr:col>
      <xdr:colOff>602781</xdr:colOff>
      <xdr:row>0</xdr:row>
      <xdr:rowOff>1788750</xdr:rowOff>
    </xdr:to>
    <xdr:sp macro="[0]!GoToPreviousSheet" textlink="">
      <xdr:nvSpPr>
        <xdr:cNvPr id="5" name="Rectangle: Rounded Corners 4">
          <a:extLst>
            <a:ext uri="{FF2B5EF4-FFF2-40B4-BE49-F238E27FC236}">
              <a16:creationId xmlns:a16="http://schemas.microsoft.com/office/drawing/2014/main" id="{E36044BE-D521-44EF-B597-6135592F23F8}"/>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668511</xdr:colOff>
      <xdr:row>0</xdr:row>
      <xdr:rowOff>1428750</xdr:rowOff>
    </xdr:from>
    <xdr:to>
      <xdr:col>1</xdr:col>
      <xdr:colOff>1079311</xdr:colOff>
      <xdr:row>0</xdr:row>
      <xdr:rowOff>1788750</xdr:rowOff>
    </xdr:to>
    <xdr:sp macro="[0]!GoToNextSheet" textlink="">
      <xdr:nvSpPr>
        <xdr:cNvPr id="6" name="Rectangle: Rounded Corners 5">
          <a:extLst>
            <a:ext uri="{FF2B5EF4-FFF2-40B4-BE49-F238E27FC236}">
              <a16:creationId xmlns:a16="http://schemas.microsoft.com/office/drawing/2014/main" id="{992F9DDA-5140-46F4-AF6B-DDF3C4C0610F}"/>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1381125</xdr:colOff>
      <xdr:row>0</xdr:row>
      <xdr:rowOff>1428750</xdr:rowOff>
    </xdr:from>
    <xdr:to>
      <xdr:col>3</xdr:col>
      <xdr:colOff>1340864</xdr:colOff>
      <xdr:row>0</xdr:row>
      <xdr:rowOff>1788750</xdr:rowOff>
    </xdr:to>
    <xdr:sp macro="[0]!GoToTiEvents" textlink="">
      <xdr:nvSpPr>
        <xdr:cNvPr id="12" name="Rectangle: Rounded Corners 11">
          <a:extLst>
            <a:ext uri="{FF2B5EF4-FFF2-40B4-BE49-F238E27FC236}">
              <a16:creationId xmlns:a16="http://schemas.microsoft.com/office/drawing/2014/main" id="{7D577E55-F59B-490E-A0D1-0FC2588BE5B7}"/>
            </a:ext>
          </a:extLst>
        </xdr:cNvPr>
        <xdr:cNvSpPr/>
      </xdr:nvSpPr>
      <xdr:spPr>
        <a:xfrm>
          <a:off x="2924175" y="142875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tillage events</a:t>
          </a:r>
          <a:endParaRPr lang="en-DE" sz="1100" kern="12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95250</xdr:colOff>
      <xdr:row>0</xdr:row>
      <xdr:rowOff>1447800</xdr:rowOff>
    </xdr:from>
    <xdr:to>
      <xdr:col>1</xdr:col>
      <xdr:colOff>188550</xdr:colOff>
      <xdr:row>0</xdr:row>
      <xdr:rowOff>1807800</xdr:rowOff>
    </xdr:to>
    <xdr:sp macro="[0]!GoToFirstSheet" textlink="">
      <xdr:nvSpPr>
        <xdr:cNvPr id="3" name="Rectangle: Rounded Corners 2">
          <a:extLst>
            <a:ext uri="{FF2B5EF4-FFF2-40B4-BE49-F238E27FC236}">
              <a16:creationId xmlns:a16="http://schemas.microsoft.com/office/drawing/2014/main" id="{2C819C5A-DC10-4539-956C-B930BCECB7B1}"/>
            </a:ext>
          </a:extLst>
        </xdr:cNvPr>
        <xdr:cNvSpPr/>
      </xdr:nvSpPr>
      <xdr:spPr>
        <a:xfrm>
          <a:off x="95250"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1447800</xdr:rowOff>
    </xdr:from>
    <xdr:to>
      <xdr:col>3</xdr:col>
      <xdr:colOff>686657</xdr:colOff>
      <xdr:row>0</xdr:row>
      <xdr:rowOff>1807800</xdr:rowOff>
    </xdr:to>
    <xdr:sp macro="[0]!ShowColumnSelector" textlink="">
      <xdr:nvSpPr>
        <xdr:cNvPr id="4" name="Rectangle: Rounded Corners 3">
          <a:extLst>
            <a:ext uri="{FF2B5EF4-FFF2-40B4-BE49-F238E27FC236}">
              <a16:creationId xmlns:a16="http://schemas.microsoft.com/office/drawing/2014/main" id="{3C3CAF89-EB43-422C-8590-DA0926CD06AB}"/>
            </a:ext>
          </a:extLst>
        </xdr:cNvPr>
        <xdr:cNvSpPr/>
      </xdr:nvSpPr>
      <xdr:spPr>
        <a:xfrm>
          <a:off x="1428012"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1447800</xdr:rowOff>
    </xdr:from>
    <xdr:to>
      <xdr:col>1</xdr:col>
      <xdr:colOff>621831</xdr:colOff>
      <xdr:row>0</xdr:row>
      <xdr:rowOff>1807800</xdr:rowOff>
    </xdr:to>
    <xdr:sp macro="[0]!GoToPreviousSheet" textlink="">
      <xdr:nvSpPr>
        <xdr:cNvPr id="5" name="Rectangle: Rounded Corners 4">
          <a:extLst>
            <a:ext uri="{FF2B5EF4-FFF2-40B4-BE49-F238E27FC236}">
              <a16:creationId xmlns:a16="http://schemas.microsoft.com/office/drawing/2014/main" id="{D1581D22-DBC5-40EC-A64E-1C6917366E8B}"/>
            </a:ext>
          </a:extLst>
        </xdr:cNvPr>
        <xdr:cNvSpPr/>
      </xdr:nvSpPr>
      <xdr:spPr>
        <a:xfrm>
          <a:off x="535985"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1447800</xdr:rowOff>
    </xdr:from>
    <xdr:to>
      <xdr:col>2</xdr:col>
      <xdr:colOff>133161</xdr:colOff>
      <xdr:row>0</xdr:row>
      <xdr:rowOff>1807800</xdr:rowOff>
    </xdr:to>
    <xdr:sp macro="[0]!GoToNextSheet" textlink="">
      <xdr:nvSpPr>
        <xdr:cNvPr id="6" name="Rectangle: Rounded Corners 5">
          <a:extLst>
            <a:ext uri="{FF2B5EF4-FFF2-40B4-BE49-F238E27FC236}">
              <a16:creationId xmlns:a16="http://schemas.microsoft.com/office/drawing/2014/main" id="{98165862-F6F2-4C5E-AE1B-BA0E51F5C699}"/>
            </a:ext>
          </a:extLst>
        </xdr:cNvPr>
        <xdr:cNvSpPr/>
      </xdr:nvSpPr>
      <xdr:spPr>
        <a:xfrm>
          <a:off x="963786"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981075</xdr:colOff>
      <xdr:row>0</xdr:row>
      <xdr:rowOff>1457325</xdr:rowOff>
    </xdr:from>
    <xdr:to>
      <xdr:col>3</xdr:col>
      <xdr:colOff>1350600</xdr:colOff>
      <xdr:row>0</xdr:row>
      <xdr:rowOff>1817325</xdr:rowOff>
    </xdr:to>
    <xdr:sp macro="[0]!GoToParentSheet" textlink="">
      <xdr:nvSpPr>
        <xdr:cNvPr id="11" name="Rectangle: Rounded Corners 10">
          <a:extLst>
            <a:ext uri="{FF2B5EF4-FFF2-40B4-BE49-F238E27FC236}">
              <a16:creationId xmlns:a16="http://schemas.microsoft.com/office/drawing/2014/main" id="{3F87646D-EFF0-4561-AE9C-F09E96FACE65}"/>
            </a:ext>
          </a:extLst>
        </xdr:cNvPr>
        <xdr:cNvSpPr/>
      </xdr:nvSpPr>
      <xdr:spPr>
        <a:xfrm>
          <a:off x="3038475" y="1457325"/>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76200</xdr:colOff>
      <xdr:row>0</xdr:row>
      <xdr:rowOff>1435100</xdr:rowOff>
    </xdr:from>
    <xdr:to>
      <xdr:col>1</xdr:col>
      <xdr:colOff>226650</xdr:colOff>
      <xdr:row>0</xdr:row>
      <xdr:rowOff>1801450</xdr:rowOff>
    </xdr:to>
    <xdr:sp macro="[0]!GoToFirstSheet" textlink="">
      <xdr:nvSpPr>
        <xdr:cNvPr id="2" name="Rectangle: Rounded Corners 1">
          <a:extLst>
            <a:ext uri="{FF2B5EF4-FFF2-40B4-BE49-F238E27FC236}">
              <a16:creationId xmlns:a16="http://schemas.microsoft.com/office/drawing/2014/main" id="{19498367-CB7B-4507-A93A-148BC9E45D84}"/>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1435100</xdr:rowOff>
    </xdr:from>
    <xdr:to>
      <xdr:col>2</xdr:col>
      <xdr:colOff>1058132</xdr:colOff>
      <xdr:row>0</xdr:row>
      <xdr:rowOff>1801450</xdr:rowOff>
    </xdr:to>
    <xdr:sp macro="[0]!ShowColumnSelector" textlink="">
      <xdr:nvSpPr>
        <xdr:cNvPr id="3" name="Rectangle: Rounded Corners 2">
          <a:extLst>
            <a:ext uri="{FF2B5EF4-FFF2-40B4-BE49-F238E27FC236}">
              <a16:creationId xmlns:a16="http://schemas.microsoft.com/office/drawing/2014/main" id="{8F80ACCD-CBD9-4C82-8454-5F5BEF845D61}"/>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1435100</xdr:rowOff>
    </xdr:from>
    <xdr:to>
      <xdr:col>1</xdr:col>
      <xdr:colOff>656756</xdr:colOff>
      <xdr:row>0</xdr:row>
      <xdr:rowOff>1801450</xdr:rowOff>
    </xdr:to>
    <xdr:sp macro="[0]!GoToPreviousSheet" textlink="">
      <xdr:nvSpPr>
        <xdr:cNvPr id="4" name="Rectangle: Rounded Corners 3">
          <a:extLst>
            <a:ext uri="{FF2B5EF4-FFF2-40B4-BE49-F238E27FC236}">
              <a16:creationId xmlns:a16="http://schemas.microsoft.com/office/drawing/2014/main" id="{D36BDFA8-3E03-4D0E-92AA-352FE6CA2EC0}"/>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1435100</xdr:rowOff>
    </xdr:from>
    <xdr:to>
      <xdr:col>1</xdr:col>
      <xdr:colOff>1133286</xdr:colOff>
      <xdr:row>0</xdr:row>
      <xdr:rowOff>1801450</xdr:rowOff>
    </xdr:to>
    <xdr:sp macro="[0]!GoToNextSheet" textlink="">
      <xdr:nvSpPr>
        <xdr:cNvPr id="5" name="Rectangle: Rounded Corners 4">
          <a:extLst>
            <a:ext uri="{FF2B5EF4-FFF2-40B4-BE49-F238E27FC236}">
              <a16:creationId xmlns:a16="http://schemas.microsoft.com/office/drawing/2014/main" id="{4258F443-0913-40FE-A93E-8B621E031C85}"/>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124379</xdr:colOff>
      <xdr:row>0</xdr:row>
      <xdr:rowOff>1421861</xdr:rowOff>
    </xdr:from>
    <xdr:to>
      <xdr:col>1</xdr:col>
      <xdr:colOff>277314</xdr:colOff>
      <xdr:row>0</xdr:row>
      <xdr:rowOff>1781861</xdr:rowOff>
    </xdr:to>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18029"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1203003</xdr:colOff>
      <xdr:row>0</xdr:row>
      <xdr:rowOff>1421861</xdr:rowOff>
    </xdr:from>
    <xdr:to>
      <xdr:col>2</xdr:col>
      <xdr:colOff>1106173</xdr:colOff>
      <xdr:row>0</xdr:row>
      <xdr:rowOff>1781861</xdr:rowOff>
    </xdr:to>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399991" y="1421861"/>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332649</xdr:colOff>
      <xdr:row>0</xdr:row>
      <xdr:rowOff>1421861</xdr:rowOff>
    </xdr:from>
    <xdr:to>
      <xdr:col>1</xdr:col>
      <xdr:colOff>694720</xdr:colOff>
      <xdr:row>0</xdr:row>
      <xdr:rowOff>1781861</xdr:rowOff>
    </xdr:to>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546064" y="1421861"/>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769975</xdr:colOff>
      <xdr:row>0</xdr:row>
      <xdr:rowOff>1421861</xdr:rowOff>
    </xdr:from>
    <xdr:to>
      <xdr:col>1</xdr:col>
      <xdr:colOff>1133702</xdr:colOff>
      <xdr:row>0</xdr:row>
      <xdr:rowOff>1781861</xdr:rowOff>
    </xdr:to>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977040"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30C53C73-D468-4556-97B3-B92CB4BEFA73}"/>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183412</xdr:colOff>
      <xdr:row>0</xdr:row>
      <xdr:rowOff>1428750</xdr:rowOff>
    </xdr:from>
    <xdr:to>
      <xdr:col>3</xdr:col>
      <xdr:colOff>45307</xdr:colOff>
      <xdr:row>0</xdr:row>
      <xdr:rowOff>1788750</xdr:rowOff>
    </xdr:to>
    <xdr:sp macro="[0]!ShowColumnSelector" textlink="">
      <xdr:nvSpPr>
        <xdr:cNvPr id="8" name="Rectangle: Rounded Corners 7">
          <a:extLst>
            <a:ext uri="{FF2B5EF4-FFF2-40B4-BE49-F238E27FC236}">
              <a16:creationId xmlns:a16="http://schemas.microsoft.com/office/drawing/2014/main" id="{07D1B272-D12E-4E89-8267-2783D1D70164}"/>
            </a:ext>
          </a:extLst>
        </xdr:cNvPr>
        <xdr:cNvSpPr/>
      </xdr:nvSpPr>
      <xdr:spPr>
        <a:xfrm>
          <a:off x="143118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F9CF6507-FC26-4BB1-A96F-3C5A4B4D375E}"/>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2</xdr:col>
      <xdr:colOff>126811</xdr:colOff>
      <xdr:row>0</xdr:row>
      <xdr:rowOff>1788750</xdr:rowOff>
    </xdr:to>
    <xdr:sp macro="[0]!GoToNextSheet" textlink="">
      <xdr:nvSpPr>
        <xdr:cNvPr id="10" name="Rectangle: Rounded Corners 9">
          <a:extLst>
            <a:ext uri="{FF2B5EF4-FFF2-40B4-BE49-F238E27FC236}">
              <a16:creationId xmlns:a16="http://schemas.microsoft.com/office/drawing/2014/main" id="{9758B137-31B9-4503-925D-293CA7B63EC1}"/>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234950</xdr:colOff>
      <xdr:row>0</xdr:row>
      <xdr:rowOff>1428750</xdr:rowOff>
    </xdr:from>
    <xdr:to>
      <xdr:col>4</xdr:col>
      <xdr:colOff>857250</xdr:colOff>
      <xdr:row>0</xdr:row>
      <xdr:rowOff>1788750</xdr:rowOff>
    </xdr:to>
    <xdr:sp macro="[0]!GoToOmEvents" textlink="">
      <xdr:nvSpPr>
        <xdr:cNvPr id="11" name="Rectangle: Rounded Corners 10">
          <a:extLst>
            <a:ext uri="{FF2B5EF4-FFF2-40B4-BE49-F238E27FC236}">
              <a16:creationId xmlns:a16="http://schemas.microsoft.com/office/drawing/2014/main" id="{654448B8-2C50-4B0D-8AC8-EEA244020EC1}"/>
            </a:ext>
          </a:extLst>
        </xdr:cNvPr>
        <xdr:cNvSpPr/>
      </xdr:nvSpPr>
      <xdr:spPr>
        <a:xfrm>
          <a:off x="2930525" y="1428750"/>
          <a:ext cx="20701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organic amendment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85725</xdr:colOff>
      <xdr:row>0</xdr:row>
      <xdr:rowOff>1454150</xdr:rowOff>
    </xdr:from>
    <xdr:to>
      <xdr:col>1</xdr:col>
      <xdr:colOff>236175</xdr:colOff>
      <xdr:row>0</xdr:row>
      <xdr:rowOff>1820500</xdr:rowOff>
    </xdr:to>
    <xdr:sp macro="[0]!GoToFirstSheet" textlink="">
      <xdr:nvSpPr>
        <xdr:cNvPr id="6" name="Rectangle: Rounded Corners 5">
          <a:extLst>
            <a:ext uri="{FF2B5EF4-FFF2-40B4-BE49-F238E27FC236}">
              <a16:creationId xmlns:a16="http://schemas.microsoft.com/office/drawing/2014/main" id="{8E0E23B2-5AF1-4865-B01C-0E3DBC1AD997}"/>
            </a:ext>
          </a:extLst>
        </xdr:cNvPr>
        <xdr:cNvSpPr/>
      </xdr:nvSpPr>
      <xdr:spPr>
        <a:xfrm>
          <a:off x="85725" y="1454150"/>
          <a:ext cx="3695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65937</xdr:colOff>
      <xdr:row>0</xdr:row>
      <xdr:rowOff>1454150</xdr:rowOff>
    </xdr:from>
    <xdr:to>
      <xdr:col>2</xdr:col>
      <xdr:colOff>1343882</xdr:colOff>
      <xdr:row>0</xdr:row>
      <xdr:rowOff>1820500</xdr:rowOff>
    </xdr:to>
    <xdr:sp macro="[0]!ShowColumnSelector" textlink="">
      <xdr:nvSpPr>
        <xdr:cNvPr id="7" name="Rectangle: Rounded Corners 6">
          <a:extLst>
            <a:ext uri="{FF2B5EF4-FFF2-40B4-BE49-F238E27FC236}">
              <a16:creationId xmlns:a16="http://schemas.microsoft.com/office/drawing/2014/main" id="{586606BC-08ED-46CC-B7C5-0E71C32DAC1F}"/>
            </a:ext>
          </a:extLst>
        </xdr:cNvPr>
        <xdr:cNvSpPr/>
      </xdr:nvSpPr>
      <xdr:spPr>
        <a:xfrm>
          <a:off x="1418487" y="1454150"/>
          <a:ext cx="131604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304210</xdr:colOff>
      <xdr:row>0</xdr:row>
      <xdr:rowOff>1454150</xdr:rowOff>
    </xdr:from>
    <xdr:to>
      <xdr:col>1</xdr:col>
      <xdr:colOff>666281</xdr:colOff>
      <xdr:row>0</xdr:row>
      <xdr:rowOff>1820500</xdr:rowOff>
    </xdr:to>
    <xdr:sp macro="[0]!GoToPreviousSheet" textlink="">
      <xdr:nvSpPr>
        <xdr:cNvPr id="8" name="Rectangle: Rounded Corners 7">
          <a:extLst>
            <a:ext uri="{FF2B5EF4-FFF2-40B4-BE49-F238E27FC236}">
              <a16:creationId xmlns:a16="http://schemas.microsoft.com/office/drawing/2014/main" id="{2A2133F8-6C59-4ADE-9305-0D2CE6B9DC16}"/>
            </a:ext>
          </a:extLst>
        </xdr:cNvPr>
        <xdr:cNvSpPr/>
      </xdr:nvSpPr>
      <xdr:spPr>
        <a:xfrm>
          <a:off x="523285" y="1454150"/>
          <a:ext cx="362071"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1454150</xdr:rowOff>
    </xdr:from>
    <xdr:to>
      <xdr:col>2</xdr:col>
      <xdr:colOff>9336</xdr:colOff>
      <xdr:row>0</xdr:row>
      <xdr:rowOff>1820500</xdr:rowOff>
    </xdr:to>
    <xdr:sp macro="[0]!GoToNextSheet" textlink="">
      <xdr:nvSpPr>
        <xdr:cNvPr id="9" name="Rectangle: Rounded Corners 8">
          <a:extLst>
            <a:ext uri="{FF2B5EF4-FFF2-40B4-BE49-F238E27FC236}">
              <a16:creationId xmlns:a16="http://schemas.microsoft.com/office/drawing/2014/main" id="{4C13BE57-D735-4793-AFA4-46A95D5ABD5C}"/>
            </a:ext>
          </a:extLst>
        </xdr:cNvPr>
        <xdr:cNvSpPr/>
      </xdr:nvSpPr>
      <xdr:spPr>
        <a:xfrm>
          <a:off x="954261" y="1454150"/>
          <a:ext cx="4076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1638300</xdr:colOff>
      <xdr:row>0</xdr:row>
      <xdr:rowOff>1466850</xdr:rowOff>
    </xdr:from>
    <xdr:to>
      <xdr:col>3</xdr:col>
      <xdr:colOff>236175</xdr:colOff>
      <xdr:row>0</xdr:row>
      <xdr:rowOff>1826850</xdr:rowOff>
    </xdr:to>
    <xdr:sp macro="[0]!GoToParentSheet" textlink="">
      <xdr:nvSpPr>
        <xdr:cNvPr id="10" name="Rectangle: Rounded Corners 9">
          <a:extLst>
            <a:ext uri="{FF2B5EF4-FFF2-40B4-BE49-F238E27FC236}">
              <a16:creationId xmlns:a16="http://schemas.microsoft.com/office/drawing/2014/main" id="{FCB90528-CC32-42CA-84BB-207B03582D1D}"/>
            </a:ext>
          </a:extLst>
        </xdr:cNvPr>
        <xdr:cNvSpPr/>
      </xdr:nvSpPr>
      <xdr:spPr>
        <a:xfrm>
          <a:off x="2943225" y="1466850"/>
          <a:ext cx="3600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210775</xdr:colOff>
      <xdr:row>0</xdr:row>
      <xdr:rowOff>1798275</xdr:rowOff>
    </xdr:to>
    <xdr:sp macro="[0]!GoToFirstSheet" textlink="">
      <xdr:nvSpPr>
        <xdr:cNvPr id="2" name="Rectangle: Rounded Corners 1">
          <a:extLst>
            <a:ext uri="{FF2B5EF4-FFF2-40B4-BE49-F238E27FC236}">
              <a16:creationId xmlns:a16="http://schemas.microsoft.com/office/drawing/2014/main" id="{D316C25A-5DE1-46E7-959A-2EDE7AE2A947}"/>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97687</xdr:colOff>
      <xdr:row>0</xdr:row>
      <xdr:rowOff>1438275</xdr:rowOff>
    </xdr:from>
    <xdr:to>
      <xdr:col>2</xdr:col>
      <xdr:colOff>1407382</xdr:colOff>
      <xdr:row>0</xdr:row>
      <xdr:rowOff>1798275</xdr:rowOff>
    </xdr:to>
    <xdr:sp macro="[0]!ShowColumnSelector" textlink="">
      <xdr:nvSpPr>
        <xdr:cNvPr id="3" name="Rectangle: Rounded Corners 2">
          <a:extLst>
            <a:ext uri="{FF2B5EF4-FFF2-40B4-BE49-F238E27FC236}">
              <a16:creationId xmlns:a16="http://schemas.microsoft.com/office/drawing/2014/main" id="{13E254EF-B921-4A4A-A980-941D01D8D7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275635</xdr:colOff>
      <xdr:row>0</xdr:row>
      <xdr:rowOff>1438275</xdr:rowOff>
    </xdr:from>
    <xdr:to>
      <xdr:col>1</xdr:col>
      <xdr:colOff>637706</xdr:colOff>
      <xdr:row>0</xdr:row>
      <xdr:rowOff>1798275</xdr:rowOff>
    </xdr:to>
    <xdr:sp macro="[0]!GoToPreviousSheet" textlink="">
      <xdr:nvSpPr>
        <xdr:cNvPr id="4" name="Rectangle: Rounded Corners 3">
          <a:extLst>
            <a:ext uri="{FF2B5EF4-FFF2-40B4-BE49-F238E27FC236}">
              <a16:creationId xmlns:a16="http://schemas.microsoft.com/office/drawing/2014/main" id="{845695D3-3584-43FE-A147-E2090A6F5736}"/>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1438275</xdr:rowOff>
    </xdr:from>
    <xdr:to>
      <xdr:col>2</xdr:col>
      <xdr:colOff>37911</xdr:colOff>
      <xdr:row>0</xdr:row>
      <xdr:rowOff>1798275</xdr:rowOff>
    </xdr:to>
    <xdr:sp macro="[0]!GoToNextSheet" textlink="">
      <xdr:nvSpPr>
        <xdr:cNvPr id="5" name="Rectangle: Rounded Corners 4">
          <a:extLst>
            <a:ext uri="{FF2B5EF4-FFF2-40B4-BE49-F238E27FC236}">
              <a16:creationId xmlns:a16="http://schemas.microsoft.com/office/drawing/2014/main" id="{DF16D253-F737-4416-82E2-7A9752148A55}"/>
            </a:ext>
          </a:extLst>
        </xdr:cNvPr>
        <xdr:cNvSpPr/>
      </xdr:nvSpPr>
      <xdr:spPr>
        <a:xfrm>
          <a:off x="95108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0</xdr:colOff>
      <xdr:row>0</xdr:row>
      <xdr:rowOff>1447800</xdr:rowOff>
    </xdr:from>
    <xdr:to>
      <xdr:col>4</xdr:col>
      <xdr:colOff>321689</xdr:colOff>
      <xdr:row>0</xdr:row>
      <xdr:rowOff>1807800</xdr:rowOff>
    </xdr:to>
    <xdr:sp macro="[0]!GoToFeEvents" textlink="">
      <xdr:nvSpPr>
        <xdr:cNvPr id="12" name="Rectangle: Rounded Corners 11">
          <a:extLst>
            <a:ext uri="{FF2B5EF4-FFF2-40B4-BE49-F238E27FC236}">
              <a16:creationId xmlns:a16="http://schemas.microsoft.com/office/drawing/2014/main" id="{DA2B3F3C-B914-46BD-A505-73C7EC1D7489}"/>
            </a:ext>
          </a:extLst>
        </xdr:cNvPr>
        <xdr:cNvSpPr/>
      </xdr:nvSpPr>
      <xdr:spPr>
        <a:xfrm>
          <a:off x="2933700" y="144780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fertilization events</a:t>
          </a:r>
          <a:endParaRPr lang="en-DE" sz="1100" kern="1200">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104775</xdr:colOff>
      <xdr:row>0</xdr:row>
      <xdr:rowOff>1419225</xdr:rowOff>
    </xdr:from>
    <xdr:to>
      <xdr:col>1</xdr:col>
      <xdr:colOff>267925</xdr:colOff>
      <xdr:row>0</xdr:row>
      <xdr:rowOff>1779225</xdr:rowOff>
    </xdr:to>
    <xdr:sp macro="[0]!GoToFirstSheet" textlink="">
      <xdr:nvSpPr>
        <xdr:cNvPr id="2" name="Rectangle: Rounded Corners 1">
          <a:extLst>
            <a:ext uri="{FF2B5EF4-FFF2-40B4-BE49-F238E27FC236}">
              <a16:creationId xmlns:a16="http://schemas.microsoft.com/office/drawing/2014/main" id="{CFD9DFE6-BC82-4CE6-B418-8B51F0A08F55}"/>
            </a:ext>
          </a:extLst>
        </xdr:cNvPr>
        <xdr:cNvSpPr/>
      </xdr:nvSpPr>
      <xdr:spPr>
        <a:xfrm>
          <a:off x="104775" y="14192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307237</xdr:colOff>
      <xdr:row>0</xdr:row>
      <xdr:rowOff>1419225</xdr:rowOff>
    </xdr:from>
    <xdr:to>
      <xdr:col>3</xdr:col>
      <xdr:colOff>486632</xdr:colOff>
      <xdr:row>0</xdr:row>
      <xdr:rowOff>1779225</xdr:rowOff>
    </xdr:to>
    <xdr:sp macro="[0]!ShowColumnSelector" textlink="">
      <xdr:nvSpPr>
        <xdr:cNvPr id="3" name="Rectangle: Rounded Corners 2">
          <a:extLst>
            <a:ext uri="{FF2B5EF4-FFF2-40B4-BE49-F238E27FC236}">
              <a16:creationId xmlns:a16="http://schemas.microsoft.com/office/drawing/2014/main" id="{BC7E266F-64CD-4823-9F2C-0080FFC58001}"/>
            </a:ext>
          </a:extLst>
        </xdr:cNvPr>
        <xdr:cNvSpPr/>
      </xdr:nvSpPr>
      <xdr:spPr>
        <a:xfrm>
          <a:off x="1440712" y="14192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332785</xdr:colOff>
      <xdr:row>0</xdr:row>
      <xdr:rowOff>1419225</xdr:rowOff>
    </xdr:from>
    <xdr:to>
      <xdr:col>1</xdr:col>
      <xdr:colOff>694856</xdr:colOff>
      <xdr:row>0</xdr:row>
      <xdr:rowOff>1779225</xdr:rowOff>
    </xdr:to>
    <xdr:sp macro="[0]!GoToPreviousSheet" textlink="">
      <xdr:nvSpPr>
        <xdr:cNvPr id="4" name="Rectangle: Rounded Corners 3">
          <a:extLst>
            <a:ext uri="{FF2B5EF4-FFF2-40B4-BE49-F238E27FC236}">
              <a16:creationId xmlns:a16="http://schemas.microsoft.com/office/drawing/2014/main" id="{62EA2107-FC9E-43A9-AD3E-9438D989C991}"/>
            </a:ext>
          </a:extLst>
        </xdr:cNvPr>
        <xdr:cNvSpPr/>
      </xdr:nvSpPr>
      <xdr:spPr>
        <a:xfrm>
          <a:off x="5423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760586</xdr:colOff>
      <xdr:row>0</xdr:row>
      <xdr:rowOff>1419225</xdr:rowOff>
    </xdr:from>
    <xdr:to>
      <xdr:col>2</xdr:col>
      <xdr:colOff>250636</xdr:colOff>
      <xdr:row>0</xdr:row>
      <xdr:rowOff>1779225</xdr:rowOff>
    </xdr:to>
    <xdr:sp macro="[0]!GoToNextSheet" textlink="">
      <xdr:nvSpPr>
        <xdr:cNvPr id="5" name="Rectangle: Rounded Corners 4">
          <a:extLst>
            <a:ext uri="{FF2B5EF4-FFF2-40B4-BE49-F238E27FC236}">
              <a16:creationId xmlns:a16="http://schemas.microsoft.com/office/drawing/2014/main" id="{1959CF17-DCD1-477D-A140-58C56071DB30}"/>
            </a:ext>
          </a:extLst>
        </xdr:cNvPr>
        <xdr:cNvSpPr/>
      </xdr:nvSpPr>
      <xdr:spPr>
        <a:xfrm>
          <a:off x="970136" y="141922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762000</xdr:colOff>
      <xdr:row>0</xdr:row>
      <xdr:rowOff>1419225</xdr:rowOff>
    </xdr:from>
    <xdr:to>
      <xdr:col>3</xdr:col>
      <xdr:colOff>1134700</xdr:colOff>
      <xdr:row>0</xdr:row>
      <xdr:rowOff>1779225</xdr:rowOff>
    </xdr:to>
    <xdr:sp macro="[0]!GoToParentSheet" textlink="">
      <xdr:nvSpPr>
        <xdr:cNvPr id="13" name="Rectangle: Rounded Corners 12">
          <a:extLst>
            <a:ext uri="{FF2B5EF4-FFF2-40B4-BE49-F238E27FC236}">
              <a16:creationId xmlns:a16="http://schemas.microsoft.com/office/drawing/2014/main" id="{69DE26A0-3D93-4678-AE05-E56D19E8484F}"/>
            </a:ext>
          </a:extLst>
        </xdr:cNvPr>
        <xdr:cNvSpPr/>
      </xdr:nvSpPr>
      <xdr:spPr>
        <a:xfrm>
          <a:off x="3028950" y="14192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104775</xdr:colOff>
      <xdr:row>0</xdr:row>
      <xdr:rowOff>1438275</xdr:rowOff>
    </xdr:from>
    <xdr:to>
      <xdr:col>1</xdr:col>
      <xdr:colOff>229825</xdr:colOff>
      <xdr:row>0</xdr:row>
      <xdr:rowOff>1798275</xdr:rowOff>
    </xdr:to>
    <xdr:sp macro="[0]!GoToFirstSheet" textlink="">
      <xdr:nvSpPr>
        <xdr:cNvPr id="2" name="Rectangle: Rounded Corners 1">
          <a:extLst>
            <a:ext uri="{FF2B5EF4-FFF2-40B4-BE49-F238E27FC236}">
              <a16:creationId xmlns:a16="http://schemas.microsoft.com/office/drawing/2014/main" id="{BA7E7F24-4235-4C92-9FC7-CBE79D1B2E7A}"/>
            </a:ext>
          </a:extLst>
        </xdr:cNvPr>
        <xdr:cNvSpPr/>
      </xdr:nvSpPr>
      <xdr:spPr>
        <a:xfrm>
          <a:off x="10477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1438275</xdr:rowOff>
    </xdr:from>
    <xdr:to>
      <xdr:col>2</xdr:col>
      <xdr:colOff>1039082</xdr:colOff>
      <xdr:row>0</xdr:row>
      <xdr:rowOff>1798275</xdr:rowOff>
    </xdr:to>
    <xdr:sp macro="[0]!ShowColumnSelector" textlink="">
      <xdr:nvSpPr>
        <xdr:cNvPr id="3" name="Rectangle: Rounded Corners 2">
          <a:extLst>
            <a:ext uri="{FF2B5EF4-FFF2-40B4-BE49-F238E27FC236}">
              <a16:creationId xmlns:a16="http://schemas.microsoft.com/office/drawing/2014/main" id="{D22E3DF4-CDE2-4E6F-806B-F49F737C3765}"/>
            </a:ext>
          </a:extLst>
        </xdr:cNvPr>
        <xdr:cNvSpPr/>
      </xdr:nvSpPr>
      <xdr:spPr>
        <a:xfrm>
          <a:off x="1437537"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1438275</xdr:rowOff>
    </xdr:from>
    <xdr:to>
      <xdr:col>1</xdr:col>
      <xdr:colOff>656756</xdr:colOff>
      <xdr:row>0</xdr:row>
      <xdr:rowOff>1798275</xdr:rowOff>
    </xdr:to>
    <xdr:sp macro="[0]!GoToPreviousSheet" textlink="">
      <xdr:nvSpPr>
        <xdr:cNvPr id="4" name="Rectangle: Rounded Corners 3">
          <a:extLst>
            <a:ext uri="{FF2B5EF4-FFF2-40B4-BE49-F238E27FC236}">
              <a16:creationId xmlns:a16="http://schemas.microsoft.com/office/drawing/2014/main" id="{9C413E9E-F79C-4881-9C0A-9A3ECA268CCE}"/>
            </a:ext>
          </a:extLst>
        </xdr:cNvPr>
        <xdr:cNvSpPr/>
      </xdr:nvSpPr>
      <xdr:spPr>
        <a:xfrm>
          <a:off x="5423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722486</xdr:colOff>
      <xdr:row>0</xdr:row>
      <xdr:rowOff>1438275</xdr:rowOff>
    </xdr:from>
    <xdr:to>
      <xdr:col>1</xdr:col>
      <xdr:colOff>1133286</xdr:colOff>
      <xdr:row>0</xdr:row>
      <xdr:rowOff>1798275</xdr:rowOff>
    </xdr:to>
    <xdr:sp macro="[0]!GoToNextSheet" textlink="">
      <xdr:nvSpPr>
        <xdr:cNvPr id="5" name="Rectangle: Rounded Corners 4">
          <a:extLst>
            <a:ext uri="{FF2B5EF4-FFF2-40B4-BE49-F238E27FC236}">
              <a16:creationId xmlns:a16="http://schemas.microsoft.com/office/drawing/2014/main" id="{8545C94F-F744-423D-B5E9-5245CB8797A5}"/>
            </a:ext>
          </a:extLst>
        </xdr:cNvPr>
        <xdr:cNvSpPr/>
      </xdr:nvSpPr>
      <xdr:spPr>
        <a:xfrm>
          <a:off x="9701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1238250</xdr:colOff>
      <xdr:row>0</xdr:row>
      <xdr:rowOff>1447800</xdr:rowOff>
    </xdr:from>
    <xdr:to>
      <xdr:col>3</xdr:col>
      <xdr:colOff>1220214</xdr:colOff>
      <xdr:row>0</xdr:row>
      <xdr:rowOff>1807800</xdr:rowOff>
    </xdr:to>
    <xdr:sp macro="[0]!GoToIrEvents" textlink="">
      <xdr:nvSpPr>
        <xdr:cNvPr id="12" name="Rectangle: Rounded Corners 11">
          <a:extLst>
            <a:ext uri="{FF2B5EF4-FFF2-40B4-BE49-F238E27FC236}">
              <a16:creationId xmlns:a16="http://schemas.microsoft.com/office/drawing/2014/main" id="{131582C3-773D-4A31-B1FB-782FC4CFBAAA}"/>
            </a:ext>
          </a:extLst>
        </xdr:cNvPr>
        <xdr:cNvSpPr/>
      </xdr:nvSpPr>
      <xdr:spPr>
        <a:xfrm>
          <a:off x="2952750" y="1447800"/>
          <a:ext cx="1553589"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irrigation events</a:t>
          </a:r>
          <a:endParaRPr lang="en-DE" sz="1100" kern="12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C2FC781A-3F9E-4564-A8FE-43BDFFE05F5D}"/>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1438275</xdr:rowOff>
    </xdr:from>
    <xdr:to>
      <xdr:col>3</xdr:col>
      <xdr:colOff>353282</xdr:colOff>
      <xdr:row>0</xdr:row>
      <xdr:rowOff>1798275</xdr:rowOff>
    </xdr:to>
    <xdr:sp macro="[0]!ShowColumnSelector" textlink="">
      <xdr:nvSpPr>
        <xdr:cNvPr id="5" name="Rectangle: Rounded Corners 4">
          <a:extLst>
            <a:ext uri="{FF2B5EF4-FFF2-40B4-BE49-F238E27FC236}">
              <a16:creationId xmlns:a16="http://schemas.microsoft.com/office/drawing/2014/main" id="{08F7D84A-5D4A-4298-BB7E-8127DE64A224}"/>
            </a:ext>
          </a:extLst>
        </xdr:cNvPr>
        <xdr:cNvSpPr/>
      </xdr:nvSpPr>
      <xdr:spPr>
        <a:xfrm>
          <a:off x="1408962"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6" name="Rectangle: Rounded Corners 5">
          <a:extLst>
            <a:ext uri="{FF2B5EF4-FFF2-40B4-BE49-F238E27FC236}">
              <a16:creationId xmlns:a16="http://schemas.microsoft.com/office/drawing/2014/main" id="{1B65BAC6-D1C9-4722-A893-5076232CFD9F}"/>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133161</xdr:colOff>
      <xdr:row>0</xdr:row>
      <xdr:rowOff>1798275</xdr:rowOff>
    </xdr:to>
    <xdr:sp macro="[0]!GoToNextSheet" textlink="">
      <xdr:nvSpPr>
        <xdr:cNvPr id="7" name="Rectangle: Rounded Corners 6">
          <a:extLst>
            <a:ext uri="{FF2B5EF4-FFF2-40B4-BE49-F238E27FC236}">
              <a16:creationId xmlns:a16="http://schemas.microsoft.com/office/drawing/2014/main" id="{A60F77FA-C0E4-4FFF-95D2-358458EEEDD9}"/>
            </a:ext>
          </a:extLst>
        </xdr:cNvPr>
        <xdr:cNvSpPr/>
      </xdr:nvSpPr>
      <xdr:spPr>
        <a:xfrm>
          <a:off x="94473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638174</xdr:colOff>
      <xdr:row>0</xdr:row>
      <xdr:rowOff>1447800</xdr:rowOff>
    </xdr:from>
    <xdr:to>
      <xdr:col>3</xdr:col>
      <xdr:colOff>998174</xdr:colOff>
      <xdr:row>0</xdr:row>
      <xdr:rowOff>1807800</xdr:rowOff>
    </xdr:to>
    <xdr:sp macro="[0]!GoToParentSheet" textlink="">
      <xdr:nvSpPr>
        <xdr:cNvPr id="12" name="Rectangle: Rounded Corners 11">
          <a:extLst>
            <a:ext uri="{FF2B5EF4-FFF2-40B4-BE49-F238E27FC236}">
              <a16:creationId xmlns:a16="http://schemas.microsoft.com/office/drawing/2014/main" id="{F8A659EA-0592-433D-B6A3-E59508630DA9}"/>
            </a:ext>
          </a:extLst>
        </xdr:cNvPr>
        <xdr:cNvSpPr/>
      </xdr:nvSpPr>
      <xdr:spPr>
        <a:xfrm>
          <a:off x="2933699" y="1447800"/>
          <a:ext cx="3600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76200</xdr:colOff>
      <xdr:row>0</xdr:row>
      <xdr:rowOff>1447800</xdr:rowOff>
    </xdr:from>
    <xdr:to>
      <xdr:col>1</xdr:col>
      <xdr:colOff>258400</xdr:colOff>
      <xdr:row>0</xdr:row>
      <xdr:rowOff>1807800</xdr:rowOff>
    </xdr:to>
    <xdr:sp macro="[0]!GoToFirstSheet" textlink="">
      <xdr:nvSpPr>
        <xdr:cNvPr id="6" name="Rectangle: Rounded Corners 5">
          <a:extLst>
            <a:ext uri="{FF2B5EF4-FFF2-40B4-BE49-F238E27FC236}">
              <a16:creationId xmlns:a16="http://schemas.microsoft.com/office/drawing/2014/main" id="{8A91D4F0-3F2A-4DE3-A96D-84A2860CE982}"/>
            </a:ext>
          </a:extLst>
        </xdr:cNvPr>
        <xdr:cNvSpPr/>
      </xdr:nvSpPr>
      <xdr:spPr>
        <a:xfrm>
          <a:off x="76200" y="1447800"/>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1174012</xdr:colOff>
      <xdr:row>0</xdr:row>
      <xdr:rowOff>1447800</xdr:rowOff>
    </xdr:from>
    <xdr:to>
      <xdr:col>2</xdr:col>
      <xdr:colOff>1064482</xdr:colOff>
      <xdr:row>0</xdr:row>
      <xdr:rowOff>1807800</xdr:rowOff>
    </xdr:to>
    <xdr:sp macro="[0]!ShowColumnSelector" textlink="">
      <xdr:nvSpPr>
        <xdr:cNvPr id="7" name="Rectangle: Rounded Corners 6">
          <a:extLst>
            <a:ext uri="{FF2B5EF4-FFF2-40B4-BE49-F238E27FC236}">
              <a16:creationId xmlns:a16="http://schemas.microsoft.com/office/drawing/2014/main" id="{D854A1A6-5F4B-4E17-B52F-F75516BBE567}"/>
            </a:ext>
          </a:extLst>
        </xdr:cNvPr>
        <xdr:cNvSpPr/>
      </xdr:nvSpPr>
      <xdr:spPr>
        <a:xfrm>
          <a:off x="1412137"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323260</xdr:colOff>
      <xdr:row>0</xdr:row>
      <xdr:rowOff>1447800</xdr:rowOff>
    </xdr:from>
    <xdr:to>
      <xdr:col>1</xdr:col>
      <xdr:colOff>685331</xdr:colOff>
      <xdr:row>0</xdr:row>
      <xdr:rowOff>1807800</xdr:rowOff>
    </xdr:to>
    <xdr:sp macro="[0]!GoToPreviousSheet" textlink="">
      <xdr:nvSpPr>
        <xdr:cNvPr id="8" name="Rectangle: Rounded Corners 7">
          <a:extLst>
            <a:ext uri="{FF2B5EF4-FFF2-40B4-BE49-F238E27FC236}">
              <a16:creationId xmlns:a16="http://schemas.microsoft.com/office/drawing/2014/main" id="{0F254A0D-7AC0-4A07-9644-C7D8DBAF9D6A}"/>
            </a:ext>
          </a:extLst>
        </xdr:cNvPr>
        <xdr:cNvSpPr/>
      </xdr:nvSpPr>
      <xdr:spPr>
        <a:xfrm>
          <a:off x="5137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751061</xdr:colOff>
      <xdr:row>0</xdr:row>
      <xdr:rowOff>1447800</xdr:rowOff>
    </xdr:from>
    <xdr:to>
      <xdr:col>1</xdr:col>
      <xdr:colOff>1117411</xdr:colOff>
      <xdr:row>0</xdr:row>
      <xdr:rowOff>1807800</xdr:rowOff>
    </xdr:to>
    <xdr:sp macro="[0]!GoToNextSheet" textlink="">
      <xdr:nvSpPr>
        <xdr:cNvPr id="9" name="Rectangle: Rounded Corners 8">
          <a:extLst>
            <a:ext uri="{FF2B5EF4-FFF2-40B4-BE49-F238E27FC236}">
              <a16:creationId xmlns:a16="http://schemas.microsoft.com/office/drawing/2014/main" id="{EE59C94B-CA4E-4D4B-B8B2-C83EA2AC576D}"/>
            </a:ext>
          </a:extLst>
        </xdr:cNvPr>
        <xdr:cNvSpPr/>
      </xdr:nvSpPr>
      <xdr:spPr>
        <a:xfrm>
          <a:off x="941561" y="1447800"/>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1263650</xdr:colOff>
      <xdr:row>0</xdr:row>
      <xdr:rowOff>1447800</xdr:rowOff>
    </xdr:from>
    <xdr:to>
      <xdr:col>3</xdr:col>
      <xdr:colOff>412750</xdr:colOff>
      <xdr:row>0</xdr:row>
      <xdr:rowOff>1807800</xdr:rowOff>
    </xdr:to>
    <xdr:sp macro="[0]!GoToChEvents" textlink="">
      <xdr:nvSpPr>
        <xdr:cNvPr id="12" name="Rectangle: Rounded Corners 11">
          <a:extLst>
            <a:ext uri="{FF2B5EF4-FFF2-40B4-BE49-F238E27FC236}">
              <a16:creationId xmlns:a16="http://schemas.microsoft.com/office/drawing/2014/main" id="{91426B7B-C679-4F06-8C48-20277D460B3D}"/>
            </a:ext>
          </a:extLst>
        </xdr:cNvPr>
        <xdr:cNvSpPr/>
      </xdr:nvSpPr>
      <xdr:spPr>
        <a:xfrm>
          <a:off x="2921000" y="1447800"/>
          <a:ext cx="18891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chemical applications</a:t>
          </a:r>
          <a:endParaRPr lang="en-DE" sz="1100" kern="12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64111898-6A9F-42DD-9CAA-2ABF1A19B05B}"/>
            </a:ext>
          </a:extLst>
        </xdr:cNvPr>
        <xdr:cNvSpPr/>
      </xdr:nvSpPr>
      <xdr:spPr>
        <a:xfrm>
          <a:off x="5715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399312</xdr:colOff>
      <xdr:row>0</xdr:row>
      <xdr:rowOff>1438275</xdr:rowOff>
    </xdr:from>
    <xdr:to>
      <xdr:col>3</xdr:col>
      <xdr:colOff>64357</xdr:colOff>
      <xdr:row>0</xdr:row>
      <xdr:rowOff>1798275</xdr:rowOff>
    </xdr:to>
    <xdr:sp macro="[0]!ShowColumnSelector" textlink="">
      <xdr:nvSpPr>
        <xdr:cNvPr id="3" name="Rectangle: Rounded Corners 2">
          <a:extLst>
            <a:ext uri="{FF2B5EF4-FFF2-40B4-BE49-F238E27FC236}">
              <a16:creationId xmlns:a16="http://schemas.microsoft.com/office/drawing/2014/main" id="{C2C0E310-6CF2-4F78-AE73-BD9E64C6E245}"/>
            </a:ext>
          </a:extLst>
        </xdr:cNvPr>
        <xdr:cNvSpPr/>
      </xdr:nvSpPr>
      <xdr:spPr>
        <a:xfrm>
          <a:off x="1389912" y="143827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4" name="Rectangle: Rounded Corners 3">
          <a:extLst>
            <a:ext uri="{FF2B5EF4-FFF2-40B4-BE49-F238E27FC236}">
              <a16:creationId xmlns:a16="http://schemas.microsoft.com/office/drawing/2014/main" id="{F18CB219-3426-4DD0-A556-69A887B921F2}"/>
            </a:ext>
          </a:extLst>
        </xdr:cNvPr>
        <xdr:cNvSpPr/>
      </xdr:nvSpPr>
      <xdr:spPr>
        <a:xfrm>
          <a:off x="4978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342711</xdr:colOff>
      <xdr:row>0</xdr:row>
      <xdr:rowOff>1798275</xdr:rowOff>
    </xdr:to>
    <xdr:sp macro="[0]!GoToNextSheet" textlink="">
      <xdr:nvSpPr>
        <xdr:cNvPr id="5" name="Rectangle: Rounded Corners 4">
          <a:extLst>
            <a:ext uri="{FF2B5EF4-FFF2-40B4-BE49-F238E27FC236}">
              <a16:creationId xmlns:a16="http://schemas.microsoft.com/office/drawing/2014/main" id="{7A553840-4807-4701-A9FD-FECAA016548E}"/>
            </a:ext>
          </a:extLst>
        </xdr:cNvPr>
        <xdr:cNvSpPr/>
      </xdr:nvSpPr>
      <xdr:spPr>
        <a:xfrm>
          <a:off x="92568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361950</xdr:colOff>
      <xdr:row>0</xdr:row>
      <xdr:rowOff>1447800</xdr:rowOff>
    </xdr:from>
    <xdr:to>
      <xdr:col>3</xdr:col>
      <xdr:colOff>721950</xdr:colOff>
      <xdr:row>0</xdr:row>
      <xdr:rowOff>1807800</xdr:rowOff>
    </xdr:to>
    <xdr:sp macro="[0]!GoToParentSheet" textlink="">
      <xdr:nvSpPr>
        <xdr:cNvPr id="11" name="Rectangle: Rounded Corners 10">
          <a:extLst>
            <a:ext uri="{FF2B5EF4-FFF2-40B4-BE49-F238E27FC236}">
              <a16:creationId xmlns:a16="http://schemas.microsoft.com/office/drawing/2014/main" id="{8BFFF60A-4A61-4083-9DB8-2161CF5EC53A}"/>
            </a:ext>
          </a:extLst>
        </xdr:cNvPr>
        <xdr:cNvSpPr/>
      </xdr:nvSpPr>
      <xdr:spPr>
        <a:xfrm>
          <a:off x="2905125" y="1447800"/>
          <a:ext cx="3600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76200</xdr:colOff>
      <xdr:row>0</xdr:row>
      <xdr:rowOff>1457325</xdr:rowOff>
    </xdr:from>
    <xdr:to>
      <xdr:col>1</xdr:col>
      <xdr:colOff>207600</xdr:colOff>
      <xdr:row>0</xdr:row>
      <xdr:rowOff>1817325</xdr:rowOff>
    </xdr:to>
    <xdr:sp macro="[0]!GoToFirstSheet" textlink="">
      <xdr:nvSpPr>
        <xdr:cNvPr id="2" name="Rectangle: Rounded Corners 1">
          <a:extLst>
            <a:ext uri="{FF2B5EF4-FFF2-40B4-BE49-F238E27FC236}">
              <a16:creationId xmlns:a16="http://schemas.microsoft.com/office/drawing/2014/main" id="{F9289378-C1F3-41EC-878F-928F2D409D73}"/>
            </a:ext>
          </a:extLst>
        </xdr:cNvPr>
        <xdr:cNvSpPr/>
      </xdr:nvSpPr>
      <xdr:spPr>
        <a:xfrm>
          <a:off x="76200"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1126387</xdr:colOff>
      <xdr:row>0</xdr:row>
      <xdr:rowOff>1457325</xdr:rowOff>
    </xdr:from>
    <xdr:to>
      <xdr:col>2</xdr:col>
      <xdr:colOff>997807</xdr:colOff>
      <xdr:row>0</xdr:row>
      <xdr:rowOff>1817325</xdr:rowOff>
    </xdr:to>
    <xdr:sp macro="[0]!ShowColumnSelector" textlink="">
      <xdr:nvSpPr>
        <xdr:cNvPr id="3" name="Rectangle: Rounded Corners 2">
          <a:extLst>
            <a:ext uri="{FF2B5EF4-FFF2-40B4-BE49-F238E27FC236}">
              <a16:creationId xmlns:a16="http://schemas.microsoft.com/office/drawing/2014/main" id="{1210FBB5-7F53-49A5-AE31-EC22D679CCEC}"/>
            </a:ext>
          </a:extLst>
        </xdr:cNvPr>
        <xdr:cNvSpPr/>
      </xdr:nvSpPr>
      <xdr:spPr>
        <a:xfrm>
          <a:off x="1412137"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278810</xdr:colOff>
      <xdr:row>0</xdr:row>
      <xdr:rowOff>1457325</xdr:rowOff>
    </xdr:from>
    <xdr:to>
      <xdr:col>1</xdr:col>
      <xdr:colOff>640881</xdr:colOff>
      <xdr:row>0</xdr:row>
      <xdr:rowOff>1817325</xdr:rowOff>
    </xdr:to>
    <xdr:sp macro="[0]!GoToPreviousSheet" textlink="">
      <xdr:nvSpPr>
        <xdr:cNvPr id="4" name="Rectangle: Rounded Corners 3">
          <a:extLst>
            <a:ext uri="{FF2B5EF4-FFF2-40B4-BE49-F238E27FC236}">
              <a16:creationId xmlns:a16="http://schemas.microsoft.com/office/drawing/2014/main" id="{8E5DC06D-95E2-4B95-97F8-707D7CC39B65}"/>
            </a:ext>
          </a:extLst>
        </xdr:cNvPr>
        <xdr:cNvSpPr/>
      </xdr:nvSpPr>
      <xdr:spPr>
        <a:xfrm>
          <a:off x="51693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706611</xdr:colOff>
      <xdr:row>0</xdr:row>
      <xdr:rowOff>1457325</xdr:rowOff>
    </xdr:from>
    <xdr:to>
      <xdr:col>1</xdr:col>
      <xdr:colOff>1069786</xdr:colOff>
      <xdr:row>0</xdr:row>
      <xdr:rowOff>1817325</xdr:rowOff>
    </xdr:to>
    <xdr:sp macro="[0]!GoToNextSheet" textlink="">
      <xdr:nvSpPr>
        <xdr:cNvPr id="5" name="Rectangle: Rounded Corners 4">
          <a:extLst>
            <a:ext uri="{FF2B5EF4-FFF2-40B4-BE49-F238E27FC236}">
              <a16:creationId xmlns:a16="http://schemas.microsoft.com/office/drawing/2014/main" id="{FDA48EAF-21DE-49A2-BB1A-EF8679F635BA}"/>
            </a:ext>
          </a:extLst>
        </xdr:cNvPr>
        <xdr:cNvSpPr/>
      </xdr:nvSpPr>
      <xdr:spPr>
        <a:xfrm>
          <a:off x="94473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69850</xdr:colOff>
      <xdr:row>0</xdr:row>
      <xdr:rowOff>1441450</xdr:rowOff>
    </xdr:from>
    <xdr:to>
      <xdr:col>1</xdr:col>
      <xdr:colOff>187170</xdr:colOff>
      <xdr:row>0</xdr:row>
      <xdr:rowOff>1807800</xdr:rowOff>
    </xdr:to>
    <xdr:sp macro="[0]!GoToFirstSheet" textlink="">
      <xdr:nvSpPr>
        <xdr:cNvPr id="2" name="Rectangle: Rounded Corners 1">
          <a:extLst>
            <a:ext uri="{FF2B5EF4-FFF2-40B4-BE49-F238E27FC236}">
              <a16:creationId xmlns:a16="http://schemas.microsoft.com/office/drawing/2014/main" id="{88492E9B-AC80-4A8F-9230-5924C4DACE1C}"/>
            </a:ext>
          </a:extLst>
        </xdr:cNvPr>
        <xdr:cNvSpPr/>
      </xdr:nvSpPr>
      <xdr:spPr>
        <a:xfrm>
          <a:off x="66675" y="1438275"/>
          <a:ext cx="3744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1081661</xdr:colOff>
      <xdr:row>0</xdr:row>
      <xdr:rowOff>1441450</xdr:rowOff>
    </xdr:from>
    <xdr:to>
      <xdr:col>2</xdr:col>
      <xdr:colOff>949906</xdr:colOff>
      <xdr:row>0</xdr:row>
      <xdr:rowOff>1807800</xdr:rowOff>
    </xdr:to>
    <xdr:sp macro="[0]!ShowColumnSelector" textlink="">
      <xdr:nvSpPr>
        <xdr:cNvPr id="3" name="Rectangle: Rounded Corners 2">
          <a:extLst>
            <a:ext uri="{FF2B5EF4-FFF2-40B4-BE49-F238E27FC236}">
              <a16:creationId xmlns:a16="http://schemas.microsoft.com/office/drawing/2014/main" id="{925F2D3E-B5F7-4AEB-9A4E-FC68C40720A1}"/>
            </a:ext>
          </a:extLst>
        </xdr:cNvPr>
        <xdr:cNvSpPr/>
      </xdr:nvSpPr>
      <xdr:spPr>
        <a:xfrm>
          <a:off x="1373761" y="1438275"/>
          <a:ext cx="13287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261555</xdr:colOff>
      <xdr:row>0</xdr:row>
      <xdr:rowOff>1441450</xdr:rowOff>
    </xdr:from>
    <xdr:to>
      <xdr:col>1</xdr:col>
      <xdr:colOff>623626</xdr:colOff>
      <xdr:row>0</xdr:row>
      <xdr:rowOff>1807800</xdr:rowOff>
    </xdr:to>
    <xdr:sp macro="[0]!GoToPreviousSheet" textlink="">
      <xdr:nvSpPr>
        <xdr:cNvPr id="4" name="Rectangle: Rounded Corners 3">
          <a:extLst>
            <a:ext uri="{FF2B5EF4-FFF2-40B4-BE49-F238E27FC236}">
              <a16:creationId xmlns:a16="http://schemas.microsoft.com/office/drawing/2014/main" id="{B54EFE28-7B60-40C9-921F-BF3B777E8C60}"/>
            </a:ext>
          </a:extLst>
        </xdr:cNvPr>
        <xdr:cNvSpPr/>
      </xdr:nvSpPr>
      <xdr:spPr>
        <a:xfrm>
          <a:off x="51555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686181</xdr:colOff>
      <xdr:row>0</xdr:row>
      <xdr:rowOff>1441450</xdr:rowOff>
    </xdr:from>
    <xdr:to>
      <xdr:col>1</xdr:col>
      <xdr:colOff>1009185</xdr:colOff>
      <xdr:row>0</xdr:row>
      <xdr:rowOff>1807800</xdr:rowOff>
    </xdr:to>
    <xdr:sp macro="[0]!GoToNextSheet" textlink="">
      <xdr:nvSpPr>
        <xdr:cNvPr id="5" name="Rectangle: Rounded Corners 4">
          <a:extLst>
            <a:ext uri="{FF2B5EF4-FFF2-40B4-BE49-F238E27FC236}">
              <a16:creationId xmlns:a16="http://schemas.microsoft.com/office/drawing/2014/main" id="{23407FA0-EBCA-492A-9744-850EEA3F29FB}"/>
            </a:ext>
          </a:extLst>
        </xdr:cNvPr>
        <xdr:cNvSpPr/>
      </xdr:nvSpPr>
      <xdr:spPr>
        <a:xfrm>
          <a:off x="943356" y="1438275"/>
          <a:ext cx="364279"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1196975</xdr:colOff>
      <xdr:row>0</xdr:row>
      <xdr:rowOff>1444625</xdr:rowOff>
    </xdr:from>
    <xdr:to>
      <xdr:col>3</xdr:col>
      <xdr:colOff>1368425</xdr:colOff>
      <xdr:row>0</xdr:row>
      <xdr:rowOff>1804625</xdr:rowOff>
    </xdr:to>
    <xdr:sp macro="[0]!GoToEmLevels" textlink="">
      <xdr:nvSpPr>
        <xdr:cNvPr id="12" name="Rectangle: Rounded Corners 11">
          <a:extLst>
            <a:ext uri="{FF2B5EF4-FFF2-40B4-BE49-F238E27FC236}">
              <a16:creationId xmlns:a16="http://schemas.microsoft.com/office/drawing/2014/main" id="{D95AE0F1-D52D-4BD3-BD8C-84EDE2693703}"/>
            </a:ext>
          </a:extLst>
        </xdr:cNvPr>
        <xdr:cNvSpPr/>
      </xdr:nvSpPr>
      <xdr:spPr>
        <a:xfrm>
          <a:off x="2943225" y="1438275"/>
          <a:ext cx="250507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environmental modification levels</a:t>
          </a:r>
          <a:endParaRPr lang="en-DE" sz="1100" kern="12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92075</xdr:colOff>
      <xdr:row>0</xdr:row>
      <xdr:rowOff>1463675</xdr:rowOff>
    </xdr:from>
    <xdr:to>
      <xdr:col>1</xdr:col>
      <xdr:colOff>210775</xdr:colOff>
      <xdr:row>0</xdr:row>
      <xdr:rowOff>1826850</xdr:rowOff>
    </xdr:to>
    <xdr:sp macro="[0]!GoToFirstSheet" textlink="">
      <xdr:nvSpPr>
        <xdr:cNvPr id="3" name="Rectangle: Rounded Corners 2">
          <a:extLst>
            <a:ext uri="{FF2B5EF4-FFF2-40B4-BE49-F238E27FC236}">
              <a16:creationId xmlns:a16="http://schemas.microsoft.com/office/drawing/2014/main" id="{D9FD4326-71AB-4754-9C8D-792BC788B2A3}"/>
            </a:ext>
          </a:extLst>
        </xdr:cNvPr>
        <xdr:cNvSpPr/>
      </xdr:nvSpPr>
      <xdr:spPr>
        <a:xfrm>
          <a:off x="85725" y="14573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243737</xdr:colOff>
      <xdr:row>0</xdr:row>
      <xdr:rowOff>1463675</xdr:rowOff>
    </xdr:from>
    <xdr:to>
      <xdr:col>3</xdr:col>
      <xdr:colOff>283432</xdr:colOff>
      <xdr:row>0</xdr:row>
      <xdr:rowOff>1826850</xdr:rowOff>
    </xdr:to>
    <xdr:sp macro="[0]!ShowColumnSelector" textlink="">
      <xdr:nvSpPr>
        <xdr:cNvPr id="4" name="Rectangle: Rounded Corners 3">
          <a:extLst>
            <a:ext uri="{FF2B5EF4-FFF2-40B4-BE49-F238E27FC236}">
              <a16:creationId xmlns:a16="http://schemas.microsoft.com/office/drawing/2014/main" id="{9B5056AD-939A-4C28-AAC2-1C32E3C6B962}"/>
            </a:ext>
          </a:extLst>
        </xdr:cNvPr>
        <xdr:cNvSpPr/>
      </xdr:nvSpPr>
      <xdr:spPr>
        <a:xfrm>
          <a:off x="1418487" y="14573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281985</xdr:colOff>
      <xdr:row>0</xdr:row>
      <xdr:rowOff>1463675</xdr:rowOff>
    </xdr:from>
    <xdr:to>
      <xdr:col>1</xdr:col>
      <xdr:colOff>644056</xdr:colOff>
      <xdr:row>0</xdr:row>
      <xdr:rowOff>1826850</xdr:rowOff>
    </xdr:to>
    <xdr:sp macro="[0]!GoToPreviousSheet" textlink="">
      <xdr:nvSpPr>
        <xdr:cNvPr id="5" name="Rectangle: Rounded Corners 4">
          <a:extLst>
            <a:ext uri="{FF2B5EF4-FFF2-40B4-BE49-F238E27FC236}">
              <a16:creationId xmlns:a16="http://schemas.microsoft.com/office/drawing/2014/main" id="{13D34E61-EFEC-4E26-B712-DAF9AF60FA8C}"/>
            </a:ext>
          </a:extLst>
        </xdr:cNvPr>
        <xdr:cNvSpPr/>
      </xdr:nvSpPr>
      <xdr:spPr>
        <a:xfrm>
          <a:off x="52328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1463675</xdr:rowOff>
    </xdr:from>
    <xdr:to>
      <xdr:col>2</xdr:col>
      <xdr:colOff>187136</xdr:colOff>
      <xdr:row>0</xdr:row>
      <xdr:rowOff>1826850</xdr:rowOff>
    </xdr:to>
    <xdr:sp macro="[0]!GoToNextSheet" textlink="">
      <xdr:nvSpPr>
        <xdr:cNvPr id="7" name="Rectangle: Rounded Corners 6">
          <a:extLst>
            <a:ext uri="{FF2B5EF4-FFF2-40B4-BE49-F238E27FC236}">
              <a16:creationId xmlns:a16="http://schemas.microsoft.com/office/drawing/2014/main" id="{4EC724B5-F10F-404E-A9B6-D72F063D6A0F}"/>
            </a:ext>
          </a:extLst>
        </xdr:cNvPr>
        <xdr:cNvSpPr/>
      </xdr:nvSpPr>
      <xdr:spPr>
        <a:xfrm>
          <a:off x="95108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606425</xdr:colOff>
      <xdr:row>0</xdr:row>
      <xdr:rowOff>1463675</xdr:rowOff>
    </xdr:from>
    <xdr:to>
      <xdr:col>3</xdr:col>
      <xdr:colOff>912450</xdr:colOff>
      <xdr:row>0</xdr:row>
      <xdr:rowOff>1826850</xdr:rowOff>
    </xdr:to>
    <xdr:sp macro="[0]!GoToParentSheet" textlink="">
      <xdr:nvSpPr>
        <xdr:cNvPr id="10" name="Rectangle: Rounded Corners 9">
          <a:extLst>
            <a:ext uri="{FF2B5EF4-FFF2-40B4-BE49-F238E27FC236}">
              <a16:creationId xmlns:a16="http://schemas.microsoft.com/office/drawing/2014/main" id="{075F6A87-BADC-4150-B476-3CCB6DC643B2}"/>
            </a:ext>
          </a:extLst>
        </xdr:cNvPr>
        <xdr:cNvSpPr/>
      </xdr:nvSpPr>
      <xdr:spPr>
        <a:xfrm>
          <a:off x="3048000" y="14573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2" name="Rectangle: Rounded Corners 1">
          <a:extLst>
            <a:ext uri="{FF2B5EF4-FFF2-40B4-BE49-F238E27FC236}">
              <a16:creationId xmlns:a16="http://schemas.microsoft.com/office/drawing/2014/main" id="{06BC4236-F3D0-40E4-98DD-9CBF674619A6}"/>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1151787</xdr:colOff>
      <xdr:row>0</xdr:row>
      <xdr:rowOff>1447800</xdr:rowOff>
    </xdr:from>
    <xdr:to>
      <xdr:col>2</xdr:col>
      <xdr:colOff>1010507</xdr:colOff>
      <xdr:row>0</xdr:row>
      <xdr:rowOff>1807800</xdr:rowOff>
    </xdr:to>
    <xdr:sp macro="[0]!ShowColumnSelector" textlink="">
      <xdr:nvSpPr>
        <xdr:cNvPr id="3" name="Rectangle: Rounded Corners 2">
          <a:extLst>
            <a:ext uri="{FF2B5EF4-FFF2-40B4-BE49-F238E27FC236}">
              <a16:creationId xmlns:a16="http://schemas.microsoft.com/office/drawing/2014/main" id="{21A4FE1C-B545-437C-901F-CBD1A48E7B40}"/>
            </a:ext>
          </a:extLst>
        </xdr:cNvPr>
        <xdr:cNvSpPr/>
      </xdr:nvSpPr>
      <xdr:spPr>
        <a:xfrm>
          <a:off x="1418487"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4" name="Rectangle: Rounded Corners 3">
          <a:extLst>
            <a:ext uri="{FF2B5EF4-FFF2-40B4-BE49-F238E27FC236}">
              <a16:creationId xmlns:a16="http://schemas.microsoft.com/office/drawing/2014/main" id="{EB822454-E40A-47A9-9C07-49C5F93E2728}"/>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1</xdr:col>
      <xdr:colOff>1095186</xdr:colOff>
      <xdr:row>0</xdr:row>
      <xdr:rowOff>1807800</xdr:rowOff>
    </xdr:to>
    <xdr:sp macro="[0]!GoToNextSheet" textlink="">
      <xdr:nvSpPr>
        <xdr:cNvPr id="5" name="Rectangle: Rounded Corners 4">
          <a:extLst>
            <a:ext uri="{FF2B5EF4-FFF2-40B4-BE49-F238E27FC236}">
              <a16:creationId xmlns:a16="http://schemas.microsoft.com/office/drawing/2014/main" id="{0983DA28-46BE-417C-9BE1-EEC1F70C4307}"/>
            </a:ext>
          </a:extLst>
        </xdr:cNvPr>
        <xdr:cNvSpPr/>
      </xdr:nvSpPr>
      <xdr:spPr>
        <a:xfrm>
          <a:off x="954261"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1209675</xdr:colOff>
      <xdr:row>0</xdr:row>
      <xdr:rowOff>1454150</xdr:rowOff>
    </xdr:from>
    <xdr:to>
      <xdr:col>3</xdr:col>
      <xdr:colOff>1162050</xdr:colOff>
      <xdr:row>0</xdr:row>
      <xdr:rowOff>1820500</xdr:rowOff>
    </xdr:to>
    <xdr:sp macro="[0]!GoToHaEvents" textlink="">
      <xdr:nvSpPr>
        <xdr:cNvPr id="12" name="Rectangle: Rounded Corners 11">
          <a:extLst>
            <a:ext uri="{FF2B5EF4-FFF2-40B4-BE49-F238E27FC236}">
              <a16:creationId xmlns:a16="http://schemas.microsoft.com/office/drawing/2014/main" id="{BA1081DE-DBE4-44D9-B5BE-6D59A33FE656}"/>
            </a:ext>
          </a:extLst>
        </xdr:cNvPr>
        <xdr:cNvSpPr/>
      </xdr:nvSpPr>
      <xdr:spPr>
        <a:xfrm>
          <a:off x="2933700" y="1454150"/>
          <a:ext cx="1562100" cy="36635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harvest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0</xdr:col>
      <xdr:colOff>95250</xdr:colOff>
      <xdr:row>0</xdr:row>
      <xdr:rowOff>1435100</xdr:rowOff>
    </xdr:from>
    <xdr:to>
      <xdr:col>1</xdr:col>
      <xdr:colOff>248875</xdr:colOff>
      <xdr:row>0</xdr:row>
      <xdr:rowOff>1798275</xdr:rowOff>
    </xdr:to>
    <xdr:sp macro="[0]!GoToFirstSheet" textlink="">
      <xdr:nvSpPr>
        <xdr:cNvPr id="2" name="Rectangle: Rounded Corners 1">
          <a:extLst>
            <a:ext uri="{FF2B5EF4-FFF2-40B4-BE49-F238E27FC236}">
              <a16:creationId xmlns:a16="http://schemas.microsoft.com/office/drawing/2014/main" id="{A59CA0A8-D598-4167-B405-5325C82E6786}"/>
            </a:ext>
          </a:extLst>
        </xdr:cNvPr>
        <xdr:cNvSpPr/>
      </xdr:nvSpPr>
      <xdr:spPr>
        <a:xfrm>
          <a:off x="95250" y="1438275"/>
          <a:ext cx="3727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265962</xdr:colOff>
      <xdr:row>0</xdr:row>
      <xdr:rowOff>1435100</xdr:rowOff>
    </xdr:from>
    <xdr:to>
      <xdr:col>2</xdr:col>
      <xdr:colOff>1540732</xdr:colOff>
      <xdr:row>0</xdr:row>
      <xdr:rowOff>1798275</xdr:rowOff>
    </xdr:to>
    <xdr:sp macro="[0]!ShowColumnSelector" textlink="">
      <xdr:nvSpPr>
        <xdr:cNvPr id="3" name="Rectangle: Rounded Corners 2">
          <a:extLst>
            <a:ext uri="{FF2B5EF4-FFF2-40B4-BE49-F238E27FC236}">
              <a16:creationId xmlns:a16="http://schemas.microsoft.com/office/drawing/2014/main" id="{FF41D937-40F0-4D57-9768-E78CCF7C30AF}"/>
            </a:ext>
          </a:extLst>
        </xdr:cNvPr>
        <xdr:cNvSpPr/>
      </xdr:nvSpPr>
      <xdr:spPr>
        <a:xfrm>
          <a:off x="1428012" y="1438275"/>
          <a:ext cx="13160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316910</xdr:colOff>
      <xdr:row>0</xdr:row>
      <xdr:rowOff>1435100</xdr:rowOff>
    </xdr:from>
    <xdr:to>
      <xdr:col>1</xdr:col>
      <xdr:colOff>678981</xdr:colOff>
      <xdr:row>0</xdr:row>
      <xdr:rowOff>1798275</xdr:rowOff>
    </xdr:to>
    <xdr:sp macro="[0]!GoToPreviousSheet" textlink="">
      <xdr:nvSpPr>
        <xdr:cNvPr id="4" name="Rectangle: Rounded Corners 3">
          <a:extLst>
            <a:ext uri="{FF2B5EF4-FFF2-40B4-BE49-F238E27FC236}">
              <a16:creationId xmlns:a16="http://schemas.microsoft.com/office/drawing/2014/main" id="{F994568C-99EA-4BC7-AABE-99C7D3055E3D}"/>
            </a:ext>
          </a:extLst>
        </xdr:cNvPr>
        <xdr:cNvSpPr/>
      </xdr:nvSpPr>
      <xdr:spPr>
        <a:xfrm>
          <a:off x="53281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741536</xdr:colOff>
      <xdr:row>0</xdr:row>
      <xdr:rowOff>1435100</xdr:rowOff>
    </xdr:from>
    <xdr:to>
      <xdr:col>2</xdr:col>
      <xdr:colOff>209361</xdr:colOff>
      <xdr:row>0</xdr:row>
      <xdr:rowOff>1798275</xdr:rowOff>
    </xdr:to>
    <xdr:sp macro="[0]!GoToNextSheet" textlink="">
      <xdr:nvSpPr>
        <xdr:cNvPr id="5" name="Rectangle: Rounded Corners 4">
          <a:extLst>
            <a:ext uri="{FF2B5EF4-FFF2-40B4-BE49-F238E27FC236}">
              <a16:creationId xmlns:a16="http://schemas.microsoft.com/office/drawing/2014/main" id="{1DC9BD0B-EA82-439C-9EA0-AD577FDC1988}"/>
            </a:ext>
          </a:extLst>
        </xdr:cNvPr>
        <xdr:cNvSpPr/>
      </xdr:nvSpPr>
      <xdr:spPr>
        <a:xfrm>
          <a:off x="960611" y="1438275"/>
          <a:ext cx="4108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104775</xdr:colOff>
      <xdr:row>0</xdr:row>
      <xdr:rowOff>1447800</xdr:rowOff>
    </xdr:from>
    <xdr:to>
      <xdr:col>3</xdr:col>
      <xdr:colOff>464775</xdr:colOff>
      <xdr:row>0</xdr:row>
      <xdr:rowOff>1807800</xdr:rowOff>
    </xdr:to>
    <xdr:sp macro="[0]!GoToParentSheet" textlink="">
      <xdr:nvSpPr>
        <xdr:cNvPr id="11" name="Rectangle: Rounded Corners 10">
          <a:extLst>
            <a:ext uri="{FF2B5EF4-FFF2-40B4-BE49-F238E27FC236}">
              <a16:creationId xmlns:a16="http://schemas.microsoft.com/office/drawing/2014/main" id="{CBBF2AE8-858B-41E9-85CB-78EAA3B4AF4E}"/>
            </a:ext>
          </a:extLst>
        </xdr:cNvPr>
        <xdr:cNvSpPr/>
      </xdr:nvSpPr>
      <xdr:spPr>
        <a:xfrm>
          <a:off x="2971800" y="1447800"/>
          <a:ext cx="3600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114300</xdr:colOff>
      <xdr:row>0</xdr:row>
      <xdr:rowOff>1771650</xdr:rowOff>
    </xdr:from>
    <xdr:to>
      <xdr:col>1</xdr:col>
      <xdr:colOff>288770</xdr:colOff>
      <xdr:row>0</xdr:row>
      <xdr:rowOff>2131650</xdr:rowOff>
    </xdr:to>
    <xdr:sp macro="[0]!GoToFirstSheet" textlink="">
      <xdr:nvSpPr>
        <xdr:cNvPr id="2" name="Rectangle: Rounded Corners 1">
          <a:extLst>
            <a:ext uri="{FF2B5EF4-FFF2-40B4-BE49-F238E27FC236}">
              <a16:creationId xmlns:a16="http://schemas.microsoft.com/office/drawing/2014/main" id="{C35A4055-5B9E-4552-BB1D-73B6A1574FDD}"/>
            </a:ext>
          </a:extLst>
        </xdr:cNvPr>
        <xdr:cNvSpPr/>
      </xdr:nvSpPr>
      <xdr:spPr>
        <a:xfrm>
          <a:off x="114300" y="17716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350455</xdr:colOff>
      <xdr:row>0</xdr:row>
      <xdr:rowOff>1771650</xdr:rowOff>
    </xdr:from>
    <xdr:to>
      <xdr:col>1</xdr:col>
      <xdr:colOff>712526</xdr:colOff>
      <xdr:row>0</xdr:row>
      <xdr:rowOff>2131650</xdr:rowOff>
    </xdr:to>
    <xdr:sp macro="[0]!GoToPreviousSheet" textlink="">
      <xdr:nvSpPr>
        <xdr:cNvPr id="4" name="Rectangle: Rounded Corners 3">
          <a:extLst>
            <a:ext uri="{FF2B5EF4-FFF2-40B4-BE49-F238E27FC236}">
              <a16:creationId xmlns:a16="http://schemas.microsoft.com/office/drawing/2014/main" id="{693C7D2C-AF76-40E2-8B38-8D355D4EA993}"/>
            </a:ext>
          </a:extLst>
        </xdr:cNvPr>
        <xdr:cNvSpPr/>
      </xdr:nvSpPr>
      <xdr:spPr>
        <a:xfrm>
          <a:off x="547305" y="17716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122430</xdr:colOff>
      <xdr:row>0</xdr:row>
      <xdr:rowOff>1771650</xdr:rowOff>
    </xdr:from>
    <xdr:to>
      <xdr:col>2</xdr:col>
      <xdr:colOff>1438475</xdr:colOff>
      <xdr:row>0</xdr:row>
      <xdr:rowOff>2131650</xdr:rowOff>
    </xdr:to>
    <xdr:sp macro="[0]!ShowColumnSelector" textlink="">
      <xdr:nvSpPr>
        <xdr:cNvPr id="6" name="Rectangle: Rounded Corners 5">
          <a:extLst>
            <a:ext uri="{FF2B5EF4-FFF2-40B4-BE49-F238E27FC236}">
              <a16:creationId xmlns:a16="http://schemas.microsoft.com/office/drawing/2014/main" id="{EB8D8CB8-EA9B-4CFF-82E6-4C57CA2C086E}"/>
            </a:ext>
          </a:extLst>
        </xdr:cNvPr>
        <xdr:cNvSpPr/>
      </xdr:nvSpPr>
      <xdr:spPr>
        <a:xfrm>
          <a:off x="1417830" y="177165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790575</xdr:colOff>
      <xdr:row>0</xdr:row>
      <xdr:rowOff>1771650</xdr:rowOff>
    </xdr:from>
    <xdr:to>
      <xdr:col>2</xdr:col>
      <xdr:colOff>45675</xdr:colOff>
      <xdr:row>0</xdr:row>
      <xdr:rowOff>2131650</xdr:rowOff>
    </xdr:to>
    <xdr:sp macro="[0]!GoToNextSheet" textlink="">
      <xdr:nvSpPr>
        <xdr:cNvPr id="7" name="Rectangle: Rounded Corners 6">
          <a:extLst>
            <a:ext uri="{FF2B5EF4-FFF2-40B4-BE49-F238E27FC236}">
              <a16:creationId xmlns:a16="http://schemas.microsoft.com/office/drawing/2014/main" id="{E2C42543-5D80-4590-B7AD-AA8E7320FD32}"/>
            </a:ext>
          </a:extLst>
        </xdr:cNvPr>
        <xdr:cNvSpPr/>
      </xdr:nvSpPr>
      <xdr:spPr>
        <a:xfrm>
          <a:off x="981075" y="17716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5BE24FDA-1BB4-4474-978E-0B63BD6FFEC1}"/>
            </a:ext>
          </a:extLst>
        </xdr:cNvPr>
        <xdr:cNvSpPr/>
      </xdr:nvSpPr>
      <xdr:spPr>
        <a:xfrm>
          <a:off x="919162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4D13F7BD-9D1F-4952-8141-DAC4DAAFFFAF}"/>
            </a:ext>
          </a:extLst>
        </xdr:cNvPr>
        <xdr:cNvSpPr/>
      </xdr:nvSpPr>
      <xdr:spPr>
        <a:xfrm>
          <a:off x="919162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1406525</xdr:rowOff>
    </xdr:from>
    <xdr:to>
      <xdr:col>1</xdr:col>
      <xdr:colOff>226650</xdr:colOff>
      <xdr:row>0</xdr:row>
      <xdr:rowOff>1769700</xdr:rowOff>
    </xdr:to>
    <xdr:sp macro="[0]!GoToFirstSheet" textlink="">
      <xdr:nvSpPr>
        <xdr:cNvPr id="4" name="Rectangle: Rounded Corners 3">
          <a:extLst>
            <a:ext uri="{FF2B5EF4-FFF2-40B4-BE49-F238E27FC236}">
              <a16:creationId xmlns:a16="http://schemas.microsoft.com/office/drawing/2014/main" id="{852D93ED-9542-4DE4-913A-0117C71E6D93}"/>
            </a:ext>
          </a:extLst>
        </xdr:cNvPr>
        <xdr:cNvSpPr/>
      </xdr:nvSpPr>
      <xdr:spPr>
        <a:xfrm>
          <a:off x="95250" y="1400175"/>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302830</xdr:colOff>
      <xdr:row>0</xdr:row>
      <xdr:rowOff>1406525</xdr:rowOff>
    </xdr:from>
    <xdr:to>
      <xdr:col>1</xdr:col>
      <xdr:colOff>662830</xdr:colOff>
      <xdr:row>0</xdr:row>
      <xdr:rowOff>1769700</xdr:rowOff>
    </xdr:to>
    <xdr:sp macro="[0]!GoToPreviousSheet" textlink="">
      <xdr:nvSpPr>
        <xdr:cNvPr id="5" name="Rectangle: Rounded Corners 4">
          <a:extLst>
            <a:ext uri="{FF2B5EF4-FFF2-40B4-BE49-F238E27FC236}">
              <a16:creationId xmlns:a16="http://schemas.microsoft.com/office/drawing/2014/main" id="{873D4E5B-1B43-46B2-84CF-90B06E935AFB}"/>
            </a:ext>
          </a:extLst>
        </xdr:cNvPr>
        <xdr:cNvSpPr/>
      </xdr:nvSpPr>
      <xdr:spPr>
        <a:xfrm>
          <a:off x="534605" y="1400175"/>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721106</xdr:colOff>
      <xdr:row>0</xdr:row>
      <xdr:rowOff>1406525</xdr:rowOff>
    </xdr:from>
    <xdr:to>
      <xdr:col>1</xdr:col>
      <xdr:colOff>1081106</xdr:colOff>
      <xdr:row>0</xdr:row>
      <xdr:rowOff>1769700</xdr:rowOff>
    </xdr:to>
    <xdr:sp macro="[0]!GoToNextSheet" textlink="">
      <xdr:nvSpPr>
        <xdr:cNvPr id="6" name="Rectangle: Rounded Corners 5">
          <a:extLst>
            <a:ext uri="{FF2B5EF4-FFF2-40B4-BE49-F238E27FC236}">
              <a16:creationId xmlns:a16="http://schemas.microsoft.com/office/drawing/2014/main" id="{6BEC1DED-43A9-43AD-BDED-FFF1A5833F77}"/>
            </a:ext>
          </a:extLst>
        </xdr:cNvPr>
        <xdr:cNvSpPr/>
      </xdr:nvSpPr>
      <xdr:spPr>
        <a:xfrm>
          <a:off x="959231" y="1400175"/>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1181100</xdr:colOff>
      <xdr:row>0</xdr:row>
      <xdr:rowOff>1406525</xdr:rowOff>
    </xdr:from>
    <xdr:to>
      <xdr:col>2</xdr:col>
      <xdr:colOff>1119195</xdr:colOff>
      <xdr:row>0</xdr:row>
      <xdr:rowOff>1769700</xdr:rowOff>
    </xdr:to>
    <xdr:sp macro="[0]!ShowColumnSelector" textlink="">
      <xdr:nvSpPr>
        <xdr:cNvPr id="7" name="Rectangle: Rounded Corners 6">
          <a:extLst>
            <a:ext uri="{FF2B5EF4-FFF2-40B4-BE49-F238E27FC236}">
              <a16:creationId xmlns:a16="http://schemas.microsoft.com/office/drawing/2014/main" id="{515831AC-AABD-4E12-BD05-79205791DF12}"/>
            </a:ext>
          </a:extLst>
        </xdr:cNvPr>
        <xdr:cNvSpPr/>
      </xdr:nvSpPr>
      <xdr:spPr>
        <a:xfrm>
          <a:off x="1419225" y="14001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30C3DE37-FC62-4FED-BD06-21C5DC6A545D}"/>
            </a:ext>
          </a:extLst>
        </xdr:cNvPr>
        <xdr:cNvSpPr/>
      </xdr:nvSpPr>
      <xdr:spPr>
        <a:xfrm>
          <a:off x="919162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496508C9-8F97-41EB-9A6A-A2BA4ADB9533}"/>
            </a:ext>
          </a:extLst>
        </xdr:cNvPr>
        <xdr:cNvSpPr/>
      </xdr:nvSpPr>
      <xdr:spPr>
        <a:xfrm>
          <a:off x="919162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1428750</xdr:rowOff>
    </xdr:from>
    <xdr:to>
      <xdr:col>1</xdr:col>
      <xdr:colOff>203045</xdr:colOff>
      <xdr:row>0</xdr:row>
      <xdr:rowOff>1788750</xdr:rowOff>
    </xdr:to>
    <xdr:sp macro="[0]!GoToFirstSheet" textlink="">
      <xdr:nvSpPr>
        <xdr:cNvPr id="9" name="Rectangle: Rounded Corners 8">
          <a:extLst>
            <a:ext uri="{FF2B5EF4-FFF2-40B4-BE49-F238E27FC236}">
              <a16:creationId xmlns:a16="http://schemas.microsoft.com/office/drawing/2014/main" id="{AB322025-AF09-4AA2-82BB-38D95C5EF21F}"/>
            </a:ext>
          </a:extLst>
        </xdr:cNvPr>
        <xdr:cNvSpPr/>
      </xdr:nvSpPr>
      <xdr:spPr>
        <a:xfrm>
          <a:off x="7620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1132461</xdr:colOff>
      <xdr:row>0</xdr:row>
      <xdr:rowOff>1428750</xdr:rowOff>
    </xdr:from>
    <xdr:to>
      <xdr:col>2</xdr:col>
      <xdr:colOff>1019756</xdr:colOff>
      <xdr:row>0</xdr:row>
      <xdr:rowOff>1788750</xdr:rowOff>
    </xdr:to>
    <xdr:sp macro="[0]!ShowColumnSelector" textlink="">
      <xdr:nvSpPr>
        <xdr:cNvPr id="10" name="Rectangle: Rounded Corners 9">
          <a:extLst>
            <a:ext uri="{FF2B5EF4-FFF2-40B4-BE49-F238E27FC236}">
              <a16:creationId xmlns:a16="http://schemas.microsoft.com/office/drawing/2014/main" id="{5704880A-D645-4435-9908-4DA1A9320C4D}"/>
            </a:ext>
          </a:extLst>
        </xdr:cNvPr>
        <xdr:cNvSpPr/>
      </xdr:nvSpPr>
      <xdr:spPr>
        <a:xfrm>
          <a:off x="137058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277430</xdr:colOff>
      <xdr:row>0</xdr:row>
      <xdr:rowOff>1428750</xdr:rowOff>
    </xdr:from>
    <xdr:to>
      <xdr:col>1</xdr:col>
      <xdr:colOff>639501</xdr:colOff>
      <xdr:row>0</xdr:row>
      <xdr:rowOff>1788750</xdr:rowOff>
    </xdr:to>
    <xdr:sp macro="[0]!GoToPreviousSheet" textlink="">
      <xdr:nvSpPr>
        <xdr:cNvPr id="11" name="Rectangle: Rounded Corners 10">
          <a:extLst>
            <a:ext uri="{FF2B5EF4-FFF2-40B4-BE49-F238E27FC236}">
              <a16:creationId xmlns:a16="http://schemas.microsoft.com/office/drawing/2014/main" id="{6A1A5572-58C4-4C50-B7BF-713E0C6A88D4}"/>
            </a:ext>
          </a:extLst>
        </xdr:cNvPr>
        <xdr:cNvSpPr/>
      </xdr:nvSpPr>
      <xdr:spPr>
        <a:xfrm>
          <a:off x="50920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702056</xdr:colOff>
      <xdr:row>0</xdr:row>
      <xdr:rowOff>1428750</xdr:rowOff>
    </xdr:from>
    <xdr:to>
      <xdr:col>1</xdr:col>
      <xdr:colOff>1069510</xdr:colOff>
      <xdr:row>0</xdr:row>
      <xdr:rowOff>1788750</xdr:rowOff>
    </xdr:to>
    <xdr:sp macro="[0]!GoToNextSheet" textlink="">
      <xdr:nvSpPr>
        <xdr:cNvPr id="12" name="Rectangle: Rounded Corners 11">
          <a:extLst>
            <a:ext uri="{FF2B5EF4-FFF2-40B4-BE49-F238E27FC236}">
              <a16:creationId xmlns:a16="http://schemas.microsoft.com/office/drawing/2014/main" id="{DC8FE649-0B96-410B-9B92-D2094FE79E72}"/>
            </a:ext>
          </a:extLst>
        </xdr:cNvPr>
        <xdr:cNvSpPr/>
      </xdr:nvSpPr>
      <xdr:spPr>
        <a:xfrm>
          <a:off x="94018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50472BF3-55FD-4C66-AA07-B7C60C1F1FB7}"/>
            </a:ext>
          </a:extLst>
        </xdr:cNvPr>
        <xdr:cNvSpPr/>
      </xdr:nvSpPr>
      <xdr:spPr>
        <a:xfrm>
          <a:off x="978217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03CE64F3-F54D-4774-BE78-D58C71B0B5D8}"/>
            </a:ext>
          </a:extLst>
        </xdr:cNvPr>
        <xdr:cNvSpPr/>
      </xdr:nvSpPr>
      <xdr:spPr>
        <a:xfrm>
          <a:off x="978217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1419225</xdr:rowOff>
    </xdr:from>
    <xdr:to>
      <xdr:col>1</xdr:col>
      <xdr:colOff>260195</xdr:colOff>
      <xdr:row>0</xdr:row>
      <xdr:rowOff>1779225</xdr:rowOff>
    </xdr:to>
    <xdr:sp macro="[0]!GoToFirstSheet" textlink="">
      <xdr:nvSpPr>
        <xdr:cNvPr id="13" name="Rectangle: Rounded Corners 12">
          <a:extLst>
            <a:ext uri="{FF2B5EF4-FFF2-40B4-BE49-F238E27FC236}">
              <a16:creationId xmlns:a16="http://schemas.microsoft.com/office/drawing/2014/main" id="{603C374C-E032-42A0-9BDF-21E2E60E7EBE}"/>
            </a:ext>
          </a:extLst>
        </xdr:cNvPr>
        <xdr:cNvSpPr/>
      </xdr:nvSpPr>
      <xdr:spPr>
        <a:xfrm>
          <a:off x="95250"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1189611</xdr:colOff>
      <xdr:row>0</xdr:row>
      <xdr:rowOff>1419225</xdr:rowOff>
    </xdr:from>
    <xdr:to>
      <xdr:col>2</xdr:col>
      <xdr:colOff>1076906</xdr:colOff>
      <xdr:row>0</xdr:row>
      <xdr:rowOff>1779225</xdr:rowOff>
    </xdr:to>
    <xdr:sp macro="[0]!ShowColumnSelector" textlink="">
      <xdr:nvSpPr>
        <xdr:cNvPr id="14" name="Rectangle: Rounded Corners 13">
          <a:extLst>
            <a:ext uri="{FF2B5EF4-FFF2-40B4-BE49-F238E27FC236}">
              <a16:creationId xmlns:a16="http://schemas.microsoft.com/office/drawing/2014/main" id="{C45D8D08-B650-47DC-8C0B-1EB675076E87}"/>
            </a:ext>
          </a:extLst>
        </xdr:cNvPr>
        <xdr:cNvSpPr/>
      </xdr:nvSpPr>
      <xdr:spPr>
        <a:xfrm>
          <a:off x="1389636" y="141922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1419225</xdr:rowOff>
    </xdr:from>
    <xdr:to>
      <xdr:col>1</xdr:col>
      <xdr:colOff>696651</xdr:colOff>
      <xdr:row>0</xdr:row>
      <xdr:rowOff>1779225</xdr:rowOff>
    </xdr:to>
    <xdr:sp macro="[0]!GoToPreviousSheet" textlink="">
      <xdr:nvSpPr>
        <xdr:cNvPr id="15" name="Rectangle: Rounded Corners 14">
          <a:extLst>
            <a:ext uri="{FF2B5EF4-FFF2-40B4-BE49-F238E27FC236}">
              <a16:creationId xmlns:a16="http://schemas.microsoft.com/office/drawing/2014/main" id="{A06BE800-0B79-4B6C-AE7D-D8D4793E93A4}"/>
            </a:ext>
          </a:extLst>
        </xdr:cNvPr>
        <xdr:cNvSpPr/>
      </xdr:nvSpPr>
      <xdr:spPr>
        <a:xfrm>
          <a:off x="52825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759206</xdr:colOff>
      <xdr:row>0</xdr:row>
      <xdr:rowOff>1419225</xdr:rowOff>
    </xdr:from>
    <xdr:to>
      <xdr:col>1</xdr:col>
      <xdr:colOff>1126660</xdr:colOff>
      <xdr:row>0</xdr:row>
      <xdr:rowOff>1779225</xdr:rowOff>
    </xdr:to>
    <xdr:sp macro="[0]!GoToNextSheet" textlink="">
      <xdr:nvSpPr>
        <xdr:cNvPr id="16" name="Rectangle: Rounded Corners 15">
          <a:extLst>
            <a:ext uri="{FF2B5EF4-FFF2-40B4-BE49-F238E27FC236}">
              <a16:creationId xmlns:a16="http://schemas.microsoft.com/office/drawing/2014/main" id="{4155F8C7-7987-4AAE-84B0-EC81F7A5DF81}"/>
            </a:ext>
          </a:extLst>
        </xdr:cNvPr>
        <xdr:cNvSpPr/>
      </xdr:nvSpPr>
      <xdr:spPr>
        <a:xfrm>
          <a:off x="959231" y="141922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6A16466F-4FF5-4E37-AD70-C145EC7F4890}"/>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3D25EDB0-5201-4926-9686-F6EB6E479E2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1400175</xdr:rowOff>
    </xdr:from>
    <xdr:to>
      <xdr:col>1</xdr:col>
      <xdr:colOff>222095</xdr:colOff>
      <xdr:row>0</xdr:row>
      <xdr:rowOff>1760175</xdr:rowOff>
    </xdr:to>
    <xdr:sp macro="[0]!GoToFirstSheet" textlink="">
      <xdr:nvSpPr>
        <xdr:cNvPr id="9" name="Rectangle: Rounded Corners 8">
          <a:extLst>
            <a:ext uri="{FF2B5EF4-FFF2-40B4-BE49-F238E27FC236}">
              <a16:creationId xmlns:a16="http://schemas.microsoft.com/office/drawing/2014/main" id="{FD64A21C-36DD-4A2D-96F3-481539352535}"/>
            </a:ext>
          </a:extLst>
        </xdr:cNvPr>
        <xdr:cNvSpPr/>
      </xdr:nvSpPr>
      <xdr:spPr>
        <a:xfrm>
          <a:off x="9525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296480</xdr:colOff>
      <xdr:row>0</xdr:row>
      <xdr:rowOff>1400175</xdr:rowOff>
    </xdr:from>
    <xdr:to>
      <xdr:col>1</xdr:col>
      <xdr:colOff>658551</xdr:colOff>
      <xdr:row>0</xdr:row>
      <xdr:rowOff>1760175</xdr:rowOff>
    </xdr:to>
    <xdr:sp macro="[0]!GoToPreviousSheet" textlink="">
      <xdr:nvSpPr>
        <xdr:cNvPr id="11" name="Rectangle: Rounded Corners 10">
          <a:extLst>
            <a:ext uri="{FF2B5EF4-FFF2-40B4-BE49-F238E27FC236}">
              <a16:creationId xmlns:a16="http://schemas.microsoft.com/office/drawing/2014/main" id="{6EE47953-3103-4AFC-BA6C-6169F05193D7}"/>
            </a:ext>
          </a:extLst>
        </xdr:cNvPr>
        <xdr:cNvSpPr/>
      </xdr:nvSpPr>
      <xdr:spPr>
        <a:xfrm>
          <a:off x="52825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721106</xdr:colOff>
      <xdr:row>0</xdr:row>
      <xdr:rowOff>1400175</xdr:rowOff>
    </xdr:from>
    <xdr:to>
      <xdr:col>1</xdr:col>
      <xdr:colOff>1088560</xdr:colOff>
      <xdr:row>0</xdr:row>
      <xdr:rowOff>1760175</xdr:rowOff>
    </xdr:to>
    <xdr:sp macro="[0]!GoToNextSheet" textlink="">
      <xdr:nvSpPr>
        <xdr:cNvPr id="12" name="Rectangle: Rounded Corners 11">
          <a:extLst>
            <a:ext uri="{FF2B5EF4-FFF2-40B4-BE49-F238E27FC236}">
              <a16:creationId xmlns:a16="http://schemas.microsoft.com/office/drawing/2014/main" id="{A1D7D4EA-D4E8-4E5E-94D1-D570647A2D42}"/>
            </a:ext>
          </a:extLst>
        </xdr:cNvPr>
        <xdr:cNvSpPr/>
      </xdr:nvSpPr>
      <xdr:spPr>
        <a:xfrm>
          <a:off x="95923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3.xml><?xml version="1.0" encoding="utf-8"?>
<xdr:wsDr xmlns:xdr="http://schemas.openxmlformats.org/drawingml/2006/spreadsheetDrawing" xmlns:a="http://schemas.openxmlformats.org/drawingml/2006/main">
  <xdr:twoCellAnchor editAs="absolute">
    <xdr:from>
      <xdr:col>0</xdr:col>
      <xdr:colOff>104775</xdr:colOff>
      <xdr:row>0</xdr:row>
      <xdr:rowOff>1809750</xdr:rowOff>
    </xdr:from>
    <xdr:to>
      <xdr:col>2</xdr:col>
      <xdr:colOff>255225</xdr:colOff>
      <xdr:row>0</xdr:row>
      <xdr:rowOff>2169750</xdr:rowOff>
    </xdr:to>
    <xdr:sp macro="[0]!GoToFirstSheet" textlink="">
      <xdr:nvSpPr>
        <xdr:cNvPr id="14" name="Rectangle: Rounded Corners 13">
          <a:extLst>
            <a:ext uri="{FF2B5EF4-FFF2-40B4-BE49-F238E27FC236}">
              <a16:creationId xmlns:a16="http://schemas.microsoft.com/office/drawing/2014/main" id="{F5354D6C-B01C-4333-BA9E-91ECC1B1AD5D}"/>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323260</xdr:colOff>
      <xdr:row>0</xdr:row>
      <xdr:rowOff>1809750</xdr:rowOff>
    </xdr:from>
    <xdr:to>
      <xdr:col>2</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5AA5E026-DD98-4B5A-A026-757D6915D65F}"/>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754236</xdr:colOff>
      <xdr:row>0</xdr:row>
      <xdr:rowOff>1809750</xdr:rowOff>
    </xdr:from>
    <xdr:to>
      <xdr:col>2</xdr:col>
      <xdr:colOff>1114236</xdr:colOff>
      <xdr:row>0</xdr:row>
      <xdr:rowOff>2169750</xdr:rowOff>
    </xdr:to>
    <xdr:sp macro="[0]!GoToNextSheet" textlink="">
      <xdr:nvSpPr>
        <xdr:cNvPr id="17" name="Rectangle: Rounded Corners 16">
          <a:extLst>
            <a:ext uri="{FF2B5EF4-FFF2-40B4-BE49-F238E27FC236}">
              <a16:creationId xmlns:a16="http://schemas.microsoft.com/office/drawing/2014/main" id="{8EDCC678-2501-44F5-BE3C-CDEFF37949F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6</xdr:col>
      <xdr:colOff>243508</xdr:colOff>
      <xdr:row>0</xdr:row>
      <xdr:rowOff>1784349</xdr:rowOff>
    </xdr:from>
    <xdr:to>
      <xdr:col>7</xdr:col>
      <xdr:colOff>362964</xdr:colOff>
      <xdr:row>0</xdr:row>
      <xdr:rowOff>2198324</xdr:rowOff>
    </xdr:to>
    <xdr:sp macro="[0]!GoToPlantTsGrowth" textlink="">
      <xdr:nvSpPr>
        <xdr:cNvPr id="18" name="Rectangle: Rounded Corners 17">
          <a:extLst>
            <a:ext uri="{FF2B5EF4-FFF2-40B4-BE49-F238E27FC236}">
              <a16:creationId xmlns:a16="http://schemas.microsoft.com/office/drawing/2014/main" id="{FD75F527-D0E3-4A32-848A-79945E3C5939}"/>
            </a:ext>
          </a:extLst>
        </xdr:cNvPr>
        <xdr:cNvSpPr/>
      </xdr:nvSpPr>
      <xdr:spPr>
        <a:xfrm>
          <a:off x="6924675" y="1784349"/>
          <a:ext cx="1458339"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Growth - development</a:t>
          </a:r>
          <a:endParaRPr lang="en-DE" sz="1100" kern="1200">
            <a:solidFill>
              <a:schemeClr val="bg1"/>
            </a:solidFill>
          </a:endParaRPr>
        </a:p>
      </xdr:txBody>
    </xdr:sp>
    <xdr:clientData/>
  </xdr:twoCellAnchor>
  <xdr:twoCellAnchor editAs="absolute">
    <xdr:from>
      <xdr:col>7</xdr:col>
      <xdr:colOff>447675</xdr:colOff>
      <xdr:row>0</xdr:row>
      <xdr:rowOff>1758950</xdr:rowOff>
    </xdr:from>
    <xdr:to>
      <xdr:col>8</xdr:col>
      <xdr:colOff>65204</xdr:colOff>
      <xdr:row>0</xdr:row>
      <xdr:rowOff>2201500</xdr:rowOff>
    </xdr:to>
    <xdr:sp macro="[0]!GoToPlantTsNutrients" textlink="">
      <xdr:nvSpPr>
        <xdr:cNvPr id="19" name="Rectangle: Rounded Corners 18">
          <a:extLst>
            <a:ext uri="{FF2B5EF4-FFF2-40B4-BE49-F238E27FC236}">
              <a16:creationId xmlns:a16="http://schemas.microsoft.com/office/drawing/2014/main" id="{D70F3403-ED2E-4E8C-A649-44C1AC28C456}"/>
            </a:ext>
          </a:extLst>
        </xdr:cNvPr>
        <xdr:cNvSpPr/>
      </xdr:nvSpPr>
      <xdr:spPr>
        <a:xfrm>
          <a:off x="8467725" y="1758950"/>
          <a:ext cx="1477389"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twoCellAnchor editAs="absolute">
    <xdr:from>
      <xdr:col>5</xdr:col>
      <xdr:colOff>1248864</xdr:colOff>
      <xdr:row>0</xdr:row>
      <xdr:rowOff>1544986</xdr:rowOff>
    </xdr:from>
    <xdr:to>
      <xdr:col>6</xdr:col>
      <xdr:colOff>240022</xdr:colOff>
      <xdr:row>0</xdr:row>
      <xdr:rowOff>1906936</xdr:rowOff>
    </xdr:to>
    <xdr:sp macro="" textlink="">
      <xdr:nvSpPr>
        <xdr:cNvPr id="20" name="TextBox 19">
          <a:extLst>
            <a:ext uri="{FF2B5EF4-FFF2-40B4-BE49-F238E27FC236}">
              <a16:creationId xmlns:a16="http://schemas.microsoft.com/office/drawing/2014/main" id="{2FDF74B2-514C-421D-ACED-066E5994AFF3}"/>
            </a:ext>
          </a:extLst>
        </xdr:cNvPr>
        <xdr:cNvSpPr txBox="1"/>
      </xdr:nvSpPr>
      <xdr:spPr>
        <a:xfrm>
          <a:off x="6130150" y="1544986"/>
          <a:ext cx="788484"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8</xdr:col>
      <xdr:colOff>137215</xdr:colOff>
      <xdr:row>0</xdr:row>
      <xdr:rowOff>1752600</xdr:rowOff>
    </xdr:from>
    <xdr:to>
      <xdr:col>8</xdr:col>
      <xdr:colOff>1611705</xdr:colOff>
      <xdr:row>0</xdr:row>
      <xdr:rowOff>2188800</xdr:rowOff>
    </xdr:to>
    <xdr:sp macro="[0]!GoToPlantTsPnD" textlink="">
      <xdr:nvSpPr>
        <xdr:cNvPr id="21" name="Rectangle: Rounded Corners 20">
          <a:extLst>
            <a:ext uri="{FF2B5EF4-FFF2-40B4-BE49-F238E27FC236}">
              <a16:creationId xmlns:a16="http://schemas.microsoft.com/office/drawing/2014/main" id="{3AFC151E-BB14-4EFF-949F-8155D81CCCFA}"/>
            </a:ext>
          </a:extLst>
        </xdr:cNvPr>
        <xdr:cNvSpPr/>
      </xdr:nvSpPr>
      <xdr:spPr>
        <a:xfrm>
          <a:off x="10017125" y="1752600"/>
          <a:ext cx="1477389"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Pests &amp; diseases</a:t>
          </a:r>
          <a:endParaRPr lang="en-DE" sz="1100" kern="1200">
            <a:solidFill>
              <a:schemeClr val="bg1"/>
            </a:solidFill>
          </a:endParaRPr>
        </a:p>
      </xdr:txBody>
    </xdr:sp>
    <xdr:clientData/>
  </xdr:twoCellAnchor>
  <xdr:twoCellAnchor editAs="absolute">
    <xdr:from>
      <xdr:col>6</xdr:col>
      <xdr:colOff>240333</xdr:colOff>
      <xdr:row>0</xdr:row>
      <xdr:rowOff>1260474</xdr:rowOff>
    </xdr:from>
    <xdr:to>
      <xdr:col>7</xdr:col>
      <xdr:colOff>362964</xdr:colOff>
      <xdr:row>0</xdr:row>
      <xdr:rowOff>1674449</xdr:rowOff>
    </xdr:to>
    <xdr:sp macro="[0]!GoToPlantSmGrowth" textlink="">
      <xdr:nvSpPr>
        <xdr:cNvPr id="22" name="Rectangle: Rounded Corners 21">
          <a:extLst>
            <a:ext uri="{FF2B5EF4-FFF2-40B4-BE49-F238E27FC236}">
              <a16:creationId xmlns:a16="http://schemas.microsoft.com/office/drawing/2014/main" id="{9CB7818B-DF54-47CF-AFBE-174771613CCB}"/>
            </a:ext>
          </a:extLst>
        </xdr:cNvPr>
        <xdr:cNvSpPr/>
      </xdr:nvSpPr>
      <xdr:spPr>
        <a:xfrm>
          <a:off x="6921500" y="1260474"/>
          <a:ext cx="1461514"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Growth</a:t>
          </a:r>
          <a:endParaRPr lang="en-DE" sz="1100" kern="1200">
            <a:solidFill>
              <a:schemeClr val="bg1"/>
            </a:solidFill>
          </a:endParaRPr>
        </a:p>
      </xdr:txBody>
    </xdr:sp>
    <xdr:clientData/>
  </xdr:twoCellAnchor>
  <xdr:twoCellAnchor editAs="absolute">
    <xdr:from>
      <xdr:col>7</xdr:col>
      <xdr:colOff>444500</xdr:colOff>
      <xdr:row>0</xdr:row>
      <xdr:rowOff>1235075</xdr:rowOff>
    </xdr:from>
    <xdr:to>
      <xdr:col>8</xdr:col>
      <xdr:colOff>65204</xdr:colOff>
      <xdr:row>0</xdr:row>
      <xdr:rowOff>1677625</xdr:rowOff>
    </xdr:to>
    <xdr:sp macro="[0]!GoToPlantSmDev" textlink="">
      <xdr:nvSpPr>
        <xdr:cNvPr id="23" name="Rectangle: Rounded Corners 22">
          <a:extLst>
            <a:ext uri="{FF2B5EF4-FFF2-40B4-BE49-F238E27FC236}">
              <a16:creationId xmlns:a16="http://schemas.microsoft.com/office/drawing/2014/main" id="{0DE8852B-FCE7-4DEE-9132-2939BEEA291F}"/>
            </a:ext>
          </a:extLst>
        </xdr:cNvPr>
        <xdr:cNvSpPr/>
      </xdr:nvSpPr>
      <xdr:spPr>
        <a:xfrm>
          <a:off x="8464550" y="1235075"/>
          <a:ext cx="1480564"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Development</a:t>
          </a:r>
          <a:endParaRPr lang="en-DE" sz="1100" kern="1200">
            <a:solidFill>
              <a:schemeClr val="bg1"/>
            </a:solidFill>
          </a:endParaRPr>
        </a:p>
      </xdr:txBody>
    </xdr:sp>
    <xdr:clientData/>
  </xdr:twoCellAnchor>
  <xdr:twoCellAnchor editAs="absolute">
    <xdr:from>
      <xdr:col>8</xdr:col>
      <xdr:colOff>137215</xdr:colOff>
      <xdr:row>0</xdr:row>
      <xdr:rowOff>1225550</xdr:rowOff>
    </xdr:from>
    <xdr:to>
      <xdr:col>8</xdr:col>
      <xdr:colOff>1614880</xdr:colOff>
      <xdr:row>0</xdr:row>
      <xdr:rowOff>1668100</xdr:rowOff>
    </xdr:to>
    <xdr:sp macro="[0]!GoToPlantSmNutrients" textlink="">
      <xdr:nvSpPr>
        <xdr:cNvPr id="24" name="Rectangle: Rounded Corners 23">
          <a:extLst>
            <a:ext uri="{FF2B5EF4-FFF2-40B4-BE49-F238E27FC236}">
              <a16:creationId xmlns:a16="http://schemas.microsoft.com/office/drawing/2014/main" id="{6C393D8C-2519-40ED-8D5A-79F54CBCF65C}"/>
            </a:ext>
          </a:extLst>
        </xdr:cNvPr>
        <xdr:cNvSpPr/>
      </xdr:nvSpPr>
      <xdr:spPr>
        <a:xfrm>
          <a:off x="10017125" y="1225550"/>
          <a:ext cx="1480564"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twoCellAnchor editAs="absolute">
    <xdr:from>
      <xdr:col>2</xdr:col>
      <xdr:colOff>1200150</xdr:colOff>
      <xdr:row>0</xdr:row>
      <xdr:rowOff>1809750</xdr:rowOff>
    </xdr:from>
    <xdr:to>
      <xdr:col>3</xdr:col>
      <xdr:colOff>1116020</xdr:colOff>
      <xdr:row>0</xdr:row>
      <xdr:rowOff>2169750</xdr:rowOff>
    </xdr:to>
    <xdr:sp macro="[0]!ShowColumnSelector" textlink="">
      <xdr:nvSpPr>
        <xdr:cNvPr id="2" name="Rectangle: Rounded Corners 1">
          <a:extLst>
            <a:ext uri="{FF2B5EF4-FFF2-40B4-BE49-F238E27FC236}">
              <a16:creationId xmlns:a16="http://schemas.microsoft.com/office/drawing/2014/main" id="{346396D9-4240-4AB8-9662-62DF3314AF10}"/>
            </a:ext>
          </a:extLst>
        </xdr:cNvPr>
        <xdr:cNvSpPr/>
      </xdr:nvSpPr>
      <xdr:spPr>
        <a:xfrm>
          <a:off x="1409700" y="1809750"/>
          <a:ext cx="126842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wsDr>
</file>

<file path=xl/drawings/drawing34.xml><?xml version="1.0" encoding="utf-8"?>
<xdr:wsDr xmlns:xdr="http://schemas.openxmlformats.org/drawingml/2006/spreadsheetDrawing" xmlns:a="http://schemas.openxmlformats.org/drawingml/2006/main">
  <xdr:twoCellAnchor editAs="absolute">
    <xdr:from>
      <xdr:col>7</xdr:col>
      <xdr:colOff>1334407</xdr:colOff>
      <xdr:row>0</xdr:row>
      <xdr:rowOff>1673225</xdr:rowOff>
    </xdr:from>
    <xdr:to>
      <xdr:col>9</xdr:col>
      <xdr:colOff>336007</xdr:colOff>
      <xdr:row>0</xdr:row>
      <xdr:rowOff>1892400</xdr:rowOff>
    </xdr:to>
    <xdr:sp macro="[0]!GoToSoilLyrChem" textlink="">
      <xdr:nvSpPr>
        <xdr:cNvPr id="6" name="Rectangle: Rounded Corners 5">
          <a:extLst>
            <a:ext uri="{FF2B5EF4-FFF2-40B4-BE49-F238E27FC236}">
              <a16:creationId xmlns:a16="http://schemas.microsoft.com/office/drawing/2014/main" id="{91F9F2EA-EBE9-4184-9F11-2C22F62FFD21}"/>
            </a:ext>
          </a:extLst>
        </xdr:cNvPr>
        <xdr:cNvSpPr/>
      </xdr:nvSpPr>
      <xdr:spPr>
        <a:xfrm>
          <a:off x="12231007" y="1673225"/>
          <a:ext cx="14400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Chemical properties</a:t>
          </a:r>
          <a:endParaRPr lang="en-DE" sz="1100" kern="1200">
            <a:solidFill>
              <a:schemeClr val="lt1"/>
            </a:solidFill>
            <a:latin typeface="+mn-lt"/>
            <a:ea typeface="+mn-ea"/>
            <a:cs typeface="+mn-cs"/>
          </a:endParaRPr>
        </a:p>
      </xdr:txBody>
    </xdr:sp>
    <xdr:clientData/>
  </xdr:twoCellAnchor>
  <xdr:twoCellAnchor editAs="absolute">
    <xdr:from>
      <xdr:col>7</xdr:col>
      <xdr:colOff>1330325</xdr:colOff>
      <xdr:row>0</xdr:row>
      <xdr:rowOff>1387475</xdr:rowOff>
    </xdr:from>
    <xdr:to>
      <xdr:col>9</xdr:col>
      <xdr:colOff>331925</xdr:colOff>
      <xdr:row>0</xdr:row>
      <xdr:rowOff>1606650</xdr:rowOff>
    </xdr:to>
    <xdr:sp macro="[0]!GoToSoilLyrPhys" textlink="">
      <xdr:nvSpPr>
        <xdr:cNvPr id="7" name="Rectangle: Rounded Corners 6">
          <a:extLst>
            <a:ext uri="{FF2B5EF4-FFF2-40B4-BE49-F238E27FC236}">
              <a16:creationId xmlns:a16="http://schemas.microsoft.com/office/drawing/2014/main" id="{74459EC3-85C7-4852-8720-7B1DC450B058}"/>
            </a:ext>
          </a:extLst>
        </xdr:cNvPr>
        <xdr:cNvSpPr/>
      </xdr:nvSpPr>
      <xdr:spPr>
        <a:xfrm>
          <a:off x="12226925" y="1387475"/>
          <a:ext cx="14400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Physical properties</a:t>
          </a:r>
          <a:endParaRPr lang="en-DE" sz="1100" kern="1200">
            <a:solidFill>
              <a:schemeClr val="lt1"/>
            </a:solidFill>
            <a:latin typeface="+mn-lt"/>
            <a:ea typeface="+mn-ea"/>
            <a:cs typeface="+mn-cs"/>
          </a:endParaRPr>
        </a:p>
      </xdr:txBody>
    </xdr:sp>
    <xdr:clientData/>
  </xdr:twoCellAnchor>
  <xdr:twoCellAnchor editAs="absolute">
    <xdr:from>
      <xdr:col>7</xdr:col>
      <xdr:colOff>1333046</xdr:colOff>
      <xdr:row>0</xdr:row>
      <xdr:rowOff>1958975</xdr:rowOff>
    </xdr:from>
    <xdr:to>
      <xdr:col>9</xdr:col>
      <xdr:colOff>334646</xdr:colOff>
      <xdr:row>0</xdr:row>
      <xdr:rowOff>2178150</xdr:rowOff>
    </xdr:to>
    <xdr:sp macro="[0]!GoToSoilLyrTemp" textlink="">
      <xdr:nvSpPr>
        <xdr:cNvPr id="8" name="Rectangle: Rounded Corners 7">
          <a:extLst>
            <a:ext uri="{FF2B5EF4-FFF2-40B4-BE49-F238E27FC236}">
              <a16:creationId xmlns:a16="http://schemas.microsoft.com/office/drawing/2014/main" id="{6D7323F8-F8D0-4B50-89B7-DFB090933C2A}"/>
            </a:ext>
          </a:extLst>
        </xdr:cNvPr>
        <xdr:cNvSpPr/>
      </xdr:nvSpPr>
      <xdr:spPr>
        <a:xfrm>
          <a:off x="12229646" y="1958975"/>
          <a:ext cx="14400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Temperature</a:t>
          </a:r>
          <a:endParaRPr lang="en-DE" sz="1100" kern="1200">
            <a:solidFill>
              <a:schemeClr val="lt1"/>
            </a:solidFill>
            <a:latin typeface="+mn-lt"/>
            <a:ea typeface="+mn-ea"/>
            <a:cs typeface="+mn-cs"/>
          </a:endParaRPr>
        </a:p>
      </xdr:txBody>
    </xdr:sp>
    <xdr:clientData/>
  </xdr:twoCellAnchor>
  <xdr:twoCellAnchor editAs="absolute">
    <xdr:from>
      <xdr:col>11</xdr:col>
      <xdr:colOff>1360</xdr:colOff>
      <xdr:row>0</xdr:row>
      <xdr:rowOff>1095375</xdr:rowOff>
    </xdr:from>
    <xdr:to>
      <xdr:col>12</xdr:col>
      <xdr:colOff>60235</xdr:colOff>
      <xdr:row>0</xdr:row>
      <xdr:rowOff>1314550</xdr:rowOff>
    </xdr:to>
    <xdr:sp macro="[0]!GoToSoilLyrOM" textlink="">
      <xdr:nvSpPr>
        <xdr:cNvPr id="9" name="Rectangle: Rounded Corners 8">
          <a:extLst>
            <a:ext uri="{FF2B5EF4-FFF2-40B4-BE49-F238E27FC236}">
              <a16:creationId xmlns:a16="http://schemas.microsoft.com/office/drawing/2014/main" id="{C5E6DB6D-7E07-4A2A-81AA-7EAC1A75893F}"/>
            </a:ext>
          </a:extLst>
        </xdr:cNvPr>
        <xdr:cNvSpPr/>
      </xdr:nvSpPr>
      <xdr:spPr>
        <a:xfrm>
          <a:off x="15317560" y="1095375"/>
          <a:ext cx="14400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Organic matter</a:t>
          </a:r>
          <a:endParaRPr lang="en-DE" sz="1100" kern="1200">
            <a:solidFill>
              <a:schemeClr val="lt1"/>
            </a:solidFill>
            <a:latin typeface="+mn-lt"/>
            <a:ea typeface="+mn-ea"/>
            <a:cs typeface="+mn-cs"/>
          </a:endParaRPr>
        </a:p>
      </xdr:txBody>
    </xdr:sp>
    <xdr:clientData/>
  </xdr:twoCellAnchor>
  <xdr:twoCellAnchor editAs="absolute">
    <xdr:from>
      <xdr:col>10</xdr:col>
      <xdr:colOff>988785</xdr:colOff>
      <xdr:row>0</xdr:row>
      <xdr:rowOff>1381125</xdr:rowOff>
    </xdr:from>
    <xdr:to>
      <xdr:col>12</xdr:col>
      <xdr:colOff>57060</xdr:colOff>
      <xdr:row>0</xdr:row>
      <xdr:rowOff>1597125</xdr:rowOff>
    </xdr:to>
    <xdr:sp macro="[0]!GoToSoilLyrCarbon" textlink="">
      <xdr:nvSpPr>
        <xdr:cNvPr id="10" name="Rectangle: Rounded Corners 9">
          <a:extLst>
            <a:ext uri="{FF2B5EF4-FFF2-40B4-BE49-F238E27FC236}">
              <a16:creationId xmlns:a16="http://schemas.microsoft.com/office/drawing/2014/main" id="{29F43EFF-1E0D-4D47-B31B-B4E9F1AB8324}"/>
            </a:ext>
          </a:extLst>
        </xdr:cNvPr>
        <xdr:cNvSpPr/>
      </xdr:nvSpPr>
      <xdr:spPr>
        <a:xfrm>
          <a:off x="15314385" y="1381125"/>
          <a:ext cx="1440000"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Carbon pools</a:t>
          </a:r>
          <a:endParaRPr lang="en-DE" sz="1100" kern="1200">
            <a:solidFill>
              <a:schemeClr val="lt1"/>
            </a:solidFill>
            <a:latin typeface="+mn-lt"/>
            <a:ea typeface="+mn-ea"/>
            <a:cs typeface="+mn-cs"/>
          </a:endParaRPr>
        </a:p>
      </xdr:txBody>
    </xdr:sp>
    <xdr:clientData/>
  </xdr:twoCellAnchor>
  <xdr:twoCellAnchor editAs="absolute">
    <xdr:from>
      <xdr:col>9</xdr:col>
      <xdr:colOff>463550</xdr:colOff>
      <xdr:row>0</xdr:row>
      <xdr:rowOff>1092200</xdr:rowOff>
    </xdr:from>
    <xdr:to>
      <xdr:col>10</xdr:col>
      <xdr:colOff>912950</xdr:colOff>
      <xdr:row>0</xdr:row>
      <xdr:rowOff>1311375</xdr:rowOff>
    </xdr:to>
    <xdr:sp macro="[0]!GoToSoilLyrNPK" textlink="">
      <xdr:nvSpPr>
        <xdr:cNvPr id="16" name="Rectangle: Rounded Corners 15">
          <a:extLst>
            <a:ext uri="{FF2B5EF4-FFF2-40B4-BE49-F238E27FC236}">
              <a16:creationId xmlns:a16="http://schemas.microsoft.com/office/drawing/2014/main" id="{E6CE5BC5-80C9-4F83-805A-EFF1854BE7FE}"/>
            </a:ext>
          </a:extLst>
        </xdr:cNvPr>
        <xdr:cNvSpPr/>
      </xdr:nvSpPr>
      <xdr:spPr>
        <a:xfrm>
          <a:off x="13798550" y="1092200"/>
          <a:ext cx="14400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Core nutrients (NPK)</a:t>
          </a:r>
          <a:endParaRPr lang="en-DE" sz="1100" kern="1200">
            <a:solidFill>
              <a:schemeClr val="lt1"/>
            </a:solidFill>
            <a:latin typeface="+mn-lt"/>
            <a:ea typeface="+mn-ea"/>
            <a:cs typeface="+mn-cs"/>
          </a:endParaRPr>
        </a:p>
      </xdr:txBody>
    </xdr:sp>
    <xdr:clientData/>
  </xdr:twoCellAnchor>
  <xdr:twoCellAnchor editAs="absolute">
    <xdr:from>
      <xdr:col>9</xdr:col>
      <xdr:colOff>468539</xdr:colOff>
      <xdr:row>0</xdr:row>
      <xdr:rowOff>1377950</xdr:rowOff>
    </xdr:from>
    <xdr:to>
      <xdr:col>10</xdr:col>
      <xdr:colOff>917939</xdr:colOff>
      <xdr:row>0</xdr:row>
      <xdr:rowOff>1597125</xdr:rowOff>
    </xdr:to>
    <xdr:sp macro="[0]!GoToSoilLyrNutrients" textlink="">
      <xdr:nvSpPr>
        <xdr:cNvPr id="17" name="Rectangle: Rounded Corners 16">
          <a:extLst>
            <a:ext uri="{FF2B5EF4-FFF2-40B4-BE49-F238E27FC236}">
              <a16:creationId xmlns:a16="http://schemas.microsoft.com/office/drawing/2014/main" id="{9E7DDCAC-CA12-4719-918E-897CD2351051}"/>
            </a:ext>
          </a:extLst>
        </xdr:cNvPr>
        <xdr:cNvSpPr/>
      </xdr:nvSpPr>
      <xdr:spPr>
        <a:xfrm>
          <a:off x="13803539" y="1377950"/>
          <a:ext cx="14400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Secondary nutrients</a:t>
          </a:r>
          <a:endParaRPr lang="en-DE" sz="1100" kern="1200">
            <a:solidFill>
              <a:schemeClr val="lt1"/>
            </a:solidFill>
            <a:latin typeface="+mn-lt"/>
            <a:ea typeface="+mn-ea"/>
            <a:cs typeface="+mn-cs"/>
          </a:endParaRPr>
        </a:p>
      </xdr:txBody>
    </xdr:sp>
    <xdr:clientData/>
  </xdr:twoCellAnchor>
  <xdr:twoCellAnchor editAs="absolute">
    <xdr:from>
      <xdr:col>9</xdr:col>
      <xdr:colOff>467178</xdr:colOff>
      <xdr:row>0</xdr:row>
      <xdr:rowOff>1663700</xdr:rowOff>
    </xdr:from>
    <xdr:to>
      <xdr:col>10</xdr:col>
      <xdr:colOff>916578</xdr:colOff>
      <xdr:row>0</xdr:row>
      <xdr:rowOff>1882875</xdr:rowOff>
    </xdr:to>
    <xdr:sp macro="[0]!GoToSoilLyrNdyn" textlink="">
      <xdr:nvSpPr>
        <xdr:cNvPr id="18" name="Rectangle: Rounded Corners 17">
          <a:extLst>
            <a:ext uri="{FF2B5EF4-FFF2-40B4-BE49-F238E27FC236}">
              <a16:creationId xmlns:a16="http://schemas.microsoft.com/office/drawing/2014/main" id="{12556AF8-96E3-454A-91E4-F72DF6BEF3D3}"/>
            </a:ext>
          </a:extLst>
        </xdr:cNvPr>
        <xdr:cNvSpPr/>
      </xdr:nvSpPr>
      <xdr:spPr>
        <a:xfrm>
          <a:off x="13802178" y="1663700"/>
          <a:ext cx="14400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Nitrogen</a:t>
          </a:r>
          <a:r>
            <a:rPr lang="de-DE" sz="1100" kern="1200" baseline="0">
              <a:solidFill>
                <a:schemeClr val="lt1"/>
              </a:solidFill>
              <a:latin typeface="+mn-lt"/>
              <a:ea typeface="+mn-ea"/>
              <a:cs typeface="+mn-cs"/>
            </a:rPr>
            <a:t> dynamics</a:t>
          </a:r>
          <a:endParaRPr lang="en-DE" sz="1100" kern="1200">
            <a:solidFill>
              <a:schemeClr val="lt1"/>
            </a:solidFill>
            <a:latin typeface="+mn-lt"/>
            <a:ea typeface="+mn-ea"/>
            <a:cs typeface="+mn-cs"/>
          </a:endParaRPr>
        </a:p>
      </xdr:txBody>
    </xdr:sp>
    <xdr:clientData/>
  </xdr:twoCellAnchor>
  <xdr:twoCellAnchor editAs="absolute">
    <xdr:from>
      <xdr:col>9</xdr:col>
      <xdr:colOff>464910</xdr:colOff>
      <xdr:row>0</xdr:row>
      <xdr:rowOff>1962150</xdr:rowOff>
    </xdr:from>
    <xdr:to>
      <xdr:col>10</xdr:col>
      <xdr:colOff>914310</xdr:colOff>
      <xdr:row>0</xdr:row>
      <xdr:rowOff>2181325</xdr:rowOff>
    </xdr:to>
    <xdr:sp macro="[0]!GoToSoilLyrPdyn" textlink="">
      <xdr:nvSpPr>
        <xdr:cNvPr id="19" name="Rectangle: Rounded Corners 18">
          <a:extLst>
            <a:ext uri="{FF2B5EF4-FFF2-40B4-BE49-F238E27FC236}">
              <a16:creationId xmlns:a16="http://schemas.microsoft.com/office/drawing/2014/main" id="{9C5D2C7F-BBFF-42C2-B496-56E5E99E3AE0}"/>
            </a:ext>
          </a:extLst>
        </xdr:cNvPr>
        <xdr:cNvSpPr/>
      </xdr:nvSpPr>
      <xdr:spPr>
        <a:xfrm>
          <a:off x="13799910" y="1962150"/>
          <a:ext cx="14400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Phosphorus dynamics</a:t>
          </a:r>
          <a:endParaRPr lang="en-DE" sz="1100" kern="1200">
            <a:solidFill>
              <a:schemeClr val="lt1"/>
            </a:solidFill>
            <a:latin typeface="+mn-lt"/>
            <a:ea typeface="+mn-ea"/>
            <a:cs typeface="+mn-cs"/>
          </a:endParaRPr>
        </a:p>
      </xdr:txBody>
    </xdr:sp>
    <xdr:clientData/>
  </xdr:twoCellAnchor>
  <xdr:twoCellAnchor editAs="absolute">
    <xdr:from>
      <xdr:col>11</xdr:col>
      <xdr:colOff>3174</xdr:colOff>
      <xdr:row>0</xdr:row>
      <xdr:rowOff>1676400</xdr:rowOff>
    </xdr:from>
    <xdr:to>
      <xdr:col>12</xdr:col>
      <xdr:colOff>62049</xdr:colOff>
      <xdr:row>0</xdr:row>
      <xdr:rowOff>1892400</xdr:rowOff>
    </xdr:to>
    <xdr:sp macro="[0]!GoToSoilLyrWater" textlink="">
      <xdr:nvSpPr>
        <xdr:cNvPr id="20" name="Rectangle: Rounded Corners 19">
          <a:extLst>
            <a:ext uri="{FF2B5EF4-FFF2-40B4-BE49-F238E27FC236}">
              <a16:creationId xmlns:a16="http://schemas.microsoft.com/office/drawing/2014/main" id="{8E7195F2-FD47-4F1D-8599-35C5CB56FD75}"/>
            </a:ext>
          </a:extLst>
        </xdr:cNvPr>
        <xdr:cNvSpPr/>
      </xdr:nvSpPr>
      <xdr:spPr>
        <a:xfrm>
          <a:off x="15319374" y="1676400"/>
          <a:ext cx="1440000"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Water</a:t>
          </a:r>
          <a:endParaRPr lang="en-DE" sz="1100" kern="1200">
            <a:solidFill>
              <a:schemeClr val="lt1"/>
            </a:solidFill>
            <a:latin typeface="+mn-lt"/>
            <a:ea typeface="+mn-ea"/>
            <a:cs typeface="+mn-cs"/>
          </a:endParaRPr>
        </a:p>
      </xdr:txBody>
    </xdr:sp>
    <xdr:clientData/>
  </xdr:twoCellAnchor>
  <xdr:twoCellAnchor editAs="absolute">
    <xdr:from>
      <xdr:col>11</xdr:col>
      <xdr:colOff>7709</xdr:colOff>
      <xdr:row>0</xdr:row>
      <xdr:rowOff>1971675</xdr:rowOff>
    </xdr:from>
    <xdr:to>
      <xdr:col>12</xdr:col>
      <xdr:colOff>66584</xdr:colOff>
      <xdr:row>0</xdr:row>
      <xdr:rowOff>2190850</xdr:rowOff>
    </xdr:to>
    <xdr:sp macro="[0]!GoToSoilLyrRoots" textlink="">
      <xdr:nvSpPr>
        <xdr:cNvPr id="21" name="Rectangle: Rounded Corners 20">
          <a:extLst>
            <a:ext uri="{FF2B5EF4-FFF2-40B4-BE49-F238E27FC236}">
              <a16:creationId xmlns:a16="http://schemas.microsoft.com/office/drawing/2014/main" id="{A4370FC0-7BFA-4F49-92DA-06240D477EF1}"/>
            </a:ext>
          </a:extLst>
        </xdr:cNvPr>
        <xdr:cNvSpPr/>
      </xdr:nvSpPr>
      <xdr:spPr>
        <a:xfrm>
          <a:off x="15323909" y="1971675"/>
          <a:ext cx="14400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Roots</a:t>
          </a:r>
          <a:endParaRPr lang="en-DE" sz="1100" kern="1200">
            <a:solidFill>
              <a:schemeClr val="lt1"/>
            </a:solidFill>
            <a:latin typeface="+mn-lt"/>
            <a:ea typeface="+mn-ea"/>
            <a:cs typeface="+mn-cs"/>
          </a:endParaRPr>
        </a:p>
      </xdr:txBody>
    </xdr:sp>
    <xdr:clientData/>
  </xdr:twoCellAnchor>
  <xdr:twoCellAnchor editAs="absolute">
    <xdr:from>
      <xdr:col>0</xdr:col>
      <xdr:colOff>104775</xdr:colOff>
      <xdr:row>0</xdr:row>
      <xdr:rowOff>1809750</xdr:rowOff>
    </xdr:from>
    <xdr:to>
      <xdr:col>1</xdr:col>
      <xdr:colOff>255225</xdr:colOff>
      <xdr:row>0</xdr:row>
      <xdr:rowOff>2169750</xdr:rowOff>
    </xdr:to>
    <xdr:sp macro="[0]!GoToFirstSheet" textlink="">
      <xdr:nvSpPr>
        <xdr:cNvPr id="26" name="Rectangle: Rounded Corners 25">
          <a:extLst>
            <a:ext uri="{FF2B5EF4-FFF2-40B4-BE49-F238E27FC236}">
              <a16:creationId xmlns:a16="http://schemas.microsoft.com/office/drawing/2014/main" id="{B92E8BA9-EF11-4CDB-8075-E2CF969E5CA6}"/>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28" name="Rectangle: Rounded Corners 27">
          <a:extLst>
            <a:ext uri="{FF2B5EF4-FFF2-40B4-BE49-F238E27FC236}">
              <a16:creationId xmlns:a16="http://schemas.microsoft.com/office/drawing/2014/main" id="{12E12EA6-996E-49AD-AFA8-94D893671C6D}"/>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754236</xdr:colOff>
      <xdr:row>0</xdr:row>
      <xdr:rowOff>1809750</xdr:rowOff>
    </xdr:from>
    <xdr:to>
      <xdr:col>1</xdr:col>
      <xdr:colOff>1114236</xdr:colOff>
      <xdr:row>0</xdr:row>
      <xdr:rowOff>2169750</xdr:rowOff>
    </xdr:to>
    <xdr:sp macro="[0]!GoToNextSheet" textlink="">
      <xdr:nvSpPr>
        <xdr:cNvPr id="29" name="Rectangle: Rounded Corners 28">
          <a:extLst>
            <a:ext uri="{FF2B5EF4-FFF2-40B4-BE49-F238E27FC236}">
              <a16:creationId xmlns:a16="http://schemas.microsoft.com/office/drawing/2014/main" id="{4DFEA83F-D30C-44FE-A11D-9CEFAE26B38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7</xdr:col>
      <xdr:colOff>447675</xdr:colOff>
      <xdr:row>0</xdr:row>
      <xdr:rowOff>1645720</xdr:rowOff>
    </xdr:from>
    <xdr:to>
      <xdr:col>7</xdr:col>
      <xdr:colOff>1282700</xdr:colOff>
      <xdr:row>0</xdr:row>
      <xdr:rowOff>1910280</xdr:rowOff>
    </xdr:to>
    <xdr:sp macro="" textlink="">
      <xdr:nvSpPr>
        <xdr:cNvPr id="2" name="TextBox 1">
          <a:extLst>
            <a:ext uri="{FF2B5EF4-FFF2-40B4-BE49-F238E27FC236}">
              <a16:creationId xmlns:a16="http://schemas.microsoft.com/office/drawing/2014/main" id="{7B928E96-9BE5-4B9A-81AA-0E17BD4704D7}"/>
            </a:ext>
          </a:extLst>
        </xdr:cNvPr>
        <xdr:cNvSpPr txBox="1"/>
      </xdr:nvSpPr>
      <xdr:spPr>
        <a:xfrm>
          <a:off x="11344275" y="1645720"/>
          <a:ext cx="835025" cy="264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r"/>
          <a:r>
            <a:rPr lang="de-DE" sz="1100"/>
            <a:t>Add data:</a:t>
          </a:r>
          <a:endParaRPr lang="en-DE" sz="1100"/>
        </a:p>
      </xdr:txBody>
    </xdr:sp>
    <xdr:clientData/>
  </xdr:twoCellAnchor>
  <xdr:twoCellAnchor editAs="absolute">
    <xdr:from>
      <xdr:col>1</xdr:col>
      <xdr:colOff>1200150</xdr:colOff>
      <xdr:row>0</xdr:row>
      <xdr:rowOff>1819275</xdr:rowOff>
    </xdr:from>
    <xdr:to>
      <xdr:col>1</xdr:col>
      <xdr:colOff>2468570</xdr:colOff>
      <xdr:row>0</xdr:row>
      <xdr:rowOff>2179275</xdr:rowOff>
    </xdr:to>
    <xdr:sp macro="[0]!ShowColumnSelector" textlink="">
      <xdr:nvSpPr>
        <xdr:cNvPr id="3" name="Rectangle: Rounded Corners 2">
          <a:extLst>
            <a:ext uri="{FF2B5EF4-FFF2-40B4-BE49-F238E27FC236}">
              <a16:creationId xmlns:a16="http://schemas.microsoft.com/office/drawing/2014/main" id="{FD14FCF1-2F5C-4124-ABAA-D440303E6346}"/>
            </a:ext>
          </a:extLst>
        </xdr:cNvPr>
        <xdr:cNvSpPr/>
      </xdr:nvSpPr>
      <xdr:spPr>
        <a:xfrm>
          <a:off x="1409700" y="1819275"/>
          <a:ext cx="126842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0</xdr:col>
      <xdr:colOff>101600</xdr:colOff>
      <xdr:row>0</xdr:row>
      <xdr:rowOff>1809750</xdr:rowOff>
    </xdr:from>
    <xdr:to>
      <xdr:col>2</xdr:col>
      <xdr:colOff>258400</xdr:colOff>
      <xdr:row>0</xdr:row>
      <xdr:rowOff>2169750</xdr:rowOff>
    </xdr:to>
    <xdr:sp macro="[0]!GoToFirstSheet" textlink="">
      <xdr:nvSpPr>
        <xdr:cNvPr id="14" name="Rectangle: Rounded Corners 13">
          <a:extLst>
            <a:ext uri="{FF2B5EF4-FFF2-40B4-BE49-F238E27FC236}">
              <a16:creationId xmlns:a16="http://schemas.microsoft.com/office/drawing/2014/main" id="{19482115-1DFE-4487-8F44-E666720ABA21}"/>
            </a:ext>
          </a:extLst>
        </xdr:cNvPr>
        <xdr:cNvSpPr/>
      </xdr:nvSpPr>
      <xdr:spPr>
        <a:xfrm>
          <a:off x="104775" y="1809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323260</xdr:colOff>
      <xdr:row>0</xdr:row>
      <xdr:rowOff>1809750</xdr:rowOff>
    </xdr:from>
    <xdr:to>
      <xdr:col>2</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89E2343A-820B-4155-84D2-65D62582A1AB}"/>
            </a:ext>
          </a:extLst>
        </xdr:cNvPr>
        <xdr:cNvSpPr/>
      </xdr:nvSpPr>
      <xdr:spPr>
        <a:xfrm>
          <a:off x="542335"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751061</xdr:colOff>
      <xdr:row>0</xdr:row>
      <xdr:rowOff>1809750</xdr:rowOff>
    </xdr:from>
    <xdr:to>
      <xdr:col>2</xdr:col>
      <xdr:colOff>1117411</xdr:colOff>
      <xdr:row>0</xdr:row>
      <xdr:rowOff>2169750</xdr:rowOff>
    </xdr:to>
    <xdr:sp macro="[0]!GoToNextSheet" textlink="">
      <xdr:nvSpPr>
        <xdr:cNvPr id="17" name="Rectangle: Rounded Corners 16">
          <a:extLst>
            <a:ext uri="{FF2B5EF4-FFF2-40B4-BE49-F238E27FC236}">
              <a16:creationId xmlns:a16="http://schemas.microsoft.com/office/drawing/2014/main" id="{AB094B61-1E1E-40D4-B122-937CB8D4F553}"/>
            </a:ext>
          </a:extLst>
        </xdr:cNvPr>
        <xdr:cNvSpPr/>
      </xdr:nvSpPr>
      <xdr:spPr>
        <a:xfrm>
          <a:off x="973311" y="180975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6</xdr:col>
      <xdr:colOff>377825</xdr:colOff>
      <xdr:row>0</xdr:row>
      <xdr:rowOff>1762124</xdr:rowOff>
    </xdr:from>
    <xdr:to>
      <xdr:col>7</xdr:col>
      <xdr:colOff>435989</xdr:colOff>
      <xdr:row>0</xdr:row>
      <xdr:rowOff>2182449</xdr:rowOff>
    </xdr:to>
    <xdr:sp macro="[0]!GoToEnvSmWater" textlink="">
      <xdr:nvSpPr>
        <xdr:cNvPr id="18" name="Rectangle: Rounded Corners 17">
          <a:extLst>
            <a:ext uri="{FF2B5EF4-FFF2-40B4-BE49-F238E27FC236}">
              <a16:creationId xmlns:a16="http://schemas.microsoft.com/office/drawing/2014/main" id="{D779BAAB-0FBE-45B3-9A62-AD672441FA83}"/>
            </a:ext>
          </a:extLst>
        </xdr:cNvPr>
        <xdr:cNvSpPr/>
      </xdr:nvSpPr>
      <xdr:spPr>
        <a:xfrm>
          <a:off x="6864350" y="1762124"/>
          <a:ext cx="1458339" cy="42032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editAs="absolute">
    <xdr:from>
      <xdr:col>7</xdr:col>
      <xdr:colOff>523875</xdr:colOff>
      <xdr:row>0</xdr:row>
      <xdr:rowOff>1743075</xdr:rowOff>
    </xdr:from>
    <xdr:to>
      <xdr:col>8</xdr:col>
      <xdr:colOff>54989</xdr:colOff>
      <xdr:row>0</xdr:row>
      <xdr:rowOff>2179275</xdr:rowOff>
    </xdr:to>
    <xdr:sp macro="[0]!GoToEnvTsWater" textlink="">
      <xdr:nvSpPr>
        <xdr:cNvPr id="19" name="Rectangle: Rounded Corners 18">
          <a:extLst>
            <a:ext uri="{FF2B5EF4-FFF2-40B4-BE49-F238E27FC236}">
              <a16:creationId xmlns:a16="http://schemas.microsoft.com/office/drawing/2014/main" id="{7B68EF1A-2F04-4478-81DB-A6BB470D9FD3}"/>
            </a:ext>
          </a:extLst>
        </xdr:cNvPr>
        <xdr:cNvSpPr/>
      </xdr:nvSpPr>
      <xdr:spPr>
        <a:xfrm>
          <a:off x="8410575" y="1743075"/>
          <a:ext cx="147421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editAs="absolute">
    <xdr:from>
      <xdr:col>5</xdr:col>
      <xdr:colOff>1171575</xdr:colOff>
      <xdr:row>0</xdr:row>
      <xdr:rowOff>1781175</xdr:rowOff>
    </xdr:from>
    <xdr:to>
      <xdr:col>6</xdr:col>
      <xdr:colOff>371475</xdr:colOff>
      <xdr:row>0</xdr:row>
      <xdr:rowOff>2143125</xdr:rowOff>
    </xdr:to>
    <xdr:sp macro="" textlink="">
      <xdr:nvSpPr>
        <xdr:cNvPr id="20" name="TextBox 19">
          <a:extLst>
            <a:ext uri="{FF2B5EF4-FFF2-40B4-BE49-F238E27FC236}">
              <a16:creationId xmlns:a16="http://schemas.microsoft.com/office/drawing/2014/main" id="{59474574-880F-D902-469E-F0120CD93EA3}"/>
            </a:ext>
          </a:extLst>
        </xdr:cNvPr>
        <xdr:cNvSpPr txBox="1"/>
      </xdr:nvSpPr>
      <xdr:spPr>
        <a:xfrm>
          <a:off x="6019800" y="1781175"/>
          <a:ext cx="8382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8</xdr:col>
      <xdr:colOff>133350</xdr:colOff>
      <xdr:row>0</xdr:row>
      <xdr:rowOff>1733550</xdr:rowOff>
    </xdr:from>
    <xdr:to>
      <xdr:col>8</xdr:col>
      <xdr:colOff>1607564</xdr:colOff>
      <xdr:row>0</xdr:row>
      <xdr:rowOff>2169750</xdr:rowOff>
    </xdr:to>
    <xdr:sp macro="[0]!GoToEnvTsPSA" textlink="">
      <xdr:nvSpPr>
        <xdr:cNvPr id="21" name="Rectangle: Rounded Corners 20">
          <a:extLst>
            <a:ext uri="{FF2B5EF4-FFF2-40B4-BE49-F238E27FC236}">
              <a16:creationId xmlns:a16="http://schemas.microsoft.com/office/drawing/2014/main" id="{9C26A2A5-F2AE-4608-BFDB-A9AA69AFA96C}"/>
            </a:ext>
          </a:extLst>
        </xdr:cNvPr>
        <xdr:cNvSpPr/>
      </xdr:nvSpPr>
      <xdr:spPr>
        <a:xfrm>
          <a:off x="9963150" y="1733550"/>
          <a:ext cx="147421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Plant-soil-atmosphere</a:t>
          </a:r>
          <a:endParaRPr lang="en-DE" sz="1100" kern="1200">
            <a:solidFill>
              <a:schemeClr val="bg1"/>
            </a:solidFill>
          </a:endParaRPr>
        </a:p>
      </xdr:txBody>
    </xdr:sp>
    <xdr:clientData/>
  </xdr:twoCellAnchor>
  <xdr:twoCellAnchor editAs="absolute">
    <xdr:from>
      <xdr:col>2</xdr:col>
      <xdr:colOff>1209675</xdr:colOff>
      <xdr:row>0</xdr:row>
      <xdr:rowOff>1819275</xdr:rowOff>
    </xdr:from>
    <xdr:to>
      <xdr:col>3</xdr:col>
      <xdr:colOff>1106495</xdr:colOff>
      <xdr:row>0</xdr:row>
      <xdr:rowOff>2179275</xdr:rowOff>
    </xdr:to>
    <xdr:sp macro="[0]!ShowColumnSelector" textlink="">
      <xdr:nvSpPr>
        <xdr:cNvPr id="2" name="Rectangle: Rounded Corners 1">
          <a:extLst>
            <a:ext uri="{FF2B5EF4-FFF2-40B4-BE49-F238E27FC236}">
              <a16:creationId xmlns:a16="http://schemas.microsoft.com/office/drawing/2014/main" id="{4CDD82CE-E258-40B5-9482-F4A9153D06CA}"/>
            </a:ext>
          </a:extLst>
        </xdr:cNvPr>
        <xdr:cNvSpPr/>
      </xdr:nvSpPr>
      <xdr:spPr>
        <a:xfrm>
          <a:off x="1419225" y="1819275"/>
          <a:ext cx="126842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E107047C-9A5E-4B12-8541-16E19C60D5A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256161</xdr:colOff>
      <xdr:row>0</xdr:row>
      <xdr:rowOff>1428750</xdr:rowOff>
    </xdr:from>
    <xdr:to>
      <xdr:col>3</xdr:col>
      <xdr:colOff>137106</xdr:colOff>
      <xdr:row>0</xdr:row>
      <xdr:rowOff>1788750</xdr:rowOff>
    </xdr:to>
    <xdr:sp macro="[0]!ShowColumnSelector" textlink="">
      <xdr:nvSpPr>
        <xdr:cNvPr id="3" name="Rectangle: Rounded Corners 2">
          <a:extLst>
            <a:ext uri="{FF2B5EF4-FFF2-40B4-BE49-F238E27FC236}">
              <a16:creationId xmlns:a16="http://schemas.microsoft.com/office/drawing/2014/main" id="{B57A928B-C58B-4DCD-90E4-70BB7F8A1A25}"/>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0D1AAEA-4F3A-40CD-963C-91FC395364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2</xdr:col>
      <xdr:colOff>193210</xdr:colOff>
      <xdr:row>0</xdr:row>
      <xdr:rowOff>1788750</xdr:rowOff>
    </xdr:to>
    <xdr:sp macro="[0]!GoToNextSheet" textlink="">
      <xdr:nvSpPr>
        <xdr:cNvPr id="5" name="Rectangle: Rounded Corners 4">
          <a:extLst>
            <a:ext uri="{FF2B5EF4-FFF2-40B4-BE49-F238E27FC236}">
              <a16:creationId xmlns:a16="http://schemas.microsoft.com/office/drawing/2014/main" id="{26A227DA-17B8-4712-939C-894CBE23C9CA}"/>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428625</xdr:colOff>
      <xdr:row>0</xdr:row>
      <xdr:rowOff>1428750</xdr:rowOff>
    </xdr:from>
    <xdr:to>
      <xdr:col>3</xdr:col>
      <xdr:colOff>801325</xdr:colOff>
      <xdr:row>0</xdr:row>
      <xdr:rowOff>1788750</xdr:rowOff>
    </xdr:to>
    <xdr:sp macro="[0]!mdlControls.GoToWeatherParent" textlink="">
      <xdr:nvSpPr>
        <xdr:cNvPr id="6" name="Rectangle: Rounded Corners 5">
          <a:extLst>
            <a:ext uri="{FF2B5EF4-FFF2-40B4-BE49-F238E27FC236}">
              <a16:creationId xmlns:a16="http://schemas.microsoft.com/office/drawing/2014/main" id="{740D2FB3-2DF3-45C4-8B1F-D4A52EE98CF0}"/>
            </a:ext>
          </a:extLst>
        </xdr:cNvPr>
        <xdr:cNvSpPr/>
      </xdr:nvSpPr>
      <xdr:spPr>
        <a:xfrm>
          <a:off x="306705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7.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0AC4E2D7-6238-448B-A61E-1CDCE2E0EBB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1170561</xdr:colOff>
      <xdr:row>0</xdr:row>
      <xdr:rowOff>1428750</xdr:rowOff>
    </xdr:from>
    <xdr:to>
      <xdr:col>2</xdr:col>
      <xdr:colOff>470481</xdr:colOff>
      <xdr:row>0</xdr:row>
      <xdr:rowOff>1788750</xdr:rowOff>
    </xdr:to>
    <xdr:sp macro="[0]!ShowColumnSelector" textlink="">
      <xdr:nvSpPr>
        <xdr:cNvPr id="3" name="Rectangle: Rounded Corners 2">
          <a:extLst>
            <a:ext uri="{FF2B5EF4-FFF2-40B4-BE49-F238E27FC236}">
              <a16:creationId xmlns:a16="http://schemas.microsoft.com/office/drawing/2014/main" id="{D4FFF4FC-B762-448D-B9E8-94353B0C1DC2}"/>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B4690C9-5958-4D08-8A01-4088CC2CF9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1</xdr:col>
      <xdr:colOff>1107610</xdr:colOff>
      <xdr:row>0</xdr:row>
      <xdr:rowOff>1788750</xdr:rowOff>
    </xdr:to>
    <xdr:sp macro="[0]!GoToNextSheet" textlink="">
      <xdr:nvSpPr>
        <xdr:cNvPr id="5" name="Rectangle: Rounded Corners 4">
          <a:extLst>
            <a:ext uri="{FF2B5EF4-FFF2-40B4-BE49-F238E27FC236}">
              <a16:creationId xmlns:a16="http://schemas.microsoft.com/office/drawing/2014/main" id="{4D5EA654-35F9-4F61-BB5A-0870E6AAA96E}"/>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781050</xdr:colOff>
      <xdr:row>0</xdr:row>
      <xdr:rowOff>1425575</xdr:rowOff>
    </xdr:from>
    <xdr:to>
      <xdr:col>2</xdr:col>
      <xdr:colOff>1153750</xdr:colOff>
      <xdr:row>0</xdr:row>
      <xdr:rowOff>1791925</xdr:rowOff>
    </xdr:to>
    <xdr:sp macro="[0]!mdlControls.GoToWeatherParent" textlink="">
      <xdr:nvSpPr>
        <xdr:cNvPr id="6" name="Rectangle: Rounded Corners 5">
          <a:extLst>
            <a:ext uri="{FF2B5EF4-FFF2-40B4-BE49-F238E27FC236}">
              <a16:creationId xmlns:a16="http://schemas.microsoft.com/office/drawing/2014/main" id="{1391EAB9-EC42-460B-A1E9-281C8E1D545E}"/>
            </a:ext>
          </a:extLst>
        </xdr:cNvPr>
        <xdr:cNvSpPr/>
      </xdr:nvSpPr>
      <xdr:spPr>
        <a:xfrm>
          <a:off x="3067050" y="1425575"/>
          <a:ext cx="3727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8.xml><?xml version="1.0" encoding="utf-8"?>
<xdr:wsDr xmlns:xdr="http://schemas.openxmlformats.org/drawingml/2006/spreadsheetDrawing" xmlns:a="http://schemas.openxmlformats.org/drawingml/2006/main">
  <xdr:twoCellAnchor editAs="absolute">
    <xdr:from>
      <xdr:col>0</xdr:col>
      <xdr:colOff>76200</xdr:colOff>
      <xdr:row>0</xdr:row>
      <xdr:rowOff>1435100</xdr:rowOff>
    </xdr:from>
    <xdr:to>
      <xdr:col>1</xdr:col>
      <xdr:colOff>226650</xdr:colOff>
      <xdr:row>0</xdr:row>
      <xdr:rowOff>1801450</xdr:rowOff>
    </xdr:to>
    <xdr:sp macro="[0]!GoToFirstSheet" textlink="">
      <xdr:nvSpPr>
        <xdr:cNvPr id="7" name="Rectangle: Rounded Corners 6">
          <a:extLst>
            <a:ext uri="{FF2B5EF4-FFF2-40B4-BE49-F238E27FC236}">
              <a16:creationId xmlns:a16="http://schemas.microsoft.com/office/drawing/2014/main" id="{22DEF569-2E09-4BC4-94B2-7807C4D47645}"/>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1435100</xdr:rowOff>
    </xdr:from>
    <xdr:to>
      <xdr:col>1</xdr:col>
      <xdr:colOff>2505932</xdr:colOff>
      <xdr:row>0</xdr:row>
      <xdr:rowOff>1801450</xdr:rowOff>
    </xdr:to>
    <xdr:sp macro="[0]!ShowColumnSelector" textlink="">
      <xdr:nvSpPr>
        <xdr:cNvPr id="8" name="Rectangle: Rounded Corners 7">
          <a:extLst>
            <a:ext uri="{FF2B5EF4-FFF2-40B4-BE49-F238E27FC236}">
              <a16:creationId xmlns:a16="http://schemas.microsoft.com/office/drawing/2014/main" id="{5E57688B-D156-460E-AE2C-4327FEF8243D}"/>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1435100</xdr:rowOff>
    </xdr:from>
    <xdr:to>
      <xdr:col>1</xdr:col>
      <xdr:colOff>656756</xdr:colOff>
      <xdr:row>0</xdr:row>
      <xdr:rowOff>1801450</xdr:rowOff>
    </xdr:to>
    <xdr:sp macro="[0]!GoToPreviousSheet" textlink="">
      <xdr:nvSpPr>
        <xdr:cNvPr id="9" name="Rectangle: Rounded Corners 8">
          <a:extLst>
            <a:ext uri="{FF2B5EF4-FFF2-40B4-BE49-F238E27FC236}">
              <a16:creationId xmlns:a16="http://schemas.microsoft.com/office/drawing/2014/main" id="{FB7FAF9E-8002-4174-B496-A8582EF1641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1435100</xdr:rowOff>
    </xdr:from>
    <xdr:to>
      <xdr:col>1</xdr:col>
      <xdr:colOff>1133286</xdr:colOff>
      <xdr:row>0</xdr:row>
      <xdr:rowOff>1801450</xdr:rowOff>
    </xdr:to>
    <xdr:sp macro="[0]!GoToNextSheet" textlink="">
      <xdr:nvSpPr>
        <xdr:cNvPr id="10" name="Rectangle: Rounded Corners 9">
          <a:extLst>
            <a:ext uri="{FF2B5EF4-FFF2-40B4-BE49-F238E27FC236}">
              <a16:creationId xmlns:a16="http://schemas.microsoft.com/office/drawing/2014/main" id="{6AF558AE-5F76-4687-8EAD-977B679CAFB3}"/>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2847974</xdr:colOff>
      <xdr:row>0</xdr:row>
      <xdr:rowOff>1447800</xdr:rowOff>
    </xdr:from>
    <xdr:to>
      <xdr:col>2</xdr:col>
      <xdr:colOff>245699</xdr:colOff>
      <xdr:row>0</xdr:row>
      <xdr:rowOff>1807800</xdr:rowOff>
    </xdr:to>
    <xdr:sp macro="[0]!GoToSoilParent" textlink="">
      <xdr:nvSpPr>
        <xdr:cNvPr id="11" name="Rectangle: Rounded Corners 10">
          <a:extLst>
            <a:ext uri="{FF2B5EF4-FFF2-40B4-BE49-F238E27FC236}">
              <a16:creationId xmlns:a16="http://schemas.microsoft.com/office/drawing/2014/main" id="{99527C49-0DDA-40D4-93FF-1FE53CDF21FF}"/>
            </a:ext>
          </a:extLst>
        </xdr:cNvPr>
        <xdr:cNvSpPr/>
      </xdr:nvSpPr>
      <xdr:spPr>
        <a:xfrm>
          <a:off x="3057524" y="1447800"/>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9.xml><?xml version="1.0" encoding="utf-8"?>
<xdr:wsDr xmlns:xdr="http://schemas.openxmlformats.org/drawingml/2006/spreadsheetDrawing" xmlns:a="http://schemas.openxmlformats.org/drawingml/2006/main">
  <xdr:twoCellAnchor editAs="absolute">
    <xdr:from>
      <xdr:col>0</xdr:col>
      <xdr:colOff>76200</xdr:colOff>
      <xdr:row>0</xdr:row>
      <xdr:rowOff>1419225</xdr:rowOff>
    </xdr:from>
    <xdr:to>
      <xdr:col>1</xdr:col>
      <xdr:colOff>226650</xdr:colOff>
      <xdr:row>0</xdr:row>
      <xdr:rowOff>1779225</xdr:rowOff>
    </xdr:to>
    <xdr:sp macro="[0]!GoToFirstSheet" textlink="">
      <xdr:nvSpPr>
        <xdr:cNvPr id="7" name="Rectangle: Rounded Corners 6">
          <a:extLst>
            <a:ext uri="{FF2B5EF4-FFF2-40B4-BE49-F238E27FC236}">
              <a16:creationId xmlns:a16="http://schemas.microsoft.com/office/drawing/2014/main" id="{BEE9A643-9E7A-4C67-A2F7-B755BF0F6EF7}"/>
            </a:ext>
          </a:extLst>
        </xdr:cNvPr>
        <xdr:cNvSpPr/>
      </xdr:nvSpPr>
      <xdr:spPr>
        <a:xfrm>
          <a:off x="76200" y="14192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1419225</xdr:rowOff>
    </xdr:from>
    <xdr:to>
      <xdr:col>1</xdr:col>
      <xdr:colOff>2502757</xdr:colOff>
      <xdr:row>0</xdr:row>
      <xdr:rowOff>1779225</xdr:rowOff>
    </xdr:to>
    <xdr:sp macro="[0]!ShowColumnSelector" textlink="">
      <xdr:nvSpPr>
        <xdr:cNvPr id="8" name="Rectangle: Rounded Corners 7">
          <a:extLst>
            <a:ext uri="{FF2B5EF4-FFF2-40B4-BE49-F238E27FC236}">
              <a16:creationId xmlns:a16="http://schemas.microsoft.com/office/drawing/2014/main" id="{05627D1B-3A66-4E0F-A60C-A89AF263A93A}"/>
            </a:ext>
          </a:extLst>
        </xdr:cNvPr>
        <xdr:cNvSpPr/>
      </xdr:nvSpPr>
      <xdr:spPr>
        <a:xfrm>
          <a:off x="1412137" y="14192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1419225</xdr:rowOff>
    </xdr:from>
    <xdr:to>
      <xdr:col>1</xdr:col>
      <xdr:colOff>659931</xdr:colOff>
      <xdr:row>0</xdr:row>
      <xdr:rowOff>1779225</xdr:rowOff>
    </xdr:to>
    <xdr:sp macro="[0]!GoToPreviousSheet" textlink="">
      <xdr:nvSpPr>
        <xdr:cNvPr id="9" name="Rectangle: Rounded Corners 8">
          <a:extLst>
            <a:ext uri="{FF2B5EF4-FFF2-40B4-BE49-F238E27FC236}">
              <a16:creationId xmlns:a16="http://schemas.microsoft.com/office/drawing/2014/main" id="{5B3A3558-118F-4488-A1D1-382E505DA849}"/>
            </a:ext>
          </a:extLst>
        </xdr:cNvPr>
        <xdr:cNvSpPr/>
      </xdr:nvSpPr>
      <xdr:spPr>
        <a:xfrm>
          <a:off x="5169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1419225</xdr:rowOff>
    </xdr:from>
    <xdr:to>
      <xdr:col>1</xdr:col>
      <xdr:colOff>1136461</xdr:colOff>
      <xdr:row>0</xdr:row>
      <xdr:rowOff>1779225</xdr:rowOff>
    </xdr:to>
    <xdr:sp macro="[0]!GoToNextSheet" textlink="">
      <xdr:nvSpPr>
        <xdr:cNvPr id="10" name="Rectangle: Rounded Corners 9">
          <a:extLst>
            <a:ext uri="{FF2B5EF4-FFF2-40B4-BE49-F238E27FC236}">
              <a16:creationId xmlns:a16="http://schemas.microsoft.com/office/drawing/2014/main" id="{8D5A224D-5C4B-4B5B-9A05-4DAD277ED8E3}"/>
            </a:ext>
          </a:extLst>
        </xdr:cNvPr>
        <xdr:cNvSpPr/>
      </xdr:nvSpPr>
      <xdr:spPr>
        <a:xfrm>
          <a:off x="944736" y="14192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2867024</xdr:colOff>
      <xdr:row>0</xdr:row>
      <xdr:rowOff>1428750</xdr:rowOff>
    </xdr:from>
    <xdr:to>
      <xdr:col>2</xdr:col>
      <xdr:colOff>293324</xdr:colOff>
      <xdr:row>0</xdr:row>
      <xdr:rowOff>1788750</xdr:rowOff>
    </xdr:to>
    <xdr:sp macro="[0]!GoToSoilParent" textlink="">
      <xdr:nvSpPr>
        <xdr:cNvPr id="11" name="Rectangle: Rounded Corners 10">
          <a:extLst>
            <a:ext uri="{FF2B5EF4-FFF2-40B4-BE49-F238E27FC236}">
              <a16:creationId xmlns:a16="http://schemas.microsoft.com/office/drawing/2014/main" id="{7B54F3BD-AD3A-4790-997A-0E69DC6FBB30}"/>
            </a:ext>
          </a:extLst>
        </xdr:cNvPr>
        <xdr:cNvSpPr/>
      </xdr:nvSpPr>
      <xdr:spPr>
        <a:xfrm>
          <a:off x="3076574" y="1428750"/>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0.xml><?xml version="1.0" encoding="utf-8"?>
<xdr:wsDr xmlns:xdr="http://schemas.openxmlformats.org/drawingml/2006/spreadsheetDrawing" xmlns:a="http://schemas.openxmlformats.org/drawingml/2006/main">
  <xdr:twoCellAnchor editAs="absolute">
    <xdr:from>
      <xdr:col>0</xdr:col>
      <xdr:colOff>82550</xdr:colOff>
      <xdr:row>0</xdr:row>
      <xdr:rowOff>1435100</xdr:rowOff>
    </xdr:from>
    <xdr:to>
      <xdr:col>1</xdr:col>
      <xdr:colOff>239350</xdr:colOff>
      <xdr:row>0</xdr:row>
      <xdr:rowOff>1801450</xdr:rowOff>
    </xdr:to>
    <xdr:sp macro="[0]!GoToFirstSheet" textlink="">
      <xdr:nvSpPr>
        <xdr:cNvPr id="7" name="Rectangle: Rounded Corners 6">
          <a:extLst>
            <a:ext uri="{FF2B5EF4-FFF2-40B4-BE49-F238E27FC236}">
              <a16:creationId xmlns:a16="http://schemas.microsoft.com/office/drawing/2014/main" id="{043A102B-95AD-4CC8-A8BA-2A5466257506}"/>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1435100</xdr:rowOff>
    </xdr:from>
    <xdr:to>
      <xdr:col>1</xdr:col>
      <xdr:colOff>2512282</xdr:colOff>
      <xdr:row>0</xdr:row>
      <xdr:rowOff>1801450</xdr:rowOff>
    </xdr:to>
    <xdr:sp macro="[0]!ShowColumnSelector" textlink="">
      <xdr:nvSpPr>
        <xdr:cNvPr id="8" name="Rectangle: Rounded Corners 7">
          <a:extLst>
            <a:ext uri="{FF2B5EF4-FFF2-40B4-BE49-F238E27FC236}">
              <a16:creationId xmlns:a16="http://schemas.microsoft.com/office/drawing/2014/main" id="{07686600-4EFF-482C-9AC7-D85B2F0CA513}"/>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1435100</xdr:rowOff>
    </xdr:from>
    <xdr:to>
      <xdr:col>1</xdr:col>
      <xdr:colOff>669456</xdr:colOff>
      <xdr:row>0</xdr:row>
      <xdr:rowOff>1801450</xdr:rowOff>
    </xdr:to>
    <xdr:sp macro="[0]!GoToPreviousSheet" textlink="">
      <xdr:nvSpPr>
        <xdr:cNvPr id="9" name="Rectangle: Rounded Corners 8">
          <a:extLst>
            <a:ext uri="{FF2B5EF4-FFF2-40B4-BE49-F238E27FC236}">
              <a16:creationId xmlns:a16="http://schemas.microsoft.com/office/drawing/2014/main" id="{B0FAB094-DCCF-4F81-926C-7A008173C659}"/>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1435100</xdr:rowOff>
    </xdr:from>
    <xdr:to>
      <xdr:col>1</xdr:col>
      <xdr:colOff>1145986</xdr:colOff>
      <xdr:row>0</xdr:row>
      <xdr:rowOff>1801450</xdr:rowOff>
    </xdr:to>
    <xdr:sp macro="[0]!GoToNextSheet" textlink="">
      <xdr:nvSpPr>
        <xdr:cNvPr id="10" name="Rectangle: Rounded Corners 9">
          <a:extLst>
            <a:ext uri="{FF2B5EF4-FFF2-40B4-BE49-F238E27FC236}">
              <a16:creationId xmlns:a16="http://schemas.microsoft.com/office/drawing/2014/main" id="{A00DA102-8246-4DD9-9799-0AF8B959F930}"/>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2873374</xdr:colOff>
      <xdr:row>0</xdr:row>
      <xdr:rowOff>1444625</xdr:rowOff>
    </xdr:from>
    <xdr:to>
      <xdr:col>2</xdr:col>
      <xdr:colOff>299674</xdr:colOff>
      <xdr:row>0</xdr:row>
      <xdr:rowOff>1810975</xdr:rowOff>
    </xdr:to>
    <xdr:sp macro="[0]!GoToSoilParent" textlink="">
      <xdr:nvSpPr>
        <xdr:cNvPr id="11" name="Rectangle: Rounded Corners 10">
          <a:extLst>
            <a:ext uri="{FF2B5EF4-FFF2-40B4-BE49-F238E27FC236}">
              <a16:creationId xmlns:a16="http://schemas.microsoft.com/office/drawing/2014/main" id="{5754B5DB-3537-4531-9405-8747B0D905F8}"/>
            </a:ext>
          </a:extLst>
        </xdr:cNvPr>
        <xdr:cNvSpPr/>
      </xdr:nvSpPr>
      <xdr:spPr>
        <a:xfrm>
          <a:off x="3082924" y="1444625"/>
          <a:ext cx="3600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1.xml><?xml version="1.0" encoding="utf-8"?>
<xdr:wsDr xmlns:xdr="http://schemas.openxmlformats.org/drawingml/2006/spreadsheetDrawing" xmlns:a="http://schemas.openxmlformats.org/drawingml/2006/main">
  <xdr:twoCellAnchor editAs="absolute">
    <xdr:from>
      <xdr:col>0</xdr:col>
      <xdr:colOff>82550</xdr:colOff>
      <xdr:row>0</xdr:row>
      <xdr:rowOff>1454150</xdr:rowOff>
    </xdr:from>
    <xdr:to>
      <xdr:col>1</xdr:col>
      <xdr:colOff>239350</xdr:colOff>
      <xdr:row>0</xdr:row>
      <xdr:rowOff>1820500</xdr:rowOff>
    </xdr:to>
    <xdr:sp macro="[0]!GoToFirstSheet" textlink="">
      <xdr:nvSpPr>
        <xdr:cNvPr id="7" name="Rectangle: Rounded Corners 6">
          <a:extLst>
            <a:ext uri="{FF2B5EF4-FFF2-40B4-BE49-F238E27FC236}">
              <a16:creationId xmlns:a16="http://schemas.microsoft.com/office/drawing/2014/main" id="{0160FB8F-F3BE-42AF-A97B-35E8B6E29C04}"/>
            </a:ext>
          </a:extLst>
        </xdr:cNvPr>
        <xdr:cNvSpPr/>
      </xdr:nvSpPr>
      <xdr:spPr>
        <a:xfrm>
          <a:off x="85725"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1454150</xdr:rowOff>
    </xdr:from>
    <xdr:to>
      <xdr:col>1</xdr:col>
      <xdr:colOff>2512282</xdr:colOff>
      <xdr:row>0</xdr:row>
      <xdr:rowOff>1820500</xdr:rowOff>
    </xdr:to>
    <xdr:sp macro="[0]!ShowColumnSelector" textlink="">
      <xdr:nvSpPr>
        <xdr:cNvPr id="8" name="Rectangle: Rounded Corners 7">
          <a:extLst>
            <a:ext uri="{FF2B5EF4-FFF2-40B4-BE49-F238E27FC236}">
              <a16:creationId xmlns:a16="http://schemas.microsoft.com/office/drawing/2014/main" id="{60B4A8F2-92D9-46CA-9159-537694972578}"/>
            </a:ext>
          </a:extLst>
        </xdr:cNvPr>
        <xdr:cNvSpPr/>
      </xdr:nvSpPr>
      <xdr:spPr>
        <a:xfrm>
          <a:off x="1421662"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1454150</xdr:rowOff>
    </xdr:from>
    <xdr:to>
      <xdr:col>1</xdr:col>
      <xdr:colOff>669456</xdr:colOff>
      <xdr:row>0</xdr:row>
      <xdr:rowOff>1820500</xdr:rowOff>
    </xdr:to>
    <xdr:sp macro="[0]!GoToPreviousSheet" textlink="">
      <xdr:nvSpPr>
        <xdr:cNvPr id="9" name="Rectangle: Rounded Corners 8">
          <a:extLst>
            <a:ext uri="{FF2B5EF4-FFF2-40B4-BE49-F238E27FC236}">
              <a16:creationId xmlns:a16="http://schemas.microsoft.com/office/drawing/2014/main" id="{25E3B6E8-5498-4D3C-9404-8E59FB57336E}"/>
            </a:ext>
          </a:extLst>
        </xdr:cNvPr>
        <xdr:cNvSpPr/>
      </xdr:nvSpPr>
      <xdr:spPr>
        <a:xfrm>
          <a:off x="526460"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1454150</xdr:rowOff>
    </xdr:from>
    <xdr:to>
      <xdr:col>1</xdr:col>
      <xdr:colOff>1145986</xdr:colOff>
      <xdr:row>0</xdr:row>
      <xdr:rowOff>1820500</xdr:rowOff>
    </xdr:to>
    <xdr:sp macro="[0]!GoToNextSheet" textlink="">
      <xdr:nvSpPr>
        <xdr:cNvPr id="10" name="Rectangle: Rounded Corners 9">
          <a:extLst>
            <a:ext uri="{FF2B5EF4-FFF2-40B4-BE49-F238E27FC236}">
              <a16:creationId xmlns:a16="http://schemas.microsoft.com/office/drawing/2014/main" id="{2AC758CF-9D3B-48A3-9919-22D6838CC14D}"/>
            </a:ext>
          </a:extLst>
        </xdr:cNvPr>
        <xdr:cNvSpPr/>
      </xdr:nvSpPr>
      <xdr:spPr>
        <a:xfrm>
          <a:off x="954261"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2905125</xdr:colOff>
      <xdr:row>0</xdr:row>
      <xdr:rowOff>1466850</xdr:rowOff>
    </xdr:from>
    <xdr:to>
      <xdr:col>2</xdr:col>
      <xdr:colOff>201250</xdr:colOff>
      <xdr:row>0</xdr:row>
      <xdr:rowOff>1826850</xdr:rowOff>
    </xdr:to>
    <xdr:sp macro="[0]!GoToSoilParent" textlink="">
      <xdr:nvSpPr>
        <xdr:cNvPr id="11" name="Rectangle: Rounded Corners 10">
          <a:extLst>
            <a:ext uri="{FF2B5EF4-FFF2-40B4-BE49-F238E27FC236}">
              <a16:creationId xmlns:a16="http://schemas.microsoft.com/office/drawing/2014/main" id="{D1318977-71BD-4B86-967A-C1349B4BC2CB}"/>
            </a:ext>
          </a:extLst>
        </xdr:cNvPr>
        <xdr:cNvSpPr/>
      </xdr:nvSpPr>
      <xdr:spPr>
        <a:xfrm>
          <a:off x="3124200" y="14668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0</xdr:col>
      <xdr:colOff>82550</xdr:colOff>
      <xdr:row>0</xdr:row>
      <xdr:rowOff>1428750</xdr:rowOff>
    </xdr:from>
    <xdr:to>
      <xdr:col>1</xdr:col>
      <xdr:colOff>239350</xdr:colOff>
      <xdr:row>0</xdr:row>
      <xdr:rowOff>1788750</xdr:rowOff>
    </xdr:to>
    <xdr:sp macro="[0]!GoToFirstSheet" textlink="">
      <xdr:nvSpPr>
        <xdr:cNvPr id="2" name="Rectangle: Rounded Corners 1">
          <a:extLst>
            <a:ext uri="{FF2B5EF4-FFF2-40B4-BE49-F238E27FC236}">
              <a16:creationId xmlns:a16="http://schemas.microsoft.com/office/drawing/2014/main" id="{DF01035E-9261-418F-986B-8E28950CB717}"/>
            </a:ext>
          </a:extLst>
        </xdr:cNvPr>
        <xdr:cNvSpPr/>
      </xdr:nvSpPr>
      <xdr:spPr>
        <a:xfrm>
          <a:off x="8572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1428750</xdr:rowOff>
    </xdr:from>
    <xdr:to>
      <xdr:col>1</xdr:col>
      <xdr:colOff>2512282</xdr:colOff>
      <xdr:row>0</xdr:row>
      <xdr:rowOff>1788750</xdr:rowOff>
    </xdr:to>
    <xdr:sp macro="[0]!ShowColumnSelector" textlink="">
      <xdr:nvSpPr>
        <xdr:cNvPr id="3" name="Rectangle: Rounded Corners 2">
          <a:extLst>
            <a:ext uri="{FF2B5EF4-FFF2-40B4-BE49-F238E27FC236}">
              <a16:creationId xmlns:a16="http://schemas.microsoft.com/office/drawing/2014/main" id="{21B8C679-83D8-4890-A306-F0674250F4CA}"/>
            </a:ext>
          </a:extLst>
        </xdr:cNvPr>
        <xdr:cNvSpPr/>
      </xdr:nvSpPr>
      <xdr:spPr>
        <a:xfrm>
          <a:off x="142166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1428750</xdr:rowOff>
    </xdr:from>
    <xdr:to>
      <xdr:col>1</xdr:col>
      <xdr:colOff>669456</xdr:colOff>
      <xdr:row>0</xdr:row>
      <xdr:rowOff>1788750</xdr:rowOff>
    </xdr:to>
    <xdr:sp macro="[0]!GoToPreviousSheet" textlink="">
      <xdr:nvSpPr>
        <xdr:cNvPr id="4" name="Rectangle: Rounded Corners 3">
          <a:extLst>
            <a:ext uri="{FF2B5EF4-FFF2-40B4-BE49-F238E27FC236}">
              <a16:creationId xmlns:a16="http://schemas.microsoft.com/office/drawing/2014/main" id="{6D4DF543-25DE-4F62-B4F4-C696CD8CE8CB}"/>
            </a:ext>
          </a:extLst>
        </xdr:cNvPr>
        <xdr:cNvSpPr/>
      </xdr:nvSpPr>
      <xdr:spPr>
        <a:xfrm>
          <a:off x="52646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1428750</xdr:rowOff>
    </xdr:from>
    <xdr:to>
      <xdr:col>1</xdr:col>
      <xdr:colOff>1145986</xdr:colOff>
      <xdr:row>0</xdr:row>
      <xdr:rowOff>1788750</xdr:rowOff>
    </xdr:to>
    <xdr:sp macro="[0]!GoToNextSheet" textlink="">
      <xdr:nvSpPr>
        <xdr:cNvPr id="5" name="Rectangle: Rounded Corners 4">
          <a:extLst>
            <a:ext uri="{FF2B5EF4-FFF2-40B4-BE49-F238E27FC236}">
              <a16:creationId xmlns:a16="http://schemas.microsoft.com/office/drawing/2014/main" id="{8C2E753F-0466-47AA-829A-27493630A2AE}"/>
            </a:ext>
          </a:extLst>
        </xdr:cNvPr>
        <xdr:cNvSpPr/>
      </xdr:nvSpPr>
      <xdr:spPr>
        <a:xfrm>
          <a:off x="95426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2914649</xdr:colOff>
      <xdr:row>0</xdr:row>
      <xdr:rowOff>1447800</xdr:rowOff>
    </xdr:from>
    <xdr:to>
      <xdr:col>2</xdr:col>
      <xdr:colOff>340949</xdr:colOff>
      <xdr:row>0</xdr:row>
      <xdr:rowOff>1807800</xdr:rowOff>
    </xdr:to>
    <xdr:sp macro="[0]!GoToSoilParent" textlink="">
      <xdr:nvSpPr>
        <xdr:cNvPr id="11" name="Rectangle: Rounded Corners 10">
          <a:extLst>
            <a:ext uri="{FF2B5EF4-FFF2-40B4-BE49-F238E27FC236}">
              <a16:creationId xmlns:a16="http://schemas.microsoft.com/office/drawing/2014/main" id="{6B0BE9DB-B708-41F7-BC18-B50E76616F83}"/>
            </a:ext>
          </a:extLst>
        </xdr:cNvPr>
        <xdr:cNvSpPr/>
      </xdr:nvSpPr>
      <xdr:spPr>
        <a:xfrm>
          <a:off x="3124199" y="1447800"/>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236175</xdr:colOff>
      <xdr:row>0</xdr:row>
      <xdr:rowOff>1798275</xdr:rowOff>
    </xdr:to>
    <xdr:sp macro="[0]!GoToFirstSheet" textlink="">
      <xdr:nvSpPr>
        <xdr:cNvPr id="7" name="Rectangle: Rounded Corners 6">
          <a:extLst>
            <a:ext uri="{FF2B5EF4-FFF2-40B4-BE49-F238E27FC236}">
              <a16:creationId xmlns:a16="http://schemas.microsoft.com/office/drawing/2014/main" id="{A1D4E23F-4DBF-44A5-A426-4E6B0DC5020B}"/>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1438275</xdr:rowOff>
    </xdr:from>
    <xdr:to>
      <xdr:col>1</xdr:col>
      <xdr:colOff>2512282</xdr:colOff>
      <xdr:row>0</xdr:row>
      <xdr:rowOff>1798275</xdr:rowOff>
    </xdr:to>
    <xdr:sp macro="[0]!ShowColumnSelector" textlink="">
      <xdr:nvSpPr>
        <xdr:cNvPr id="8" name="Rectangle: Rounded Corners 7">
          <a:extLst>
            <a:ext uri="{FF2B5EF4-FFF2-40B4-BE49-F238E27FC236}">
              <a16:creationId xmlns:a16="http://schemas.microsoft.com/office/drawing/2014/main" id="{DB87776D-4F95-4337-8EC6-090789432A60}"/>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1438275</xdr:rowOff>
    </xdr:from>
    <xdr:to>
      <xdr:col>1</xdr:col>
      <xdr:colOff>669456</xdr:colOff>
      <xdr:row>0</xdr:row>
      <xdr:rowOff>1798275</xdr:rowOff>
    </xdr:to>
    <xdr:sp macro="[0]!GoToPreviousSheet" textlink="">
      <xdr:nvSpPr>
        <xdr:cNvPr id="9" name="Rectangle: Rounded Corners 8">
          <a:extLst>
            <a:ext uri="{FF2B5EF4-FFF2-40B4-BE49-F238E27FC236}">
              <a16:creationId xmlns:a16="http://schemas.microsoft.com/office/drawing/2014/main" id="{7F0EBCA8-52BB-46CF-A5FC-6A3F238816C5}"/>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1438275</xdr:rowOff>
    </xdr:from>
    <xdr:to>
      <xdr:col>1</xdr:col>
      <xdr:colOff>1145986</xdr:colOff>
      <xdr:row>0</xdr:row>
      <xdr:rowOff>1798275</xdr:rowOff>
    </xdr:to>
    <xdr:sp macro="[0]!GoToNextSheet" textlink="">
      <xdr:nvSpPr>
        <xdr:cNvPr id="10" name="Rectangle: Rounded Corners 9">
          <a:extLst>
            <a:ext uri="{FF2B5EF4-FFF2-40B4-BE49-F238E27FC236}">
              <a16:creationId xmlns:a16="http://schemas.microsoft.com/office/drawing/2014/main" id="{95F812BA-C5F6-4C33-BB6D-B8E9051F8927}"/>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2886074</xdr:colOff>
      <xdr:row>0</xdr:row>
      <xdr:rowOff>1447800</xdr:rowOff>
    </xdr:from>
    <xdr:to>
      <xdr:col>1</xdr:col>
      <xdr:colOff>3246074</xdr:colOff>
      <xdr:row>0</xdr:row>
      <xdr:rowOff>1807800</xdr:rowOff>
    </xdr:to>
    <xdr:sp macro="[0]!GoToSoilParent" textlink="">
      <xdr:nvSpPr>
        <xdr:cNvPr id="11" name="Rectangle: Rounded Corners 10">
          <a:extLst>
            <a:ext uri="{FF2B5EF4-FFF2-40B4-BE49-F238E27FC236}">
              <a16:creationId xmlns:a16="http://schemas.microsoft.com/office/drawing/2014/main" id="{FE20FFD1-E66A-4493-9C1F-54A6B0B7CCC6}"/>
            </a:ext>
          </a:extLst>
        </xdr:cNvPr>
        <xdr:cNvSpPr/>
      </xdr:nvSpPr>
      <xdr:spPr>
        <a:xfrm>
          <a:off x="3095624" y="1447800"/>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editAs="absolute">
    <xdr:from>
      <xdr:col>0</xdr:col>
      <xdr:colOff>114300</xdr:colOff>
      <xdr:row>0</xdr:row>
      <xdr:rowOff>1428750</xdr:rowOff>
    </xdr:from>
    <xdr:to>
      <xdr:col>1</xdr:col>
      <xdr:colOff>264750</xdr:colOff>
      <xdr:row>0</xdr:row>
      <xdr:rowOff>1788750</xdr:rowOff>
    </xdr:to>
    <xdr:sp macro="[0]!GoToFirstSheet" textlink="">
      <xdr:nvSpPr>
        <xdr:cNvPr id="7" name="Rectangle: Rounded Corners 6">
          <a:extLst>
            <a:ext uri="{FF2B5EF4-FFF2-40B4-BE49-F238E27FC236}">
              <a16:creationId xmlns:a16="http://schemas.microsoft.com/office/drawing/2014/main" id="{F1C20787-56B1-4DE4-A449-1826E280B53D}"/>
            </a:ext>
          </a:extLst>
        </xdr:cNvPr>
        <xdr:cNvSpPr/>
      </xdr:nvSpPr>
      <xdr:spPr>
        <a:xfrm>
          <a:off x="1143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1231162</xdr:colOff>
      <xdr:row>0</xdr:row>
      <xdr:rowOff>1428750</xdr:rowOff>
    </xdr:from>
    <xdr:to>
      <xdr:col>1</xdr:col>
      <xdr:colOff>2540857</xdr:colOff>
      <xdr:row>0</xdr:row>
      <xdr:rowOff>1788750</xdr:rowOff>
    </xdr:to>
    <xdr:sp macro="[0]!ShowColumnSelector" textlink="">
      <xdr:nvSpPr>
        <xdr:cNvPr id="8" name="Rectangle: Rounded Corners 7">
          <a:extLst>
            <a:ext uri="{FF2B5EF4-FFF2-40B4-BE49-F238E27FC236}">
              <a16:creationId xmlns:a16="http://schemas.microsoft.com/office/drawing/2014/main" id="{E361A883-07F9-457B-8775-1A7DAE2630B1}"/>
            </a:ext>
          </a:extLst>
        </xdr:cNvPr>
        <xdr:cNvSpPr/>
      </xdr:nvSpPr>
      <xdr:spPr>
        <a:xfrm>
          <a:off x="14502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335960</xdr:colOff>
      <xdr:row>0</xdr:row>
      <xdr:rowOff>1428750</xdr:rowOff>
    </xdr:from>
    <xdr:to>
      <xdr:col>1</xdr:col>
      <xdr:colOff>698031</xdr:colOff>
      <xdr:row>0</xdr:row>
      <xdr:rowOff>1788750</xdr:rowOff>
    </xdr:to>
    <xdr:sp macro="[0]!GoToPreviousSheet" textlink="">
      <xdr:nvSpPr>
        <xdr:cNvPr id="9" name="Rectangle: Rounded Corners 8">
          <a:extLst>
            <a:ext uri="{FF2B5EF4-FFF2-40B4-BE49-F238E27FC236}">
              <a16:creationId xmlns:a16="http://schemas.microsoft.com/office/drawing/2014/main" id="{A43DD51B-4A56-4BAE-9772-7BB22662B70F}"/>
            </a:ext>
          </a:extLst>
        </xdr:cNvPr>
        <xdr:cNvSpPr/>
      </xdr:nvSpPr>
      <xdr:spPr>
        <a:xfrm>
          <a:off x="5550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763761</xdr:colOff>
      <xdr:row>0</xdr:row>
      <xdr:rowOff>1428750</xdr:rowOff>
    </xdr:from>
    <xdr:to>
      <xdr:col>1</xdr:col>
      <xdr:colOff>1174561</xdr:colOff>
      <xdr:row>0</xdr:row>
      <xdr:rowOff>1788750</xdr:rowOff>
    </xdr:to>
    <xdr:sp macro="[0]!GoToNextSheet" textlink="">
      <xdr:nvSpPr>
        <xdr:cNvPr id="10" name="Rectangle: Rounded Corners 9">
          <a:extLst>
            <a:ext uri="{FF2B5EF4-FFF2-40B4-BE49-F238E27FC236}">
              <a16:creationId xmlns:a16="http://schemas.microsoft.com/office/drawing/2014/main" id="{F37B67F0-B282-4A96-B803-F5DE899FEF9B}"/>
            </a:ext>
          </a:extLst>
        </xdr:cNvPr>
        <xdr:cNvSpPr/>
      </xdr:nvSpPr>
      <xdr:spPr>
        <a:xfrm>
          <a:off x="9828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2914650</xdr:colOff>
      <xdr:row>0</xdr:row>
      <xdr:rowOff>1438275</xdr:rowOff>
    </xdr:from>
    <xdr:to>
      <xdr:col>2</xdr:col>
      <xdr:colOff>340950</xdr:colOff>
      <xdr:row>0</xdr:row>
      <xdr:rowOff>1798275</xdr:rowOff>
    </xdr:to>
    <xdr:sp macro="[0]!GoToSoilParent" textlink="">
      <xdr:nvSpPr>
        <xdr:cNvPr id="11" name="Rectangle: Rounded Corners 10">
          <a:extLst>
            <a:ext uri="{FF2B5EF4-FFF2-40B4-BE49-F238E27FC236}">
              <a16:creationId xmlns:a16="http://schemas.microsoft.com/office/drawing/2014/main" id="{BA8669BE-77B4-4F02-9AE2-8CDA5512D187}"/>
            </a:ext>
          </a:extLst>
        </xdr:cNvPr>
        <xdr:cNvSpPr/>
      </xdr:nvSpPr>
      <xdr:spPr>
        <a:xfrm>
          <a:off x="3124200" y="1438275"/>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editAs="absolute">
    <xdr:from>
      <xdr:col>0</xdr:col>
      <xdr:colOff>76200</xdr:colOff>
      <xdr:row>0</xdr:row>
      <xdr:rowOff>1438275</xdr:rowOff>
    </xdr:from>
    <xdr:to>
      <xdr:col>1</xdr:col>
      <xdr:colOff>226650</xdr:colOff>
      <xdr:row>0</xdr:row>
      <xdr:rowOff>1798275</xdr:rowOff>
    </xdr:to>
    <xdr:sp macro="[0]!GoToFirstSheet" textlink="">
      <xdr:nvSpPr>
        <xdr:cNvPr id="7" name="Rectangle: Rounded Corners 6">
          <a:extLst>
            <a:ext uri="{FF2B5EF4-FFF2-40B4-BE49-F238E27FC236}">
              <a16:creationId xmlns:a16="http://schemas.microsoft.com/office/drawing/2014/main" id="{C0BF5340-FF55-4DDE-9539-F7AC0BFEA9B3}"/>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1438275</xdr:rowOff>
    </xdr:from>
    <xdr:to>
      <xdr:col>1</xdr:col>
      <xdr:colOff>2502757</xdr:colOff>
      <xdr:row>0</xdr:row>
      <xdr:rowOff>1798275</xdr:rowOff>
    </xdr:to>
    <xdr:sp macro="[0]!ShowColumnSelector" textlink="">
      <xdr:nvSpPr>
        <xdr:cNvPr id="8" name="Rectangle: Rounded Corners 7">
          <a:extLst>
            <a:ext uri="{FF2B5EF4-FFF2-40B4-BE49-F238E27FC236}">
              <a16:creationId xmlns:a16="http://schemas.microsoft.com/office/drawing/2014/main" id="{9A268644-1921-4869-BE14-00D45A4FF875}"/>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1438275</xdr:rowOff>
    </xdr:from>
    <xdr:to>
      <xdr:col>1</xdr:col>
      <xdr:colOff>659931</xdr:colOff>
      <xdr:row>0</xdr:row>
      <xdr:rowOff>1798275</xdr:rowOff>
    </xdr:to>
    <xdr:sp macro="[0]!GoToPreviousSheet" textlink="">
      <xdr:nvSpPr>
        <xdr:cNvPr id="9" name="Rectangle: Rounded Corners 8">
          <a:extLst>
            <a:ext uri="{FF2B5EF4-FFF2-40B4-BE49-F238E27FC236}">
              <a16:creationId xmlns:a16="http://schemas.microsoft.com/office/drawing/2014/main" id="{1EEDCDF5-E772-4DDE-88FB-58F7E055943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1438275</xdr:rowOff>
    </xdr:from>
    <xdr:to>
      <xdr:col>1</xdr:col>
      <xdr:colOff>1136461</xdr:colOff>
      <xdr:row>0</xdr:row>
      <xdr:rowOff>1798275</xdr:rowOff>
    </xdr:to>
    <xdr:sp macro="[0]!GoToNextSheet" textlink="">
      <xdr:nvSpPr>
        <xdr:cNvPr id="10" name="Rectangle: Rounded Corners 9">
          <a:extLst>
            <a:ext uri="{FF2B5EF4-FFF2-40B4-BE49-F238E27FC236}">
              <a16:creationId xmlns:a16="http://schemas.microsoft.com/office/drawing/2014/main" id="{57410D2C-E737-40B8-B372-7FCC43BFCE42}"/>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2886074</xdr:colOff>
      <xdr:row>0</xdr:row>
      <xdr:rowOff>1457325</xdr:rowOff>
    </xdr:from>
    <xdr:to>
      <xdr:col>2</xdr:col>
      <xdr:colOff>312374</xdr:colOff>
      <xdr:row>0</xdr:row>
      <xdr:rowOff>1817325</xdr:rowOff>
    </xdr:to>
    <xdr:sp macro="[0]!GoToSoilParent" textlink="">
      <xdr:nvSpPr>
        <xdr:cNvPr id="11" name="Rectangle: Rounded Corners 10">
          <a:extLst>
            <a:ext uri="{FF2B5EF4-FFF2-40B4-BE49-F238E27FC236}">
              <a16:creationId xmlns:a16="http://schemas.microsoft.com/office/drawing/2014/main" id="{69C9DDD8-C674-4AAA-80A2-05022AED65F0}"/>
            </a:ext>
          </a:extLst>
        </xdr:cNvPr>
        <xdr:cNvSpPr/>
      </xdr:nvSpPr>
      <xdr:spPr>
        <a:xfrm>
          <a:off x="3095624" y="1457325"/>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7" name="Rectangle: Rounded Corners 6">
          <a:extLst>
            <a:ext uri="{FF2B5EF4-FFF2-40B4-BE49-F238E27FC236}">
              <a16:creationId xmlns:a16="http://schemas.microsoft.com/office/drawing/2014/main" id="{EF20F9A3-3A97-4C26-8883-47F04FF4BA02}"/>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1447800</xdr:rowOff>
    </xdr:from>
    <xdr:to>
      <xdr:col>1</xdr:col>
      <xdr:colOff>2512282</xdr:colOff>
      <xdr:row>0</xdr:row>
      <xdr:rowOff>1807800</xdr:rowOff>
    </xdr:to>
    <xdr:sp macro="[0]!ShowColumnSelector" textlink="">
      <xdr:nvSpPr>
        <xdr:cNvPr id="8" name="Rectangle: Rounded Corners 7">
          <a:extLst>
            <a:ext uri="{FF2B5EF4-FFF2-40B4-BE49-F238E27FC236}">
              <a16:creationId xmlns:a16="http://schemas.microsoft.com/office/drawing/2014/main" id="{BADC5C81-DE28-4349-ABF5-BF5F6B050D31}"/>
            </a:ext>
          </a:extLst>
        </xdr:cNvPr>
        <xdr:cNvSpPr/>
      </xdr:nvSpPr>
      <xdr:spPr>
        <a:xfrm>
          <a:off x="142166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9" name="Rectangle: Rounded Corners 8">
          <a:extLst>
            <a:ext uri="{FF2B5EF4-FFF2-40B4-BE49-F238E27FC236}">
              <a16:creationId xmlns:a16="http://schemas.microsoft.com/office/drawing/2014/main" id="{9E7D28BD-B8ED-4ED4-9E1A-B6990E997A75}"/>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1</xdr:col>
      <xdr:colOff>1145986</xdr:colOff>
      <xdr:row>0</xdr:row>
      <xdr:rowOff>1807800</xdr:rowOff>
    </xdr:to>
    <xdr:sp macro="[0]!GoToNextSheet" textlink="">
      <xdr:nvSpPr>
        <xdr:cNvPr id="10" name="Rectangle: Rounded Corners 9">
          <a:extLst>
            <a:ext uri="{FF2B5EF4-FFF2-40B4-BE49-F238E27FC236}">
              <a16:creationId xmlns:a16="http://schemas.microsoft.com/office/drawing/2014/main" id="{05A8098F-540A-451D-BF2D-11C494D6C13B}"/>
            </a:ext>
          </a:extLst>
        </xdr:cNvPr>
        <xdr:cNvSpPr/>
      </xdr:nvSpPr>
      <xdr:spPr>
        <a:xfrm>
          <a:off x="95426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2895599</xdr:colOff>
      <xdr:row>0</xdr:row>
      <xdr:rowOff>1457325</xdr:rowOff>
    </xdr:from>
    <xdr:to>
      <xdr:col>2</xdr:col>
      <xdr:colOff>321899</xdr:colOff>
      <xdr:row>0</xdr:row>
      <xdr:rowOff>1817325</xdr:rowOff>
    </xdr:to>
    <xdr:sp macro="[0]!GoToSoilParent" textlink="">
      <xdr:nvSpPr>
        <xdr:cNvPr id="11" name="Rectangle: Rounded Corners 10">
          <a:extLst>
            <a:ext uri="{FF2B5EF4-FFF2-40B4-BE49-F238E27FC236}">
              <a16:creationId xmlns:a16="http://schemas.microsoft.com/office/drawing/2014/main" id="{CC6C5BA4-E5DD-44BD-9A6A-CCDC7AF42AE1}"/>
            </a:ext>
          </a:extLst>
        </xdr:cNvPr>
        <xdr:cNvSpPr/>
      </xdr:nvSpPr>
      <xdr:spPr>
        <a:xfrm>
          <a:off x="3105149" y="1457325"/>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editAs="absolute">
    <xdr:from>
      <xdr:col>0</xdr:col>
      <xdr:colOff>66675</xdr:colOff>
      <xdr:row>0</xdr:row>
      <xdr:rowOff>1447800</xdr:rowOff>
    </xdr:from>
    <xdr:to>
      <xdr:col>1</xdr:col>
      <xdr:colOff>217125</xdr:colOff>
      <xdr:row>0</xdr:row>
      <xdr:rowOff>1807800</xdr:rowOff>
    </xdr:to>
    <xdr:sp macro="[0]!GoToFirstSheet" textlink="">
      <xdr:nvSpPr>
        <xdr:cNvPr id="7" name="Rectangle: Rounded Corners 6">
          <a:extLst>
            <a:ext uri="{FF2B5EF4-FFF2-40B4-BE49-F238E27FC236}">
              <a16:creationId xmlns:a16="http://schemas.microsoft.com/office/drawing/2014/main" id="{9291B4F1-258A-4611-871E-B96C27B16E69}"/>
            </a:ext>
          </a:extLst>
        </xdr:cNvPr>
        <xdr:cNvSpPr/>
      </xdr:nvSpPr>
      <xdr:spPr>
        <a:xfrm>
          <a:off x="6667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1447800</xdr:rowOff>
    </xdr:from>
    <xdr:to>
      <xdr:col>1</xdr:col>
      <xdr:colOff>2493232</xdr:colOff>
      <xdr:row>0</xdr:row>
      <xdr:rowOff>1807800</xdr:rowOff>
    </xdr:to>
    <xdr:sp macro="[0]!ShowColumnSelector" textlink="">
      <xdr:nvSpPr>
        <xdr:cNvPr id="8" name="Rectangle: Rounded Corners 7">
          <a:extLst>
            <a:ext uri="{FF2B5EF4-FFF2-40B4-BE49-F238E27FC236}">
              <a16:creationId xmlns:a16="http://schemas.microsoft.com/office/drawing/2014/main" id="{2D9A8E8E-DA37-4086-8201-1AE9EB5573DA}"/>
            </a:ext>
          </a:extLst>
        </xdr:cNvPr>
        <xdr:cNvSpPr/>
      </xdr:nvSpPr>
      <xdr:spPr>
        <a:xfrm>
          <a:off x="140261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1447800</xdr:rowOff>
    </xdr:from>
    <xdr:to>
      <xdr:col>1</xdr:col>
      <xdr:colOff>650406</xdr:colOff>
      <xdr:row>0</xdr:row>
      <xdr:rowOff>1807800</xdr:rowOff>
    </xdr:to>
    <xdr:sp macro="[0]!GoToPreviousSheet" textlink="">
      <xdr:nvSpPr>
        <xdr:cNvPr id="9" name="Rectangle: Rounded Corners 8">
          <a:extLst>
            <a:ext uri="{FF2B5EF4-FFF2-40B4-BE49-F238E27FC236}">
              <a16:creationId xmlns:a16="http://schemas.microsoft.com/office/drawing/2014/main" id="{31505256-3F7E-4959-BF54-228F67403ED2}"/>
            </a:ext>
          </a:extLst>
        </xdr:cNvPr>
        <xdr:cNvSpPr/>
      </xdr:nvSpPr>
      <xdr:spPr>
        <a:xfrm>
          <a:off x="50741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1447800</xdr:rowOff>
    </xdr:from>
    <xdr:to>
      <xdr:col>1</xdr:col>
      <xdr:colOff>1126936</xdr:colOff>
      <xdr:row>0</xdr:row>
      <xdr:rowOff>1807800</xdr:rowOff>
    </xdr:to>
    <xdr:sp macro="[0]!GoToNextSheet" textlink="">
      <xdr:nvSpPr>
        <xdr:cNvPr id="10" name="Rectangle: Rounded Corners 9">
          <a:extLst>
            <a:ext uri="{FF2B5EF4-FFF2-40B4-BE49-F238E27FC236}">
              <a16:creationId xmlns:a16="http://schemas.microsoft.com/office/drawing/2014/main" id="{E8441E1C-E162-414E-AA71-1D11A2BA89E5}"/>
            </a:ext>
          </a:extLst>
        </xdr:cNvPr>
        <xdr:cNvSpPr/>
      </xdr:nvSpPr>
      <xdr:spPr>
        <a:xfrm>
          <a:off x="93521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2876549</xdr:colOff>
      <xdr:row>0</xdr:row>
      <xdr:rowOff>1457325</xdr:rowOff>
    </xdr:from>
    <xdr:to>
      <xdr:col>1</xdr:col>
      <xdr:colOff>3236549</xdr:colOff>
      <xdr:row>0</xdr:row>
      <xdr:rowOff>1817325</xdr:rowOff>
    </xdr:to>
    <xdr:sp macro="[0]!GoToSoilParent" textlink="">
      <xdr:nvSpPr>
        <xdr:cNvPr id="11" name="Rectangle: Rounded Corners 10">
          <a:extLst>
            <a:ext uri="{FF2B5EF4-FFF2-40B4-BE49-F238E27FC236}">
              <a16:creationId xmlns:a16="http://schemas.microsoft.com/office/drawing/2014/main" id="{1A794A01-A3A4-4ACF-9ECF-652CF5D82E2D}"/>
            </a:ext>
          </a:extLst>
        </xdr:cNvPr>
        <xdr:cNvSpPr/>
      </xdr:nvSpPr>
      <xdr:spPr>
        <a:xfrm>
          <a:off x="3086099" y="1457325"/>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editAs="absolute">
    <xdr:from>
      <xdr:col>0</xdr:col>
      <xdr:colOff>76200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5350A858-8B9F-4844-A862-C2DB3857D94A}"/>
            </a:ext>
          </a:extLst>
        </xdr:cNvPr>
        <xdr:cNvSpPr/>
      </xdr:nvSpPr>
      <xdr:spPr>
        <a:xfrm>
          <a:off x="762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1428750</xdr:rowOff>
    </xdr:from>
    <xdr:to>
      <xdr:col>1</xdr:col>
      <xdr:colOff>2502757</xdr:colOff>
      <xdr:row>0</xdr:row>
      <xdr:rowOff>1788750</xdr:rowOff>
    </xdr:to>
    <xdr:sp macro="[0]!ShowColumnSelector" textlink="">
      <xdr:nvSpPr>
        <xdr:cNvPr id="8" name="Rectangle: Rounded Corners 7">
          <a:extLst>
            <a:ext uri="{FF2B5EF4-FFF2-40B4-BE49-F238E27FC236}">
              <a16:creationId xmlns:a16="http://schemas.microsoft.com/office/drawing/2014/main" id="{5B19C7DE-1D15-40BC-90A9-280C6D754950}"/>
            </a:ext>
          </a:extLst>
        </xdr:cNvPr>
        <xdr:cNvSpPr/>
      </xdr:nvSpPr>
      <xdr:spPr>
        <a:xfrm>
          <a:off x="14121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9BA88612-1B99-427D-8B3A-075841671CCC}"/>
            </a:ext>
          </a:extLst>
        </xdr:cNvPr>
        <xdr:cNvSpPr/>
      </xdr:nvSpPr>
      <xdr:spPr>
        <a:xfrm>
          <a:off x="5169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1</xdr:col>
      <xdr:colOff>1136461</xdr:colOff>
      <xdr:row>0</xdr:row>
      <xdr:rowOff>1788750</xdr:rowOff>
    </xdr:to>
    <xdr:sp macro="[0]!GoToNextSheet" textlink="">
      <xdr:nvSpPr>
        <xdr:cNvPr id="10" name="Rectangle: Rounded Corners 9">
          <a:extLst>
            <a:ext uri="{FF2B5EF4-FFF2-40B4-BE49-F238E27FC236}">
              <a16:creationId xmlns:a16="http://schemas.microsoft.com/office/drawing/2014/main" id="{45337038-31D2-4392-BE79-8468556F503A}"/>
            </a:ext>
          </a:extLst>
        </xdr:cNvPr>
        <xdr:cNvSpPr/>
      </xdr:nvSpPr>
      <xdr:spPr>
        <a:xfrm>
          <a:off x="9447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2924174</xdr:colOff>
      <xdr:row>0</xdr:row>
      <xdr:rowOff>1447800</xdr:rowOff>
    </xdr:from>
    <xdr:to>
      <xdr:col>2</xdr:col>
      <xdr:colOff>350474</xdr:colOff>
      <xdr:row>0</xdr:row>
      <xdr:rowOff>1807800</xdr:rowOff>
    </xdr:to>
    <xdr:sp macro="[0]!GoToSoilParent" textlink="">
      <xdr:nvSpPr>
        <xdr:cNvPr id="11" name="Rectangle: Rounded Corners 10">
          <a:extLst>
            <a:ext uri="{FF2B5EF4-FFF2-40B4-BE49-F238E27FC236}">
              <a16:creationId xmlns:a16="http://schemas.microsoft.com/office/drawing/2014/main" id="{09C04FD3-8462-42D2-9A13-78C609AAF843}"/>
            </a:ext>
          </a:extLst>
        </xdr:cNvPr>
        <xdr:cNvSpPr/>
      </xdr:nvSpPr>
      <xdr:spPr>
        <a:xfrm>
          <a:off x="3133724" y="1447800"/>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editAs="absolute">
    <xdr:from>
      <xdr:col>0</xdr:col>
      <xdr:colOff>66675</xdr:colOff>
      <xdr:row>0</xdr:row>
      <xdr:rowOff>1428750</xdr:rowOff>
    </xdr:from>
    <xdr:to>
      <xdr:col>1</xdr:col>
      <xdr:colOff>217125</xdr:colOff>
      <xdr:row>0</xdr:row>
      <xdr:rowOff>1788750</xdr:rowOff>
    </xdr:to>
    <xdr:sp macro="[0]!GoToFirstSheet" textlink="">
      <xdr:nvSpPr>
        <xdr:cNvPr id="7" name="Rectangle: Rounded Corners 6">
          <a:extLst>
            <a:ext uri="{FF2B5EF4-FFF2-40B4-BE49-F238E27FC236}">
              <a16:creationId xmlns:a16="http://schemas.microsoft.com/office/drawing/2014/main" id="{D1E9A804-7DA8-4132-8231-1403E4AF971C}"/>
            </a:ext>
          </a:extLst>
        </xdr:cNvPr>
        <xdr:cNvSpPr/>
      </xdr:nvSpPr>
      <xdr:spPr>
        <a:xfrm>
          <a:off x="6667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1428750</xdr:rowOff>
    </xdr:from>
    <xdr:to>
      <xdr:col>1</xdr:col>
      <xdr:colOff>2493232</xdr:colOff>
      <xdr:row>0</xdr:row>
      <xdr:rowOff>1788750</xdr:rowOff>
    </xdr:to>
    <xdr:sp macro="[0]!ShowColumnSelector" textlink="">
      <xdr:nvSpPr>
        <xdr:cNvPr id="8" name="Rectangle: Rounded Corners 7">
          <a:extLst>
            <a:ext uri="{FF2B5EF4-FFF2-40B4-BE49-F238E27FC236}">
              <a16:creationId xmlns:a16="http://schemas.microsoft.com/office/drawing/2014/main" id="{6A11FA5F-42B4-4A5C-AAE0-129F7B96CA86}"/>
            </a:ext>
          </a:extLst>
        </xdr:cNvPr>
        <xdr:cNvSpPr/>
      </xdr:nvSpPr>
      <xdr:spPr>
        <a:xfrm>
          <a:off x="140261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1428750</xdr:rowOff>
    </xdr:from>
    <xdr:to>
      <xdr:col>1</xdr:col>
      <xdr:colOff>650406</xdr:colOff>
      <xdr:row>0</xdr:row>
      <xdr:rowOff>1788750</xdr:rowOff>
    </xdr:to>
    <xdr:sp macro="[0]!GoToPreviousSheet" textlink="">
      <xdr:nvSpPr>
        <xdr:cNvPr id="9" name="Rectangle: Rounded Corners 8">
          <a:extLst>
            <a:ext uri="{FF2B5EF4-FFF2-40B4-BE49-F238E27FC236}">
              <a16:creationId xmlns:a16="http://schemas.microsoft.com/office/drawing/2014/main" id="{19AB9C1E-E029-427C-AD6F-2A47C02AECD3}"/>
            </a:ext>
          </a:extLst>
        </xdr:cNvPr>
        <xdr:cNvSpPr/>
      </xdr:nvSpPr>
      <xdr:spPr>
        <a:xfrm>
          <a:off x="50741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1428750</xdr:rowOff>
    </xdr:from>
    <xdr:to>
      <xdr:col>1</xdr:col>
      <xdr:colOff>1126936</xdr:colOff>
      <xdr:row>0</xdr:row>
      <xdr:rowOff>1788750</xdr:rowOff>
    </xdr:to>
    <xdr:sp macro="[0]!GoToNextSheet" textlink="">
      <xdr:nvSpPr>
        <xdr:cNvPr id="10" name="Rectangle: Rounded Corners 9">
          <a:extLst>
            <a:ext uri="{FF2B5EF4-FFF2-40B4-BE49-F238E27FC236}">
              <a16:creationId xmlns:a16="http://schemas.microsoft.com/office/drawing/2014/main" id="{2E8B0CCE-0F9A-4AE8-BC90-A6DEFC6FAE6F}"/>
            </a:ext>
          </a:extLst>
        </xdr:cNvPr>
        <xdr:cNvSpPr/>
      </xdr:nvSpPr>
      <xdr:spPr>
        <a:xfrm>
          <a:off x="93521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2886074</xdr:colOff>
      <xdr:row>0</xdr:row>
      <xdr:rowOff>1438275</xdr:rowOff>
    </xdr:from>
    <xdr:to>
      <xdr:col>2</xdr:col>
      <xdr:colOff>312374</xdr:colOff>
      <xdr:row>0</xdr:row>
      <xdr:rowOff>1798275</xdr:rowOff>
    </xdr:to>
    <xdr:sp macro="[0]!GoToSoilParent" textlink="">
      <xdr:nvSpPr>
        <xdr:cNvPr id="11" name="Rectangle: Rounded Corners 10">
          <a:extLst>
            <a:ext uri="{FF2B5EF4-FFF2-40B4-BE49-F238E27FC236}">
              <a16:creationId xmlns:a16="http://schemas.microsoft.com/office/drawing/2014/main" id="{1D8EEB65-130E-440F-8236-4ED195FF2529}"/>
            </a:ext>
          </a:extLst>
        </xdr:cNvPr>
        <xdr:cNvSpPr/>
      </xdr:nvSpPr>
      <xdr:spPr>
        <a:xfrm>
          <a:off x="3095624" y="1438275"/>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4" name="Rectangle: Rounded Corners 3">
          <a:extLst>
            <a:ext uri="{FF2B5EF4-FFF2-40B4-BE49-F238E27FC236}">
              <a16:creationId xmlns:a16="http://schemas.microsoft.com/office/drawing/2014/main" id="{DAFCC959-ED22-4065-B3AE-186BBC142A8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6" name="Rectangle: Rounded Corners 5">
          <a:extLst>
            <a:ext uri="{FF2B5EF4-FFF2-40B4-BE49-F238E27FC236}">
              <a16:creationId xmlns:a16="http://schemas.microsoft.com/office/drawing/2014/main" id="{E6343426-B619-43A6-B39C-96B360A27B01}"/>
            </a:ext>
          </a:extLst>
        </xdr:cNvPr>
        <xdr:cNvSpPr/>
      </xdr:nvSpPr>
      <xdr:spPr>
        <a:xfrm>
          <a:off x="1411999" y="1419225"/>
          <a:ext cx="12525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9" name="Rectangle: Rounded Corners 8">
          <a:extLst>
            <a:ext uri="{FF2B5EF4-FFF2-40B4-BE49-F238E27FC236}">
              <a16:creationId xmlns:a16="http://schemas.microsoft.com/office/drawing/2014/main" id="{E5C32BFD-A20B-446B-97C6-2A63B7A68A85}"/>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10" name="Rectangle: Rounded Corners 9">
          <a:extLst>
            <a:ext uri="{FF2B5EF4-FFF2-40B4-BE49-F238E27FC236}">
              <a16:creationId xmlns:a16="http://schemas.microsoft.com/office/drawing/2014/main" id="{69431537-0BE0-4647-B9DA-11E41B263CB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1</xdr:col>
      <xdr:colOff>3150825</xdr:colOff>
      <xdr:row>0</xdr:row>
      <xdr:rowOff>1798275</xdr:rowOff>
    </xdr:to>
    <xdr:sp macro="[0]!GoToPlantParent" textlink="">
      <xdr:nvSpPr>
        <xdr:cNvPr id="11" name="Rectangle: Rounded Corners 10">
          <a:extLst>
            <a:ext uri="{FF2B5EF4-FFF2-40B4-BE49-F238E27FC236}">
              <a16:creationId xmlns:a16="http://schemas.microsoft.com/office/drawing/2014/main" id="{4D894DFA-8FDF-43C7-8AA5-443D9C595F96}"/>
            </a:ext>
          </a:extLst>
        </xdr:cNvPr>
        <xdr:cNvSpPr/>
      </xdr:nvSpPr>
      <xdr:spPr>
        <a:xfrm>
          <a:off x="3038475" y="1438275"/>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CFF55F17-D0B6-430C-834C-4A8F346446A7}"/>
            </a:ext>
          </a:extLst>
        </xdr:cNvPr>
        <xdr:cNvSpPr/>
      </xdr:nvSpPr>
      <xdr:spPr>
        <a:xfrm>
          <a:off x="63500" y="1416050"/>
          <a:ext cx="37518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FAD0F8D7-CFD6-4E98-8BD3-2F71F5A747A3}"/>
            </a:ext>
          </a:extLst>
        </xdr:cNvPr>
        <xdr:cNvSpPr/>
      </xdr:nvSpPr>
      <xdr:spPr>
        <a:xfrm>
          <a:off x="1408824" y="1416050"/>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E0321E19-FE29-46D9-9497-9681313BB493}"/>
            </a:ext>
          </a:extLst>
        </xdr:cNvPr>
        <xdr:cNvSpPr/>
      </xdr:nvSpPr>
      <xdr:spPr>
        <a:xfrm>
          <a:off x="494020" y="1416050"/>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037F809-C2EC-4C39-836E-A5FFEF8944D9}"/>
            </a:ext>
          </a:extLst>
        </xdr:cNvPr>
        <xdr:cNvSpPr/>
      </xdr:nvSpPr>
      <xdr:spPr>
        <a:xfrm>
          <a:off x="931346" y="1416050"/>
          <a:ext cx="411352"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2800349</xdr:colOff>
      <xdr:row>0</xdr:row>
      <xdr:rowOff>1428750</xdr:rowOff>
    </xdr:from>
    <xdr:to>
      <xdr:col>2</xdr:col>
      <xdr:colOff>36149</xdr:colOff>
      <xdr:row>0</xdr:row>
      <xdr:rowOff>1788750</xdr:rowOff>
    </xdr:to>
    <xdr:sp macro="[0]!GoToPlantParent" textlink="">
      <xdr:nvSpPr>
        <xdr:cNvPr id="6" name="Rectangle: Rounded Corners 5">
          <a:extLst>
            <a:ext uri="{FF2B5EF4-FFF2-40B4-BE49-F238E27FC236}">
              <a16:creationId xmlns:a16="http://schemas.microsoft.com/office/drawing/2014/main" id="{43F2CE92-3246-4FB5-9259-668FBD7803B3}"/>
            </a:ext>
          </a:extLst>
        </xdr:cNvPr>
        <xdr:cNvSpPr/>
      </xdr:nvSpPr>
      <xdr:spPr>
        <a:xfrm>
          <a:off x="3047999" y="1428750"/>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2B4BF564-52FA-4E11-881F-D55E29E5E39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B299EA0B-719A-4670-B7E2-45DC908326F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952B43-6CB1-4B64-B655-FF47E74EEB06}"/>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D92ACF99-4013-4C1D-9B9A-F234D8252DD5}"/>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2781299</xdr:colOff>
      <xdr:row>0</xdr:row>
      <xdr:rowOff>1428750</xdr:rowOff>
    </xdr:from>
    <xdr:to>
      <xdr:col>2</xdr:col>
      <xdr:colOff>17099</xdr:colOff>
      <xdr:row>0</xdr:row>
      <xdr:rowOff>1788750</xdr:rowOff>
    </xdr:to>
    <xdr:sp macro="[0]!GoToPlantParent" textlink="">
      <xdr:nvSpPr>
        <xdr:cNvPr id="6" name="Rectangle: Rounded Corners 5">
          <a:extLst>
            <a:ext uri="{FF2B5EF4-FFF2-40B4-BE49-F238E27FC236}">
              <a16:creationId xmlns:a16="http://schemas.microsoft.com/office/drawing/2014/main" id="{F18C4B92-C8E0-4760-8588-A989F1DA697E}"/>
            </a:ext>
          </a:extLst>
        </xdr:cNvPr>
        <xdr:cNvSpPr/>
      </xdr:nvSpPr>
      <xdr:spPr>
        <a:xfrm>
          <a:off x="3028949" y="1428750"/>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A877AC58-7025-4BB9-B6A8-02D4EAF0ECB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5735CF54-1CA8-4C2A-8F12-A26BE47F2942}"/>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F4689524-4C14-4985-8A67-AA582BA815C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EE13793-FB37-4BD4-BF37-51786A610C41}"/>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2</xdr:col>
      <xdr:colOff>26625</xdr:colOff>
      <xdr:row>0</xdr:row>
      <xdr:rowOff>1798275</xdr:rowOff>
    </xdr:to>
    <xdr:sp macro="[0]!GoToPlantParent" textlink="">
      <xdr:nvSpPr>
        <xdr:cNvPr id="6" name="Rectangle: Rounded Corners 5">
          <a:extLst>
            <a:ext uri="{FF2B5EF4-FFF2-40B4-BE49-F238E27FC236}">
              <a16:creationId xmlns:a16="http://schemas.microsoft.com/office/drawing/2014/main" id="{24A1E6C4-1C40-4E69-BE92-B4BF60980C50}"/>
            </a:ext>
          </a:extLst>
        </xdr:cNvPr>
        <xdr:cNvSpPr/>
      </xdr:nvSpPr>
      <xdr:spPr>
        <a:xfrm>
          <a:off x="3038475" y="1438275"/>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972E6B9-C97E-4563-B16F-E6D562BC8C0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23080007-E725-4E2C-9A6C-7AAED639C47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4724F0BE-97B0-4022-9853-93FC01065062}"/>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0E89AEB-9C59-4F6A-AB41-2129A0E9EAA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1428750</xdr:rowOff>
    </xdr:from>
    <xdr:to>
      <xdr:col>2</xdr:col>
      <xdr:colOff>26625</xdr:colOff>
      <xdr:row>0</xdr:row>
      <xdr:rowOff>1788750</xdr:rowOff>
    </xdr:to>
    <xdr:sp macro="[0]!GoToPlantParent" textlink="">
      <xdr:nvSpPr>
        <xdr:cNvPr id="6" name="Rectangle: Rounded Corners 5">
          <a:extLst>
            <a:ext uri="{FF2B5EF4-FFF2-40B4-BE49-F238E27FC236}">
              <a16:creationId xmlns:a16="http://schemas.microsoft.com/office/drawing/2014/main" id="{A63F51DA-70F9-470F-BF42-C19ADB9C0E04}"/>
            </a:ext>
          </a:extLst>
        </xdr:cNvPr>
        <xdr:cNvSpPr/>
      </xdr:nvSpPr>
      <xdr:spPr>
        <a:xfrm>
          <a:off x="3038475" y="1428750"/>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F98600B6-A1A0-497A-BD9C-B543C080F51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C989EA11-4883-4395-82A3-656987966CE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34DE6DDC-3691-4232-AF51-A44B30D452E1}"/>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D808B250-E890-457F-80C2-7C0F53D9CF2C}"/>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2838449</xdr:colOff>
      <xdr:row>0</xdr:row>
      <xdr:rowOff>1428750</xdr:rowOff>
    </xdr:from>
    <xdr:to>
      <xdr:col>2</xdr:col>
      <xdr:colOff>74249</xdr:colOff>
      <xdr:row>0</xdr:row>
      <xdr:rowOff>1788750</xdr:rowOff>
    </xdr:to>
    <xdr:sp macro="[0]!GoToPlantParent" textlink="">
      <xdr:nvSpPr>
        <xdr:cNvPr id="6" name="Rectangle: Rounded Corners 5">
          <a:extLst>
            <a:ext uri="{FF2B5EF4-FFF2-40B4-BE49-F238E27FC236}">
              <a16:creationId xmlns:a16="http://schemas.microsoft.com/office/drawing/2014/main" id="{E24E5583-1EAF-4833-82AA-0ED136D6AE0D}"/>
            </a:ext>
          </a:extLst>
        </xdr:cNvPr>
        <xdr:cNvSpPr/>
      </xdr:nvSpPr>
      <xdr:spPr>
        <a:xfrm>
          <a:off x="3086099" y="1428750"/>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1B20D403-C8C5-4E4A-85FC-5F71EB760F2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B501441E-B355-449F-9BE0-3D73B823293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809DC1C3-BE04-4775-9DC4-D5DB25DA4834}"/>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53B707B6-B445-4E31-B4F2-80ECB7831810}"/>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2825749</xdr:colOff>
      <xdr:row>0</xdr:row>
      <xdr:rowOff>1428750</xdr:rowOff>
    </xdr:from>
    <xdr:to>
      <xdr:col>2</xdr:col>
      <xdr:colOff>61549</xdr:colOff>
      <xdr:row>0</xdr:row>
      <xdr:rowOff>1788750</xdr:rowOff>
    </xdr:to>
    <xdr:sp macro="[0]!GoToEnvParent" textlink="">
      <xdr:nvSpPr>
        <xdr:cNvPr id="6" name="Rectangle: Rounded Corners 5">
          <a:extLst>
            <a:ext uri="{FF2B5EF4-FFF2-40B4-BE49-F238E27FC236}">
              <a16:creationId xmlns:a16="http://schemas.microsoft.com/office/drawing/2014/main" id="{07647162-E859-4C2E-85BE-16DDAFC240DD}"/>
            </a:ext>
          </a:extLst>
        </xdr:cNvPr>
        <xdr:cNvSpPr/>
      </xdr:nvSpPr>
      <xdr:spPr>
        <a:xfrm>
          <a:off x="3073399" y="1428750"/>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0C039AF-09D1-4D1C-AEB7-648B6FB4FB6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63CD0E32-91E3-4436-8FC7-B6E9425ECAD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5FF670-DF0F-41E6-B8B9-11519C8AD620}"/>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28EB993-2426-4910-829B-7C48712A8D0F}"/>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2797175</xdr:colOff>
      <xdr:row>0</xdr:row>
      <xdr:rowOff>1438275</xdr:rowOff>
    </xdr:from>
    <xdr:to>
      <xdr:col>2</xdr:col>
      <xdr:colOff>32975</xdr:colOff>
      <xdr:row>0</xdr:row>
      <xdr:rowOff>1798275</xdr:rowOff>
    </xdr:to>
    <xdr:sp macro="[0]!GoToEnvParent" textlink="">
      <xdr:nvSpPr>
        <xdr:cNvPr id="6" name="Rectangle: Rounded Corners 5">
          <a:extLst>
            <a:ext uri="{FF2B5EF4-FFF2-40B4-BE49-F238E27FC236}">
              <a16:creationId xmlns:a16="http://schemas.microsoft.com/office/drawing/2014/main" id="{9D423357-107F-4AD1-BD03-52CD9724443E}"/>
            </a:ext>
          </a:extLst>
        </xdr:cNvPr>
        <xdr:cNvSpPr/>
      </xdr:nvSpPr>
      <xdr:spPr>
        <a:xfrm>
          <a:off x="3044825" y="1438275"/>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784CC55F-C44A-4F2A-911B-E2971642867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F2576796-0270-4B73-9076-72D7DCB86A16}"/>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D87F4C9A-A53B-41B5-8BB3-AB6521039EA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9898D360-6FD6-4B11-8CF7-CE441A76768B}"/>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2800349</xdr:colOff>
      <xdr:row>0</xdr:row>
      <xdr:rowOff>1428750</xdr:rowOff>
    </xdr:from>
    <xdr:to>
      <xdr:col>2</xdr:col>
      <xdr:colOff>36149</xdr:colOff>
      <xdr:row>0</xdr:row>
      <xdr:rowOff>1788750</xdr:rowOff>
    </xdr:to>
    <xdr:sp macro="[0]!GoToEnvParent" textlink="">
      <xdr:nvSpPr>
        <xdr:cNvPr id="6" name="Rectangle: Rounded Corners 5">
          <a:extLst>
            <a:ext uri="{FF2B5EF4-FFF2-40B4-BE49-F238E27FC236}">
              <a16:creationId xmlns:a16="http://schemas.microsoft.com/office/drawing/2014/main" id="{E836C348-5F99-4975-9378-B70DEF6D3E70}"/>
            </a:ext>
          </a:extLst>
        </xdr:cNvPr>
        <xdr:cNvSpPr/>
      </xdr:nvSpPr>
      <xdr:spPr>
        <a:xfrm>
          <a:off x="3047999" y="1428750"/>
          <a:ext cx="3600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E6FA11A-E756-4834-8A3B-B191D753A622}" name="dataPurposes" displayName="dataPurposes" ref="A1:C22" totalsRowShown="0">
  <autoFilter ref="A1:C22" xr:uid="{CE6FA11A-E756-4834-8A3B-B191D753A622}"/>
  <tableColumns count="3">
    <tableColumn id="1" xr3:uid="{B1D27A7D-ECE3-4E94-9934-E9205645A5A9}" name="Data_type"/>
    <tableColumn id="2" xr3:uid="{4A081AA0-7C2B-4DC9-89FB-0F6181E591D3}" name="Obs_unit"/>
    <tableColumn id="3" xr3:uid="{0D278B9D-BDF9-410E-B1D0-75D59D200299}" name="Data_purpo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L5" totalsRowShown="0" headerRowDxfId="878" dataDxfId="876" headerRowBorderDxfId="877">
  <autoFilter ref="A4:L5" xr:uid="{7E3196FD-41CA-4617-B4E6-1663860AE448}"/>
  <tableColumns count="12">
    <tableColumn id="1" xr3:uid="{7AC6F4F0-0B21-48D3-9F25-3D1070C3034B}" name="experiment_id" dataDxfId="875"/>
    <tableColumn id="21" xr3:uid="{9D4DA41D-CE58-451A-BD31-50D7CBF1EE62}" name="name_of_experiment" dataDxfId="874"/>
    <tableColumn id="24" xr3:uid="{3BFAEB9F-FC18-4EFE-8423-A029B1EF9B2F}" name="experiment_type" dataDxfId="873"/>
    <tableColumn id="25" xr3:uid="{203815DC-ECF8-45D5-9FB4-2F7C9BDFCEB2}" name="management_type" dataDxfId="872"/>
    <tableColumn id="29" xr3:uid="{154F22E4-CC3D-403D-92A7-83E196BAAB1C}" name="main_experiment_factor" dataDxfId="871"/>
    <tableColumn id="31" xr3:uid="{5FFFF8B5-542A-48F1-8F3C-2DE43E022A0D}" name="experiment_duration" dataDxfId="870"/>
    <tableColumn id="2" xr3:uid="{F7C6A0C8-0937-41C0-9859-5E28B9634EAE}" name="experimental_factor_comb" dataDxfId="869"/>
    <tableColumn id="3" xr3:uid="{4261F109-4CC4-48B6-B5E5-B27CAA5AFEAB}" name="revision_date_first" dataDxfId="868"/>
    <tableColumn id="4" xr3:uid="{3CA63CAC-D9EE-4B74-8C04-0B23EC0655E8}" name="revision_date_latest" dataDxfId="867"/>
    <tableColumn id="5" xr3:uid="{D70AAF9C-0AB6-4D40-94E3-F76092F7A246}" name="objectives_of_study" dataDxfId="866"/>
    <tableColumn id="6" xr3:uid="{62298CB7-3CC8-444F-9610-4906E583F583}" name="experiment_narrative" dataDxfId="865"/>
    <tableColumn id="7" xr3:uid="{C9F6354F-A36F-49EC-A90F-1060E515262A}" name="metadata_notes" dataDxfId="864"/>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5" totalsRowShown="0" headerRowDxfId="863">
  <autoFilter ref="A4:G5" xr:uid="{CDF130C1-D396-4A8C-ADF6-BCE95083E13D}"/>
  <tableColumns count="7">
    <tableColumn id="2" xr3:uid="{6A04E1E9-D55C-41AA-96EE-09A3A36AEC6E}" name="institute_id" dataDxfId="862"/>
    <tableColumn id="3" xr3:uid="{4EF232D9-800C-4BA5-8FF8-A12918613A8E}" name="resource_id" dataDxfId="861"/>
    <tableColumn id="5" xr3:uid="{4652B04E-9CAD-4A2D-87C2-AD1303E585F9}" name="institute_code" dataDxfId="860"/>
    <tableColumn id="16" xr3:uid="{F0849F08-9B07-47A1-98C5-49DA20945FC8}" name="institute_name" dataDxfId="859"/>
    <tableColumn id="17" xr3:uid="{85DCA2B4-F6C3-4965-9F78-6E2C69A4C5C2}" name="institute_type" dataDxfId="858"/>
    <tableColumn id="19" xr3:uid="{1320BBAE-7262-4713-9545-EADCE779648B}" name="institute_role" dataDxfId="857"/>
    <tableColumn id="1" xr3:uid="{9B03432E-EE1E-4A4A-BFD5-B26E2E602018}" name="institute_notes" dataDxfId="856"/>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5" totalsRowShown="0">
  <autoFilter ref="A4:J5" xr:uid="{D592DB2B-CA70-4984-AAAB-B6DFEDBCC2E1}"/>
  <tableColumns count="10">
    <tableColumn id="1" xr3:uid="{3DC05D3B-A820-4651-B22B-0544975E5828}" name="people_level" dataDxfId="855"/>
    <tableColumn id="7" xr3:uid="{BADC33BD-789F-47F8-B7A1-3C7F0C519F7E}" name="resource_id" dataDxfId="854"/>
    <tableColumn id="2" xr3:uid="{ABCA1176-7E3E-4E8D-9E72-E06D6DAD50AA}" name="researcher_last_name" dataDxfId="853"/>
    <tableColumn id="8" xr3:uid="{3BFD0546-D0E7-49B8-B40B-11568FA74818}" name="researcher_first_name" dataDxfId="852"/>
    <tableColumn id="3" xr3:uid="{2EC10443-A167-4509-B9F6-A1EC90316193}" name="researcher_name_mi" dataDxfId="851"/>
    <tableColumn id="4" xr3:uid="{EBDC6D18-4868-46CA-B425-94B6ADEFE928}" name="researcher_role" dataDxfId="850"/>
    <tableColumn id="5" xr3:uid="{78A162CC-D9F2-4330-A694-12E2569F5019}" name="researcher_address" dataDxfId="849"/>
    <tableColumn id="6" xr3:uid="{7FAE614C-29AE-4C71-A24A-86D4D1331576}" name="institute_id" dataDxfId="848"/>
    <tableColumn id="10" xr3:uid="{BB5DEA13-1B28-444E-BCDC-17B8C096E592}" name="e_mail_address" dataDxfId="847"/>
    <tableColumn id="9" xr3:uid="{D65708B6-B45B-47DB-AEC6-E543D34A49E6}" name="persons_notes" dataDxfId="846"/>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845">
  <autoFilter ref="A4:H5" xr:uid="{293FAAE0-B5F9-4163-9FD9-D8C533FDC441}"/>
  <tableColumns count="8">
    <tableColumn id="2" xr3:uid="{064E0BC7-E121-4C10-81EC-2AA5D50BCD43}" name="document_id" dataDxfId="844"/>
    <tableColumn id="1" xr3:uid="{C4DBB1FE-38BB-4AC5-A9E1-FC072684F66A}" name="resource_id" dataDxfId="843"/>
    <tableColumn id="8" xr3:uid="{8141EDCB-2A56-4968-81DD-AF9F394F4CC3}" name="document_name" dataDxfId="842"/>
    <tableColumn id="9" xr3:uid="{D97108A7-E263-4138-881F-77E5EA87355D}" name="digital_object_id" dataDxfId="841"/>
    <tableColumn id="10" xr3:uid="{81E80CC1-6AA0-40A9-9815-43B3A3489219}" name="document_type" dataDxfId="840"/>
    <tableColumn id="11" xr3:uid="{60601409-1FAD-4AC7-922B-9FCAB142469A}" name="document_date" dataDxfId="839" dataCellStyle="Hyperlink"/>
    <tableColumn id="3" xr3:uid="{C5308660-D63F-4816-94D4-6F6F576060A7}" name="document_link" dataDxfId="838" dataCellStyle="Hyperlink"/>
    <tableColumn id="4" xr3:uid="{8B8138D9-A272-4E1C-962E-D434C2061465}" name="document_notes" dataDxfId="837" dataCellStyle="Hyperlink"/>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Z5" totalsRowShown="0" headerRowDxfId="836">
  <autoFilter ref="A4:Z5" xr:uid="{3C9D2DB6-8981-41D9-B44E-7995A694A6EF}"/>
  <tableColumns count="26">
    <tableColumn id="13" xr3:uid="{663AE94E-684F-419B-998A-C702A847659B}" name="field_level" dataDxfId="835"/>
    <tableColumn id="15" xr3:uid="{ABFE498D-3BCC-4AEF-9A36-C7F613194098}" name="field_name" dataDxfId="834"/>
    <tableColumn id="4" xr3:uid="{2276AD56-A9FB-451E-ACF7-C14D3BB55541}" name="field_country" dataDxfId="833"/>
    <tableColumn id="5" xr3:uid="{F76A86DC-1792-458E-BA24-F39B198170B8}" name="field_sub_country" dataDxfId="832"/>
    <tableColumn id="6" xr3:uid="{F1C90C07-84CE-4772-82F0-2004777BA3D2}" name="field_sub_sub_country" dataDxfId="831"/>
    <tableColumn id="7" xr3:uid="{C88744DC-0440-4F34-BF11-4D2D1572B15B}" name="field_latitude" dataDxfId="830"/>
    <tableColumn id="8" xr3:uid="{7CFCE0D2-E2C0-46D4-BA8E-59590DB62B93}" name="field_longitude" dataDxfId="829"/>
    <tableColumn id="9" xr3:uid="{AF655BF0-6B7A-4D3C-90C6-1F6E1CC0F23C}" name="field_loc_anon" dataDxfId="828"/>
    <tableColumn id="10" xr3:uid="{2DD9FF6D-7463-4D86-884E-7D0B2628BC03}" name="field_location_source" dataDxfId="827"/>
    <tableColumn id="14" xr3:uid="{269CDBA9-EC80-40EC-B67F-A555A282FC1E}" name="field_geocoord_original" dataDxfId="826"/>
    <tableColumn id="16" xr3:uid="{F4F42096-F08E-440F-8FD5-02A75EBBD7A5}" name="field_elevation" dataDxfId="825"/>
    <tableColumn id="17" xr3:uid="{E53CB5BA-D876-45F9-9DC3-A8A6F1C3565C}" name="field_landscape_position" dataDxfId="824"/>
    <tableColumn id="18" xr3:uid="{12139652-7ECC-4FBB-8973-96AFCBE46B0F}" name="field_slope" dataDxfId="823"/>
    <tableColumn id="19" xr3:uid="{38E785D1-1F3A-4EB0-99E6-C90D72AAA805}" name="field_slope_length" dataDxfId="822"/>
    <tableColumn id="20" xr3:uid="{BAA5ABE4-EAC9-4346-8D57-1A1803289A80}" name="field_slope_aspect" dataDxfId="821"/>
    <tableColumn id="22" xr3:uid="{0AB962C4-8381-4109-837E-431297BEC757}" name="field_area" dataDxfId="820"/>
    <tableColumn id="23" xr3:uid="{2268E708-DB74-43BC-AE03-71C6C487A202}" name="obstruction_to_sun" dataDxfId="819"/>
    <tableColumn id="26" xr3:uid="{7F7EED72-90D9-4869-AB2E-FA25BAC15FF4}" name="field_length_width_ratio" dataDxfId="818"/>
    <tableColumn id="27" xr3:uid="{1D6DC861-1582-4294-8DD9-FCECB54382F9}" name="field_plow_layer_depth" dataDxfId="817"/>
    <tableColumn id="28" xr3:uid="{51F3F793-2684-40B3-A90B-BE0EC8711352}" name="field_plow_layer_compac" dataDxfId="816"/>
    <tableColumn id="36" xr3:uid="{C0F52D3B-E74C-4CFD-83CB-DA5D5E5651B7}" name="field_history" dataDxfId="815"/>
    <tableColumn id="37" xr3:uid="{4BD14D79-869C-4782-B4FF-1C6B48261321}" name="drainage_type" dataDxfId="814"/>
    <tableColumn id="38" xr3:uid="{185081C0-2293-4B4E-9929-46EACF4CBCB1}" name="depth_to_drain" dataDxfId="813"/>
    <tableColumn id="1" xr3:uid="{031790AD-2CF7-4A1C-9631-EA4AD798C16B}" name="drain_spacing" dataDxfId="812"/>
    <tableColumn id="3" xr3:uid="{A32CD59B-C3E3-40AA-8FE4-A40F7A1B914D}" name="drain_radius" dataDxfId="811"/>
    <tableColumn id="31" xr3:uid="{37B314E7-12F4-4523-B87D-427B279A0A52}" name="field_notes" dataDxfId="8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510E3E-6A68-410B-A5F1-B01D2D53CC39}" name="genotypes" displayName="genotypes" ref="A4:D5" totalsRowShown="0" tableBorderDxfId="809">
  <autoFilter ref="A4:D5" xr:uid="{AC510E3E-6A68-410B-A5F1-B01D2D53CC39}"/>
  <tableColumns count="4">
    <tableColumn id="1" xr3:uid="{90A31F32-DBF9-445D-B2B1-BF470689679C}" name="genotype_level" dataDxfId="808"/>
    <tableColumn id="2" xr3:uid="{78947514-DDB5-4CBF-9A61-ABB4251196A1}" name="crop_id" dataDxfId="807"/>
    <tableColumn id="3" xr3:uid="{30289350-2C56-4FDE-9445-853DC67433C2}" name="genotype_name" dataDxfId="806"/>
    <tableColumn id="9" xr3:uid="{C84D3F73-314B-4462-AA0C-5722D5028731}" name="accession_id" dataDxfId="80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F5" totalsRowShown="0" headerRowDxfId="804" dataDxfId="803">
  <autoFilter ref="A4:F5" xr:uid="{4764CA42-BDDC-497C-B82B-528A3783901F}"/>
  <tableColumns count="6">
    <tableColumn id="1" xr3:uid="{7B93E340-CBA9-40CE-A1EF-B67FCE2190CA}" name="soil_profile_id" dataDxfId="802"/>
    <tableColumn id="2" xr3:uid="{91103EA9-886D-46E4-98AC-E31C03494653}" name="field_level" dataDxfId="801"/>
    <tableColumn id="13" xr3:uid="{8247ACE5-D883-4B0A-A552-66BAD1E01417}" name="name_of_soil_profile" dataDxfId="800"/>
    <tableColumn id="3" xr3:uid="{1284696E-E505-445C-997E-D3742C5FFA09}" name="soil_texture" dataDxfId="799"/>
    <tableColumn id="4" xr3:uid="{D03B4874-759A-4BCE-9D07-C080D693C2CD}" name="soil_depth" dataDxfId="798"/>
    <tableColumn id="5" xr3:uid="{D1CE00F7-52EB-4DDA-B5AA-377076C03B52}" name="soil_drainage_class" dataDxfId="79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E5" totalsRowShown="0" headerRowDxfId="796" dataDxfId="795">
  <autoFilter ref="A4:E5" xr:uid="{506D2BCE-E568-448F-8779-3B54605BBFFE}"/>
  <tableColumns count="5">
    <tableColumn id="2" xr3:uid="{817DDA8A-92BA-4DA3-8B53-3DFFEA724702}" name="weather_station_id" dataDxfId="794"/>
    <tableColumn id="1" xr3:uid="{8E0DFBCE-2F3C-4C9B-BC7F-EAF1B4C67ED4}" name="field_level" dataDxfId="793"/>
    <tableColumn id="12" xr3:uid="{9955E962-17FF-4878-BA52-BC17EC595735}" name="weather_station_name" dataDxfId="792"/>
    <tableColumn id="3" xr3:uid="{E87D1A0B-C4BB-40E3-80B6-17A0553C17FA}" name="temperature_sensor_ht" dataDxfId="791"/>
    <tableColumn id="4" xr3:uid="{63C78657-13CA-4125-ABF0-B752C4E8C7A5}" name="ref_height_windsp_meas" dataDxfId="790"/>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0FDD175-28DB-498B-A780-0AD3C227B24A}" name="cropSeason" displayName="cropSeason" ref="A4:F5" totalsRowShown="0" headerRowDxfId="789" headerRowBorderDxfId="788">
  <autoFilter ref="A4:F5" xr:uid="{7E3196FD-41CA-4617-B4E6-1663860AE448}"/>
  <tableColumns count="6">
    <tableColumn id="1" xr3:uid="{7FB58D8F-6049-4FB6-88BC-FEE9E3D4E8FF}" name="crop_season_id" dataDxfId="787"/>
    <tableColumn id="21" xr3:uid="{9951EC78-A19A-4DEC-BE1A-05D06BF9B5B1}" name="experiment_id" dataDxfId="786"/>
    <tableColumn id="24" xr3:uid="{A3F6F076-015F-45D0-B6CA-BAA8858B9DA2}" name="experiment_year" dataDxfId="785"/>
    <tableColumn id="25" xr3:uid="{43F78979-A522-485A-93D7-91D608347FD4}" name="cropping_system" dataDxfId="784"/>
    <tableColumn id="29" xr3:uid="{081FA221-C683-46DF-9C30-5A71CD3B022C}" name="crop_id" dataDxfId="783"/>
    <tableColumn id="31" xr3:uid="{D267CD6A-2E4F-40D2-8343-D5B08B5BCBEB}" name="crop_intended_use" dataDxfId="782"/>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E5" totalsRowShown="0" headerRowDxfId="781">
  <autoFilter ref="A4:E5" xr:uid="{77F7C1D0-1B00-4CF4-88BC-0DEC85F953DC}"/>
  <tableColumns count="5">
    <tableColumn id="1" xr3:uid="{064C0C80-9966-4FE5-A358-3B63D88AFD11}" name="tillage_level" dataDxfId="780"/>
    <tableColumn id="2" xr3:uid="{123A7DAC-8FE9-4397-9658-262487332BF5}" name="experiment_id" dataDxfId="779"/>
    <tableColumn id="3" xr3:uid="{1A4B43A3-DA56-4734-8CE4-E03416E19665}" name="tillage_practice" dataDxfId="778"/>
    <tableColumn id="6" xr3:uid="{180EE2D7-B6DD-4E67-939A-5B66C8BCDDD7}" name="tillage_treatment_name" dataDxfId="777"/>
    <tableColumn id="7" xr3:uid="{F967E4F1-BF74-4506-A145-60F3CD554678}" name="tillage_treatment_notes" dataDxfId="776"/>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H5" totalsRowShown="0" headerRowDxfId="775">
  <autoFilter ref="A4:H5" xr:uid="{A3AAB4EA-51D5-47B5-B4D5-27DD724AC1A8}"/>
  <tableColumns count="8">
    <tableColumn id="15" xr3:uid="{D6D9755E-76CE-4DA7-B5D3-328FDCCE9659}" name="tillage_event_id" dataDxfId="774"/>
    <tableColumn id="1" xr3:uid="{BE6134E0-871E-4354-93DF-B7E89DEE2CAA}" name="experiment_id" dataDxfId="773"/>
    <tableColumn id="3" xr3:uid="{83DC67DB-647C-4BB5-A921-6C5C560E47AE}" name="tillage_level" dataDxfId="772"/>
    <tableColumn id="4" xr3:uid="{4F516FC8-6F60-4C2B-B76A-6924F1007CAB}" name="tillage_operation_name" dataDxfId="771"/>
    <tableColumn id="7" xr3:uid="{3928CA98-0312-43FB-ADE1-32BB25EBED88}" name="tillage_date" dataDxfId="770"/>
    <tableColumn id="8" xr3:uid="{345978E8-7B1B-4AA2-A869-FD46316EC7C9}" name="tillage_implement" dataDxfId="769"/>
    <tableColumn id="9" xr3:uid="{68205519-7C8B-4DCD-9BD5-BD4F1041DA5E}" name="tillage_operations_depth" dataDxfId="768"/>
    <tableColumn id="2" xr3:uid="{3283F14A-08FF-42F2-807E-814D7B436261}" name="tillage_operations_notes" dataDxfId="767"/>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cropResidues" displayName="cropResidues" ref="A4:G5" totalsRowShown="0" headerRowDxfId="766" dataDxfId="765">
  <autoFilter ref="A4:G5" xr:uid="{FE56ED03-3827-4D4B-95D4-C9B25130FFC2}"/>
  <tableColumns count="7">
    <tableColumn id="2" xr3:uid="{E4B89C5A-BCD1-40C8-A0C5-73AFF52367AC}" name="initial_conditions_level" dataDxfId="764"/>
    <tableColumn id="3" xr3:uid="{2D4DE1A2-C9D5-4709-A96E-1F5BCF57028B}" name="experiment_id" dataDxfId="763"/>
    <tableColumn id="1" xr3:uid="{F938C8C2-2070-4BD5-B9E6-E03F4CB9343F}" name="init_residu_measure_date" dataDxfId="762"/>
    <tableColumn id="4" xr3:uid="{9259E97D-815E-46E2-A6A6-9506195A9609}" name="crop_residue_management_process" dataDxfId="761"/>
    <tableColumn id="8" xr3:uid="{CF02C310-999F-47D5-B601-13A1241136DF}" name="initial_conditions_name" dataDxfId="760"/>
    <tableColumn id="11" xr3:uid="{535FF76F-0C82-4E9D-9E70-5BB379325F99}" name="residue_nature_prev_crop" dataDxfId="759"/>
    <tableColumn id="5" xr3:uid="{DD63C19A-73A9-432D-A3D0-32F86F3E6364}" name="residue_incorporated" dataDxfId="758"/>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I5" totalsRowShown="0" headerRowDxfId="757">
  <autoFilter ref="A4:I5" xr:uid="{DBCC93B0-4D79-472C-B995-C493E7EC6DC1}"/>
  <tableColumns count="9">
    <tableColumn id="2" xr3:uid="{7541DD11-D302-4298-8172-3DD424DF6D91}" name="planting_level" dataDxfId="756"/>
    <tableColumn id="1" xr3:uid="{4FCE37D5-7DAD-4580-885E-2A24AFCAFB23}" name="experiment_id" dataDxfId="755"/>
    <tableColumn id="3" xr3:uid="{22DEE118-9F6A-48CB-871A-84D7BFF31B8B}" name="genotype_level" dataDxfId="754"/>
    <tableColumn id="4" xr3:uid="{B28CA485-5CF5-4AD5-B3C0-564562883615}" name="planting_level_name" dataDxfId="753"/>
    <tableColumn id="5" xr3:uid="{10216F5E-F2E0-4644-B4D6-0B5E4C0EB5BF}" name="planting_date" dataDxfId="752"/>
    <tableColumn id="6" xr3:uid="{C9F102C7-E6C1-4A5B-8107-3472B012F64B}" name="transplant_date" dataDxfId="751"/>
    <tableColumn id="7" xr3:uid="{A06B9F13-20DD-4DDB-8E24-BD96CD38FAE9}" name="planting_material" dataDxfId="750"/>
    <tableColumn id="8" xr3:uid="{F38485F6-F148-4843-B213-9BFFC8C41877}" name="planting_method" dataDxfId="749"/>
    <tableColumn id="9" xr3:uid="{8D156F77-6DDB-42E2-B78E-C3DA7D070F11}" name="planting_depth" dataDxfId="748"/>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747">
  <autoFilter ref="A4:E5" xr:uid="{77F7C1D0-1B00-4CF4-88BC-0DEC85F953DC}"/>
  <tableColumns count="5">
    <tableColumn id="4" xr3:uid="{143FC608-B617-440B-AF0E-94AFAC91CBB1}" name="org_materials_applic_lev" dataDxfId="746"/>
    <tableColumn id="1" xr3:uid="{1C67C35E-E90B-4AC3-A63C-3865AA7F946D}" name="experiment_id" dataDxfId="745"/>
    <tableColumn id="2" xr3:uid="{EE8EF69A-A40F-4852-B647-5BC9CFBA1BA7}" name="org_material_applic_name" dataDxfId="744"/>
    <tableColumn id="8" xr3:uid="{8631037C-D56A-4879-BFEF-2CC107BB9DB5}" name="org_material_applic_tot" dataDxfId="743"/>
    <tableColumn id="9" xr3:uid="{ACFCF9CD-6197-4300-A3C5-75775B372222}" name="org_material_notes" dataDxfId="742"/>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I5" totalsRowShown="0" headerRowDxfId="741" dataDxfId="740">
  <autoFilter ref="A4:I5" xr:uid="{7C3F1750-AC69-4213-B59A-E077F022E7D0}"/>
  <tableColumns count="9">
    <tableColumn id="4" xr3:uid="{111646F8-4B97-49F7-B7A0-F921DD8CA3A5}" name="organic_material_event_id" dataDxfId="739"/>
    <tableColumn id="1" xr3:uid="{1B26D61E-FE2D-4AC4-A912-D367EB1E1265}" name="experiment_id" dataDxfId="738"/>
    <tableColumn id="3" xr3:uid="{735E5EED-69EC-45F6-A5E3-D217D11FC4AE}" name="org_materials_applic_lev" dataDxfId="737"/>
    <tableColumn id="2" xr3:uid="{5E0CBB44-C3D9-4FEC-92A4-187723D90B1A}" name="org_material_applic_date" dataDxfId="736"/>
    <tableColumn id="5" xr3:uid="{0FF6D524-5A8E-4D9B-904F-F3F2EB3B7542}" name="organic_material" dataDxfId="735"/>
    <tableColumn id="6" xr3:uid="{1AD1FF62-C130-4449-B0D0-FD3CE268F65E}" name="org_material_applic_meth" dataDxfId="734"/>
    <tableColumn id="7" xr3:uid="{34CAC669-5C25-4944-BA00-1657F152DA13}" name="org_material_incorp_perc" dataDxfId="733"/>
    <tableColumn id="8" xr3:uid="{9735E533-7B88-485C-8828-30A5A151A494}" name="org_material_applic_fresh_wt" dataDxfId="732"/>
    <tableColumn id="9" xr3:uid="{5D473E00-D89A-41EC-A0E3-C650325D6981}" name="org_matter_comment" dataDxfId="731"/>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E5" totalsRowShown="0" headerRowDxfId="730" dataDxfId="729">
  <autoFilter ref="A4:E5" xr:uid="{DB9EB374-C541-4A85-ADC8-845A320AB264}"/>
  <tableColumns count="5">
    <tableColumn id="6" xr3:uid="{21C45C5F-FF63-4583-96E7-149842F86D16}" name="fertilizer_level" dataDxfId="728"/>
    <tableColumn id="1" xr3:uid="{79B5E9CA-7C90-4CFF-B479-128C58B71009}" name="experiment_id" dataDxfId="727"/>
    <tableColumn id="17" xr3:uid="{2F5D7110-D075-49F5-8F03-FA380289AD9E}" name="fertilizer_level_name" dataDxfId="726"/>
    <tableColumn id="7" xr3:uid="{96C9E9C9-F610-4DF5-BBFC-CE0E07EFDC2D}" name="fert_applied" dataDxfId="725"/>
    <tableColumn id="2" xr3:uid="{1ED1A77B-00D3-4658-B82A-7728857F059A}" name="fertilizer_notes" dataDxfId="724"/>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5" totalsRowShown="0" headerRowDxfId="723">
  <autoFilter ref="A4:X5" xr:uid="{7C3F1750-AC69-4213-B59A-E077F022E7D0}"/>
  <tableColumns count="24">
    <tableColumn id="6" xr3:uid="{C8F337A8-28C1-418F-AB60-8CBCDFA78CC9}" name="fertilizer_event_id" dataDxfId="722"/>
    <tableColumn id="1" xr3:uid="{86BB556E-921D-459C-95EB-7E01C208482F}" name="experiment_id" dataDxfId="721"/>
    <tableColumn id="3" xr3:uid="{206AB09C-68CA-4358-98A9-735CEACC74EA}" name="fertilizer_level" dataDxfId="720"/>
    <tableColumn id="28" xr3:uid="{AD29869F-1EFC-4B76-A913-C4192F975B24}" name="fertiliz_app_name" dataDxfId="719"/>
    <tableColumn id="29" xr3:uid="{13C30E9D-D629-4447-B465-23BAF14ADA10}" name="fertilization_date" dataDxfId="718"/>
    <tableColumn id="30" xr3:uid="{A709DAC8-57BE-4DC1-AFDD-C9A35CE94D2E}" name="fertilizer_material" dataDxfId="717"/>
    <tableColumn id="31" xr3:uid="{92A4398B-E281-48AF-8282-1181B058ED7A}" name="fertilizer_applic_method" dataDxfId="716"/>
    <tableColumn id="32" xr3:uid="{94BBBA5A-DF59-45F4-BFBB-A0BA6FE2268E}" name="application_depth_fert" dataDxfId="715"/>
    <tableColumn id="33" xr3:uid="{BCED6F27-DAE7-4EC5-9872-8862E9462381}" name="fertilizer_total_amount" dataDxfId="714"/>
    <tableColumn id="34" xr3:uid="{114F6E6A-5050-462D-8166-BD138F9F9653}" name="N_in_applied_fertilizer" dataDxfId="713"/>
    <tableColumn id="35" xr3:uid="{1CC15F09-7DD6-4EE5-99EA-065B4DCE45CC}" name="NO3_applied_fertilizer" dataDxfId="712"/>
    <tableColumn id="36" xr3:uid="{204AE436-750C-44E7-871C-D3F3AAB01B23}" name="NH4_applied_fertilizer" dataDxfId="711"/>
    <tableColumn id="37" xr3:uid="{F628C0D7-E91C-47F5-B8F2-ED2C86832711}" name="Urea_applied_fertilizer" dataDxfId="710"/>
    <tableColumn id="38" xr3:uid="{F155F9AB-013A-4D6F-B8A2-9D317C5F0BC9}" name="phosphorus_applied_fert" dataDxfId="709"/>
    <tableColumn id="39" xr3:uid="{A00DD634-3309-49CF-B590-8632957F980D}" name="fertilizer_K_applied" dataDxfId="708"/>
    <tableColumn id="40" xr3:uid="{074C0D25-C0C6-4010-8772-475123F63D81}" name="B_in_applied_fertilizer" dataDxfId="707"/>
    <tableColumn id="41" xr3:uid="{48D6EF16-3473-4DBE-BE03-23F730D215C8}" name="Ca_in_applied_fertilizer" dataDxfId="706"/>
    <tableColumn id="42" xr3:uid="{44E13A7D-FE24-42B7-91A9-FB5798EC2324}" name="Fe_in_applied_fertilizer" dataDxfId="705"/>
    <tableColumn id="43" xr3:uid="{292C46D3-AC1C-4F18-951B-A076D6F88868}" name="Mg_in_applied_fertilizer" dataDxfId="704"/>
    <tableColumn id="44" xr3:uid="{90CE11FB-1254-4DFD-93CA-8759263A6132}" name="Mn_in_applied_fertilizer" dataDxfId="703"/>
    <tableColumn id="45" xr3:uid="{27972042-D338-4A32-ABA1-1563C01C04E3}" name="S_in_applied_fertilizer" dataDxfId="702"/>
    <tableColumn id="46" xr3:uid="{61529952-8942-4A28-9AEA-A7460A674A65}" name="Zn_in_applied_fertilizer" dataDxfId="701"/>
    <tableColumn id="2" xr3:uid="{A9638481-95DC-4E58-86DD-251DD647A655}" name="fertiliz_code_other_elem" dataDxfId="700"/>
    <tableColumn id="4" xr3:uid="{D4E8CB31-15D0-4D05-BDCC-D97F97A13922}" name="other_elements_appl_fert" dataDxfId="699"/>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5" totalsRowShown="0" headerRowDxfId="698">
  <autoFilter ref="A4:E5" xr:uid="{77F7C1D0-1B00-4CF4-88BC-0DEC85F953DC}"/>
  <tableColumns count="5">
    <tableColumn id="5" xr3:uid="{0DD8B6E3-D6E3-47D5-AC72-1FFFD05538BC}" name="irrigation_level" dataDxfId="697"/>
    <tableColumn id="1" xr3:uid="{A156CDB4-CA1C-46B2-9A28-F2884AC5D92D}" name="experiment_id" dataDxfId="696"/>
    <tableColumn id="2" xr3:uid="{ACD08E62-9057-49A7-9EA3-EE0BA19976E3}" name="irrigation_level_name" dataDxfId="695"/>
    <tableColumn id="3" xr3:uid="{72247357-A968-44B3-82CF-9D7526DF15A4}" name="irrig_applied" dataDxfId="694"/>
    <tableColumn id="6" xr3:uid="{22FD20B3-53D9-43B5-A650-6EFE4BBB9AEE}" name="irrigation_notes" dataDxfId="693"/>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5" totalsRowShown="0" headerRowDxfId="692" dataDxfId="691">
  <autoFilter ref="A4:G5" xr:uid="{A3AAB4EA-51D5-47B5-B4D5-27DD724AC1A8}"/>
  <tableColumns count="7">
    <tableColumn id="6" xr3:uid="{9F69124B-57F9-46A7-A440-659B604FFEBB}" name="irrigation_event_id" dataDxfId="690"/>
    <tableColumn id="1" xr3:uid="{C45E9A7C-2CC6-4576-81A1-EE90CF2C42FA}" name="experiment_id" dataDxfId="689"/>
    <tableColumn id="3" xr3:uid="{A9243036-F39E-4AF0-B13D-DD0803C7FA54}" name="irrigation_level" dataDxfId="688"/>
    <tableColumn id="17" xr3:uid="{FA25899C-5D99-4977-927E-9CAA9CF77D25}" name="irrigation_operation_name" dataDxfId="687"/>
    <tableColumn id="2" xr3:uid="{3E4B3DA5-9F7B-4B6E-A91A-6C3928BCAFA8}" name="irrigation_date" dataDxfId="686"/>
    <tableColumn id="4" xr3:uid="{6B2B59A8-279C-438A-8F42-4FDD583B2666}" name="irrigation_operation" dataDxfId="685"/>
    <tableColumn id="5" xr3:uid="{DEAECE4B-5F6B-4C05-9A26-338D1D652A11}" name="irrig_amount_depth" dataDxfId="684"/>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5" totalsRowShown="0" headerRowDxfId="683">
  <autoFilter ref="A4:D5" xr:uid="{77F7C1D0-1B00-4CF4-88BC-0DEC85F953DC}"/>
  <tableColumns count="4">
    <tableColumn id="4" xr3:uid="{B61B918A-0A85-4360-A5C9-5219719820F9}" name="chemical_applic_level" dataDxfId="682"/>
    <tableColumn id="1" xr3:uid="{481EB051-4328-42CD-9B7E-1B5D371B11E8}" name="experiment_id" dataDxfId="681"/>
    <tableColumn id="3" xr3:uid="{B6419630-641A-46BF-8478-3CCD25AB0578}" name="chemical_applic_name" dataDxfId="680"/>
    <tableColumn id="5" xr3:uid="{624A44F9-1748-4F9C-B889-3E56A5138C2F}" name="chemical_applic_notes" dataDxfId="679"/>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J5" totalsRowShown="0" headerRowDxfId="678">
  <autoFilter ref="A4:J5" xr:uid="{A3AAB4EA-51D5-47B5-B4D5-27DD724AC1A8}"/>
  <tableColumns count="10">
    <tableColumn id="5" xr3:uid="{ADD7B512-DB64-4C65-A593-086DDEDAEE76}" name="chemical_event_id" dataDxfId="677"/>
    <tableColumn id="1" xr3:uid="{4571FE7C-A5B1-42E7-A10D-B8C517E57329}" name="experiment_id" dataDxfId="676"/>
    <tableColumn id="3" xr3:uid="{BEABF4E5-DBFA-48F5-BB68-85D07F2CA2AB}" name="chemical_applic_level" dataDxfId="675"/>
    <tableColumn id="2" xr3:uid="{50DA79F1-F284-4570-9FB1-C3BC391D78BE}" name="chemical_applic_date" dataDxfId="674"/>
    <tableColumn id="58" xr3:uid="{C79458F4-3537-4566-904E-D8A043733DB0}" name="chemical_applic_material" dataDxfId="673"/>
    <tableColumn id="59" xr3:uid="{CCA4B20F-9527-4113-8222-410CBDBBD014}" name="chemical_applic_method" dataDxfId="672"/>
    <tableColumn id="60" xr3:uid="{641D8B7E-2821-4F98-BB3F-EDF8B15FCBD0}" name="application_depth_chem" dataDxfId="671"/>
    <tableColumn id="61" xr3:uid="{E6AD654A-BF7C-458B-8DA7-8EDA1ECF0B05}" name="chemical_applic_amount" dataDxfId="670"/>
    <tableColumn id="62" xr3:uid="{75C36578-C365-4137-B226-932D34495025}" name="chemical_applic_target" dataDxfId="669"/>
    <tableColumn id="4" xr3:uid="{2615844A-BA4F-4DDE-8082-F04DEAEC56AD}" name="chemical_applic_notes" dataDxfId="668"/>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dataDxfId="667" tableBorderDxfId="666">
  <autoFilter ref="A4:I5" xr:uid="{B5DB3634-6071-440A-ACB7-120C56A8AEB3}"/>
  <sortState xmlns:xlrd2="http://schemas.microsoft.com/office/spreadsheetml/2017/richdata2" ref="A5:I4">
    <sortCondition ref="B4"/>
  </sortState>
  <tableColumns count="9">
    <tableColumn id="7" xr3:uid="{D837D7AC-CC3C-415E-84E4-70548DFA799C}" name="mulch_level" dataDxfId="665"/>
    <tableColumn id="1" xr3:uid="{CDFFD694-37EA-4136-8B38-531C383330E7}" name="experiment_id" dataDxfId="664"/>
    <tableColumn id="2" xr3:uid="{2FB7DA15-597F-4D99-A03A-EB00DFC63A8F}" name="mulch_level_name" dataDxfId="663"/>
    <tableColumn id="49" xr3:uid="{5EE48CD2-ED2D-4BCF-8B18-D913A70A3260}" name="mulch_applic_date" dataDxfId="662"/>
    <tableColumn id="15" xr3:uid="{9F041F40-0402-41AC-A0A8-74BFC7D48534}" name="mulch_removal_date" dataDxfId="661"/>
    <tableColumn id="19" xr3:uid="{1B708BC0-AF1C-4D64-94BF-A0B90E96A46A}" name="mulch_type" dataDxfId="660"/>
    <tableColumn id="3" xr3:uid="{1E721FBB-5A34-4090-973D-8DFAACB9EAD2}" name="mulch_type_remove" dataDxfId="659"/>
    <tableColumn id="4" xr3:uid="{45625963-AB56-40A4-9BDA-CC78681D5F09}" name="mulch_cover_fraction" dataDxfId="658"/>
    <tableColumn id="5" xr3:uid="{5D638432-9BB8-454C-AD81-0E3474E718D3}" name="mulch_level_notes" dataDxfId="657"/>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656" dataDxfId="655">
  <autoFilter ref="A4:D5" xr:uid="{21FC0ACE-8D99-4C5B-A0AA-5CCE748C8141}"/>
  <tableColumns count="4">
    <tableColumn id="3" xr3:uid="{5EA0EC65-A547-47B2-A128-686CD40BD192}" name="environmental_modif_lev" dataDxfId="654"/>
    <tableColumn id="1" xr3:uid="{EBEE1DC8-10BE-4DFE-8615-DD7EE91B6EAB}" name="experiment_id" dataDxfId="653"/>
    <tableColumn id="2" xr3:uid="{6CAF4375-F691-4DC7-AC98-01203DE188EE}" name="environ_modif_name" dataDxfId="652"/>
    <tableColumn id="5" xr3:uid="{A175CFF4-E61E-45B1-A0EF-C414342FB1E1}" name="environ_comments" dataDxfId="651"/>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H5" totalsRowShown="0" headerRowDxfId="650">
  <autoFilter ref="A4:H5" xr:uid="{F334BE32-25D5-43AD-A28D-6595D81A11E8}"/>
  <tableColumns count="8">
    <tableColumn id="2" xr3:uid="{1A32BE46-C490-4B76-A18B-9DCA4BF515DC}" name="environmental_modif_levels_id" dataDxfId="649"/>
    <tableColumn id="1" xr3:uid="{BD73FBA9-0875-4CF6-96CF-7F1E26475C97}" name="experiment_id"/>
    <tableColumn id="3" xr3:uid="{FE3A3685-C7A4-4CD1-9A6E-AE3144BA7EDA}" name="environmental_modif_lev"/>
    <tableColumn id="18" xr3:uid="{6E9D888A-5226-4D01-ABEC-0817ACD8C311}" name="environ_modificat_date" dataDxfId="648"/>
    <tableColumn id="19" xr3:uid="{FAACFD37-53A0-4E46-A585-62FF593AFAC9}" name="environ_parameter"/>
    <tableColumn id="20" xr3:uid="{E2142BED-A7E8-43B6-87BD-6CF2DB949556}" name="modif_code"/>
    <tableColumn id="21" xr3:uid="{84FFDAE4-D12B-472C-B609-B42CD222BCBF}" name="environ_parameter_value" dataDxfId="647"/>
    <tableColumn id="22" xr3:uid="{878C4DDC-8FD1-49A8-9576-A89542CC3606}" name="environ_parameter_unit"/>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5" totalsRowShown="0" headerRowDxfId="646" dataDxfId="645">
  <autoFilter ref="A4:D5" xr:uid="{21FC0ACE-8D99-4C5B-A0AA-5CCE748C8141}"/>
  <tableColumns count="4">
    <tableColumn id="3" xr3:uid="{73D4CBC4-CF6F-43A1-A1C2-CC90965AC642}" name="harvest_operations_level" dataDxfId="644"/>
    <tableColumn id="1" xr3:uid="{C6CC1715-3F8C-4325-BEA9-B840B7863030}" name="experiment_id" dataDxfId="643"/>
    <tableColumn id="2" xr3:uid="{B4007FBF-5EE7-4121-AA65-738ABE2E8FBC}" name="harvest_ops_level_name" dataDxfId="642"/>
    <tableColumn id="5" xr3:uid="{192202FC-BAD8-4845-85D3-A1BC65C2A490}" name="harvest_notes" dataDxfId="641"/>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5" totalsRowShown="0" headerRowDxfId="640" dataDxfId="639">
  <autoFilter ref="A4:J5" xr:uid="{F334BE32-25D5-43AD-A28D-6595D81A11E8}"/>
  <tableColumns count="10">
    <tableColumn id="8" xr3:uid="{FCD9A910-6566-4F56-83BD-A98808B92290}" name="harvest_event_id" dataDxfId="638"/>
    <tableColumn id="1" xr3:uid="{229B1FAB-E450-4755-81F8-05415EA5CEDA}" name="experiment_id" dataDxfId="637"/>
    <tableColumn id="3" xr3:uid="{7BB2A383-5548-45FF-AD53-869BFDA02149}" name="harvest_operations_level" dataDxfId="636"/>
    <tableColumn id="18" xr3:uid="{D2B8CE1F-F1E5-41FA-B06C-5289CBDACD1E}" name="harvest_operations_date" dataDxfId="635"/>
    <tableColumn id="20" xr3:uid="{6DB3DD3A-82FE-4613-8C62-05FC810C64C2}" name="harvest_operat_component" dataDxfId="634"/>
    <tableColumn id="21" xr3:uid="{A15B1384-30E2-4551-86F9-A2AB53A46E12}" name="harvest_method" dataDxfId="633"/>
    <tableColumn id="2" xr3:uid="{7DF04191-64DE-427B-8CFB-9D1F8602418A}" name="harvest_stage" dataDxfId="632"/>
    <tableColumn id="4" xr3:uid="{FBCD518C-C103-417F-A584-74DC40BCEC7C}" name="harv_operat_main_product" dataDxfId="631"/>
    <tableColumn id="5" xr3:uid="{9FC54403-06C1-4846-9082-480589D3F591}" name="harv_operation_byproduct" dataDxfId="630"/>
    <tableColumn id="6" xr3:uid="{E8E7FD42-484D-4819-9DAC-925E004EB8EA}" name="harv_operat_size_categor" dataDxfId="629"/>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D5" totalsRowShown="0" headerRowDxfId="628" dataDxfId="627">
  <autoFilter ref="A4:D5" xr:uid="{418326F8-391B-45E0-97BB-D948CCE1E8D3}"/>
  <tableColumns count="4">
    <tableColumn id="1" xr3:uid="{E3E3835B-ED22-4E2F-B31F-E7780ABB0DD6}" name="treatment_number" dataDxfId="626"/>
    <tableColumn id="2" xr3:uid="{DDC4028D-51F9-4B05-A591-AC7BCE40287E}" name="experiment_id" dataDxfId="625"/>
    <tableColumn id="3" xr3:uid="{B3CA3A55-16CB-400E-9AA8-E37AD16C8EB4}" name="treatment_name" dataDxfId="624"/>
    <tableColumn id="4" xr3:uid="{723AF5B3-C8B4-48EE-A56A-56495723F770}" name="treatment_comments" dataDxfId="623"/>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8EFCB3D-0A98-42F4-ABC6-0EB35F750AF4}" name="managements" displayName="managements" ref="A4:O5" totalsRowShown="0" headerRowDxfId="622" dataDxfId="620" headerRowBorderDxfId="621">
  <autoFilter ref="A4:O5" xr:uid="{7E3196FD-41CA-4617-B4E6-1663860AE448}"/>
  <tableColumns count="15">
    <tableColumn id="1" xr3:uid="{36982A89-A144-476C-ABF1-5D045F1AB637}" name="management_id" dataDxfId="619"/>
    <tableColumn id="21" xr3:uid="{8CA08D94-1D5D-4740-99AC-3A25CDC854BD}" name="experiment_id" dataDxfId="618"/>
    <tableColumn id="25" xr3:uid="{17C5FA9F-A486-4C8C-9113-AE32058AFF2F}" name="field_level" dataDxfId="617"/>
    <tableColumn id="9" xr3:uid="{CC6E0B4F-9850-4B7D-B6C5-16EFB6C69ABC}" name="crop_season_id" dataDxfId="616"/>
    <tableColumn id="10" xr3:uid="{08D9E924-B3C8-4375-B83E-46D1F0B07EBD}" name="treatment_number" dataDxfId="615"/>
    <tableColumn id="3" xr3:uid="{1E8AF6EB-C719-48F3-8C5D-9F2EF2213285}" name="tillage_level" dataDxfId="614"/>
    <tableColumn id="4" xr3:uid="{F68487BE-E536-493F-9AE6-003B2CC89715}" name="initial_conditions_level" dataDxfId="613"/>
    <tableColumn id="5" xr3:uid="{2B60C919-6823-4279-992C-93EF0542390E}" name="planting_level" dataDxfId="612"/>
    <tableColumn id="6" xr3:uid="{12D95DCB-DC36-45B1-AF75-4900DE92A3C9}" name="irrigation_level" dataDxfId="611"/>
    <tableColumn id="7" xr3:uid="{22C104A8-4936-4F6F-9208-80257CB0A753}" name="org_materials_applic_lev" dataDxfId="610"/>
    <tableColumn id="8" xr3:uid="{BAE4DC5A-7185-4C89-B1DF-8F95EE9D30D1}" name="fertilizer_level" dataDxfId="609"/>
    <tableColumn id="11" xr3:uid="{491CFE3A-4D27-4027-BEF4-6EA4BF2A592D}" name="chemical_applic_level" dataDxfId="608"/>
    <tableColumn id="12" xr3:uid="{31E1BCDE-06EB-4D5F-80DD-3A5FA711BA40}" name="mulch_level" dataDxfId="607"/>
    <tableColumn id="13" xr3:uid="{E9C90021-752A-4C0E-B72C-66A19E3ED7EF}" name="harvest_operations_level" dataDxfId="606"/>
    <tableColumn id="14" xr3:uid="{CC1FC398-0320-40C5-949A-99B2ABBB642C}" name="environmental_modif_lev" dataDxfId="605"/>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FBB5A888-0600-44D6-8B8A-D91BDB255C8A}" name="plotLayout" displayName="plotLayout" ref="A4:I5" totalsRowShown="0" headerRowDxfId="604" dataDxfId="602" headerRowBorderDxfId="603">
  <autoFilter ref="A4:I5" xr:uid="{7E3196FD-41CA-4617-B4E6-1663860AE448}"/>
  <tableColumns count="9">
    <tableColumn id="1" xr3:uid="{F6CC956D-CC25-48DB-B5CD-1A74CD473BC5}" name="plot_layout_id" dataDxfId="601"/>
    <tableColumn id="21" xr3:uid="{2966C942-A04D-45FE-A815-99833E59BA82}" name="experiment_id" dataDxfId="600"/>
    <tableColumn id="25" xr3:uid="{042EFA3E-696B-404F-B7F3-641D5E622590}" name="field_level" dataDxfId="599"/>
    <tableColumn id="4" xr3:uid="{585561C0-8D45-4F56-9442-BF380344F044}" name="plot_layout_name" dataDxfId="598"/>
    <tableColumn id="2" xr3:uid="{063C012D-84AE-4892-8A0F-A1C8AAEC0809}" name="experimental_design" dataDxfId="597"/>
    <tableColumn id="3" xr3:uid="{89F55F5B-5E90-4750-8D85-66F6291152DB}" name="plot_area" dataDxfId="596"/>
    <tableColumn id="5" xr3:uid="{13B42F5E-458D-4E88-B4E7-ED0CF650A5CA}" name="plot_length" dataDxfId="595"/>
    <tableColumn id="6" xr3:uid="{EAC6CF35-2DFC-4FD7-953C-65C7AC03FE6D}" name="plot_width" dataDxfId="594"/>
    <tableColumn id="7" xr3:uid="{DDAEDA5E-041F-4A06-9D9E-072CF2B9A501}" name="plot_harvest_area" dataDxfId="593"/>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9DEB79FE-CC79-44C5-89C4-E68661D86BCD}" name="plots" displayName="plots" ref="A4:H5" totalsRowShown="0" headerRowDxfId="592" headerRowBorderDxfId="591">
  <autoFilter ref="A4:H5" xr:uid="{7E3196FD-41CA-4617-B4E6-1663860AE448}"/>
  <tableColumns count="8">
    <tableColumn id="1" xr3:uid="{9D2EFBA2-75C1-47AC-9DFC-DFF19D11FB45}" name="plot_id" dataDxfId="590"/>
    <tableColumn id="21" xr3:uid="{B132B082-20CF-431F-BED4-AD8905E1B4E2}" name="experiment_id" dataDxfId="589"/>
    <tableColumn id="2" xr3:uid="{7C5A37F9-663E-4BCB-8F77-45820D58FAF0}" name="field_level" dataDxfId="588"/>
    <tableColumn id="3" xr3:uid="{CDA820F4-9C02-4CD7-805B-14B3079494EA}" name="plot_layout_id" dataDxfId="587"/>
    <tableColumn id="4" xr3:uid="{62359B85-8562-4BBA-AB6A-126940C633EE}" name="plot_name" dataDxfId="586"/>
    <tableColumn id="5" xr3:uid="{EFBF24E4-3995-49F1-A605-EA6543EC3F61}" name="plot_geocoord_x" dataDxfId="585"/>
    <tableColumn id="6" xr3:uid="{441CDDC5-FA64-4EBB-8CE8-EBFFEB0FEB9E}" name="plot_geocoord_y" dataDxfId="584"/>
    <tableColumn id="7" xr3:uid="{9FA6657F-2281-4FE6-B14A-FE8DB9C425C9}" name="plot_geocoord_system" dataDxfId="583"/>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B3E52FA-993B-4196-9108-331A6F6A70A4}" name="plotSetup" displayName="plotSetup" ref="A4:G5" totalsRowShown="0" headerRowDxfId="582" dataDxfId="580" headerRowBorderDxfId="581">
  <autoFilter ref="A4:G5" xr:uid="{7E3196FD-41CA-4617-B4E6-1663860AE448}"/>
  <tableColumns count="7">
    <tableColumn id="1" xr3:uid="{CA7A5A4E-3FC9-40D3-BE42-CEA53B6A35AE}" name="plot_setup_id" dataDxfId="579"/>
    <tableColumn id="21" xr3:uid="{8E3E9F28-C718-40F3-96D6-3BE22F262DF4}" name="experiment_id" dataDxfId="578"/>
    <tableColumn id="25" xr3:uid="{82D5A114-33DD-4C03-8B20-8DFB1B6BE592}" name="field_level" dataDxfId="577"/>
    <tableColumn id="9" xr3:uid="{640BBC8D-C9ED-4FE2-B56D-88F3C1045536}" name="plot_layout_id" dataDxfId="576"/>
    <tableColumn id="10" xr3:uid="{E269FFEC-EF43-4D5E-9A08-D69AEEDD4D8F}" name="crop_season_id" dataDxfId="575"/>
    <tableColumn id="4" xr3:uid="{8ECDC3AD-6B4A-4944-8E8C-9DB0974EA6E5}" name="treatment_number" dataDxfId="574"/>
    <tableColumn id="2" xr3:uid="{C221DE7A-731D-43A8-8332-93EC5DBE1C05}" name="plot_id" dataDxfId="573"/>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16278513-BFCB-45C0-97D0-C5D0546C4D1D}" name="plantData" displayName="plantData" ref="A4:J5" totalsRowShown="0" headerRowDxfId="572">
  <autoFilter ref="A4:J5" xr:uid="{7326F1A7-917C-48E7-8ED5-785564BFAE62}"/>
  <tableColumns count="10">
    <tableColumn id="7" xr3:uid="{4A343865-B5DB-47F2-BAE8-E5FC113EEDC6}" name="data_id" dataDxfId="571"/>
    <tableColumn id="2" xr3:uid="{0331DCC9-B8BD-47A0-8AED-7F87AF4DD63A}" name="data_id_long" dataDxfId="570"/>
    <tableColumn id="1" xr3:uid="{C169C0F7-5C71-4A9D-8333-07BB3B88B300}" name="experiment_id" dataDxfId="569"/>
    <tableColumn id="3" xr3:uid="{D21CB1F0-F3C8-4C50-8A72-D3B8B71B10FD}" name="crop_season_id" dataDxfId="568"/>
    <tableColumn id="4" xr3:uid="{933ADE08-703E-4953-9A76-6AA82B051A10}" name="obs_unit_type" dataDxfId="567"/>
    <tableColumn id="8" xr3:uid="{D0E2AB30-6194-48AB-A873-1BB48DFFAB89}" name="obs_unit_id" dataDxfId="566"/>
    <tableColumn id="9" xr3:uid="{E98F7DD6-D9D2-4F74-A998-E9696A9D3D6A}" name="date_of_measurement" dataDxfId="565"/>
    <tableColumn id="10" xr3:uid="{FCB34F45-0401-432B-BDD2-3854C2FE7DE1}" name="sample_number" dataDxfId="564"/>
    <tableColumn id="5" xr3:uid="{42A20602-CC70-44B7-A2D2-95D68C6F49D9}" name="data_type" dataDxfId="563"/>
    <tableColumn id="6" xr3:uid="{4EC7971B-281B-4C2F-A183-661482A2F5B4}" name="observation_note" dataDxfId="562"/>
  </tableColumns>
  <tableStyleInfo name="TableStyleMedium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E4FB494-F009-4CBB-9BB2-A58826F763F9}" name="soilData" displayName="soilData" ref="A4:L5" totalsRowShown="0" headerRowDxfId="561">
  <autoFilter ref="A4:L5" xr:uid="{7326F1A7-917C-48E7-8ED5-785564BFAE62}"/>
  <tableColumns count="12">
    <tableColumn id="7" xr3:uid="{E9ADE16E-4400-44CD-AA30-292E9384663D}" name="soil_data_id" dataDxfId="560"/>
    <tableColumn id="5" xr3:uid="{DB19B3DE-67A5-4F05-9B58-F9FBFD06B143}" name="soil_data_id_long" dataDxfId="559"/>
    <tableColumn id="1" xr3:uid="{6FD1FC38-EBDA-4EFC-86BA-9DAC79E412C5}" name="experiment_id" dataDxfId="558"/>
    <tableColumn id="4" xr3:uid="{23AD2F0F-7E36-4BAD-8272-2A6244BE1667}" name="crop_season_id" dataDxfId="557"/>
    <tableColumn id="8" xr3:uid="{44BCF3ED-1123-45ED-B797-92BCD8FE7603}" name="obs_unit_type" dataDxfId="556"/>
    <tableColumn id="9" xr3:uid="{09B7C54D-EC61-4E50-8F9F-19F5433DD765}" name="obs_unit_id" dataDxfId="555"/>
    <tableColumn id="10" xr3:uid="{F545F050-2551-4355-8925-5B5B3EAC63FD}" name="soil_data_type" dataDxfId="554"/>
    <tableColumn id="11" xr3:uid="{B2E0C951-2493-42BA-82F1-55C8C104D837}" name="date_of_measurement" dataDxfId="553"/>
    <tableColumn id="6" xr3:uid="{E484A857-CBE2-4B62-BA32-49CFE50DCD83}" name="sample_number" dataDxfId="552"/>
    <tableColumn id="2" xr3:uid="{D2AD7530-9B35-44F2-8894-35A03D8C72C4}" name="me_soil_layer_top_depth" dataDxfId="551"/>
    <tableColumn id="3" xr3:uid="{37AF1534-7CE9-4474-8676-D154057357CD}" name="me_soil_layer_bot_depth" dataDxfId="550"/>
    <tableColumn id="12" xr3:uid="{15E158C9-8203-44DA-B8F0-D96D77A90644}" name="soil_layer_comment" dataDxfId="549"/>
  </tableColumns>
  <tableStyleInfo name="TableStyleMedium4"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3C4C6DB-011E-4B2F-BF42-0DAF83F02DDF}" name="envData" displayName="envData" ref="A4:I5" totalsRowShown="0" headerRowDxfId="548">
  <autoFilter ref="A4:I5" xr:uid="{7326F1A7-917C-48E7-8ED5-785564BFAE62}"/>
  <tableColumns count="9">
    <tableColumn id="7" xr3:uid="{E2739186-2E44-4A8A-9F5D-35530B7C5A25}" name="data_id" dataDxfId="547"/>
    <tableColumn id="5" xr3:uid="{4F84228D-BACD-4DE4-A719-2943095ED1B8}" name="data_id_long" dataDxfId="546"/>
    <tableColumn id="1" xr3:uid="{43B362C6-A437-4ECB-B870-FE9E9F48E7CD}" name="experiment_id"/>
    <tableColumn id="3" xr3:uid="{BACE5849-51D4-4921-AB3A-ABACF247F5DD}" name="crop_season_id" dataDxfId="545"/>
    <tableColumn id="4" xr3:uid="{ED4159BC-A879-408D-817B-327F25C7F994}" name="obs_unit_type" dataDxfId="544"/>
    <tableColumn id="8" xr3:uid="{13A18FAE-F344-4D6A-8AA1-04C0EE2A2100}" name="obs_unit_id"/>
    <tableColumn id="9" xr3:uid="{B3578527-6638-4AE4-8D4A-6841ADBD77A0}" name="date_of_measurement" dataDxfId="543"/>
    <tableColumn id="10" xr3:uid="{78AAA249-D384-4235-8619-387C6BB9CC04}" name="sample_number"/>
    <tableColumn id="6" xr3:uid="{F6CDAFD8-1E9F-4BCC-9308-E2E0CE315E59}" name="data_type" dataDxfId="542"/>
  </tableColumns>
  <tableStyleInfo name="TableStyleMedium4"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541" dataDxfId="540" tableBorderDxfId="539">
  <autoFilter ref="A4:M5" xr:uid="{B43A5523-FDE0-40F3-935F-821A5B79A027}"/>
  <tableColumns count="13">
    <tableColumn id="1" xr3:uid="{F47E75C8-8E51-49B8-85CD-FF758B7B2C18}" name="weather_daily_record_id" dataDxfId="538"/>
    <tableColumn id="2" xr3:uid="{4A185C3C-555B-4980-956E-9ABCC67F450B}" name="weather_station_id" dataDxfId="537"/>
    <tableColumn id="3" xr3:uid="{59266200-B8EF-487E-8CDE-AB1731780BAF}" name="weather_date" dataDxfId="536"/>
    <tableColumn id="11" xr3:uid="{AC29F5BE-B529-438B-A9A4-AFC05050A786}" name="solar_radiation" dataDxfId="535"/>
    <tableColumn id="12" xr3:uid="{A7851DBA-C3CB-440B-8C86-0C0EDD4C0FD9}" name="maximum_temperature" dataDxfId="534"/>
    <tableColumn id="13" xr3:uid="{3D8F893F-E73E-4A13-89CD-F76BE6603B25}" name="minimum_temperature" dataDxfId="533"/>
    <tableColumn id="14" xr3:uid="{EAC7083F-8CD1-4A33-8554-0754968A3507}" name="precipitation" dataDxfId="532"/>
    <tableColumn id="15" xr3:uid="{70D9E659-B779-4E5F-9856-8F710B832D04}" name="wind_speed_daily" dataDxfId="531"/>
    <tableColumn id="17" xr3:uid="{99C4222D-72F5-47E3-A8F2-6BDCF6DDC11C}" name="temperature_dewpoint" dataDxfId="530"/>
    <tableColumn id="18" xr3:uid="{921D17A5-BEB4-4F32-84A1-5926A3B75E03}" name="CO2_conc_atmosphere_daily" dataDxfId="529"/>
    <tableColumn id="4" xr3:uid="{FD54DECF-C936-4DC1-A7EA-DEBDF48F99DD}" name="evaporation_pan" dataDxfId="528"/>
    <tableColumn id="5" xr3:uid="{52CB5CF0-D40E-4C20-BBB6-81DB045D36EC}" name="evapotranspiration_reference" dataDxfId="527"/>
    <tableColumn id="6" xr3:uid="{686DED8D-9B48-4EA2-8A7D-4261D5826E01}" name="realtive_humidity_avg" dataDxfId="526"/>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829CC96-5B20-40EA-A07A-BDAEE31BC395}" name="weatherMonthly" displayName="weatherMonthly" ref="A4:C5" totalsRowShown="0" headerRowDxfId="525" dataDxfId="524" tableBorderDxfId="523">
  <autoFilter ref="A4:C5" xr:uid="{B43A5523-FDE0-40F3-935F-821A5B79A027}"/>
  <tableColumns count="3">
    <tableColumn id="1" xr3:uid="{0D5DE907-30C0-4199-87BE-1BD79D2D32DB}" name="weather_monthly_record_id" dataDxfId="522"/>
    <tableColumn id="2" xr3:uid="{F312EF57-4449-4688-8533-CBAAFA3E452C}" name="weather_station_id" dataDxfId="521"/>
    <tableColumn id="3" xr3:uid="{749E1BCA-E165-4816-882C-4C6D1EE7C02E}" name="month" dataDxfId="520"/>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FD02071-6EC6-46B3-BACD-38382744C3DE}" name="soilLyrPhys" displayName="soilLyrPhys" ref="A4:D5" totalsRowShown="0" headerRowDxfId="519">
  <autoFilter ref="A4:D5" xr:uid="{7326F1A7-917C-48E7-8ED5-785564BFAE62}"/>
  <tableColumns count="4">
    <tableColumn id="1" xr3:uid="{97D47707-A683-4373-8A75-D077F160D78E}" name="soil_layers_phys_id" dataDxfId="518"/>
    <tableColumn id="11" xr3:uid="{FD20256D-40A8-4CF4-893E-25734B39EC18}" name="soil_data_id_long" dataDxfId="517"/>
    <tableColumn id="12" xr3:uid="{677E9A49-53D1-4A60-B9AB-ABAC6244E41E}" name="soil_silt_fraction" dataDxfId="516"/>
    <tableColumn id="14" xr3:uid="{234D16C2-3CF8-4E26-AB67-240618C791BB}" name="soil_clay_fraction" dataDxfId="515"/>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65676342-278F-4EED-9041-E942DBF623BD}" name="soilLyrChem" displayName="soilLyrChem" ref="A4:D5" totalsRowShown="0" headerRowDxfId="514">
  <autoFilter ref="A4:D5" xr:uid="{7326F1A7-917C-48E7-8ED5-785564BFAE62}"/>
  <tableColumns count="4">
    <tableColumn id="1" xr3:uid="{77C131F4-CF13-45B8-8558-370A5103AB97}" name="soil_layers_chem_id" dataDxfId="513"/>
    <tableColumn id="11" xr3:uid="{94442488-0A66-409A-9610-FDA5B01C18BE}" name="soil_data_id_long" dataDxfId="512"/>
    <tableColumn id="12" xr3:uid="{48089459-DABB-47F8-A721-B7AEBDF666E8}" name="me_soil_layer_top_depth" dataDxfId="511"/>
    <tableColumn id="14" xr3:uid="{90BA0997-FE04-4CFA-8E71-431C645254E5}" name="me_soil_layer_bot_depth" dataDxfId="510"/>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402D7F6-D9BA-47FE-8F23-948BCC3F0DAF}" name="soilLyrOM" displayName="soilLyrOM" ref="A4:D5" totalsRowShown="0" headerRowDxfId="509">
  <autoFilter ref="A4:D5" xr:uid="{7326F1A7-917C-48E7-8ED5-785564BFAE62}"/>
  <tableColumns count="4">
    <tableColumn id="1" xr3:uid="{4CBB6867-7F35-44F2-B9CD-8CD0EDD91D8C}" name="soil_layers_om_id" dataDxfId="508"/>
    <tableColumn id="11" xr3:uid="{E78F72B8-C0CC-4440-ACF3-0DEE1F0913BB}" name="soil_data_id_long" dataDxfId="507"/>
    <tableColumn id="12" xr3:uid="{72E4420C-4643-428E-B669-D499384DA036}" name="me_soil_layer_top_depth" dataDxfId="506"/>
    <tableColumn id="14" xr3:uid="{1D433944-A27D-4209-8F0A-C6CA51010EF7}" name="me_soil_layer_bot_depth" dataDxfId="505"/>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5B0EEA1-50AD-458F-BD21-A2AF9805A5BF}" name="soilLyrCarbon66" displayName="soilLyrCarbon66" ref="A4:C8" totalsRowShown="0" headerRowDxfId="504">
  <autoFilter ref="A4:C8" xr:uid="{7326F1A7-917C-48E7-8ED5-785564BFAE62}"/>
  <tableColumns count="3">
    <tableColumn id="1" xr3:uid="{A19CB648-2F51-4845-866D-1F97E8C1DA0E}" name="soil_layers_carbon_id" dataDxfId="503"/>
    <tableColumn id="11" xr3:uid="{FA39F360-A9EB-46CD-8173-A3B9521A7328}" name="soil_sample_id" dataDxfId="502"/>
    <tableColumn id="12" xr3:uid="{17DAFC5C-5B21-46E2-99A8-30FF09F498DB}" name="date_of_measurement" dataDxfId="501"/>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561BEE32-1F2D-456A-9574-F20E33CCB3EE}" name="soilLyrCarbon" displayName="soilLyrCarbon" ref="A4:C5" totalsRowShown="0" headerRowDxfId="500" dataDxfId="499">
  <autoFilter ref="A4:C5" xr:uid="{7326F1A7-917C-48E7-8ED5-785564BFAE62}"/>
  <tableColumns count="3">
    <tableColumn id="1" xr3:uid="{790CAB11-3575-45B9-8B54-3055E6E7B7B1}" name="soil_layers_carbon_id" dataDxfId="498"/>
    <tableColumn id="11" xr3:uid="{A67D82F8-0FDE-47C5-A578-AC021B484163}" name="soil_data_id_long" dataDxfId="497"/>
    <tableColumn id="12" xr3:uid="{7F769BE7-4885-431B-9067-67B14351F156}" name="litter_C_metabol_by_lyr" dataDxfId="496"/>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CF8F880-E878-468F-B20C-8D6EF8444DCE}" name="soilLyrNPK" displayName="soilLyrNPK" ref="A4:D5" totalsRowShown="0" headerRowDxfId="495">
  <autoFilter ref="A4:D5" xr:uid="{7326F1A7-917C-48E7-8ED5-785564BFAE62}"/>
  <tableColumns count="4">
    <tableColumn id="1" xr3:uid="{05A42151-A89C-45F1-997F-9FE38B767080}" name="soil_layers_npk_id" dataDxfId="494"/>
    <tableColumn id="11" xr3:uid="{3F53D5AA-A1A6-4C15-B0CF-5AB3FD0ED249}" name="soil_data_id_long" dataDxfId="493"/>
    <tableColumn id="12" xr3:uid="{34AE0F22-D022-41DE-88E5-DBF723E34560}" name="NO3_soil_by_layer" dataDxfId="492"/>
    <tableColumn id="14" xr3:uid="{23A5F598-910F-4B6E-874F-985DA5045BE1}" name="NH4_soil_by_layer" dataDxfId="491"/>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D29C018-3BC0-45CB-BCC1-0E0058BFC9CE}" name="soilLyrNutrients" displayName="soilLyrNutrients" ref="A4:D5" totalsRowShown="0" headerRowDxfId="490">
  <autoFilter ref="A4:D5" xr:uid="{7326F1A7-917C-48E7-8ED5-785564BFAE62}"/>
  <tableColumns count="4">
    <tableColumn id="1" xr3:uid="{43F57575-2A63-4688-9F3D-A906967A610D}" name="soil_layers_nutrients_id" dataDxfId="489"/>
    <tableColumn id="11" xr3:uid="{A57CCBB7-A910-4E83-A180-63DE0C5D7D38}" name="soil_data_id_long" dataDxfId="488"/>
    <tableColumn id="12" xr3:uid="{96B4A782-6A5B-4F7A-ADAE-28170B947053}" name="me_soil_layer_top_depth" dataDxfId="487"/>
    <tableColumn id="14" xr3:uid="{FEAA45B2-8621-4343-B35A-1817FE965509}" name="me_soil_layer_bot_depth" dataDxfId="486"/>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6988270-CBE3-46DF-9647-708A41B7FFCC}" name="soilLyrNdyn" displayName="soilLyrNdyn" ref="A4:D5" totalsRowShown="0" headerRowDxfId="485">
  <autoFilter ref="A4:D5" xr:uid="{7326F1A7-917C-48E7-8ED5-785564BFAE62}"/>
  <tableColumns count="4">
    <tableColumn id="1" xr3:uid="{F02E544B-B53E-454E-BE42-62228D308430}" name="soil_layers_ndyn_id" dataDxfId="484"/>
    <tableColumn id="11" xr3:uid="{9B245A00-E7A2-45DD-AFD2-6F82A66630B9}" name="soil_data_id_long" dataDxfId="483"/>
    <tableColumn id="12" xr3:uid="{4E7BC84A-42EF-4BEC-BE65-426A896651E5}" name="me_soil_layer_top_depth" dataDxfId="482"/>
    <tableColumn id="14" xr3:uid="{2190FE38-52D1-45F7-881A-43E06E7E05A8}" name="me_soil_layer_bot_depth" dataDxfId="481"/>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37C0C5C2-AF52-443B-B385-78634A916034}" name="soilLyrPdyn" displayName="soilLyrPdyn" ref="A4:D5" totalsRowShown="0" headerRowDxfId="480">
  <autoFilter ref="A4:D5" xr:uid="{7326F1A7-917C-48E7-8ED5-785564BFAE62}"/>
  <tableColumns count="4">
    <tableColumn id="1" xr3:uid="{591CDFC6-4483-48BD-96EE-82CEF899A0F3}" name="soil_layers_pdyn_id" dataDxfId="479"/>
    <tableColumn id="11" xr3:uid="{949071B3-AA54-45D9-AEDA-24C681295309}" name="soil_data_id_long" dataDxfId="478"/>
    <tableColumn id="12" xr3:uid="{62468CFD-CBEB-485A-AD15-47EBE26116A3}" name="me_soil_layer_top_depth" dataDxfId="477"/>
    <tableColumn id="14" xr3:uid="{44D21C45-2AF7-47AD-9B9E-4738BF2358E7}" name="me_soil_layer_bot_depth" dataDxfId="476"/>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753BC025-DD37-4AEA-9788-9AD0668B2F48}" name="soilLyrWater" displayName="soilLyrWater" ref="A4:C5" totalsRowShown="0" headerRowDxfId="475" dataDxfId="474">
  <autoFilter ref="A4:C5" xr:uid="{7326F1A7-917C-48E7-8ED5-785564BFAE62}"/>
  <tableColumns count="3">
    <tableColumn id="1" xr3:uid="{F6AC4B15-D4E3-4316-92DE-D6D54255A6F3}" name="soil_layers_water_id" dataDxfId="473"/>
    <tableColumn id="11" xr3:uid="{1636F716-3F30-4007-B179-8E1F22E06502}" name="soil_data_id_long" dataDxfId="472"/>
    <tableColumn id="2" xr3:uid="{BC996E05-8A6F-4450-80DC-25C567C50C82}" name="initial_watr_conc_by_lyr" dataDxfId="471"/>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954DF70-F63C-4F53-83F6-10431FFB828E}" name="soilLyrRoots" displayName="soilLyrRoots" ref="A4:D5" totalsRowShown="0" headerRowDxfId="470">
  <autoFilter ref="A4:D5" xr:uid="{7326F1A7-917C-48E7-8ED5-785564BFAE62}"/>
  <tableColumns count="4">
    <tableColumn id="1" xr3:uid="{88D5A517-43AA-4F92-9A88-82AA769B2FB7}" name="soil_layers_roots_id" dataDxfId="469"/>
    <tableColumn id="11" xr3:uid="{C1821B38-C1A2-4050-A456-DB782DB03CAF}" name="soil_data_id_long" dataDxfId="468"/>
    <tableColumn id="12" xr3:uid="{25B255FD-0C88-4564-A91D-4EB09A9405ED}" name="me_soil_layer_top_depth" dataDxfId="467"/>
    <tableColumn id="14" xr3:uid="{97846976-A885-434F-8070-3C6C36739057}" name="me_soil_layer_bot_depth" dataDxfId="466"/>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CD20F2E-997C-45C6-848D-5A91AF4C4441}" name="soilLyrTemp" displayName="soilLyrTemp" ref="A4:F5" totalsRowShown="0" headerRowDxfId="465">
  <autoFilter ref="A4:F5" xr:uid="{7326F1A7-917C-48E7-8ED5-785564BFAE62}"/>
  <tableColumns count="6">
    <tableColumn id="1" xr3:uid="{230A5361-1826-41AB-996F-8312371879C2}" name="soil_layers_temp_id" dataDxfId="464"/>
    <tableColumn id="11" xr3:uid="{49FED658-66E8-4F31-8C8F-4F8A9DD8B282}" name="soil_data_id_long" dataDxfId="463"/>
    <tableColumn id="12" xr3:uid="{6BAB99AB-E810-49B6-9D0E-77CA2D4DB482}" name="me_soil_layer_top_depth" dataDxfId="462"/>
    <tableColumn id="14" xr3:uid="{E8393E8D-42E0-46C4-A1F0-3A0BA9E47C83}" name="me_soil_layer_bot_depth" dataDxfId="461"/>
    <tableColumn id="2" xr3:uid="{9056E93C-C9DC-45B3-8DFD-3A0ABE2D1489}" name="soil_temperature_by_lyr" dataDxfId="460"/>
    <tableColumn id="3" xr3:uid="{79834306-DEC0-4BB8-89F9-954A91EDFED2}" name="soil_layer_comment" dataDxfId="459"/>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plantSmGrowth" displayName="plantSmGrowth" ref="A4:C5" totalsRowShown="0" headerRowDxfId="458">
  <autoFilter ref="A4:C5" xr:uid="{637C23B0-AA44-4AA6-9E36-40568E969208}"/>
  <tableColumns count="3">
    <tableColumn id="1" xr3:uid="{DE0A8CFB-86B1-46C2-B611-583E5EEA8561}" name="plant_sm_growth_id" dataDxfId="457"/>
    <tableColumn id="7" xr3:uid="{563854A2-C7A8-4F97-A0CC-793ABCD68755}" name="data_id_long" dataDxfId="456"/>
    <tableColumn id="2" xr3:uid="{69F77E80-37B5-4CDA-9148-FB90EC0378F8}" name="harvest_yield_harvest_dw" dataDxfId="455"/>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6C0BB42-ED07-4EB4-A8A3-AF8DA799287D}" name="plantSmDev" displayName="plantSmDev" ref="A4:B5" totalsRowShown="0" headerRowDxfId="454" dataDxfId="453">
  <autoFilter ref="A4:B5" xr:uid="{637C23B0-AA44-4AA6-9E36-40568E969208}"/>
  <tableColumns count="2">
    <tableColumn id="1" xr3:uid="{967C5B2D-0CA8-4D42-973D-1E303B2536D3}" name="plant_sm_development_id" dataDxfId="452"/>
    <tableColumn id="7" xr3:uid="{195D1AB8-A020-4D6B-A032-7046944456DB}" name="data_id_long" dataDxfId="451"/>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EA97C4F-6E71-43B0-8CEC-0A68BD2DB565}" name="plantSmNutrients" displayName="plantSmNutrients" ref="A4:D5" totalsRowShown="0" headerRowDxfId="450">
  <autoFilter ref="A4:D5" xr:uid="{637C23B0-AA44-4AA6-9E36-40568E969208}"/>
  <tableColumns count="4">
    <tableColumn id="1" xr3:uid="{9427EE73-8507-49FE-8798-FC333C608CAA}" name="plant_sm_nutrients_id" dataDxfId="449"/>
    <tableColumn id="4" xr3:uid="{307389C3-5A98-4B1A-B1C2-A90B7A546DA1}" name="data_id_long" dataDxfId="448"/>
    <tableColumn id="6" xr3:uid="{E36FBB7F-C365-4920-8982-21922A375FD1}" name="tops_N_at_anthesis" dataDxfId="447"/>
    <tableColumn id="7" xr3:uid="{DEC8C49F-F333-425C-BE38-89D4FFF384E0}" name="tops_N_at_maturity" dataDxfId="446"/>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D16B223-2772-469F-A401-7A59C01AA3BD}" name="plantTsGrowthDev" displayName="plantTsGrowthDev" ref="A4:B5" totalsRowShown="0" headerRowDxfId="445" dataDxfId="444">
  <autoFilter ref="A4:B5" xr:uid="{637C23B0-AA44-4AA6-9E36-40568E969208}"/>
  <tableColumns count="2">
    <tableColumn id="1" xr3:uid="{919DBE6D-271F-4BE8-B3E2-0AB4DD4E60A3}" name="plant_ts_growthdev_id" dataDxfId="443"/>
    <tableColumn id="7" xr3:uid="{4BFA001D-3F3F-48AE-B075-C6F2ADB44274}" name="data_id_long" dataDxfId="442"/>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6E43AAD-D051-4AD4-95F9-F591540091FA}" name="plantTsNutrients" displayName="plantTsNutrients" ref="A4:C5" totalsRowShown="0" headerRowDxfId="441" dataDxfId="440">
  <autoFilter ref="A4:C5" xr:uid="{637C23B0-AA44-4AA6-9E36-40568E969208}"/>
  <tableColumns count="3">
    <tableColumn id="1" xr3:uid="{9CA57FFC-B652-41AA-9792-9A5D873CF5E8}" name="plant_ts_nutrients_id" dataDxfId="439"/>
    <tableColumn id="7" xr3:uid="{23709F0B-D7E4-4678-AE96-10916455BD64}" name="data_id_long" dataDxfId="438"/>
    <tableColumn id="2" xr3:uid="{9883D6EF-AE66-47C2-870A-20B0C158BEE3}" name="grain_N_conc" dataDxfId="437"/>
  </tableColumns>
  <tableStyleInfo name="TableStyleMedium7"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855EBC1-41F1-41D1-B4DA-43B0934C42FE}" name="plantTsPnD" displayName="plantTsPnD" ref="A4:B5" totalsRowShown="0" headerRowDxfId="436" dataDxfId="435">
  <autoFilter ref="A4:B5" xr:uid="{637C23B0-AA44-4AA6-9E36-40568E969208}"/>
  <tableColumns count="2">
    <tableColumn id="1" xr3:uid="{AF5C395B-EC39-4CE5-913E-4C9ED94F97A6}" name="plant_ts_pnd_id" dataDxfId="434"/>
    <tableColumn id="7" xr3:uid="{84A7E4B3-60B7-4C17-8EA8-B08245A72936}" name="data_id_long" dataDxfId="433"/>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BB601C3-AA66-4DF3-8C78-539E0C319A0E}" name="envSmWaterDynamics" displayName="envSmWaterDynamics" ref="A4:C5" totalsRowShown="0" headerRowDxfId="432" dataDxfId="431">
  <autoFilter ref="A4:C5" xr:uid="{637C23B0-AA44-4AA6-9E36-40568E969208}"/>
  <tableColumns count="3">
    <tableColumn id="1" xr3:uid="{0BBAAD03-FEA4-4C50-8600-65743E3C6CE4}" name="env_sm_water_id" dataDxfId="430"/>
    <tableColumn id="7" xr3:uid="{8028A792-C933-4A58-970C-F23DEF7196FC}" name="data_id_long" dataDxfId="429"/>
    <tableColumn id="2" xr3:uid="{32CFCC63-A527-4F3B-81CA-CB9E973C353E}" name="rainfall_in_season" dataDxfId="428"/>
  </tableColumns>
  <tableStyleInfo name="TableStyleMedium7"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503D5FA-9BCE-4E24-8830-162345C8D5DE}" name="envTsWaterDynamics" displayName="envTsWaterDynamics" ref="A4:C5" totalsRowShown="0" headerRowDxfId="427" dataDxfId="426">
  <autoFilter ref="A4:C5" xr:uid="{637C23B0-AA44-4AA6-9E36-40568E969208}"/>
  <tableColumns count="3">
    <tableColumn id="1" xr3:uid="{9FED75FE-0F82-41D1-A95C-70105EB0E6C8}" name="env_ts_water_id" dataDxfId="425"/>
    <tableColumn id="5" xr3:uid="{66B97021-5C06-4433-8367-948464EA7F84}" name="data_id_long" dataDxfId="424"/>
    <tableColumn id="6" xr3:uid="{1FE41033-A6CB-4862-B6AF-91AD85F1D49C}" name="bulk_dens_puddl_surf_lyr" dataDxfId="423"/>
  </tableColumns>
  <tableStyleInfo name="TableStyleMedium7"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CB378D7-FE2F-4ADE-9F66-AE46C31DD33D}" name="envTsPlanSoilAtmos" displayName="envTsPlanSoilAtmos" ref="A4:B5" totalsRowShown="0" headerRowDxfId="422" dataDxfId="421">
  <autoFilter ref="A4:B5" xr:uid="{637C23B0-AA44-4AA6-9E36-40568E969208}"/>
  <tableColumns count="2">
    <tableColumn id="1" xr3:uid="{05BC20A9-B54C-4044-96DB-FCF1F96B6078}" name="env_ts_psa_id" dataDxfId="420"/>
    <tableColumn id="7" xr3:uid="{F023DFCD-8ECE-43AF-9740-CC4A5CD05594}" name="data_id_long" dataDxfId="4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2.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3.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4.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5.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6.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7.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8.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39.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0.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1.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2.xml"/></Relationships>
</file>

<file path=xl/worksheets/_rels/sheet72.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3.xml"/></Relationships>
</file>

<file path=xl/worksheets/_rels/sheet73.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4.xml"/></Relationships>
</file>

<file path=xl/worksheets/_rels/sheet74.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5.xml"/></Relationships>
</file>

<file path=xl/worksheets/_rels/sheet75.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6.xml"/></Relationships>
</file>

<file path=xl/worksheets/_rels/sheet76.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7.xml"/></Relationships>
</file>

<file path=xl/worksheets/_rels/sheet77.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8.xml"/></Relationships>
</file>

<file path=xl/worksheets/_rels/sheet78.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drawing" Target="../drawings/drawing49.xml"/></Relationships>
</file>

<file path=xl/worksheets/_rels/sheet79.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drawing" Target="../drawings/drawing50.xml"/></Relationships>
</file>

<file path=xl/worksheets/_rels/sheet80.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drawing" Target="../drawings/drawing51.xml"/></Relationships>
</file>

<file path=xl/worksheets/_rels/sheet81.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drawing" Target="../drawings/drawing52.xml"/></Relationships>
</file>

<file path=xl/worksheets/_rels/sheet82.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drawing" Target="../drawings/drawing53.xml"/></Relationships>
</file>

<file path=xl/worksheets/_rels/sheet83.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drawing" Target="../drawings/drawing54.xml"/></Relationships>
</file>

<file path=xl/worksheets/_rels/sheet84.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drawing" Target="../drawings/drawing55.xml"/></Relationships>
</file>

<file path=xl/worksheets/_rels/sheet85.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56.xml"/></Relationships>
</file>

<file path=xl/worksheets/_rels/sheet86.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drawing" Target="../drawings/drawing57.xml"/></Relationships>
</file>

<file path=xl/worksheets/_rels/sheet87.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drawing" Target="../drawings/drawing5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Q500"/>
  <sheetViews>
    <sheetView workbookViewId="0">
      <selection activeCell="AF28" sqref="AF28"/>
    </sheetView>
  </sheetViews>
  <sheetFormatPr defaultRowHeight="15" x14ac:dyDescent="0.25"/>
  <cols>
    <col min="1" max="1" width="12.140625" customWidth="1"/>
    <col min="2" max="200" width="3.140625" customWidth="1"/>
    <col min="16383" max="16383" width="8.7109375" customWidth="1"/>
  </cols>
  <sheetData>
    <row r="1" spans="1:9" s="106" customFormat="1" x14ac:dyDescent="0.25">
      <c r="A1" s="105" t="s">
        <v>1589</v>
      </c>
      <c r="I1" s="107"/>
    </row>
    <row r="2" spans="1:9" x14ac:dyDescent="0.25">
      <c r="A2" s="145" t="e" cm="1" vm="1">
        <f t="array" ref="A2">_xlfn._xlws.SORT(_xlfn.UNIQUE(_xlfn._xlws.FILTER(tillage[experiment_id], tillage[experiment_id] &lt;&gt; "")))</f>
        <v>#VALUE!</v>
      </c>
      <c r="B2" t="e" cm="1" vm="2">
        <f t="array" ref="B2">TRANSPOSE(_xlfn._xlws.SORT(_xlfn._xlws.FILTER(tillage[tillage_level]&amp;"|"&amp;tillage[tillage_treatment_name],tillage[experiment_id]=A2)))</f>
        <v>#VALUE!</v>
      </c>
    </row>
    <row r="3" spans="1:9" x14ac:dyDescent="0.25">
      <c r="B3" t="str" cm="1">
        <f t="array" ref="B3">TRANSPOSE(_xlfn._xlws.SORT(_xlfn._xlws.FILTER(tillage[tillage_level]&amp;"|"&amp;tillage[tillage_treatment_name],tillage[experiment_id]=A3)))</f>
        <v>|</v>
      </c>
    </row>
    <row r="4" spans="1:9" x14ac:dyDescent="0.25">
      <c r="B4" t="str" cm="1">
        <f t="array" ref="B4">TRANSPOSE(_xlfn._xlws.SORT(_xlfn._xlws.FILTER(tillage[tillage_level]&amp;"|"&amp;tillage[tillage_treatment_name],tillage[experiment_id]=A4)))</f>
        <v>|</v>
      </c>
    </row>
    <row r="5" spans="1:9" x14ac:dyDescent="0.25">
      <c r="B5" t="str" cm="1">
        <f t="array" ref="B5">TRANSPOSE(_xlfn._xlws.SORT(_xlfn._xlws.FILTER(tillage[tillage_level]&amp;"|"&amp;tillage[tillage_treatment_name],tillage[experiment_id]=A5)))</f>
        <v>|</v>
      </c>
    </row>
    <row r="6" spans="1:9" x14ac:dyDescent="0.25">
      <c r="B6" t="str" cm="1">
        <f t="array" ref="B6">TRANSPOSE(_xlfn._xlws.SORT(_xlfn._xlws.FILTER(tillage[tillage_level]&amp;"|"&amp;tillage[tillage_treatment_name],tillage[experiment_id]=A6)))</f>
        <v>|</v>
      </c>
    </row>
    <row r="7" spans="1:9" x14ac:dyDescent="0.25">
      <c r="B7" t="str" cm="1">
        <f t="array" ref="B7">TRANSPOSE(_xlfn._xlws.SORT(_xlfn._xlws.FILTER(tillage[tillage_level]&amp;"|"&amp;tillage[tillage_treatment_name],tillage[experiment_id]=A7)))</f>
        <v>|</v>
      </c>
    </row>
    <row r="8" spans="1:9" x14ac:dyDescent="0.25">
      <c r="B8" t="str" cm="1">
        <f t="array" ref="B8">TRANSPOSE(_xlfn._xlws.SORT(_xlfn._xlws.FILTER(tillage[tillage_level]&amp;"|"&amp;tillage[tillage_treatment_name],tillage[experiment_id]=A8)))</f>
        <v>|</v>
      </c>
    </row>
    <row r="9" spans="1:9" x14ac:dyDescent="0.25">
      <c r="B9" t="str" cm="1">
        <f t="array" ref="B9">TRANSPOSE(_xlfn._xlws.SORT(_xlfn._xlws.FILTER(tillage[tillage_level]&amp;"|"&amp;tillage[tillage_treatment_name],tillage[experiment_id]=A9)))</f>
        <v>|</v>
      </c>
    </row>
    <row r="10" spans="1:9" x14ac:dyDescent="0.25">
      <c r="B10" t="str" cm="1">
        <f t="array" ref="B10">TRANSPOSE(_xlfn._xlws.SORT(_xlfn._xlws.FILTER(tillage[tillage_level]&amp;"|"&amp;tillage[tillage_treatment_name],tillage[experiment_id]=A10)))</f>
        <v>|</v>
      </c>
    </row>
    <row r="11" spans="1:9" x14ac:dyDescent="0.25">
      <c r="B11" t="str" cm="1">
        <f t="array" ref="B11">TRANSPOSE(_xlfn._xlws.SORT(_xlfn._xlws.FILTER(tillage[tillage_level]&amp;"|"&amp;tillage[tillage_treatment_name],tillage[experiment_id]=A11)))</f>
        <v>|</v>
      </c>
    </row>
    <row r="12" spans="1:9" x14ac:dyDescent="0.25">
      <c r="B12" t="str" cm="1">
        <f t="array" ref="B12">TRANSPOSE(_xlfn._xlws.SORT(_xlfn._xlws.FILTER(tillage[tillage_level]&amp;"|"&amp;tillage[tillage_treatment_name],tillage[experiment_id]=A12)))</f>
        <v>|</v>
      </c>
    </row>
    <row r="13" spans="1:9" x14ac:dyDescent="0.25">
      <c r="B13" t="str" cm="1">
        <f t="array" ref="B13">TRANSPOSE(_xlfn._xlws.SORT(_xlfn._xlws.FILTER(tillage[tillage_level]&amp;"|"&amp;tillage[tillage_treatment_name],tillage[experiment_id]=A13)))</f>
        <v>|</v>
      </c>
    </row>
    <row r="14" spans="1:9" x14ac:dyDescent="0.25">
      <c r="B14" t="str" cm="1">
        <f t="array" ref="B14">TRANSPOSE(_xlfn._xlws.SORT(_xlfn._xlws.FILTER(tillage[tillage_level]&amp;"|"&amp;tillage[tillage_treatment_name],tillage[experiment_id]=A14)))</f>
        <v>|</v>
      </c>
    </row>
    <row r="15" spans="1:9" x14ac:dyDescent="0.25">
      <c r="B15" t="str" cm="1">
        <f t="array" ref="B15">TRANSPOSE(_xlfn._xlws.SORT(_xlfn._xlws.FILTER(tillage[tillage_level]&amp;"|"&amp;tillage[tillage_treatment_name],tillage[experiment_id]=A15)))</f>
        <v>|</v>
      </c>
    </row>
    <row r="16" spans="1:9" x14ac:dyDescent="0.25">
      <c r="B16" t="str" cm="1">
        <f t="array" ref="B16">TRANSPOSE(_xlfn._xlws.SORT(_xlfn._xlws.FILTER(tillage[tillage_level]&amp;"|"&amp;tillage[tillage_treatment_name],tillage[experiment_id]=A16)))</f>
        <v>|</v>
      </c>
    </row>
    <row r="17" spans="2:2" x14ac:dyDescent="0.25">
      <c r="B17" t="str" cm="1">
        <f t="array" ref="B17">TRANSPOSE(_xlfn._xlws.SORT(_xlfn._xlws.FILTER(tillage[tillage_level]&amp;"|"&amp;tillage[tillage_treatment_name],tillage[experiment_id]=A17)))</f>
        <v>|</v>
      </c>
    </row>
    <row r="18" spans="2:2" x14ac:dyDescent="0.25">
      <c r="B18" t="str" cm="1">
        <f t="array" ref="B18">TRANSPOSE(_xlfn._xlws.SORT(_xlfn._xlws.FILTER(tillage[tillage_level]&amp;"|"&amp;tillage[tillage_treatment_name],tillage[experiment_id]=A18)))</f>
        <v>|</v>
      </c>
    </row>
    <row r="19" spans="2:2" x14ac:dyDescent="0.25">
      <c r="B19" t="str" cm="1">
        <f t="array" ref="B19">TRANSPOSE(_xlfn._xlws.SORT(_xlfn._xlws.FILTER(tillage[tillage_level]&amp;"|"&amp;tillage[tillage_treatment_name],tillage[experiment_id]=A19)))</f>
        <v>|</v>
      </c>
    </row>
    <row r="20" spans="2:2" x14ac:dyDescent="0.25">
      <c r="B20" t="str" cm="1">
        <f t="array" ref="B20">TRANSPOSE(_xlfn._xlws.SORT(_xlfn._xlws.FILTER(tillage[tillage_level]&amp;"|"&amp;tillage[tillage_treatment_name],tillage[experiment_id]=A20)))</f>
        <v>|</v>
      </c>
    </row>
    <row r="21" spans="2:2" x14ac:dyDescent="0.25">
      <c r="B21" t="str" cm="1">
        <f t="array" ref="B21">TRANSPOSE(_xlfn._xlws.SORT(_xlfn._xlws.FILTER(tillage[tillage_level]&amp;"|"&amp;tillage[tillage_treatment_name],tillage[experiment_id]=A21)))</f>
        <v>|</v>
      </c>
    </row>
    <row r="22" spans="2:2" x14ac:dyDescent="0.25">
      <c r="B22" t="str" cm="1">
        <f t="array" ref="B22">TRANSPOSE(_xlfn._xlws.SORT(_xlfn._xlws.FILTER(tillage[tillage_level]&amp;"|"&amp;tillage[tillage_treatment_name],tillage[experiment_id]=A22)))</f>
        <v>|</v>
      </c>
    </row>
    <row r="23" spans="2:2" x14ac:dyDescent="0.25">
      <c r="B23" t="str" cm="1">
        <f t="array" ref="B23">TRANSPOSE(_xlfn._xlws.SORT(_xlfn._xlws.FILTER(tillage[tillage_level]&amp;"|"&amp;tillage[tillage_treatment_name],tillage[experiment_id]=A23)))</f>
        <v>|</v>
      </c>
    </row>
    <row r="24" spans="2:2" x14ac:dyDescent="0.25">
      <c r="B24" t="str" cm="1">
        <f t="array" ref="B24">TRANSPOSE(_xlfn._xlws.SORT(_xlfn._xlws.FILTER(tillage[tillage_level]&amp;"|"&amp;tillage[tillage_treatment_name],tillage[experiment_id]=A24)))</f>
        <v>|</v>
      </c>
    </row>
    <row r="25" spans="2:2" x14ac:dyDescent="0.25">
      <c r="B25" t="str" cm="1">
        <f t="array" ref="B25">TRANSPOSE(_xlfn._xlws.SORT(_xlfn._xlws.FILTER(tillage[tillage_level]&amp;"|"&amp;tillage[tillage_treatment_name],tillage[experiment_id]=A25)))</f>
        <v>|</v>
      </c>
    </row>
    <row r="26" spans="2:2" x14ac:dyDescent="0.25">
      <c r="B26" t="str" cm="1">
        <f t="array" ref="B26">TRANSPOSE(_xlfn._xlws.SORT(_xlfn._xlws.FILTER(tillage[tillage_level]&amp;"|"&amp;tillage[tillage_treatment_name],tillage[experiment_id]=A26)))</f>
        <v>|</v>
      </c>
    </row>
    <row r="27" spans="2:2" x14ac:dyDescent="0.25">
      <c r="B27" t="str" cm="1">
        <f t="array" ref="B27">TRANSPOSE(_xlfn._xlws.SORT(_xlfn._xlws.FILTER(tillage[tillage_level]&amp;"|"&amp;tillage[tillage_treatment_name],tillage[experiment_id]=A27)))</f>
        <v>|</v>
      </c>
    </row>
    <row r="28" spans="2:2" x14ac:dyDescent="0.25">
      <c r="B28" t="str" cm="1">
        <f t="array" ref="B28">TRANSPOSE(_xlfn._xlws.SORT(_xlfn._xlws.FILTER(tillage[tillage_level]&amp;"|"&amp;tillage[tillage_treatment_name],tillage[experiment_id]=A28)))</f>
        <v>|</v>
      </c>
    </row>
    <row r="29" spans="2:2" x14ac:dyDescent="0.25">
      <c r="B29" t="str" cm="1">
        <f t="array" ref="B29">TRANSPOSE(_xlfn._xlws.SORT(_xlfn._xlws.FILTER(tillage[tillage_level]&amp;"|"&amp;tillage[tillage_treatment_name],tillage[experiment_id]=A29)))</f>
        <v>|</v>
      </c>
    </row>
    <row r="30" spans="2:2" x14ac:dyDescent="0.25">
      <c r="B30" t="str" cm="1">
        <f t="array" ref="B30">TRANSPOSE(_xlfn._xlws.SORT(_xlfn._xlws.FILTER(tillage[tillage_level]&amp;"|"&amp;tillage[tillage_treatment_name],tillage[experiment_id]=A30)))</f>
        <v>|</v>
      </c>
    </row>
    <row r="31" spans="2:2" x14ac:dyDescent="0.25">
      <c r="B31" t="str" cm="1">
        <f t="array" ref="B31">TRANSPOSE(_xlfn._xlws.SORT(_xlfn._xlws.FILTER(tillage[tillage_level]&amp;"|"&amp;tillage[tillage_treatment_name],tillage[experiment_id]=A31)))</f>
        <v>|</v>
      </c>
    </row>
    <row r="32" spans="2:2" x14ac:dyDescent="0.25">
      <c r="B32" t="str" cm="1">
        <f t="array" ref="B32">TRANSPOSE(_xlfn._xlws.SORT(_xlfn._xlws.FILTER(tillage[tillage_level]&amp;"|"&amp;tillage[tillage_treatment_name],tillage[experiment_id]=A32)))</f>
        <v>|</v>
      </c>
    </row>
    <row r="33" spans="2:2" x14ac:dyDescent="0.25">
      <c r="B33" t="str" cm="1">
        <f t="array" ref="B33">TRANSPOSE(_xlfn._xlws.SORT(_xlfn._xlws.FILTER(tillage[tillage_level]&amp;"|"&amp;tillage[tillage_treatment_name],tillage[experiment_id]=A33)))</f>
        <v>|</v>
      </c>
    </row>
    <row r="34" spans="2:2" x14ac:dyDescent="0.25">
      <c r="B34" t="str" cm="1">
        <f t="array" ref="B34">TRANSPOSE(_xlfn._xlws.SORT(_xlfn._xlws.FILTER(tillage[tillage_level]&amp;"|"&amp;tillage[tillage_treatment_name],tillage[experiment_id]=A34)))</f>
        <v>|</v>
      </c>
    </row>
    <row r="35" spans="2:2" x14ac:dyDescent="0.25">
      <c r="B35" t="str" cm="1">
        <f t="array" ref="B35">TRANSPOSE(_xlfn._xlws.SORT(_xlfn._xlws.FILTER(tillage[tillage_level]&amp;"|"&amp;tillage[tillage_treatment_name],tillage[experiment_id]=A35)))</f>
        <v>|</v>
      </c>
    </row>
    <row r="36" spans="2:2" x14ac:dyDescent="0.25">
      <c r="B36" t="str" cm="1">
        <f t="array" ref="B36">TRANSPOSE(_xlfn._xlws.SORT(_xlfn._xlws.FILTER(tillage[tillage_level]&amp;"|"&amp;tillage[tillage_treatment_name],tillage[experiment_id]=A36)))</f>
        <v>|</v>
      </c>
    </row>
    <row r="37" spans="2:2" x14ac:dyDescent="0.25">
      <c r="B37" t="str" cm="1">
        <f t="array" ref="B37">TRANSPOSE(_xlfn._xlws.SORT(_xlfn._xlws.FILTER(tillage[tillage_level]&amp;"|"&amp;tillage[tillage_treatment_name],tillage[experiment_id]=A37)))</f>
        <v>|</v>
      </c>
    </row>
    <row r="38" spans="2:2" x14ac:dyDescent="0.25">
      <c r="B38" t="str" cm="1">
        <f t="array" ref="B38">TRANSPOSE(_xlfn._xlws.SORT(_xlfn._xlws.FILTER(tillage[tillage_level]&amp;"|"&amp;tillage[tillage_treatment_name],tillage[experiment_id]=A38)))</f>
        <v>|</v>
      </c>
    </row>
    <row r="39" spans="2:2" x14ac:dyDescent="0.25">
      <c r="B39" t="str" cm="1">
        <f t="array" ref="B39">TRANSPOSE(_xlfn._xlws.SORT(_xlfn._xlws.FILTER(tillage[tillage_level]&amp;"|"&amp;tillage[tillage_treatment_name],tillage[experiment_id]=A39)))</f>
        <v>|</v>
      </c>
    </row>
    <row r="40" spans="2:2" x14ac:dyDescent="0.25">
      <c r="B40" t="str" cm="1">
        <f t="array" ref="B40">TRANSPOSE(_xlfn._xlws.SORT(_xlfn._xlws.FILTER(tillage[tillage_level]&amp;"|"&amp;tillage[tillage_treatment_name],tillage[experiment_id]=A40)))</f>
        <v>|</v>
      </c>
    </row>
    <row r="41" spans="2:2" x14ac:dyDescent="0.25">
      <c r="B41" t="str" cm="1">
        <f t="array" ref="B41">TRANSPOSE(_xlfn._xlws.SORT(_xlfn._xlws.FILTER(tillage[tillage_level]&amp;"|"&amp;tillage[tillage_treatment_name],tillage[experiment_id]=A41)))</f>
        <v>|</v>
      </c>
    </row>
    <row r="42" spans="2:2" x14ac:dyDescent="0.25">
      <c r="B42" t="str" cm="1">
        <f t="array" ref="B42">TRANSPOSE(_xlfn._xlws.SORT(_xlfn._xlws.FILTER(tillage[tillage_level]&amp;"|"&amp;tillage[tillage_treatment_name],tillage[experiment_id]=A42)))</f>
        <v>|</v>
      </c>
    </row>
    <row r="43" spans="2:2" x14ac:dyDescent="0.25">
      <c r="B43" t="str" cm="1">
        <f t="array" ref="B43">TRANSPOSE(_xlfn._xlws.SORT(_xlfn._xlws.FILTER(tillage[tillage_level]&amp;"|"&amp;tillage[tillage_treatment_name],tillage[experiment_id]=A43)))</f>
        <v>|</v>
      </c>
    </row>
    <row r="44" spans="2:2" x14ac:dyDescent="0.25">
      <c r="B44" t="str" cm="1">
        <f t="array" ref="B44">TRANSPOSE(_xlfn._xlws.SORT(_xlfn._xlws.FILTER(tillage[tillage_level]&amp;"|"&amp;tillage[tillage_treatment_name],tillage[experiment_id]=A44)))</f>
        <v>|</v>
      </c>
    </row>
    <row r="45" spans="2:2" x14ac:dyDescent="0.25">
      <c r="B45" t="str" cm="1">
        <f t="array" ref="B45">TRANSPOSE(_xlfn._xlws.SORT(_xlfn._xlws.FILTER(tillage[tillage_level]&amp;"|"&amp;tillage[tillage_treatment_name],tillage[experiment_id]=A45)))</f>
        <v>|</v>
      </c>
    </row>
    <row r="46" spans="2:2" x14ac:dyDescent="0.25">
      <c r="B46" t="str" cm="1">
        <f t="array" ref="B46">TRANSPOSE(_xlfn._xlws.SORT(_xlfn._xlws.FILTER(tillage[tillage_level]&amp;"|"&amp;tillage[tillage_treatment_name],tillage[experiment_id]=A46)))</f>
        <v>|</v>
      </c>
    </row>
    <row r="47" spans="2:2" x14ac:dyDescent="0.25">
      <c r="B47" t="str" cm="1">
        <f t="array" ref="B47">TRANSPOSE(_xlfn._xlws.SORT(_xlfn._xlws.FILTER(tillage[tillage_level]&amp;"|"&amp;tillage[tillage_treatment_name],tillage[experiment_id]=A47)))</f>
        <v>|</v>
      </c>
    </row>
    <row r="48" spans="2:2" x14ac:dyDescent="0.25">
      <c r="B48" t="str" cm="1">
        <f t="array" ref="B48">TRANSPOSE(_xlfn._xlws.SORT(_xlfn._xlws.FILTER(tillage[tillage_level]&amp;"|"&amp;tillage[tillage_treatment_name],tillage[experiment_id]=A48)))</f>
        <v>|</v>
      </c>
    </row>
    <row r="49" spans="2:2" x14ac:dyDescent="0.25">
      <c r="B49" t="str" cm="1">
        <f t="array" ref="B49">TRANSPOSE(_xlfn._xlws.SORT(_xlfn._xlws.FILTER(tillage[tillage_level]&amp;"|"&amp;tillage[tillage_treatment_name],tillage[experiment_id]=A49)))</f>
        <v>|</v>
      </c>
    </row>
    <row r="50" spans="2:2" x14ac:dyDescent="0.25">
      <c r="B50" t="str" cm="1">
        <f t="array" ref="B50">TRANSPOSE(_xlfn._xlws.SORT(_xlfn._xlws.FILTER(tillage[tillage_level]&amp;"|"&amp;tillage[tillage_treatment_name],tillage[experiment_id]=A50)))</f>
        <v>|</v>
      </c>
    </row>
    <row r="51" spans="2:2" x14ac:dyDescent="0.25">
      <c r="B51" t="str" cm="1">
        <f t="array" ref="B51">TRANSPOSE(_xlfn._xlws.SORT(_xlfn._xlws.FILTER(tillage[tillage_level]&amp;"|"&amp;tillage[tillage_treatment_name],tillage[experiment_id]=A51)))</f>
        <v>|</v>
      </c>
    </row>
    <row r="52" spans="2:2" x14ac:dyDescent="0.25">
      <c r="B52" t="str" cm="1">
        <f t="array" ref="B52">TRANSPOSE(_xlfn._xlws.SORT(_xlfn._xlws.FILTER(tillage[tillage_level]&amp;"|"&amp;tillage[tillage_treatment_name],tillage[experiment_id]=A52)))</f>
        <v>|</v>
      </c>
    </row>
    <row r="53" spans="2:2" x14ac:dyDescent="0.25">
      <c r="B53" t="str" cm="1">
        <f t="array" ref="B53">TRANSPOSE(_xlfn._xlws.SORT(_xlfn._xlws.FILTER(tillage[tillage_level]&amp;"|"&amp;tillage[tillage_treatment_name],tillage[experiment_id]=A53)))</f>
        <v>|</v>
      </c>
    </row>
    <row r="54" spans="2:2" x14ac:dyDescent="0.25">
      <c r="B54" t="str" cm="1">
        <f t="array" ref="B54">TRANSPOSE(_xlfn._xlws.SORT(_xlfn._xlws.FILTER(tillage[tillage_level]&amp;"|"&amp;tillage[tillage_treatment_name],tillage[experiment_id]=A54)))</f>
        <v>|</v>
      </c>
    </row>
    <row r="55" spans="2:2" x14ac:dyDescent="0.25">
      <c r="B55" t="str" cm="1">
        <f t="array" ref="B55">TRANSPOSE(_xlfn._xlws.SORT(_xlfn._xlws.FILTER(tillage[tillage_level]&amp;"|"&amp;tillage[tillage_treatment_name],tillage[experiment_id]=A55)))</f>
        <v>|</v>
      </c>
    </row>
    <row r="56" spans="2:2" x14ac:dyDescent="0.25">
      <c r="B56" t="str" cm="1">
        <f t="array" ref="B56">TRANSPOSE(_xlfn._xlws.SORT(_xlfn._xlws.FILTER(tillage[tillage_level]&amp;"|"&amp;tillage[tillage_treatment_name],tillage[experiment_id]=A56)))</f>
        <v>|</v>
      </c>
    </row>
    <row r="57" spans="2:2" x14ac:dyDescent="0.25">
      <c r="B57" t="str" cm="1">
        <f t="array" ref="B57">TRANSPOSE(_xlfn._xlws.SORT(_xlfn._xlws.FILTER(tillage[tillage_level]&amp;"|"&amp;tillage[tillage_treatment_name],tillage[experiment_id]=A57)))</f>
        <v>|</v>
      </c>
    </row>
    <row r="58" spans="2:2" x14ac:dyDescent="0.25">
      <c r="B58" t="str" cm="1">
        <f t="array" ref="B58">TRANSPOSE(_xlfn._xlws.SORT(_xlfn._xlws.FILTER(tillage[tillage_level]&amp;"|"&amp;tillage[tillage_treatment_name],tillage[experiment_id]=A58)))</f>
        <v>|</v>
      </c>
    </row>
    <row r="59" spans="2:2" x14ac:dyDescent="0.25">
      <c r="B59" t="str" cm="1">
        <f t="array" ref="B59">TRANSPOSE(_xlfn._xlws.SORT(_xlfn._xlws.FILTER(tillage[tillage_level]&amp;"|"&amp;tillage[tillage_treatment_name],tillage[experiment_id]=A59)))</f>
        <v>|</v>
      </c>
    </row>
    <row r="60" spans="2:2" x14ac:dyDescent="0.25">
      <c r="B60" t="str" cm="1">
        <f t="array" ref="B60">TRANSPOSE(_xlfn._xlws.SORT(_xlfn._xlws.FILTER(tillage[tillage_level]&amp;"|"&amp;tillage[tillage_treatment_name],tillage[experiment_id]=A60)))</f>
        <v>|</v>
      </c>
    </row>
    <row r="61" spans="2:2" x14ac:dyDescent="0.25">
      <c r="B61" t="str" cm="1">
        <f t="array" ref="B61">TRANSPOSE(_xlfn._xlws.SORT(_xlfn._xlws.FILTER(tillage[tillage_level]&amp;"|"&amp;tillage[tillage_treatment_name],tillage[experiment_id]=A61)))</f>
        <v>|</v>
      </c>
    </row>
    <row r="62" spans="2:2" x14ac:dyDescent="0.25">
      <c r="B62" t="str" cm="1">
        <f t="array" ref="B62">TRANSPOSE(_xlfn._xlws.SORT(_xlfn._xlws.FILTER(tillage[tillage_level]&amp;"|"&amp;tillage[tillage_treatment_name],tillage[experiment_id]=A62)))</f>
        <v>|</v>
      </c>
    </row>
    <row r="63" spans="2:2" x14ac:dyDescent="0.25">
      <c r="B63" t="str" cm="1">
        <f t="array" ref="B63">TRANSPOSE(_xlfn._xlws.SORT(_xlfn._xlws.FILTER(tillage[tillage_level]&amp;"|"&amp;tillage[tillage_treatment_name],tillage[experiment_id]=A63)))</f>
        <v>|</v>
      </c>
    </row>
    <row r="64" spans="2:2" x14ac:dyDescent="0.25">
      <c r="B64" t="str" cm="1">
        <f t="array" ref="B64">TRANSPOSE(_xlfn._xlws.SORT(_xlfn._xlws.FILTER(tillage[tillage_level]&amp;"|"&amp;tillage[tillage_treatment_name],tillage[experiment_id]=A64)))</f>
        <v>|</v>
      </c>
    </row>
    <row r="65" spans="2:2" x14ac:dyDescent="0.25">
      <c r="B65" t="str" cm="1">
        <f t="array" ref="B65">TRANSPOSE(_xlfn._xlws.SORT(_xlfn._xlws.FILTER(tillage[tillage_level]&amp;"|"&amp;tillage[tillage_treatment_name],tillage[experiment_id]=A65)))</f>
        <v>|</v>
      </c>
    </row>
    <row r="66" spans="2:2" x14ac:dyDescent="0.25">
      <c r="B66" t="str" cm="1">
        <f t="array" ref="B66">TRANSPOSE(_xlfn._xlws.SORT(_xlfn._xlws.FILTER(tillage[tillage_level]&amp;"|"&amp;tillage[tillage_treatment_name],tillage[experiment_id]=A66)))</f>
        <v>|</v>
      </c>
    </row>
    <row r="67" spans="2:2" x14ac:dyDescent="0.25">
      <c r="B67" t="str" cm="1">
        <f t="array" ref="B67">TRANSPOSE(_xlfn._xlws.SORT(_xlfn._xlws.FILTER(tillage[tillage_level]&amp;"|"&amp;tillage[tillage_treatment_name],tillage[experiment_id]=A67)))</f>
        <v>|</v>
      </c>
    </row>
    <row r="68" spans="2:2" x14ac:dyDescent="0.25">
      <c r="B68" t="str" cm="1">
        <f t="array" ref="B68">TRANSPOSE(_xlfn._xlws.SORT(_xlfn._xlws.FILTER(tillage[tillage_level]&amp;"|"&amp;tillage[tillage_treatment_name],tillage[experiment_id]=A68)))</f>
        <v>|</v>
      </c>
    </row>
    <row r="69" spans="2:2" x14ac:dyDescent="0.25">
      <c r="B69" t="str" cm="1">
        <f t="array" ref="B69">TRANSPOSE(_xlfn._xlws.SORT(_xlfn._xlws.FILTER(tillage[tillage_level]&amp;"|"&amp;tillage[tillage_treatment_name],tillage[experiment_id]=A69)))</f>
        <v>|</v>
      </c>
    </row>
    <row r="70" spans="2:2" x14ac:dyDescent="0.25">
      <c r="B70" t="str" cm="1">
        <f t="array" ref="B70">TRANSPOSE(_xlfn._xlws.SORT(_xlfn._xlws.FILTER(tillage[tillage_level]&amp;"|"&amp;tillage[tillage_treatment_name],tillage[experiment_id]=A70)))</f>
        <v>|</v>
      </c>
    </row>
    <row r="71" spans="2:2" x14ac:dyDescent="0.25">
      <c r="B71" t="str" cm="1">
        <f t="array" ref="B71">TRANSPOSE(_xlfn._xlws.SORT(_xlfn._xlws.FILTER(tillage[tillage_level]&amp;"|"&amp;tillage[tillage_treatment_name],tillage[experiment_id]=A71)))</f>
        <v>|</v>
      </c>
    </row>
    <row r="72" spans="2:2" x14ac:dyDescent="0.25">
      <c r="B72" t="str" cm="1">
        <f t="array" ref="B72">TRANSPOSE(_xlfn._xlws.SORT(_xlfn._xlws.FILTER(tillage[tillage_level]&amp;"|"&amp;tillage[tillage_treatment_name],tillage[experiment_id]=A72)))</f>
        <v>|</v>
      </c>
    </row>
    <row r="73" spans="2:2" x14ac:dyDescent="0.25">
      <c r="B73" t="str" cm="1">
        <f t="array" ref="B73">TRANSPOSE(_xlfn._xlws.SORT(_xlfn._xlws.FILTER(tillage[tillage_level]&amp;"|"&amp;tillage[tillage_treatment_name],tillage[experiment_id]=A73)))</f>
        <v>|</v>
      </c>
    </row>
    <row r="74" spans="2:2" x14ac:dyDescent="0.25">
      <c r="B74" t="str" cm="1">
        <f t="array" ref="B74">TRANSPOSE(_xlfn._xlws.SORT(_xlfn._xlws.FILTER(tillage[tillage_level]&amp;"|"&amp;tillage[tillage_treatment_name],tillage[experiment_id]=A74)))</f>
        <v>|</v>
      </c>
    </row>
    <row r="75" spans="2:2" x14ac:dyDescent="0.25">
      <c r="B75" t="str" cm="1">
        <f t="array" ref="B75">TRANSPOSE(_xlfn._xlws.SORT(_xlfn._xlws.FILTER(tillage[tillage_level]&amp;"|"&amp;tillage[tillage_treatment_name],tillage[experiment_id]=A75)))</f>
        <v>|</v>
      </c>
    </row>
    <row r="76" spans="2:2" x14ac:dyDescent="0.25">
      <c r="B76" t="str" cm="1">
        <f t="array" ref="B76">TRANSPOSE(_xlfn._xlws.SORT(_xlfn._xlws.FILTER(tillage[tillage_level]&amp;"|"&amp;tillage[tillage_treatment_name],tillage[experiment_id]=A76)))</f>
        <v>|</v>
      </c>
    </row>
    <row r="77" spans="2:2" x14ac:dyDescent="0.25">
      <c r="B77" t="str" cm="1">
        <f t="array" ref="B77">TRANSPOSE(_xlfn._xlws.SORT(_xlfn._xlws.FILTER(tillage[tillage_level]&amp;"|"&amp;tillage[tillage_treatment_name],tillage[experiment_id]=A77)))</f>
        <v>|</v>
      </c>
    </row>
    <row r="78" spans="2:2" x14ac:dyDescent="0.25">
      <c r="B78" t="str" cm="1">
        <f t="array" ref="B78">TRANSPOSE(_xlfn._xlws.SORT(_xlfn._xlws.FILTER(tillage[tillage_level]&amp;"|"&amp;tillage[tillage_treatment_name],tillage[experiment_id]=A78)))</f>
        <v>|</v>
      </c>
    </row>
    <row r="79" spans="2:2" x14ac:dyDescent="0.25">
      <c r="B79" t="str" cm="1">
        <f t="array" ref="B79">TRANSPOSE(_xlfn._xlws.SORT(_xlfn._xlws.FILTER(tillage[tillage_level]&amp;"|"&amp;tillage[tillage_treatment_name],tillage[experiment_id]=A79)))</f>
        <v>|</v>
      </c>
    </row>
    <row r="80" spans="2:2" x14ac:dyDescent="0.25">
      <c r="B80" t="str" cm="1">
        <f t="array" ref="B80">TRANSPOSE(_xlfn._xlws.SORT(_xlfn._xlws.FILTER(tillage[tillage_level]&amp;"|"&amp;tillage[tillage_treatment_name],tillage[experiment_id]=A80)))</f>
        <v>|</v>
      </c>
    </row>
    <row r="81" spans="2:2" x14ac:dyDescent="0.25">
      <c r="B81" t="str" cm="1">
        <f t="array" ref="B81">TRANSPOSE(_xlfn._xlws.SORT(_xlfn._xlws.FILTER(tillage[tillage_level]&amp;"|"&amp;tillage[tillage_treatment_name],tillage[experiment_id]=A81)))</f>
        <v>|</v>
      </c>
    </row>
    <row r="82" spans="2:2" x14ac:dyDescent="0.25">
      <c r="B82" t="str" cm="1">
        <f t="array" ref="B82">TRANSPOSE(_xlfn._xlws.SORT(_xlfn._xlws.FILTER(tillage[tillage_level]&amp;"|"&amp;tillage[tillage_treatment_name],tillage[experiment_id]=A82)))</f>
        <v>|</v>
      </c>
    </row>
    <row r="83" spans="2:2" x14ac:dyDescent="0.25">
      <c r="B83" t="str" cm="1">
        <f t="array" ref="B83">TRANSPOSE(_xlfn._xlws.SORT(_xlfn._xlws.FILTER(tillage[tillage_level]&amp;"|"&amp;tillage[tillage_treatment_name],tillage[experiment_id]=A83)))</f>
        <v>|</v>
      </c>
    </row>
    <row r="84" spans="2:2" x14ac:dyDescent="0.25">
      <c r="B84" t="str" cm="1">
        <f t="array" ref="B84">TRANSPOSE(_xlfn._xlws.SORT(_xlfn._xlws.FILTER(tillage[tillage_level]&amp;"|"&amp;tillage[tillage_treatment_name],tillage[experiment_id]=A84)))</f>
        <v>|</v>
      </c>
    </row>
    <row r="85" spans="2:2" x14ac:dyDescent="0.25">
      <c r="B85" t="str" cm="1">
        <f t="array" ref="B85">TRANSPOSE(_xlfn._xlws.SORT(_xlfn._xlws.FILTER(tillage[tillage_level]&amp;"|"&amp;tillage[tillage_treatment_name],tillage[experiment_id]=A85)))</f>
        <v>|</v>
      </c>
    </row>
    <row r="86" spans="2:2" x14ac:dyDescent="0.25">
      <c r="B86" t="str" cm="1">
        <f t="array" ref="B86">TRANSPOSE(_xlfn._xlws.SORT(_xlfn._xlws.FILTER(tillage[tillage_level]&amp;"|"&amp;tillage[tillage_treatment_name],tillage[experiment_id]=A86)))</f>
        <v>|</v>
      </c>
    </row>
    <row r="87" spans="2:2" x14ac:dyDescent="0.25">
      <c r="B87" t="str" cm="1">
        <f t="array" ref="B87">TRANSPOSE(_xlfn._xlws.SORT(_xlfn._xlws.FILTER(tillage[tillage_level]&amp;"|"&amp;tillage[tillage_treatment_name],tillage[experiment_id]=A87)))</f>
        <v>|</v>
      </c>
    </row>
    <row r="88" spans="2:2" x14ac:dyDescent="0.25">
      <c r="B88" t="str" cm="1">
        <f t="array" ref="B88">TRANSPOSE(_xlfn._xlws.SORT(_xlfn._xlws.FILTER(tillage[tillage_level]&amp;"|"&amp;tillage[tillage_treatment_name],tillage[experiment_id]=A88)))</f>
        <v>|</v>
      </c>
    </row>
    <row r="89" spans="2:2" x14ac:dyDescent="0.25">
      <c r="B89" t="str" cm="1">
        <f t="array" ref="B89">TRANSPOSE(_xlfn._xlws.SORT(_xlfn._xlws.FILTER(tillage[tillage_level]&amp;"|"&amp;tillage[tillage_treatment_name],tillage[experiment_id]=A89)))</f>
        <v>|</v>
      </c>
    </row>
    <row r="90" spans="2:2" x14ac:dyDescent="0.25">
      <c r="B90" t="str" cm="1">
        <f t="array" ref="B90">TRANSPOSE(_xlfn._xlws.SORT(_xlfn._xlws.FILTER(tillage[tillage_level]&amp;"|"&amp;tillage[tillage_treatment_name],tillage[experiment_id]=A90)))</f>
        <v>|</v>
      </c>
    </row>
    <row r="91" spans="2:2" x14ac:dyDescent="0.25">
      <c r="B91" t="str" cm="1">
        <f t="array" ref="B91">TRANSPOSE(_xlfn._xlws.SORT(_xlfn._xlws.FILTER(tillage[tillage_level]&amp;"|"&amp;tillage[tillage_treatment_name],tillage[experiment_id]=A91)))</f>
        <v>|</v>
      </c>
    </row>
    <row r="92" spans="2:2" x14ac:dyDescent="0.25">
      <c r="B92" t="str" cm="1">
        <f t="array" ref="B92">TRANSPOSE(_xlfn._xlws.SORT(_xlfn._xlws.FILTER(tillage[tillage_level]&amp;"|"&amp;tillage[tillage_treatment_name],tillage[experiment_id]=A92)))</f>
        <v>|</v>
      </c>
    </row>
    <row r="93" spans="2:2" x14ac:dyDescent="0.25">
      <c r="B93" t="str" cm="1">
        <f t="array" ref="B93">TRANSPOSE(_xlfn._xlws.SORT(_xlfn._xlws.FILTER(tillage[tillage_level]&amp;"|"&amp;tillage[tillage_treatment_name],tillage[experiment_id]=A93)))</f>
        <v>|</v>
      </c>
    </row>
    <row r="94" spans="2:2" x14ac:dyDescent="0.25">
      <c r="B94" t="str" cm="1">
        <f t="array" ref="B94">TRANSPOSE(_xlfn._xlws.SORT(_xlfn._xlws.FILTER(tillage[tillage_level]&amp;"|"&amp;tillage[tillage_treatment_name],tillage[experiment_id]=A94)))</f>
        <v>|</v>
      </c>
    </row>
    <row r="95" spans="2:2" x14ac:dyDescent="0.25">
      <c r="B95" t="str" cm="1">
        <f t="array" ref="B95">TRANSPOSE(_xlfn._xlws.SORT(_xlfn._xlws.FILTER(tillage[tillage_level]&amp;"|"&amp;tillage[tillage_treatment_name],tillage[experiment_id]=A95)))</f>
        <v>|</v>
      </c>
    </row>
    <row r="96" spans="2:2" x14ac:dyDescent="0.25">
      <c r="B96" t="str" cm="1">
        <f t="array" ref="B96">TRANSPOSE(_xlfn._xlws.SORT(_xlfn._xlws.FILTER(tillage[tillage_level]&amp;"|"&amp;tillage[tillage_treatment_name],tillage[experiment_id]=A96)))</f>
        <v>|</v>
      </c>
    </row>
    <row r="97" spans="2:2" x14ac:dyDescent="0.25">
      <c r="B97" t="str" cm="1">
        <f t="array" ref="B97">TRANSPOSE(_xlfn._xlws.SORT(_xlfn._xlws.FILTER(tillage[tillage_level]&amp;"|"&amp;tillage[tillage_treatment_name],tillage[experiment_id]=A97)))</f>
        <v>|</v>
      </c>
    </row>
    <row r="98" spans="2:2" x14ac:dyDescent="0.25">
      <c r="B98" t="str" cm="1">
        <f t="array" ref="B98">TRANSPOSE(_xlfn._xlws.SORT(_xlfn._xlws.FILTER(tillage[tillage_level]&amp;"|"&amp;tillage[tillage_treatment_name],tillage[experiment_id]=A98)))</f>
        <v>|</v>
      </c>
    </row>
    <row r="99" spans="2:2" x14ac:dyDescent="0.25">
      <c r="B99" t="str" cm="1">
        <f t="array" ref="B99">TRANSPOSE(_xlfn._xlws.SORT(_xlfn._xlws.FILTER(tillage[tillage_level]&amp;"|"&amp;tillage[tillage_treatment_name],tillage[experiment_id]=A99)))</f>
        <v>|</v>
      </c>
    </row>
    <row r="100" spans="2:2" x14ac:dyDescent="0.25">
      <c r="B100" t="str" cm="1">
        <f t="array" ref="B100">TRANSPOSE(_xlfn._xlws.SORT(_xlfn._xlws.FILTER(tillage[tillage_level]&amp;"|"&amp;tillage[tillage_treatment_name],tillage[experiment_id]=A100)))</f>
        <v>|</v>
      </c>
    </row>
    <row r="101" spans="2:2" x14ac:dyDescent="0.25">
      <c r="B101" t="str" cm="1">
        <f t="array" ref="B101">TRANSPOSE(_xlfn._xlws.SORT(_xlfn._xlws.FILTER(tillage[tillage_level]&amp;"|"&amp;tillage[tillage_treatment_name],tillage[experiment_id]=A101)))</f>
        <v>|</v>
      </c>
    </row>
    <row r="102" spans="2:2" x14ac:dyDescent="0.25">
      <c r="B102" t="str" cm="1">
        <f t="array" ref="B102">TRANSPOSE(_xlfn._xlws.SORT(_xlfn._xlws.FILTER(tillage[tillage_level]&amp;"|"&amp;tillage[tillage_treatment_name],tillage[experiment_id]=A102)))</f>
        <v>|</v>
      </c>
    </row>
    <row r="103" spans="2:2" x14ac:dyDescent="0.25">
      <c r="B103" t="str" cm="1">
        <f t="array" ref="B103">TRANSPOSE(_xlfn._xlws.SORT(_xlfn._xlws.FILTER(tillage[tillage_level]&amp;"|"&amp;tillage[tillage_treatment_name],tillage[experiment_id]=A103)))</f>
        <v>|</v>
      </c>
    </row>
    <row r="104" spans="2:2" x14ac:dyDescent="0.25">
      <c r="B104" t="str" cm="1">
        <f t="array" ref="B104">TRANSPOSE(_xlfn._xlws.SORT(_xlfn._xlws.FILTER(tillage[tillage_level]&amp;"|"&amp;tillage[tillage_treatment_name],tillage[experiment_id]=A104)))</f>
        <v>|</v>
      </c>
    </row>
    <row r="105" spans="2:2" x14ac:dyDescent="0.25">
      <c r="B105" t="str" cm="1">
        <f t="array" ref="B105">TRANSPOSE(_xlfn._xlws.SORT(_xlfn._xlws.FILTER(tillage[tillage_level]&amp;"|"&amp;tillage[tillage_treatment_name],tillage[experiment_id]=A105)))</f>
        <v>|</v>
      </c>
    </row>
    <row r="106" spans="2:2" x14ac:dyDescent="0.25">
      <c r="B106" t="str" cm="1">
        <f t="array" ref="B106">TRANSPOSE(_xlfn._xlws.SORT(_xlfn._xlws.FILTER(tillage[tillage_level]&amp;"|"&amp;tillage[tillage_treatment_name],tillage[experiment_id]=A106)))</f>
        <v>|</v>
      </c>
    </row>
    <row r="107" spans="2:2" x14ac:dyDescent="0.25">
      <c r="B107" t="str" cm="1">
        <f t="array" ref="B107">TRANSPOSE(_xlfn._xlws.SORT(_xlfn._xlws.FILTER(tillage[tillage_level]&amp;"|"&amp;tillage[tillage_treatment_name],tillage[experiment_id]=A107)))</f>
        <v>|</v>
      </c>
    </row>
    <row r="108" spans="2:2" x14ac:dyDescent="0.25">
      <c r="B108" t="str" cm="1">
        <f t="array" ref="B108">TRANSPOSE(_xlfn._xlws.SORT(_xlfn._xlws.FILTER(tillage[tillage_level]&amp;"|"&amp;tillage[tillage_treatment_name],tillage[experiment_id]=A108)))</f>
        <v>|</v>
      </c>
    </row>
    <row r="109" spans="2:2" x14ac:dyDescent="0.25">
      <c r="B109" t="str" cm="1">
        <f t="array" ref="B109">TRANSPOSE(_xlfn._xlws.SORT(_xlfn._xlws.FILTER(tillage[tillage_level]&amp;"|"&amp;tillage[tillage_treatment_name],tillage[experiment_id]=A109)))</f>
        <v>|</v>
      </c>
    </row>
    <row r="110" spans="2:2" x14ac:dyDescent="0.25">
      <c r="B110" t="str" cm="1">
        <f t="array" ref="B110">TRANSPOSE(_xlfn._xlws.SORT(_xlfn._xlws.FILTER(tillage[tillage_level]&amp;"|"&amp;tillage[tillage_treatment_name],tillage[experiment_id]=A110)))</f>
        <v>|</v>
      </c>
    </row>
    <row r="111" spans="2:2" x14ac:dyDescent="0.25">
      <c r="B111" t="str" cm="1">
        <f t="array" ref="B111">TRANSPOSE(_xlfn._xlws.SORT(_xlfn._xlws.FILTER(tillage[tillage_level]&amp;"|"&amp;tillage[tillage_treatment_name],tillage[experiment_id]=A111)))</f>
        <v>|</v>
      </c>
    </row>
    <row r="112" spans="2:2" x14ac:dyDescent="0.25">
      <c r="B112" t="str" cm="1">
        <f t="array" ref="B112">TRANSPOSE(_xlfn._xlws.SORT(_xlfn._xlws.FILTER(tillage[tillage_level]&amp;"|"&amp;tillage[tillage_treatment_name],tillage[experiment_id]=A112)))</f>
        <v>|</v>
      </c>
    </row>
    <row r="113" spans="2:2" x14ac:dyDescent="0.25">
      <c r="B113" t="str" cm="1">
        <f t="array" ref="B113">TRANSPOSE(_xlfn._xlws.SORT(_xlfn._xlws.FILTER(tillage[tillage_level]&amp;"|"&amp;tillage[tillage_treatment_name],tillage[experiment_id]=A113)))</f>
        <v>|</v>
      </c>
    </row>
    <row r="114" spans="2:2" x14ac:dyDescent="0.25">
      <c r="B114" t="str" cm="1">
        <f t="array" ref="B114">TRANSPOSE(_xlfn._xlws.SORT(_xlfn._xlws.FILTER(tillage[tillage_level]&amp;"|"&amp;tillage[tillage_treatment_name],tillage[experiment_id]=A114)))</f>
        <v>|</v>
      </c>
    </row>
    <row r="115" spans="2:2" x14ac:dyDescent="0.25">
      <c r="B115" t="str" cm="1">
        <f t="array" ref="B115">TRANSPOSE(_xlfn._xlws.SORT(_xlfn._xlws.FILTER(tillage[tillage_level]&amp;"|"&amp;tillage[tillage_treatment_name],tillage[experiment_id]=A115)))</f>
        <v>|</v>
      </c>
    </row>
    <row r="116" spans="2:2" x14ac:dyDescent="0.25">
      <c r="B116" t="str" cm="1">
        <f t="array" ref="B116">TRANSPOSE(_xlfn._xlws.SORT(_xlfn._xlws.FILTER(tillage[tillage_level]&amp;"|"&amp;tillage[tillage_treatment_name],tillage[experiment_id]=A116)))</f>
        <v>|</v>
      </c>
    </row>
    <row r="117" spans="2:2" x14ac:dyDescent="0.25">
      <c r="B117" t="str" cm="1">
        <f t="array" ref="B117">TRANSPOSE(_xlfn._xlws.SORT(_xlfn._xlws.FILTER(tillage[tillage_level]&amp;"|"&amp;tillage[tillage_treatment_name],tillage[experiment_id]=A117)))</f>
        <v>|</v>
      </c>
    </row>
    <row r="118" spans="2:2" x14ac:dyDescent="0.25">
      <c r="B118" t="str" cm="1">
        <f t="array" ref="B118">TRANSPOSE(_xlfn._xlws.SORT(_xlfn._xlws.FILTER(tillage[tillage_level]&amp;"|"&amp;tillage[tillage_treatment_name],tillage[experiment_id]=A118)))</f>
        <v>|</v>
      </c>
    </row>
    <row r="119" spans="2:2" x14ac:dyDescent="0.25">
      <c r="B119" t="str" cm="1">
        <f t="array" ref="B119">TRANSPOSE(_xlfn._xlws.SORT(_xlfn._xlws.FILTER(tillage[tillage_level]&amp;"|"&amp;tillage[tillage_treatment_name],tillage[experiment_id]=A119)))</f>
        <v>|</v>
      </c>
    </row>
    <row r="120" spans="2:2" x14ac:dyDescent="0.25">
      <c r="B120" t="str" cm="1">
        <f t="array" ref="B120">TRANSPOSE(_xlfn._xlws.SORT(_xlfn._xlws.FILTER(tillage[tillage_level]&amp;"|"&amp;tillage[tillage_treatment_name],tillage[experiment_id]=A120)))</f>
        <v>|</v>
      </c>
    </row>
    <row r="121" spans="2:2" x14ac:dyDescent="0.25">
      <c r="B121" t="str" cm="1">
        <f t="array" ref="B121">TRANSPOSE(_xlfn._xlws.SORT(_xlfn._xlws.FILTER(tillage[tillage_level]&amp;"|"&amp;tillage[tillage_treatment_name],tillage[experiment_id]=A121)))</f>
        <v>|</v>
      </c>
    </row>
    <row r="122" spans="2:2" x14ac:dyDescent="0.25">
      <c r="B122" t="str" cm="1">
        <f t="array" ref="B122">TRANSPOSE(_xlfn._xlws.SORT(_xlfn._xlws.FILTER(tillage[tillage_level]&amp;"|"&amp;tillage[tillage_treatment_name],tillage[experiment_id]=A122)))</f>
        <v>|</v>
      </c>
    </row>
    <row r="123" spans="2:2" x14ac:dyDescent="0.25">
      <c r="B123" t="str" cm="1">
        <f t="array" ref="B123">TRANSPOSE(_xlfn._xlws.SORT(_xlfn._xlws.FILTER(tillage[tillage_level]&amp;"|"&amp;tillage[tillage_treatment_name],tillage[experiment_id]=A123)))</f>
        <v>|</v>
      </c>
    </row>
    <row r="124" spans="2:2" x14ac:dyDescent="0.25">
      <c r="B124" t="str" cm="1">
        <f t="array" ref="B124">TRANSPOSE(_xlfn._xlws.SORT(_xlfn._xlws.FILTER(tillage[tillage_level]&amp;"|"&amp;tillage[tillage_treatment_name],tillage[experiment_id]=A124)))</f>
        <v>|</v>
      </c>
    </row>
    <row r="125" spans="2:2" x14ac:dyDescent="0.25">
      <c r="B125" t="str" cm="1">
        <f t="array" ref="B125">TRANSPOSE(_xlfn._xlws.SORT(_xlfn._xlws.FILTER(tillage[tillage_level]&amp;"|"&amp;tillage[tillage_treatment_name],tillage[experiment_id]=A125)))</f>
        <v>|</v>
      </c>
    </row>
    <row r="126" spans="2:2" x14ac:dyDescent="0.25">
      <c r="B126" t="str" cm="1">
        <f t="array" ref="B126">TRANSPOSE(_xlfn._xlws.SORT(_xlfn._xlws.FILTER(tillage[tillage_level]&amp;"|"&amp;tillage[tillage_treatment_name],tillage[experiment_id]=A126)))</f>
        <v>|</v>
      </c>
    </row>
    <row r="127" spans="2:2" x14ac:dyDescent="0.25">
      <c r="B127" t="str" cm="1">
        <f t="array" ref="B127">TRANSPOSE(_xlfn._xlws.SORT(_xlfn._xlws.FILTER(tillage[tillage_level]&amp;"|"&amp;tillage[tillage_treatment_name],tillage[experiment_id]=A127)))</f>
        <v>|</v>
      </c>
    </row>
    <row r="128" spans="2:2" x14ac:dyDescent="0.25">
      <c r="B128" t="str" cm="1">
        <f t="array" ref="B128">TRANSPOSE(_xlfn._xlws.SORT(_xlfn._xlws.FILTER(tillage[tillage_level]&amp;"|"&amp;tillage[tillage_treatment_name],tillage[experiment_id]=A128)))</f>
        <v>|</v>
      </c>
    </row>
    <row r="129" spans="2:2" x14ac:dyDescent="0.25">
      <c r="B129" t="str" cm="1">
        <f t="array" ref="B129">TRANSPOSE(_xlfn._xlws.SORT(_xlfn._xlws.FILTER(tillage[tillage_level]&amp;"|"&amp;tillage[tillage_treatment_name],tillage[experiment_id]=A129)))</f>
        <v>|</v>
      </c>
    </row>
    <row r="130" spans="2:2" x14ac:dyDescent="0.25">
      <c r="B130" t="str" cm="1">
        <f t="array" ref="B130">TRANSPOSE(_xlfn._xlws.SORT(_xlfn._xlws.FILTER(tillage[tillage_level]&amp;"|"&amp;tillage[tillage_treatment_name],tillage[experiment_id]=A130)))</f>
        <v>|</v>
      </c>
    </row>
    <row r="131" spans="2:2" x14ac:dyDescent="0.25">
      <c r="B131" t="str" cm="1">
        <f t="array" ref="B131">TRANSPOSE(_xlfn._xlws.SORT(_xlfn._xlws.FILTER(tillage[tillage_level]&amp;"|"&amp;tillage[tillage_treatment_name],tillage[experiment_id]=A131)))</f>
        <v>|</v>
      </c>
    </row>
    <row r="132" spans="2:2" x14ac:dyDescent="0.25">
      <c r="B132" t="str" cm="1">
        <f t="array" ref="B132">TRANSPOSE(_xlfn._xlws.SORT(_xlfn._xlws.FILTER(tillage[tillage_level]&amp;"|"&amp;tillage[tillage_treatment_name],tillage[experiment_id]=A132)))</f>
        <v>|</v>
      </c>
    </row>
    <row r="133" spans="2:2" x14ac:dyDescent="0.25">
      <c r="B133" t="str" cm="1">
        <f t="array" ref="B133">TRANSPOSE(_xlfn._xlws.SORT(_xlfn._xlws.FILTER(tillage[tillage_level]&amp;"|"&amp;tillage[tillage_treatment_name],tillage[experiment_id]=A133)))</f>
        <v>|</v>
      </c>
    </row>
    <row r="134" spans="2:2" x14ac:dyDescent="0.25">
      <c r="B134" t="str" cm="1">
        <f t="array" ref="B134">TRANSPOSE(_xlfn._xlws.SORT(_xlfn._xlws.FILTER(tillage[tillage_level]&amp;"|"&amp;tillage[tillage_treatment_name],tillage[experiment_id]=A134)))</f>
        <v>|</v>
      </c>
    </row>
    <row r="135" spans="2:2" x14ac:dyDescent="0.25">
      <c r="B135" t="str" cm="1">
        <f t="array" ref="B135">TRANSPOSE(_xlfn._xlws.SORT(_xlfn._xlws.FILTER(tillage[tillage_level]&amp;"|"&amp;tillage[tillage_treatment_name],tillage[experiment_id]=A135)))</f>
        <v>|</v>
      </c>
    </row>
    <row r="136" spans="2:2" x14ac:dyDescent="0.25">
      <c r="B136" t="str" cm="1">
        <f t="array" ref="B136">TRANSPOSE(_xlfn._xlws.SORT(_xlfn._xlws.FILTER(tillage[tillage_level]&amp;"|"&amp;tillage[tillage_treatment_name],tillage[experiment_id]=A136)))</f>
        <v>|</v>
      </c>
    </row>
    <row r="137" spans="2:2" x14ac:dyDescent="0.25">
      <c r="B137" t="str" cm="1">
        <f t="array" ref="B137">TRANSPOSE(_xlfn._xlws.SORT(_xlfn._xlws.FILTER(tillage[tillage_level]&amp;"|"&amp;tillage[tillage_treatment_name],tillage[experiment_id]=A137)))</f>
        <v>|</v>
      </c>
    </row>
    <row r="138" spans="2:2" x14ac:dyDescent="0.25">
      <c r="B138" t="str" cm="1">
        <f t="array" ref="B138">TRANSPOSE(_xlfn._xlws.SORT(_xlfn._xlws.FILTER(tillage[tillage_level]&amp;"|"&amp;tillage[tillage_treatment_name],tillage[experiment_id]=A138)))</f>
        <v>|</v>
      </c>
    </row>
    <row r="139" spans="2:2" x14ac:dyDescent="0.25">
      <c r="B139" t="str" cm="1">
        <f t="array" ref="B139">TRANSPOSE(_xlfn._xlws.SORT(_xlfn._xlws.FILTER(tillage[tillage_level]&amp;"|"&amp;tillage[tillage_treatment_name],tillage[experiment_id]=A139)))</f>
        <v>|</v>
      </c>
    </row>
    <row r="140" spans="2:2" x14ac:dyDescent="0.25">
      <c r="B140" t="str" cm="1">
        <f t="array" ref="B140">TRANSPOSE(_xlfn._xlws.SORT(_xlfn._xlws.FILTER(tillage[tillage_level]&amp;"|"&amp;tillage[tillage_treatment_name],tillage[experiment_id]=A140)))</f>
        <v>|</v>
      </c>
    </row>
    <row r="141" spans="2:2" x14ac:dyDescent="0.25">
      <c r="B141" t="str" cm="1">
        <f t="array" ref="B141">TRANSPOSE(_xlfn._xlws.SORT(_xlfn._xlws.FILTER(tillage[tillage_level]&amp;"|"&amp;tillage[tillage_treatment_name],tillage[experiment_id]=A141)))</f>
        <v>|</v>
      </c>
    </row>
    <row r="142" spans="2:2" x14ac:dyDescent="0.25">
      <c r="B142" t="str" cm="1">
        <f t="array" ref="B142">TRANSPOSE(_xlfn._xlws.SORT(_xlfn._xlws.FILTER(tillage[tillage_level]&amp;"|"&amp;tillage[tillage_treatment_name],tillage[experiment_id]=A142)))</f>
        <v>|</v>
      </c>
    </row>
    <row r="143" spans="2:2" x14ac:dyDescent="0.25">
      <c r="B143" t="str" cm="1">
        <f t="array" ref="B143">TRANSPOSE(_xlfn._xlws.SORT(_xlfn._xlws.FILTER(tillage[tillage_level]&amp;"|"&amp;tillage[tillage_treatment_name],tillage[experiment_id]=A143)))</f>
        <v>|</v>
      </c>
    </row>
    <row r="144" spans="2:2" x14ac:dyDescent="0.25">
      <c r="B144" t="str" cm="1">
        <f t="array" ref="B144">TRANSPOSE(_xlfn._xlws.SORT(_xlfn._xlws.FILTER(tillage[tillage_level]&amp;"|"&amp;tillage[tillage_treatment_name],tillage[experiment_id]=A144)))</f>
        <v>|</v>
      </c>
    </row>
    <row r="145" spans="2:2" x14ac:dyDescent="0.25">
      <c r="B145" t="str" cm="1">
        <f t="array" ref="B145">TRANSPOSE(_xlfn._xlws.SORT(_xlfn._xlws.FILTER(tillage[tillage_level]&amp;"|"&amp;tillage[tillage_treatment_name],tillage[experiment_id]=A145)))</f>
        <v>|</v>
      </c>
    </row>
    <row r="146" spans="2:2" x14ac:dyDescent="0.25">
      <c r="B146" t="str" cm="1">
        <f t="array" ref="B146">TRANSPOSE(_xlfn._xlws.SORT(_xlfn._xlws.FILTER(tillage[tillage_level]&amp;"|"&amp;tillage[tillage_treatment_name],tillage[experiment_id]=A146)))</f>
        <v>|</v>
      </c>
    </row>
    <row r="147" spans="2:2" x14ac:dyDescent="0.25">
      <c r="B147" t="str" cm="1">
        <f t="array" ref="B147">TRANSPOSE(_xlfn._xlws.SORT(_xlfn._xlws.FILTER(tillage[tillage_level]&amp;"|"&amp;tillage[tillage_treatment_name],tillage[experiment_id]=A147)))</f>
        <v>|</v>
      </c>
    </row>
    <row r="148" spans="2:2" x14ac:dyDescent="0.25">
      <c r="B148" t="str" cm="1">
        <f t="array" ref="B148">TRANSPOSE(_xlfn._xlws.SORT(_xlfn._xlws.FILTER(tillage[tillage_level]&amp;"|"&amp;tillage[tillage_treatment_name],tillage[experiment_id]=A148)))</f>
        <v>|</v>
      </c>
    </row>
    <row r="149" spans="2:2" x14ac:dyDescent="0.25">
      <c r="B149" t="str" cm="1">
        <f t="array" ref="B149">TRANSPOSE(_xlfn._xlws.SORT(_xlfn._xlws.FILTER(tillage[tillage_level]&amp;"|"&amp;tillage[tillage_treatment_name],tillage[experiment_id]=A149)))</f>
        <v>|</v>
      </c>
    </row>
    <row r="150" spans="2:2" x14ac:dyDescent="0.25">
      <c r="B150" t="str" cm="1">
        <f t="array" ref="B150">TRANSPOSE(_xlfn._xlws.SORT(_xlfn._xlws.FILTER(tillage[tillage_level]&amp;"|"&amp;tillage[tillage_treatment_name],tillage[experiment_id]=A150)))</f>
        <v>|</v>
      </c>
    </row>
    <row r="151" spans="2:2" x14ac:dyDescent="0.25">
      <c r="B151" t="str" cm="1">
        <f t="array" ref="B151">TRANSPOSE(_xlfn._xlws.SORT(_xlfn._xlws.FILTER(tillage[tillage_level]&amp;"|"&amp;tillage[tillage_treatment_name],tillage[experiment_id]=A151)))</f>
        <v>|</v>
      </c>
    </row>
    <row r="152" spans="2:2" x14ac:dyDescent="0.25">
      <c r="B152" t="str" cm="1">
        <f t="array" ref="B152">TRANSPOSE(_xlfn._xlws.SORT(_xlfn._xlws.FILTER(tillage[tillage_level]&amp;"|"&amp;tillage[tillage_treatment_name],tillage[experiment_id]=A152)))</f>
        <v>|</v>
      </c>
    </row>
    <row r="153" spans="2:2" x14ac:dyDescent="0.25">
      <c r="B153" t="str" cm="1">
        <f t="array" ref="B153">TRANSPOSE(_xlfn._xlws.SORT(_xlfn._xlws.FILTER(tillage[tillage_level]&amp;"|"&amp;tillage[tillage_treatment_name],tillage[experiment_id]=A153)))</f>
        <v>|</v>
      </c>
    </row>
    <row r="154" spans="2:2" x14ac:dyDescent="0.25">
      <c r="B154" t="str" cm="1">
        <f t="array" ref="B154">TRANSPOSE(_xlfn._xlws.SORT(_xlfn._xlws.FILTER(tillage[tillage_level]&amp;"|"&amp;tillage[tillage_treatment_name],tillage[experiment_id]=A154)))</f>
        <v>|</v>
      </c>
    </row>
    <row r="155" spans="2:2" x14ac:dyDescent="0.25">
      <c r="B155" t="str" cm="1">
        <f t="array" ref="B155">TRANSPOSE(_xlfn._xlws.SORT(_xlfn._xlws.FILTER(tillage[tillage_level]&amp;"|"&amp;tillage[tillage_treatment_name],tillage[experiment_id]=A155)))</f>
        <v>|</v>
      </c>
    </row>
    <row r="156" spans="2:2" x14ac:dyDescent="0.25">
      <c r="B156" t="str" cm="1">
        <f t="array" ref="B156">TRANSPOSE(_xlfn._xlws.SORT(_xlfn._xlws.FILTER(tillage[tillage_level]&amp;"|"&amp;tillage[tillage_treatment_name],tillage[experiment_id]=A156)))</f>
        <v>|</v>
      </c>
    </row>
    <row r="157" spans="2:2" x14ac:dyDescent="0.25">
      <c r="B157" t="str" cm="1">
        <f t="array" ref="B157">TRANSPOSE(_xlfn._xlws.SORT(_xlfn._xlws.FILTER(tillage[tillage_level]&amp;"|"&amp;tillage[tillage_treatment_name],tillage[experiment_id]=A157)))</f>
        <v>|</v>
      </c>
    </row>
    <row r="158" spans="2:2" x14ac:dyDescent="0.25">
      <c r="B158" t="str" cm="1">
        <f t="array" ref="B158">TRANSPOSE(_xlfn._xlws.SORT(_xlfn._xlws.FILTER(tillage[tillage_level]&amp;"|"&amp;tillage[tillage_treatment_name],tillage[experiment_id]=A158)))</f>
        <v>|</v>
      </c>
    </row>
    <row r="159" spans="2:2" x14ac:dyDescent="0.25">
      <c r="B159" t="str" cm="1">
        <f t="array" ref="B159">TRANSPOSE(_xlfn._xlws.SORT(_xlfn._xlws.FILTER(tillage[tillage_level]&amp;"|"&amp;tillage[tillage_treatment_name],tillage[experiment_id]=A159)))</f>
        <v>|</v>
      </c>
    </row>
    <row r="160" spans="2:2" x14ac:dyDescent="0.25">
      <c r="B160" t="str" cm="1">
        <f t="array" ref="B160">TRANSPOSE(_xlfn._xlws.SORT(_xlfn._xlws.FILTER(tillage[tillage_level]&amp;"|"&amp;tillage[tillage_treatment_name],tillage[experiment_id]=A160)))</f>
        <v>|</v>
      </c>
    </row>
    <row r="161" spans="2:2" x14ac:dyDescent="0.25">
      <c r="B161" t="str" cm="1">
        <f t="array" ref="B161">TRANSPOSE(_xlfn._xlws.SORT(_xlfn._xlws.FILTER(tillage[tillage_level]&amp;"|"&amp;tillage[tillage_treatment_name],tillage[experiment_id]=A161)))</f>
        <v>|</v>
      </c>
    </row>
    <row r="162" spans="2:2" x14ac:dyDescent="0.25">
      <c r="B162" t="str" cm="1">
        <f t="array" ref="B162">TRANSPOSE(_xlfn._xlws.SORT(_xlfn._xlws.FILTER(tillage[tillage_level]&amp;"|"&amp;tillage[tillage_treatment_name],tillage[experiment_id]=A162)))</f>
        <v>|</v>
      </c>
    </row>
    <row r="163" spans="2:2" x14ac:dyDescent="0.25">
      <c r="B163" t="str" cm="1">
        <f t="array" ref="B163">TRANSPOSE(_xlfn._xlws.SORT(_xlfn._xlws.FILTER(tillage[tillage_level]&amp;"|"&amp;tillage[tillage_treatment_name],tillage[experiment_id]=A163)))</f>
        <v>|</v>
      </c>
    </row>
    <row r="164" spans="2:2" x14ac:dyDescent="0.25">
      <c r="B164" t="str" cm="1">
        <f t="array" ref="B164">TRANSPOSE(_xlfn._xlws.SORT(_xlfn._xlws.FILTER(tillage[tillage_level]&amp;"|"&amp;tillage[tillage_treatment_name],tillage[experiment_id]=A164)))</f>
        <v>|</v>
      </c>
    </row>
    <row r="165" spans="2:2" x14ac:dyDescent="0.25">
      <c r="B165" t="str" cm="1">
        <f t="array" ref="B165">TRANSPOSE(_xlfn._xlws.SORT(_xlfn._xlws.FILTER(tillage[tillage_level]&amp;"|"&amp;tillage[tillage_treatment_name],tillage[experiment_id]=A165)))</f>
        <v>|</v>
      </c>
    </row>
    <row r="166" spans="2:2" x14ac:dyDescent="0.25">
      <c r="B166" t="str" cm="1">
        <f t="array" ref="B166">TRANSPOSE(_xlfn._xlws.SORT(_xlfn._xlws.FILTER(tillage[tillage_level]&amp;"|"&amp;tillage[tillage_treatment_name],tillage[experiment_id]=A166)))</f>
        <v>|</v>
      </c>
    </row>
    <row r="167" spans="2:2" x14ac:dyDescent="0.25">
      <c r="B167" t="str" cm="1">
        <f t="array" ref="B167">TRANSPOSE(_xlfn._xlws.SORT(_xlfn._xlws.FILTER(tillage[tillage_level]&amp;"|"&amp;tillage[tillage_treatment_name],tillage[experiment_id]=A167)))</f>
        <v>|</v>
      </c>
    </row>
    <row r="168" spans="2:2" x14ac:dyDescent="0.25">
      <c r="B168" t="str" cm="1">
        <f t="array" ref="B168">TRANSPOSE(_xlfn._xlws.SORT(_xlfn._xlws.FILTER(tillage[tillage_level]&amp;"|"&amp;tillage[tillage_treatment_name],tillage[experiment_id]=A168)))</f>
        <v>|</v>
      </c>
    </row>
    <row r="169" spans="2:2" x14ac:dyDescent="0.25">
      <c r="B169" t="str" cm="1">
        <f t="array" ref="B169">TRANSPOSE(_xlfn._xlws.SORT(_xlfn._xlws.FILTER(tillage[tillage_level]&amp;"|"&amp;tillage[tillage_treatment_name],tillage[experiment_id]=A169)))</f>
        <v>|</v>
      </c>
    </row>
    <row r="170" spans="2:2" x14ac:dyDescent="0.25">
      <c r="B170" t="str" cm="1">
        <f t="array" ref="B170">TRANSPOSE(_xlfn._xlws.SORT(_xlfn._xlws.FILTER(tillage[tillage_level]&amp;"|"&amp;tillage[tillage_treatment_name],tillage[experiment_id]=A170)))</f>
        <v>|</v>
      </c>
    </row>
    <row r="171" spans="2:2" x14ac:dyDescent="0.25">
      <c r="B171" t="str" cm="1">
        <f t="array" ref="B171">TRANSPOSE(_xlfn._xlws.SORT(_xlfn._xlws.FILTER(tillage[tillage_level]&amp;"|"&amp;tillage[tillage_treatment_name],tillage[experiment_id]=A171)))</f>
        <v>|</v>
      </c>
    </row>
    <row r="172" spans="2:2" x14ac:dyDescent="0.25">
      <c r="B172" t="str" cm="1">
        <f t="array" ref="B172">TRANSPOSE(_xlfn._xlws.SORT(_xlfn._xlws.FILTER(tillage[tillage_level]&amp;"|"&amp;tillage[tillage_treatment_name],tillage[experiment_id]=A172)))</f>
        <v>|</v>
      </c>
    </row>
    <row r="173" spans="2:2" x14ac:dyDescent="0.25">
      <c r="B173" t="str" cm="1">
        <f t="array" ref="B173">TRANSPOSE(_xlfn._xlws.SORT(_xlfn._xlws.FILTER(tillage[tillage_level]&amp;"|"&amp;tillage[tillage_treatment_name],tillage[experiment_id]=A173)))</f>
        <v>|</v>
      </c>
    </row>
    <row r="174" spans="2:2" x14ac:dyDescent="0.25">
      <c r="B174" t="str" cm="1">
        <f t="array" ref="B174">TRANSPOSE(_xlfn._xlws.SORT(_xlfn._xlws.FILTER(tillage[tillage_level]&amp;"|"&amp;tillage[tillage_treatment_name],tillage[experiment_id]=A174)))</f>
        <v>|</v>
      </c>
    </row>
    <row r="175" spans="2:2" x14ac:dyDescent="0.25">
      <c r="B175" t="str" cm="1">
        <f t="array" ref="B175">TRANSPOSE(_xlfn._xlws.SORT(_xlfn._xlws.FILTER(tillage[tillage_level]&amp;"|"&amp;tillage[tillage_treatment_name],tillage[experiment_id]=A175)))</f>
        <v>|</v>
      </c>
    </row>
    <row r="176" spans="2:2" x14ac:dyDescent="0.25">
      <c r="B176" t="str" cm="1">
        <f t="array" ref="B176">TRANSPOSE(_xlfn._xlws.SORT(_xlfn._xlws.FILTER(tillage[tillage_level]&amp;"|"&amp;tillage[tillage_treatment_name],tillage[experiment_id]=A176)))</f>
        <v>|</v>
      </c>
    </row>
    <row r="177" spans="2:2" x14ac:dyDescent="0.25">
      <c r="B177" t="str" cm="1">
        <f t="array" ref="B177">TRANSPOSE(_xlfn._xlws.SORT(_xlfn._xlws.FILTER(tillage[tillage_level]&amp;"|"&amp;tillage[tillage_treatment_name],tillage[experiment_id]=A177)))</f>
        <v>|</v>
      </c>
    </row>
    <row r="178" spans="2:2" x14ac:dyDescent="0.25">
      <c r="B178" t="str" cm="1">
        <f t="array" ref="B178">TRANSPOSE(_xlfn._xlws.SORT(_xlfn._xlws.FILTER(tillage[tillage_level]&amp;"|"&amp;tillage[tillage_treatment_name],tillage[experiment_id]=A178)))</f>
        <v>|</v>
      </c>
    </row>
    <row r="179" spans="2:2" x14ac:dyDescent="0.25">
      <c r="B179" t="str" cm="1">
        <f t="array" ref="B179">TRANSPOSE(_xlfn._xlws.SORT(_xlfn._xlws.FILTER(tillage[tillage_level]&amp;"|"&amp;tillage[tillage_treatment_name],tillage[experiment_id]=A179)))</f>
        <v>|</v>
      </c>
    </row>
    <row r="180" spans="2:2" x14ac:dyDescent="0.25">
      <c r="B180" t="str" cm="1">
        <f t="array" ref="B180">TRANSPOSE(_xlfn._xlws.SORT(_xlfn._xlws.FILTER(tillage[tillage_level]&amp;"|"&amp;tillage[tillage_treatment_name],tillage[experiment_id]=A180)))</f>
        <v>|</v>
      </c>
    </row>
    <row r="181" spans="2:2" x14ac:dyDescent="0.25">
      <c r="B181" t="str" cm="1">
        <f t="array" ref="B181">TRANSPOSE(_xlfn._xlws.SORT(_xlfn._xlws.FILTER(tillage[tillage_level]&amp;"|"&amp;tillage[tillage_treatment_name],tillage[experiment_id]=A181)))</f>
        <v>|</v>
      </c>
    </row>
    <row r="182" spans="2:2" x14ac:dyDescent="0.25">
      <c r="B182" t="str" cm="1">
        <f t="array" ref="B182">TRANSPOSE(_xlfn._xlws.SORT(_xlfn._xlws.FILTER(tillage[tillage_level]&amp;"|"&amp;tillage[tillage_treatment_name],tillage[experiment_id]=A182)))</f>
        <v>|</v>
      </c>
    </row>
    <row r="183" spans="2:2" x14ac:dyDescent="0.25">
      <c r="B183" t="str" cm="1">
        <f t="array" ref="B183">TRANSPOSE(_xlfn._xlws.SORT(_xlfn._xlws.FILTER(tillage[tillage_level]&amp;"|"&amp;tillage[tillage_treatment_name],tillage[experiment_id]=A183)))</f>
        <v>|</v>
      </c>
    </row>
    <row r="184" spans="2:2" x14ac:dyDescent="0.25">
      <c r="B184" t="str" cm="1">
        <f t="array" ref="B184">TRANSPOSE(_xlfn._xlws.SORT(_xlfn._xlws.FILTER(tillage[tillage_level]&amp;"|"&amp;tillage[tillage_treatment_name],tillage[experiment_id]=A184)))</f>
        <v>|</v>
      </c>
    </row>
    <row r="185" spans="2:2" x14ac:dyDescent="0.25">
      <c r="B185" t="str" cm="1">
        <f t="array" ref="B185">TRANSPOSE(_xlfn._xlws.SORT(_xlfn._xlws.FILTER(tillage[tillage_level]&amp;"|"&amp;tillage[tillage_treatment_name],tillage[experiment_id]=A185)))</f>
        <v>|</v>
      </c>
    </row>
    <row r="186" spans="2:2" x14ac:dyDescent="0.25">
      <c r="B186" t="str" cm="1">
        <f t="array" ref="B186">TRANSPOSE(_xlfn._xlws.SORT(_xlfn._xlws.FILTER(tillage[tillage_level]&amp;"|"&amp;tillage[tillage_treatment_name],tillage[experiment_id]=A186)))</f>
        <v>|</v>
      </c>
    </row>
    <row r="187" spans="2:2" x14ac:dyDescent="0.25">
      <c r="B187" t="str" cm="1">
        <f t="array" ref="B187">TRANSPOSE(_xlfn._xlws.SORT(_xlfn._xlws.FILTER(tillage[tillage_level]&amp;"|"&amp;tillage[tillage_treatment_name],tillage[experiment_id]=A187)))</f>
        <v>|</v>
      </c>
    </row>
    <row r="188" spans="2:2" x14ac:dyDescent="0.25">
      <c r="B188" t="str" cm="1">
        <f t="array" ref="B188">TRANSPOSE(_xlfn._xlws.SORT(_xlfn._xlws.FILTER(tillage[tillage_level]&amp;"|"&amp;tillage[tillage_treatment_name],tillage[experiment_id]=A188)))</f>
        <v>|</v>
      </c>
    </row>
    <row r="189" spans="2:2" x14ac:dyDescent="0.25">
      <c r="B189" t="str" cm="1">
        <f t="array" ref="B189">TRANSPOSE(_xlfn._xlws.SORT(_xlfn._xlws.FILTER(tillage[tillage_level]&amp;"|"&amp;tillage[tillage_treatment_name],tillage[experiment_id]=A189)))</f>
        <v>|</v>
      </c>
    </row>
    <row r="190" spans="2:2" x14ac:dyDescent="0.25">
      <c r="B190" t="str" cm="1">
        <f t="array" ref="B190">TRANSPOSE(_xlfn._xlws.SORT(_xlfn._xlws.FILTER(tillage[tillage_level]&amp;"|"&amp;tillage[tillage_treatment_name],tillage[experiment_id]=A190)))</f>
        <v>|</v>
      </c>
    </row>
    <row r="191" spans="2:2" x14ac:dyDescent="0.25">
      <c r="B191" t="str" cm="1">
        <f t="array" ref="B191">TRANSPOSE(_xlfn._xlws.SORT(_xlfn._xlws.FILTER(tillage[tillage_level]&amp;"|"&amp;tillage[tillage_treatment_name],tillage[experiment_id]=A191)))</f>
        <v>|</v>
      </c>
    </row>
    <row r="192" spans="2:2" x14ac:dyDescent="0.25">
      <c r="B192" t="str" cm="1">
        <f t="array" ref="B192">TRANSPOSE(_xlfn._xlws.SORT(_xlfn._xlws.FILTER(tillage[tillage_level]&amp;"|"&amp;tillage[tillage_treatment_name],tillage[experiment_id]=A192)))</f>
        <v>|</v>
      </c>
    </row>
    <row r="193" spans="2:2" x14ac:dyDescent="0.25">
      <c r="B193" t="str" cm="1">
        <f t="array" ref="B193">TRANSPOSE(_xlfn._xlws.SORT(_xlfn._xlws.FILTER(tillage[tillage_level]&amp;"|"&amp;tillage[tillage_treatment_name],tillage[experiment_id]=A193)))</f>
        <v>|</v>
      </c>
    </row>
    <row r="194" spans="2:2" x14ac:dyDescent="0.25">
      <c r="B194" t="str" cm="1">
        <f t="array" ref="B194">TRANSPOSE(_xlfn._xlws.SORT(_xlfn._xlws.FILTER(tillage[tillage_level]&amp;"|"&amp;tillage[tillage_treatment_name],tillage[experiment_id]=A194)))</f>
        <v>|</v>
      </c>
    </row>
    <row r="195" spans="2:2" x14ac:dyDescent="0.25">
      <c r="B195" t="str" cm="1">
        <f t="array" ref="B195">TRANSPOSE(_xlfn._xlws.SORT(_xlfn._xlws.FILTER(tillage[tillage_level]&amp;"|"&amp;tillage[tillage_treatment_name],tillage[experiment_id]=A195)))</f>
        <v>|</v>
      </c>
    </row>
    <row r="196" spans="2:2" x14ac:dyDescent="0.25">
      <c r="B196" t="str" cm="1">
        <f t="array" ref="B196">TRANSPOSE(_xlfn._xlws.SORT(_xlfn._xlws.FILTER(tillage[tillage_level]&amp;"|"&amp;tillage[tillage_treatment_name],tillage[experiment_id]=A196)))</f>
        <v>|</v>
      </c>
    </row>
    <row r="197" spans="2:2" x14ac:dyDescent="0.25">
      <c r="B197" t="str" cm="1">
        <f t="array" ref="B197">TRANSPOSE(_xlfn._xlws.SORT(_xlfn._xlws.FILTER(tillage[tillage_level]&amp;"|"&amp;tillage[tillage_treatment_name],tillage[experiment_id]=A197)))</f>
        <v>|</v>
      </c>
    </row>
    <row r="198" spans="2:2" x14ac:dyDescent="0.25">
      <c r="B198" t="str" cm="1">
        <f t="array" ref="B198">TRANSPOSE(_xlfn._xlws.SORT(_xlfn._xlws.FILTER(tillage[tillage_level]&amp;"|"&amp;tillage[tillage_treatment_name],tillage[experiment_id]=A198)))</f>
        <v>|</v>
      </c>
    </row>
    <row r="199" spans="2:2" x14ac:dyDescent="0.25">
      <c r="B199" t="str" cm="1">
        <f t="array" ref="B199">TRANSPOSE(_xlfn._xlws.SORT(_xlfn._xlws.FILTER(tillage[tillage_level]&amp;"|"&amp;tillage[tillage_treatment_name],tillage[experiment_id]=A199)))</f>
        <v>|</v>
      </c>
    </row>
    <row r="200" spans="2:2" x14ac:dyDescent="0.25">
      <c r="B200" t="str" cm="1">
        <f t="array" ref="B200">TRANSPOSE(_xlfn._xlws.SORT(_xlfn._xlws.FILTER(tillage[tillage_level]&amp;"|"&amp;tillage[tillage_treatment_name],tillage[experiment_id]=A200)))</f>
        <v>|</v>
      </c>
    </row>
    <row r="201" spans="2:2" x14ac:dyDescent="0.25">
      <c r="B201" t="str" cm="1">
        <f t="array" ref="B201">TRANSPOSE(_xlfn._xlws.SORT(_xlfn._xlws.FILTER(tillage[tillage_level]&amp;"|"&amp;tillage[tillage_treatment_name],tillage[experiment_id]=A201)))</f>
        <v>|</v>
      </c>
    </row>
    <row r="202" spans="2:2" x14ac:dyDescent="0.25">
      <c r="B202" t="str" cm="1">
        <f t="array" ref="B202">TRANSPOSE(_xlfn._xlws.SORT(_xlfn._xlws.FILTER(tillage[tillage_level]&amp;"|"&amp;tillage[tillage_treatment_name],tillage[experiment_id]=A202)))</f>
        <v>|</v>
      </c>
    </row>
    <row r="203" spans="2:2" x14ac:dyDescent="0.25">
      <c r="B203" t="str" cm="1">
        <f t="array" ref="B203">TRANSPOSE(_xlfn._xlws.SORT(_xlfn._xlws.FILTER(tillage[tillage_level]&amp;"|"&amp;tillage[tillage_treatment_name],tillage[experiment_id]=A203)))</f>
        <v>|</v>
      </c>
    </row>
    <row r="204" spans="2:2" x14ac:dyDescent="0.25">
      <c r="B204" t="str" cm="1">
        <f t="array" ref="B204">TRANSPOSE(_xlfn._xlws.SORT(_xlfn._xlws.FILTER(tillage[tillage_level]&amp;"|"&amp;tillage[tillage_treatment_name],tillage[experiment_id]=A204)))</f>
        <v>|</v>
      </c>
    </row>
    <row r="205" spans="2:2" x14ac:dyDescent="0.25">
      <c r="B205" t="str" cm="1">
        <f t="array" ref="B205">TRANSPOSE(_xlfn._xlws.SORT(_xlfn._xlws.FILTER(tillage[tillage_level]&amp;"|"&amp;tillage[tillage_treatment_name],tillage[experiment_id]=A205)))</f>
        <v>|</v>
      </c>
    </row>
    <row r="206" spans="2:2" x14ac:dyDescent="0.25">
      <c r="B206" t="str" cm="1">
        <f t="array" ref="B206">TRANSPOSE(_xlfn._xlws.SORT(_xlfn._xlws.FILTER(tillage[tillage_level]&amp;"|"&amp;tillage[tillage_treatment_name],tillage[experiment_id]=A206)))</f>
        <v>|</v>
      </c>
    </row>
    <row r="207" spans="2:2" x14ac:dyDescent="0.25">
      <c r="B207" t="str" cm="1">
        <f t="array" ref="B207">TRANSPOSE(_xlfn._xlws.SORT(_xlfn._xlws.FILTER(tillage[tillage_level]&amp;"|"&amp;tillage[tillage_treatment_name],tillage[experiment_id]=A207)))</f>
        <v>|</v>
      </c>
    </row>
    <row r="208" spans="2:2" x14ac:dyDescent="0.25">
      <c r="B208" t="str" cm="1">
        <f t="array" ref="B208">TRANSPOSE(_xlfn._xlws.SORT(_xlfn._xlws.FILTER(tillage[tillage_level]&amp;"|"&amp;tillage[tillage_treatment_name],tillage[experiment_id]=A208)))</f>
        <v>|</v>
      </c>
    </row>
    <row r="209" spans="2:2" x14ac:dyDescent="0.25">
      <c r="B209" t="str" cm="1">
        <f t="array" ref="B209">TRANSPOSE(_xlfn._xlws.SORT(_xlfn._xlws.FILTER(tillage[tillage_level]&amp;"|"&amp;tillage[tillage_treatment_name],tillage[experiment_id]=A209)))</f>
        <v>|</v>
      </c>
    </row>
    <row r="210" spans="2:2" x14ac:dyDescent="0.25">
      <c r="B210" t="str" cm="1">
        <f t="array" ref="B210">TRANSPOSE(_xlfn._xlws.SORT(_xlfn._xlws.FILTER(tillage[tillage_level]&amp;"|"&amp;tillage[tillage_treatment_name],tillage[experiment_id]=A210)))</f>
        <v>|</v>
      </c>
    </row>
    <row r="211" spans="2:2" x14ac:dyDescent="0.25">
      <c r="B211" t="str" cm="1">
        <f t="array" ref="B211">TRANSPOSE(_xlfn._xlws.SORT(_xlfn._xlws.FILTER(tillage[tillage_level]&amp;"|"&amp;tillage[tillage_treatment_name],tillage[experiment_id]=A211)))</f>
        <v>|</v>
      </c>
    </row>
    <row r="212" spans="2:2" x14ac:dyDescent="0.25">
      <c r="B212" t="str" cm="1">
        <f t="array" ref="B212">TRANSPOSE(_xlfn._xlws.SORT(_xlfn._xlws.FILTER(tillage[tillage_level]&amp;"|"&amp;tillage[tillage_treatment_name],tillage[experiment_id]=A212)))</f>
        <v>|</v>
      </c>
    </row>
    <row r="213" spans="2:2" x14ac:dyDescent="0.25">
      <c r="B213" t="str" cm="1">
        <f t="array" ref="B213">TRANSPOSE(_xlfn._xlws.SORT(_xlfn._xlws.FILTER(tillage[tillage_level]&amp;"|"&amp;tillage[tillage_treatment_name],tillage[experiment_id]=A213)))</f>
        <v>|</v>
      </c>
    </row>
    <row r="214" spans="2:2" x14ac:dyDescent="0.25">
      <c r="B214" t="str" cm="1">
        <f t="array" ref="B214">TRANSPOSE(_xlfn._xlws.SORT(_xlfn._xlws.FILTER(tillage[tillage_level]&amp;"|"&amp;tillage[tillage_treatment_name],tillage[experiment_id]=A214)))</f>
        <v>|</v>
      </c>
    </row>
    <row r="215" spans="2:2" x14ac:dyDescent="0.25">
      <c r="B215" t="str" cm="1">
        <f t="array" ref="B215">TRANSPOSE(_xlfn._xlws.SORT(_xlfn._xlws.FILTER(tillage[tillage_level]&amp;"|"&amp;tillage[tillage_treatment_name],tillage[experiment_id]=A215)))</f>
        <v>|</v>
      </c>
    </row>
    <row r="216" spans="2:2" x14ac:dyDescent="0.25">
      <c r="B216" t="str" cm="1">
        <f t="array" ref="B216">TRANSPOSE(_xlfn._xlws.SORT(_xlfn._xlws.FILTER(tillage[tillage_level]&amp;"|"&amp;tillage[tillage_treatment_name],tillage[experiment_id]=A216)))</f>
        <v>|</v>
      </c>
    </row>
    <row r="217" spans="2:2" x14ac:dyDescent="0.25">
      <c r="B217" t="str" cm="1">
        <f t="array" ref="B217">TRANSPOSE(_xlfn._xlws.SORT(_xlfn._xlws.FILTER(tillage[tillage_level]&amp;"|"&amp;tillage[tillage_treatment_name],tillage[experiment_id]=A217)))</f>
        <v>|</v>
      </c>
    </row>
    <row r="218" spans="2:2" x14ac:dyDescent="0.25">
      <c r="B218" t="str" cm="1">
        <f t="array" ref="B218">TRANSPOSE(_xlfn._xlws.SORT(_xlfn._xlws.FILTER(tillage[tillage_level]&amp;"|"&amp;tillage[tillage_treatment_name],tillage[experiment_id]=A218)))</f>
        <v>|</v>
      </c>
    </row>
    <row r="219" spans="2:2" x14ac:dyDescent="0.25">
      <c r="B219" t="str" cm="1">
        <f t="array" ref="B219">TRANSPOSE(_xlfn._xlws.SORT(_xlfn._xlws.FILTER(tillage[tillage_level]&amp;"|"&amp;tillage[tillage_treatment_name],tillage[experiment_id]=A219)))</f>
        <v>|</v>
      </c>
    </row>
    <row r="220" spans="2:2" x14ac:dyDescent="0.25">
      <c r="B220" t="str" cm="1">
        <f t="array" ref="B220">TRANSPOSE(_xlfn._xlws.SORT(_xlfn._xlws.FILTER(tillage[tillage_level]&amp;"|"&amp;tillage[tillage_treatment_name],tillage[experiment_id]=A220)))</f>
        <v>|</v>
      </c>
    </row>
    <row r="221" spans="2:2" x14ac:dyDescent="0.25">
      <c r="B221" t="str" cm="1">
        <f t="array" ref="B221">TRANSPOSE(_xlfn._xlws.SORT(_xlfn._xlws.FILTER(tillage[tillage_level]&amp;"|"&amp;tillage[tillage_treatment_name],tillage[experiment_id]=A221)))</f>
        <v>|</v>
      </c>
    </row>
    <row r="222" spans="2:2" x14ac:dyDescent="0.25">
      <c r="B222" t="str" cm="1">
        <f t="array" ref="B222">TRANSPOSE(_xlfn._xlws.SORT(_xlfn._xlws.FILTER(tillage[tillage_level]&amp;"|"&amp;tillage[tillage_treatment_name],tillage[experiment_id]=A222)))</f>
        <v>|</v>
      </c>
    </row>
    <row r="223" spans="2:2" x14ac:dyDescent="0.25">
      <c r="B223" t="str" cm="1">
        <f t="array" ref="B223">TRANSPOSE(_xlfn._xlws.SORT(_xlfn._xlws.FILTER(tillage[tillage_level]&amp;"|"&amp;tillage[tillage_treatment_name],tillage[experiment_id]=A223)))</f>
        <v>|</v>
      </c>
    </row>
    <row r="224" spans="2:2" x14ac:dyDescent="0.25">
      <c r="B224" t="str" cm="1">
        <f t="array" ref="B224">TRANSPOSE(_xlfn._xlws.SORT(_xlfn._xlws.FILTER(tillage[tillage_level]&amp;"|"&amp;tillage[tillage_treatment_name],tillage[experiment_id]=A224)))</f>
        <v>|</v>
      </c>
    </row>
    <row r="225" spans="2:2" x14ac:dyDescent="0.25">
      <c r="B225" t="str" cm="1">
        <f t="array" ref="B225">TRANSPOSE(_xlfn._xlws.SORT(_xlfn._xlws.FILTER(tillage[tillage_level]&amp;"|"&amp;tillage[tillage_treatment_name],tillage[experiment_id]=A225)))</f>
        <v>|</v>
      </c>
    </row>
    <row r="226" spans="2:2" x14ac:dyDescent="0.25">
      <c r="B226" t="str" cm="1">
        <f t="array" ref="B226">TRANSPOSE(_xlfn._xlws.SORT(_xlfn._xlws.FILTER(tillage[tillage_level]&amp;"|"&amp;tillage[tillage_treatment_name],tillage[experiment_id]=A226)))</f>
        <v>|</v>
      </c>
    </row>
    <row r="227" spans="2:2" x14ac:dyDescent="0.25">
      <c r="B227" t="str" cm="1">
        <f t="array" ref="B227">TRANSPOSE(_xlfn._xlws.SORT(_xlfn._xlws.FILTER(tillage[tillage_level]&amp;"|"&amp;tillage[tillage_treatment_name],tillage[experiment_id]=A227)))</f>
        <v>|</v>
      </c>
    </row>
    <row r="228" spans="2:2" x14ac:dyDescent="0.25">
      <c r="B228" t="str" cm="1">
        <f t="array" ref="B228">TRANSPOSE(_xlfn._xlws.SORT(_xlfn._xlws.FILTER(tillage[tillage_level]&amp;"|"&amp;tillage[tillage_treatment_name],tillage[experiment_id]=A228)))</f>
        <v>|</v>
      </c>
    </row>
    <row r="229" spans="2:2" x14ac:dyDescent="0.25">
      <c r="B229" t="str" cm="1">
        <f t="array" ref="B229">TRANSPOSE(_xlfn._xlws.SORT(_xlfn._xlws.FILTER(tillage[tillage_level]&amp;"|"&amp;tillage[tillage_treatment_name],tillage[experiment_id]=A229)))</f>
        <v>|</v>
      </c>
    </row>
    <row r="230" spans="2:2" x14ac:dyDescent="0.25">
      <c r="B230" t="str" cm="1">
        <f t="array" ref="B230">TRANSPOSE(_xlfn._xlws.SORT(_xlfn._xlws.FILTER(tillage[tillage_level]&amp;"|"&amp;tillage[tillage_treatment_name],tillage[experiment_id]=A230)))</f>
        <v>|</v>
      </c>
    </row>
    <row r="231" spans="2:2" x14ac:dyDescent="0.25">
      <c r="B231" t="str" cm="1">
        <f t="array" ref="B231">TRANSPOSE(_xlfn._xlws.SORT(_xlfn._xlws.FILTER(tillage[tillage_level]&amp;"|"&amp;tillage[tillage_treatment_name],tillage[experiment_id]=A231)))</f>
        <v>|</v>
      </c>
    </row>
    <row r="232" spans="2:2" x14ac:dyDescent="0.25">
      <c r="B232" t="str" cm="1">
        <f t="array" ref="B232">TRANSPOSE(_xlfn._xlws.SORT(_xlfn._xlws.FILTER(tillage[tillage_level]&amp;"|"&amp;tillage[tillage_treatment_name],tillage[experiment_id]=A232)))</f>
        <v>|</v>
      </c>
    </row>
    <row r="233" spans="2:2" x14ac:dyDescent="0.25">
      <c r="B233" t="str" cm="1">
        <f t="array" ref="B233">TRANSPOSE(_xlfn._xlws.SORT(_xlfn._xlws.FILTER(tillage[tillage_level]&amp;"|"&amp;tillage[tillage_treatment_name],tillage[experiment_id]=A233)))</f>
        <v>|</v>
      </c>
    </row>
    <row r="234" spans="2:2" x14ac:dyDescent="0.25">
      <c r="B234" t="str" cm="1">
        <f t="array" ref="B234">TRANSPOSE(_xlfn._xlws.SORT(_xlfn._xlws.FILTER(tillage[tillage_level]&amp;"|"&amp;tillage[tillage_treatment_name],tillage[experiment_id]=A234)))</f>
        <v>|</v>
      </c>
    </row>
    <row r="235" spans="2:2" x14ac:dyDescent="0.25">
      <c r="B235" t="str" cm="1">
        <f t="array" ref="B235">TRANSPOSE(_xlfn._xlws.SORT(_xlfn._xlws.FILTER(tillage[tillage_level]&amp;"|"&amp;tillage[tillage_treatment_name],tillage[experiment_id]=A235)))</f>
        <v>|</v>
      </c>
    </row>
    <row r="236" spans="2:2" x14ac:dyDescent="0.25">
      <c r="B236" t="str" cm="1">
        <f t="array" ref="B236">TRANSPOSE(_xlfn._xlws.SORT(_xlfn._xlws.FILTER(tillage[tillage_level]&amp;"|"&amp;tillage[tillage_treatment_name],tillage[experiment_id]=A236)))</f>
        <v>|</v>
      </c>
    </row>
    <row r="237" spans="2:2" x14ac:dyDescent="0.25">
      <c r="B237" t="str" cm="1">
        <f t="array" ref="B237">TRANSPOSE(_xlfn._xlws.SORT(_xlfn._xlws.FILTER(tillage[tillage_level]&amp;"|"&amp;tillage[tillage_treatment_name],tillage[experiment_id]=A237)))</f>
        <v>|</v>
      </c>
    </row>
    <row r="238" spans="2:2" x14ac:dyDescent="0.25">
      <c r="B238" t="str" cm="1">
        <f t="array" ref="B238">TRANSPOSE(_xlfn._xlws.SORT(_xlfn._xlws.FILTER(tillage[tillage_level]&amp;"|"&amp;tillage[tillage_treatment_name],tillage[experiment_id]=A238)))</f>
        <v>|</v>
      </c>
    </row>
    <row r="239" spans="2:2" x14ac:dyDescent="0.25">
      <c r="B239" t="str" cm="1">
        <f t="array" ref="B239">TRANSPOSE(_xlfn._xlws.SORT(_xlfn._xlws.FILTER(tillage[tillage_level]&amp;"|"&amp;tillage[tillage_treatment_name],tillage[experiment_id]=A239)))</f>
        <v>|</v>
      </c>
    </row>
    <row r="240" spans="2:2" x14ac:dyDescent="0.25">
      <c r="B240" t="str" cm="1">
        <f t="array" ref="B240">TRANSPOSE(_xlfn._xlws.SORT(_xlfn._xlws.FILTER(tillage[tillage_level]&amp;"|"&amp;tillage[tillage_treatment_name],tillage[experiment_id]=A240)))</f>
        <v>|</v>
      </c>
    </row>
    <row r="241" spans="2:2" x14ac:dyDescent="0.25">
      <c r="B241" t="str" cm="1">
        <f t="array" ref="B241">TRANSPOSE(_xlfn._xlws.SORT(_xlfn._xlws.FILTER(tillage[tillage_level]&amp;"|"&amp;tillage[tillage_treatment_name],tillage[experiment_id]=A241)))</f>
        <v>|</v>
      </c>
    </row>
    <row r="242" spans="2:2" x14ac:dyDescent="0.25">
      <c r="B242" t="str" cm="1">
        <f t="array" ref="B242">TRANSPOSE(_xlfn._xlws.SORT(_xlfn._xlws.FILTER(tillage[tillage_level]&amp;"|"&amp;tillage[tillage_treatment_name],tillage[experiment_id]=A242)))</f>
        <v>|</v>
      </c>
    </row>
    <row r="243" spans="2:2" x14ac:dyDescent="0.25">
      <c r="B243" t="str" cm="1">
        <f t="array" ref="B243">TRANSPOSE(_xlfn._xlws.SORT(_xlfn._xlws.FILTER(tillage[tillage_level]&amp;"|"&amp;tillage[tillage_treatment_name],tillage[experiment_id]=A243)))</f>
        <v>|</v>
      </c>
    </row>
    <row r="244" spans="2:2" x14ac:dyDescent="0.25">
      <c r="B244" t="str" cm="1">
        <f t="array" ref="B244">TRANSPOSE(_xlfn._xlws.SORT(_xlfn._xlws.FILTER(tillage[tillage_level]&amp;"|"&amp;tillage[tillage_treatment_name],tillage[experiment_id]=A244)))</f>
        <v>|</v>
      </c>
    </row>
    <row r="245" spans="2:2" x14ac:dyDescent="0.25">
      <c r="B245" t="str" cm="1">
        <f t="array" ref="B245">TRANSPOSE(_xlfn._xlws.SORT(_xlfn._xlws.FILTER(tillage[tillage_level]&amp;"|"&amp;tillage[tillage_treatment_name],tillage[experiment_id]=A245)))</f>
        <v>|</v>
      </c>
    </row>
    <row r="246" spans="2:2" x14ac:dyDescent="0.25">
      <c r="B246" t="str" cm="1">
        <f t="array" ref="B246">TRANSPOSE(_xlfn._xlws.SORT(_xlfn._xlws.FILTER(tillage[tillage_level]&amp;"|"&amp;tillage[tillage_treatment_name],tillage[experiment_id]=A246)))</f>
        <v>|</v>
      </c>
    </row>
    <row r="247" spans="2:2" x14ac:dyDescent="0.25">
      <c r="B247" t="str" cm="1">
        <f t="array" ref="B247">TRANSPOSE(_xlfn._xlws.SORT(_xlfn._xlws.FILTER(tillage[tillage_level]&amp;"|"&amp;tillage[tillage_treatment_name],tillage[experiment_id]=A247)))</f>
        <v>|</v>
      </c>
    </row>
    <row r="248" spans="2:2" x14ac:dyDescent="0.25">
      <c r="B248" t="str" cm="1">
        <f t="array" ref="B248">TRANSPOSE(_xlfn._xlws.SORT(_xlfn._xlws.FILTER(tillage[tillage_level]&amp;"|"&amp;tillage[tillage_treatment_name],tillage[experiment_id]=A248)))</f>
        <v>|</v>
      </c>
    </row>
    <row r="249" spans="2:2" x14ac:dyDescent="0.25">
      <c r="B249" t="str" cm="1">
        <f t="array" ref="B249">TRANSPOSE(_xlfn._xlws.SORT(_xlfn._xlws.FILTER(tillage[tillage_level]&amp;"|"&amp;tillage[tillage_treatment_name],tillage[experiment_id]=A249)))</f>
        <v>|</v>
      </c>
    </row>
    <row r="250" spans="2:2" x14ac:dyDescent="0.25">
      <c r="B250" t="str" cm="1">
        <f t="array" ref="B250">TRANSPOSE(_xlfn._xlws.SORT(_xlfn._xlws.FILTER(tillage[tillage_level]&amp;"|"&amp;tillage[tillage_treatment_name],tillage[experiment_id]=A250)))</f>
        <v>|</v>
      </c>
    </row>
    <row r="251" spans="2:2" x14ac:dyDescent="0.25">
      <c r="B251" t="str" cm="1">
        <f t="array" ref="B251">TRANSPOSE(_xlfn._xlws.SORT(_xlfn._xlws.FILTER(tillage[tillage_level]&amp;"|"&amp;tillage[tillage_treatment_name],tillage[experiment_id]=A251)))</f>
        <v>|</v>
      </c>
    </row>
    <row r="252" spans="2:2" x14ac:dyDescent="0.25">
      <c r="B252" t="str" cm="1">
        <f t="array" ref="B252">TRANSPOSE(_xlfn._xlws.SORT(_xlfn._xlws.FILTER(tillage[tillage_level]&amp;"|"&amp;tillage[tillage_treatment_name],tillage[experiment_id]=A252)))</f>
        <v>|</v>
      </c>
    </row>
    <row r="253" spans="2:2" x14ac:dyDescent="0.25">
      <c r="B253" t="str" cm="1">
        <f t="array" ref="B253">TRANSPOSE(_xlfn._xlws.SORT(_xlfn._xlws.FILTER(tillage[tillage_level]&amp;"|"&amp;tillage[tillage_treatment_name],tillage[experiment_id]=A253)))</f>
        <v>|</v>
      </c>
    </row>
    <row r="254" spans="2:2" x14ac:dyDescent="0.25">
      <c r="B254" t="str" cm="1">
        <f t="array" ref="B254">TRANSPOSE(_xlfn._xlws.SORT(_xlfn._xlws.FILTER(tillage[tillage_level]&amp;"|"&amp;tillage[tillage_treatment_name],tillage[experiment_id]=A254)))</f>
        <v>|</v>
      </c>
    </row>
    <row r="255" spans="2:2" x14ac:dyDescent="0.25">
      <c r="B255" t="str" cm="1">
        <f t="array" ref="B255">TRANSPOSE(_xlfn._xlws.SORT(_xlfn._xlws.FILTER(tillage[tillage_level]&amp;"|"&amp;tillage[tillage_treatment_name],tillage[experiment_id]=A255)))</f>
        <v>|</v>
      </c>
    </row>
    <row r="256" spans="2:2" x14ac:dyDescent="0.25">
      <c r="B256" t="str" cm="1">
        <f t="array" ref="B256">TRANSPOSE(_xlfn._xlws.SORT(_xlfn._xlws.FILTER(tillage[tillage_level]&amp;"|"&amp;tillage[tillage_treatment_name],tillage[experiment_id]=A256)))</f>
        <v>|</v>
      </c>
    </row>
    <row r="257" spans="2:2" x14ac:dyDescent="0.25">
      <c r="B257" t="str" cm="1">
        <f t="array" ref="B257">TRANSPOSE(_xlfn._xlws.SORT(_xlfn._xlws.FILTER(tillage[tillage_level]&amp;"|"&amp;tillage[tillage_treatment_name],tillage[experiment_id]=A257)))</f>
        <v>|</v>
      </c>
    </row>
    <row r="258" spans="2:2" x14ac:dyDescent="0.25">
      <c r="B258" t="str" cm="1">
        <f t="array" ref="B258">TRANSPOSE(_xlfn._xlws.SORT(_xlfn._xlws.FILTER(tillage[tillage_level]&amp;"|"&amp;tillage[tillage_treatment_name],tillage[experiment_id]=A258)))</f>
        <v>|</v>
      </c>
    </row>
    <row r="259" spans="2:2" x14ac:dyDescent="0.25">
      <c r="B259" t="str" cm="1">
        <f t="array" ref="B259">TRANSPOSE(_xlfn._xlws.SORT(_xlfn._xlws.FILTER(tillage[tillage_level]&amp;"|"&amp;tillage[tillage_treatment_name],tillage[experiment_id]=A259)))</f>
        <v>|</v>
      </c>
    </row>
    <row r="260" spans="2:2" x14ac:dyDescent="0.25">
      <c r="B260" t="str" cm="1">
        <f t="array" ref="B260">TRANSPOSE(_xlfn._xlws.SORT(_xlfn._xlws.FILTER(tillage[tillage_level]&amp;"|"&amp;tillage[tillage_treatment_name],tillage[experiment_id]=A260)))</f>
        <v>|</v>
      </c>
    </row>
    <row r="261" spans="2:2" x14ac:dyDescent="0.25">
      <c r="B261" t="str" cm="1">
        <f t="array" ref="B261">TRANSPOSE(_xlfn._xlws.SORT(_xlfn._xlws.FILTER(tillage[tillage_level]&amp;"|"&amp;tillage[tillage_treatment_name],tillage[experiment_id]=A261)))</f>
        <v>|</v>
      </c>
    </row>
    <row r="262" spans="2:2" x14ac:dyDescent="0.25">
      <c r="B262" t="str" cm="1">
        <f t="array" ref="B262">TRANSPOSE(_xlfn._xlws.SORT(_xlfn._xlws.FILTER(tillage[tillage_level]&amp;"|"&amp;tillage[tillage_treatment_name],tillage[experiment_id]=A262)))</f>
        <v>|</v>
      </c>
    </row>
    <row r="263" spans="2:2" x14ac:dyDescent="0.25">
      <c r="B263" t="str" cm="1">
        <f t="array" ref="B263">TRANSPOSE(_xlfn._xlws.SORT(_xlfn._xlws.FILTER(tillage[tillage_level]&amp;"|"&amp;tillage[tillage_treatment_name],tillage[experiment_id]=A263)))</f>
        <v>|</v>
      </c>
    </row>
    <row r="264" spans="2:2" x14ac:dyDescent="0.25">
      <c r="B264" t="str" cm="1">
        <f t="array" ref="B264">TRANSPOSE(_xlfn._xlws.SORT(_xlfn._xlws.FILTER(tillage[tillage_level]&amp;"|"&amp;tillage[tillage_treatment_name],tillage[experiment_id]=A264)))</f>
        <v>|</v>
      </c>
    </row>
    <row r="265" spans="2:2" x14ac:dyDescent="0.25">
      <c r="B265" t="str" cm="1">
        <f t="array" ref="B265">TRANSPOSE(_xlfn._xlws.SORT(_xlfn._xlws.FILTER(tillage[tillage_level]&amp;"|"&amp;tillage[tillage_treatment_name],tillage[experiment_id]=A265)))</f>
        <v>|</v>
      </c>
    </row>
    <row r="266" spans="2:2" x14ac:dyDescent="0.25">
      <c r="B266" t="str" cm="1">
        <f t="array" ref="B266">TRANSPOSE(_xlfn._xlws.SORT(_xlfn._xlws.FILTER(tillage[tillage_level]&amp;"|"&amp;tillage[tillage_treatment_name],tillage[experiment_id]=A266)))</f>
        <v>|</v>
      </c>
    </row>
    <row r="267" spans="2:2" x14ac:dyDescent="0.25">
      <c r="B267" t="str" cm="1">
        <f t="array" ref="B267">TRANSPOSE(_xlfn._xlws.SORT(_xlfn._xlws.FILTER(tillage[tillage_level]&amp;"|"&amp;tillage[tillage_treatment_name],tillage[experiment_id]=A267)))</f>
        <v>|</v>
      </c>
    </row>
    <row r="268" spans="2:2" x14ac:dyDescent="0.25">
      <c r="B268" t="str" cm="1">
        <f t="array" ref="B268">TRANSPOSE(_xlfn._xlws.SORT(_xlfn._xlws.FILTER(tillage[tillage_level]&amp;"|"&amp;tillage[tillage_treatment_name],tillage[experiment_id]=A268)))</f>
        <v>|</v>
      </c>
    </row>
    <row r="269" spans="2:2" x14ac:dyDescent="0.25">
      <c r="B269" t="str" cm="1">
        <f t="array" ref="B269">TRANSPOSE(_xlfn._xlws.SORT(_xlfn._xlws.FILTER(tillage[tillage_level]&amp;"|"&amp;tillage[tillage_treatment_name],tillage[experiment_id]=A269)))</f>
        <v>|</v>
      </c>
    </row>
    <row r="270" spans="2:2" x14ac:dyDescent="0.25">
      <c r="B270" t="str" cm="1">
        <f t="array" ref="B270">TRANSPOSE(_xlfn._xlws.SORT(_xlfn._xlws.FILTER(tillage[tillage_level]&amp;"|"&amp;tillage[tillage_treatment_name],tillage[experiment_id]=A270)))</f>
        <v>|</v>
      </c>
    </row>
    <row r="271" spans="2:2" x14ac:dyDescent="0.25">
      <c r="B271" t="str" cm="1">
        <f t="array" ref="B271">TRANSPOSE(_xlfn._xlws.SORT(_xlfn._xlws.FILTER(tillage[tillage_level]&amp;"|"&amp;tillage[tillage_treatment_name],tillage[experiment_id]=A271)))</f>
        <v>|</v>
      </c>
    </row>
    <row r="272" spans="2:2" x14ac:dyDescent="0.25">
      <c r="B272" t="str" cm="1">
        <f t="array" ref="B272">TRANSPOSE(_xlfn._xlws.SORT(_xlfn._xlws.FILTER(tillage[tillage_level]&amp;"|"&amp;tillage[tillage_treatment_name],tillage[experiment_id]=A272)))</f>
        <v>|</v>
      </c>
    </row>
    <row r="273" spans="2:2" x14ac:dyDescent="0.25">
      <c r="B273" t="str" cm="1">
        <f t="array" ref="B273">TRANSPOSE(_xlfn._xlws.SORT(_xlfn._xlws.FILTER(tillage[tillage_level]&amp;"|"&amp;tillage[tillage_treatment_name],tillage[experiment_id]=A273)))</f>
        <v>|</v>
      </c>
    </row>
    <row r="274" spans="2:2" x14ac:dyDescent="0.25">
      <c r="B274" t="str" cm="1">
        <f t="array" ref="B274">TRANSPOSE(_xlfn._xlws.SORT(_xlfn._xlws.FILTER(tillage[tillage_level]&amp;"|"&amp;tillage[tillage_treatment_name],tillage[experiment_id]=A274)))</f>
        <v>|</v>
      </c>
    </row>
    <row r="275" spans="2:2" x14ac:dyDescent="0.25">
      <c r="B275" t="str" cm="1">
        <f t="array" ref="B275">TRANSPOSE(_xlfn._xlws.SORT(_xlfn._xlws.FILTER(tillage[tillage_level]&amp;"|"&amp;tillage[tillage_treatment_name],tillage[experiment_id]=A275)))</f>
        <v>|</v>
      </c>
    </row>
    <row r="276" spans="2:2" x14ac:dyDescent="0.25">
      <c r="B276" t="str" cm="1">
        <f t="array" ref="B276">TRANSPOSE(_xlfn._xlws.SORT(_xlfn._xlws.FILTER(tillage[tillage_level]&amp;"|"&amp;tillage[tillage_treatment_name],tillage[experiment_id]=A276)))</f>
        <v>|</v>
      </c>
    </row>
    <row r="277" spans="2:2" x14ac:dyDescent="0.25">
      <c r="B277" t="str" cm="1">
        <f t="array" ref="B277">TRANSPOSE(_xlfn._xlws.SORT(_xlfn._xlws.FILTER(tillage[tillage_level]&amp;"|"&amp;tillage[tillage_treatment_name],tillage[experiment_id]=A277)))</f>
        <v>|</v>
      </c>
    </row>
    <row r="278" spans="2:2" x14ac:dyDescent="0.25">
      <c r="B278" t="str" cm="1">
        <f t="array" ref="B278">TRANSPOSE(_xlfn._xlws.SORT(_xlfn._xlws.FILTER(tillage[tillage_level]&amp;"|"&amp;tillage[tillage_treatment_name],tillage[experiment_id]=A278)))</f>
        <v>|</v>
      </c>
    </row>
    <row r="279" spans="2:2" x14ac:dyDescent="0.25">
      <c r="B279" t="str" cm="1">
        <f t="array" ref="B279">TRANSPOSE(_xlfn._xlws.SORT(_xlfn._xlws.FILTER(tillage[tillage_level]&amp;"|"&amp;tillage[tillage_treatment_name],tillage[experiment_id]=A279)))</f>
        <v>|</v>
      </c>
    </row>
    <row r="280" spans="2:2" x14ac:dyDescent="0.25">
      <c r="B280" t="str" cm="1">
        <f t="array" ref="B280">TRANSPOSE(_xlfn._xlws.SORT(_xlfn._xlws.FILTER(tillage[tillage_level]&amp;"|"&amp;tillage[tillage_treatment_name],tillage[experiment_id]=A280)))</f>
        <v>|</v>
      </c>
    </row>
    <row r="281" spans="2:2" x14ac:dyDescent="0.25">
      <c r="B281" t="str" cm="1">
        <f t="array" ref="B281">TRANSPOSE(_xlfn._xlws.SORT(_xlfn._xlws.FILTER(tillage[tillage_level]&amp;"|"&amp;tillage[tillage_treatment_name],tillage[experiment_id]=A281)))</f>
        <v>|</v>
      </c>
    </row>
    <row r="282" spans="2:2" x14ac:dyDescent="0.25">
      <c r="B282" t="str" cm="1">
        <f t="array" ref="B282">TRANSPOSE(_xlfn._xlws.SORT(_xlfn._xlws.FILTER(tillage[tillage_level]&amp;"|"&amp;tillage[tillage_treatment_name],tillage[experiment_id]=A282)))</f>
        <v>|</v>
      </c>
    </row>
    <row r="283" spans="2:2" x14ac:dyDescent="0.25">
      <c r="B283" t="str" cm="1">
        <f t="array" ref="B283">TRANSPOSE(_xlfn._xlws.SORT(_xlfn._xlws.FILTER(tillage[tillage_level]&amp;"|"&amp;tillage[tillage_treatment_name],tillage[experiment_id]=A283)))</f>
        <v>|</v>
      </c>
    </row>
    <row r="284" spans="2:2" x14ac:dyDescent="0.25">
      <c r="B284" t="str" cm="1">
        <f t="array" ref="B284">TRANSPOSE(_xlfn._xlws.SORT(_xlfn._xlws.FILTER(tillage[tillage_level]&amp;"|"&amp;tillage[tillage_treatment_name],tillage[experiment_id]=A284)))</f>
        <v>|</v>
      </c>
    </row>
    <row r="285" spans="2:2" x14ac:dyDescent="0.25">
      <c r="B285" t="str" cm="1">
        <f t="array" ref="B285">TRANSPOSE(_xlfn._xlws.SORT(_xlfn._xlws.FILTER(tillage[tillage_level]&amp;"|"&amp;tillage[tillage_treatment_name],tillage[experiment_id]=A285)))</f>
        <v>|</v>
      </c>
    </row>
    <row r="286" spans="2:2" x14ac:dyDescent="0.25">
      <c r="B286" t="str" cm="1">
        <f t="array" ref="B286">TRANSPOSE(_xlfn._xlws.SORT(_xlfn._xlws.FILTER(tillage[tillage_level]&amp;"|"&amp;tillage[tillage_treatment_name],tillage[experiment_id]=A286)))</f>
        <v>|</v>
      </c>
    </row>
    <row r="287" spans="2:2" x14ac:dyDescent="0.25">
      <c r="B287" t="str" cm="1">
        <f t="array" ref="B287">TRANSPOSE(_xlfn._xlws.SORT(_xlfn._xlws.FILTER(tillage[tillage_level]&amp;"|"&amp;tillage[tillage_treatment_name],tillage[experiment_id]=A287)))</f>
        <v>|</v>
      </c>
    </row>
    <row r="288" spans="2:2" x14ac:dyDescent="0.25">
      <c r="B288" t="str" cm="1">
        <f t="array" ref="B288">TRANSPOSE(_xlfn._xlws.SORT(_xlfn._xlws.FILTER(tillage[tillage_level]&amp;"|"&amp;tillage[tillage_treatment_name],tillage[experiment_id]=A288)))</f>
        <v>|</v>
      </c>
    </row>
    <row r="289" spans="2:2" x14ac:dyDescent="0.25">
      <c r="B289" t="str" cm="1">
        <f t="array" ref="B289">TRANSPOSE(_xlfn._xlws.SORT(_xlfn._xlws.FILTER(tillage[tillage_level]&amp;"|"&amp;tillage[tillage_treatment_name],tillage[experiment_id]=A289)))</f>
        <v>|</v>
      </c>
    </row>
    <row r="290" spans="2:2" x14ac:dyDescent="0.25">
      <c r="B290" t="str" cm="1">
        <f t="array" ref="B290">TRANSPOSE(_xlfn._xlws.SORT(_xlfn._xlws.FILTER(tillage[tillage_level]&amp;"|"&amp;tillage[tillage_treatment_name],tillage[experiment_id]=A290)))</f>
        <v>|</v>
      </c>
    </row>
    <row r="291" spans="2:2" x14ac:dyDescent="0.25">
      <c r="B291" t="str" cm="1">
        <f t="array" ref="B291">TRANSPOSE(_xlfn._xlws.SORT(_xlfn._xlws.FILTER(tillage[tillage_level]&amp;"|"&amp;tillage[tillage_treatment_name],tillage[experiment_id]=A291)))</f>
        <v>|</v>
      </c>
    </row>
    <row r="292" spans="2:2" x14ac:dyDescent="0.25">
      <c r="B292" t="str" cm="1">
        <f t="array" ref="B292">TRANSPOSE(_xlfn._xlws.SORT(_xlfn._xlws.FILTER(tillage[tillage_level]&amp;"|"&amp;tillage[tillage_treatment_name],tillage[experiment_id]=A292)))</f>
        <v>|</v>
      </c>
    </row>
    <row r="293" spans="2:2" x14ac:dyDescent="0.25">
      <c r="B293" t="str" cm="1">
        <f t="array" ref="B293">TRANSPOSE(_xlfn._xlws.SORT(_xlfn._xlws.FILTER(tillage[tillage_level]&amp;"|"&amp;tillage[tillage_treatment_name],tillage[experiment_id]=A293)))</f>
        <v>|</v>
      </c>
    </row>
    <row r="294" spans="2:2" x14ac:dyDescent="0.25">
      <c r="B294" t="str" cm="1">
        <f t="array" ref="B294">TRANSPOSE(_xlfn._xlws.SORT(_xlfn._xlws.FILTER(tillage[tillage_level]&amp;"|"&amp;tillage[tillage_treatment_name],tillage[experiment_id]=A294)))</f>
        <v>|</v>
      </c>
    </row>
    <row r="295" spans="2:2" x14ac:dyDescent="0.25">
      <c r="B295" t="str" cm="1">
        <f t="array" ref="B295">TRANSPOSE(_xlfn._xlws.SORT(_xlfn._xlws.FILTER(tillage[tillage_level]&amp;"|"&amp;tillage[tillage_treatment_name],tillage[experiment_id]=A295)))</f>
        <v>|</v>
      </c>
    </row>
    <row r="296" spans="2:2" x14ac:dyDescent="0.25">
      <c r="B296" t="str" cm="1">
        <f t="array" ref="B296">TRANSPOSE(_xlfn._xlws.SORT(_xlfn._xlws.FILTER(tillage[tillage_level]&amp;"|"&amp;tillage[tillage_treatment_name],tillage[experiment_id]=A296)))</f>
        <v>|</v>
      </c>
    </row>
    <row r="297" spans="2:2" x14ac:dyDescent="0.25">
      <c r="B297" t="str" cm="1">
        <f t="array" ref="B297">TRANSPOSE(_xlfn._xlws.SORT(_xlfn._xlws.FILTER(tillage[tillage_level]&amp;"|"&amp;tillage[tillage_treatment_name],tillage[experiment_id]=A297)))</f>
        <v>|</v>
      </c>
    </row>
    <row r="298" spans="2:2" x14ac:dyDescent="0.25">
      <c r="B298" t="str" cm="1">
        <f t="array" ref="B298">TRANSPOSE(_xlfn._xlws.SORT(_xlfn._xlws.FILTER(tillage[tillage_level]&amp;"|"&amp;tillage[tillage_treatment_name],tillage[experiment_id]=A298)))</f>
        <v>|</v>
      </c>
    </row>
    <row r="299" spans="2:2" x14ac:dyDescent="0.25">
      <c r="B299" t="str" cm="1">
        <f t="array" ref="B299">TRANSPOSE(_xlfn._xlws.SORT(_xlfn._xlws.FILTER(tillage[tillage_level]&amp;"|"&amp;tillage[tillage_treatment_name],tillage[experiment_id]=A299)))</f>
        <v>|</v>
      </c>
    </row>
    <row r="300" spans="2:2" x14ac:dyDescent="0.25">
      <c r="B300" t="str" cm="1">
        <f t="array" ref="B300">TRANSPOSE(_xlfn._xlws.SORT(_xlfn._xlws.FILTER(tillage[tillage_level]&amp;"|"&amp;tillage[tillage_treatment_name],tillage[experiment_id]=A300)))</f>
        <v>|</v>
      </c>
    </row>
    <row r="301" spans="2:2" x14ac:dyDescent="0.25">
      <c r="B301" t="str" cm="1">
        <f t="array" ref="B301">TRANSPOSE(_xlfn._xlws.SORT(_xlfn._xlws.FILTER(tillage[tillage_level]&amp;"|"&amp;tillage[tillage_treatment_name],tillage[experiment_id]=A301)))</f>
        <v>|</v>
      </c>
    </row>
    <row r="302" spans="2:2" x14ac:dyDescent="0.25">
      <c r="B302" t="str" cm="1">
        <f t="array" ref="B302">TRANSPOSE(_xlfn._xlws.SORT(_xlfn._xlws.FILTER(tillage[tillage_level]&amp;"|"&amp;tillage[tillage_treatment_name],tillage[experiment_id]=A302)))</f>
        <v>|</v>
      </c>
    </row>
    <row r="303" spans="2:2" x14ac:dyDescent="0.25">
      <c r="B303" t="str" cm="1">
        <f t="array" ref="B303">TRANSPOSE(_xlfn._xlws.SORT(_xlfn._xlws.FILTER(tillage[tillage_level]&amp;"|"&amp;tillage[tillage_treatment_name],tillage[experiment_id]=A303)))</f>
        <v>|</v>
      </c>
    </row>
    <row r="304" spans="2:2" x14ac:dyDescent="0.25">
      <c r="B304" t="str" cm="1">
        <f t="array" ref="B304">TRANSPOSE(_xlfn._xlws.SORT(_xlfn._xlws.FILTER(tillage[tillage_level]&amp;"|"&amp;tillage[tillage_treatment_name],tillage[experiment_id]=A304)))</f>
        <v>|</v>
      </c>
    </row>
    <row r="305" spans="2:2" x14ac:dyDescent="0.25">
      <c r="B305" t="str" cm="1">
        <f t="array" ref="B305">TRANSPOSE(_xlfn._xlws.SORT(_xlfn._xlws.FILTER(tillage[tillage_level]&amp;"|"&amp;tillage[tillage_treatment_name],tillage[experiment_id]=A305)))</f>
        <v>|</v>
      </c>
    </row>
    <row r="306" spans="2:2" x14ac:dyDescent="0.25">
      <c r="B306" t="str" cm="1">
        <f t="array" ref="B306">TRANSPOSE(_xlfn._xlws.SORT(_xlfn._xlws.FILTER(tillage[tillage_level]&amp;"|"&amp;tillage[tillage_treatment_name],tillage[experiment_id]=A306)))</f>
        <v>|</v>
      </c>
    </row>
    <row r="307" spans="2:2" x14ac:dyDescent="0.25">
      <c r="B307" t="str" cm="1">
        <f t="array" ref="B307">TRANSPOSE(_xlfn._xlws.SORT(_xlfn._xlws.FILTER(tillage[tillage_level]&amp;"|"&amp;tillage[tillage_treatment_name],tillage[experiment_id]=A307)))</f>
        <v>|</v>
      </c>
    </row>
    <row r="308" spans="2:2" x14ac:dyDescent="0.25">
      <c r="B308" t="str" cm="1">
        <f t="array" ref="B308">TRANSPOSE(_xlfn._xlws.SORT(_xlfn._xlws.FILTER(tillage[tillage_level]&amp;"|"&amp;tillage[tillage_treatment_name],tillage[experiment_id]=A308)))</f>
        <v>|</v>
      </c>
    </row>
    <row r="309" spans="2:2" x14ac:dyDescent="0.25">
      <c r="B309" t="str" cm="1">
        <f t="array" ref="B309">TRANSPOSE(_xlfn._xlws.SORT(_xlfn._xlws.FILTER(tillage[tillage_level]&amp;"|"&amp;tillage[tillage_treatment_name],tillage[experiment_id]=A309)))</f>
        <v>|</v>
      </c>
    </row>
    <row r="310" spans="2:2" x14ac:dyDescent="0.25">
      <c r="B310" t="str" cm="1">
        <f t="array" ref="B310">TRANSPOSE(_xlfn._xlws.SORT(_xlfn._xlws.FILTER(tillage[tillage_level]&amp;"|"&amp;tillage[tillage_treatment_name],tillage[experiment_id]=A310)))</f>
        <v>|</v>
      </c>
    </row>
    <row r="311" spans="2:2" x14ac:dyDescent="0.25">
      <c r="B311" t="str" cm="1">
        <f t="array" ref="B311">TRANSPOSE(_xlfn._xlws.SORT(_xlfn._xlws.FILTER(tillage[tillage_level]&amp;"|"&amp;tillage[tillage_treatment_name],tillage[experiment_id]=A311)))</f>
        <v>|</v>
      </c>
    </row>
    <row r="312" spans="2:2" x14ac:dyDescent="0.25">
      <c r="B312" t="str" cm="1">
        <f t="array" ref="B312">TRANSPOSE(_xlfn._xlws.SORT(_xlfn._xlws.FILTER(tillage[tillage_level]&amp;"|"&amp;tillage[tillage_treatment_name],tillage[experiment_id]=A312)))</f>
        <v>|</v>
      </c>
    </row>
    <row r="313" spans="2:2" x14ac:dyDescent="0.25">
      <c r="B313" t="str" cm="1">
        <f t="array" ref="B313">TRANSPOSE(_xlfn._xlws.SORT(_xlfn._xlws.FILTER(tillage[tillage_level]&amp;"|"&amp;tillage[tillage_treatment_name],tillage[experiment_id]=A313)))</f>
        <v>|</v>
      </c>
    </row>
    <row r="314" spans="2:2" x14ac:dyDescent="0.25">
      <c r="B314" t="str" cm="1">
        <f t="array" ref="B314">TRANSPOSE(_xlfn._xlws.SORT(_xlfn._xlws.FILTER(tillage[tillage_level]&amp;"|"&amp;tillage[tillage_treatment_name],tillage[experiment_id]=A314)))</f>
        <v>|</v>
      </c>
    </row>
    <row r="315" spans="2:2" x14ac:dyDescent="0.25">
      <c r="B315" t="str" cm="1">
        <f t="array" ref="B315">TRANSPOSE(_xlfn._xlws.SORT(_xlfn._xlws.FILTER(tillage[tillage_level]&amp;"|"&amp;tillage[tillage_treatment_name],tillage[experiment_id]=A315)))</f>
        <v>|</v>
      </c>
    </row>
    <row r="316" spans="2:2" x14ac:dyDescent="0.25">
      <c r="B316" t="str" cm="1">
        <f t="array" ref="B316">TRANSPOSE(_xlfn._xlws.SORT(_xlfn._xlws.FILTER(tillage[tillage_level]&amp;"|"&amp;tillage[tillage_treatment_name],tillage[experiment_id]=A316)))</f>
        <v>|</v>
      </c>
    </row>
    <row r="317" spans="2:2" x14ac:dyDescent="0.25">
      <c r="B317" t="str" cm="1">
        <f t="array" ref="B317">TRANSPOSE(_xlfn._xlws.SORT(_xlfn._xlws.FILTER(tillage[tillage_level]&amp;"|"&amp;tillage[tillage_treatment_name],tillage[experiment_id]=A317)))</f>
        <v>|</v>
      </c>
    </row>
    <row r="318" spans="2:2" x14ac:dyDescent="0.25">
      <c r="B318" t="str" cm="1">
        <f t="array" ref="B318">TRANSPOSE(_xlfn._xlws.SORT(_xlfn._xlws.FILTER(tillage[tillage_level]&amp;"|"&amp;tillage[tillage_treatment_name],tillage[experiment_id]=A318)))</f>
        <v>|</v>
      </c>
    </row>
    <row r="319" spans="2:2" x14ac:dyDescent="0.25">
      <c r="B319" t="str" cm="1">
        <f t="array" ref="B319">TRANSPOSE(_xlfn._xlws.SORT(_xlfn._xlws.FILTER(tillage[tillage_level]&amp;"|"&amp;tillage[tillage_treatment_name],tillage[experiment_id]=A319)))</f>
        <v>|</v>
      </c>
    </row>
    <row r="320" spans="2:2" x14ac:dyDescent="0.25">
      <c r="B320" t="str" cm="1">
        <f t="array" ref="B320">TRANSPOSE(_xlfn._xlws.SORT(_xlfn._xlws.FILTER(tillage[tillage_level]&amp;"|"&amp;tillage[tillage_treatment_name],tillage[experiment_id]=A320)))</f>
        <v>|</v>
      </c>
    </row>
    <row r="321" spans="2:2" x14ac:dyDescent="0.25">
      <c r="B321" t="str" cm="1">
        <f t="array" ref="B321">TRANSPOSE(_xlfn._xlws.SORT(_xlfn._xlws.FILTER(tillage[tillage_level]&amp;"|"&amp;tillage[tillage_treatment_name],tillage[experiment_id]=A321)))</f>
        <v>|</v>
      </c>
    </row>
    <row r="322" spans="2:2" x14ac:dyDescent="0.25">
      <c r="B322" t="str" cm="1">
        <f t="array" ref="B322">TRANSPOSE(_xlfn._xlws.SORT(_xlfn._xlws.FILTER(tillage[tillage_level]&amp;"|"&amp;tillage[tillage_treatment_name],tillage[experiment_id]=A322)))</f>
        <v>|</v>
      </c>
    </row>
    <row r="323" spans="2:2" x14ac:dyDescent="0.25">
      <c r="B323" t="str" cm="1">
        <f t="array" ref="B323">TRANSPOSE(_xlfn._xlws.SORT(_xlfn._xlws.FILTER(tillage[tillage_level]&amp;"|"&amp;tillage[tillage_treatment_name],tillage[experiment_id]=A323)))</f>
        <v>|</v>
      </c>
    </row>
    <row r="324" spans="2:2" x14ac:dyDescent="0.25">
      <c r="B324" t="str" cm="1">
        <f t="array" ref="B324">TRANSPOSE(_xlfn._xlws.SORT(_xlfn._xlws.FILTER(tillage[tillage_level]&amp;"|"&amp;tillage[tillage_treatment_name],tillage[experiment_id]=A324)))</f>
        <v>|</v>
      </c>
    </row>
    <row r="325" spans="2:2" x14ac:dyDescent="0.25">
      <c r="B325" t="str" cm="1">
        <f t="array" ref="B325">TRANSPOSE(_xlfn._xlws.SORT(_xlfn._xlws.FILTER(tillage[tillage_level]&amp;"|"&amp;tillage[tillage_treatment_name],tillage[experiment_id]=A325)))</f>
        <v>|</v>
      </c>
    </row>
    <row r="326" spans="2:2" x14ac:dyDescent="0.25">
      <c r="B326" t="str" cm="1">
        <f t="array" ref="B326">TRANSPOSE(_xlfn._xlws.SORT(_xlfn._xlws.FILTER(tillage[tillage_level]&amp;"|"&amp;tillage[tillage_treatment_name],tillage[experiment_id]=A326)))</f>
        <v>|</v>
      </c>
    </row>
    <row r="327" spans="2:2" x14ac:dyDescent="0.25">
      <c r="B327" t="str" cm="1">
        <f t="array" ref="B327">TRANSPOSE(_xlfn._xlws.SORT(_xlfn._xlws.FILTER(tillage[tillage_level]&amp;"|"&amp;tillage[tillage_treatment_name],tillage[experiment_id]=A327)))</f>
        <v>|</v>
      </c>
    </row>
    <row r="328" spans="2:2" x14ac:dyDescent="0.25">
      <c r="B328" t="str" cm="1">
        <f t="array" ref="B328">TRANSPOSE(_xlfn._xlws.SORT(_xlfn._xlws.FILTER(tillage[tillage_level]&amp;"|"&amp;tillage[tillage_treatment_name],tillage[experiment_id]=A328)))</f>
        <v>|</v>
      </c>
    </row>
    <row r="329" spans="2:2" x14ac:dyDescent="0.25">
      <c r="B329" t="str" cm="1">
        <f t="array" ref="B329">TRANSPOSE(_xlfn._xlws.SORT(_xlfn._xlws.FILTER(tillage[tillage_level]&amp;"|"&amp;tillage[tillage_treatment_name],tillage[experiment_id]=A329)))</f>
        <v>|</v>
      </c>
    </row>
    <row r="330" spans="2:2" x14ac:dyDescent="0.25">
      <c r="B330" t="str" cm="1">
        <f t="array" ref="B330">TRANSPOSE(_xlfn._xlws.SORT(_xlfn._xlws.FILTER(tillage[tillage_level]&amp;"|"&amp;tillage[tillage_treatment_name],tillage[experiment_id]=A330)))</f>
        <v>|</v>
      </c>
    </row>
    <row r="331" spans="2:2" x14ac:dyDescent="0.25">
      <c r="B331" t="str" cm="1">
        <f t="array" ref="B331">TRANSPOSE(_xlfn._xlws.SORT(_xlfn._xlws.FILTER(tillage[tillage_level]&amp;"|"&amp;tillage[tillage_treatment_name],tillage[experiment_id]=A331)))</f>
        <v>|</v>
      </c>
    </row>
    <row r="332" spans="2:2" x14ac:dyDescent="0.25">
      <c r="B332" t="str" cm="1">
        <f t="array" ref="B332">TRANSPOSE(_xlfn._xlws.SORT(_xlfn._xlws.FILTER(tillage[tillage_level]&amp;"|"&amp;tillage[tillage_treatment_name],tillage[experiment_id]=A332)))</f>
        <v>|</v>
      </c>
    </row>
    <row r="333" spans="2:2" x14ac:dyDescent="0.25">
      <c r="B333" t="str" cm="1">
        <f t="array" ref="B333">TRANSPOSE(_xlfn._xlws.SORT(_xlfn._xlws.FILTER(tillage[tillage_level]&amp;"|"&amp;tillage[tillage_treatment_name],tillage[experiment_id]=A333)))</f>
        <v>|</v>
      </c>
    </row>
    <row r="334" spans="2:2" x14ac:dyDescent="0.25">
      <c r="B334" t="str" cm="1">
        <f t="array" ref="B334">TRANSPOSE(_xlfn._xlws.SORT(_xlfn._xlws.FILTER(tillage[tillage_level]&amp;"|"&amp;tillage[tillage_treatment_name],tillage[experiment_id]=A334)))</f>
        <v>|</v>
      </c>
    </row>
    <row r="335" spans="2:2" x14ac:dyDescent="0.25">
      <c r="B335" t="str" cm="1">
        <f t="array" ref="B335">TRANSPOSE(_xlfn._xlws.SORT(_xlfn._xlws.FILTER(tillage[tillage_level]&amp;"|"&amp;tillage[tillage_treatment_name],tillage[experiment_id]=A335)))</f>
        <v>|</v>
      </c>
    </row>
    <row r="336" spans="2:2" x14ac:dyDescent="0.25">
      <c r="B336" t="str" cm="1">
        <f t="array" ref="B336">TRANSPOSE(_xlfn._xlws.SORT(_xlfn._xlws.FILTER(tillage[tillage_level]&amp;"|"&amp;tillage[tillage_treatment_name],tillage[experiment_id]=A336)))</f>
        <v>|</v>
      </c>
    </row>
    <row r="337" spans="2:2" x14ac:dyDescent="0.25">
      <c r="B337" t="str" cm="1">
        <f t="array" ref="B337">TRANSPOSE(_xlfn._xlws.SORT(_xlfn._xlws.FILTER(tillage[tillage_level]&amp;"|"&amp;tillage[tillage_treatment_name],tillage[experiment_id]=A337)))</f>
        <v>|</v>
      </c>
    </row>
    <row r="338" spans="2:2" x14ac:dyDescent="0.25">
      <c r="B338" t="str" cm="1">
        <f t="array" ref="B338">TRANSPOSE(_xlfn._xlws.SORT(_xlfn._xlws.FILTER(tillage[tillage_level]&amp;"|"&amp;tillage[tillage_treatment_name],tillage[experiment_id]=A338)))</f>
        <v>|</v>
      </c>
    </row>
    <row r="339" spans="2:2" x14ac:dyDescent="0.25">
      <c r="B339" t="str" cm="1">
        <f t="array" ref="B339">TRANSPOSE(_xlfn._xlws.SORT(_xlfn._xlws.FILTER(tillage[tillage_level]&amp;"|"&amp;tillage[tillage_treatment_name],tillage[experiment_id]=A339)))</f>
        <v>|</v>
      </c>
    </row>
    <row r="340" spans="2:2" x14ac:dyDescent="0.25">
      <c r="B340" t="str" cm="1">
        <f t="array" ref="B340">TRANSPOSE(_xlfn._xlws.SORT(_xlfn._xlws.FILTER(tillage[tillage_level]&amp;"|"&amp;tillage[tillage_treatment_name],tillage[experiment_id]=A340)))</f>
        <v>|</v>
      </c>
    </row>
    <row r="341" spans="2:2" x14ac:dyDescent="0.25">
      <c r="B341" t="str" cm="1">
        <f t="array" ref="B341">TRANSPOSE(_xlfn._xlws.SORT(_xlfn._xlws.FILTER(tillage[tillage_level]&amp;"|"&amp;tillage[tillage_treatment_name],tillage[experiment_id]=A341)))</f>
        <v>|</v>
      </c>
    </row>
    <row r="342" spans="2:2" x14ac:dyDescent="0.25">
      <c r="B342" t="str" cm="1">
        <f t="array" ref="B342">TRANSPOSE(_xlfn._xlws.SORT(_xlfn._xlws.FILTER(tillage[tillage_level]&amp;"|"&amp;tillage[tillage_treatment_name],tillage[experiment_id]=A342)))</f>
        <v>|</v>
      </c>
    </row>
    <row r="343" spans="2:2" x14ac:dyDescent="0.25">
      <c r="B343" t="str" cm="1">
        <f t="array" ref="B343">TRANSPOSE(_xlfn._xlws.SORT(_xlfn._xlws.FILTER(tillage[tillage_level]&amp;"|"&amp;tillage[tillage_treatment_name],tillage[experiment_id]=A343)))</f>
        <v>|</v>
      </c>
    </row>
    <row r="344" spans="2:2" x14ac:dyDescent="0.25">
      <c r="B344" t="str" cm="1">
        <f t="array" ref="B344">TRANSPOSE(_xlfn._xlws.SORT(_xlfn._xlws.FILTER(tillage[tillage_level]&amp;"|"&amp;tillage[tillage_treatment_name],tillage[experiment_id]=A344)))</f>
        <v>|</v>
      </c>
    </row>
    <row r="345" spans="2:2" x14ac:dyDescent="0.25">
      <c r="B345" t="str" cm="1">
        <f t="array" ref="B345">TRANSPOSE(_xlfn._xlws.SORT(_xlfn._xlws.FILTER(tillage[tillage_level]&amp;"|"&amp;tillage[tillage_treatment_name],tillage[experiment_id]=A345)))</f>
        <v>|</v>
      </c>
    </row>
    <row r="346" spans="2:2" x14ac:dyDescent="0.25">
      <c r="B346" t="str" cm="1">
        <f t="array" ref="B346">TRANSPOSE(_xlfn._xlws.SORT(_xlfn._xlws.FILTER(tillage[tillage_level]&amp;"|"&amp;tillage[tillage_treatment_name],tillage[experiment_id]=A346)))</f>
        <v>|</v>
      </c>
    </row>
    <row r="347" spans="2:2" x14ac:dyDescent="0.25">
      <c r="B347" t="str" cm="1">
        <f t="array" ref="B347">TRANSPOSE(_xlfn._xlws.SORT(_xlfn._xlws.FILTER(tillage[tillage_level]&amp;"|"&amp;tillage[tillage_treatment_name],tillage[experiment_id]=A347)))</f>
        <v>|</v>
      </c>
    </row>
    <row r="348" spans="2:2" x14ac:dyDescent="0.25">
      <c r="B348" t="str" cm="1">
        <f t="array" ref="B348">TRANSPOSE(_xlfn._xlws.SORT(_xlfn._xlws.FILTER(tillage[tillage_level]&amp;"|"&amp;tillage[tillage_treatment_name],tillage[experiment_id]=A348)))</f>
        <v>|</v>
      </c>
    </row>
    <row r="349" spans="2:2" x14ac:dyDescent="0.25">
      <c r="B349" t="str" cm="1">
        <f t="array" ref="B349">TRANSPOSE(_xlfn._xlws.SORT(_xlfn._xlws.FILTER(tillage[tillage_level]&amp;"|"&amp;tillage[tillage_treatment_name],tillage[experiment_id]=A349)))</f>
        <v>|</v>
      </c>
    </row>
    <row r="350" spans="2:2" x14ac:dyDescent="0.25">
      <c r="B350" t="str" cm="1">
        <f t="array" ref="B350">TRANSPOSE(_xlfn._xlws.SORT(_xlfn._xlws.FILTER(tillage[tillage_level]&amp;"|"&amp;tillage[tillage_treatment_name],tillage[experiment_id]=A350)))</f>
        <v>|</v>
      </c>
    </row>
    <row r="351" spans="2:2" x14ac:dyDescent="0.25">
      <c r="B351" t="str" cm="1">
        <f t="array" ref="B351">TRANSPOSE(_xlfn._xlws.SORT(_xlfn._xlws.FILTER(tillage[tillage_level]&amp;"|"&amp;tillage[tillage_treatment_name],tillage[experiment_id]=A351)))</f>
        <v>|</v>
      </c>
    </row>
    <row r="352" spans="2:2" x14ac:dyDescent="0.25">
      <c r="B352" t="str" cm="1">
        <f t="array" ref="B352">TRANSPOSE(_xlfn._xlws.SORT(_xlfn._xlws.FILTER(tillage[tillage_level]&amp;"|"&amp;tillage[tillage_treatment_name],tillage[experiment_id]=A352)))</f>
        <v>|</v>
      </c>
    </row>
    <row r="353" spans="2:2" x14ac:dyDescent="0.25">
      <c r="B353" t="str" cm="1">
        <f t="array" ref="B353">TRANSPOSE(_xlfn._xlws.SORT(_xlfn._xlws.FILTER(tillage[tillage_level]&amp;"|"&amp;tillage[tillage_treatment_name],tillage[experiment_id]=A353)))</f>
        <v>|</v>
      </c>
    </row>
    <row r="354" spans="2:2" x14ac:dyDescent="0.25">
      <c r="B354" t="str" cm="1">
        <f t="array" ref="B354">TRANSPOSE(_xlfn._xlws.SORT(_xlfn._xlws.FILTER(tillage[tillage_level]&amp;"|"&amp;tillage[tillage_treatment_name],tillage[experiment_id]=A354)))</f>
        <v>|</v>
      </c>
    </row>
    <row r="355" spans="2:2" x14ac:dyDescent="0.25">
      <c r="B355" t="str" cm="1">
        <f t="array" ref="B355">TRANSPOSE(_xlfn._xlws.SORT(_xlfn._xlws.FILTER(tillage[tillage_level]&amp;"|"&amp;tillage[tillage_treatment_name],tillage[experiment_id]=A355)))</f>
        <v>|</v>
      </c>
    </row>
    <row r="356" spans="2:2" x14ac:dyDescent="0.25">
      <c r="B356" t="str" cm="1">
        <f t="array" ref="B356">TRANSPOSE(_xlfn._xlws.SORT(_xlfn._xlws.FILTER(tillage[tillage_level]&amp;"|"&amp;tillage[tillage_treatment_name],tillage[experiment_id]=A356)))</f>
        <v>|</v>
      </c>
    </row>
    <row r="357" spans="2:2" x14ac:dyDescent="0.25">
      <c r="B357" t="str" cm="1">
        <f t="array" ref="B357">TRANSPOSE(_xlfn._xlws.SORT(_xlfn._xlws.FILTER(tillage[tillage_level]&amp;"|"&amp;tillage[tillage_treatment_name],tillage[experiment_id]=A357)))</f>
        <v>|</v>
      </c>
    </row>
    <row r="358" spans="2:2" x14ac:dyDescent="0.25">
      <c r="B358" t="str" cm="1">
        <f t="array" ref="B358">TRANSPOSE(_xlfn._xlws.SORT(_xlfn._xlws.FILTER(tillage[tillage_level]&amp;"|"&amp;tillage[tillage_treatment_name],tillage[experiment_id]=A358)))</f>
        <v>|</v>
      </c>
    </row>
    <row r="359" spans="2:2" x14ac:dyDescent="0.25">
      <c r="B359" t="str" cm="1">
        <f t="array" ref="B359">TRANSPOSE(_xlfn._xlws.SORT(_xlfn._xlws.FILTER(tillage[tillage_level]&amp;"|"&amp;tillage[tillage_treatment_name],tillage[experiment_id]=A359)))</f>
        <v>|</v>
      </c>
    </row>
    <row r="360" spans="2:2" x14ac:dyDescent="0.25">
      <c r="B360" t="str" cm="1">
        <f t="array" ref="B360">TRANSPOSE(_xlfn._xlws.SORT(_xlfn._xlws.FILTER(tillage[tillage_level]&amp;"|"&amp;tillage[tillage_treatment_name],tillage[experiment_id]=A360)))</f>
        <v>|</v>
      </c>
    </row>
    <row r="361" spans="2:2" x14ac:dyDescent="0.25">
      <c r="B361" t="str" cm="1">
        <f t="array" ref="B361">TRANSPOSE(_xlfn._xlws.SORT(_xlfn._xlws.FILTER(tillage[tillage_level]&amp;"|"&amp;tillage[tillage_treatment_name],tillage[experiment_id]=A361)))</f>
        <v>|</v>
      </c>
    </row>
    <row r="362" spans="2:2" x14ac:dyDescent="0.25">
      <c r="B362" t="str" cm="1">
        <f t="array" ref="B362">TRANSPOSE(_xlfn._xlws.SORT(_xlfn._xlws.FILTER(tillage[tillage_level]&amp;"|"&amp;tillage[tillage_treatment_name],tillage[experiment_id]=A362)))</f>
        <v>|</v>
      </c>
    </row>
    <row r="363" spans="2:2" x14ac:dyDescent="0.25">
      <c r="B363" t="str" cm="1">
        <f t="array" ref="B363">TRANSPOSE(_xlfn._xlws.SORT(_xlfn._xlws.FILTER(tillage[tillage_level]&amp;"|"&amp;tillage[tillage_treatment_name],tillage[experiment_id]=A363)))</f>
        <v>|</v>
      </c>
    </row>
    <row r="364" spans="2:2" x14ac:dyDescent="0.25">
      <c r="B364" t="str" cm="1">
        <f t="array" ref="B364">TRANSPOSE(_xlfn._xlws.SORT(_xlfn._xlws.FILTER(tillage[tillage_level]&amp;"|"&amp;tillage[tillage_treatment_name],tillage[experiment_id]=A364)))</f>
        <v>|</v>
      </c>
    </row>
    <row r="365" spans="2:2" x14ac:dyDescent="0.25">
      <c r="B365" t="str" cm="1">
        <f t="array" ref="B365">TRANSPOSE(_xlfn._xlws.SORT(_xlfn._xlws.FILTER(tillage[tillage_level]&amp;"|"&amp;tillage[tillage_treatment_name],tillage[experiment_id]=A365)))</f>
        <v>|</v>
      </c>
    </row>
    <row r="366" spans="2:2" x14ac:dyDescent="0.25">
      <c r="B366" t="str" cm="1">
        <f t="array" ref="B366">TRANSPOSE(_xlfn._xlws.SORT(_xlfn._xlws.FILTER(tillage[tillage_level]&amp;"|"&amp;tillage[tillage_treatment_name],tillage[experiment_id]=A366)))</f>
        <v>|</v>
      </c>
    </row>
    <row r="367" spans="2:2" x14ac:dyDescent="0.25">
      <c r="B367" t="str" cm="1">
        <f t="array" ref="B367">TRANSPOSE(_xlfn._xlws.SORT(_xlfn._xlws.FILTER(tillage[tillage_level]&amp;"|"&amp;tillage[tillage_treatment_name],tillage[experiment_id]=A367)))</f>
        <v>|</v>
      </c>
    </row>
    <row r="368" spans="2:2" x14ac:dyDescent="0.25">
      <c r="B368" t="str" cm="1">
        <f t="array" ref="B368">TRANSPOSE(_xlfn._xlws.SORT(_xlfn._xlws.FILTER(tillage[tillage_level]&amp;"|"&amp;tillage[tillage_treatment_name],tillage[experiment_id]=A368)))</f>
        <v>|</v>
      </c>
    </row>
    <row r="369" spans="2:2" x14ac:dyDescent="0.25">
      <c r="B369" t="str" cm="1">
        <f t="array" ref="B369">TRANSPOSE(_xlfn._xlws.SORT(_xlfn._xlws.FILTER(tillage[tillage_level]&amp;"|"&amp;tillage[tillage_treatment_name],tillage[experiment_id]=A369)))</f>
        <v>|</v>
      </c>
    </row>
    <row r="370" spans="2:2" x14ac:dyDescent="0.25">
      <c r="B370" t="str" cm="1">
        <f t="array" ref="B370">TRANSPOSE(_xlfn._xlws.SORT(_xlfn._xlws.FILTER(tillage[tillage_level]&amp;"|"&amp;tillage[tillage_treatment_name],tillage[experiment_id]=A370)))</f>
        <v>|</v>
      </c>
    </row>
    <row r="371" spans="2:2" x14ac:dyDescent="0.25">
      <c r="B371" t="str" cm="1">
        <f t="array" ref="B371">TRANSPOSE(_xlfn._xlws.SORT(_xlfn._xlws.FILTER(tillage[tillage_level]&amp;"|"&amp;tillage[tillage_treatment_name],tillage[experiment_id]=A371)))</f>
        <v>|</v>
      </c>
    </row>
    <row r="372" spans="2:2" x14ac:dyDescent="0.25">
      <c r="B372" t="str" cm="1">
        <f t="array" ref="B372">TRANSPOSE(_xlfn._xlws.SORT(_xlfn._xlws.FILTER(tillage[tillage_level]&amp;"|"&amp;tillage[tillage_treatment_name],tillage[experiment_id]=A372)))</f>
        <v>|</v>
      </c>
    </row>
    <row r="373" spans="2:2" x14ac:dyDescent="0.25">
      <c r="B373" t="str" cm="1">
        <f t="array" ref="B373">TRANSPOSE(_xlfn._xlws.SORT(_xlfn._xlws.FILTER(tillage[tillage_level]&amp;"|"&amp;tillage[tillage_treatment_name],tillage[experiment_id]=A373)))</f>
        <v>|</v>
      </c>
    </row>
    <row r="374" spans="2:2" x14ac:dyDescent="0.25">
      <c r="B374" t="str" cm="1">
        <f t="array" ref="B374">TRANSPOSE(_xlfn._xlws.SORT(_xlfn._xlws.FILTER(tillage[tillage_level]&amp;"|"&amp;tillage[tillage_treatment_name],tillage[experiment_id]=A374)))</f>
        <v>|</v>
      </c>
    </row>
    <row r="375" spans="2:2" x14ac:dyDescent="0.25">
      <c r="B375" t="str" cm="1">
        <f t="array" ref="B375">TRANSPOSE(_xlfn._xlws.SORT(_xlfn._xlws.FILTER(tillage[tillage_level]&amp;"|"&amp;tillage[tillage_treatment_name],tillage[experiment_id]=A375)))</f>
        <v>|</v>
      </c>
    </row>
    <row r="376" spans="2:2" x14ac:dyDescent="0.25">
      <c r="B376" t="str" cm="1">
        <f t="array" ref="B376">TRANSPOSE(_xlfn._xlws.SORT(_xlfn._xlws.FILTER(tillage[tillage_level]&amp;"|"&amp;tillage[tillage_treatment_name],tillage[experiment_id]=A376)))</f>
        <v>|</v>
      </c>
    </row>
    <row r="377" spans="2:2" x14ac:dyDescent="0.25">
      <c r="B377" t="str" cm="1">
        <f t="array" ref="B377">TRANSPOSE(_xlfn._xlws.SORT(_xlfn._xlws.FILTER(tillage[tillage_level]&amp;"|"&amp;tillage[tillage_treatment_name],tillage[experiment_id]=A377)))</f>
        <v>|</v>
      </c>
    </row>
    <row r="378" spans="2:2" x14ac:dyDescent="0.25">
      <c r="B378" t="str" cm="1">
        <f t="array" ref="B378">TRANSPOSE(_xlfn._xlws.SORT(_xlfn._xlws.FILTER(tillage[tillage_level]&amp;"|"&amp;tillage[tillage_treatment_name],tillage[experiment_id]=A378)))</f>
        <v>|</v>
      </c>
    </row>
    <row r="379" spans="2:2" x14ac:dyDescent="0.25">
      <c r="B379" t="str" cm="1">
        <f t="array" ref="B379">TRANSPOSE(_xlfn._xlws.SORT(_xlfn._xlws.FILTER(tillage[tillage_level]&amp;"|"&amp;tillage[tillage_treatment_name],tillage[experiment_id]=A379)))</f>
        <v>|</v>
      </c>
    </row>
    <row r="380" spans="2:2" x14ac:dyDescent="0.25">
      <c r="B380" t="str" cm="1">
        <f t="array" ref="B380">TRANSPOSE(_xlfn._xlws.SORT(_xlfn._xlws.FILTER(tillage[tillage_level]&amp;"|"&amp;tillage[tillage_treatment_name],tillage[experiment_id]=A380)))</f>
        <v>|</v>
      </c>
    </row>
    <row r="381" spans="2:2" x14ac:dyDescent="0.25">
      <c r="B381" t="str" cm="1">
        <f t="array" ref="B381">TRANSPOSE(_xlfn._xlws.SORT(_xlfn._xlws.FILTER(tillage[tillage_level]&amp;"|"&amp;tillage[tillage_treatment_name],tillage[experiment_id]=A381)))</f>
        <v>|</v>
      </c>
    </row>
    <row r="382" spans="2:2" x14ac:dyDescent="0.25">
      <c r="B382" t="str" cm="1">
        <f t="array" ref="B382">TRANSPOSE(_xlfn._xlws.SORT(_xlfn._xlws.FILTER(tillage[tillage_level]&amp;"|"&amp;tillage[tillage_treatment_name],tillage[experiment_id]=A382)))</f>
        <v>|</v>
      </c>
    </row>
    <row r="383" spans="2:2" x14ac:dyDescent="0.25">
      <c r="B383" t="str" cm="1">
        <f t="array" ref="B383">TRANSPOSE(_xlfn._xlws.SORT(_xlfn._xlws.FILTER(tillage[tillage_level]&amp;"|"&amp;tillage[tillage_treatment_name],tillage[experiment_id]=A383)))</f>
        <v>|</v>
      </c>
    </row>
    <row r="384" spans="2:2" x14ac:dyDescent="0.25">
      <c r="B384" t="str" cm="1">
        <f t="array" ref="B384">TRANSPOSE(_xlfn._xlws.SORT(_xlfn._xlws.FILTER(tillage[tillage_level]&amp;"|"&amp;tillage[tillage_treatment_name],tillage[experiment_id]=A384)))</f>
        <v>|</v>
      </c>
    </row>
    <row r="385" spans="2:2" x14ac:dyDescent="0.25">
      <c r="B385" t="str" cm="1">
        <f t="array" ref="B385">TRANSPOSE(_xlfn._xlws.SORT(_xlfn._xlws.FILTER(tillage[tillage_level]&amp;"|"&amp;tillage[tillage_treatment_name],tillage[experiment_id]=A385)))</f>
        <v>|</v>
      </c>
    </row>
    <row r="386" spans="2:2" x14ac:dyDescent="0.25">
      <c r="B386" t="str" cm="1">
        <f t="array" ref="B386">TRANSPOSE(_xlfn._xlws.SORT(_xlfn._xlws.FILTER(tillage[tillage_level]&amp;"|"&amp;tillage[tillage_treatment_name],tillage[experiment_id]=A386)))</f>
        <v>|</v>
      </c>
    </row>
    <row r="387" spans="2:2" x14ac:dyDescent="0.25">
      <c r="B387" t="str" cm="1">
        <f t="array" ref="B387">TRANSPOSE(_xlfn._xlws.SORT(_xlfn._xlws.FILTER(tillage[tillage_level]&amp;"|"&amp;tillage[tillage_treatment_name],tillage[experiment_id]=A387)))</f>
        <v>|</v>
      </c>
    </row>
    <row r="388" spans="2:2" x14ac:dyDescent="0.25">
      <c r="B388" t="str" cm="1">
        <f t="array" ref="B388">TRANSPOSE(_xlfn._xlws.SORT(_xlfn._xlws.FILTER(tillage[tillage_level]&amp;"|"&amp;tillage[tillage_treatment_name],tillage[experiment_id]=A388)))</f>
        <v>|</v>
      </c>
    </row>
    <row r="389" spans="2:2" x14ac:dyDescent="0.25">
      <c r="B389" t="str" cm="1">
        <f t="array" ref="B389">TRANSPOSE(_xlfn._xlws.SORT(_xlfn._xlws.FILTER(tillage[tillage_level]&amp;"|"&amp;tillage[tillage_treatment_name],tillage[experiment_id]=A389)))</f>
        <v>|</v>
      </c>
    </row>
    <row r="390" spans="2:2" x14ac:dyDescent="0.25">
      <c r="B390" t="str" cm="1">
        <f t="array" ref="B390">TRANSPOSE(_xlfn._xlws.SORT(_xlfn._xlws.FILTER(tillage[tillage_level]&amp;"|"&amp;tillage[tillage_treatment_name],tillage[experiment_id]=A390)))</f>
        <v>|</v>
      </c>
    </row>
    <row r="391" spans="2:2" x14ac:dyDescent="0.25">
      <c r="B391" t="str" cm="1">
        <f t="array" ref="B391">TRANSPOSE(_xlfn._xlws.SORT(_xlfn._xlws.FILTER(tillage[tillage_level]&amp;"|"&amp;tillage[tillage_treatment_name],tillage[experiment_id]=A391)))</f>
        <v>|</v>
      </c>
    </row>
    <row r="392" spans="2:2" x14ac:dyDescent="0.25">
      <c r="B392" t="str" cm="1">
        <f t="array" ref="B392">TRANSPOSE(_xlfn._xlws.SORT(_xlfn._xlws.FILTER(tillage[tillage_level]&amp;"|"&amp;tillage[tillage_treatment_name],tillage[experiment_id]=A392)))</f>
        <v>|</v>
      </c>
    </row>
    <row r="393" spans="2:2" x14ac:dyDescent="0.25">
      <c r="B393" t="str" cm="1">
        <f t="array" ref="B393">TRANSPOSE(_xlfn._xlws.SORT(_xlfn._xlws.FILTER(tillage[tillage_level]&amp;"|"&amp;tillage[tillage_treatment_name],tillage[experiment_id]=A393)))</f>
        <v>|</v>
      </c>
    </row>
    <row r="394" spans="2:2" x14ac:dyDescent="0.25">
      <c r="B394" t="str" cm="1">
        <f t="array" ref="B394">TRANSPOSE(_xlfn._xlws.SORT(_xlfn._xlws.FILTER(tillage[tillage_level]&amp;"|"&amp;tillage[tillage_treatment_name],tillage[experiment_id]=A394)))</f>
        <v>|</v>
      </c>
    </row>
    <row r="395" spans="2:2" x14ac:dyDescent="0.25">
      <c r="B395" t="str" cm="1">
        <f t="array" ref="B395">TRANSPOSE(_xlfn._xlws.SORT(_xlfn._xlws.FILTER(tillage[tillage_level]&amp;"|"&amp;tillage[tillage_treatment_name],tillage[experiment_id]=A395)))</f>
        <v>|</v>
      </c>
    </row>
    <row r="396" spans="2:2" x14ac:dyDescent="0.25">
      <c r="B396" t="str" cm="1">
        <f t="array" ref="B396">TRANSPOSE(_xlfn._xlws.SORT(_xlfn._xlws.FILTER(tillage[tillage_level]&amp;"|"&amp;tillage[tillage_treatment_name],tillage[experiment_id]=A396)))</f>
        <v>|</v>
      </c>
    </row>
    <row r="397" spans="2:2" x14ac:dyDescent="0.25">
      <c r="B397" t="str" cm="1">
        <f t="array" ref="B397">TRANSPOSE(_xlfn._xlws.SORT(_xlfn._xlws.FILTER(tillage[tillage_level]&amp;"|"&amp;tillage[tillage_treatment_name],tillage[experiment_id]=A397)))</f>
        <v>|</v>
      </c>
    </row>
    <row r="398" spans="2:2" x14ac:dyDescent="0.25">
      <c r="B398" t="str" cm="1">
        <f t="array" ref="B398">TRANSPOSE(_xlfn._xlws.SORT(_xlfn._xlws.FILTER(tillage[tillage_level]&amp;"|"&amp;tillage[tillage_treatment_name],tillage[experiment_id]=A398)))</f>
        <v>|</v>
      </c>
    </row>
    <row r="399" spans="2:2" x14ac:dyDescent="0.25">
      <c r="B399" t="str" cm="1">
        <f t="array" ref="B399">TRANSPOSE(_xlfn._xlws.SORT(_xlfn._xlws.FILTER(tillage[tillage_level]&amp;"|"&amp;tillage[tillage_treatment_name],tillage[experiment_id]=A399)))</f>
        <v>|</v>
      </c>
    </row>
    <row r="400" spans="2:2" x14ac:dyDescent="0.25">
      <c r="B400" t="str" cm="1">
        <f t="array" ref="B400">TRANSPOSE(_xlfn._xlws.SORT(_xlfn._xlws.FILTER(tillage[tillage_level]&amp;"|"&amp;tillage[tillage_treatment_name],tillage[experiment_id]=A400)))</f>
        <v>|</v>
      </c>
    </row>
    <row r="401" spans="2:2" x14ac:dyDescent="0.25">
      <c r="B401" t="str" cm="1">
        <f t="array" ref="B401">TRANSPOSE(_xlfn._xlws.SORT(_xlfn._xlws.FILTER(tillage[tillage_level]&amp;"|"&amp;tillage[tillage_treatment_name],tillage[experiment_id]=A401)))</f>
        <v>|</v>
      </c>
    </row>
    <row r="402" spans="2:2" x14ac:dyDescent="0.25">
      <c r="B402" t="str" cm="1">
        <f t="array" ref="B402">TRANSPOSE(_xlfn._xlws.SORT(_xlfn._xlws.FILTER(tillage[tillage_level]&amp;"|"&amp;tillage[tillage_treatment_name],tillage[experiment_id]=A402)))</f>
        <v>|</v>
      </c>
    </row>
    <row r="403" spans="2:2" x14ac:dyDescent="0.25">
      <c r="B403" t="str" cm="1">
        <f t="array" ref="B403">TRANSPOSE(_xlfn._xlws.SORT(_xlfn._xlws.FILTER(tillage[tillage_level]&amp;"|"&amp;tillage[tillage_treatment_name],tillage[experiment_id]=A403)))</f>
        <v>|</v>
      </c>
    </row>
    <row r="404" spans="2:2" x14ac:dyDescent="0.25">
      <c r="B404" t="str" cm="1">
        <f t="array" ref="B404">TRANSPOSE(_xlfn._xlws.SORT(_xlfn._xlws.FILTER(tillage[tillage_level]&amp;"|"&amp;tillage[tillage_treatment_name],tillage[experiment_id]=A404)))</f>
        <v>|</v>
      </c>
    </row>
    <row r="405" spans="2:2" x14ac:dyDescent="0.25">
      <c r="B405" t="str" cm="1">
        <f t="array" ref="B405">TRANSPOSE(_xlfn._xlws.SORT(_xlfn._xlws.FILTER(tillage[tillage_level]&amp;"|"&amp;tillage[tillage_treatment_name],tillage[experiment_id]=A405)))</f>
        <v>|</v>
      </c>
    </row>
    <row r="406" spans="2:2" x14ac:dyDescent="0.25">
      <c r="B406" t="str" cm="1">
        <f t="array" ref="B406">TRANSPOSE(_xlfn._xlws.SORT(_xlfn._xlws.FILTER(tillage[tillage_level]&amp;"|"&amp;tillage[tillage_treatment_name],tillage[experiment_id]=A406)))</f>
        <v>|</v>
      </c>
    </row>
    <row r="407" spans="2:2" x14ac:dyDescent="0.25">
      <c r="B407" t="str" cm="1">
        <f t="array" ref="B407">TRANSPOSE(_xlfn._xlws.SORT(_xlfn._xlws.FILTER(tillage[tillage_level]&amp;"|"&amp;tillage[tillage_treatment_name],tillage[experiment_id]=A407)))</f>
        <v>|</v>
      </c>
    </row>
    <row r="408" spans="2:2" x14ac:dyDescent="0.25">
      <c r="B408" t="str" cm="1">
        <f t="array" ref="B408">TRANSPOSE(_xlfn._xlws.SORT(_xlfn._xlws.FILTER(tillage[tillage_level]&amp;"|"&amp;tillage[tillage_treatment_name],tillage[experiment_id]=A408)))</f>
        <v>|</v>
      </c>
    </row>
    <row r="409" spans="2:2" x14ac:dyDescent="0.25">
      <c r="B409" t="str" cm="1">
        <f t="array" ref="B409">TRANSPOSE(_xlfn._xlws.SORT(_xlfn._xlws.FILTER(tillage[tillage_level]&amp;"|"&amp;tillage[tillage_treatment_name],tillage[experiment_id]=A409)))</f>
        <v>|</v>
      </c>
    </row>
    <row r="410" spans="2:2" x14ac:dyDescent="0.25">
      <c r="B410" t="str" cm="1">
        <f t="array" ref="B410">TRANSPOSE(_xlfn._xlws.SORT(_xlfn._xlws.FILTER(tillage[tillage_level]&amp;"|"&amp;tillage[tillage_treatment_name],tillage[experiment_id]=A410)))</f>
        <v>|</v>
      </c>
    </row>
    <row r="411" spans="2:2" x14ac:dyDescent="0.25">
      <c r="B411" t="str" cm="1">
        <f t="array" ref="B411">TRANSPOSE(_xlfn._xlws.SORT(_xlfn._xlws.FILTER(tillage[tillage_level]&amp;"|"&amp;tillage[tillage_treatment_name],tillage[experiment_id]=A411)))</f>
        <v>|</v>
      </c>
    </row>
    <row r="412" spans="2:2" x14ac:dyDescent="0.25">
      <c r="B412" t="str" cm="1">
        <f t="array" ref="B412">TRANSPOSE(_xlfn._xlws.SORT(_xlfn._xlws.FILTER(tillage[tillage_level]&amp;"|"&amp;tillage[tillage_treatment_name],tillage[experiment_id]=A412)))</f>
        <v>|</v>
      </c>
    </row>
    <row r="413" spans="2:2" x14ac:dyDescent="0.25">
      <c r="B413" t="str" cm="1">
        <f t="array" ref="B413">TRANSPOSE(_xlfn._xlws.SORT(_xlfn._xlws.FILTER(tillage[tillage_level]&amp;"|"&amp;tillage[tillage_treatment_name],tillage[experiment_id]=A413)))</f>
        <v>|</v>
      </c>
    </row>
    <row r="414" spans="2:2" x14ac:dyDescent="0.25">
      <c r="B414" t="str" cm="1">
        <f t="array" ref="B414">TRANSPOSE(_xlfn._xlws.SORT(_xlfn._xlws.FILTER(tillage[tillage_level]&amp;"|"&amp;tillage[tillage_treatment_name],tillage[experiment_id]=A414)))</f>
        <v>|</v>
      </c>
    </row>
    <row r="415" spans="2:2" x14ac:dyDescent="0.25">
      <c r="B415" t="str" cm="1">
        <f t="array" ref="B415">TRANSPOSE(_xlfn._xlws.SORT(_xlfn._xlws.FILTER(tillage[tillage_level]&amp;"|"&amp;tillage[tillage_treatment_name],tillage[experiment_id]=A415)))</f>
        <v>|</v>
      </c>
    </row>
    <row r="416" spans="2:2" x14ac:dyDescent="0.25">
      <c r="B416" t="str" cm="1">
        <f t="array" ref="B416">TRANSPOSE(_xlfn._xlws.SORT(_xlfn._xlws.FILTER(tillage[tillage_level]&amp;"|"&amp;tillage[tillage_treatment_name],tillage[experiment_id]=A416)))</f>
        <v>|</v>
      </c>
    </row>
    <row r="417" spans="2:2" x14ac:dyDescent="0.25">
      <c r="B417" t="str" cm="1">
        <f t="array" ref="B417">TRANSPOSE(_xlfn._xlws.SORT(_xlfn._xlws.FILTER(tillage[tillage_level]&amp;"|"&amp;tillage[tillage_treatment_name],tillage[experiment_id]=A417)))</f>
        <v>|</v>
      </c>
    </row>
    <row r="418" spans="2:2" x14ac:dyDescent="0.25">
      <c r="B418" t="str" cm="1">
        <f t="array" ref="B418">TRANSPOSE(_xlfn._xlws.SORT(_xlfn._xlws.FILTER(tillage[tillage_level]&amp;"|"&amp;tillage[tillage_treatment_name],tillage[experiment_id]=A418)))</f>
        <v>|</v>
      </c>
    </row>
    <row r="419" spans="2:2" x14ac:dyDescent="0.25">
      <c r="B419" t="str" cm="1">
        <f t="array" ref="B419">TRANSPOSE(_xlfn._xlws.SORT(_xlfn._xlws.FILTER(tillage[tillage_level]&amp;"|"&amp;tillage[tillage_treatment_name],tillage[experiment_id]=A419)))</f>
        <v>|</v>
      </c>
    </row>
    <row r="420" spans="2:2" x14ac:dyDescent="0.25">
      <c r="B420" t="str" cm="1">
        <f t="array" ref="B420">TRANSPOSE(_xlfn._xlws.SORT(_xlfn._xlws.FILTER(tillage[tillage_level]&amp;"|"&amp;tillage[tillage_treatment_name],tillage[experiment_id]=A420)))</f>
        <v>|</v>
      </c>
    </row>
    <row r="421" spans="2:2" x14ac:dyDescent="0.25">
      <c r="B421" t="str" cm="1">
        <f t="array" ref="B421">TRANSPOSE(_xlfn._xlws.SORT(_xlfn._xlws.FILTER(tillage[tillage_level]&amp;"|"&amp;tillage[tillage_treatment_name],tillage[experiment_id]=A421)))</f>
        <v>|</v>
      </c>
    </row>
    <row r="422" spans="2:2" x14ac:dyDescent="0.25">
      <c r="B422" t="str" cm="1">
        <f t="array" ref="B422">TRANSPOSE(_xlfn._xlws.SORT(_xlfn._xlws.FILTER(tillage[tillage_level]&amp;"|"&amp;tillage[tillage_treatment_name],tillage[experiment_id]=A422)))</f>
        <v>|</v>
      </c>
    </row>
    <row r="423" spans="2:2" x14ac:dyDescent="0.25">
      <c r="B423" t="str" cm="1">
        <f t="array" ref="B423">TRANSPOSE(_xlfn._xlws.SORT(_xlfn._xlws.FILTER(tillage[tillage_level]&amp;"|"&amp;tillage[tillage_treatment_name],tillage[experiment_id]=A423)))</f>
        <v>|</v>
      </c>
    </row>
    <row r="424" spans="2:2" x14ac:dyDescent="0.25">
      <c r="B424" t="str" cm="1">
        <f t="array" ref="B424">TRANSPOSE(_xlfn._xlws.SORT(_xlfn._xlws.FILTER(tillage[tillage_level]&amp;"|"&amp;tillage[tillage_treatment_name],tillage[experiment_id]=A424)))</f>
        <v>|</v>
      </c>
    </row>
    <row r="425" spans="2:2" x14ac:dyDescent="0.25">
      <c r="B425" t="str" cm="1">
        <f t="array" ref="B425">TRANSPOSE(_xlfn._xlws.SORT(_xlfn._xlws.FILTER(tillage[tillage_level]&amp;"|"&amp;tillage[tillage_treatment_name],tillage[experiment_id]=A425)))</f>
        <v>|</v>
      </c>
    </row>
    <row r="426" spans="2:2" x14ac:dyDescent="0.25">
      <c r="B426" t="str" cm="1">
        <f t="array" ref="B426">TRANSPOSE(_xlfn._xlws.SORT(_xlfn._xlws.FILTER(tillage[tillage_level]&amp;"|"&amp;tillage[tillage_treatment_name],tillage[experiment_id]=A426)))</f>
        <v>|</v>
      </c>
    </row>
    <row r="427" spans="2:2" x14ac:dyDescent="0.25">
      <c r="B427" t="str" cm="1">
        <f t="array" ref="B427">TRANSPOSE(_xlfn._xlws.SORT(_xlfn._xlws.FILTER(tillage[tillage_level]&amp;"|"&amp;tillage[tillage_treatment_name],tillage[experiment_id]=A427)))</f>
        <v>|</v>
      </c>
    </row>
    <row r="428" spans="2:2" x14ac:dyDescent="0.25">
      <c r="B428" t="str" cm="1">
        <f t="array" ref="B428">TRANSPOSE(_xlfn._xlws.SORT(_xlfn._xlws.FILTER(tillage[tillage_level]&amp;"|"&amp;tillage[tillage_treatment_name],tillage[experiment_id]=A428)))</f>
        <v>|</v>
      </c>
    </row>
    <row r="429" spans="2:2" x14ac:dyDescent="0.25">
      <c r="B429" t="str" cm="1">
        <f t="array" ref="B429">TRANSPOSE(_xlfn._xlws.SORT(_xlfn._xlws.FILTER(tillage[tillage_level]&amp;"|"&amp;tillage[tillage_treatment_name],tillage[experiment_id]=A429)))</f>
        <v>|</v>
      </c>
    </row>
    <row r="430" spans="2:2" x14ac:dyDescent="0.25">
      <c r="B430" t="str" cm="1">
        <f t="array" ref="B430">TRANSPOSE(_xlfn._xlws.SORT(_xlfn._xlws.FILTER(tillage[tillage_level]&amp;"|"&amp;tillage[tillage_treatment_name],tillage[experiment_id]=A430)))</f>
        <v>|</v>
      </c>
    </row>
    <row r="431" spans="2:2" x14ac:dyDescent="0.25">
      <c r="B431" t="str" cm="1">
        <f t="array" ref="B431">TRANSPOSE(_xlfn._xlws.SORT(_xlfn._xlws.FILTER(tillage[tillage_level]&amp;"|"&amp;tillage[tillage_treatment_name],tillage[experiment_id]=A431)))</f>
        <v>|</v>
      </c>
    </row>
    <row r="432" spans="2:2" x14ac:dyDescent="0.25">
      <c r="B432" t="str" cm="1">
        <f t="array" ref="B432">TRANSPOSE(_xlfn._xlws.SORT(_xlfn._xlws.FILTER(tillage[tillage_level]&amp;"|"&amp;tillage[tillage_treatment_name],tillage[experiment_id]=A432)))</f>
        <v>|</v>
      </c>
    </row>
    <row r="433" spans="2:2" x14ac:dyDescent="0.25">
      <c r="B433" t="str" cm="1">
        <f t="array" ref="B433">TRANSPOSE(_xlfn._xlws.SORT(_xlfn._xlws.FILTER(tillage[tillage_level]&amp;"|"&amp;tillage[tillage_treatment_name],tillage[experiment_id]=A433)))</f>
        <v>|</v>
      </c>
    </row>
    <row r="434" spans="2:2" x14ac:dyDescent="0.25">
      <c r="B434" t="str" cm="1">
        <f t="array" ref="B434">TRANSPOSE(_xlfn._xlws.SORT(_xlfn._xlws.FILTER(tillage[tillage_level]&amp;"|"&amp;tillage[tillage_treatment_name],tillage[experiment_id]=A434)))</f>
        <v>|</v>
      </c>
    </row>
    <row r="435" spans="2:2" x14ac:dyDescent="0.25">
      <c r="B435" t="str" cm="1">
        <f t="array" ref="B435">TRANSPOSE(_xlfn._xlws.SORT(_xlfn._xlws.FILTER(tillage[tillage_level]&amp;"|"&amp;tillage[tillage_treatment_name],tillage[experiment_id]=A435)))</f>
        <v>|</v>
      </c>
    </row>
    <row r="436" spans="2:2" x14ac:dyDescent="0.25">
      <c r="B436" t="str" cm="1">
        <f t="array" ref="B436">TRANSPOSE(_xlfn._xlws.SORT(_xlfn._xlws.FILTER(tillage[tillage_level]&amp;"|"&amp;tillage[tillage_treatment_name],tillage[experiment_id]=A436)))</f>
        <v>|</v>
      </c>
    </row>
    <row r="437" spans="2:2" x14ac:dyDescent="0.25">
      <c r="B437" t="str" cm="1">
        <f t="array" ref="B437">TRANSPOSE(_xlfn._xlws.SORT(_xlfn._xlws.FILTER(tillage[tillage_level]&amp;"|"&amp;tillage[tillage_treatment_name],tillage[experiment_id]=A437)))</f>
        <v>|</v>
      </c>
    </row>
    <row r="438" spans="2:2" x14ac:dyDescent="0.25">
      <c r="B438" t="str" cm="1">
        <f t="array" ref="B438">TRANSPOSE(_xlfn._xlws.SORT(_xlfn._xlws.FILTER(tillage[tillage_level]&amp;"|"&amp;tillage[tillage_treatment_name],tillage[experiment_id]=A438)))</f>
        <v>|</v>
      </c>
    </row>
    <row r="439" spans="2:2" x14ac:dyDescent="0.25">
      <c r="B439" t="str" cm="1">
        <f t="array" ref="B439">TRANSPOSE(_xlfn._xlws.SORT(_xlfn._xlws.FILTER(tillage[tillage_level]&amp;"|"&amp;tillage[tillage_treatment_name],tillage[experiment_id]=A439)))</f>
        <v>|</v>
      </c>
    </row>
    <row r="440" spans="2:2" x14ac:dyDescent="0.25">
      <c r="B440" t="str" cm="1">
        <f t="array" ref="B440">TRANSPOSE(_xlfn._xlws.SORT(_xlfn._xlws.FILTER(tillage[tillage_level]&amp;"|"&amp;tillage[tillage_treatment_name],tillage[experiment_id]=A440)))</f>
        <v>|</v>
      </c>
    </row>
    <row r="441" spans="2:2" x14ac:dyDescent="0.25">
      <c r="B441" t="str" cm="1">
        <f t="array" ref="B441">TRANSPOSE(_xlfn._xlws.SORT(_xlfn._xlws.FILTER(tillage[tillage_level]&amp;"|"&amp;tillage[tillage_treatment_name],tillage[experiment_id]=A441)))</f>
        <v>|</v>
      </c>
    </row>
    <row r="442" spans="2:2" x14ac:dyDescent="0.25">
      <c r="B442" t="str" cm="1">
        <f t="array" ref="B442">TRANSPOSE(_xlfn._xlws.SORT(_xlfn._xlws.FILTER(tillage[tillage_level]&amp;"|"&amp;tillage[tillage_treatment_name],tillage[experiment_id]=A442)))</f>
        <v>|</v>
      </c>
    </row>
    <row r="443" spans="2:2" x14ac:dyDescent="0.25">
      <c r="B443" t="str" cm="1">
        <f t="array" ref="B443">TRANSPOSE(_xlfn._xlws.SORT(_xlfn._xlws.FILTER(tillage[tillage_level]&amp;"|"&amp;tillage[tillage_treatment_name],tillage[experiment_id]=A443)))</f>
        <v>|</v>
      </c>
    </row>
    <row r="444" spans="2:2" x14ac:dyDescent="0.25">
      <c r="B444" t="str" cm="1">
        <f t="array" ref="B444">TRANSPOSE(_xlfn._xlws.SORT(_xlfn._xlws.FILTER(tillage[tillage_level]&amp;"|"&amp;tillage[tillage_treatment_name],tillage[experiment_id]=A444)))</f>
        <v>|</v>
      </c>
    </row>
    <row r="445" spans="2:2" x14ac:dyDescent="0.25">
      <c r="B445" t="str" cm="1">
        <f t="array" ref="B445">TRANSPOSE(_xlfn._xlws.SORT(_xlfn._xlws.FILTER(tillage[tillage_level]&amp;"|"&amp;tillage[tillage_treatment_name],tillage[experiment_id]=A445)))</f>
        <v>|</v>
      </c>
    </row>
    <row r="446" spans="2:2" x14ac:dyDescent="0.25">
      <c r="B446" t="str" cm="1">
        <f t="array" ref="B446">TRANSPOSE(_xlfn._xlws.SORT(_xlfn._xlws.FILTER(tillage[tillage_level]&amp;"|"&amp;tillage[tillage_treatment_name],tillage[experiment_id]=A446)))</f>
        <v>|</v>
      </c>
    </row>
    <row r="447" spans="2:2" x14ac:dyDescent="0.25">
      <c r="B447" t="str" cm="1">
        <f t="array" ref="B447">TRANSPOSE(_xlfn._xlws.SORT(_xlfn._xlws.FILTER(tillage[tillage_level]&amp;"|"&amp;tillage[tillage_treatment_name],tillage[experiment_id]=A447)))</f>
        <v>|</v>
      </c>
    </row>
    <row r="448" spans="2:2" x14ac:dyDescent="0.25">
      <c r="B448" t="str" cm="1">
        <f t="array" ref="B448">TRANSPOSE(_xlfn._xlws.SORT(_xlfn._xlws.FILTER(tillage[tillage_level]&amp;"|"&amp;tillage[tillage_treatment_name],tillage[experiment_id]=A448)))</f>
        <v>|</v>
      </c>
    </row>
    <row r="449" spans="2:2" x14ac:dyDescent="0.25">
      <c r="B449" t="str" cm="1">
        <f t="array" ref="B449">TRANSPOSE(_xlfn._xlws.SORT(_xlfn._xlws.FILTER(tillage[tillage_level]&amp;"|"&amp;tillage[tillage_treatment_name],tillage[experiment_id]=A449)))</f>
        <v>|</v>
      </c>
    </row>
    <row r="450" spans="2:2" x14ac:dyDescent="0.25">
      <c r="B450" t="str" cm="1">
        <f t="array" ref="B450">TRANSPOSE(_xlfn._xlws.SORT(_xlfn._xlws.FILTER(tillage[tillage_level]&amp;"|"&amp;tillage[tillage_treatment_name],tillage[experiment_id]=A450)))</f>
        <v>|</v>
      </c>
    </row>
    <row r="451" spans="2:2" x14ac:dyDescent="0.25">
      <c r="B451" t="str" cm="1">
        <f t="array" ref="B451">TRANSPOSE(_xlfn._xlws.SORT(_xlfn._xlws.FILTER(tillage[tillage_level]&amp;"|"&amp;tillage[tillage_treatment_name],tillage[experiment_id]=A451)))</f>
        <v>|</v>
      </c>
    </row>
    <row r="452" spans="2:2" x14ac:dyDescent="0.25">
      <c r="B452" t="str" cm="1">
        <f t="array" ref="B452">TRANSPOSE(_xlfn._xlws.SORT(_xlfn._xlws.FILTER(tillage[tillage_level]&amp;"|"&amp;tillage[tillage_treatment_name],tillage[experiment_id]=A452)))</f>
        <v>|</v>
      </c>
    </row>
    <row r="453" spans="2:2" x14ac:dyDescent="0.25">
      <c r="B453" t="str" cm="1">
        <f t="array" ref="B453">TRANSPOSE(_xlfn._xlws.SORT(_xlfn._xlws.FILTER(tillage[tillage_level]&amp;"|"&amp;tillage[tillage_treatment_name],tillage[experiment_id]=A453)))</f>
        <v>|</v>
      </c>
    </row>
    <row r="454" spans="2:2" x14ac:dyDescent="0.25">
      <c r="B454" t="str" cm="1">
        <f t="array" ref="B454">TRANSPOSE(_xlfn._xlws.SORT(_xlfn._xlws.FILTER(tillage[tillage_level]&amp;"|"&amp;tillage[tillage_treatment_name],tillage[experiment_id]=A454)))</f>
        <v>|</v>
      </c>
    </row>
    <row r="455" spans="2:2" x14ac:dyDescent="0.25">
      <c r="B455" t="str" cm="1">
        <f t="array" ref="B455">TRANSPOSE(_xlfn._xlws.SORT(_xlfn._xlws.FILTER(tillage[tillage_level]&amp;"|"&amp;tillage[tillage_treatment_name],tillage[experiment_id]=A455)))</f>
        <v>|</v>
      </c>
    </row>
    <row r="456" spans="2:2" x14ac:dyDescent="0.25">
      <c r="B456" t="str" cm="1">
        <f t="array" ref="B456">TRANSPOSE(_xlfn._xlws.SORT(_xlfn._xlws.FILTER(tillage[tillage_level]&amp;"|"&amp;tillage[tillage_treatment_name],tillage[experiment_id]=A456)))</f>
        <v>|</v>
      </c>
    </row>
    <row r="457" spans="2:2" x14ac:dyDescent="0.25">
      <c r="B457" t="str" cm="1">
        <f t="array" ref="B457">TRANSPOSE(_xlfn._xlws.SORT(_xlfn._xlws.FILTER(tillage[tillage_level]&amp;"|"&amp;tillage[tillage_treatment_name],tillage[experiment_id]=A457)))</f>
        <v>|</v>
      </c>
    </row>
    <row r="458" spans="2:2" x14ac:dyDescent="0.25">
      <c r="B458" t="str" cm="1">
        <f t="array" ref="B458">TRANSPOSE(_xlfn._xlws.SORT(_xlfn._xlws.FILTER(tillage[tillage_level]&amp;"|"&amp;tillage[tillage_treatment_name],tillage[experiment_id]=A458)))</f>
        <v>|</v>
      </c>
    </row>
    <row r="459" spans="2:2" x14ac:dyDescent="0.25">
      <c r="B459" t="str" cm="1">
        <f t="array" ref="B459">TRANSPOSE(_xlfn._xlws.SORT(_xlfn._xlws.FILTER(tillage[tillage_level]&amp;"|"&amp;tillage[tillage_treatment_name],tillage[experiment_id]=A459)))</f>
        <v>|</v>
      </c>
    </row>
    <row r="460" spans="2:2" x14ac:dyDescent="0.25">
      <c r="B460" t="str" cm="1">
        <f t="array" ref="B460">TRANSPOSE(_xlfn._xlws.SORT(_xlfn._xlws.FILTER(tillage[tillage_level]&amp;"|"&amp;tillage[tillage_treatment_name],tillage[experiment_id]=A460)))</f>
        <v>|</v>
      </c>
    </row>
    <row r="461" spans="2:2" x14ac:dyDescent="0.25">
      <c r="B461" t="str" cm="1">
        <f t="array" ref="B461">TRANSPOSE(_xlfn._xlws.SORT(_xlfn._xlws.FILTER(tillage[tillage_level]&amp;"|"&amp;tillage[tillage_treatment_name],tillage[experiment_id]=A461)))</f>
        <v>|</v>
      </c>
    </row>
    <row r="462" spans="2:2" x14ac:dyDescent="0.25">
      <c r="B462" t="str" cm="1">
        <f t="array" ref="B462">TRANSPOSE(_xlfn._xlws.SORT(_xlfn._xlws.FILTER(tillage[tillage_level]&amp;"|"&amp;tillage[tillage_treatment_name],tillage[experiment_id]=A462)))</f>
        <v>|</v>
      </c>
    </row>
    <row r="463" spans="2:2" x14ac:dyDescent="0.25">
      <c r="B463" t="str" cm="1">
        <f t="array" ref="B463">TRANSPOSE(_xlfn._xlws.SORT(_xlfn._xlws.FILTER(tillage[tillage_level]&amp;"|"&amp;tillage[tillage_treatment_name],tillage[experiment_id]=A463)))</f>
        <v>|</v>
      </c>
    </row>
    <row r="464" spans="2:2" x14ac:dyDescent="0.25">
      <c r="B464" t="str" cm="1">
        <f t="array" ref="B464">TRANSPOSE(_xlfn._xlws.SORT(_xlfn._xlws.FILTER(tillage[tillage_level]&amp;"|"&amp;tillage[tillage_treatment_name],tillage[experiment_id]=A464)))</f>
        <v>|</v>
      </c>
    </row>
    <row r="465" spans="2:2" x14ac:dyDescent="0.25">
      <c r="B465" t="str" cm="1">
        <f t="array" ref="B465">TRANSPOSE(_xlfn._xlws.SORT(_xlfn._xlws.FILTER(tillage[tillage_level]&amp;"|"&amp;tillage[tillage_treatment_name],tillage[experiment_id]=A465)))</f>
        <v>|</v>
      </c>
    </row>
    <row r="466" spans="2:2" x14ac:dyDescent="0.25">
      <c r="B466" t="str" cm="1">
        <f t="array" ref="B466">TRANSPOSE(_xlfn._xlws.SORT(_xlfn._xlws.FILTER(tillage[tillage_level]&amp;"|"&amp;tillage[tillage_treatment_name],tillage[experiment_id]=A466)))</f>
        <v>|</v>
      </c>
    </row>
    <row r="467" spans="2:2" x14ac:dyDescent="0.25">
      <c r="B467" t="str" cm="1">
        <f t="array" ref="B467">TRANSPOSE(_xlfn._xlws.SORT(_xlfn._xlws.FILTER(tillage[tillage_level]&amp;"|"&amp;tillage[tillage_treatment_name],tillage[experiment_id]=A467)))</f>
        <v>|</v>
      </c>
    </row>
    <row r="468" spans="2:2" x14ac:dyDescent="0.25">
      <c r="B468" t="str" cm="1">
        <f t="array" ref="B468">TRANSPOSE(_xlfn._xlws.SORT(_xlfn._xlws.FILTER(tillage[tillage_level]&amp;"|"&amp;tillage[tillage_treatment_name],tillage[experiment_id]=A468)))</f>
        <v>|</v>
      </c>
    </row>
    <row r="469" spans="2:2" x14ac:dyDescent="0.25">
      <c r="B469" t="str" cm="1">
        <f t="array" ref="B469">TRANSPOSE(_xlfn._xlws.SORT(_xlfn._xlws.FILTER(tillage[tillage_level]&amp;"|"&amp;tillage[tillage_treatment_name],tillage[experiment_id]=A469)))</f>
        <v>|</v>
      </c>
    </row>
    <row r="470" spans="2:2" x14ac:dyDescent="0.25">
      <c r="B470" t="str" cm="1">
        <f t="array" ref="B470">TRANSPOSE(_xlfn._xlws.SORT(_xlfn._xlws.FILTER(tillage[tillage_level]&amp;"|"&amp;tillage[tillage_treatment_name],tillage[experiment_id]=A470)))</f>
        <v>|</v>
      </c>
    </row>
    <row r="471" spans="2:2" x14ac:dyDescent="0.25">
      <c r="B471" t="str" cm="1">
        <f t="array" ref="B471">TRANSPOSE(_xlfn._xlws.SORT(_xlfn._xlws.FILTER(tillage[tillage_level]&amp;"|"&amp;tillage[tillage_treatment_name],tillage[experiment_id]=A471)))</f>
        <v>|</v>
      </c>
    </row>
    <row r="472" spans="2:2" x14ac:dyDescent="0.25">
      <c r="B472" t="str" cm="1">
        <f t="array" ref="B472">TRANSPOSE(_xlfn._xlws.SORT(_xlfn._xlws.FILTER(tillage[tillage_level]&amp;"|"&amp;tillage[tillage_treatment_name],tillage[experiment_id]=A472)))</f>
        <v>|</v>
      </c>
    </row>
    <row r="473" spans="2:2" x14ac:dyDescent="0.25">
      <c r="B473" t="str" cm="1">
        <f t="array" ref="B473">TRANSPOSE(_xlfn._xlws.SORT(_xlfn._xlws.FILTER(tillage[tillage_level]&amp;"|"&amp;tillage[tillage_treatment_name],tillage[experiment_id]=A473)))</f>
        <v>|</v>
      </c>
    </row>
    <row r="474" spans="2:2" x14ac:dyDescent="0.25">
      <c r="B474" t="str" cm="1">
        <f t="array" ref="B474">TRANSPOSE(_xlfn._xlws.SORT(_xlfn._xlws.FILTER(tillage[tillage_level]&amp;"|"&amp;tillage[tillage_treatment_name],tillage[experiment_id]=A474)))</f>
        <v>|</v>
      </c>
    </row>
    <row r="475" spans="2:2" x14ac:dyDescent="0.25">
      <c r="B475" t="str" cm="1">
        <f t="array" ref="B475">TRANSPOSE(_xlfn._xlws.SORT(_xlfn._xlws.FILTER(tillage[tillage_level]&amp;"|"&amp;tillage[tillage_treatment_name],tillage[experiment_id]=A475)))</f>
        <v>|</v>
      </c>
    </row>
    <row r="476" spans="2:2" x14ac:dyDescent="0.25">
      <c r="B476" t="str" cm="1">
        <f t="array" ref="B476">TRANSPOSE(_xlfn._xlws.SORT(_xlfn._xlws.FILTER(tillage[tillage_level]&amp;"|"&amp;tillage[tillage_treatment_name],tillage[experiment_id]=A476)))</f>
        <v>|</v>
      </c>
    </row>
    <row r="477" spans="2:2" x14ac:dyDescent="0.25">
      <c r="B477" t="str" cm="1">
        <f t="array" ref="B477">TRANSPOSE(_xlfn._xlws.SORT(_xlfn._xlws.FILTER(tillage[tillage_level]&amp;"|"&amp;tillage[tillage_treatment_name],tillage[experiment_id]=A477)))</f>
        <v>|</v>
      </c>
    </row>
    <row r="478" spans="2:2" x14ac:dyDescent="0.25">
      <c r="B478" t="str" cm="1">
        <f t="array" ref="B478">TRANSPOSE(_xlfn._xlws.SORT(_xlfn._xlws.FILTER(tillage[tillage_level]&amp;"|"&amp;tillage[tillage_treatment_name],tillage[experiment_id]=A478)))</f>
        <v>|</v>
      </c>
    </row>
    <row r="479" spans="2:2" x14ac:dyDescent="0.25">
      <c r="B479" t="str" cm="1">
        <f t="array" ref="B479">TRANSPOSE(_xlfn._xlws.SORT(_xlfn._xlws.FILTER(tillage[tillage_level]&amp;"|"&amp;tillage[tillage_treatment_name],tillage[experiment_id]=A479)))</f>
        <v>|</v>
      </c>
    </row>
    <row r="480" spans="2:2" x14ac:dyDescent="0.25">
      <c r="B480" t="str" cm="1">
        <f t="array" ref="B480">TRANSPOSE(_xlfn._xlws.SORT(_xlfn._xlws.FILTER(tillage[tillage_level]&amp;"|"&amp;tillage[tillage_treatment_name],tillage[experiment_id]=A480)))</f>
        <v>|</v>
      </c>
    </row>
    <row r="481" spans="2:2" x14ac:dyDescent="0.25">
      <c r="B481" t="str" cm="1">
        <f t="array" ref="B481">TRANSPOSE(_xlfn._xlws.SORT(_xlfn._xlws.FILTER(tillage[tillage_level]&amp;"|"&amp;tillage[tillage_treatment_name],tillage[experiment_id]=A481)))</f>
        <v>|</v>
      </c>
    </row>
    <row r="482" spans="2:2" x14ac:dyDescent="0.25">
      <c r="B482" t="str" cm="1">
        <f t="array" ref="B482">TRANSPOSE(_xlfn._xlws.SORT(_xlfn._xlws.FILTER(tillage[tillage_level]&amp;"|"&amp;tillage[tillage_treatment_name],tillage[experiment_id]=A482)))</f>
        <v>|</v>
      </c>
    </row>
    <row r="483" spans="2:2" x14ac:dyDescent="0.25">
      <c r="B483" t="str" cm="1">
        <f t="array" ref="B483">TRANSPOSE(_xlfn._xlws.SORT(_xlfn._xlws.FILTER(tillage[tillage_level]&amp;"|"&amp;tillage[tillage_treatment_name],tillage[experiment_id]=A483)))</f>
        <v>|</v>
      </c>
    </row>
    <row r="484" spans="2:2" x14ac:dyDescent="0.25">
      <c r="B484" t="str" cm="1">
        <f t="array" ref="B484">TRANSPOSE(_xlfn._xlws.SORT(_xlfn._xlws.FILTER(tillage[tillage_level]&amp;"|"&amp;tillage[tillage_treatment_name],tillage[experiment_id]=A484)))</f>
        <v>|</v>
      </c>
    </row>
    <row r="485" spans="2:2" x14ac:dyDescent="0.25">
      <c r="B485" t="str" cm="1">
        <f t="array" ref="B485">TRANSPOSE(_xlfn._xlws.SORT(_xlfn._xlws.FILTER(tillage[tillage_level]&amp;"|"&amp;tillage[tillage_treatment_name],tillage[experiment_id]=A485)))</f>
        <v>|</v>
      </c>
    </row>
    <row r="486" spans="2:2" x14ac:dyDescent="0.25">
      <c r="B486" t="str" cm="1">
        <f t="array" ref="B486">TRANSPOSE(_xlfn._xlws.SORT(_xlfn._xlws.FILTER(tillage[tillage_level]&amp;"|"&amp;tillage[tillage_treatment_name],tillage[experiment_id]=A486)))</f>
        <v>|</v>
      </c>
    </row>
    <row r="487" spans="2:2" x14ac:dyDescent="0.25">
      <c r="B487" t="str" cm="1">
        <f t="array" ref="B487">TRANSPOSE(_xlfn._xlws.SORT(_xlfn._xlws.FILTER(tillage[tillage_level]&amp;"|"&amp;tillage[tillage_treatment_name],tillage[experiment_id]=A487)))</f>
        <v>|</v>
      </c>
    </row>
    <row r="488" spans="2:2" x14ac:dyDescent="0.25">
      <c r="B488" t="str" cm="1">
        <f t="array" ref="B488">TRANSPOSE(_xlfn._xlws.SORT(_xlfn._xlws.FILTER(tillage[tillage_level]&amp;"|"&amp;tillage[tillage_treatment_name],tillage[experiment_id]=A488)))</f>
        <v>|</v>
      </c>
    </row>
    <row r="489" spans="2:2" x14ac:dyDescent="0.25">
      <c r="B489" t="str" cm="1">
        <f t="array" ref="B489">TRANSPOSE(_xlfn._xlws.SORT(_xlfn._xlws.FILTER(tillage[tillage_level]&amp;"|"&amp;tillage[tillage_treatment_name],tillage[experiment_id]=A489)))</f>
        <v>|</v>
      </c>
    </row>
    <row r="490" spans="2:2" x14ac:dyDescent="0.25">
      <c r="B490" t="str" cm="1">
        <f t="array" ref="B490">TRANSPOSE(_xlfn._xlws.SORT(_xlfn._xlws.FILTER(tillage[tillage_level]&amp;"|"&amp;tillage[tillage_treatment_name],tillage[experiment_id]=A490)))</f>
        <v>|</v>
      </c>
    </row>
    <row r="491" spans="2:2" x14ac:dyDescent="0.25">
      <c r="B491" t="str" cm="1">
        <f t="array" ref="B491">TRANSPOSE(_xlfn._xlws.SORT(_xlfn._xlws.FILTER(tillage[tillage_level]&amp;"|"&amp;tillage[tillage_treatment_name],tillage[experiment_id]=A491)))</f>
        <v>|</v>
      </c>
    </row>
    <row r="492" spans="2:2" x14ac:dyDescent="0.25">
      <c r="B492" t="str" cm="1">
        <f t="array" ref="B492">TRANSPOSE(_xlfn._xlws.SORT(_xlfn._xlws.FILTER(tillage[tillage_level]&amp;"|"&amp;tillage[tillage_treatment_name],tillage[experiment_id]=A492)))</f>
        <v>|</v>
      </c>
    </row>
    <row r="493" spans="2:2" x14ac:dyDescent="0.25">
      <c r="B493" t="str" cm="1">
        <f t="array" ref="B493">TRANSPOSE(_xlfn._xlws.SORT(_xlfn._xlws.FILTER(tillage[tillage_level]&amp;"|"&amp;tillage[tillage_treatment_name],tillage[experiment_id]=A493)))</f>
        <v>|</v>
      </c>
    </row>
    <row r="494" spans="2:2" x14ac:dyDescent="0.25">
      <c r="B494" t="str" cm="1">
        <f t="array" ref="B494">TRANSPOSE(_xlfn._xlws.SORT(_xlfn._xlws.FILTER(tillage[tillage_level]&amp;"|"&amp;tillage[tillage_treatment_name],tillage[experiment_id]=A494)))</f>
        <v>|</v>
      </c>
    </row>
    <row r="495" spans="2:2" x14ac:dyDescent="0.25">
      <c r="B495" t="str" cm="1">
        <f t="array" ref="B495">TRANSPOSE(_xlfn._xlws.SORT(_xlfn._xlws.FILTER(tillage[tillage_level]&amp;"|"&amp;tillage[tillage_treatment_name],tillage[experiment_id]=A495)))</f>
        <v>|</v>
      </c>
    </row>
    <row r="496" spans="2:2" x14ac:dyDescent="0.25">
      <c r="B496" t="str" cm="1">
        <f t="array" ref="B496">TRANSPOSE(_xlfn._xlws.SORT(_xlfn._xlws.FILTER(tillage[tillage_level]&amp;"|"&amp;tillage[tillage_treatment_name],tillage[experiment_id]=A496)))</f>
        <v>|</v>
      </c>
    </row>
    <row r="497" spans="2:121" x14ac:dyDescent="0.25">
      <c r="B497" t="str" cm="1">
        <f t="array" ref="B497">TRANSPOSE(_xlfn._xlws.SORT(_xlfn._xlws.FILTER(tillage[tillage_level]&amp;"|"&amp;tillage[tillage_treatment_name],tillage[experiment_id]=A497)))</f>
        <v>|</v>
      </c>
    </row>
    <row r="498" spans="2:121" x14ac:dyDescent="0.25">
      <c r="B498" t="str" cm="1">
        <f t="array" ref="B498">TRANSPOSE(_xlfn._xlws.SORT(_xlfn._xlws.FILTER(tillage[tillage_level]&amp;"|"&amp;tillage[tillage_treatment_name],tillage[experiment_id]=A498)))</f>
        <v>|</v>
      </c>
    </row>
    <row r="499" spans="2:121" x14ac:dyDescent="0.25">
      <c r="B499" t="str" cm="1">
        <f t="array" ref="B499">TRANSPOSE(_xlfn._xlws.SORT(_xlfn._xlws.FILTER(tillage[tillage_level]&amp;"|"&amp;tillage[tillage_treatment_name],tillage[experiment_id]=A499)))</f>
        <v>|</v>
      </c>
    </row>
    <row r="500" spans="2:121" s="94" customFormat="1" x14ac:dyDescent="0.25">
      <c r="B500" s="94" t="str" cm="1">
        <f t="array" ref="B500">TRANSPOSE(_xlfn._xlws.SORT(_xlfn._xlws.FILTER(tillage[tillage_level]&amp;"|"&amp;tillage[tillage_treatment_name],tillage[experiment_id]=A500)))</f>
        <v>|</v>
      </c>
      <c r="DQ500" s="10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A2" sqref="A2"/>
    </sheetView>
  </sheetViews>
  <sheetFormatPr defaultRowHeight="15" x14ac:dyDescent="0.25"/>
  <cols>
    <col min="1" max="1" width="12" customWidth="1"/>
    <col min="2" max="200" width="3.140625" customWidth="1"/>
    <col min="16383" max="16383" width="8.7109375" customWidth="1"/>
  </cols>
  <sheetData>
    <row r="1" spans="1:9" s="106" customFormat="1" x14ac:dyDescent="0.25">
      <c r="A1" s="105" t="s">
        <v>1218</v>
      </c>
      <c r="I1" s="107"/>
    </row>
    <row r="2" spans="1:9" x14ac:dyDescent="0.25">
      <c r="A2" t="e" cm="1" vm="1">
        <f t="array" ref="A2">_xlfn._xlws.SORT(_xlfn.UNIQUE(_xlfn._xlws.FILTER(cropResidues[experiment_id], cropResidues[experiment_id] &lt;&gt; "")))</f>
        <v>#VALUE!</v>
      </c>
      <c r="B2" t="e" cm="1" vm="2">
        <f t="array" ref="B2">TRANSPOSE(_xlfn._xlws.SORT(_xlfn._xlws.FILTER(cropResidues[initial_conditions_level]&amp;"|"&amp;cropResidues[initial_conditions_name],cropResidues[experiment_id]=A2)))</f>
        <v>#VALUE!</v>
      </c>
    </row>
    <row r="3" spans="1:9" x14ac:dyDescent="0.25">
      <c r="B3" t="str" cm="1">
        <f t="array" ref="B3">TRANSPOSE(_xlfn._xlws.SORT(_xlfn._xlws.FILTER(cropResidues[initial_conditions_level]&amp;"|"&amp;cropResidues[initial_conditions_name],cropResidues[experiment_id]=A3)))</f>
        <v>|</v>
      </c>
    </row>
    <row r="4" spans="1:9" x14ac:dyDescent="0.25">
      <c r="B4" t="str" cm="1">
        <f t="array" ref="B4">TRANSPOSE(_xlfn._xlws.SORT(_xlfn._xlws.FILTER(cropResidues[initial_conditions_level]&amp;"|"&amp;cropResidues[initial_conditions_name],cropResidues[experiment_id]=A4)))</f>
        <v>|</v>
      </c>
    </row>
    <row r="5" spans="1:9" x14ac:dyDescent="0.25">
      <c r="B5" t="str" cm="1">
        <f t="array" ref="B5">TRANSPOSE(_xlfn._xlws.SORT(_xlfn._xlws.FILTER(cropResidues[initial_conditions_level]&amp;"|"&amp;cropResidues[initial_conditions_name],cropResidues[experiment_id]=A5)))</f>
        <v>|</v>
      </c>
    </row>
    <row r="6" spans="1:9" x14ac:dyDescent="0.25">
      <c r="B6" t="str" cm="1">
        <f t="array" ref="B6">TRANSPOSE(_xlfn._xlws.SORT(_xlfn._xlws.FILTER(cropResidues[initial_conditions_level]&amp;"|"&amp;cropResidues[initial_conditions_name],cropResidues[experiment_id]=A6)))</f>
        <v>|</v>
      </c>
    </row>
    <row r="7" spans="1:9" x14ac:dyDescent="0.25">
      <c r="B7" t="str" cm="1">
        <f t="array" ref="B7">TRANSPOSE(_xlfn._xlws.SORT(_xlfn._xlws.FILTER(cropResidues[initial_conditions_level]&amp;"|"&amp;cropResidues[initial_conditions_name],cropResidues[experiment_id]=A7)))</f>
        <v>|</v>
      </c>
    </row>
    <row r="8" spans="1:9" x14ac:dyDescent="0.25">
      <c r="B8" t="str" cm="1">
        <f t="array" ref="B8">TRANSPOSE(_xlfn._xlws.SORT(_xlfn._xlws.FILTER(cropResidues[initial_conditions_level]&amp;"|"&amp;cropResidues[initial_conditions_name],cropResidues[experiment_id]=A8)))</f>
        <v>|</v>
      </c>
    </row>
    <row r="9" spans="1:9" x14ac:dyDescent="0.25">
      <c r="B9" t="str" cm="1">
        <f t="array" ref="B9">TRANSPOSE(_xlfn._xlws.SORT(_xlfn._xlws.FILTER(cropResidues[initial_conditions_level]&amp;"|"&amp;cropResidues[initial_conditions_name],cropResidues[experiment_id]=A9)))</f>
        <v>|</v>
      </c>
    </row>
    <row r="10" spans="1:9" x14ac:dyDescent="0.25">
      <c r="B10" t="str" cm="1">
        <f t="array" ref="B10">TRANSPOSE(_xlfn._xlws.SORT(_xlfn._xlws.FILTER(cropResidues[initial_conditions_level]&amp;"|"&amp;cropResidues[initial_conditions_name],cropResidues[experiment_id]=A10)))</f>
        <v>|</v>
      </c>
    </row>
    <row r="11" spans="1:9" x14ac:dyDescent="0.25">
      <c r="B11" t="str" cm="1">
        <f t="array" ref="B11">TRANSPOSE(_xlfn._xlws.SORT(_xlfn._xlws.FILTER(cropResidues[initial_conditions_level]&amp;"|"&amp;cropResidues[initial_conditions_name],cropResidues[experiment_id]=A11)))</f>
        <v>|</v>
      </c>
    </row>
    <row r="12" spans="1:9" x14ac:dyDescent="0.25">
      <c r="B12" t="str" cm="1">
        <f t="array" ref="B12">TRANSPOSE(_xlfn._xlws.SORT(_xlfn._xlws.FILTER(cropResidues[initial_conditions_level]&amp;"|"&amp;cropResidues[initial_conditions_name],cropResidues[experiment_id]=A12)))</f>
        <v>|</v>
      </c>
    </row>
    <row r="13" spans="1:9" x14ac:dyDescent="0.25">
      <c r="B13" t="str" cm="1">
        <f t="array" ref="B13">TRANSPOSE(_xlfn._xlws.SORT(_xlfn._xlws.FILTER(cropResidues[initial_conditions_level]&amp;"|"&amp;cropResidues[initial_conditions_name],cropResidues[experiment_id]=A13)))</f>
        <v>|</v>
      </c>
    </row>
    <row r="14" spans="1:9" x14ac:dyDescent="0.25">
      <c r="B14" t="str" cm="1">
        <f t="array" ref="B14">TRANSPOSE(_xlfn._xlws.SORT(_xlfn._xlws.FILTER(cropResidues[initial_conditions_level]&amp;"|"&amp;cropResidues[initial_conditions_name],cropResidues[experiment_id]=A14)))</f>
        <v>|</v>
      </c>
    </row>
    <row r="15" spans="1:9" x14ac:dyDescent="0.25">
      <c r="B15" t="str" cm="1">
        <f t="array" ref="B15">TRANSPOSE(_xlfn._xlws.SORT(_xlfn._xlws.FILTER(cropResidues[initial_conditions_level]&amp;"|"&amp;cropResidues[initial_conditions_name],cropResidues[experiment_id]=A15)))</f>
        <v>|</v>
      </c>
    </row>
    <row r="16" spans="1:9" x14ac:dyDescent="0.25">
      <c r="B16" t="str" cm="1">
        <f t="array" ref="B16">TRANSPOSE(_xlfn._xlws.SORT(_xlfn._xlws.FILTER(cropResidues[initial_conditions_level]&amp;"|"&amp;cropResidues[initial_conditions_name],cropResidues[experiment_id]=A16)))</f>
        <v>|</v>
      </c>
    </row>
    <row r="17" spans="2:2" x14ac:dyDescent="0.25">
      <c r="B17" t="str" cm="1">
        <f t="array" ref="B17">TRANSPOSE(_xlfn._xlws.SORT(_xlfn._xlws.FILTER(cropResidues[initial_conditions_level]&amp;"|"&amp;cropResidues[initial_conditions_name],cropResidues[experiment_id]=A17)))</f>
        <v>|</v>
      </c>
    </row>
    <row r="18" spans="2:2" x14ac:dyDescent="0.25">
      <c r="B18" t="str" cm="1">
        <f t="array" ref="B18">TRANSPOSE(_xlfn._xlws.SORT(_xlfn._xlws.FILTER(cropResidues[initial_conditions_level]&amp;"|"&amp;cropResidues[initial_conditions_name],cropResidues[experiment_id]=A18)))</f>
        <v>|</v>
      </c>
    </row>
    <row r="19" spans="2:2" x14ac:dyDescent="0.25">
      <c r="B19" t="str" cm="1">
        <f t="array" ref="B19">TRANSPOSE(_xlfn._xlws.SORT(_xlfn._xlws.FILTER(cropResidues[initial_conditions_level]&amp;"|"&amp;cropResidues[initial_conditions_name],cropResidues[experiment_id]=A19)))</f>
        <v>|</v>
      </c>
    </row>
    <row r="20" spans="2:2" x14ac:dyDescent="0.25">
      <c r="B20" t="str" cm="1">
        <f t="array" ref="B20">TRANSPOSE(_xlfn._xlws.SORT(_xlfn._xlws.FILTER(cropResidues[initial_conditions_level]&amp;"|"&amp;cropResidues[initial_conditions_name],cropResidues[experiment_id]=A20)))</f>
        <v>|</v>
      </c>
    </row>
    <row r="21" spans="2:2" x14ac:dyDescent="0.25">
      <c r="B21" t="str" cm="1">
        <f t="array" ref="B21">TRANSPOSE(_xlfn._xlws.SORT(_xlfn._xlws.FILTER(cropResidues[initial_conditions_level]&amp;"|"&amp;cropResidues[initial_conditions_name],cropResidues[experiment_id]=A21)))</f>
        <v>|</v>
      </c>
    </row>
    <row r="22" spans="2:2" x14ac:dyDescent="0.25">
      <c r="B22" t="str" cm="1">
        <f t="array" ref="B22">TRANSPOSE(_xlfn._xlws.SORT(_xlfn._xlws.FILTER(cropResidues[initial_conditions_level]&amp;"|"&amp;cropResidues[initial_conditions_name],cropResidues[experiment_id]=A22)))</f>
        <v>|</v>
      </c>
    </row>
    <row r="23" spans="2:2" x14ac:dyDescent="0.25">
      <c r="B23" t="str" cm="1">
        <f t="array" ref="B23">TRANSPOSE(_xlfn._xlws.SORT(_xlfn._xlws.FILTER(cropResidues[initial_conditions_level]&amp;"|"&amp;cropResidues[initial_conditions_name],cropResidues[experiment_id]=A23)))</f>
        <v>|</v>
      </c>
    </row>
    <row r="24" spans="2:2" x14ac:dyDescent="0.25">
      <c r="B24" t="str" cm="1">
        <f t="array" ref="B24">TRANSPOSE(_xlfn._xlws.SORT(_xlfn._xlws.FILTER(cropResidues[initial_conditions_level]&amp;"|"&amp;cropResidues[initial_conditions_name],cropResidues[experiment_id]=A24)))</f>
        <v>|</v>
      </c>
    </row>
    <row r="25" spans="2:2" x14ac:dyDescent="0.25">
      <c r="B25" t="str" cm="1">
        <f t="array" ref="B25">TRANSPOSE(_xlfn._xlws.SORT(_xlfn._xlws.FILTER(cropResidues[initial_conditions_level]&amp;"|"&amp;cropResidues[initial_conditions_name],cropResidues[experiment_id]=A25)))</f>
        <v>|</v>
      </c>
    </row>
    <row r="26" spans="2:2" x14ac:dyDescent="0.25">
      <c r="B26" t="str" cm="1">
        <f t="array" ref="B26">TRANSPOSE(_xlfn._xlws.SORT(_xlfn._xlws.FILTER(cropResidues[initial_conditions_level]&amp;"|"&amp;cropResidues[initial_conditions_name],cropResidues[experiment_id]=A26)))</f>
        <v>|</v>
      </c>
    </row>
    <row r="27" spans="2:2" x14ac:dyDescent="0.25">
      <c r="B27" t="str" cm="1">
        <f t="array" ref="B27">TRANSPOSE(_xlfn._xlws.SORT(_xlfn._xlws.FILTER(cropResidues[initial_conditions_level]&amp;"|"&amp;cropResidues[initial_conditions_name],cropResidues[experiment_id]=A27)))</f>
        <v>|</v>
      </c>
    </row>
    <row r="28" spans="2:2" x14ac:dyDescent="0.25">
      <c r="B28" t="str" cm="1">
        <f t="array" ref="B28">TRANSPOSE(_xlfn._xlws.SORT(_xlfn._xlws.FILTER(cropResidues[initial_conditions_level]&amp;"|"&amp;cropResidues[initial_conditions_name],cropResidues[experiment_id]=A28)))</f>
        <v>|</v>
      </c>
    </row>
    <row r="29" spans="2:2" x14ac:dyDescent="0.25">
      <c r="B29" t="str" cm="1">
        <f t="array" ref="B29">TRANSPOSE(_xlfn._xlws.SORT(_xlfn._xlws.FILTER(cropResidues[initial_conditions_level]&amp;"|"&amp;cropResidues[initial_conditions_name],cropResidues[experiment_id]=A29)))</f>
        <v>|</v>
      </c>
    </row>
    <row r="30" spans="2:2" x14ac:dyDescent="0.25">
      <c r="B30" t="str" cm="1">
        <f t="array" ref="B30">TRANSPOSE(_xlfn._xlws.SORT(_xlfn._xlws.FILTER(cropResidues[initial_conditions_level]&amp;"|"&amp;cropResidues[initial_conditions_name],cropResidues[experiment_id]=A30)))</f>
        <v>|</v>
      </c>
    </row>
    <row r="31" spans="2:2" x14ac:dyDescent="0.25">
      <c r="B31" t="str" cm="1">
        <f t="array" ref="B31">TRANSPOSE(_xlfn._xlws.SORT(_xlfn._xlws.FILTER(cropResidues[initial_conditions_level]&amp;"|"&amp;cropResidues[initial_conditions_name],cropResidues[experiment_id]=A31)))</f>
        <v>|</v>
      </c>
    </row>
    <row r="32" spans="2:2" x14ac:dyDescent="0.25">
      <c r="B32" t="str" cm="1">
        <f t="array" ref="B32">TRANSPOSE(_xlfn._xlws.SORT(_xlfn._xlws.FILTER(cropResidues[initial_conditions_level]&amp;"|"&amp;cropResidues[initial_conditions_name],cropResidues[experiment_id]=A32)))</f>
        <v>|</v>
      </c>
    </row>
    <row r="33" spans="2:2" x14ac:dyDescent="0.25">
      <c r="B33" t="str" cm="1">
        <f t="array" ref="B33">TRANSPOSE(_xlfn._xlws.SORT(_xlfn._xlws.FILTER(cropResidues[initial_conditions_level]&amp;"|"&amp;cropResidues[initial_conditions_name],cropResidues[experiment_id]=A33)))</f>
        <v>|</v>
      </c>
    </row>
    <row r="34" spans="2:2" x14ac:dyDescent="0.25">
      <c r="B34" t="str" cm="1">
        <f t="array" ref="B34">TRANSPOSE(_xlfn._xlws.SORT(_xlfn._xlws.FILTER(cropResidues[initial_conditions_level]&amp;"|"&amp;cropResidues[initial_conditions_name],cropResidues[experiment_id]=A34)))</f>
        <v>|</v>
      </c>
    </row>
    <row r="35" spans="2:2" x14ac:dyDescent="0.25">
      <c r="B35" t="str" cm="1">
        <f t="array" ref="B35">TRANSPOSE(_xlfn._xlws.SORT(_xlfn._xlws.FILTER(cropResidues[initial_conditions_level]&amp;"|"&amp;cropResidues[initial_conditions_name],cropResidues[experiment_id]=A35)))</f>
        <v>|</v>
      </c>
    </row>
    <row r="36" spans="2:2" x14ac:dyDescent="0.25">
      <c r="B36" t="str" cm="1">
        <f t="array" ref="B36">TRANSPOSE(_xlfn._xlws.SORT(_xlfn._xlws.FILTER(cropResidues[initial_conditions_level]&amp;"|"&amp;cropResidues[initial_conditions_name],cropResidues[experiment_id]=A36)))</f>
        <v>|</v>
      </c>
    </row>
    <row r="37" spans="2:2" x14ac:dyDescent="0.25">
      <c r="B37" t="str" cm="1">
        <f t="array" ref="B37">TRANSPOSE(_xlfn._xlws.SORT(_xlfn._xlws.FILTER(cropResidues[initial_conditions_level]&amp;"|"&amp;cropResidues[initial_conditions_name],cropResidues[experiment_id]=A37)))</f>
        <v>|</v>
      </c>
    </row>
    <row r="38" spans="2:2" x14ac:dyDescent="0.25">
      <c r="B38" t="str" cm="1">
        <f t="array" ref="B38">TRANSPOSE(_xlfn._xlws.SORT(_xlfn._xlws.FILTER(cropResidues[initial_conditions_level]&amp;"|"&amp;cropResidues[initial_conditions_name],cropResidues[experiment_id]=A38)))</f>
        <v>|</v>
      </c>
    </row>
    <row r="39" spans="2:2" x14ac:dyDescent="0.25">
      <c r="B39" t="str" cm="1">
        <f t="array" ref="B39">TRANSPOSE(_xlfn._xlws.SORT(_xlfn._xlws.FILTER(cropResidues[initial_conditions_level]&amp;"|"&amp;cropResidues[initial_conditions_name],cropResidues[experiment_id]=A39)))</f>
        <v>|</v>
      </c>
    </row>
    <row r="40" spans="2:2" x14ac:dyDescent="0.25">
      <c r="B40" t="str" cm="1">
        <f t="array" ref="B40">TRANSPOSE(_xlfn._xlws.SORT(_xlfn._xlws.FILTER(cropResidues[initial_conditions_level]&amp;"|"&amp;cropResidues[initial_conditions_name],cropResidues[experiment_id]=A40)))</f>
        <v>|</v>
      </c>
    </row>
    <row r="41" spans="2:2" x14ac:dyDescent="0.25">
      <c r="B41" t="str" cm="1">
        <f t="array" ref="B41">TRANSPOSE(_xlfn._xlws.SORT(_xlfn._xlws.FILTER(cropResidues[initial_conditions_level]&amp;"|"&amp;cropResidues[initial_conditions_name],cropResidues[experiment_id]=A41)))</f>
        <v>|</v>
      </c>
    </row>
    <row r="42" spans="2:2" x14ac:dyDescent="0.25">
      <c r="B42" t="str" cm="1">
        <f t="array" ref="B42">TRANSPOSE(_xlfn._xlws.SORT(_xlfn._xlws.FILTER(cropResidues[initial_conditions_level]&amp;"|"&amp;cropResidues[initial_conditions_name],cropResidues[experiment_id]=A42)))</f>
        <v>|</v>
      </c>
    </row>
    <row r="43" spans="2:2" x14ac:dyDescent="0.25">
      <c r="B43" t="str" cm="1">
        <f t="array" ref="B43">TRANSPOSE(_xlfn._xlws.SORT(_xlfn._xlws.FILTER(cropResidues[initial_conditions_level]&amp;"|"&amp;cropResidues[initial_conditions_name],cropResidues[experiment_id]=A43)))</f>
        <v>|</v>
      </c>
    </row>
    <row r="44" spans="2:2" x14ac:dyDescent="0.25">
      <c r="B44" t="str" cm="1">
        <f t="array" ref="B44">TRANSPOSE(_xlfn._xlws.SORT(_xlfn._xlws.FILTER(cropResidues[initial_conditions_level]&amp;"|"&amp;cropResidues[initial_conditions_name],cropResidues[experiment_id]=A44)))</f>
        <v>|</v>
      </c>
    </row>
    <row r="45" spans="2:2" x14ac:dyDescent="0.25">
      <c r="B45" t="str" cm="1">
        <f t="array" ref="B45">TRANSPOSE(_xlfn._xlws.SORT(_xlfn._xlws.FILTER(cropResidues[initial_conditions_level]&amp;"|"&amp;cropResidues[initial_conditions_name],cropResidues[experiment_id]=A45)))</f>
        <v>|</v>
      </c>
    </row>
    <row r="46" spans="2:2" x14ac:dyDescent="0.25">
      <c r="B46" t="str" cm="1">
        <f t="array" ref="B46">TRANSPOSE(_xlfn._xlws.SORT(_xlfn._xlws.FILTER(cropResidues[initial_conditions_level]&amp;"|"&amp;cropResidues[initial_conditions_name],cropResidues[experiment_id]=A46)))</f>
        <v>|</v>
      </c>
    </row>
    <row r="47" spans="2:2" x14ac:dyDescent="0.25">
      <c r="B47" t="str" cm="1">
        <f t="array" ref="B47">TRANSPOSE(_xlfn._xlws.SORT(_xlfn._xlws.FILTER(cropResidues[initial_conditions_level]&amp;"|"&amp;cropResidues[initial_conditions_name],cropResidues[experiment_id]=A47)))</f>
        <v>|</v>
      </c>
    </row>
    <row r="48" spans="2:2" x14ac:dyDescent="0.25">
      <c r="B48" t="str" cm="1">
        <f t="array" ref="B48">TRANSPOSE(_xlfn._xlws.SORT(_xlfn._xlws.FILTER(cropResidues[initial_conditions_level]&amp;"|"&amp;cropResidues[initial_conditions_name],cropResidues[experiment_id]=A48)))</f>
        <v>|</v>
      </c>
    </row>
    <row r="49" spans="2:2" x14ac:dyDescent="0.25">
      <c r="B49" t="str" cm="1">
        <f t="array" ref="B49">TRANSPOSE(_xlfn._xlws.SORT(_xlfn._xlws.FILTER(cropResidues[initial_conditions_level]&amp;"|"&amp;cropResidues[initial_conditions_name],cropResidues[experiment_id]=A49)))</f>
        <v>|</v>
      </c>
    </row>
    <row r="50" spans="2:2" x14ac:dyDescent="0.25">
      <c r="B50" t="str" cm="1">
        <f t="array" ref="B50">TRANSPOSE(_xlfn._xlws.SORT(_xlfn._xlws.FILTER(cropResidues[initial_conditions_level]&amp;"|"&amp;cropResidues[initial_conditions_name],cropResidues[experiment_id]=A50)))</f>
        <v>|</v>
      </c>
    </row>
    <row r="51" spans="2:2" x14ac:dyDescent="0.25">
      <c r="B51" t="str" cm="1">
        <f t="array" ref="B51">TRANSPOSE(_xlfn._xlws.SORT(_xlfn._xlws.FILTER(cropResidues[initial_conditions_level]&amp;"|"&amp;cropResidues[initial_conditions_name],cropResidues[experiment_id]=A51)))</f>
        <v>|</v>
      </c>
    </row>
    <row r="52" spans="2:2" x14ac:dyDescent="0.25">
      <c r="B52" t="str" cm="1">
        <f t="array" ref="B52">TRANSPOSE(_xlfn._xlws.SORT(_xlfn._xlws.FILTER(cropResidues[initial_conditions_level]&amp;"|"&amp;cropResidues[initial_conditions_name],cropResidues[experiment_id]=A52)))</f>
        <v>|</v>
      </c>
    </row>
    <row r="53" spans="2:2" x14ac:dyDescent="0.25">
      <c r="B53" t="str" cm="1">
        <f t="array" ref="B53">TRANSPOSE(_xlfn._xlws.SORT(_xlfn._xlws.FILTER(cropResidues[initial_conditions_level]&amp;"|"&amp;cropResidues[initial_conditions_name],cropResidues[experiment_id]=A53)))</f>
        <v>|</v>
      </c>
    </row>
    <row r="54" spans="2:2" x14ac:dyDescent="0.25">
      <c r="B54" t="str" cm="1">
        <f t="array" ref="B54">TRANSPOSE(_xlfn._xlws.SORT(_xlfn._xlws.FILTER(cropResidues[initial_conditions_level]&amp;"|"&amp;cropResidues[initial_conditions_name],cropResidues[experiment_id]=A54)))</f>
        <v>|</v>
      </c>
    </row>
    <row r="55" spans="2:2" x14ac:dyDescent="0.25">
      <c r="B55" t="str" cm="1">
        <f t="array" ref="B55">TRANSPOSE(_xlfn._xlws.SORT(_xlfn._xlws.FILTER(cropResidues[initial_conditions_level]&amp;"|"&amp;cropResidues[initial_conditions_name],cropResidues[experiment_id]=A55)))</f>
        <v>|</v>
      </c>
    </row>
    <row r="56" spans="2:2" x14ac:dyDescent="0.25">
      <c r="B56" t="str" cm="1">
        <f t="array" ref="B56">TRANSPOSE(_xlfn._xlws.SORT(_xlfn._xlws.FILTER(cropResidues[initial_conditions_level]&amp;"|"&amp;cropResidues[initial_conditions_name],cropResidues[experiment_id]=A56)))</f>
        <v>|</v>
      </c>
    </row>
    <row r="57" spans="2:2" x14ac:dyDescent="0.25">
      <c r="B57" t="str" cm="1">
        <f t="array" ref="B57">TRANSPOSE(_xlfn._xlws.SORT(_xlfn._xlws.FILTER(cropResidues[initial_conditions_level]&amp;"|"&amp;cropResidues[initial_conditions_name],cropResidues[experiment_id]=A57)))</f>
        <v>|</v>
      </c>
    </row>
    <row r="58" spans="2:2" x14ac:dyDescent="0.25">
      <c r="B58" t="str" cm="1">
        <f t="array" ref="B58">TRANSPOSE(_xlfn._xlws.SORT(_xlfn._xlws.FILTER(cropResidues[initial_conditions_level]&amp;"|"&amp;cropResidues[initial_conditions_name],cropResidues[experiment_id]=A58)))</f>
        <v>|</v>
      </c>
    </row>
    <row r="59" spans="2:2" x14ac:dyDescent="0.25">
      <c r="B59" t="str" cm="1">
        <f t="array" ref="B59">TRANSPOSE(_xlfn._xlws.SORT(_xlfn._xlws.FILTER(cropResidues[initial_conditions_level]&amp;"|"&amp;cropResidues[initial_conditions_name],cropResidues[experiment_id]=A59)))</f>
        <v>|</v>
      </c>
    </row>
    <row r="60" spans="2:2" x14ac:dyDescent="0.25">
      <c r="B60" t="str" cm="1">
        <f t="array" ref="B60">TRANSPOSE(_xlfn._xlws.SORT(_xlfn._xlws.FILTER(cropResidues[initial_conditions_level]&amp;"|"&amp;cropResidues[initial_conditions_name],cropResidues[experiment_id]=A60)))</f>
        <v>|</v>
      </c>
    </row>
    <row r="61" spans="2:2" x14ac:dyDescent="0.25">
      <c r="B61" t="str" cm="1">
        <f t="array" ref="B61">TRANSPOSE(_xlfn._xlws.SORT(_xlfn._xlws.FILTER(cropResidues[initial_conditions_level]&amp;"|"&amp;cropResidues[initial_conditions_name],cropResidues[experiment_id]=A61)))</f>
        <v>|</v>
      </c>
    </row>
    <row r="62" spans="2:2" x14ac:dyDescent="0.25">
      <c r="B62" t="str" cm="1">
        <f t="array" ref="B62">TRANSPOSE(_xlfn._xlws.SORT(_xlfn._xlws.FILTER(cropResidues[initial_conditions_level]&amp;"|"&amp;cropResidues[initial_conditions_name],cropResidues[experiment_id]=A62)))</f>
        <v>|</v>
      </c>
    </row>
    <row r="63" spans="2:2" x14ac:dyDescent="0.25">
      <c r="B63" t="str" cm="1">
        <f t="array" ref="B63">TRANSPOSE(_xlfn._xlws.SORT(_xlfn._xlws.FILTER(cropResidues[initial_conditions_level]&amp;"|"&amp;cropResidues[initial_conditions_name],cropResidues[experiment_id]=A63)))</f>
        <v>|</v>
      </c>
    </row>
    <row r="64" spans="2:2" x14ac:dyDescent="0.25">
      <c r="B64" t="str" cm="1">
        <f t="array" ref="B64">TRANSPOSE(_xlfn._xlws.SORT(_xlfn._xlws.FILTER(cropResidues[initial_conditions_level]&amp;"|"&amp;cropResidues[initial_conditions_name],cropResidues[experiment_id]=A64)))</f>
        <v>|</v>
      </c>
    </row>
    <row r="65" spans="2:2" x14ac:dyDescent="0.25">
      <c r="B65" t="str" cm="1">
        <f t="array" ref="B65">TRANSPOSE(_xlfn._xlws.SORT(_xlfn._xlws.FILTER(cropResidues[initial_conditions_level]&amp;"|"&amp;cropResidues[initial_conditions_name],cropResidues[experiment_id]=A65)))</f>
        <v>|</v>
      </c>
    </row>
    <row r="66" spans="2:2" x14ac:dyDescent="0.25">
      <c r="B66" t="str" cm="1">
        <f t="array" ref="B66">TRANSPOSE(_xlfn._xlws.SORT(_xlfn._xlws.FILTER(cropResidues[initial_conditions_level]&amp;"|"&amp;cropResidues[initial_conditions_name],cropResidues[experiment_id]=A66)))</f>
        <v>|</v>
      </c>
    </row>
    <row r="67" spans="2:2" x14ac:dyDescent="0.25">
      <c r="B67" t="str" cm="1">
        <f t="array" ref="B67">TRANSPOSE(_xlfn._xlws.SORT(_xlfn._xlws.FILTER(cropResidues[initial_conditions_level]&amp;"|"&amp;cropResidues[initial_conditions_name],cropResidues[experiment_id]=A67)))</f>
        <v>|</v>
      </c>
    </row>
    <row r="68" spans="2:2" x14ac:dyDescent="0.25">
      <c r="B68" t="str" cm="1">
        <f t="array" ref="B68">TRANSPOSE(_xlfn._xlws.SORT(_xlfn._xlws.FILTER(cropResidues[initial_conditions_level]&amp;"|"&amp;cropResidues[initial_conditions_name],cropResidues[experiment_id]=A68)))</f>
        <v>|</v>
      </c>
    </row>
    <row r="69" spans="2:2" x14ac:dyDescent="0.25">
      <c r="B69" t="str" cm="1">
        <f t="array" ref="B69">TRANSPOSE(_xlfn._xlws.SORT(_xlfn._xlws.FILTER(cropResidues[initial_conditions_level]&amp;"|"&amp;cropResidues[initial_conditions_name],cropResidues[experiment_id]=A69)))</f>
        <v>|</v>
      </c>
    </row>
    <row r="70" spans="2:2" x14ac:dyDescent="0.25">
      <c r="B70" t="str" cm="1">
        <f t="array" ref="B70">TRANSPOSE(_xlfn._xlws.SORT(_xlfn._xlws.FILTER(cropResidues[initial_conditions_level]&amp;"|"&amp;cropResidues[initial_conditions_name],cropResidues[experiment_id]=A70)))</f>
        <v>|</v>
      </c>
    </row>
    <row r="71" spans="2:2" x14ac:dyDescent="0.25">
      <c r="B71" t="str" cm="1">
        <f t="array" ref="B71">TRANSPOSE(_xlfn._xlws.SORT(_xlfn._xlws.FILTER(cropResidues[initial_conditions_level]&amp;"|"&amp;cropResidues[initial_conditions_name],cropResidues[experiment_id]=A71)))</f>
        <v>|</v>
      </c>
    </row>
    <row r="72" spans="2:2" x14ac:dyDescent="0.25">
      <c r="B72" t="str" cm="1">
        <f t="array" ref="B72">TRANSPOSE(_xlfn._xlws.SORT(_xlfn._xlws.FILTER(cropResidues[initial_conditions_level]&amp;"|"&amp;cropResidues[initial_conditions_name],cropResidues[experiment_id]=A72)))</f>
        <v>|</v>
      </c>
    </row>
    <row r="73" spans="2:2" x14ac:dyDescent="0.25">
      <c r="B73" t="str" cm="1">
        <f t="array" ref="B73">TRANSPOSE(_xlfn._xlws.SORT(_xlfn._xlws.FILTER(cropResidues[initial_conditions_level]&amp;"|"&amp;cropResidues[initial_conditions_name],cropResidues[experiment_id]=A73)))</f>
        <v>|</v>
      </c>
    </row>
    <row r="74" spans="2:2" x14ac:dyDescent="0.25">
      <c r="B74" t="str" cm="1">
        <f t="array" ref="B74">TRANSPOSE(_xlfn._xlws.SORT(_xlfn._xlws.FILTER(cropResidues[initial_conditions_level]&amp;"|"&amp;cropResidues[initial_conditions_name],cropResidues[experiment_id]=A74)))</f>
        <v>|</v>
      </c>
    </row>
    <row r="75" spans="2:2" x14ac:dyDescent="0.25">
      <c r="B75" t="str" cm="1">
        <f t="array" ref="B75">TRANSPOSE(_xlfn._xlws.SORT(_xlfn._xlws.FILTER(cropResidues[initial_conditions_level]&amp;"|"&amp;cropResidues[initial_conditions_name],cropResidues[experiment_id]=A75)))</f>
        <v>|</v>
      </c>
    </row>
    <row r="76" spans="2:2" x14ac:dyDescent="0.25">
      <c r="B76" t="str" cm="1">
        <f t="array" ref="B76">TRANSPOSE(_xlfn._xlws.SORT(_xlfn._xlws.FILTER(cropResidues[initial_conditions_level]&amp;"|"&amp;cropResidues[initial_conditions_name],cropResidues[experiment_id]=A76)))</f>
        <v>|</v>
      </c>
    </row>
    <row r="77" spans="2:2" x14ac:dyDescent="0.25">
      <c r="B77" t="str" cm="1">
        <f t="array" ref="B77">TRANSPOSE(_xlfn._xlws.SORT(_xlfn._xlws.FILTER(cropResidues[initial_conditions_level]&amp;"|"&amp;cropResidues[initial_conditions_name],cropResidues[experiment_id]=A77)))</f>
        <v>|</v>
      </c>
    </row>
    <row r="78" spans="2:2" x14ac:dyDescent="0.25">
      <c r="B78" t="str" cm="1">
        <f t="array" ref="B78">TRANSPOSE(_xlfn._xlws.SORT(_xlfn._xlws.FILTER(cropResidues[initial_conditions_level]&amp;"|"&amp;cropResidues[initial_conditions_name],cropResidues[experiment_id]=A78)))</f>
        <v>|</v>
      </c>
    </row>
    <row r="79" spans="2:2" x14ac:dyDescent="0.25">
      <c r="B79" t="str" cm="1">
        <f t="array" ref="B79">TRANSPOSE(_xlfn._xlws.SORT(_xlfn._xlws.FILTER(cropResidues[initial_conditions_level]&amp;"|"&amp;cropResidues[initial_conditions_name],cropResidues[experiment_id]=A79)))</f>
        <v>|</v>
      </c>
    </row>
    <row r="80" spans="2:2" x14ac:dyDescent="0.25">
      <c r="B80" t="str" cm="1">
        <f t="array" ref="B80">TRANSPOSE(_xlfn._xlws.SORT(_xlfn._xlws.FILTER(cropResidues[initial_conditions_level]&amp;"|"&amp;cropResidues[initial_conditions_name],cropResidues[experiment_id]=A80)))</f>
        <v>|</v>
      </c>
    </row>
    <row r="81" spans="2:2" x14ac:dyDescent="0.25">
      <c r="B81" t="str" cm="1">
        <f t="array" ref="B81">TRANSPOSE(_xlfn._xlws.SORT(_xlfn._xlws.FILTER(cropResidues[initial_conditions_level]&amp;"|"&amp;cropResidues[initial_conditions_name],cropResidues[experiment_id]=A81)))</f>
        <v>|</v>
      </c>
    </row>
    <row r="82" spans="2:2" x14ac:dyDescent="0.25">
      <c r="B82" t="str" cm="1">
        <f t="array" ref="B82">TRANSPOSE(_xlfn._xlws.SORT(_xlfn._xlws.FILTER(cropResidues[initial_conditions_level]&amp;"|"&amp;cropResidues[initial_conditions_name],cropResidues[experiment_id]=A82)))</f>
        <v>|</v>
      </c>
    </row>
    <row r="83" spans="2:2" x14ac:dyDescent="0.25">
      <c r="B83" t="str" cm="1">
        <f t="array" ref="B83">TRANSPOSE(_xlfn._xlws.SORT(_xlfn._xlws.FILTER(cropResidues[initial_conditions_level]&amp;"|"&amp;cropResidues[initial_conditions_name],cropResidues[experiment_id]=A83)))</f>
        <v>|</v>
      </c>
    </row>
    <row r="84" spans="2:2" x14ac:dyDescent="0.25">
      <c r="B84" t="str" cm="1">
        <f t="array" ref="B84">TRANSPOSE(_xlfn._xlws.SORT(_xlfn._xlws.FILTER(cropResidues[initial_conditions_level]&amp;"|"&amp;cropResidues[initial_conditions_name],cropResidues[experiment_id]=A84)))</f>
        <v>|</v>
      </c>
    </row>
    <row r="85" spans="2:2" x14ac:dyDescent="0.25">
      <c r="B85" t="str" cm="1">
        <f t="array" ref="B85">TRANSPOSE(_xlfn._xlws.SORT(_xlfn._xlws.FILTER(cropResidues[initial_conditions_level]&amp;"|"&amp;cropResidues[initial_conditions_name],cropResidues[experiment_id]=A85)))</f>
        <v>|</v>
      </c>
    </row>
    <row r="86" spans="2:2" x14ac:dyDescent="0.25">
      <c r="B86" t="str" cm="1">
        <f t="array" ref="B86">TRANSPOSE(_xlfn._xlws.SORT(_xlfn._xlws.FILTER(cropResidues[initial_conditions_level]&amp;"|"&amp;cropResidues[initial_conditions_name],cropResidues[experiment_id]=A86)))</f>
        <v>|</v>
      </c>
    </row>
    <row r="87" spans="2:2" x14ac:dyDescent="0.25">
      <c r="B87" t="str" cm="1">
        <f t="array" ref="B87">TRANSPOSE(_xlfn._xlws.SORT(_xlfn._xlws.FILTER(cropResidues[initial_conditions_level]&amp;"|"&amp;cropResidues[initial_conditions_name],cropResidues[experiment_id]=A87)))</f>
        <v>|</v>
      </c>
    </row>
    <row r="88" spans="2:2" x14ac:dyDescent="0.25">
      <c r="B88" t="str" cm="1">
        <f t="array" ref="B88">TRANSPOSE(_xlfn._xlws.SORT(_xlfn._xlws.FILTER(cropResidues[initial_conditions_level]&amp;"|"&amp;cropResidues[initial_conditions_name],cropResidues[experiment_id]=A88)))</f>
        <v>|</v>
      </c>
    </row>
    <row r="89" spans="2:2" x14ac:dyDescent="0.25">
      <c r="B89" t="str" cm="1">
        <f t="array" ref="B89">TRANSPOSE(_xlfn._xlws.SORT(_xlfn._xlws.FILTER(cropResidues[initial_conditions_level]&amp;"|"&amp;cropResidues[initial_conditions_name],cropResidues[experiment_id]=A89)))</f>
        <v>|</v>
      </c>
    </row>
    <row r="90" spans="2:2" x14ac:dyDescent="0.25">
      <c r="B90" t="str" cm="1">
        <f t="array" ref="B90">TRANSPOSE(_xlfn._xlws.SORT(_xlfn._xlws.FILTER(cropResidues[initial_conditions_level]&amp;"|"&amp;cropResidues[initial_conditions_name],cropResidues[experiment_id]=A90)))</f>
        <v>|</v>
      </c>
    </row>
    <row r="91" spans="2:2" x14ac:dyDescent="0.25">
      <c r="B91" t="str" cm="1">
        <f t="array" ref="B91">TRANSPOSE(_xlfn._xlws.SORT(_xlfn._xlws.FILTER(cropResidues[initial_conditions_level]&amp;"|"&amp;cropResidues[initial_conditions_name],cropResidues[experiment_id]=A91)))</f>
        <v>|</v>
      </c>
    </row>
    <row r="92" spans="2:2" x14ac:dyDescent="0.25">
      <c r="B92" t="str" cm="1">
        <f t="array" ref="B92">TRANSPOSE(_xlfn._xlws.SORT(_xlfn._xlws.FILTER(cropResidues[initial_conditions_level]&amp;"|"&amp;cropResidues[initial_conditions_name],cropResidues[experiment_id]=A92)))</f>
        <v>|</v>
      </c>
    </row>
    <row r="93" spans="2:2" x14ac:dyDescent="0.25">
      <c r="B93" t="str" cm="1">
        <f t="array" ref="B93">TRANSPOSE(_xlfn._xlws.SORT(_xlfn._xlws.FILTER(cropResidues[initial_conditions_level]&amp;"|"&amp;cropResidues[initial_conditions_name],cropResidues[experiment_id]=A93)))</f>
        <v>|</v>
      </c>
    </row>
    <row r="94" spans="2:2" x14ac:dyDescent="0.25">
      <c r="B94" t="str" cm="1">
        <f t="array" ref="B94">TRANSPOSE(_xlfn._xlws.SORT(_xlfn._xlws.FILTER(cropResidues[initial_conditions_level]&amp;"|"&amp;cropResidues[initial_conditions_name],cropResidues[experiment_id]=A94)))</f>
        <v>|</v>
      </c>
    </row>
    <row r="95" spans="2:2" x14ac:dyDescent="0.25">
      <c r="B95" t="str" cm="1">
        <f t="array" ref="B95">TRANSPOSE(_xlfn._xlws.SORT(_xlfn._xlws.FILTER(cropResidues[initial_conditions_level]&amp;"|"&amp;cropResidues[initial_conditions_name],cropResidues[experiment_id]=A95)))</f>
        <v>|</v>
      </c>
    </row>
    <row r="96" spans="2:2" x14ac:dyDescent="0.25">
      <c r="B96" t="str" cm="1">
        <f t="array" ref="B96">TRANSPOSE(_xlfn._xlws.SORT(_xlfn._xlws.FILTER(cropResidues[initial_conditions_level]&amp;"|"&amp;cropResidues[initial_conditions_name],cropResidues[experiment_id]=A96)))</f>
        <v>|</v>
      </c>
    </row>
    <row r="97" spans="2:2" x14ac:dyDescent="0.25">
      <c r="B97" t="str" cm="1">
        <f t="array" ref="B97">TRANSPOSE(_xlfn._xlws.SORT(_xlfn._xlws.FILTER(cropResidues[initial_conditions_level]&amp;"|"&amp;cropResidues[initial_conditions_name],cropResidues[experiment_id]=A97)))</f>
        <v>|</v>
      </c>
    </row>
    <row r="98" spans="2:2" x14ac:dyDescent="0.25">
      <c r="B98" t="str" cm="1">
        <f t="array" ref="B98">TRANSPOSE(_xlfn._xlws.SORT(_xlfn._xlws.FILTER(cropResidues[initial_conditions_level]&amp;"|"&amp;cropResidues[initial_conditions_name],cropResidues[experiment_id]=A98)))</f>
        <v>|</v>
      </c>
    </row>
    <row r="99" spans="2:2" x14ac:dyDescent="0.25">
      <c r="B99" t="str" cm="1">
        <f t="array" ref="B99">TRANSPOSE(_xlfn._xlws.SORT(_xlfn._xlws.FILTER(cropResidues[initial_conditions_level]&amp;"|"&amp;cropResidues[initial_conditions_name],cropResidues[experiment_id]=A99)))</f>
        <v>|</v>
      </c>
    </row>
    <row r="100" spans="2:2" x14ac:dyDescent="0.25">
      <c r="B100" t="str" cm="1">
        <f t="array" ref="B100">TRANSPOSE(_xlfn._xlws.SORT(_xlfn._xlws.FILTER(cropResidues[initial_conditions_level]&amp;"|"&amp;cropResidues[initial_conditions_name],cropResidues[experiment_id]=A100)))</f>
        <v>|</v>
      </c>
    </row>
    <row r="101" spans="2:2" x14ac:dyDescent="0.25">
      <c r="B101" t="str" cm="1">
        <f t="array" ref="B101">TRANSPOSE(_xlfn._xlws.SORT(_xlfn._xlws.FILTER(cropResidues[initial_conditions_level]&amp;"|"&amp;cropResidues[initial_conditions_name],cropResidues[experiment_id]=A101)))</f>
        <v>|</v>
      </c>
    </row>
    <row r="102" spans="2:2" x14ac:dyDescent="0.25">
      <c r="B102" t="str" cm="1">
        <f t="array" ref="B102">TRANSPOSE(_xlfn._xlws.SORT(_xlfn._xlws.FILTER(cropResidues[initial_conditions_level]&amp;"|"&amp;cropResidues[initial_conditions_name],cropResidues[experiment_id]=A102)))</f>
        <v>|</v>
      </c>
    </row>
    <row r="103" spans="2:2" x14ac:dyDescent="0.25">
      <c r="B103" t="str" cm="1">
        <f t="array" ref="B103">TRANSPOSE(_xlfn._xlws.SORT(_xlfn._xlws.FILTER(cropResidues[initial_conditions_level]&amp;"|"&amp;cropResidues[initial_conditions_name],cropResidues[experiment_id]=A103)))</f>
        <v>|</v>
      </c>
    </row>
    <row r="104" spans="2:2" x14ac:dyDescent="0.25">
      <c r="B104" t="str" cm="1">
        <f t="array" ref="B104">TRANSPOSE(_xlfn._xlws.SORT(_xlfn._xlws.FILTER(cropResidues[initial_conditions_level]&amp;"|"&amp;cropResidues[initial_conditions_name],cropResidues[experiment_id]=A104)))</f>
        <v>|</v>
      </c>
    </row>
    <row r="105" spans="2:2" x14ac:dyDescent="0.25">
      <c r="B105" t="str" cm="1">
        <f t="array" ref="B105">TRANSPOSE(_xlfn._xlws.SORT(_xlfn._xlws.FILTER(cropResidues[initial_conditions_level]&amp;"|"&amp;cropResidues[initial_conditions_name],cropResidues[experiment_id]=A105)))</f>
        <v>|</v>
      </c>
    </row>
    <row r="106" spans="2:2" x14ac:dyDescent="0.25">
      <c r="B106" t="str" cm="1">
        <f t="array" ref="B106">TRANSPOSE(_xlfn._xlws.SORT(_xlfn._xlws.FILTER(cropResidues[initial_conditions_level]&amp;"|"&amp;cropResidues[initial_conditions_name],cropResidues[experiment_id]=A106)))</f>
        <v>|</v>
      </c>
    </row>
    <row r="107" spans="2:2" x14ac:dyDescent="0.25">
      <c r="B107" t="str" cm="1">
        <f t="array" ref="B107">TRANSPOSE(_xlfn._xlws.SORT(_xlfn._xlws.FILTER(cropResidues[initial_conditions_level]&amp;"|"&amp;cropResidues[initial_conditions_name],cropResidues[experiment_id]=A107)))</f>
        <v>|</v>
      </c>
    </row>
    <row r="108" spans="2:2" x14ac:dyDescent="0.25">
      <c r="B108" t="str" cm="1">
        <f t="array" ref="B108">TRANSPOSE(_xlfn._xlws.SORT(_xlfn._xlws.FILTER(cropResidues[initial_conditions_level]&amp;"|"&amp;cropResidues[initial_conditions_name],cropResidues[experiment_id]=A108)))</f>
        <v>|</v>
      </c>
    </row>
    <row r="109" spans="2:2" x14ac:dyDescent="0.25">
      <c r="B109" t="str" cm="1">
        <f t="array" ref="B109">TRANSPOSE(_xlfn._xlws.SORT(_xlfn._xlws.FILTER(cropResidues[initial_conditions_level]&amp;"|"&amp;cropResidues[initial_conditions_name],cropResidues[experiment_id]=A109)))</f>
        <v>|</v>
      </c>
    </row>
    <row r="110" spans="2:2" x14ac:dyDescent="0.25">
      <c r="B110" t="str" cm="1">
        <f t="array" ref="B110">TRANSPOSE(_xlfn._xlws.SORT(_xlfn._xlws.FILTER(cropResidues[initial_conditions_level]&amp;"|"&amp;cropResidues[initial_conditions_name],cropResidues[experiment_id]=A110)))</f>
        <v>|</v>
      </c>
    </row>
    <row r="111" spans="2:2" x14ac:dyDescent="0.25">
      <c r="B111" t="str" cm="1">
        <f t="array" ref="B111">TRANSPOSE(_xlfn._xlws.SORT(_xlfn._xlws.FILTER(cropResidues[initial_conditions_level]&amp;"|"&amp;cropResidues[initial_conditions_name],cropResidues[experiment_id]=A111)))</f>
        <v>|</v>
      </c>
    </row>
    <row r="112" spans="2:2" x14ac:dyDescent="0.25">
      <c r="B112" t="str" cm="1">
        <f t="array" ref="B112">TRANSPOSE(_xlfn._xlws.SORT(_xlfn._xlws.FILTER(cropResidues[initial_conditions_level]&amp;"|"&amp;cropResidues[initial_conditions_name],cropResidues[experiment_id]=A112)))</f>
        <v>|</v>
      </c>
    </row>
    <row r="113" spans="2:2" x14ac:dyDescent="0.25">
      <c r="B113" t="str" cm="1">
        <f t="array" ref="B113">TRANSPOSE(_xlfn._xlws.SORT(_xlfn._xlws.FILTER(cropResidues[initial_conditions_level]&amp;"|"&amp;cropResidues[initial_conditions_name],cropResidues[experiment_id]=A113)))</f>
        <v>|</v>
      </c>
    </row>
    <row r="114" spans="2:2" x14ac:dyDescent="0.25">
      <c r="B114" t="str" cm="1">
        <f t="array" ref="B114">TRANSPOSE(_xlfn._xlws.SORT(_xlfn._xlws.FILTER(cropResidues[initial_conditions_level]&amp;"|"&amp;cropResidues[initial_conditions_name],cropResidues[experiment_id]=A114)))</f>
        <v>|</v>
      </c>
    </row>
    <row r="115" spans="2:2" x14ac:dyDescent="0.25">
      <c r="B115" t="str" cm="1">
        <f t="array" ref="B115">TRANSPOSE(_xlfn._xlws.SORT(_xlfn._xlws.FILTER(cropResidues[initial_conditions_level]&amp;"|"&amp;cropResidues[initial_conditions_name],cropResidues[experiment_id]=A115)))</f>
        <v>|</v>
      </c>
    </row>
    <row r="116" spans="2:2" x14ac:dyDescent="0.25">
      <c r="B116" t="str" cm="1">
        <f t="array" ref="B116">TRANSPOSE(_xlfn._xlws.SORT(_xlfn._xlws.FILTER(cropResidues[initial_conditions_level]&amp;"|"&amp;cropResidues[initial_conditions_name],cropResidues[experiment_id]=A116)))</f>
        <v>|</v>
      </c>
    </row>
    <row r="117" spans="2:2" x14ac:dyDescent="0.25">
      <c r="B117" t="str" cm="1">
        <f t="array" ref="B117">TRANSPOSE(_xlfn._xlws.SORT(_xlfn._xlws.FILTER(cropResidues[initial_conditions_level]&amp;"|"&amp;cropResidues[initial_conditions_name],cropResidues[experiment_id]=A117)))</f>
        <v>|</v>
      </c>
    </row>
    <row r="118" spans="2:2" x14ac:dyDescent="0.25">
      <c r="B118" t="str" cm="1">
        <f t="array" ref="B118">TRANSPOSE(_xlfn._xlws.SORT(_xlfn._xlws.FILTER(cropResidues[initial_conditions_level]&amp;"|"&amp;cropResidues[initial_conditions_name],cropResidues[experiment_id]=A118)))</f>
        <v>|</v>
      </c>
    </row>
    <row r="119" spans="2:2" x14ac:dyDescent="0.25">
      <c r="B119" t="str" cm="1">
        <f t="array" ref="B119">TRANSPOSE(_xlfn._xlws.SORT(_xlfn._xlws.FILTER(cropResidues[initial_conditions_level]&amp;"|"&amp;cropResidues[initial_conditions_name],cropResidues[experiment_id]=A119)))</f>
        <v>|</v>
      </c>
    </row>
    <row r="120" spans="2:2" x14ac:dyDescent="0.25">
      <c r="B120" t="str" cm="1">
        <f t="array" ref="B120">TRANSPOSE(_xlfn._xlws.SORT(_xlfn._xlws.FILTER(cropResidues[initial_conditions_level]&amp;"|"&amp;cropResidues[initial_conditions_name],cropResidues[experiment_id]=A120)))</f>
        <v>|</v>
      </c>
    </row>
    <row r="121" spans="2:2" x14ac:dyDescent="0.25">
      <c r="B121" t="str" cm="1">
        <f t="array" ref="B121">TRANSPOSE(_xlfn._xlws.SORT(_xlfn._xlws.FILTER(cropResidues[initial_conditions_level]&amp;"|"&amp;cropResidues[initial_conditions_name],cropResidues[experiment_id]=A121)))</f>
        <v>|</v>
      </c>
    </row>
    <row r="122" spans="2:2" x14ac:dyDescent="0.25">
      <c r="B122" t="str" cm="1">
        <f t="array" ref="B122">TRANSPOSE(_xlfn._xlws.SORT(_xlfn._xlws.FILTER(cropResidues[initial_conditions_level]&amp;"|"&amp;cropResidues[initial_conditions_name],cropResidues[experiment_id]=A122)))</f>
        <v>|</v>
      </c>
    </row>
    <row r="123" spans="2:2" x14ac:dyDescent="0.25">
      <c r="B123" t="str" cm="1">
        <f t="array" ref="B123">TRANSPOSE(_xlfn._xlws.SORT(_xlfn._xlws.FILTER(cropResidues[initial_conditions_level]&amp;"|"&amp;cropResidues[initial_conditions_name],cropResidues[experiment_id]=A123)))</f>
        <v>|</v>
      </c>
    </row>
    <row r="124" spans="2:2" x14ac:dyDescent="0.25">
      <c r="B124" t="str" cm="1">
        <f t="array" ref="B124">TRANSPOSE(_xlfn._xlws.SORT(_xlfn._xlws.FILTER(cropResidues[initial_conditions_level]&amp;"|"&amp;cropResidues[initial_conditions_name],cropResidues[experiment_id]=A124)))</f>
        <v>|</v>
      </c>
    </row>
    <row r="125" spans="2:2" x14ac:dyDescent="0.25">
      <c r="B125" t="str" cm="1">
        <f t="array" ref="B125">TRANSPOSE(_xlfn._xlws.SORT(_xlfn._xlws.FILTER(cropResidues[initial_conditions_level]&amp;"|"&amp;cropResidues[initial_conditions_name],cropResidues[experiment_id]=A125)))</f>
        <v>|</v>
      </c>
    </row>
    <row r="126" spans="2:2" x14ac:dyDescent="0.25">
      <c r="B126" t="str" cm="1">
        <f t="array" ref="B126">TRANSPOSE(_xlfn._xlws.SORT(_xlfn._xlws.FILTER(cropResidues[initial_conditions_level]&amp;"|"&amp;cropResidues[initial_conditions_name],cropResidues[experiment_id]=A126)))</f>
        <v>|</v>
      </c>
    </row>
    <row r="127" spans="2:2" x14ac:dyDescent="0.25">
      <c r="B127" t="str" cm="1">
        <f t="array" ref="B127">TRANSPOSE(_xlfn._xlws.SORT(_xlfn._xlws.FILTER(cropResidues[initial_conditions_level]&amp;"|"&amp;cropResidues[initial_conditions_name],cropResidues[experiment_id]=A127)))</f>
        <v>|</v>
      </c>
    </row>
    <row r="128" spans="2:2" x14ac:dyDescent="0.25">
      <c r="B128" t="str" cm="1">
        <f t="array" ref="B128">TRANSPOSE(_xlfn._xlws.SORT(_xlfn._xlws.FILTER(cropResidues[initial_conditions_level]&amp;"|"&amp;cropResidues[initial_conditions_name],cropResidues[experiment_id]=A128)))</f>
        <v>|</v>
      </c>
    </row>
    <row r="129" spans="2:2" x14ac:dyDescent="0.25">
      <c r="B129" t="str" cm="1">
        <f t="array" ref="B129">TRANSPOSE(_xlfn._xlws.SORT(_xlfn._xlws.FILTER(cropResidues[initial_conditions_level]&amp;"|"&amp;cropResidues[initial_conditions_name],cropResidues[experiment_id]=A129)))</f>
        <v>|</v>
      </c>
    </row>
    <row r="130" spans="2:2" x14ac:dyDescent="0.25">
      <c r="B130" t="str" cm="1">
        <f t="array" ref="B130">TRANSPOSE(_xlfn._xlws.SORT(_xlfn._xlws.FILTER(cropResidues[initial_conditions_level]&amp;"|"&amp;cropResidues[initial_conditions_name],cropResidues[experiment_id]=A130)))</f>
        <v>|</v>
      </c>
    </row>
    <row r="131" spans="2:2" x14ac:dyDescent="0.25">
      <c r="B131" t="str" cm="1">
        <f t="array" ref="B131">TRANSPOSE(_xlfn._xlws.SORT(_xlfn._xlws.FILTER(cropResidues[initial_conditions_level]&amp;"|"&amp;cropResidues[initial_conditions_name],cropResidues[experiment_id]=A131)))</f>
        <v>|</v>
      </c>
    </row>
    <row r="132" spans="2:2" x14ac:dyDescent="0.25">
      <c r="B132" t="str" cm="1">
        <f t="array" ref="B132">TRANSPOSE(_xlfn._xlws.SORT(_xlfn._xlws.FILTER(cropResidues[initial_conditions_level]&amp;"|"&amp;cropResidues[initial_conditions_name],cropResidues[experiment_id]=A132)))</f>
        <v>|</v>
      </c>
    </row>
    <row r="133" spans="2:2" x14ac:dyDescent="0.25">
      <c r="B133" t="str" cm="1">
        <f t="array" ref="B133">TRANSPOSE(_xlfn._xlws.SORT(_xlfn._xlws.FILTER(cropResidues[initial_conditions_level]&amp;"|"&amp;cropResidues[initial_conditions_name],cropResidues[experiment_id]=A133)))</f>
        <v>|</v>
      </c>
    </row>
    <row r="134" spans="2:2" x14ac:dyDescent="0.25">
      <c r="B134" t="str" cm="1">
        <f t="array" ref="B134">TRANSPOSE(_xlfn._xlws.SORT(_xlfn._xlws.FILTER(cropResidues[initial_conditions_level]&amp;"|"&amp;cropResidues[initial_conditions_name],cropResidues[experiment_id]=A134)))</f>
        <v>|</v>
      </c>
    </row>
    <row r="135" spans="2:2" x14ac:dyDescent="0.25">
      <c r="B135" t="str" cm="1">
        <f t="array" ref="B135">TRANSPOSE(_xlfn._xlws.SORT(_xlfn._xlws.FILTER(cropResidues[initial_conditions_level]&amp;"|"&amp;cropResidues[initial_conditions_name],cropResidues[experiment_id]=A135)))</f>
        <v>|</v>
      </c>
    </row>
    <row r="136" spans="2:2" x14ac:dyDescent="0.25">
      <c r="B136" t="str" cm="1">
        <f t="array" ref="B136">TRANSPOSE(_xlfn._xlws.SORT(_xlfn._xlws.FILTER(cropResidues[initial_conditions_level]&amp;"|"&amp;cropResidues[initial_conditions_name],cropResidues[experiment_id]=A136)))</f>
        <v>|</v>
      </c>
    </row>
    <row r="137" spans="2:2" x14ac:dyDescent="0.25">
      <c r="B137" t="str" cm="1">
        <f t="array" ref="B137">TRANSPOSE(_xlfn._xlws.SORT(_xlfn._xlws.FILTER(cropResidues[initial_conditions_level]&amp;"|"&amp;cropResidues[initial_conditions_name],cropResidues[experiment_id]=A137)))</f>
        <v>|</v>
      </c>
    </row>
    <row r="138" spans="2:2" x14ac:dyDescent="0.25">
      <c r="B138" t="str" cm="1">
        <f t="array" ref="B138">TRANSPOSE(_xlfn._xlws.SORT(_xlfn._xlws.FILTER(cropResidues[initial_conditions_level]&amp;"|"&amp;cropResidues[initial_conditions_name],cropResidues[experiment_id]=A138)))</f>
        <v>|</v>
      </c>
    </row>
    <row r="139" spans="2:2" x14ac:dyDescent="0.25">
      <c r="B139" t="str" cm="1">
        <f t="array" ref="B139">TRANSPOSE(_xlfn._xlws.SORT(_xlfn._xlws.FILTER(cropResidues[initial_conditions_level]&amp;"|"&amp;cropResidues[initial_conditions_name],cropResidues[experiment_id]=A139)))</f>
        <v>|</v>
      </c>
    </row>
    <row r="140" spans="2:2" x14ac:dyDescent="0.25">
      <c r="B140" t="str" cm="1">
        <f t="array" ref="B140">TRANSPOSE(_xlfn._xlws.SORT(_xlfn._xlws.FILTER(cropResidues[initial_conditions_level]&amp;"|"&amp;cropResidues[initial_conditions_name],cropResidues[experiment_id]=A140)))</f>
        <v>|</v>
      </c>
    </row>
    <row r="141" spans="2:2" x14ac:dyDescent="0.25">
      <c r="B141" t="str" cm="1">
        <f t="array" ref="B141">TRANSPOSE(_xlfn._xlws.SORT(_xlfn._xlws.FILTER(cropResidues[initial_conditions_level]&amp;"|"&amp;cropResidues[initial_conditions_name],cropResidues[experiment_id]=A141)))</f>
        <v>|</v>
      </c>
    </row>
    <row r="142" spans="2:2" x14ac:dyDescent="0.25">
      <c r="B142" t="str" cm="1">
        <f t="array" ref="B142">TRANSPOSE(_xlfn._xlws.SORT(_xlfn._xlws.FILTER(cropResidues[initial_conditions_level]&amp;"|"&amp;cropResidues[initial_conditions_name],cropResidues[experiment_id]=A142)))</f>
        <v>|</v>
      </c>
    </row>
    <row r="143" spans="2:2" x14ac:dyDescent="0.25">
      <c r="B143" t="str" cm="1">
        <f t="array" ref="B143">TRANSPOSE(_xlfn._xlws.SORT(_xlfn._xlws.FILTER(cropResidues[initial_conditions_level]&amp;"|"&amp;cropResidues[initial_conditions_name],cropResidues[experiment_id]=A143)))</f>
        <v>|</v>
      </c>
    </row>
    <row r="144" spans="2:2" x14ac:dyDescent="0.25">
      <c r="B144" t="str" cm="1">
        <f t="array" ref="B144">TRANSPOSE(_xlfn._xlws.SORT(_xlfn._xlws.FILTER(cropResidues[initial_conditions_level]&amp;"|"&amp;cropResidues[initial_conditions_name],cropResidues[experiment_id]=A144)))</f>
        <v>|</v>
      </c>
    </row>
    <row r="145" spans="2:2" x14ac:dyDescent="0.25">
      <c r="B145" t="str" cm="1">
        <f t="array" ref="B145">TRANSPOSE(_xlfn._xlws.SORT(_xlfn._xlws.FILTER(cropResidues[initial_conditions_level]&amp;"|"&amp;cropResidues[initial_conditions_name],cropResidues[experiment_id]=A145)))</f>
        <v>|</v>
      </c>
    </row>
    <row r="146" spans="2:2" x14ac:dyDescent="0.25">
      <c r="B146" t="str" cm="1">
        <f t="array" ref="B146">TRANSPOSE(_xlfn._xlws.SORT(_xlfn._xlws.FILTER(cropResidues[initial_conditions_level]&amp;"|"&amp;cropResidues[initial_conditions_name],cropResidues[experiment_id]=A146)))</f>
        <v>|</v>
      </c>
    </row>
    <row r="147" spans="2:2" x14ac:dyDescent="0.25">
      <c r="B147" t="str" cm="1">
        <f t="array" ref="B147">TRANSPOSE(_xlfn._xlws.SORT(_xlfn._xlws.FILTER(cropResidues[initial_conditions_level]&amp;"|"&amp;cropResidues[initial_conditions_name],cropResidues[experiment_id]=A147)))</f>
        <v>|</v>
      </c>
    </row>
    <row r="148" spans="2:2" x14ac:dyDescent="0.25">
      <c r="B148" t="str" cm="1">
        <f t="array" ref="B148">TRANSPOSE(_xlfn._xlws.SORT(_xlfn._xlws.FILTER(cropResidues[initial_conditions_level]&amp;"|"&amp;cropResidues[initial_conditions_name],cropResidues[experiment_id]=A148)))</f>
        <v>|</v>
      </c>
    </row>
    <row r="149" spans="2:2" x14ac:dyDescent="0.25">
      <c r="B149" t="str" cm="1">
        <f t="array" ref="B149">TRANSPOSE(_xlfn._xlws.SORT(_xlfn._xlws.FILTER(cropResidues[initial_conditions_level]&amp;"|"&amp;cropResidues[initial_conditions_name],cropResidues[experiment_id]=A149)))</f>
        <v>|</v>
      </c>
    </row>
    <row r="150" spans="2:2" x14ac:dyDescent="0.25">
      <c r="B150" t="str" cm="1">
        <f t="array" ref="B150">TRANSPOSE(_xlfn._xlws.SORT(_xlfn._xlws.FILTER(cropResidues[initial_conditions_level]&amp;"|"&amp;cropResidues[initial_conditions_name],cropResidues[experiment_id]=A150)))</f>
        <v>|</v>
      </c>
    </row>
    <row r="151" spans="2:2" x14ac:dyDescent="0.25">
      <c r="B151" t="str" cm="1">
        <f t="array" ref="B151">TRANSPOSE(_xlfn._xlws.SORT(_xlfn._xlws.FILTER(cropResidues[initial_conditions_level]&amp;"|"&amp;cropResidues[initial_conditions_name],cropResidues[experiment_id]=A151)))</f>
        <v>|</v>
      </c>
    </row>
    <row r="152" spans="2:2" x14ac:dyDescent="0.25">
      <c r="B152" t="str" cm="1">
        <f t="array" ref="B152">TRANSPOSE(_xlfn._xlws.SORT(_xlfn._xlws.FILTER(cropResidues[initial_conditions_level]&amp;"|"&amp;cropResidues[initial_conditions_name],cropResidues[experiment_id]=A152)))</f>
        <v>|</v>
      </c>
    </row>
    <row r="153" spans="2:2" x14ac:dyDescent="0.25">
      <c r="B153" t="str" cm="1">
        <f t="array" ref="B153">TRANSPOSE(_xlfn._xlws.SORT(_xlfn._xlws.FILTER(cropResidues[initial_conditions_level]&amp;"|"&amp;cropResidues[initial_conditions_name],cropResidues[experiment_id]=A153)))</f>
        <v>|</v>
      </c>
    </row>
    <row r="154" spans="2:2" x14ac:dyDescent="0.25">
      <c r="B154" t="str" cm="1">
        <f t="array" ref="B154">TRANSPOSE(_xlfn._xlws.SORT(_xlfn._xlws.FILTER(cropResidues[initial_conditions_level]&amp;"|"&amp;cropResidues[initial_conditions_name],cropResidues[experiment_id]=A154)))</f>
        <v>|</v>
      </c>
    </row>
    <row r="155" spans="2:2" x14ac:dyDescent="0.25">
      <c r="B155" t="str" cm="1">
        <f t="array" ref="B155">TRANSPOSE(_xlfn._xlws.SORT(_xlfn._xlws.FILTER(cropResidues[initial_conditions_level]&amp;"|"&amp;cropResidues[initial_conditions_name],cropResidues[experiment_id]=A155)))</f>
        <v>|</v>
      </c>
    </row>
    <row r="156" spans="2:2" x14ac:dyDescent="0.25">
      <c r="B156" t="str" cm="1">
        <f t="array" ref="B156">TRANSPOSE(_xlfn._xlws.SORT(_xlfn._xlws.FILTER(cropResidues[initial_conditions_level]&amp;"|"&amp;cropResidues[initial_conditions_name],cropResidues[experiment_id]=A156)))</f>
        <v>|</v>
      </c>
    </row>
    <row r="157" spans="2:2" x14ac:dyDescent="0.25">
      <c r="B157" t="str" cm="1">
        <f t="array" ref="B157">TRANSPOSE(_xlfn._xlws.SORT(_xlfn._xlws.FILTER(cropResidues[initial_conditions_level]&amp;"|"&amp;cropResidues[initial_conditions_name],cropResidues[experiment_id]=A157)))</f>
        <v>|</v>
      </c>
    </row>
    <row r="158" spans="2:2" x14ac:dyDescent="0.25">
      <c r="B158" t="str" cm="1">
        <f t="array" ref="B158">TRANSPOSE(_xlfn._xlws.SORT(_xlfn._xlws.FILTER(cropResidues[initial_conditions_level]&amp;"|"&amp;cropResidues[initial_conditions_name],cropResidues[experiment_id]=A158)))</f>
        <v>|</v>
      </c>
    </row>
    <row r="159" spans="2:2" x14ac:dyDescent="0.25">
      <c r="B159" t="str" cm="1">
        <f t="array" ref="B159">TRANSPOSE(_xlfn._xlws.SORT(_xlfn._xlws.FILTER(cropResidues[initial_conditions_level]&amp;"|"&amp;cropResidues[initial_conditions_name],cropResidues[experiment_id]=A159)))</f>
        <v>|</v>
      </c>
    </row>
    <row r="160" spans="2:2" x14ac:dyDescent="0.25">
      <c r="B160" t="str" cm="1">
        <f t="array" ref="B160">TRANSPOSE(_xlfn._xlws.SORT(_xlfn._xlws.FILTER(cropResidues[initial_conditions_level]&amp;"|"&amp;cropResidues[initial_conditions_name],cropResidues[experiment_id]=A160)))</f>
        <v>|</v>
      </c>
    </row>
    <row r="161" spans="2:2" x14ac:dyDescent="0.25">
      <c r="B161" t="str" cm="1">
        <f t="array" ref="B161">TRANSPOSE(_xlfn._xlws.SORT(_xlfn._xlws.FILTER(cropResidues[initial_conditions_level]&amp;"|"&amp;cropResidues[initial_conditions_name],cropResidues[experiment_id]=A161)))</f>
        <v>|</v>
      </c>
    </row>
    <row r="162" spans="2:2" x14ac:dyDescent="0.25">
      <c r="B162" t="str" cm="1">
        <f t="array" ref="B162">TRANSPOSE(_xlfn._xlws.SORT(_xlfn._xlws.FILTER(cropResidues[initial_conditions_level]&amp;"|"&amp;cropResidues[initial_conditions_name],cropResidues[experiment_id]=A162)))</f>
        <v>|</v>
      </c>
    </row>
    <row r="163" spans="2:2" x14ac:dyDescent="0.25">
      <c r="B163" t="str" cm="1">
        <f t="array" ref="B163">TRANSPOSE(_xlfn._xlws.SORT(_xlfn._xlws.FILTER(cropResidues[initial_conditions_level]&amp;"|"&amp;cropResidues[initial_conditions_name],cropResidues[experiment_id]=A163)))</f>
        <v>|</v>
      </c>
    </row>
    <row r="164" spans="2:2" x14ac:dyDescent="0.25">
      <c r="B164" t="str" cm="1">
        <f t="array" ref="B164">TRANSPOSE(_xlfn._xlws.SORT(_xlfn._xlws.FILTER(cropResidues[initial_conditions_level]&amp;"|"&amp;cropResidues[initial_conditions_name],cropResidues[experiment_id]=A164)))</f>
        <v>|</v>
      </c>
    </row>
    <row r="165" spans="2:2" x14ac:dyDescent="0.25">
      <c r="B165" t="str" cm="1">
        <f t="array" ref="B165">TRANSPOSE(_xlfn._xlws.SORT(_xlfn._xlws.FILTER(cropResidues[initial_conditions_level]&amp;"|"&amp;cropResidues[initial_conditions_name],cropResidues[experiment_id]=A165)))</f>
        <v>|</v>
      </c>
    </row>
    <row r="166" spans="2:2" x14ac:dyDescent="0.25">
      <c r="B166" t="str" cm="1">
        <f t="array" ref="B166">TRANSPOSE(_xlfn._xlws.SORT(_xlfn._xlws.FILTER(cropResidues[initial_conditions_level]&amp;"|"&amp;cropResidues[initial_conditions_name],cropResidues[experiment_id]=A166)))</f>
        <v>|</v>
      </c>
    </row>
    <row r="167" spans="2:2" x14ac:dyDescent="0.25">
      <c r="B167" t="str" cm="1">
        <f t="array" ref="B167">TRANSPOSE(_xlfn._xlws.SORT(_xlfn._xlws.FILTER(cropResidues[initial_conditions_level]&amp;"|"&amp;cropResidues[initial_conditions_name],cropResidues[experiment_id]=A167)))</f>
        <v>|</v>
      </c>
    </row>
    <row r="168" spans="2:2" x14ac:dyDescent="0.25">
      <c r="B168" t="str" cm="1">
        <f t="array" ref="B168">TRANSPOSE(_xlfn._xlws.SORT(_xlfn._xlws.FILTER(cropResidues[initial_conditions_level]&amp;"|"&amp;cropResidues[initial_conditions_name],cropResidues[experiment_id]=A168)))</f>
        <v>|</v>
      </c>
    </row>
    <row r="169" spans="2:2" x14ac:dyDescent="0.25">
      <c r="B169" t="str" cm="1">
        <f t="array" ref="B169">TRANSPOSE(_xlfn._xlws.SORT(_xlfn._xlws.FILTER(cropResidues[initial_conditions_level]&amp;"|"&amp;cropResidues[initial_conditions_name],cropResidues[experiment_id]=A169)))</f>
        <v>|</v>
      </c>
    </row>
    <row r="170" spans="2:2" x14ac:dyDescent="0.25">
      <c r="B170" t="str" cm="1">
        <f t="array" ref="B170">TRANSPOSE(_xlfn._xlws.SORT(_xlfn._xlws.FILTER(cropResidues[initial_conditions_level]&amp;"|"&amp;cropResidues[initial_conditions_name],cropResidues[experiment_id]=A170)))</f>
        <v>|</v>
      </c>
    </row>
    <row r="171" spans="2:2" x14ac:dyDescent="0.25">
      <c r="B171" t="str" cm="1">
        <f t="array" ref="B171">TRANSPOSE(_xlfn._xlws.SORT(_xlfn._xlws.FILTER(cropResidues[initial_conditions_level]&amp;"|"&amp;cropResidues[initial_conditions_name],cropResidues[experiment_id]=A171)))</f>
        <v>|</v>
      </c>
    </row>
    <row r="172" spans="2:2" x14ac:dyDescent="0.25">
      <c r="B172" t="str" cm="1">
        <f t="array" ref="B172">TRANSPOSE(_xlfn._xlws.SORT(_xlfn._xlws.FILTER(cropResidues[initial_conditions_level]&amp;"|"&amp;cropResidues[initial_conditions_name],cropResidues[experiment_id]=A172)))</f>
        <v>|</v>
      </c>
    </row>
    <row r="173" spans="2:2" x14ac:dyDescent="0.25">
      <c r="B173" t="str" cm="1">
        <f t="array" ref="B173">TRANSPOSE(_xlfn._xlws.SORT(_xlfn._xlws.FILTER(cropResidues[initial_conditions_level]&amp;"|"&amp;cropResidues[initial_conditions_name],cropResidues[experiment_id]=A173)))</f>
        <v>|</v>
      </c>
    </row>
    <row r="174" spans="2:2" x14ac:dyDescent="0.25">
      <c r="B174" t="str" cm="1">
        <f t="array" ref="B174">TRANSPOSE(_xlfn._xlws.SORT(_xlfn._xlws.FILTER(cropResidues[initial_conditions_level]&amp;"|"&amp;cropResidues[initial_conditions_name],cropResidues[experiment_id]=A174)))</f>
        <v>|</v>
      </c>
    </row>
    <row r="175" spans="2:2" x14ac:dyDescent="0.25">
      <c r="B175" t="str" cm="1">
        <f t="array" ref="B175">TRANSPOSE(_xlfn._xlws.SORT(_xlfn._xlws.FILTER(cropResidues[initial_conditions_level]&amp;"|"&amp;cropResidues[initial_conditions_name],cropResidues[experiment_id]=A175)))</f>
        <v>|</v>
      </c>
    </row>
    <row r="176" spans="2:2" x14ac:dyDescent="0.25">
      <c r="B176" t="str" cm="1">
        <f t="array" ref="B176">TRANSPOSE(_xlfn._xlws.SORT(_xlfn._xlws.FILTER(cropResidues[initial_conditions_level]&amp;"|"&amp;cropResidues[initial_conditions_name],cropResidues[experiment_id]=A176)))</f>
        <v>|</v>
      </c>
    </row>
    <row r="177" spans="2:2" x14ac:dyDescent="0.25">
      <c r="B177" t="str" cm="1">
        <f t="array" ref="B177">TRANSPOSE(_xlfn._xlws.SORT(_xlfn._xlws.FILTER(cropResidues[initial_conditions_level]&amp;"|"&amp;cropResidues[initial_conditions_name],cropResidues[experiment_id]=A177)))</f>
        <v>|</v>
      </c>
    </row>
    <row r="178" spans="2:2" x14ac:dyDescent="0.25">
      <c r="B178" t="str" cm="1">
        <f t="array" ref="B178">TRANSPOSE(_xlfn._xlws.SORT(_xlfn._xlws.FILTER(cropResidues[initial_conditions_level]&amp;"|"&amp;cropResidues[initial_conditions_name],cropResidues[experiment_id]=A178)))</f>
        <v>|</v>
      </c>
    </row>
    <row r="179" spans="2:2" x14ac:dyDescent="0.25">
      <c r="B179" t="str" cm="1">
        <f t="array" ref="B179">TRANSPOSE(_xlfn._xlws.SORT(_xlfn._xlws.FILTER(cropResidues[initial_conditions_level]&amp;"|"&amp;cropResidues[initial_conditions_name],cropResidues[experiment_id]=A179)))</f>
        <v>|</v>
      </c>
    </row>
    <row r="180" spans="2:2" x14ac:dyDescent="0.25">
      <c r="B180" t="str" cm="1">
        <f t="array" ref="B180">TRANSPOSE(_xlfn._xlws.SORT(_xlfn._xlws.FILTER(cropResidues[initial_conditions_level]&amp;"|"&amp;cropResidues[initial_conditions_name],cropResidues[experiment_id]=A180)))</f>
        <v>|</v>
      </c>
    </row>
    <row r="181" spans="2:2" x14ac:dyDescent="0.25">
      <c r="B181" t="str" cm="1">
        <f t="array" ref="B181">TRANSPOSE(_xlfn._xlws.SORT(_xlfn._xlws.FILTER(cropResidues[initial_conditions_level]&amp;"|"&amp;cropResidues[initial_conditions_name],cropResidues[experiment_id]=A181)))</f>
        <v>|</v>
      </c>
    </row>
    <row r="182" spans="2:2" x14ac:dyDescent="0.25">
      <c r="B182" t="str" cm="1">
        <f t="array" ref="B182">TRANSPOSE(_xlfn._xlws.SORT(_xlfn._xlws.FILTER(cropResidues[initial_conditions_level]&amp;"|"&amp;cropResidues[initial_conditions_name],cropResidues[experiment_id]=A182)))</f>
        <v>|</v>
      </c>
    </row>
    <row r="183" spans="2:2" x14ac:dyDescent="0.25">
      <c r="B183" t="str" cm="1">
        <f t="array" ref="B183">TRANSPOSE(_xlfn._xlws.SORT(_xlfn._xlws.FILTER(cropResidues[initial_conditions_level]&amp;"|"&amp;cropResidues[initial_conditions_name],cropResidues[experiment_id]=A183)))</f>
        <v>|</v>
      </c>
    </row>
    <row r="184" spans="2:2" x14ac:dyDescent="0.25">
      <c r="B184" t="str" cm="1">
        <f t="array" ref="B184">TRANSPOSE(_xlfn._xlws.SORT(_xlfn._xlws.FILTER(cropResidues[initial_conditions_level]&amp;"|"&amp;cropResidues[initial_conditions_name],cropResidues[experiment_id]=A184)))</f>
        <v>|</v>
      </c>
    </row>
    <row r="185" spans="2:2" x14ac:dyDescent="0.25">
      <c r="B185" t="str" cm="1">
        <f t="array" ref="B185">TRANSPOSE(_xlfn._xlws.SORT(_xlfn._xlws.FILTER(cropResidues[initial_conditions_level]&amp;"|"&amp;cropResidues[initial_conditions_name],cropResidues[experiment_id]=A185)))</f>
        <v>|</v>
      </c>
    </row>
    <row r="186" spans="2:2" x14ac:dyDescent="0.25">
      <c r="B186" t="str" cm="1">
        <f t="array" ref="B186">TRANSPOSE(_xlfn._xlws.SORT(_xlfn._xlws.FILTER(cropResidues[initial_conditions_level]&amp;"|"&amp;cropResidues[initial_conditions_name],cropResidues[experiment_id]=A186)))</f>
        <v>|</v>
      </c>
    </row>
    <row r="187" spans="2:2" x14ac:dyDescent="0.25">
      <c r="B187" t="str" cm="1">
        <f t="array" ref="B187">TRANSPOSE(_xlfn._xlws.SORT(_xlfn._xlws.FILTER(cropResidues[initial_conditions_level]&amp;"|"&amp;cropResidues[initial_conditions_name],cropResidues[experiment_id]=A187)))</f>
        <v>|</v>
      </c>
    </row>
    <row r="188" spans="2:2" x14ac:dyDescent="0.25">
      <c r="B188" t="str" cm="1">
        <f t="array" ref="B188">TRANSPOSE(_xlfn._xlws.SORT(_xlfn._xlws.FILTER(cropResidues[initial_conditions_level]&amp;"|"&amp;cropResidues[initial_conditions_name],cropResidues[experiment_id]=A188)))</f>
        <v>|</v>
      </c>
    </row>
    <row r="189" spans="2:2" x14ac:dyDescent="0.25">
      <c r="B189" t="str" cm="1">
        <f t="array" ref="B189">TRANSPOSE(_xlfn._xlws.SORT(_xlfn._xlws.FILTER(cropResidues[initial_conditions_level]&amp;"|"&amp;cropResidues[initial_conditions_name],cropResidues[experiment_id]=A189)))</f>
        <v>|</v>
      </c>
    </row>
    <row r="190" spans="2:2" x14ac:dyDescent="0.25">
      <c r="B190" t="str" cm="1">
        <f t="array" ref="B190">TRANSPOSE(_xlfn._xlws.SORT(_xlfn._xlws.FILTER(cropResidues[initial_conditions_level]&amp;"|"&amp;cropResidues[initial_conditions_name],cropResidues[experiment_id]=A190)))</f>
        <v>|</v>
      </c>
    </row>
    <row r="191" spans="2:2" x14ac:dyDescent="0.25">
      <c r="B191" t="str" cm="1">
        <f t="array" ref="B191">TRANSPOSE(_xlfn._xlws.SORT(_xlfn._xlws.FILTER(cropResidues[initial_conditions_level]&amp;"|"&amp;cropResidues[initial_conditions_name],cropResidues[experiment_id]=A191)))</f>
        <v>|</v>
      </c>
    </row>
    <row r="192" spans="2:2" x14ac:dyDescent="0.25">
      <c r="B192" t="str" cm="1">
        <f t="array" ref="B192">TRANSPOSE(_xlfn._xlws.SORT(_xlfn._xlws.FILTER(cropResidues[initial_conditions_level]&amp;"|"&amp;cropResidues[initial_conditions_name],cropResidues[experiment_id]=A192)))</f>
        <v>|</v>
      </c>
    </row>
    <row r="193" spans="2:2" x14ac:dyDescent="0.25">
      <c r="B193" t="str" cm="1">
        <f t="array" ref="B193">TRANSPOSE(_xlfn._xlws.SORT(_xlfn._xlws.FILTER(cropResidues[initial_conditions_level]&amp;"|"&amp;cropResidues[initial_conditions_name],cropResidues[experiment_id]=A193)))</f>
        <v>|</v>
      </c>
    </row>
    <row r="194" spans="2:2" x14ac:dyDescent="0.25">
      <c r="B194" t="str" cm="1">
        <f t="array" ref="B194">TRANSPOSE(_xlfn._xlws.SORT(_xlfn._xlws.FILTER(cropResidues[initial_conditions_level]&amp;"|"&amp;cropResidues[initial_conditions_name],cropResidues[experiment_id]=A194)))</f>
        <v>|</v>
      </c>
    </row>
    <row r="195" spans="2:2" x14ac:dyDescent="0.25">
      <c r="B195" t="str" cm="1">
        <f t="array" ref="B195">TRANSPOSE(_xlfn._xlws.SORT(_xlfn._xlws.FILTER(cropResidues[initial_conditions_level]&amp;"|"&amp;cropResidues[initial_conditions_name],cropResidues[experiment_id]=A195)))</f>
        <v>|</v>
      </c>
    </row>
    <row r="196" spans="2:2" x14ac:dyDescent="0.25">
      <c r="B196" t="str" cm="1">
        <f t="array" ref="B196">TRANSPOSE(_xlfn._xlws.SORT(_xlfn._xlws.FILTER(cropResidues[initial_conditions_level]&amp;"|"&amp;cropResidues[initial_conditions_name],cropResidues[experiment_id]=A196)))</f>
        <v>|</v>
      </c>
    </row>
    <row r="197" spans="2:2" x14ac:dyDescent="0.25">
      <c r="B197" t="str" cm="1">
        <f t="array" ref="B197">TRANSPOSE(_xlfn._xlws.SORT(_xlfn._xlws.FILTER(cropResidues[initial_conditions_level]&amp;"|"&amp;cropResidues[initial_conditions_name],cropResidues[experiment_id]=A197)))</f>
        <v>|</v>
      </c>
    </row>
    <row r="198" spans="2:2" x14ac:dyDescent="0.25">
      <c r="B198" t="str" cm="1">
        <f t="array" ref="B198">TRANSPOSE(_xlfn._xlws.SORT(_xlfn._xlws.FILTER(cropResidues[initial_conditions_level]&amp;"|"&amp;cropResidues[initial_conditions_name],cropResidues[experiment_id]=A198)))</f>
        <v>|</v>
      </c>
    </row>
    <row r="199" spans="2:2" x14ac:dyDescent="0.25">
      <c r="B199" t="str" cm="1">
        <f t="array" ref="B199">TRANSPOSE(_xlfn._xlws.SORT(_xlfn._xlws.FILTER(cropResidues[initial_conditions_level]&amp;"|"&amp;cropResidues[initial_conditions_name],cropResidues[experiment_id]=A199)))</f>
        <v>|</v>
      </c>
    </row>
    <row r="200" spans="2:2" x14ac:dyDescent="0.25">
      <c r="B200" t="str" cm="1">
        <f t="array" ref="B200">TRANSPOSE(_xlfn._xlws.SORT(_xlfn._xlws.FILTER(cropResidues[initial_conditions_level]&amp;"|"&amp;cropResidues[initial_conditions_name],cropResidues[experiment_id]=A200)))</f>
        <v>|</v>
      </c>
    </row>
    <row r="201" spans="2:2" x14ac:dyDescent="0.25">
      <c r="B201" t="str" cm="1">
        <f t="array" ref="B201">TRANSPOSE(_xlfn._xlws.SORT(_xlfn._xlws.FILTER(cropResidues[initial_conditions_level]&amp;"|"&amp;cropResidues[initial_conditions_name],cropResidues[experiment_id]=A201)))</f>
        <v>|</v>
      </c>
    </row>
    <row r="202" spans="2:2" x14ac:dyDescent="0.25">
      <c r="B202" t="str" cm="1">
        <f t="array" ref="B202">TRANSPOSE(_xlfn._xlws.SORT(_xlfn._xlws.FILTER(cropResidues[initial_conditions_level]&amp;"|"&amp;cropResidues[initial_conditions_name],cropResidues[experiment_id]=A202)))</f>
        <v>|</v>
      </c>
    </row>
    <row r="203" spans="2:2" x14ac:dyDescent="0.25">
      <c r="B203" t="str" cm="1">
        <f t="array" ref="B203">TRANSPOSE(_xlfn._xlws.SORT(_xlfn._xlws.FILTER(cropResidues[initial_conditions_level]&amp;"|"&amp;cropResidues[initial_conditions_name],cropResidues[experiment_id]=A203)))</f>
        <v>|</v>
      </c>
    </row>
    <row r="204" spans="2:2" x14ac:dyDescent="0.25">
      <c r="B204" t="str" cm="1">
        <f t="array" ref="B204">TRANSPOSE(_xlfn._xlws.SORT(_xlfn._xlws.FILTER(cropResidues[initial_conditions_level]&amp;"|"&amp;cropResidues[initial_conditions_name],cropResidues[experiment_id]=A204)))</f>
        <v>|</v>
      </c>
    </row>
    <row r="205" spans="2:2" x14ac:dyDescent="0.25">
      <c r="B205" t="str" cm="1">
        <f t="array" ref="B205">TRANSPOSE(_xlfn._xlws.SORT(_xlfn._xlws.FILTER(cropResidues[initial_conditions_level]&amp;"|"&amp;cropResidues[initial_conditions_name],cropResidues[experiment_id]=A205)))</f>
        <v>|</v>
      </c>
    </row>
    <row r="206" spans="2:2" x14ac:dyDescent="0.25">
      <c r="B206" t="str" cm="1">
        <f t="array" ref="B206">TRANSPOSE(_xlfn._xlws.SORT(_xlfn._xlws.FILTER(cropResidues[initial_conditions_level]&amp;"|"&amp;cropResidues[initial_conditions_name],cropResidues[experiment_id]=A206)))</f>
        <v>|</v>
      </c>
    </row>
    <row r="207" spans="2:2" x14ac:dyDescent="0.25">
      <c r="B207" t="str" cm="1">
        <f t="array" ref="B207">TRANSPOSE(_xlfn._xlws.SORT(_xlfn._xlws.FILTER(cropResidues[initial_conditions_level]&amp;"|"&amp;cropResidues[initial_conditions_name],cropResidues[experiment_id]=A207)))</f>
        <v>|</v>
      </c>
    </row>
    <row r="208" spans="2:2" x14ac:dyDescent="0.25">
      <c r="B208" t="str" cm="1">
        <f t="array" ref="B208">TRANSPOSE(_xlfn._xlws.SORT(_xlfn._xlws.FILTER(cropResidues[initial_conditions_level]&amp;"|"&amp;cropResidues[initial_conditions_name],cropResidues[experiment_id]=A208)))</f>
        <v>|</v>
      </c>
    </row>
    <row r="209" spans="2:2" x14ac:dyDescent="0.25">
      <c r="B209" t="str" cm="1">
        <f t="array" ref="B209">TRANSPOSE(_xlfn._xlws.SORT(_xlfn._xlws.FILTER(cropResidues[initial_conditions_level]&amp;"|"&amp;cropResidues[initial_conditions_name],cropResidues[experiment_id]=A209)))</f>
        <v>|</v>
      </c>
    </row>
    <row r="210" spans="2:2" x14ac:dyDescent="0.25">
      <c r="B210" t="str" cm="1">
        <f t="array" ref="B210">TRANSPOSE(_xlfn._xlws.SORT(_xlfn._xlws.FILTER(cropResidues[initial_conditions_level]&amp;"|"&amp;cropResidues[initial_conditions_name],cropResidues[experiment_id]=A210)))</f>
        <v>|</v>
      </c>
    </row>
    <row r="211" spans="2:2" x14ac:dyDescent="0.25">
      <c r="B211" t="str" cm="1">
        <f t="array" ref="B211">TRANSPOSE(_xlfn._xlws.SORT(_xlfn._xlws.FILTER(cropResidues[initial_conditions_level]&amp;"|"&amp;cropResidues[initial_conditions_name],cropResidues[experiment_id]=A211)))</f>
        <v>|</v>
      </c>
    </row>
    <row r="212" spans="2:2" x14ac:dyDescent="0.25">
      <c r="B212" t="str" cm="1">
        <f t="array" ref="B212">TRANSPOSE(_xlfn._xlws.SORT(_xlfn._xlws.FILTER(cropResidues[initial_conditions_level]&amp;"|"&amp;cropResidues[initial_conditions_name],cropResidues[experiment_id]=A212)))</f>
        <v>|</v>
      </c>
    </row>
    <row r="213" spans="2:2" x14ac:dyDescent="0.25">
      <c r="B213" t="str" cm="1">
        <f t="array" ref="B213">TRANSPOSE(_xlfn._xlws.SORT(_xlfn._xlws.FILTER(cropResidues[initial_conditions_level]&amp;"|"&amp;cropResidues[initial_conditions_name],cropResidues[experiment_id]=A213)))</f>
        <v>|</v>
      </c>
    </row>
    <row r="214" spans="2:2" x14ac:dyDescent="0.25">
      <c r="B214" t="str" cm="1">
        <f t="array" ref="B214">TRANSPOSE(_xlfn._xlws.SORT(_xlfn._xlws.FILTER(cropResidues[initial_conditions_level]&amp;"|"&amp;cropResidues[initial_conditions_name],cropResidues[experiment_id]=A214)))</f>
        <v>|</v>
      </c>
    </row>
    <row r="215" spans="2:2" x14ac:dyDescent="0.25">
      <c r="B215" t="str" cm="1">
        <f t="array" ref="B215">TRANSPOSE(_xlfn._xlws.SORT(_xlfn._xlws.FILTER(cropResidues[initial_conditions_level]&amp;"|"&amp;cropResidues[initial_conditions_name],cropResidues[experiment_id]=A215)))</f>
        <v>|</v>
      </c>
    </row>
    <row r="216" spans="2:2" x14ac:dyDescent="0.25">
      <c r="B216" t="str" cm="1">
        <f t="array" ref="B216">TRANSPOSE(_xlfn._xlws.SORT(_xlfn._xlws.FILTER(cropResidues[initial_conditions_level]&amp;"|"&amp;cropResidues[initial_conditions_name],cropResidues[experiment_id]=A216)))</f>
        <v>|</v>
      </c>
    </row>
    <row r="217" spans="2:2" x14ac:dyDescent="0.25">
      <c r="B217" t="str" cm="1">
        <f t="array" ref="B217">TRANSPOSE(_xlfn._xlws.SORT(_xlfn._xlws.FILTER(cropResidues[initial_conditions_level]&amp;"|"&amp;cropResidues[initial_conditions_name],cropResidues[experiment_id]=A217)))</f>
        <v>|</v>
      </c>
    </row>
    <row r="218" spans="2:2" x14ac:dyDescent="0.25">
      <c r="B218" t="str" cm="1">
        <f t="array" ref="B218">TRANSPOSE(_xlfn._xlws.SORT(_xlfn._xlws.FILTER(cropResidues[initial_conditions_level]&amp;"|"&amp;cropResidues[initial_conditions_name],cropResidues[experiment_id]=A218)))</f>
        <v>|</v>
      </c>
    </row>
    <row r="219" spans="2:2" x14ac:dyDescent="0.25">
      <c r="B219" t="str" cm="1">
        <f t="array" ref="B219">TRANSPOSE(_xlfn._xlws.SORT(_xlfn._xlws.FILTER(cropResidues[initial_conditions_level]&amp;"|"&amp;cropResidues[initial_conditions_name],cropResidues[experiment_id]=A219)))</f>
        <v>|</v>
      </c>
    </row>
    <row r="220" spans="2:2" x14ac:dyDescent="0.25">
      <c r="B220" t="str" cm="1">
        <f t="array" ref="B220">TRANSPOSE(_xlfn._xlws.SORT(_xlfn._xlws.FILTER(cropResidues[initial_conditions_level]&amp;"|"&amp;cropResidues[initial_conditions_name],cropResidues[experiment_id]=A220)))</f>
        <v>|</v>
      </c>
    </row>
    <row r="221" spans="2:2" x14ac:dyDescent="0.25">
      <c r="B221" t="str" cm="1">
        <f t="array" ref="B221">TRANSPOSE(_xlfn._xlws.SORT(_xlfn._xlws.FILTER(cropResidues[initial_conditions_level]&amp;"|"&amp;cropResidues[initial_conditions_name],cropResidues[experiment_id]=A221)))</f>
        <v>|</v>
      </c>
    </row>
    <row r="222" spans="2:2" x14ac:dyDescent="0.25">
      <c r="B222" t="str" cm="1">
        <f t="array" ref="B222">TRANSPOSE(_xlfn._xlws.SORT(_xlfn._xlws.FILTER(cropResidues[initial_conditions_level]&amp;"|"&amp;cropResidues[initial_conditions_name],cropResidues[experiment_id]=A222)))</f>
        <v>|</v>
      </c>
    </row>
    <row r="223" spans="2:2" x14ac:dyDescent="0.25">
      <c r="B223" t="str" cm="1">
        <f t="array" ref="B223">TRANSPOSE(_xlfn._xlws.SORT(_xlfn._xlws.FILTER(cropResidues[initial_conditions_level]&amp;"|"&amp;cropResidues[initial_conditions_name],cropResidues[experiment_id]=A223)))</f>
        <v>|</v>
      </c>
    </row>
    <row r="224" spans="2:2" x14ac:dyDescent="0.25">
      <c r="B224" t="str" cm="1">
        <f t="array" ref="B224">TRANSPOSE(_xlfn._xlws.SORT(_xlfn._xlws.FILTER(cropResidues[initial_conditions_level]&amp;"|"&amp;cropResidues[initial_conditions_name],cropResidues[experiment_id]=A224)))</f>
        <v>|</v>
      </c>
    </row>
    <row r="225" spans="2:2" x14ac:dyDescent="0.25">
      <c r="B225" t="str" cm="1">
        <f t="array" ref="B225">TRANSPOSE(_xlfn._xlws.SORT(_xlfn._xlws.FILTER(cropResidues[initial_conditions_level]&amp;"|"&amp;cropResidues[initial_conditions_name],cropResidues[experiment_id]=A225)))</f>
        <v>|</v>
      </c>
    </row>
    <row r="226" spans="2:2" x14ac:dyDescent="0.25">
      <c r="B226" t="str" cm="1">
        <f t="array" ref="B226">TRANSPOSE(_xlfn._xlws.SORT(_xlfn._xlws.FILTER(cropResidues[initial_conditions_level]&amp;"|"&amp;cropResidues[initial_conditions_name],cropResidues[experiment_id]=A226)))</f>
        <v>|</v>
      </c>
    </row>
    <row r="227" spans="2:2" x14ac:dyDescent="0.25">
      <c r="B227" t="str" cm="1">
        <f t="array" ref="B227">TRANSPOSE(_xlfn._xlws.SORT(_xlfn._xlws.FILTER(cropResidues[initial_conditions_level]&amp;"|"&amp;cropResidues[initial_conditions_name],cropResidues[experiment_id]=A227)))</f>
        <v>|</v>
      </c>
    </row>
    <row r="228" spans="2:2" x14ac:dyDescent="0.25">
      <c r="B228" t="str" cm="1">
        <f t="array" ref="B228">TRANSPOSE(_xlfn._xlws.SORT(_xlfn._xlws.FILTER(cropResidues[initial_conditions_level]&amp;"|"&amp;cropResidues[initial_conditions_name],cropResidues[experiment_id]=A228)))</f>
        <v>|</v>
      </c>
    </row>
    <row r="229" spans="2:2" x14ac:dyDescent="0.25">
      <c r="B229" t="str" cm="1">
        <f t="array" ref="B229">TRANSPOSE(_xlfn._xlws.SORT(_xlfn._xlws.FILTER(cropResidues[initial_conditions_level]&amp;"|"&amp;cropResidues[initial_conditions_name],cropResidues[experiment_id]=A229)))</f>
        <v>|</v>
      </c>
    </row>
    <row r="230" spans="2:2" x14ac:dyDescent="0.25">
      <c r="B230" t="str" cm="1">
        <f t="array" ref="B230">TRANSPOSE(_xlfn._xlws.SORT(_xlfn._xlws.FILTER(cropResidues[initial_conditions_level]&amp;"|"&amp;cropResidues[initial_conditions_name],cropResidues[experiment_id]=A230)))</f>
        <v>|</v>
      </c>
    </row>
    <row r="231" spans="2:2" x14ac:dyDescent="0.25">
      <c r="B231" t="str" cm="1">
        <f t="array" ref="B231">TRANSPOSE(_xlfn._xlws.SORT(_xlfn._xlws.FILTER(cropResidues[initial_conditions_level]&amp;"|"&amp;cropResidues[initial_conditions_name],cropResidues[experiment_id]=A231)))</f>
        <v>|</v>
      </c>
    </row>
    <row r="232" spans="2:2" x14ac:dyDescent="0.25">
      <c r="B232" t="str" cm="1">
        <f t="array" ref="B232">TRANSPOSE(_xlfn._xlws.SORT(_xlfn._xlws.FILTER(cropResidues[initial_conditions_level]&amp;"|"&amp;cropResidues[initial_conditions_name],cropResidues[experiment_id]=A232)))</f>
        <v>|</v>
      </c>
    </row>
    <row r="233" spans="2:2" x14ac:dyDescent="0.25">
      <c r="B233" t="str" cm="1">
        <f t="array" ref="B233">TRANSPOSE(_xlfn._xlws.SORT(_xlfn._xlws.FILTER(cropResidues[initial_conditions_level]&amp;"|"&amp;cropResidues[initial_conditions_name],cropResidues[experiment_id]=A233)))</f>
        <v>|</v>
      </c>
    </row>
    <row r="234" spans="2:2" x14ac:dyDescent="0.25">
      <c r="B234" t="str" cm="1">
        <f t="array" ref="B234">TRANSPOSE(_xlfn._xlws.SORT(_xlfn._xlws.FILTER(cropResidues[initial_conditions_level]&amp;"|"&amp;cropResidues[initial_conditions_name],cropResidues[experiment_id]=A234)))</f>
        <v>|</v>
      </c>
    </row>
    <row r="235" spans="2:2" x14ac:dyDescent="0.25">
      <c r="B235" t="str" cm="1">
        <f t="array" ref="B235">TRANSPOSE(_xlfn._xlws.SORT(_xlfn._xlws.FILTER(cropResidues[initial_conditions_level]&amp;"|"&amp;cropResidues[initial_conditions_name],cropResidues[experiment_id]=A235)))</f>
        <v>|</v>
      </c>
    </row>
    <row r="236" spans="2:2" x14ac:dyDescent="0.25">
      <c r="B236" t="str" cm="1">
        <f t="array" ref="B236">TRANSPOSE(_xlfn._xlws.SORT(_xlfn._xlws.FILTER(cropResidues[initial_conditions_level]&amp;"|"&amp;cropResidues[initial_conditions_name],cropResidues[experiment_id]=A236)))</f>
        <v>|</v>
      </c>
    </row>
    <row r="237" spans="2:2" x14ac:dyDescent="0.25">
      <c r="B237" t="str" cm="1">
        <f t="array" ref="B237">TRANSPOSE(_xlfn._xlws.SORT(_xlfn._xlws.FILTER(cropResidues[initial_conditions_level]&amp;"|"&amp;cropResidues[initial_conditions_name],cropResidues[experiment_id]=A237)))</f>
        <v>|</v>
      </c>
    </row>
    <row r="238" spans="2:2" x14ac:dyDescent="0.25">
      <c r="B238" t="str" cm="1">
        <f t="array" ref="B238">TRANSPOSE(_xlfn._xlws.SORT(_xlfn._xlws.FILTER(cropResidues[initial_conditions_level]&amp;"|"&amp;cropResidues[initial_conditions_name],cropResidues[experiment_id]=A238)))</f>
        <v>|</v>
      </c>
    </row>
    <row r="239" spans="2:2" x14ac:dyDescent="0.25">
      <c r="B239" t="str" cm="1">
        <f t="array" ref="B239">TRANSPOSE(_xlfn._xlws.SORT(_xlfn._xlws.FILTER(cropResidues[initial_conditions_level]&amp;"|"&amp;cropResidues[initial_conditions_name],cropResidues[experiment_id]=A239)))</f>
        <v>|</v>
      </c>
    </row>
    <row r="240" spans="2:2" x14ac:dyDescent="0.25">
      <c r="B240" t="str" cm="1">
        <f t="array" ref="B240">TRANSPOSE(_xlfn._xlws.SORT(_xlfn._xlws.FILTER(cropResidues[initial_conditions_level]&amp;"|"&amp;cropResidues[initial_conditions_name],cropResidues[experiment_id]=A240)))</f>
        <v>|</v>
      </c>
    </row>
    <row r="241" spans="2:2" x14ac:dyDescent="0.25">
      <c r="B241" t="str" cm="1">
        <f t="array" ref="B241">TRANSPOSE(_xlfn._xlws.SORT(_xlfn._xlws.FILTER(cropResidues[initial_conditions_level]&amp;"|"&amp;cropResidues[initial_conditions_name],cropResidues[experiment_id]=A241)))</f>
        <v>|</v>
      </c>
    </row>
    <row r="242" spans="2:2" x14ac:dyDescent="0.25">
      <c r="B242" t="str" cm="1">
        <f t="array" ref="B242">TRANSPOSE(_xlfn._xlws.SORT(_xlfn._xlws.FILTER(cropResidues[initial_conditions_level]&amp;"|"&amp;cropResidues[initial_conditions_name],cropResidues[experiment_id]=A242)))</f>
        <v>|</v>
      </c>
    </row>
    <row r="243" spans="2:2" x14ac:dyDescent="0.25">
      <c r="B243" t="str" cm="1">
        <f t="array" ref="B243">TRANSPOSE(_xlfn._xlws.SORT(_xlfn._xlws.FILTER(cropResidues[initial_conditions_level]&amp;"|"&amp;cropResidues[initial_conditions_name],cropResidues[experiment_id]=A243)))</f>
        <v>|</v>
      </c>
    </row>
    <row r="244" spans="2:2" x14ac:dyDescent="0.25">
      <c r="B244" t="str" cm="1">
        <f t="array" ref="B244">TRANSPOSE(_xlfn._xlws.SORT(_xlfn._xlws.FILTER(cropResidues[initial_conditions_level]&amp;"|"&amp;cropResidues[initial_conditions_name],cropResidues[experiment_id]=A244)))</f>
        <v>|</v>
      </c>
    </row>
    <row r="245" spans="2:2" x14ac:dyDescent="0.25">
      <c r="B245" t="str" cm="1">
        <f t="array" ref="B245">TRANSPOSE(_xlfn._xlws.SORT(_xlfn._xlws.FILTER(cropResidues[initial_conditions_level]&amp;"|"&amp;cropResidues[initial_conditions_name],cropResidues[experiment_id]=A245)))</f>
        <v>|</v>
      </c>
    </row>
    <row r="246" spans="2:2" x14ac:dyDescent="0.25">
      <c r="B246" t="str" cm="1">
        <f t="array" ref="B246">TRANSPOSE(_xlfn._xlws.SORT(_xlfn._xlws.FILTER(cropResidues[initial_conditions_level]&amp;"|"&amp;cropResidues[initial_conditions_name],cropResidues[experiment_id]=A246)))</f>
        <v>|</v>
      </c>
    </row>
    <row r="247" spans="2:2" x14ac:dyDescent="0.25">
      <c r="B247" t="str" cm="1">
        <f t="array" ref="B247">TRANSPOSE(_xlfn._xlws.SORT(_xlfn._xlws.FILTER(cropResidues[initial_conditions_level]&amp;"|"&amp;cropResidues[initial_conditions_name],cropResidues[experiment_id]=A247)))</f>
        <v>|</v>
      </c>
    </row>
    <row r="248" spans="2:2" x14ac:dyDescent="0.25">
      <c r="B248" t="str" cm="1">
        <f t="array" ref="B248">TRANSPOSE(_xlfn._xlws.SORT(_xlfn._xlws.FILTER(cropResidues[initial_conditions_level]&amp;"|"&amp;cropResidues[initial_conditions_name],cropResidues[experiment_id]=A248)))</f>
        <v>|</v>
      </c>
    </row>
    <row r="249" spans="2:2" x14ac:dyDescent="0.25">
      <c r="B249" t="str" cm="1">
        <f t="array" ref="B249">TRANSPOSE(_xlfn._xlws.SORT(_xlfn._xlws.FILTER(cropResidues[initial_conditions_level]&amp;"|"&amp;cropResidues[initial_conditions_name],cropResidues[experiment_id]=A249)))</f>
        <v>|</v>
      </c>
    </row>
    <row r="250" spans="2:2" x14ac:dyDescent="0.25">
      <c r="B250" t="str" cm="1">
        <f t="array" ref="B250">TRANSPOSE(_xlfn._xlws.SORT(_xlfn._xlws.FILTER(cropResidues[initial_conditions_level]&amp;"|"&amp;cropResidues[initial_conditions_name],cropResidues[experiment_id]=A250)))</f>
        <v>|</v>
      </c>
    </row>
    <row r="251" spans="2:2" x14ac:dyDescent="0.25">
      <c r="B251" t="str" cm="1">
        <f t="array" ref="B251">TRANSPOSE(_xlfn._xlws.SORT(_xlfn._xlws.FILTER(cropResidues[initial_conditions_level]&amp;"|"&amp;cropResidues[initial_conditions_name],cropResidues[experiment_id]=A251)))</f>
        <v>|</v>
      </c>
    </row>
    <row r="252" spans="2:2" x14ac:dyDescent="0.25">
      <c r="B252" t="str" cm="1">
        <f t="array" ref="B252">TRANSPOSE(_xlfn._xlws.SORT(_xlfn._xlws.FILTER(cropResidues[initial_conditions_level]&amp;"|"&amp;cropResidues[initial_conditions_name],cropResidues[experiment_id]=A252)))</f>
        <v>|</v>
      </c>
    </row>
    <row r="253" spans="2:2" x14ac:dyDescent="0.25">
      <c r="B253" t="str" cm="1">
        <f t="array" ref="B253">TRANSPOSE(_xlfn._xlws.SORT(_xlfn._xlws.FILTER(cropResidues[initial_conditions_level]&amp;"|"&amp;cropResidues[initial_conditions_name],cropResidues[experiment_id]=A253)))</f>
        <v>|</v>
      </c>
    </row>
    <row r="254" spans="2:2" x14ac:dyDescent="0.25">
      <c r="B254" t="str" cm="1">
        <f t="array" ref="B254">TRANSPOSE(_xlfn._xlws.SORT(_xlfn._xlws.FILTER(cropResidues[initial_conditions_level]&amp;"|"&amp;cropResidues[initial_conditions_name],cropResidues[experiment_id]=A254)))</f>
        <v>|</v>
      </c>
    </row>
    <row r="255" spans="2:2" x14ac:dyDescent="0.25">
      <c r="B255" t="str" cm="1">
        <f t="array" ref="B255">TRANSPOSE(_xlfn._xlws.SORT(_xlfn._xlws.FILTER(cropResidues[initial_conditions_level]&amp;"|"&amp;cropResidues[initial_conditions_name],cropResidues[experiment_id]=A255)))</f>
        <v>|</v>
      </c>
    </row>
    <row r="256" spans="2:2" x14ac:dyDescent="0.25">
      <c r="B256" t="str" cm="1">
        <f t="array" ref="B256">TRANSPOSE(_xlfn._xlws.SORT(_xlfn._xlws.FILTER(cropResidues[initial_conditions_level]&amp;"|"&amp;cropResidues[initial_conditions_name],cropResidues[experiment_id]=A256)))</f>
        <v>|</v>
      </c>
    </row>
    <row r="257" spans="2:2" x14ac:dyDescent="0.25">
      <c r="B257" t="str" cm="1">
        <f t="array" ref="B257">TRANSPOSE(_xlfn._xlws.SORT(_xlfn._xlws.FILTER(cropResidues[initial_conditions_level]&amp;"|"&amp;cropResidues[initial_conditions_name],cropResidues[experiment_id]=A257)))</f>
        <v>|</v>
      </c>
    </row>
    <row r="258" spans="2:2" x14ac:dyDescent="0.25">
      <c r="B258" t="str" cm="1">
        <f t="array" ref="B258">TRANSPOSE(_xlfn._xlws.SORT(_xlfn._xlws.FILTER(cropResidues[initial_conditions_level]&amp;"|"&amp;cropResidues[initial_conditions_name],cropResidues[experiment_id]=A258)))</f>
        <v>|</v>
      </c>
    </row>
    <row r="259" spans="2:2" x14ac:dyDescent="0.25">
      <c r="B259" t="str" cm="1">
        <f t="array" ref="B259">TRANSPOSE(_xlfn._xlws.SORT(_xlfn._xlws.FILTER(cropResidues[initial_conditions_level]&amp;"|"&amp;cropResidues[initial_conditions_name],cropResidues[experiment_id]=A259)))</f>
        <v>|</v>
      </c>
    </row>
    <row r="260" spans="2:2" x14ac:dyDescent="0.25">
      <c r="B260" t="str" cm="1">
        <f t="array" ref="B260">TRANSPOSE(_xlfn._xlws.SORT(_xlfn._xlws.FILTER(cropResidues[initial_conditions_level]&amp;"|"&amp;cropResidues[initial_conditions_name],cropResidues[experiment_id]=A260)))</f>
        <v>|</v>
      </c>
    </row>
    <row r="261" spans="2:2" x14ac:dyDescent="0.25">
      <c r="B261" t="str" cm="1">
        <f t="array" ref="B261">TRANSPOSE(_xlfn._xlws.SORT(_xlfn._xlws.FILTER(cropResidues[initial_conditions_level]&amp;"|"&amp;cropResidues[initial_conditions_name],cropResidues[experiment_id]=A261)))</f>
        <v>|</v>
      </c>
    </row>
    <row r="262" spans="2:2" x14ac:dyDescent="0.25">
      <c r="B262" t="str" cm="1">
        <f t="array" ref="B262">TRANSPOSE(_xlfn._xlws.SORT(_xlfn._xlws.FILTER(cropResidues[initial_conditions_level]&amp;"|"&amp;cropResidues[initial_conditions_name],cropResidues[experiment_id]=A262)))</f>
        <v>|</v>
      </c>
    </row>
    <row r="263" spans="2:2" x14ac:dyDescent="0.25">
      <c r="B263" t="str" cm="1">
        <f t="array" ref="B263">TRANSPOSE(_xlfn._xlws.SORT(_xlfn._xlws.FILTER(cropResidues[initial_conditions_level]&amp;"|"&amp;cropResidues[initial_conditions_name],cropResidues[experiment_id]=A263)))</f>
        <v>|</v>
      </c>
    </row>
    <row r="264" spans="2:2" x14ac:dyDescent="0.25">
      <c r="B264" t="str" cm="1">
        <f t="array" ref="B264">TRANSPOSE(_xlfn._xlws.SORT(_xlfn._xlws.FILTER(cropResidues[initial_conditions_level]&amp;"|"&amp;cropResidues[initial_conditions_name],cropResidues[experiment_id]=A264)))</f>
        <v>|</v>
      </c>
    </row>
    <row r="265" spans="2:2" x14ac:dyDescent="0.25">
      <c r="B265" t="str" cm="1">
        <f t="array" ref="B265">TRANSPOSE(_xlfn._xlws.SORT(_xlfn._xlws.FILTER(cropResidues[initial_conditions_level]&amp;"|"&amp;cropResidues[initial_conditions_name],cropResidues[experiment_id]=A265)))</f>
        <v>|</v>
      </c>
    </row>
    <row r="266" spans="2:2" x14ac:dyDescent="0.25">
      <c r="B266" t="str" cm="1">
        <f t="array" ref="B266">TRANSPOSE(_xlfn._xlws.SORT(_xlfn._xlws.FILTER(cropResidues[initial_conditions_level]&amp;"|"&amp;cropResidues[initial_conditions_name],cropResidues[experiment_id]=A266)))</f>
        <v>|</v>
      </c>
    </row>
    <row r="267" spans="2:2" x14ac:dyDescent="0.25">
      <c r="B267" t="str" cm="1">
        <f t="array" ref="B267">TRANSPOSE(_xlfn._xlws.SORT(_xlfn._xlws.FILTER(cropResidues[initial_conditions_level]&amp;"|"&amp;cropResidues[initial_conditions_name],cropResidues[experiment_id]=A267)))</f>
        <v>|</v>
      </c>
    </row>
    <row r="268" spans="2:2" x14ac:dyDescent="0.25">
      <c r="B268" t="str" cm="1">
        <f t="array" ref="B268">TRANSPOSE(_xlfn._xlws.SORT(_xlfn._xlws.FILTER(cropResidues[initial_conditions_level]&amp;"|"&amp;cropResidues[initial_conditions_name],cropResidues[experiment_id]=A268)))</f>
        <v>|</v>
      </c>
    </row>
    <row r="269" spans="2:2" x14ac:dyDescent="0.25">
      <c r="B269" t="str" cm="1">
        <f t="array" ref="B269">TRANSPOSE(_xlfn._xlws.SORT(_xlfn._xlws.FILTER(cropResidues[initial_conditions_level]&amp;"|"&amp;cropResidues[initial_conditions_name],cropResidues[experiment_id]=A269)))</f>
        <v>|</v>
      </c>
    </row>
    <row r="270" spans="2:2" x14ac:dyDescent="0.25">
      <c r="B270" t="str" cm="1">
        <f t="array" ref="B270">TRANSPOSE(_xlfn._xlws.SORT(_xlfn._xlws.FILTER(cropResidues[initial_conditions_level]&amp;"|"&amp;cropResidues[initial_conditions_name],cropResidues[experiment_id]=A270)))</f>
        <v>|</v>
      </c>
    </row>
    <row r="271" spans="2:2" x14ac:dyDescent="0.25">
      <c r="B271" t="str" cm="1">
        <f t="array" ref="B271">TRANSPOSE(_xlfn._xlws.SORT(_xlfn._xlws.FILTER(cropResidues[initial_conditions_level]&amp;"|"&amp;cropResidues[initial_conditions_name],cropResidues[experiment_id]=A271)))</f>
        <v>|</v>
      </c>
    </row>
    <row r="272" spans="2:2" x14ac:dyDescent="0.25">
      <c r="B272" t="str" cm="1">
        <f t="array" ref="B272">TRANSPOSE(_xlfn._xlws.SORT(_xlfn._xlws.FILTER(cropResidues[initial_conditions_level]&amp;"|"&amp;cropResidues[initial_conditions_name],cropResidues[experiment_id]=A272)))</f>
        <v>|</v>
      </c>
    </row>
    <row r="273" spans="2:2" x14ac:dyDescent="0.25">
      <c r="B273" t="str" cm="1">
        <f t="array" ref="B273">TRANSPOSE(_xlfn._xlws.SORT(_xlfn._xlws.FILTER(cropResidues[initial_conditions_level]&amp;"|"&amp;cropResidues[initial_conditions_name],cropResidues[experiment_id]=A273)))</f>
        <v>|</v>
      </c>
    </row>
    <row r="274" spans="2:2" x14ac:dyDescent="0.25">
      <c r="B274" t="str" cm="1">
        <f t="array" ref="B274">TRANSPOSE(_xlfn._xlws.SORT(_xlfn._xlws.FILTER(cropResidues[initial_conditions_level]&amp;"|"&amp;cropResidues[initial_conditions_name],cropResidues[experiment_id]=A274)))</f>
        <v>|</v>
      </c>
    </row>
    <row r="275" spans="2:2" x14ac:dyDescent="0.25">
      <c r="B275" t="str" cm="1">
        <f t="array" ref="B275">TRANSPOSE(_xlfn._xlws.SORT(_xlfn._xlws.FILTER(cropResidues[initial_conditions_level]&amp;"|"&amp;cropResidues[initial_conditions_name],cropResidues[experiment_id]=A275)))</f>
        <v>|</v>
      </c>
    </row>
    <row r="276" spans="2:2" x14ac:dyDescent="0.25">
      <c r="B276" t="str" cm="1">
        <f t="array" ref="B276">TRANSPOSE(_xlfn._xlws.SORT(_xlfn._xlws.FILTER(cropResidues[initial_conditions_level]&amp;"|"&amp;cropResidues[initial_conditions_name],cropResidues[experiment_id]=A276)))</f>
        <v>|</v>
      </c>
    </row>
    <row r="277" spans="2:2" x14ac:dyDescent="0.25">
      <c r="B277" t="str" cm="1">
        <f t="array" ref="B277">TRANSPOSE(_xlfn._xlws.SORT(_xlfn._xlws.FILTER(cropResidues[initial_conditions_level]&amp;"|"&amp;cropResidues[initial_conditions_name],cropResidues[experiment_id]=A277)))</f>
        <v>|</v>
      </c>
    </row>
    <row r="278" spans="2:2" x14ac:dyDescent="0.25">
      <c r="B278" t="str" cm="1">
        <f t="array" ref="B278">TRANSPOSE(_xlfn._xlws.SORT(_xlfn._xlws.FILTER(cropResidues[initial_conditions_level]&amp;"|"&amp;cropResidues[initial_conditions_name],cropResidues[experiment_id]=A278)))</f>
        <v>|</v>
      </c>
    </row>
    <row r="279" spans="2:2" x14ac:dyDescent="0.25">
      <c r="B279" t="str" cm="1">
        <f t="array" ref="B279">TRANSPOSE(_xlfn._xlws.SORT(_xlfn._xlws.FILTER(cropResidues[initial_conditions_level]&amp;"|"&amp;cropResidues[initial_conditions_name],cropResidues[experiment_id]=A279)))</f>
        <v>|</v>
      </c>
    </row>
    <row r="280" spans="2:2" x14ac:dyDescent="0.25">
      <c r="B280" t="str" cm="1">
        <f t="array" ref="B280">TRANSPOSE(_xlfn._xlws.SORT(_xlfn._xlws.FILTER(cropResidues[initial_conditions_level]&amp;"|"&amp;cropResidues[initial_conditions_name],cropResidues[experiment_id]=A280)))</f>
        <v>|</v>
      </c>
    </row>
    <row r="281" spans="2:2" x14ac:dyDescent="0.25">
      <c r="B281" t="str" cm="1">
        <f t="array" ref="B281">TRANSPOSE(_xlfn._xlws.SORT(_xlfn._xlws.FILTER(cropResidues[initial_conditions_level]&amp;"|"&amp;cropResidues[initial_conditions_name],cropResidues[experiment_id]=A281)))</f>
        <v>|</v>
      </c>
    </row>
    <row r="282" spans="2:2" x14ac:dyDescent="0.25">
      <c r="B282" t="str" cm="1">
        <f t="array" ref="B282">TRANSPOSE(_xlfn._xlws.SORT(_xlfn._xlws.FILTER(cropResidues[initial_conditions_level]&amp;"|"&amp;cropResidues[initial_conditions_name],cropResidues[experiment_id]=A282)))</f>
        <v>|</v>
      </c>
    </row>
    <row r="283" spans="2:2" x14ac:dyDescent="0.25">
      <c r="B283" t="str" cm="1">
        <f t="array" ref="B283">TRANSPOSE(_xlfn._xlws.SORT(_xlfn._xlws.FILTER(cropResidues[initial_conditions_level]&amp;"|"&amp;cropResidues[initial_conditions_name],cropResidues[experiment_id]=A283)))</f>
        <v>|</v>
      </c>
    </row>
    <row r="284" spans="2:2" x14ac:dyDescent="0.25">
      <c r="B284" t="str" cm="1">
        <f t="array" ref="B284">TRANSPOSE(_xlfn._xlws.SORT(_xlfn._xlws.FILTER(cropResidues[initial_conditions_level]&amp;"|"&amp;cropResidues[initial_conditions_name],cropResidues[experiment_id]=A284)))</f>
        <v>|</v>
      </c>
    </row>
    <row r="285" spans="2:2" x14ac:dyDescent="0.25">
      <c r="B285" t="str" cm="1">
        <f t="array" ref="B285">TRANSPOSE(_xlfn._xlws.SORT(_xlfn._xlws.FILTER(cropResidues[initial_conditions_level]&amp;"|"&amp;cropResidues[initial_conditions_name],cropResidues[experiment_id]=A285)))</f>
        <v>|</v>
      </c>
    </row>
    <row r="286" spans="2:2" x14ac:dyDescent="0.25">
      <c r="B286" t="str" cm="1">
        <f t="array" ref="B286">TRANSPOSE(_xlfn._xlws.SORT(_xlfn._xlws.FILTER(cropResidues[initial_conditions_level]&amp;"|"&amp;cropResidues[initial_conditions_name],cropResidues[experiment_id]=A286)))</f>
        <v>|</v>
      </c>
    </row>
    <row r="287" spans="2:2" x14ac:dyDescent="0.25">
      <c r="B287" t="str" cm="1">
        <f t="array" ref="B287">TRANSPOSE(_xlfn._xlws.SORT(_xlfn._xlws.FILTER(cropResidues[initial_conditions_level]&amp;"|"&amp;cropResidues[initial_conditions_name],cropResidues[experiment_id]=A287)))</f>
        <v>|</v>
      </c>
    </row>
    <row r="288" spans="2:2" x14ac:dyDescent="0.25">
      <c r="B288" t="str" cm="1">
        <f t="array" ref="B288">TRANSPOSE(_xlfn._xlws.SORT(_xlfn._xlws.FILTER(cropResidues[initial_conditions_level]&amp;"|"&amp;cropResidues[initial_conditions_name],cropResidues[experiment_id]=A288)))</f>
        <v>|</v>
      </c>
    </row>
    <row r="289" spans="2:2" x14ac:dyDescent="0.25">
      <c r="B289" t="str" cm="1">
        <f t="array" ref="B289">TRANSPOSE(_xlfn._xlws.SORT(_xlfn._xlws.FILTER(cropResidues[initial_conditions_level]&amp;"|"&amp;cropResidues[initial_conditions_name],cropResidues[experiment_id]=A289)))</f>
        <v>|</v>
      </c>
    </row>
    <row r="290" spans="2:2" x14ac:dyDescent="0.25">
      <c r="B290" t="str" cm="1">
        <f t="array" ref="B290">TRANSPOSE(_xlfn._xlws.SORT(_xlfn._xlws.FILTER(cropResidues[initial_conditions_level]&amp;"|"&amp;cropResidues[initial_conditions_name],cropResidues[experiment_id]=A290)))</f>
        <v>|</v>
      </c>
    </row>
    <row r="291" spans="2:2" x14ac:dyDescent="0.25">
      <c r="B291" t="str" cm="1">
        <f t="array" ref="B291">TRANSPOSE(_xlfn._xlws.SORT(_xlfn._xlws.FILTER(cropResidues[initial_conditions_level]&amp;"|"&amp;cropResidues[initial_conditions_name],cropResidues[experiment_id]=A291)))</f>
        <v>|</v>
      </c>
    </row>
    <row r="292" spans="2:2" x14ac:dyDescent="0.25">
      <c r="B292" t="str" cm="1">
        <f t="array" ref="B292">TRANSPOSE(_xlfn._xlws.SORT(_xlfn._xlws.FILTER(cropResidues[initial_conditions_level]&amp;"|"&amp;cropResidues[initial_conditions_name],cropResidues[experiment_id]=A292)))</f>
        <v>|</v>
      </c>
    </row>
    <row r="293" spans="2:2" x14ac:dyDescent="0.25">
      <c r="B293" t="str" cm="1">
        <f t="array" ref="B293">TRANSPOSE(_xlfn._xlws.SORT(_xlfn._xlws.FILTER(cropResidues[initial_conditions_level]&amp;"|"&amp;cropResidues[initial_conditions_name],cropResidues[experiment_id]=A293)))</f>
        <v>|</v>
      </c>
    </row>
    <row r="294" spans="2:2" x14ac:dyDescent="0.25">
      <c r="B294" t="str" cm="1">
        <f t="array" ref="B294">TRANSPOSE(_xlfn._xlws.SORT(_xlfn._xlws.FILTER(cropResidues[initial_conditions_level]&amp;"|"&amp;cropResidues[initial_conditions_name],cropResidues[experiment_id]=A294)))</f>
        <v>|</v>
      </c>
    </row>
    <row r="295" spans="2:2" x14ac:dyDescent="0.25">
      <c r="B295" t="str" cm="1">
        <f t="array" ref="B295">TRANSPOSE(_xlfn._xlws.SORT(_xlfn._xlws.FILTER(cropResidues[initial_conditions_level]&amp;"|"&amp;cropResidues[initial_conditions_name],cropResidues[experiment_id]=A295)))</f>
        <v>|</v>
      </c>
    </row>
    <row r="296" spans="2:2" x14ac:dyDescent="0.25">
      <c r="B296" t="str" cm="1">
        <f t="array" ref="B296">TRANSPOSE(_xlfn._xlws.SORT(_xlfn._xlws.FILTER(cropResidues[initial_conditions_level]&amp;"|"&amp;cropResidues[initial_conditions_name],cropResidues[experiment_id]=A296)))</f>
        <v>|</v>
      </c>
    </row>
    <row r="297" spans="2:2" x14ac:dyDescent="0.25">
      <c r="B297" t="str" cm="1">
        <f t="array" ref="B297">TRANSPOSE(_xlfn._xlws.SORT(_xlfn._xlws.FILTER(cropResidues[initial_conditions_level]&amp;"|"&amp;cropResidues[initial_conditions_name],cropResidues[experiment_id]=A297)))</f>
        <v>|</v>
      </c>
    </row>
    <row r="298" spans="2:2" x14ac:dyDescent="0.25">
      <c r="B298" t="str" cm="1">
        <f t="array" ref="B298">TRANSPOSE(_xlfn._xlws.SORT(_xlfn._xlws.FILTER(cropResidues[initial_conditions_level]&amp;"|"&amp;cropResidues[initial_conditions_name],cropResidues[experiment_id]=A298)))</f>
        <v>|</v>
      </c>
    </row>
    <row r="299" spans="2:2" x14ac:dyDescent="0.25">
      <c r="B299" t="str" cm="1">
        <f t="array" ref="B299">TRANSPOSE(_xlfn._xlws.SORT(_xlfn._xlws.FILTER(cropResidues[initial_conditions_level]&amp;"|"&amp;cropResidues[initial_conditions_name],cropResidues[experiment_id]=A299)))</f>
        <v>|</v>
      </c>
    </row>
    <row r="300" spans="2:2" x14ac:dyDescent="0.25">
      <c r="B300" t="str" cm="1">
        <f t="array" ref="B300">TRANSPOSE(_xlfn._xlws.SORT(_xlfn._xlws.FILTER(cropResidues[initial_conditions_level]&amp;"|"&amp;cropResidues[initial_conditions_name],cropResidues[experiment_id]=A300)))</f>
        <v>|</v>
      </c>
    </row>
    <row r="301" spans="2:2" x14ac:dyDescent="0.25">
      <c r="B301" t="str" cm="1">
        <f t="array" ref="B301">TRANSPOSE(_xlfn._xlws.SORT(_xlfn._xlws.FILTER(cropResidues[initial_conditions_level]&amp;"|"&amp;cropResidues[initial_conditions_name],cropResidues[experiment_id]=A301)))</f>
        <v>|</v>
      </c>
    </row>
    <row r="302" spans="2:2" x14ac:dyDescent="0.25">
      <c r="B302" t="str" cm="1">
        <f t="array" ref="B302">TRANSPOSE(_xlfn._xlws.SORT(_xlfn._xlws.FILTER(cropResidues[initial_conditions_level]&amp;"|"&amp;cropResidues[initial_conditions_name],cropResidues[experiment_id]=A302)))</f>
        <v>|</v>
      </c>
    </row>
    <row r="303" spans="2:2" x14ac:dyDescent="0.25">
      <c r="B303" t="str" cm="1">
        <f t="array" ref="B303">TRANSPOSE(_xlfn._xlws.SORT(_xlfn._xlws.FILTER(cropResidues[initial_conditions_level]&amp;"|"&amp;cropResidues[initial_conditions_name],cropResidues[experiment_id]=A303)))</f>
        <v>|</v>
      </c>
    </row>
    <row r="304" spans="2:2" x14ac:dyDescent="0.25">
      <c r="B304" t="str" cm="1">
        <f t="array" ref="B304">TRANSPOSE(_xlfn._xlws.SORT(_xlfn._xlws.FILTER(cropResidues[initial_conditions_level]&amp;"|"&amp;cropResidues[initial_conditions_name],cropResidues[experiment_id]=A304)))</f>
        <v>|</v>
      </c>
    </row>
    <row r="305" spans="2:2" x14ac:dyDescent="0.25">
      <c r="B305" t="str" cm="1">
        <f t="array" ref="B305">TRANSPOSE(_xlfn._xlws.SORT(_xlfn._xlws.FILTER(cropResidues[initial_conditions_level]&amp;"|"&amp;cropResidues[initial_conditions_name],cropResidues[experiment_id]=A305)))</f>
        <v>|</v>
      </c>
    </row>
    <row r="306" spans="2:2" x14ac:dyDescent="0.25">
      <c r="B306" t="str" cm="1">
        <f t="array" ref="B306">TRANSPOSE(_xlfn._xlws.SORT(_xlfn._xlws.FILTER(cropResidues[initial_conditions_level]&amp;"|"&amp;cropResidues[initial_conditions_name],cropResidues[experiment_id]=A306)))</f>
        <v>|</v>
      </c>
    </row>
    <row r="307" spans="2:2" x14ac:dyDescent="0.25">
      <c r="B307" t="str" cm="1">
        <f t="array" ref="B307">TRANSPOSE(_xlfn._xlws.SORT(_xlfn._xlws.FILTER(cropResidues[initial_conditions_level]&amp;"|"&amp;cropResidues[initial_conditions_name],cropResidues[experiment_id]=A307)))</f>
        <v>|</v>
      </c>
    </row>
    <row r="308" spans="2:2" x14ac:dyDescent="0.25">
      <c r="B308" t="str" cm="1">
        <f t="array" ref="B308">TRANSPOSE(_xlfn._xlws.SORT(_xlfn._xlws.FILTER(cropResidues[initial_conditions_level]&amp;"|"&amp;cropResidues[initial_conditions_name],cropResidues[experiment_id]=A308)))</f>
        <v>|</v>
      </c>
    </row>
    <row r="309" spans="2:2" x14ac:dyDescent="0.25">
      <c r="B309" t="str" cm="1">
        <f t="array" ref="B309">TRANSPOSE(_xlfn._xlws.SORT(_xlfn._xlws.FILTER(cropResidues[initial_conditions_level]&amp;"|"&amp;cropResidues[initial_conditions_name],cropResidues[experiment_id]=A309)))</f>
        <v>|</v>
      </c>
    </row>
    <row r="310" spans="2:2" x14ac:dyDescent="0.25">
      <c r="B310" t="str" cm="1">
        <f t="array" ref="B310">TRANSPOSE(_xlfn._xlws.SORT(_xlfn._xlws.FILTER(cropResidues[initial_conditions_level]&amp;"|"&amp;cropResidues[initial_conditions_name],cropResidues[experiment_id]=A310)))</f>
        <v>|</v>
      </c>
    </row>
    <row r="311" spans="2:2" x14ac:dyDescent="0.25">
      <c r="B311" t="str" cm="1">
        <f t="array" ref="B311">TRANSPOSE(_xlfn._xlws.SORT(_xlfn._xlws.FILTER(cropResidues[initial_conditions_level]&amp;"|"&amp;cropResidues[initial_conditions_name],cropResidues[experiment_id]=A311)))</f>
        <v>|</v>
      </c>
    </row>
    <row r="312" spans="2:2" x14ac:dyDescent="0.25">
      <c r="B312" t="str" cm="1">
        <f t="array" ref="B312">TRANSPOSE(_xlfn._xlws.SORT(_xlfn._xlws.FILTER(cropResidues[initial_conditions_level]&amp;"|"&amp;cropResidues[initial_conditions_name],cropResidues[experiment_id]=A312)))</f>
        <v>|</v>
      </c>
    </row>
    <row r="313" spans="2:2" x14ac:dyDescent="0.25">
      <c r="B313" t="str" cm="1">
        <f t="array" ref="B313">TRANSPOSE(_xlfn._xlws.SORT(_xlfn._xlws.FILTER(cropResidues[initial_conditions_level]&amp;"|"&amp;cropResidues[initial_conditions_name],cropResidues[experiment_id]=A313)))</f>
        <v>|</v>
      </c>
    </row>
    <row r="314" spans="2:2" x14ac:dyDescent="0.25">
      <c r="B314" t="str" cm="1">
        <f t="array" ref="B314">TRANSPOSE(_xlfn._xlws.SORT(_xlfn._xlws.FILTER(cropResidues[initial_conditions_level]&amp;"|"&amp;cropResidues[initial_conditions_name],cropResidues[experiment_id]=A314)))</f>
        <v>|</v>
      </c>
    </row>
    <row r="315" spans="2:2" x14ac:dyDescent="0.25">
      <c r="B315" t="str" cm="1">
        <f t="array" ref="B315">TRANSPOSE(_xlfn._xlws.SORT(_xlfn._xlws.FILTER(cropResidues[initial_conditions_level]&amp;"|"&amp;cropResidues[initial_conditions_name],cropResidues[experiment_id]=A315)))</f>
        <v>|</v>
      </c>
    </row>
    <row r="316" spans="2:2" x14ac:dyDescent="0.25">
      <c r="B316" t="str" cm="1">
        <f t="array" ref="B316">TRANSPOSE(_xlfn._xlws.SORT(_xlfn._xlws.FILTER(cropResidues[initial_conditions_level]&amp;"|"&amp;cropResidues[initial_conditions_name],cropResidues[experiment_id]=A316)))</f>
        <v>|</v>
      </c>
    </row>
    <row r="317" spans="2:2" x14ac:dyDescent="0.25">
      <c r="B317" t="str" cm="1">
        <f t="array" ref="B317">TRANSPOSE(_xlfn._xlws.SORT(_xlfn._xlws.FILTER(cropResidues[initial_conditions_level]&amp;"|"&amp;cropResidues[initial_conditions_name],cropResidues[experiment_id]=A317)))</f>
        <v>|</v>
      </c>
    </row>
    <row r="318" spans="2:2" x14ac:dyDescent="0.25">
      <c r="B318" t="str" cm="1">
        <f t="array" ref="B318">TRANSPOSE(_xlfn._xlws.SORT(_xlfn._xlws.FILTER(cropResidues[initial_conditions_level]&amp;"|"&amp;cropResidues[initial_conditions_name],cropResidues[experiment_id]=A318)))</f>
        <v>|</v>
      </c>
    </row>
    <row r="319" spans="2:2" x14ac:dyDescent="0.25">
      <c r="B319" t="str" cm="1">
        <f t="array" ref="B319">TRANSPOSE(_xlfn._xlws.SORT(_xlfn._xlws.FILTER(cropResidues[initial_conditions_level]&amp;"|"&amp;cropResidues[initial_conditions_name],cropResidues[experiment_id]=A319)))</f>
        <v>|</v>
      </c>
    </row>
    <row r="320" spans="2:2" x14ac:dyDescent="0.25">
      <c r="B320" t="str" cm="1">
        <f t="array" ref="B320">TRANSPOSE(_xlfn._xlws.SORT(_xlfn._xlws.FILTER(cropResidues[initial_conditions_level]&amp;"|"&amp;cropResidues[initial_conditions_name],cropResidues[experiment_id]=A320)))</f>
        <v>|</v>
      </c>
    </row>
    <row r="321" spans="2:2" x14ac:dyDescent="0.25">
      <c r="B321" t="str" cm="1">
        <f t="array" ref="B321">TRANSPOSE(_xlfn._xlws.SORT(_xlfn._xlws.FILTER(cropResidues[initial_conditions_level]&amp;"|"&amp;cropResidues[initial_conditions_name],cropResidues[experiment_id]=A321)))</f>
        <v>|</v>
      </c>
    </row>
    <row r="322" spans="2:2" x14ac:dyDescent="0.25">
      <c r="B322" t="str" cm="1">
        <f t="array" ref="B322">TRANSPOSE(_xlfn._xlws.SORT(_xlfn._xlws.FILTER(cropResidues[initial_conditions_level]&amp;"|"&amp;cropResidues[initial_conditions_name],cropResidues[experiment_id]=A322)))</f>
        <v>|</v>
      </c>
    </row>
    <row r="323" spans="2:2" x14ac:dyDescent="0.25">
      <c r="B323" t="str" cm="1">
        <f t="array" ref="B323">TRANSPOSE(_xlfn._xlws.SORT(_xlfn._xlws.FILTER(cropResidues[initial_conditions_level]&amp;"|"&amp;cropResidues[initial_conditions_name],cropResidues[experiment_id]=A323)))</f>
        <v>|</v>
      </c>
    </row>
    <row r="324" spans="2:2" x14ac:dyDescent="0.25">
      <c r="B324" t="str" cm="1">
        <f t="array" ref="B324">TRANSPOSE(_xlfn._xlws.SORT(_xlfn._xlws.FILTER(cropResidues[initial_conditions_level]&amp;"|"&amp;cropResidues[initial_conditions_name],cropResidues[experiment_id]=A324)))</f>
        <v>|</v>
      </c>
    </row>
    <row r="325" spans="2:2" x14ac:dyDescent="0.25">
      <c r="B325" t="str" cm="1">
        <f t="array" ref="B325">TRANSPOSE(_xlfn._xlws.SORT(_xlfn._xlws.FILTER(cropResidues[initial_conditions_level]&amp;"|"&amp;cropResidues[initial_conditions_name],cropResidues[experiment_id]=A325)))</f>
        <v>|</v>
      </c>
    </row>
    <row r="326" spans="2:2" x14ac:dyDescent="0.25">
      <c r="B326" t="str" cm="1">
        <f t="array" ref="B326">TRANSPOSE(_xlfn._xlws.SORT(_xlfn._xlws.FILTER(cropResidues[initial_conditions_level]&amp;"|"&amp;cropResidues[initial_conditions_name],cropResidues[experiment_id]=A326)))</f>
        <v>|</v>
      </c>
    </row>
    <row r="327" spans="2:2" x14ac:dyDescent="0.25">
      <c r="B327" t="str" cm="1">
        <f t="array" ref="B327">TRANSPOSE(_xlfn._xlws.SORT(_xlfn._xlws.FILTER(cropResidues[initial_conditions_level]&amp;"|"&amp;cropResidues[initial_conditions_name],cropResidues[experiment_id]=A327)))</f>
        <v>|</v>
      </c>
    </row>
    <row r="328" spans="2:2" x14ac:dyDescent="0.25">
      <c r="B328" t="str" cm="1">
        <f t="array" ref="B328">TRANSPOSE(_xlfn._xlws.SORT(_xlfn._xlws.FILTER(cropResidues[initial_conditions_level]&amp;"|"&amp;cropResidues[initial_conditions_name],cropResidues[experiment_id]=A328)))</f>
        <v>|</v>
      </c>
    </row>
    <row r="329" spans="2:2" x14ac:dyDescent="0.25">
      <c r="B329" t="str" cm="1">
        <f t="array" ref="B329">TRANSPOSE(_xlfn._xlws.SORT(_xlfn._xlws.FILTER(cropResidues[initial_conditions_level]&amp;"|"&amp;cropResidues[initial_conditions_name],cropResidues[experiment_id]=A329)))</f>
        <v>|</v>
      </c>
    </row>
    <row r="330" spans="2:2" x14ac:dyDescent="0.25">
      <c r="B330" t="str" cm="1">
        <f t="array" ref="B330">TRANSPOSE(_xlfn._xlws.SORT(_xlfn._xlws.FILTER(cropResidues[initial_conditions_level]&amp;"|"&amp;cropResidues[initial_conditions_name],cropResidues[experiment_id]=A330)))</f>
        <v>|</v>
      </c>
    </row>
    <row r="331" spans="2:2" x14ac:dyDescent="0.25">
      <c r="B331" t="str" cm="1">
        <f t="array" ref="B331">TRANSPOSE(_xlfn._xlws.SORT(_xlfn._xlws.FILTER(cropResidues[initial_conditions_level]&amp;"|"&amp;cropResidues[initial_conditions_name],cropResidues[experiment_id]=A331)))</f>
        <v>|</v>
      </c>
    </row>
    <row r="332" spans="2:2" x14ac:dyDescent="0.25">
      <c r="B332" t="str" cm="1">
        <f t="array" ref="B332">TRANSPOSE(_xlfn._xlws.SORT(_xlfn._xlws.FILTER(cropResidues[initial_conditions_level]&amp;"|"&amp;cropResidues[initial_conditions_name],cropResidues[experiment_id]=A332)))</f>
        <v>|</v>
      </c>
    </row>
    <row r="333" spans="2:2" x14ac:dyDescent="0.25">
      <c r="B333" t="str" cm="1">
        <f t="array" ref="B333">TRANSPOSE(_xlfn._xlws.SORT(_xlfn._xlws.FILTER(cropResidues[initial_conditions_level]&amp;"|"&amp;cropResidues[initial_conditions_name],cropResidues[experiment_id]=A333)))</f>
        <v>|</v>
      </c>
    </row>
    <row r="334" spans="2:2" x14ac:dyDescent="0.25">
      <c r="B334" t="str" cm="1">
        <f t="array" ref="B334">TRANSPOSE(_xlfn._xlws.SORT(_xlfn._xlws.FILTER(cropResidues[initial_conditions_level]&amp;"|"&amp;cropResidues[initial_conditions_name],cropResidues[experiment_id]=A334)))</f>
        <v>|</v>
      </c>
    </row>
    <row r="335" spans="2:2" x14ac:dyDescent="0.25">
      <c r="B335" t="str" cm="1">
        <f t="array" ref="B335">TRANSPOSE(_xlfn._xlws.SORT(_xlfn._xlws.FILTER(cropResidues[initial_conditions_level]&amp;"|"&amp;cropResidues[initial_conditions_name],cropResidues[experiment_id]=A335)))</f>
        <v>|</v>
      </c>
    </row>
    <row r="336" spans="2:2" x14ac:dyDescent="0.25">
      <c r="B336" t="str" cm="1">
        <f t="array" ref="B336">TRANSPOSE(_xlfn._xlws.SORT(_xlfn._xlws.FILTER(cropResidues[initial_conditions_level]&amp;"|"&amp;cropResidues[initial_conditions_name],cropResidues[experiment_id]=A336)))</f>
        <v>|</v>
      </c>
    </row>
    <row r="337" spans="2:2" x14ac:dyDescent="0.25">
      <c r="B337" t="str" cm="1">
        <f t="array" ref="B337">TRANSPOSE(_xlfn._xlws.SORT(_xlfn._xlws.FILTER(cropResidues[initial_conditions_level]&amp;"|"&amp;cropResidues[initial_conditions_name],cropResidues[experiment_id]=A337)))</f>
        <v>|</v>
      </c>
    </row>
    <row r="338" spans="2:2" x14ac:dyDescent="0.25">
      <c r="B338" t="str" cm="1">
        <f t="array" ref="B338">TRANSPOSE(_xlfn._xlws.SORT(_xlfn._xlws.FILTER(cropResidues[initial_conditions_level]&amp;"|"&amp;cropResidues[initial_conditions_name],cropResidues[experiment_id]=A338)))</f>
        <v>|</v>
      </c>
    </row>
    <row r="339" spans="2:2" x14ac:dyDescent="0.25">
      <c r="B339" t="str" cm="1">
        <f t="array" ref="B339">TRANSPOSE(_xlfn._xlws.SORT(_xlfn._xlws.FILTER(cropResidues[initial_conditions_level]&amp;"|"&amp;cropResidues[initial_conditions_name],cropResidues[experiment_id]=A339)))</f>
        <v>|</v>
      </c>
    </row>
    <row r="340" spans="2:2" x14ac:dyDescent="0.25">
      <c r="B340" t="str" cm="1">
        <f t="array" ref="B340">TRANSPOSE(_xlfn._xlws.SORT(_xlfn._xlws.FILTER(cropResidues[initial_conditions_level]&amp;"|"&amp;cropResidues[initial_conditions_name],cropResidues[experiment_id]=A340)))</f>
        <v>|</v>
      </c>
    </row>
    <row r="341" spans="2:2" x14ac:dyDescent="0.25">
      <c r="B341" t="str" cm="1">
        <f t="array" ref="B341">TRANSPOSE(_xlfn._xlws.SORT(_xlfn._xlws.FILTER(cropResidues[initial_conditions_level]&amp;"|"&amp;cropResidues[initial_conditions_name],cropResidues[experiment_id]=A341)))</f>
        <v>|</v>
      </c>
    </row>
    <row r="342" spans="2:2" x14ac:dyDescent="0.25">
      <c r="B342" t="str" cm="1">
        <f t="array" ref="B342">TRANSPOSE(_xlfn._xlws.SORT(_xlfn._xlws.FILTER(cropResidues[initial_conditions_level]&amp;"|"&amp;cropResidues[initial_conditions_name],cropResidues[experiment_id]=A342)))</f>
        <v>|</v>
      </c>
    </row>
    <row r="343" spans="2:2" x14ac:dyDescent="0.25">
      <c r="B343" t="str" cm="1">
        <f t="array" ref="B343">TRANSPOSE(_xlfn._xlws.SORT(_xlfn._xlws.FILTER(cropResidues[initial_conditions_level]&amp;"|"&amp;cropResidues[initial_conditions_name],cropResidues[experiment_id]=A343)))</f>
        <v>|</v>
      </c>
    </row>
    <row r="344" spans="2:2" x14ac:dyDescent="0.25">
      <c r="B344" t="str" cm="1">
        <f t="array" ref="B344">TRANSPOSE(_xlfn._xlws.SORT(_xlfn._xlws.FILTER(cropResidues[initial_conditions_level]&amp;"|"&amp;cropResidues[initial_conditions_name],cropResidues[experiment_id]=A344)))</f>
        <v>|</v>
      </c>
    </row>
    <row r="345" spans="2:2" x14ac:dyDescent="0.25">
      <c r="B345" t="str" cm="1">
        <f t="array" ref="B345">TRANSPOSE(_xlfn._xlws.SORT(_xlfn._xlws.FILTER(cropResidues[initial_conditions_level]&amp;"|"&amp;cropResidues[initial_conditions_name],cropResidues[experiment_id]=A345)))</f>
        <v>|</v>
      </c>
    </row>
    <row r="346" spans="2:2" x14ac:dyDescent="0.25">
      <c r="B346" t="str" cm="1">
        <f t="array" ref="B346">TRANSPOSE(_xlfn._xlws.SORT(_xlfn._xlws.FILTER(cropResidues[initial_conditions_level]&amp;"|"&amp;cropResidues[initial_conditions_name],cropResidues[experiment_id]=A346)))</f>
        <v>|</v>
      </c>
    </row>
    <row r="347" spans="2:2" x14ac:dyDescent="0.25">
      <c r="B347" t="str" cm="1">
        <f t="array" ref="B347">TRANSPOSE(_xlfn._xlws.SORT(_xlfn._xlws.FILTER(cropResidues[initial_conditions_level]&amp;"|"&amp;cropResidues[initial_conditions_name],cropResidues[experiment_id]=A347)))</f>
        <v>|</v>
      </c>
    </row>
    <row r="348" spans="2:2" x14ac:dyDescent="0.25">
      <c r="B348" t="str" cm="1">
        <f t="array" ref="B348">TRANSPOSE(_xlfn._xlws.SORT(_xlfn._xlws.FILTER(cropResidues[initial_conditions_level]&amp;"|"&amp;cropResidues[initial_conditions_name],cropResidues[experiment_id]=A348)))</f>
        <v>|</v>
      </c>
    </row>
    <row r="349" spans="2:2" x14ac:dyDescent="0.25">
      <c r="B349" t="str" cm="1">
        <f t="array" ref="B349">TRANSPOSE(_xlfn._xlws.SORT(_xlfn._xlws.FILTER(cropResidues[initial_conditions_level]&amp;"|"&amp;cropResidues[initial_conditions_name],cropResidues[experiment_id]=A349)))</f>
        <v>|</v>
      </c>
    </row>
    <row r="350" spans="2:2" x14ac:dyDescent="0.25">
      <c r="B350" t="str" cm="1">
        <f t="array" ref="B350">TRANSPOSE(_xlfn._xlws.SORT(_xlfn._xlws.FILTER(cropResidues[initial_conditions_level]&amp;"|"&amp;cropResidues[initial_conditions_name],cropResidues[experiment_id]=A350)))</f>
        <v>|</v>
      </c>
    </row>
    <row r="351" spans="2:2" x14ac:dyDescent="0.25">
      <c r="B351" t="str" cm="1">
        <f t="array" ref="B351">TRANSPOSE(_xlfn._xlws.SORT(_xlfn._xlws.FILTER(cropResidues[initial_conditions_level]&amp;"|"&amp;cropResidues[initial_conditions_name],cropResidues[experiment_id]=A351)))</f>
        <v>|</v>
      </c>
    </row>
    <row r="352" spans="2:2" x14ac:dyDescent="0.25">
      <c r="B352" t="str" cm="1">
        <f t="array" ref="B352">TRANSPOSE(_xlfn._xlws.SORT(_xlfn._xlws.FILTER(cropResidues[initial_conditions_level]&amp;"|"&amp;cropResidues[initial_conditions_name],cropResidues[experiment_id]=A352)))</f>
        <v>|</v>
      </c>
    </row>
    <row r="353" spans="2:2" x14ac:dyDescent="0.25">
      <c r="B353" t="str" cm="1">
        <f t="array" ref="B353">TRANSPOSE(_xlfn._xlws.SORT(_xlfn._xlws.FILTER(cropResidues[initial_conditions_level]&amp;"|"&amp;cropResidues[initial_conditions_name],cropResidues[experiment_id]=A353)))</f>
        <v>|</v>
      </c>
    </row>
    <row r="354" spans="2:2" x14ac:dyDescent="0.25">
      <c r="B354" t="str" cm="1">
        <f t="array" ref="B354">TRANSPOSE(_xlfn._xlws.SORT(_xlfn._xlws.FILTER(cropResidues[initial_conditions_level]&amp;"|"&amp;cropResidues[initial_conditions_name],cropResidues[experiment_id]=A354)))</f>
        <v>|</v>
      </c>
    </row>
    <row r="355" spans="2:2" x14ac:dyDescent="0.25">
      <c r="B355" t="str" cm="1">
        <f t="array" ref="B355">TRANSPOSE(_xlfn._xlws.SORT(_xlfn._xlws.FILTER(cropResidues[initial_conditions_level]&amp;"|"&amp;cropResidues[initial_conditions_name],cropResidues[experiment_id]=A355)))</f>
        <v>|</v>
      </c>
    </row>
    <row r="356" spans="2:2" x14ac:dyDescent="0.25">
      <c r="B356" t="str" cm="1">
        <f t="array" ref="B356">TRANSPOSE(_xlfn._xlws.SORT(_xlfn._xlws.FILTER(cropResidues[initial_conditions_level]&amp;"|"&amp;cropResidues[initial_conditions_name],cropResidues[experiment_id]=A356)))</f>
        <v>|</v>
      </c>
    </row>
    <row r="357" spans="2:2" x14ac:dyDescent="0.25">
      <c r="B357" t="str" cm="1">
        <f t="array" ref="B357">TRANSPOSE(_xlfn._xlws.SORT(_xlfn._xlws.FILTER(cropResidues[initial_conditions_level]&amp;"|"&amp;cropResidues[initial_conditions_name],cropResidues[experiment_id]=A357)))</f>
        <v>|</v>
      </c>
    </row>
    <row r="358" spans="2:2" x14ac:dyDescent="0.25">
      <c r="B358" t="str" cm="1">
        <f t="array" ref="B358">TRANSPOSE(_xlfn._xlws.SORT(_xlfn._xlws.FILTER(cropResidues[initial_conditions_level]&amp;"|"&amp;cropResidues[initial_conditions_name],cropResidues[experiment_id]=A358)))</f>
        <v>|</v>
      </c>
    </row>
    <row r="359" spans="2:2" x14ac:dyDescent="0.25">
      <c r="B359" t="str" cm="1">
        <f t="array" ref="B359">TRANSPOSE(_xlfn._xlws.SORT(_xlfn._xlws.FILTER(cropResidues[initial_conditions_level]&amp;"|"&amp;cropResidues[initial_conditions_name],cropResidues[experiment_id]=A359)))</f>
        <v>|</v>
      </c>
    </row>
    <row r="360" spans="2:2" x14ac:dyDescent="0.25">
      <c r="B360" t="str" cm="1">
        <f t="array" ref="B360">TRANSPOSE(_xlfn._xlws.SORT(_xlfn._xlws.FILTER(cropResidues[initial_conditions_level]&amp;"|"&amp;cropResidues[initial_conditions_name],cropResidues[experiment_id]=A360)))</f>
        <v>|</v>
      </c>
    </row>
    <row r="361" spans="2:2" x14ac:dyDescent="0.25">
      <c r="B361" t="str" cm="1">
        <f t="array" ref="B361">TRANSPOSE(_xlfn._xlws.SORT(_xlfn._xlws.FILTER(cropResidues[initial_conditions_level]&amp;"|"&amp;cropResidues[initial_conditions_name],cropResidues[experiment_id]=A361)))</f>
        <v>|</v>
      </c>
    </row>
    <row r="362" spans="2:2" x14ac:dyDescent="0.25">
      <c r="B362" t="str" cm="1">
        <f t="array" ref="B362">TRANSPOSE(_xlfn._xlws.SORT(_xlfn._xlws.FILTER(cropResidues[initial_conditions_level]&amp;"|"&amp;cropResidues[initial_conditions_name],cropResidues[experiment_id]=A362)))</f>
        <v>|</v>
      </c>
    </row>
    <row r="363" spans="2:2" x14ac:dyDescent="0.25">
      <c r="B363" t="str" cm="1">
        <f t="array" ref="B363">TRANSPOSE(_xlfn._xlws.SORT(_xlfn._xlws.FILTER(cropResidues[initial_conditions_level]&amp;"|"&amp;cropResidues[initial_conditions_name],cropResidues[experiment_id]=A363)))</f>
        <v>|</v>
      </c>
    </row>
    <row r="364" spans="2:2" x14ac:dyDescent="0.25">
      <c r="B364" t="str" cm="1">
        <f t="array" ref="B364">TRANSPOSE(_xlfn._xlws.SORT(_xlfn._xlws.FILTER(cropResidues[initial_conditions_level]&amp;"|"&amp;cropResidues[initial_conditions_name],cropResidues[experiment_id]=A364)))</f>
        <v>|</v>
      </c>
    </row>
    <row r="365" spans="2:2" x14ac:dyDescent="0.25">
      <c r="B365" t="str" cm="1">
        <f t="array" ref="B365">TRANSPOSE(_xlfn._xlws.SORT(_xlfn._xlws.FILTER(cropResidues[initial_conditions_level]&amp;"|"&amp;cropResidues[initial_conditions_name],cropResidues[experiment_id]=A365)))</f>
        <v>|</v>
      </c>
    </row>
    <row r="366" spans="2:2" x14ac:dyDescent="0.25">
      <c r="B366" t="str" cm="1">
        <f t="array" ref="B366">TRANSPOSE(_xlfn._xlws.SORT(_xlfn._xlws.FILTER(cropResidues[initial_conditions_level]&amp;"|"&amp;cropResidues[initial_conditions_name],cropResidues[experiment_id]=A366)))</f>
        <v>|</v>
      </c>
    </row>
    <row r="367" spans="2:2" x14ac:dyDescent="0.25">
      <c r="B367" t="str" cm="1">
        <f t="array" ref="B367">TRANSPOSE(_xlfn._xlws.SORT(_xlfn._xlws.FILTER(cropResidues[initial_conditions_level]&amp;"|"&amp;cropResidues[initial_conditions_name],cropResidues[experiment_id]=A367)))</f>
        <v>|</v>
      </c>
    </row>
    <row r="368" spans="2:2" x14ac:dyDescent="0.25">
      <c r="B368" t="str" cm="1">
        <f t="array" ref="B368">TRANSPOSE(_xlfn._xlws.SORT(_xlfn._xlws.FILTER(cropResidues[initial_conditions_level]&amp;"|"&amp;cropResidues[initial_conditions_name],cropResidues[experiment_id]=A368)))</f>
        <v>|</v>
      </c>
    </row>
    <row r="369" spans="2:2" x14ac:dyDescent="0.25">
      <c r="B369" t="str" cm="1">
        <f t="array" ref="B369">TRANSPOSE(_xlfn._xlws.SORT(_xlfn._xlws.FILTER(cropResidues[initial_conditions_level]&amp;"|"&amp;cropResidues[initial_conditions_name],cropResidues[experiment_id]=A369)))</f>
        <v>|</v>
      </c>
    </row>
    <row r="370" spans="2:2" x14ac:dyDescent="0.25">
      <c r="B370" t="str" cm="1">
        <f t="array" ref="B370">TRANSPOSE(_xlfn._xlws.SORT(_xlfn._xlws.FILTER(cropResidues[initial_conditions_level]&amp;"|"&amp;cropResidues[initial_conditions_name],cropResidues[experiment_id]=A370)))</f>
        <v>|</v>
      </c>
    </row>
    <row r="371" spans="2:2" x14ac:dyDescent="0.25">
      <c r="B371" t="str" cm="1">
        <f t="array" ref="B371">TRANSPOSE(_xlfn._xlws.SORT(_xlfn._xlws.FILTER(cropResidues[initial_conditions_level]&amp;"|"&amp;cropResidues[initial_conditions_name],cropResidues[experiment_id]=A371)))</f>
        <v>|</v>
      </c>
    </row>
    <row r="372" spans="2:2" x14ac:dyDescent="0.25">
      <c r="B372" t="str" cm="1">
        <f t="array" ref="B372">TRANSPOSE(_xlfn._xlws.SORT(_xlfn._xlws.FILTER(cropResidues[initial_conditions_level]&amp;"|"&amp;cropResidues[initial_conditions_name],cropResidues[experiment_id]=A372)))</f>
        <v>|</v>
      </c>
    </row>
    <row r="373" spans="2:2" x14ac:dyDescent="0.25">
      <c r="B373" t="str" cm="1">
        <f t="array" ref="B373">TRANSPOSE(_xlfn._xlws.SORT(_xlfn._xlws.FILTER(cropResidues[initial_conditions_level]&amp;"|"&amp;cropResidues[initial_conditions_name],cropResidues[experiment_id]=A373)))</f>
        <v>|</v>
      </c>
    </row>
    <row r="374" spans="2:2" x14ac:dyDescent="0.25">
      <c r="B374" t="str" cm="1">
        <f t="array" ref="B374">TRANSPOSE(_xlfn._xlws.SORT(_xlfn._xlws.FILTER(cropResidues[initial_conditions_level]&amp;"|"&amp;cropResidues[initial_conditions_name],cropResidues[experiment_id]=A374)))</f>
        <v>|</v>
      </c>
    </row>
    <row r="375" spans="2:2" x14ac:dyDescent="0.25">
      <c r="B375" t="str" cm="1">
        <f t="array" ref="B375">TRANSPOSE(_xlfn._xlws.SORT(_xlfn._xlws.FILTER(cropResidues[initial_conditions_level]&amp;"|"&amp;cropResidues[initial_conditions_name],cropResidues[experiment_id]=A375)))</f>
        <v>|</v>
      </c>
    </row>
    <row r="376" spans="2:2" x14ac:dyDescent="0.25">
      <c r="B376" t="str" cm="1">
        <f t="array" ref="B376">TRANSPOSE(_xlfn._xlws.SORT(_xlfn._xlws.FILTER(cropResidues[initial_conditions_level]&amp;"|"&amp;cropResidues[initial_conditions_name],cropResidues[experiment_id]=A376)))</f>
        <v>|</v>
      </c>
    </row>
    <row r="377" spans="2:2" x14ac:dyDescent="0.25">
      <c r="B377" t="str" cm="1">
        <f t="array" ref="B377">TRANSPOSE(_xlfn._xlws.SORT(_xlfn._xlws.FILTER(cropResidues[initial_conditions_level]&amp;"|"&amp;cropResidues[initial_conditions_name],cropResidues[experiment_id]=A377)))</f>
        <v>|</v>
      </c>
    </row>
    <row r="378" spans="2:2" x14ac:dyDescent="0.25">
      <c r="B378" t="str" cm="1">
        <f t="array" ref="B378">TRANSPOSE(_xlfn._xlws.SORT(_xlfn._xlws.FILTER(cropResidues[initial_conditions_level]&amp;"|"&amp;cropResidues[initial_conditions_name],cropResidues[experiment_id]=A378)))</f>
        <v>|</v>
      </c>
    </row>
    <row r="379" spans="2:2" x14ac:dyDescent="0.25">
      <c r="B379" t="str" cm="1">
        <f t="array" ref="B379">TRANSPOSE(_xlfn._xlws.SORT(_xlfn._xlws.FILTER(cropResidues[initial_conditions_level]&amp;"|"&amp;cropResidues[initial_conditions_name],cropResidues[experiment_id]=A379)))</f>
        <v>|</v>
      </c>
    </row>
    <row r="380" spans="2:2" x14ac:dyDescent="0.25">
      <c r="B380" t="str" cm="1">
        <f t="array" ref="B380">TRANSPOSE(_xlfn._xlws.SORT(_xlfn._xlws.FILTER(cropResidues[initial_conditions_level]&amp;"|"&amp;cropResidues[initial_conditions_name],cropResidues[experiment_id]=A380)))</f>
        <v>|</v>
      </c>
    </row>
    <row r="381" spans="2:2" x14ac:dyDescent="0.25">
      <c r="B381" t="str" cm="1">
        <f t="array" ref="B381">TRANSPOSE(_xlfn._xlws.SORT(_xlfn._xlws.FILTER(cropResidues[initial_conditions_level]&amp;"|"&amp;cropResidues[initial_conditions_name],cropResidues[experiment_id]=A381)))</f>
        <v>|</v>
      </c>
    </row>
    <row r="382" spans="2:2" x14ac:dyDescent="0.25">
      <c r="B382" t="str" cm="1">
        <f t="array" ref="B382">TRANSPOSE(_xlfn._xlws.SORT(_xlfn._xlws.FILTER(cropResidues[initial_conditions_level]&amp;"|"&amp;cropResidues[initial_conditions_name],cropResidues[experiment_id]=A382)))</f>
        <v>|</v>
      </c>
    </row>
    <row r="383" spans="2:2" x14ac:dyDescent="0.25">
      <c r="B383" t="str" cm="1">
        <f t="array" ref="B383">TRANSPOSE(_xlfn._xlws.SORT(_xlfn._xlws.FILTER(cropResidues[initial_conditions_level]&amp;"|"&amp;cropResidues[initial_conditions_name],cropResidues[experiment_id]=A383)))</f>
        <v>|</v>
      </c>
    </row>
    <row r="384" spans="2:2" x14ac:dyDescent="0.25">
      <c r="B384" t="str" cm="1">
        <f t="array" ref="B384">TRANSPOSE(_xlfn._xlws.SORT(_xlfn._xlws.FILTER(cropResidues[initial_conditions_level]&amp;"|"&amp;cropResidues[initial_conditions_name],cropResidues[experiment_id]=A384)))</f>
        <v>|</v>
      </c>
    </row>
    <row r="385" spans="2:2" x14ac:dyDescent="0.25">
      <c r="B385" t="str" cm="1">
        <f t="array" ref="B385">TRANSPOSE(_xlfn._xlws.SORT(_xlfn._xlws.FILTER(cropResidues[initial_conditions_level]&amp;"|"&amp;cropResidues[initial_conditions_name],cropResidues[experiment_id]=A385)))</f>
        <v>|</v>
      </c>
    </row>
    <row r="386" spans="2:2" x14ac:dyDescent="0.25">
      <c r="B386" t="str" cm="1">
        <f t="array" ref="B386">TRANSPOSE(_xlfn._xlws.SORT(_xlfn._xlws.FILTER(cropResidues[initial_conditions_level]&amp;"|"&amp;cropResidues[initial_conditions_name],cropResidues[experiment_id]=A386)))</f>
        <v>|</v>
      </c>
    </row>
    <row r="387" spans="2:2" x14ac:dyDescent="0.25">
      <c r="B387" t="str" cm="1">
        <f t="array" ref="B387">TRANSPOSE(_xlfn._xlws.SORT(_xlfn._xlws.FILTER(cropResidues[initial_conditions_level]&amp;"|"&amp;cropResidues[initial_conditions_name],cropResidues[experiment_id]=A387)))</f>
        <v>|</v>
      </c>
    </row>
    <row r="388" spans="2:2" x14ac:dyDescent="0.25">
      <c r="B388" t="str" cm="1">
        <f t="array" ref="B388">TRANSPOSE(_xlfn._xlws.SORT(_xlfn._xlws.FILTER(cropResidues[initial_conditions_level]&amp;"|"&amp;cropResidues[initial_conditions_name],cropResidues[experiment_id]=A388)))</f>
        <v>|</v>
      </c>
    </row>
    <row r="389" spans="2:2" x14ac:dyDescent="0.25">
      <c r="B389" t="str" cm="1">
        <f t="array" ref="B389">TRANSPOSE(_xlfn._xlws.SORT(_xlfn._xlws.FILTER(cropResidues[initial_conditions_level]&amp;"|"&amp;cropResidues[initial_conditions_name],cropResidues[experiment_id]=A389)))</f>
        <v>|</v>
      </c>
    </row>
    <row r="390" spans="2:2" x14ac:dyDescent="0.25">
      <c r="B390" t="str" cm="1">
        <f t="array" ref="B390">TRANSPOSE(_xlfn._xlws.SORT(_xlfn._xlws.FILTER(cropResidues[initial_conditions_level]&amp;"|"&amp;cropResidues[initial_conditions_name],cropResidues[experiment_id]=A390)))</f>
        <v>|</v>
      </c>
    </row>
    <row r="391" spans="2:2" x14ac:dyDescent="0.25">
      <c r="B391" t="str" cm="1">
        <f t="array" ref="B391">TRANSPOSE(_xlfn._xlws.SORT(_xlfn._xlws.FILTER(cropResidues[initial_conditions_level]&amp;"|"&amp;cropResidues[initial_conditions_name],cropResidues[experiment_id]=A391)))</f>
        <v>|</v>
      </c>
    </row>
    <row r="392" spans="2:2" x14ac:dyDescent="0.25">
      <c r="B392" t="str" cm="1">
        <f t="array" ref="B392">TRANSPOSE(_xlfn._xlws.SORT(_xlfn._xlws.FILTER(cropResidues[initial_conditions_level]&amp;"|"&amp;cropResidues[initial_conditions_name],cropResidues[experiment_id]=A392)))</f>
        <v>|</v>
      </c>
    </row>
    <row r="393" spans="2:2" x14ac:dyDescent="0.25">
      <c r="B393" t="str" cm="1">
        <f t="array" ref="B393">TRANSPOSE(_xlfn._xlws.SORT(_xlfn._xlws.FILTER(cropResidues[initial_conditions_level]&amp;"|"&amp;cropResidues[initial_conditions_name],cropResidues[experiment_id]=A393)))</f>
        <v>|</v>
      </c>
    </row>
    <row r="394" spans="2:2" x14ac:dyDescent="0.25">
      <c r="B394" t="str" cm="1">
        <f t="array" ref="B394">TRANSPOSE(_xlfn._xlws.SORT(_xlfn._xlws.FILTER(cropResidues[initial_conditions_level]&amp;"|"&amp;cropResidues[initial_conditions_name],cropResidues[experiment_id]=A394)))</f>
        <v>|</v>
      </c>
    </row>
    <row r="395" spans="2:2" x14ac:dyDescent="0.25">
      <c r="B395" t="str" cm="1">
        <f t="array" ref="B395">TRANSPOSE(_xlfn._xlws.SORT(_xlfn._xlws.FILTER(cropResidues[initial_conditions_level]&amp;"|"&amp;cropResidues[initial_conditions_name],cropResidues[experiment_id]=A395)))</f>
        <v>|</v>
      </c>
    </row>
    <row r="396" spans="2:2" x14ac:dyDescent="0.25">
      <c r="B396" t="str" cm="1">
        <f t="array" ref="B396">TRANSPOSE(_xlfn._xlws.SORT(_xlfn._xlws.FILTER(cropResidues[initial_conditions_level]&amp;"|"&amp;cropResidues[initial_conditions_name],cropResidues[experiment_id]=A396)))</f>
        <v>|</v>
      </c>
    </row>
    <row r="397" spans="2:2" x14ac:dyDescent="0.25">
      <c r="B397" t="str" cm="1">
        <f t="array" ref="B397">TRANSPOSE(_xlfn._xlws.SORT(_xlfn._xlws.FILTER(cropResidues[initial_conditions_level]&amp;"|"&amp;cropResidues[initial_conditions_name],cropResidues[experiment_id]=A397)))</f>
        <v>|</v>
      </c>
    </row>
    <row r="398" spans="2:2" x14ac:dyDescent="0.25">
      <c r="B398" t="str" cm="1">
        <f t="array" ref="B398">TRANSPOSE(_xlfn._xlws.SORT(_xlfn._xlws.FILTER(cropResidues[initial_conditions_level]&amp;"|"&amp;cropResidues[initial_conditions_name],cropResidues[experiment_id]=A398)))</f>
        <v>|</v>
      </c>
    </row>
    <row r="399" spans="2:2" x14ac:dyDescent="0.25">
      <c r="B399" t="str" cm="1">
        <f t="array" ref="B399">TRANSPOSE(_xlfn._xlws.SORT(_xlfn._xlws.FILTER(cropResidues[initial_conditions_level]&amp;"|"&amp;cropResidues[initial_conditions_name],cropResidues[experiment_id]=A399)))</f>
        <v>|</v>
      </c>
    </row>
    <row r="400" spans="2:2" x14ac:dyDescent="0.25">
      <c r="B400" t="str" cm="1">
        <f t="array" ref="B400">TRANSPOSE(_xlfn._xlws.SORT(_xlfn._xlws.FILTER(cropResidues[initial_conditions_level]&amp;"|"&amp;cropResidues[initial_conditions_name],cropResidues[experiment_id]=A400)))</f>
        <v>|</v>
      </c>
    </row>
    <row r="401" spans="2:2" x14ac:dyDescent="0.25">
      <c r="B401" t="str" cm="1">
        <f t="array" ref="B401">TRANSPOSE(_xlfn._xlws.SORT(_xlfn._xlws.FILTER(cropResidues[initial_conditions_level]&amp;"|"&amp;cropResidues[initial_conditions_name],cropResidues[experiment_id]=A401)))</f>
        <v>|</v>
      </c>
    </row>
    <row r="402" spans="2:2" x14ac:dyDescent="0.25">
      <c r="B402" t="str" cm="1">
        <f t="array" ref="B402">TRANSPOSE(_xlfn._xlws.SORT(_xlfn._xlws.FILTER(cropResidues[initial_conditions_level]&amp;"|"&amp;cropResidues[initial_conditions_name],cropResidues[experiment_id]=A402)))</f>
        <v>|</v>
      </c>
    </row>
    <row r="403" spans="2:2" x14ac:dyDescent="0.25">
      <c r="B403" t="str" cm="1">
        <f t="array" ref="B403">TRANSPOSE(_xlfn._xlws.SORT(_xlfn._xlws.FILTER(cropResidues[initial_conditions_level]&amp;"|"&amp;cropResidues[initial_conditions_name],cropResidues[experiment_id]=A403)))</f>
        <v>|</v>
      </c>
    </row>
    <row r="404" spans="2:2" x14ac:dyDescent="0.25">
      <c r="B404" t="str" cm="1">
        <f t="array" ref="B404">TRANSPOSE(_xlfn._xlws.SORT(_xlfn._xlws.FILTER(cropResidues[initial_conditions_level]&amp;"|"&amp;cropResidues[initial_conditions_name],cropResidues[experiment_id]=A404)))</f>
        <v>|</v>
      </c>
    </row>
    <row r="405" spans="2:2" x14ac:dyDescent="0.25">
      <c r="B405" t="str" cm="1">
        <f t="array" ref="B405">TRANSPOSE(_xlfn._xlws.SORT(_xlfn._xlws.FILTER(cropResidues[initial_conditions_level]&amp;"|"&amp;cropResidues[initial_conditions_name],cropResidues[experiment_id]=A405)))</f>
        <v>|</v>
      </c>
    </row>
    <row r="406" spans="2:2" x14ac:dyDescent="0.25">
      <c r="B406" t="str" cm="1">
        <f t="array" ref="B406">TRANSPOSE(_xlfn._xlws.SORT(_xlfn._xlws.FILTER(cropResidues[initial_conditions_level]&amp;"|"&amp;cropResidues[initial_conditions_name],cropResidues[experiment_id]=A406)))</f>
        <v>|</v>
      </c>
    </row>
    <row r="407" spans="2:2" x14ac:dyDescent="0.25">
      <c r="B407" t="str" cm="1">
        <f t="array" ref="B407">TRANSPOSE(_xlfn._xlws.SORT(_xlfn._xlws.FILTER(cropResidues[initial_conditions_level]&amp;"|"&amp;cropResidues[initial_conditions_name],cropResidues[experiment_id]=A407)))</f>
        <v>|</v>
      </c>
    </row>
    <row r="408" spans="2:2" x14ac:dyDescent="0.25">
      <c r="B408" t="str" cm="1">
        <f t="array" ref="B408">TRANSPOSE(_xlfn._xlws.SORT(_xlfn._xlws.FILTER(cropResidues[initial_conditions_level]&amp;"|"&amp;cropResidues[initial_conditions_name],cropResidues[experiment_id]=A408)))</f>
        <v>|</v>
      </c>
    </row>
    <row r="409" spans="2:2" x14ac:dyDescent="0.25">
      <c r="B409" t="str" cm="1">
        <f t="array" ref="B409">TRANSPOSE(_xlfn._xlws.SORT(_xlfn._xlws.FILTER(cropResidues[initial_conditions_level]&amp;"|"&amp;cropResidues[initial_conditions_name],cropResidues[experiment_id]=A409)))</f>
        <v>|</v>
      </c>
    </row>
    <row r="410" spans="2:2" x14ac:dyDescent="0.25">
      <c r="B410" t="str" cm="1">
        <f t="array" ref="B410">TRANSPOSE(_xlfn._xlws.SORT(_xlfn._xlws.FILTER(cropResidues[initial_conditions_level]&amp;"|"&amp;cropResidues[initial_conditions_name],cropResidues[experiment_id]=A410)))</f>
        <v>|</v>
      </c>
    </row>
    <row r="411" spans="2:2" x14ac:dyDescent="0.25">
      <c r="B411" t="str" cm="1">
        <f t="array" ref="B411">TRANSPOSE(_xlfn._xlws.SORT(_xlfn._xlws.FILTER(cropResidues[initial_conditions_level]&amp;"|"&amp;cropResidues[initial_conditions_name],cropResidues[experiment_id]=A411)))</f>
        <v>|</v>
      </c>
    </row>
    <row r="412" spans="2:2" x14ac:dyDescent="0.25">
      <c r="B412" t="str" cm="1">
        <f t="array" ref="B412">TRANSPOSE(_xlfn._xlws.SORT(_xlfn._xlws.FILTER(cropResidues[initial_conditions_level]&amp;"|"&amp;cropResidues[initial_conditions_name],cropResidues[experiment_id]=A412)))</f>
        <v>|</v>
      </c>
    </row>
    <row r="413" spans="2:2" x14ac:dyDescent="0.25">
      <c r="B413" t="str" cm="1">
        <f t="array" ref="B413">TRANSPOSE(_xlfn._xlws.SORT(_xlfn._xlws.FILTER(cropResidues[initial_conditions_level]&amp;"|"&amp;cropResidues[initial_conditions_name],cropResidues[experiment_id]=A413)))</f>
        <v>|</v>
      </c>
    </row>
    <row r="414" spans="2:2" x14ac:dyDescent="0.25">
      <c r="B414" t="str" cm="1">
        <f t="array" ref="B414">TRANSPOSE(_xlfn._xlws.SORT(_xlfn._xlws.FILTER(cropResidues[initial_conditions_level]&amp;"|"&amp;cropResidues[initial_conditions_name],cropResidues[experiment_id]=A414)))</f>
        <v>|</v>
      </c>
    </row>
    <row r="415" spans="2:2" x14ac:dyDescent="0.25">
      <c r="B415" t="str" cm="1">
        <f t="array" ref="B415">TRANSPOSE(_xlfn._xlws.SORT(_xlfn._xlws.FILTER(cropResidues[initial_conditions_level]&amp;"|"&amp;cropResidues[initial_conditions_name],cropResidues[experiment_id]=A415)))</f>
        <v>|</v>
      </c>
    </row>
    <row r="416" spans="2:2" x14ac:dyDescent="0.25">
      <c r="B416" t="str" cm="1">
        <f t="array" ref="B416">TRANSPOSE(_xlfn._xlws.SORT(_xlfn._xlws.FILTER(cropResidues[initial_conditions_level]&amp;"|"&amp;cropResidues[initial_conditions_name],cropResidues[experiment_id]=A416)))</f>
        <v>|</v>
      </c>
    </row>
    <row r="417" spans="2:2" x14ac:dyDescent="0.25">
      <c r="B417" t="str" cm="1">
        <f t="array" ref="B417">TRANSPOSE(_xlfn._xlws.SORT(_xlfn._xlws.FILTER(cropResidues[initial_conditions_level]&amp;"|"&amp;cropResidues[initial_conditions_name],cropResidues[experiment_id]=A417)))</f>
        <v>|</v>
      </c>
    </row>
    <row r="418" spans="2:2" x14ac:dyDescent="0.25">
      <c r="B418" t="str" cm="1">
        <f t="array" ref="B418">TRANSPOSE(_xlfn._xlws.SORT(_xlfn._xlws.FILTER(cropResidues[initial_conditions_level]&amp;"|"&amp;cropResidues[initial_conditions_name],cropResidues[experiment_id]=A418)))</f>
        <v>|</v>
      </c>
    </row>
    <row r="419" spans="2:2" x14ac:dyDescent="0.25">
      <c r="B419" t="str" cm="1">
        <f t="array" ref="B419">TRANSPOSE(_xlfn._xlws.SORT(_xlfn._xlws.FILTER(cropResidues[initial_conditions_level]&amp;"|"&amp;cropResidues[initial_conditions_name],cropResidues[experiment_id]=A419)))</f>
        <v>|</v>
      </c>
    </row>
    <row r="420" spans="2:2" x14ac:dyDescent="0.25">
      <c r="B420" t="str" cm="1">
        <f t="array" ref="B420">TRANSPOSE(_xlfn._xlws.SORT(_xlfn._xlws.FILTER(cropResidues[initial_conditions_level]&amp;"|"&amp;cropResidues[initial_conditions_name],cropResidues[experiment_id]=A420)))</f>
        <v>|</v>
      </c>
    </row>
    <row r="421" spans="2:2" x14ac:dyDescent="0.25">
      <c r="B421" t="str" cm="1">
        <f t="array" ref="B421">TRANSPOSE(_xlfn._xlws.SORT(_xlfn._xlws.FILTER(cropResidues[initial_conditions_level]&amp;"|"&amp;cropResidues[initial_conditions_name],cropResidues[experiment_id]=A421)))</f>
        <v>|</v>
      </c>
    </row>
    <row r="422" spans="2:2" x14ac:dyDescent="0.25">
      <c r="B422" t="str" cm="1">
        <f t="array" ref="B422">TRANSPOSE(_xlfn._xlws.SORT(_xlfn._xlws.FILTER(cropResidues[initial_conditions_level]&amp;"|"&amp;cropResidues[initial_conditions_name],cropResidues[experiment_id]=A422)))</f>
        <v>|</v>
      </c>
    </row>
    <row r="423" spans="2:2" x14ac:dyDescent="0.25">
      <c r="B423" t="str" cm="1">
        <f t="array" ref="B423">TRANSPOSE(_xlfn._xlws.SORT(_xlfn._xlws.FILTER(cropResidues[initial_conditions_level]&amp;"|"&amp;cropResidues[initial_conditions_name],cropResidues[experiment_id]=A423)))</f>
        <v>|</v>
      </c>
    </row>
    <row r="424" spans="2:2" x14ac:dyDescent="0.25">
      <c r="B424" t="str" cm="1">
        <f t="array" ref="B424">TRANSPOSE(_xlfn._xlws.SORT(_xlfn._xlws.FILTER(cropResidues[initial_conditions_level]&amp;"|"&amp;cropResidues[initial_conditions_name],cropResidues[experiment_id]=A424)))</f>
        <v>|</v>
      </c>
    </row>
    <row r="425" spans="2:2" x14ac:dyDescent="0.25">
      <c r="B425" t="str" cm="1">
        <f t="array" ref="B425">TRANSPOSE(_xlfn._xlws.SORT(_xlfn._xlws.FILTER(cropResidues[initial_conditions_level]&amp;"|"&amp;cropResidues[initial_conditions_name],cropResidues[experiment_id]=A425)))</f>
        <v>|</v>
      </c>
    </row>
    <row r="426" spans="2:2" x14ac:dyDescent="0.25">
      <c r="B426" t="str" cm="1">
        <f t="array" ref="B426">TRANSPOSE(_xlfn._xlws.SORT(_xlfn._xlws.FILTER(cropResidues[initial_conditions_level]&amp;"|"&amp;cropResidues[initial_conditions_name],cropResidues[experiment_id]=A426)))</f>
        <v>|</v>
      </c>
    </row>
    <row r="427" spans="2:2" x14ac:dyDescent="0.25">
      <c r="B427" t="str" cm="1">
        <f t="array" ref="B427">TRANSPOSE(_xlfn._xlws.SORT(_xlfn._xlws.FILTER(cropResidues[initial_conditions_level]&amp;"|"&amp;cropResidues[initial_conditions_name],cropResidues[experiment_id]=A427)))</f>
        <v>|</v>
      </c>
    </row>
    <row r="428" spans="2:2" x14ac:dyDescent="0.25">
      <c r="B428" t="str" cm="1">
        <f t="array" ref="B428">TRANSPOSE(_xlfn._xlws.SORT(_xlfn._xlws.FILTER(cropResidues[initial_conditions_level]&amp;"|"&amp;cropResidues[initial_conditions_name],cropResidues[experiment_id]=A428)))</f>
        <v>|</v>
      </c>
    </row>
    <row r="429" spans="2:2" x14ac:dyDescent="0.25">
      <c r="B429" t="str" cm="1">
        <f t="array" ref="B429">TRANSPOSE(_xlfn._xlws.SORT(_xlfn._xlws.FILTER(cropResidues[initial_conditions_level]&amp;"|"&amp;cropResidues[initial_conditions_name],cropResidues[experiment_id]=A429)))</f>
        <v>|</v>
      </c>
    </row>
    <row r="430" spans="2:2" x14ac:dyDescent="0.25">
      <c r="B430" t="str" cm="1">
        <f t="array" ref="B430">TRANSPOSE(_xlfn._xlws.SORT(_xlfn._xlws.FILTER(cropResidues[initial_conditions_level]&amp;"|"&amp;cropResidues[initial_conditions_name],cropResidues[experiment_id]=A430)))</f>
        <v>|</v>
      </c>
    </row>
    <row r="431" spans="2:2" x14ac:dyDescent="0.25">
      <c r="B431" t="str" cm="1">
        <f t="array" ref="B431">TRANSPOSE(_xlfn._xlws.SORT(_xlfn._xlws.FILTER(cropResidues[initial_conditions_level]&amp;"|"&amp;cropResidues[initial_conditions_name],cropResidues[experiment_id]=A431)))</f>
        <v>|</v>
      </c>
    </row>
    <row r="432" spans="2:2" x14ac:dyDescent="0.25">
      <c r="B432" t="str" cm="1">
        <f t="array" ref="B432">TRANSPOSE(_xlfn._xlws.SORT(_xlfn._xlws.FILTER(cropResidues[initial_conditions_level]&amp;"|"&amp;cropResidues[initial_conditions_name],cropResidues[experiment_id]=A432)))</f>
        <v>|</v>
      </c>
    </row>
    <row r="433" spans="2:2" x14ac:dyDescent="0.25">
      <c r="B433" t="str" cm="1">
        <f t="array" ref="B433">TRANSPOSE(_xlfn._xlws.SORT(_xlfn._xlws.FILTER(cropResidues[initial_conditions_level]&amp;"|"&amp;cropResidues[initial_conditions_name],cropResidues[experiment_id]=A433)))</f>
        <v>|</v>
      </c>
    </row>
    <row r="434" spans="2:2" x14ac:dyDescent="0.25">
      <c r="B434" t="str" cm="1">
        <f t="array" ref="B434">TRANSPOSE(_xlfn._xlws.SORT(_xlfn._xlws.FILTER(cropResidues[initial_conditions_level]&amp;"|"&amp;cropResidues[initial_conditions_name],cropResidues[experiment_id]=A434)))</f>
        <v>|</v>
      </c>
    </row>
    <row r="435" spans="2:2" x14ac:dyDescent="0.25">
      <c r="B435" t="str" cm="1">
        <f t="array" ref="B435">TRANSPOSE(_xlfn._xlws.SORT(_xlfn._xlws.FILTER(cropResidues[initial_conditions_level]&amp;"|"&amp;cropResidues[initial_conditions_name],cropResidues[experiment_id]=A435)))</f>
        <v>|</v>
      </c>
    </row>
    <row r="436" spans="2:2" x14ac:dyDescent="0.25">
      <c r="B436" t="str" cm="1">
        <f t="array" ref="B436">TRANSPOSE(_xlfn._xlws.SORT(_xlfn._xlws.FILTER(cropResidues[initial_conditions_level]&amp;"|"&amp;cropResidues[initial_conditions_name],cropResidues[experiment_id]=A436)))</f>
        <v>|</v>
      </c>
    </row>
    <row r="437" spans="2:2" x14ac:dyDescent="0.25">
      <c r="B437" t="str" cm="1">
        <f t="array" ref="B437">TRANSPOSE(_xlfn._xlws.SORT(_xlfn._xlws.FILTER(cropResidues[initial_conditions_level]&amp;"|"&amp;cropResidues[initial_conditions_name],cropResidues[experiment_id]=A437)))</f>
        <v>|</v>
      </c>
    </row>
    <row r="438" spans="2:2" x14ac:dyDescent="0.25">
      <c r="B438" t="str" cm="1">
        <f t="array" ref="B438">TRANSPOSE(_xlfn._xlws.SORT(_xlfn._xlws.FILTER(cropResidues[initial_conditions_level]&amp;"|"&amp;cropResidues[initial_conditions_name],cropResidues[experiment_id]=A438)))</f>
        <v>|</v>
      </c>
    </row>
    <row r="439" spans="2:2" x14ac:dyDescent="0.25">
      <c r="B439" t="str" cm="1">
        <f t="array" ref="B439">TRANSPOSE(_xlfn._xlws.SORT(_xlfn._xlws.FILTER(cropResidues[initial_conditions_level]&amp;"|"&amp;cropResidues[initial_conditions_name],cropResidues[experiment_id]=A439)))</f>
        <v>|</v>
      </c>
    </row>
    <row r="440" spans="2:2" x14ac:dyDescent="0.25">
      <c r="B440" t="str" cm="1">
        <f t="array" ref="B440">TRANSPOSE(_xlfn._xlws.SORT(_xlfn._xlws.FILTER(cropResidues[initial_conditions_level]&amp;"|"&amp;cropResidues[initial_conditions_name],cropResidues[experiment_id]=A440)))</f>
        <v>|</v>
      </c>
    </row>
    <row r="441" spans="2:2" x14ac:dyDescent="0.25">
      <c r="B441" t="str" cm="1">
        <f t="array" ref="B441">TRANSPOSE(_xlfn._xlws.SORT(_xlfn._xlws.FILTER(cropResidues[initial_conditions_level]&amp;"|"&amp;cropResidues[initial_conditions_name],cropResidues[experiment_id]=A441)))</f>
        <v>|</v>
      </c>
    </row>
    <row r="442" spans="2:2" x14ac:dyDescent="0.25">
      <c r="B442" t="str" cm="1">
        <f t="array" ref="B442">TRANSPOSE(_xlfn._xlws.SORT(_xlfn._xlws.FILTER(cropResidues[initial_conditions_level]&amp;"|"&amp;cropResidues[initial_conditions_name],cropResidues[experiment_id]=A442)))</f>
        <v>|</v>
      </c>
    </row>
    <row r="443" spans="2:2" x14ac:dyDescent="0.25">
      <c r="B443" t="str" cm="1">
        <f t="array" ref="B443">TRANSPOSE(_xlfn._xlws.SORT(_xlfn._xlws.FILTER(cropResidues[initial_conditions_level]&amp;"|"&amp;cropResidues[initial_conditions_name],cropResidues[experiment_id]=A443)))</f>
        <v>|</v>
      </c>
    </row>
    <row r="444" spans="2:2" x14ac:dyDescent="0.25">
      <c r="B444" t="str" cm="1">
        <f t="array" ref="B444">TRANSPOSE(_xlfn._xlws.SORT(_xlfn._xlws.FILTER(cropResidues[initial_conditions_level]&amp;"|"&amp;cropResidues[initial_conditions_name],cropResidues[experiment_id]=A444)))</f>
        <v>|</v>
      </c>
    </row>
    <row r="445" spans="2:2" x14ac:dyDescent="0.25">
      <c r="B445" t="str" cm="1">
        <f t="array" ref="B445">TRANSPOSE(_xlfn._xlws.SORT(_xlfn._xlws.FILTER(cropResidues[initial_conditions_level]&amp;"|"&amp;cropResidues[initial_conditions_name],cropResidues[experiment_id]=A445)))</f>
        <v>|</v>
      </c>
    </row>
    <row r="446" spans="2:2" x14ac:dyDescent="0.25">
      <c r="B446" t="str" cm="1">
        <f t="array" ref="B446">TRANSPOSE(_xlfn._xlws.SORT(_xlfn._xlws.FILTER(cropResidues[initial_conditions_level]&amp;"|"&amp;cropResidues[initial_conditions_name],cropResidues[experiment_id]=A446)))</f>
        <v>|</v>
      </c>
    </row>
    <row r="447" spans="2:2" x14ac:dyDescent="0.25">
      <c r="B447" t="str" cm="1">
        <f t="array" ref="B447">TRANSPOSE(_xlfn._xlws.SORT(_xlfn._xlws.FILTER(cropResidues[initial_conditions_level]&amp;"|"&amp;cropResidues[initial_conditions_name],cropResidues[experiment_id]=A447)))</f>
        <v>|</v>
      </c>
    </row>
    <row r="448" spans="2:2" x14ac:dyDescent="0.25">
      <c r="B448" t="str" cm="1">
        <f t="array" ref="B448">TRANSPOSE(_xlfn._xlws.SORT(_xlfn._xlws.FILTER(cropResidues[initial_conditions_level]&amp;"|"&amp;cropResidues[initial_conditions_name],cropResidues[experiment_id]=A448)))</f>
        <v>|</v>
      </c>
    </row>
    <row r="449" spans="2:2" x14ac:dyDescent="0.25">
      <c r="B449" t="str" cm="1">
        <f t="array" ref="B449">TRANSPOSE(_xlfn._xlws.SORT(_xlfn._xlws.FILTER(cropResidues[initial_conditions_level]&amp;"|"&amp;cropResidues[initial_conditions_name],cropResidues[experiment_id]=A449)))</f>
        <v>|</v>
      </c>
    </row>
    <row r="450" spans="2:2" x14ac:dyDescent="0.25">
      <c r="B450" t="str" cm="1">
        <f t="array" ref="B450">TRANSPOSE(_xlfn._xlws.SORT(_xlfn._xlws.FILTER(cropResidues[initial_conditions_level]&amp;"|"&amp;cropResidues[initial_conditions_name],cropResidues[experiment_id]=A450)))</f>
        <v>|</v>
      </c>
    </row>
    <row r="451" spans="2:2" x14ac:dyDescent="0.25">
      <c r="B451" t="str" cm="1">
        <f t="array" ref="B451">TRANSPOSE(_xlfn._xlws.SORT(_xlfn._xlws.FILTER(cropResidues[initial_conditions_level]&amp;"|"&amp;cropResidues[initial_conditions_name],cropResidues[experiment_id]=A451)))</f>
        <v>|</v>
      </c>
    </row>
    <row r="452" spans="2:2" x14ac:dyDescent="0.25">
      <c r="B452" t="str" cm="1">
        <f t="array" ref="B452">TRANSPOSE(_xlfn._xlws.SORT(_xlfn._xlws.FILTER(cropResidues[initial_conditions_level]&amp;"|"&amp;cropResidues[initial_conditions_name],cropResidues[experiment_id]=A452)))</f>
        <v>|</v>
      </c>
    </row>
    <row r="453" spans="2:2" x14ac:dyDescent="0.25">
      <c r="B453" t="str" cm="1">
        <f t="array" ref="B453">TRANSPOSE(_xlfn._xlws.SORT(_xlfn._xlws.FILTER(cropResidues[initial_conditions_level]&amp;"|"&amp;cropResidues[initial_conditions_name],cropResidues[experiment_id]=A453)))</f>
        <v>|</v>
      </c>
    </row>
    <row r="454" spans="2:2" x14ac:dyDescent="0.25">
      <c r="B454" t="str" cm="1">
        <f t="array" ref="B454">TRANSPOSE(_xlfn._xlws.SORT(_xlfn._xlws.FILTER(cropResidues[initial_conditions_level]&amp;"|"&amp;cropResidues[initial_conditions_name],cropResidues[experiment_id]=A454)))</f>
        <v>|</v>
      </c>
    </row>
    <row r="455" spans="2:2" x14ac:dyDescent="0.25">
      <c r="B455" t="str" cm="1">
        <f t="array" ref="B455">TRANSPOSE(_xlfn._xlws.SORT(_xlfn._xlws.FILTER(cropResidues[initial_conditions_level]&amp;"|"&amp;cropResidues[initial_conditions_name],cropResidues[experiment_id]=A455)))</f>
        <v>|</v>
      </c>
    </row>
    <row r="456" spans="2:2" x14ac:dyDescent="0.25">
      <c r="B456" t="str" cm="1">
        <f t="array" ref="B456">TRANSPOSE(_xlfn._xlws.SORT(_xlfn._xlws.FILTER(cropResidues[initial_conditions_level]&amp;"|"&amp;cropResidues[initial_conditions_name],cropResidues[experiment_id]=A456)))</f>
        <v>|</v>
      </c>
    </row>
    <row r="457" spans="2:2" x14ac:dyDescent="0.25">
      <c r="B457" t="str" cm="1">
        <f t="array" ref="B457">TRANSPOSE(_xlfn._xlws.SORT(_xlfn._xlws.FILTER(cropResidues[initial_conditions_level]&amp;"|"&amp;cropResidues[initial_conditions_name],cropResidues[experiment_id]=A457)))</f>
        <v>|</v>
      </c>
    </row>
    <row r="458" spans="2:2" x14ac:dyDescent="0.25">
      <c r="B458" t="str" cm="1">
        <f t="array" ref="B458">TRANSPOSE(_xlfn._xlws.SORT(_xlfn._xlws.FILTER(cropResidues[initial_conditions_level]&amp;"|"&amp;cropResidues[initial_conditions_name],cropResidues[experiment_id]=A458)))</f>
        <v>|</v>
      </c>
    </row>
    <row r="459" spans="2:2" x14ac:dyDescent="0.25">
      <c r="B459" t="str" cm="1">
        <f t="array" ref="B459">TRANSPOSE(_xlfn._xlws.SORT(_xlfn._xlws.FILTER(cropResidues[initial_conditions_level]&amp;"|"&amp;cropResidues[initial_conditions_name],cropResidues[experiment_id]=A459)))</f>
        <v>|</v>
      </c>
    </row>
    <row r="460" spans="2:2" x14ac:dyDescent="0.25">
      <c r="B460" t="str" cm="1">
        <f t="array" ref="B460">TRANSPOSE(_xlfn._xlws.SORT(_xlfn._xlws.FILTER(cropResidues[initial_conditions_level]&amp;"|"&amp;cropResidues[initial_conditions_name],cropResidues[experiment_id]=A460)))</f>
        <v>|</v>
      </c>
    </row>
    <row r="461" spans="2:2" x14ac:dyDescent="0.25">
      <c r="B461" t="str" cm="1">
        <f t="array" ref="B461">TRANSPOSE(_xlfn._xlws.SORT(_xlfn._xlws.FILTER(cropResidues[initial_conditions_level]&amp;"|"&amp;cropResidues[initial_conditions_name],cropResidues[experiment_id]=A461)))</f>
        <v>|</v>
      </c>
    </row>
    <row r="462" spans="2:2" x14ac:dyDescent="0.25">
      <c r="B462" t="str" cm="1">
        <f t="array" ref="B462">TRANSPOSE(_xlfn._xlws.SORT(_xlfn._xlws.FILTER(cropResidues[initial_conditions_level]&amp;"|"&amp;cropResidues[initial_conditions_name],cropResidues[experiment_id]=A462)))</f>
        <v>|</v>
      </c>
    </row>
    <row r="463" spans="2:2" x14ac:dyDescent="0.25">
      <c r="B463" t="str" cm="1">
        <f t="array" ref="B463">TRANSPOSE(_xlfn._xlws.SORT(_xlfn._xlws.FILTER(cropResidues[initial_conditions_level]&amp;"|"&amp;cropResidues[initial_conditions_name],cropResidues[experiment_id]=A463)))</f>
        <v>|</v>
      </c>
    </row>
    <row r="464" spans="2:2" x14ac:dyDescent="0.25">
      <c r="B464" t="str" cm="1">
        <f t="array" ref="B464">TRANSPOSE(_xlfn._xlws.SORT(_xlfn._xlws.FILTER(cropResidues[initial_conditions_level]&amp;"|"&amp;cropResidues[initial_conditions_name],cropResidues[experiment_id]=A464)))</f>
        <v>|</v>
      </c>
    </row>
    <row r="465" spans="2:2" x14ac:dyDescent="0.25">
      <c r="B465" t="str" cm="1">
        <f t="array" ref="B465">TRANSPOSE(_xlfn._xlws.SORT(_xlfn._xlws.FILTER(cropResidues[initial_conditions_level]&amp;"|"&amp;cropResidues[initial_conditions_name],cropResidues[experiment_id]=A465)))</f>
        <v>|</v>
      </c>
    </row>
    <row r="466" spans="2:2" x14ac:dyDescent="0.25">
      <c r="B466" t="str" cm="1">
        <f t="array" ref="B466">TRANSPOSE(_xlfn._xlws.SORT(_xlfn._xlws.FILTER(cropResidues[initial_conditions_level]&amp;"|"&amp;cropResidues[initial_conditions_name],cropResidues[experiment_id]=A466)))</f>
        <v>|</v>
      </c>
    </row>
    <row r="467" spans="2:2" x14ac:dyDescent="0.25">
      <c r="B467" t="str" cm="1">
        <f t="array" ref="B467">TRANSPOSE(_xlfn._xlws.SORT(_xlfn._xlws.FILTER(cropResidues[initial_conditions_level]&amp;"|"&amp;cropResidues[initial_conditions_name],cropResidues[experiment_id]=A467)))</f>
        <v>|</v>
      </c>
    </row>
    <row r="468" spans="2:2" x14ac:dyDescent="0.25">
      <c r="B468" t="str" cm="1">
        <f t="array" ref="B468">TRANSPOSE(_xlfn._xlws.SORT(_xlfn._xlws.FILTER(cropResidues[initial_conditions_level]&amp;"|"&amp;cropResidues[initial_conditions_name],cropResidues[experiment_id]=A468)))</f>
        <v>|</v>
      </c>
    </row>
    <row r="469" spans="2:2" x14ac:dyDescent="0.25">
      <c r="B469" t="str" cm="1">
        <f t="array" ref="B469">TRANSPOSE(_xlfn._xlws.SORT(_xlfn._xlws.FILTER(cropResidues[initial_conditions_level]&amp;"|"&amp;cropResidues[initial_conditions_name],cropResidues[experiment_id]=A469)))</f>
        <v>|</v>
      </c>
    </row>
    <row r="470" spans="2:2" x14ac:dyDescent="0.25">
      <c r="B470" t="str" cm="1">
        <f t="array" ref="B470">TRANSPOSE(_xlfn._xlws.SORT(_xlfn._xlws.FILTER(cropResidues[initial_conditions_level]&amp;"|"&amp;cropResidues[initial_conditions_name],cropResidues[experiment_id]=A470)))</f>
        <v>|</v>
      </c>
    </row>
    <row r="471" spans="2:2" x14ac:dyDescent="0.25">
      <c r="B471" t="str" cm="1">
        <f t="array" ref="B471">TRANSPOSE(_xlfn._xlws.SORT(_xlfn._xlws.FILTER(cropResidues[initial_conditions_level]&amp;"|"&amp;cropResidues[initial_conditions_name],cropResidues[experiment_id]=A471)))</f>
        <v>|</v>
      </c>
    </row>
    <row r="472" spans="2:2" x14ac:dyDescent="0.25">
      <c r="B472" t="str" cm="1">
        <f t="array" ref="B472">TRANSPOSE(_xlfn._xlws.SORT(_xlfn._xlws.FILTER(cropResidues[initial_conditions_level]&amp;"|"&amp;cropResidues[initial_conditions_name],cropResidues[experiment_id]=A472)))</f>
        <v>|</v>
      </c>
    </row>
    <row r="473" spans="2:2" x14ac:dyDescent="0.25">
      <c r="B473" t="str" cm="1">
        <f t="array" ref="B473">TRANSPOSE(_xlfn._xlws.SORT(_xlfn._xlws.FILTER(cropResidues[initial_conditions_level]&amp;"|"&amp;cropResidues[initial_conditions_name],cropResidues[experiment_id]=A473)))</f>
        <v>|</v>
      </c>
    </row>
    <row r="474" spans="2:2" x14ac:dyDescent="0.25">
      <c r="B474" t="str" cm="1">
        <f t="array" ref="B474">TRANSPOSE(_xlfn._xlws.SORT(_xlfn._xlws.FILTER(cropResidues[initial_conditions_level]&amp;"|"&amp;cropResidues[initial_conditions_name],cropResidues[experiment_id]=A474)))</f>
        <v>|</v>
      </c>
    </row>
    <row r="475" spans="2:2" x14ac:dyDescent="0.25">
      <c r="B475" t="str" cm="1">
        <f t="array" ref="B475">TRANSPOSE(_xlfn._xlws.SORT(_xlfn._xlws.FILTER(cropResidues[initial_conditions_level]&amp;"|"&amp;cropResidues[initial_conditions_name],cropResidues[experiment_id]=A475)))</f>
        <v>|</v>
      </c>
    </row>
    <row r="476" spans="2:2" x14ac:dyDescent="0.25">
      <c r="B476" t="str" cm="1">
        <f t="array" ref="B476">TRANSPOSE(_xlfn._xlws.SORT(_xlfn._xlws.FILTER(cropResidues[initial_conditions_level]&amp;"|"&amp;cropResidues[initial_conditions_name],cropResidues[experiment_id]=A476)))</f>
        <v>|</v>
      </c>
    </row>
    <row r="477" spans="2:2" x14ac:dyDescent="0.25">
      <c r="B477" t="str" cm="1">
        <f t="array" ref="B477">TRANSPOSE(_xlfn._xlws.SORT(_xlfn._xlws.FILTER(cropResidues[initial_conditions_level]&amp;"|"&amp;cropResidues[initial_conditions_name],cropResidues[experiment_id]=A477)))</f>
        <v>|</v>
      </c>
    </row>
    <row r="478" spans="2:2" x14ac:dyDescent="0.25">
      <c r="B478" t="str" cm="1">
        <f t="array" ref="B478">TRANSPOSE(_xlfn._xlws.SORT(_xlfn._xlws.FILTER(cropResidues[initial_conditions_level]&amp;"|"&amp;cropResidues[initial_conditions_name],cropResidues[experiment_id]=A478)))</f>
        <v>|</v>
      </c>
    </row>
    <row r="479" spans="2:2" x14ac:dyDescent="0.25">
      <c r="B479" t="str" cm="1">
        <f t="array" ref="B479">TRANSPOSE(_xlfn._xlws.SORT(_xlfn._xlws.FILTER(cropResidues[initial_conditions_level]&amp;"|"&amp;cropResidues[initial_conditions_name],cropResidues[experiment_id]=A479)))</f>
        <v>|</v>
      </c>
    </row>
    <row r="480" spans="2:2" x14ac:dyDescent="0.25">
      <c r="B480" t="str" cm="1">
        <f t="array" ref="B480">TRANSPOSE(_xlfn._xlws.SORT(_xlfn._xlws.FILTER(cropResidues[initial_conditions_level]&amp;"|"&amp;cropResidues[initial_conditions_name],cropResidues[experiment_id]=A480)))</f>
        <v>|</v>
      </c>
    </row>
    <row r="481" spans="2:2" x14ac:dyDescent="0.25">
      <c r="B481" t="str" cm="1">
        <f t="array" ref="B481">TRANSPOSE(_xlfn._xlws.SORT(_xlfn._xlws.FILTER(cropResidues[initial_conditions_level]&amp;"|"&amp;cropResidues[initial_conditions_name],cropResidues[experiment_id]=A481)))</f>
        <v>|</v>
      </c>
    </row>
    <row r="482" spans="2:2" x14ac:dyDescent="0.25">
      <c r="B482" t="str" cm="1">
        <f t="array" ref="B482">TRANSPOSE(_xlfn._xlws.SORT(_xlfn._xlws.FILTER(cropResidues[initial_conditions_level]&amp;"|"&amp;cropResidues[initial_conditions_name],cropResidues[experiment_id]=A482)))</f>
        <v>|</v>
      </c>
    </row>
    <row r="483" spans="2:2" x14ac:dyDescent="0.25">
      <c r="B483" t="str" cm="1">
        <f t="array" ref="B483">TRANSPOSE(_xlfn._xlws.SORT(_xlfn._xlws.FILTER(cropResidues[initial_conditions_level]&amp;"|"&amp;cropResidues[initial_conditions_name],cropResidues[experiment_id]=A483)))</f>
        <v>|</v>
      </c>
    </row>
    <row r="484" spans="2:2" x14ac:dyDescent="0.25">
      <c r="B484" t="str" cm="1">
        <f t="array" ref="B484">TRANSPOSE(_xlfn._xlws.SORT(_xlfn._xlws.FILTER(cropResidues[initial_conditions_level]&amp;"|"&amp;cropResidues[initial_conditions_name],cropResidues[experiment_id]=A484)))</f>
        <v>|</v>
      </c>
    </row>
    <row r="485" spans="2:2" x14ac:dyDescent="0.25">
      <c r="B485" t="str" cm="1">
        <f t="array" ref="B485">TRANSPOSE(_xlfn._xlws.SORT(_xlfn._xlws.FILTER(cropResidues[initial_conditions_level]&amp;"|"&amp;cropResidues[initial_conditions_name],cropResidues[experiment_id]=A485)))</f>
        <v>|</v>
      </c>
    </row>
    <row r="486" spans="2:2" x14ac:dyDescent="0.25">
      <c r="B486" t="str" cm="1">
        <f t="array" ref="B486">TRANSPOSE(_xlfn._xlws.SORT(_xlfn._xlws.FILTER(cropResidues[initial_conditions_level]&amp;"|"&amp;cropResidues[initial_conditions_name],cropResidues[experiment_id]=A486)))</f>
        <v>|</v>
      </c>
    </row>
    <row r="487" spans="2:2" x14ac:dyDescent="0.25">
      <c r="B487" t="str" cm="1">
        <f t="array" ref="B487">TRANSPOSE(_xlfn._xlws.SORT(_xlfn._xlws.FILTER(cropResidues[initial_conditions_level]&amp;"|"&amp;cropResidues[initial_conditions_name],cropResidues[experiment_id]=A487)))</f>
        <v>|</v>
      </c>
    </row>
    <row r="488" spans="2:2" x14ac:dyDescent="0.25">
      <c r="B488" t="str" cm="1">
        <f t="array" ref="B488">TRANSPOSE(_xlfn._xlws.SORT(_xlfn._xlws.FILTER(cropResidues[initial_conditions_level]&amp;"|"&amp;cropResidues[initial_conditions_name],cropResidues[experiment_id]=A488)))</f>
        <v>|</v>
      </c>
    </row>
    <row r="489" spans="2:2" x14ac:dyDescent="0.25">
      <c r="B489" t="str" cm="1">
        <f t="array" ref="B489">TRANSPOSE(_xlfn._xlws.SORT(_xlfn._xlws.FILTER(cropResidues[initial_conditions_level]&amp;"|"&amp;cropResidues[initial_conditions_name],cropResidues[experiment_id]=A489)))</f>
        <v>|</v>
      </c>
    </row>
    <row r="490" spans="2:2" x14ac:dyDescent="0.25">
      <c r="B490" t="str" cm="1">
        <f t="array" ref="B490">TRANSPOSE(_xlfn._xlws.SORT(_xlfn._xlws.FILTER(cropResidues[initial_conditions_level]&amp;"|"&amp;cropResidues[initial_conditions_name],cropResidues[experiment_id]=A490)))</f>
        <v>|</v>
      </c>
    </row>
    <row r="491" spans="2:2" x14ac:dyDescent="0.25">
      <c r="B491" t="str" cm="1">
        <f t="array" ref="B491">TRANSPOSE(_xlfn._xlws.SORT(_xlfn._xlws.FILTER(cropResidues[initial_conditions_level]&amp;"|"&amp;cropResidues[initial_conditions_name],cropResidues[experiment_id]=A491)))</f>
        <v>|</v>
      </c>
    </row>
    <row r="492" spans="2:2" x14ac:dyDescent="0.25">
      <c r="B492" t="str" cm="1">
        <f t="array" ref="B492">TRANSPOSE(_xlfn._xlws.SORT(_xlfn._xlws.FILTER(cropResidues[initial_conditions_level]&amp;"|"&amp;cropResidues[initial_conditions_name],cropResidues[experiment_id]=A492)))</f>
        <v>|</v>
      </c>
    </row>
    <row r="493" spans="2:2" x14ac:dyDescent="0.25">
      <c r="B493" t="str" cm="1">
        <f t="array" ref="B493">TRANSPOSE(_xlfn._xlws.SORT(_xlfn._xlws.FILTER(cropResidues[initial_conditions_level]&amp;"|"&amp;cropResidues[initial_conditions_name],cropResidues[experiment_id]=A493)))</f>
        <v>|</v>
      </c>
    </row>
    <row r="494" spans="2:2" x14ac:dyDescent="0.25">
      <c r="B494" t="str" cm="1">
        <f t="array" ref="B494">TRANSPOSE(_xlfn._xlws.SORT(_xlfn._xlws.FILTER(cropResidues[initial_conditions_level]&amp;"|"&amp;cropResidues[initial_conditions_name],cropResidues[experiment_id]=A494)))</f>
        <v>|</v>
      </c>
    </row>
    <row r="495" spans="2:2" x14ac:dyDescent="0.25">
      <c r="B495" t="str" cm="1">
        <f t="array" ref="B495">TRANSPOSE(_xlfn._xlws.SORT(_xlfn._xlws.FILTER(cropResidues[initial_conditions_level]&amp;"|"&amp;cropResidues[initial_conditions_name],cropResidues[experiment_id]=A495)))</f>
        <v>|</v>
      </c>
    </row>
    <row r="496" spans="2:2" x14ac:dyDescent="0.25">
      <c r="B496" t="str" cm="1">
        <f t="array" ref="B496">TRANSPOSE(_xlfn._xlws.SORT(_xlfn._xlws.FILTER(cropResidues[initial_conditions_level]&amp;"|"&amp;cropResidues[initial_conditions_name],cropResidues[experiment_id]=A496)))</f>
        <v>|</v>
      </c>
    </row>
    <row r="497" spans="2:121" x14ac:dyDescent="0.25">
      <c r="B497" t="str" cm="1">
        <f t="array" ref="B497">TRANSPOSE(_xlfn._xlws.SORT(_xlfn._xlws.FILTER(cropResidues[initial_conditions_level]&amp;"|"&amp;cropResidues[initial_conditions_name],cropResidues[experiment_id]=A497)))</f>
        <v>|</v>
      </c>
    </row>
    <row r="498" spans="2:121" x14ac:dyDescent="0.25">
      <c r="B498" t="str" cm="1">
        <f t="array" ref="B498">TRANSPOSE(_xlfn._xlws.SORT(_xlfn._xlws.FILTER(cropResidues[initial_conditions_level]&amp;"|"&amp;cropResidues[initial_conditions_name],cropResidues[experiment_id]=A498)))</f>
        <v>|</v>
      </c>
    </row>
    <row r="499" spans="2:121" x14ac:dyDescent="0.25">
      <c r="B499" t="str" cm="1">
        <f t="array" ref="B499">TRANSPOSE(_xlfn._xlws.SORT(_xlfn._xlws.FILTER(cropResidues[initial_conditions_level]&amp;"|"&amp;cropResidues[initial_conditions_name],cropResidues[experiment_id]=A499)))</f>
        <v>|</v>
      </c>
    </row>
    <row r="500" spans="2:121" s="94" customFormat="1" x14ac:dyDescent="0.25">
      <c r="B500" s="94" t="str" cm="1">
        <f t="array" ref="B500">TRANSPOSE(_xlfn._xlws.SORT(_xlfn._xlws.FILTER(cropResidues[initial_conditions_level]&amp;"|"&amp;cropResidues[initial_conditions_name],cropResidues[experiment_id]=A500)))</f>
        <v>|</v>
      </c>
      <c r="DQ500" s="10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election activeCell="A2" sqref="A2"/>
    </sheetView>
  </sheetViews>
  <sheetFormatPr defaultRowHeight="15" x14ac:dyDescent="0.25"/>
  <cols>
    <col min="1" max="1" width="12.7109375" customWidth="1"/>
    <col min="2" max="200" width="3.140625" customWidth="1"/>
    <col min="16383" max="16383" width="8.7109375" customWidth="1"/>
  </cols>
  <sheetData>
    <row r="1" spans="1:9" s="106" customFormat="1" x14ac:dyDescent="0.25">
      <c r="A1" s="105" t="s">
        <v>1217</v>
      </c>
      <c r="I1" s="107"/>
    </row>
    <row r="2" spans="1:9" x14ac:dyDescent="0.25">
      <c r="A2" t="e" cm="1" vm="1">
        <f t="array" ref="A2">_xlfn._xlws.SORT(_xlfn.UNIQUE(_xlfn._xlws.FILTER(plantings[experiment_id], plantings[experiment_id] &lt;&gt; "")))</f>
        <v>#VALUE!</v>
      </c>
      <c r="B2" t="e" cm="1" vm="2">
        <f t="array" ref="B2">TRANSPOSE(_xlfn._xlws.SORT(_xlfn._xlws.FILTER(plantings[planting_level]&amp;"|"&amp;plantings[planting_level_name],plantings[experiment_id]=A2)))</f>
        <v>#VALUE!</v>
      </c>
    </row>
    <row r="3" spans="1:9" x14ac:dyDescent="0.25">
      <c r="B3" t="str" cm="1">
        <f t="array" ref="B3">TRANSPOSE(_xlfn._xlws.SORT(_xlfn._xlws.FILTER(plantings[planting_level]&amp;"|"&amp;plantings[planting_level_name],plantings[experiment_id]=A3)))</f>
        <v>|</v>
      </c>
    </row>
    <row r="4" spans="1:9" x14ac:dyDescent="0.25">
      <c r="B4" t="str" cm="1">
        <f t="array" ref="B4">TRANSPOSE(_xlfn._xlws.SORT(_xlfn._xlws.FILTER(plantings[planting_level]&amp;"|"&amp;plantings[planting_level_name],plantings[experiment_id]=A4)))</f>
        <v>|</v>
      </c>
    </row>
    <row r="5" spans="1:9" x14ac:dyDescent="0.25">
      <c r="B5" t="str" cm="1">
        <f t="array" ref="B5">TRANSPOSE(_xlfn._xlws.SORT(_xlfn._xlws.FILTER(plantings[planting_level]&amp;"|"&amp;plantings[planting_level_name],plantings[experiment_id]=A5)))</f>
        <v>|</v>
      </c>
    </row>
    <row r="6" spans="1:9" x14ac:dyDescent="0.25">
      <c r="B6" t="str" cm="1">
        <f t="array" ref="B6">TRANSPOSE(_xlfn._xlws.SORT(_xlfn._xlws.FILTER(plantings[planting_level]&amp;"|"&amp;plantings[planting_level_name],plantings[experiment_id]=A6)))</f>
        <v>|</v>
      </c>
    </row>
    <row r="7" spans="1:9" x14ac:dyDescent="0.25">
      <c r="B7" t="str" cm="1">
        <f t="array" ref="B7">TRANSPOSE(_xlfn._xlws.SORT(_xlfn._xlws.FILTER(plantings[planting_level]&amp;"|"&amp;plantings[planting_level_name],plantings[experiment_id]=A7)))</f>
        <v>|</v>
      </c>
    </row>
    <row r="8" spans="1:9" x14ac:dyDescent="0.25">
      <c r="B8" t="str" cm="1">
        <f t="array" ref="B8">TRANSPOSE(_xlfn._xlws.SORT(_xlfn._xlws.FILTER(plantings[planting_level]&amp;"|"&amp;plantings[planting_level_name],plantings[experiment_id]=A8)))</f>
        <v>|</v>
      </c>
    </row>
    <row r="9" spans="1:9" x14ac:dyDescent="0.25">
      <c r="B9" t="str" cm="1">
        <f t="array" ref="B9">TRANSPOSE(_xlfn._xlws.SORT(_xlfn._xlws.FILTER(plantings[planting_level]&amp;"|"&amp;plantings[planting_level_name],plantings[experiment_id]=A9)))</f>
        <v>|</v>
      </c>
    </row>
    <row r="10" spans="1:9" x14ac:dyDescent="0.25">
      <c r="B10" t="str" cm="1">
        <f t="array" ref="B10">TRANSPOSE(_xlfn._xlws.SORT(_xlfn._xlws.FILTER(plantings[planting_level]&amp;"|"&amp;plantings[planting_level_name],plantings[experiment_id]=A10)))</f>
        <v>|</v>
      </c>
    </row>
    <row r="11" spans="1:9" x14ac:dyDescent="0.25">
      <c r="B11" t="str" cm="1">
        <f t="array" ref="B11">TRANSPOSE(_xlfn._xlws.SORT(_xlfn._xlws.FILTER(plantings[planting_level]&amp;"|"&amp;plantings[planting_level_name],plantings[experiment_id]=A11)))</f>
        <v>|</v>
      </c>
    </row>
    <row r="12" spans="1:9" x14ac:dyDescent="0.25">
      <c r="B12" t="str" cm="1">
        <f t="array" ref="B12">TRANSPOSE(_xlfn._xlws.SORT(_xlfn._xlws.FILTER(plantings[planting_level]&amp;"|"&amp;plantings[planting_level_name],plantings[experiment_id]=A12)))</f>
        <v>|</v>
      </c>
    </row>
    <row r="13" spans="1:9" x14ac:dyDescent="0.25">
      <c r="B13" t="str" cm="1">
        <f t="array" ref="B13">TRANSPOSE(_xlfn._xlws.SORT(_xlfn._xlws.FILTER(plantings[planting_level]&amp;"|"&amp;plantings[planting_level_name],plantings[experiment_id]=A13)))</f>
        <v>|</v>
      </c>
    </row>
    <row r="14" spans="1:9" x14ac:dyDescent="0.25">
      <c r="B14" t="str" cm="1">
        <f t="array" ref="B14">TRANSPOSE(_xlfn._xlws.SORT(_xlfn._xlws.FILTER(plantings[planting_level]&amp;"|"&amp;plantings[planting_level_name],plantings[experiment_id]=A14)))</f>
        <v>|</v>
      </c>
    </row>
    <row r="15" spans="1:9" x14ac:dyDescent="0.25">
      <c r="B15" t="str" cm="1">
        <f t="array" ref="B15">TRANSPOSE(_xlfn._xlws.SORT(_xlfn._xlws.FILTER(plantings[planting_level]&amp;"|"&amp;plantings[planting_level_name],plantings[experiment_id]=A15)))</f>
        <v>|</v>
      </c>
    </row>
    <row r="16" spans="1:9" x14ac:dyDescent="0.25">
      <c r="B16" t="str" cm="1">
        <f t="array" ref="B16">TRANSPOSE(_xlfn._xlws.SORT(_xlfn._xlws.FILTER(plantings[planting_level]&amp;"|"&amp;plantings[planting_level_name],plantings[experiment_id]=A16)))</f>
        <v>|</v>
      </c>
    </row>
    <row r="17" spans="2:2" x14ac:dyDescent="0.25">
      <c r="B17" t="str" cm="1">
        <f t="array" ref="B17">TRANSPOSE(_xlfn._xlws.SORT(_xlfn._xlws.FILTER(plantings[planting_level]&amp;"|"&amp;plantings[planting_level_name],plantings[experiment_id]=A17)))</f>
        <v>|</v>
      </c>
    </row>
    <row r="18" spans="2:2" x14ac:dyDescent="0.25">
      <c r="B18" t="str" cm="1">
        <f t="array" ref="B18">TRANSPOSE(_xlfn._xlws.SORT(_xlfn._xlws.FILTER(plantings[planting_level]&amp;"|"&amp;plantings[planting_level_name],plantings[experiment_id]=A18)))</f>
        <v>|</v>
      </c>
    </row>
    <row r="19" spans="2:2" x14ac:dyDescent="0.25">
      <c r="B19" t="str" cm="1">
        <f t="array" ref="B19">TRANSPOSE(_xlfn._xlws.SORT(_xlfn._xlws.FILTER(plantings[planting_level]&amp;"|"&amp;plantings[planting_level_name],plantings[experiment_id]=A19)))</f>
        <v>|</v>
      </c>
    </row>
    <row r="20" spans="2:2" x14ac:dyDescent="0.25">
      <c r="B20" t="str" cm="1">
        <f t="array" ref="B20">TRANSPOSE(_xlfn._xlws.SORT(_xlfn._xlws.FILTER(plantings[planting_level]&amp;"|"&amp;plantings[planting_level_name],plantings[experiment_id]=A20)))</f>
        <v>|</v>
      </c>
    </row>
    <row r="21" spans="2:2" x14ac:dyDescent="0.25">
      <c r="B21" t="str" cm="1">
        <f t="array" ref="B21">TRANSPOSE(_xlfn._xlws.SORT(_xlfn._xlws.FILTER(plantings[planting_level]&amp;"|"&amp;plantings[planting_level_name],plantings[experiment_id]=A21)))</f>
        <v>|</v>
      </c>
    </row>
    <row r="22" spans="2:2" x14ac:dyDescent="0.25">
      <c r="B22" t="str" cm="1">
        <f t="array" ref="B22">TRANSPOSE(_xlfn._xlws.SORT(_xlfn._xlws.FILTER(plantings[planting_level]&amp;"|"&amp;plantings[planting_level_name],plantings[experiment_id]=A22)))</f>
        <v>|</v>
      </c>
    </row>
    <row r="23" spans="2:2" x14ac:dyDescent="0.25">
      <c r="B23" t="str" cm="1">
        <f t="array" ref="B23">TRANSPOSE(_xlfn._xlws.SORT(_xlfn._xlws.FILTER(plantings[planting_level]&amp;"|"&amp;plantings[planting_level_name],plantings[experiment_id]=A23)))</f>
        <v>|</v>
      </c>
    </row>
    <row r="24" spans="2:2" x14ac:dyDescent="0.25">
      <c r="B24" t="str" cm="1">
        <f t="array" ref="B24">TRANSPOSE(_xlfn._xlws.SORT(_xlfn._xlws.FILTER(plantings[planting_level]&amp;"|"&amp;plantings[planting_level_name],plantings[experiment_id]=A24)))</f>
        <v>|</v>
      </c>
    </row>
    <row r="25" spans="2:2" x14ac:dyDescent="0.25">
      <c r="B25" t="str" cm="1">
        <f t="array" ref="B25">TRANSPOSE(_xlfn._xlws.SORT(_xlfn._xlws.FILTER(plantings[planting_level]&amp;"|"&amp;plantings[planting_level_name],plantings[experiment_id]=A25)))</f>
        <v>|</v>
      </c>
    </row>
    <row r="26" spans="2:2" x14ac:dyDescent="0.25">
      <c r="B26" t="str" cm="1">
        <f t="array" ref="B26">TRANSPOSE(_xlfn._xlws.SORT(_xlfn._xlws.FILTER(plantings[planting_level]&amp;"|"&amp;plantings[planting_level_name],plantings[experiment_id]=A26)))</f>
        <v>|</v>
      </c>
    </row>
    <row r="27" spans="2:2" x14ac:dyDescent="0.25">
      <c r="B27" t="str" cm="1">
        <f t="array" ref="B27">TRANSPOSE(_xlfn._xlws.SORT(_xlfn._xlws.FILTER(plantings[planting_level]&amp;"|"&amp;plantings[planting_level_name],plantings[experiment_id]=A27)))</f>
        <v>|</v>
      </c>
    </row>
    <row r="28" spans="2:2" x14ac:dyDescent="0.25">
      <c r="B28" t="str" cm="1">
        <f t="array" ref="B28">TRANSPOSE(_xlfn._xlws.SORT(_xlfn._xlws.FILTER(plantings[planting_level]&amp;"|"&amp;plantings[planting_level_name],plantings[experiment_id]=A28)))</f>
        <v>|</v>
      </c>
    </row>
    <row r="29" spans="2:2" x14ac:dyDescent="0.25">
      <c r="B29" t="str" cm="1">
        <f t="array" ref="B29">TRANSPOSE(_xlfn._xlws.SORT(_xlfn._xlws.FILTER(plantings[planting_level]&amp;"|"&amp;plantings[planting_level_name],plantings[experiment_id]=A29)))</f>
        <v>|</v>
      </c>
    </row>
    <row r="30" spans="2:2" x14ac:dyDescent="0.25">
      <c r="B30" t="str" cm="1">
        <f t="array" ref="B30">TRANSPOSE(_xlfn._xlws.SORT(_xlfn._xlws.FILTER(plantings[planting_level]&amp;"|"&amp;plantings[planting_level_name],plantings[experiment_id]=A30)))</f>
        <v>|</v>
      </c>
    </row>
    <row r="31" spans="2:2" x14ac:dyDescent="0.25">
      <c r="B31" t="str" cm="1">
        <f t="array" ref="B31">TRANSPOSE(_xlfn._xlws.SORT(_xlfn._xlws.FILTER(plantings[planting_level]&amp;"|"&amp;plantings[planting_level_name],plantings[experiment_id]=A31)))</f>
        <v>|</v>
      </c>
    </row>
    <row r="32" spans="2:2" x14ac:dyDescent="0.25">
      <c r="B32" t="str" cm="1">
        <f t="array" ref="B32">TRANSPOSE(_xlfn._xlws.SORT(_xlfn._xlws.FILTER(plantings[planting_level]&amp;"|"&amp;plantings[planting_level_name],plantings[experiment_id]=A32)))</f>
        <v>|</v>
      </c>
    </row>
    <row r="33" spans="2:2" x14ac:dyDescent="0.25">
      <c r="B33" t="str" cm="1">
        <f t="array" ref="B33">TRANSPOSE(_xlfn._xlws.SORT(_xlfn._xlws.FILTER(plantings[planting_level]&amp;"|"&amp;plantings[planting_level_name],plantings[experiment_id]=A33)))</f>
        <v>|</v>
      </c>
    </row>
    <row r="34" spans="2:2" x14ac:dyDescent="0.25">
      <c r="B34" t="str" cm="1">
        <f t="array" ref="B34">TRANSPOSE(_xlfn._xlws.SORT(_xlfn._xlws.FILTER(plantings[planting_level]&amp;"|"&amp;plantings[planting_level_name],plantings[experiment_id]=A34)))</f>
        <v>|</v>
      </c>
    </row>
    <row r="35" spans="2:2" x14ac:dyDescent="0.25">
      <c r="B35" t="str" cm="1">
        <f t="array" ref="B35">TRANSPOSE(_xlfn._xlws.SORT(_xlfn._xlws.FILTER(plantings[planting_level]&amp;"|"&amp;plantings[planting_level_name],plantings[experiment_id]=A35)))</f>
        <v>|</v>
      </c>
    </row>
    <row r="36" spans="2:2" x14ac:dyDescent="0.25">
      <c r="B36" t="str" cm="1">
        <f t="array" ref="B36">TRANSPOSE(_xlfn._xlws.SORT(_xlfn._xlws.FILTER(plantings[planting_level]&amp;"|"&amp;plantings[planting_level_name],plantings[experiment_id]=A36)))</f>
        <v>|</v>
      </c>
    </row>
    <row r="37" spans="2:2" x14ac:dyDescent="0.25">
      <c r="B37" t="str" cm="1">
        <f t="array" ref="B37">TRANSPOSE(_xlfn._xlws.SORT(_xlfn._xlws.FILTER(plantings[planting_level]&amp;"|"&amp;plantings[planting_level_name],plantings[experiment_id]=A37)))</f>
        <v>|</v>
      </c>
    </row>
    <row r="38" spans="2:2" x14ac:dyDescent="0.25">
      <c r="B38" t="str" cm="1">
        <f t="array" ref="B38">TRANSPOSE(_xlfn._xlws.SORT(_xlfn._xlws.FILTER(plantings[planting_level]&amp;"|"&amp;plantings[planting_level_name],plantings[experiment_id]=A38)))</f>
        <v>|</v>
      </c>
    </row>
    <row r="39" spans="2:2" x14ac:dyDescent="0.25">
      <c r="B39" t="str" cm="1">
        <f t="array" ref="B39">TRANSPOSE(_xlfn._xlws.SORT(_xlfn._xlws.FILTER(plantings[planting_level]&amp;"|"&amp;plantings[planting_level_name],plantings[experiment_id]=A39)))</f>
        <v>|</v>
      </c>
    </row>
    <row r="40" spans="2:2" x14ac:dyDescent="0.25">
      <c r="B40" t="str" cm="1">
        <f t="array" ref="B40">TRANSPOSE(_xlfn._xlws.SORT(_xlfn._xlws.FILTER(plantings[planting_level]&amp;"|"&amp;plantings[planting_level_name],plantings[experiment_id]=A40)))</f>
        <v>|</v>
      </c>
    </row>
    <row r="41" spans="2:2" x14ac:dyDescent="0.25">
      <c r="B41" t="str" cm="1">
        <f t="array" ref="B41">TRANSPOSE(_xlfn._xlws.SORT(_xlfn._xlws.FILTER(plantings[planting_level]&amp;"|"&amp;plantings[planting_level_name],plantings[experiment_id]=A41)))</f>
        <v>|</v>
      </c>
    </row>
    <row r="42" spans="2:2" x14ac:dyDescent="0.25">
      <c r="B42" t="str" cm="1">
        <f t="array" ref="B42">TRANSPOSE(_xlfn._xlws.SORT(_xlfn._xlws.FILTER(plantings[planting_level]&amp;"|"&amp;plantings[planting_level_name],plantings[experiment_id]=A42)))</f>
        <v>|</v>
      </c>
    </row>
    <row r="43" spans="2:2" x14ac:dyDescent="0.25">
      <c r="B43" t="str" cm="1">
        <f t="array" ref="B43">TRANSPOSE(_xlfn._xlws.SORT(_xlfn._xlws.FILTER(plantings[planting_level]&amp;"|"&amp;plantings[planting_level_name],plantings[experiment_id]=A43)))</f>
        <v>|</v>
      </c>
    </row>
    <row r="44" spans="2:2" x14ac:dyDescent="0.25">
      <c r="B44" t="str" cm="1">
        <f t="array" ref="B44">TRANSPOSE(_xlfn._xlws.SORT(_xlfn._xlws.FILTER(plantings[planting_level]&amp;"|"&amp;plantings[planting_level_name],plantings[experiment_id]=A44)))</f>
        <v>|</v>
      </c>
    </row>
    <row r="45" spans="2:2" x14ac:dyDescent="0.25">
      <c r="B45" t="str" cm="1">
        <f t="array" ref="B45">TRANSPOSE(_xlfn._xlws.SORT(_xlfn._xlws.FILTER(plantings[planting_level]&amp;"|"&amp;plantings[planting_level_name],plantings[experiment_id]=A45)))</f>
        <v>|</v>
      </c>
    </row>
    <row r="46" spans="2:2" x14ac:dyDescent="0.25">
      <c r="B46" t="str" cm="1">
        <f t="array" ref="B46">TRANSPOSE(_xlfn._xlws.SORT(_xlfn._xlws.FILTER(plantings[planting_level]&amp;"|"&amp;plantings[planting_level_name],plantings[experiment_id]=A46)))</f>
        <v>|</v>
      </c>
    </row>
    <row r="47" spans="2:2" x14ac:dyDescent="0.25">
      <c r="B47" t="str" cm="1">
        <f t="array" ref="B47">TRANSPOSE(_xlfn._xlws.SORT(_xlfn._xlws.FILTER(plantings[planting_level]&amp;"|"&amp;plantings[planting_level_name],plantings[experiment_id]=A47)))</f>
        <v>|</v>
      </c>
    </row>
    <row r="48" spans="2:2" x14ac:dyDescent="0.25">
      <c r="B48" t="str" cm="1">
        <f t="array" ref="B48">TRANSPOSE(_xlfn._xlws.SORT(_xlfn._xlws.FILTER(plantings[planting_level]&amp;"|"&amp;plantings[planting_level_name],plantings[experiment_id]=A48)))</f>
        <v>|</v>
      </c>
    </row>
    <row r="49" spans="2:2" x14ac:dyDescent="0.25">
      <c r="B49" t="str" cm="1">
        <f t="array" ref="B49">TRANSPOSE(_xlfn._xlws.SORT(_xlfn._xlws.FILTER(plantings[planting_level]&amp;"|"&amp;plantings[planting_level_name],plantings[experiment_id]=A49)))</f>
        <v>|</v>
      </c>
    </row>
    <row r="50" spans="2:2" x14ac:dyDescent="0.25">
      <c r="B50" t="str" cm="1">
        <f t="array" ref="B50">TRANSPOSE(_xlfn._xlws.SORT(_xlfn._xlws.FILTER(plantings[planting_level]&amp;"|"&amp;plantings[planting_level_name],plantings[experiment_id]=A50)))</f>
        <v>|</v>
      </c>
    </row>
    <row r="51" spans="2:2" x14ac:dyDescent="0.25">
      <c r="B51" t="str" cm="1">
        <f t="array" ref="B51">TRANSPOSE(_xlfn._xlws.SORT(_xlfn._xlws.FILTER(plantings[planting_level]&amp;"|"&amp;plantings[planting_level_name],plantings[experiment_id]=A51)))</f>
        <v>|</v>
      </c>
    </row>
    <row r="52" spans="2:2" x14ac:dyDescent="0.25">
      <c r="B52" t="str" cm="1">
        <f t="array" ref="B52">TRANSPOSE(_xlfn._xlws.SORT(_xlfn._xlws.FILTER(plantings[planting_level]&amp;"|"&amp;plantings[planting_level_name],plantings[experiment_id]=A52)))</f>
        <v>|</v>
      </c>
    </row>
    <row r="53" spans="2:2" x14ac:dyDescent="0.25">
      <c r="B53" t="str" cm="1">
        <f t="array" ref="B53">TRANSPOSE(_xlfn._xlws.SORT(_xlfn._xlws.FILTER(plantings[planting_level]&amp;"|"&amp;plantings[planting_level_name],plantings[experiment_id]=A53)))</f>
        <v>|</v>
      </c>
    </row>
    <row r="54" spans="2:2" x14ac:dyDescent="0.25">
      <c r="B54" t="str" cm="1">
        <f t="array" ref="B54">TRANSPOSE(_xlfn._xlws.SORT(_xlfn._xlws.FILTER(plantings[planting_level]&amp;"|"&amp;plantings[planting_level_name],plantings[experiment_id]=A54)))</f>
        <v>|</v>
      </c>
    </row>
    <row r="55" spans="2:2" x14ac:dyDescent="0.25">
      <c r="B55" t="str" cm="1">
        <f t="array" ref="B55">TRANSPOSE(_xlfn._xlws.SORT(_xlfn._xlws.FILTER(plantings[planting_level]&amp;"|"&amp;plantings[planting_level_name],plantings[experiment_id]=A55)))</f>
        <v>|</v>
      </c>
    </row>
    <row r="56" spans="2:2" x14ac:dyDescent="0.25">
      <c r="B56" t="str" cm="1">
        <f t="array" ref="B56">TRANSPOSE(_xlfn._xlws.SORT(_xlfn._xlws.FILTER(plantings[planting_level]&amp;"|"&amp;plantings[planting_level_name],plantings[experiment_id]=A56)))</f>
        <v>|</v>
      </c>
    </row>
    <row r="57" spans="2:2" x14ac:dyDescent="0.25">
      <c r="B57" t="str" cm="1">
        <f t="array" ref="B57">TRANSPOSE(_xlfn._xlws.SORT(_xlfn._xlws.FILTER(plantings[planting_level]&amp;"|"&amp;plantings[planting_level_name],plantings[experiment_id]=A57)))</f>
        <v>|</v>
      </c>
    </row>
    <row r="58" spans="2:2" x14ac:dyDescent="0.25">
      <c r="B58" t="str" cm="1">
        <f t="array" ref="B58">TRANSPOSE(_xlfn._xlws.SORT(_xlfn._xlws.FILTER(plantings[planting_level]&amp;"|"&amp;plantings[planting_level_name],plantings[experiment_id]=A58)))</f>
        <v>|</v>
      </c>
    </row>
    <row r="59" spans="2:2" x14ac:dyDescent="0.25">
      <c r="B59" t="str" cm="1">
        <f t="array" ref="B59">TRANSPOSE(_xlfn._xlws.SORT(_xlfn._xlws.FILTER(plantings[planting_level]&amp;"|"&amp;plantings[planting_level_name],plantings[experiment_id]=A59)))</f>
        <v>|</v>
      </c>
    </row>
    <row r="60" spans="2:2" x14ac:dyDescent="0.25">
      <c r="B60" t="str" cm="1">
        <f t="array" ref="B60">TRANSPOSE(_xlfn._xlws.SORT(_xlfn._xlws.FILTER(plantings[planting_level]&amp;"|"&amp;plantings[planting_level_name],plantings[experiment_id]=A60)))</f>
        <v>|</v>
      </c>
    </row>
    <row r="61" spans="2:2" x14ac:dyDescent="0.25">
      <c r="B61" t="str" cm="1">
        <f t="array" ref="B61">TRANSPOSE(_xlfn._xlws.SORT(_xlfn._xlws.FILTER(plantings[planting_level]&amp;"|"&amp;plantings[planting_level_name],plantings[experiment_id]=A61)))</f>
        <v>|</v>
      </c>
    </row>
    <row r="62" spans="2:2" x14ac:dyDescent="0.25">
      <c r="B62" t="str" cm="1">
        <f t="array" ref="B62">TRANSPOSE(_xlfn._xlws.SORT(_xlfn._xlws.FILTER(plantings[planting_level]&amp;"|"&amp;plantings[planting_level_name],plantings[experiment_id]=A62)))</f>
        <v>|</v>
      </c>
    </row>
    <row r="63" spans="2:2" x14ac:dyDescent="0.25">
      <c r="B63" t="str" cm="1">
        <f t="array" ref="B63">TRANSPOSE(_xlfn._xlws.SORT(_xlfn._xlws.FILTER(plantings[planting_level]&amp;"|"&amp;plantings[planting_level_name],plantings[experiment_id]=A63)))</f>
        <v>|</v>
      </c>
    </row>
    <row r="64" spans="2:2" x14ac:dyDescent="0.25">
      <c r="B64" t="str" cm="1">
        <f t="array" ref="B64">TRANSPOSE(_xlfn._xlws.SORT(_xlfn._xlws.FILTER(plantings[planting_level]&amp;"|"&amp;plantings[planting_level_name],plantings[experiment_id]=A64)))</f>
        <v>|</v>
      </c>
    </row>
    <row r="65" spans="2:2" x14ac:dyDescent="0.25">
      <c r="B65" t="str" cm="1">
        <f t="array" ref="B65">TRANSPOSE(_xlfn._xlws.SORT(_xlfn._xlws.FILTER(plantings[planting_level]&amp;"|"&amp;plantings[planting_level_name],plantings[experiment_id]=A65)))</f>
        <v>|</v>
      </c>
    </row>
    <row r="66" spans="2:2" x14ac:dyDescent="0.25">
      <c r="B66" t="str" cm="1">
        <f t="array" ref="B66">TRANSPOSE(_xlfn._xlws.SORT(_xlfn._xlws.FILTER(plantings[planting_level]&amp;"|"&amp;plantings[planting_level_name],plantings[experiment_id]=A66)))</f>
        <v>|</v>
      </c>
    </row>
    <row r="67" spans="2:2" x14ac:dyDescent="0.25">
      <c r="B67" t="str" cm="1">
        <f t="array" ref="B67">TRANSPOSE(_xlfn._xlws.SORT(_xlfn._xlws.FILTER(plantings[planting_level]&amp;"|"&amp;plantings[planting_level_name],plantings[experiment_id]=A67)))</f>
        <v>|</v>
      </c>
    </row>
    <row r="68" spans="2:2" x14ac:dyDescent="0.25">
      <c r="B68" t="str" cm="1">
        <f t="array" ref="B68">TRANSPOSE(_xlfn._xlws.SORT(_xlfn._xlws.FILTER(plantings[planting_level]&amp;"|"&amp;plantings[planting_level_name],plantings[experiment_id]=A68)))</f>
        <v>|</v>
      </c>
    </row>
    <row r="69" spans="2:2" x14ac:dyDescent="0.25">
      <c r="B69" t="str" cm="1">
        <f t="array" ref="B69">TRANSPOSE(_xlfn._xlws.SORT(_xlfn._xlws.FILTER(plantings[planting_level]&amp;"|"&amp;plantings[planting_level_name],plantings[experiment_id]=A69)))</f>
        <v>|</v>
      </c>
    </row>
    <row r="70" spans="2:2" x14ac:dyDescent="0.25">
      <c r="B70" t="str" cm="1">
        <f t="array" ref="B70">TRANSPOSE(_xlfn._xlws.SORT(_xlfn._xlws.FILTER(plantings[planting_level]&amp;"|"&amp;plantings[planting_level_name],plantings[experiment_id]=A70)))</f>
        <v>|</v>
      </c>
    </row>
    <row r="71" spans="2:2" x14ac:dyDescent="0.25">
      <c r="B71" t="str" cm="1">
        <f t="array" ref="B71">TRANSPOSE(_xlfn._xlws.SORT(_xlfn._xlws.FILTER(plantings[planting_level]&amp;"|"&amp;plantings[planting_level_name],plantings[experiment_id]=A71)))</f>
        <v>|</v>
      </c>
    </row>
    <row r="72" spans="2:2" x14ac:dyDescent="0.25">
      <c r="B72" t="str" cm="1">
        <f t="array" ref="B72">TRANSPOSE(_xlfn._xlws.SORT(_xlfn._xlws.FILTER(plantings[planting_level]&amp;"|"&amp;plantings[planting_level_name],plantings[experiment_id]=A72)))</f>
        <v>|</v>
      </c>
    </row>
    <row r="73" spans="2:2" x14ac:dyDescent="0.25">
      <c r="B73" t="str" cm="1">
        <f t="array" ref="B73">TRANSPOSE(_xlfn._xlws.SORT(_xlfn._xlws.FILTER(plantings[planting_level]&amp;"|"&amp;plantings[planting_level_name],plantings[experiment_id]=A73)))</f>
        <v>|</v>
      </c>
    </row>
    <row r="74" spans="2:2" x14ac:dyDescent="0.25">
      <c r="B74" t="str" cm="1">
        <f t="array" ref="B74">TRANSPOSE(_xlfn._xlws.SORT(_xlfn._xlws.FILTER(plantings[planting_level]&amp;"|"&amp;plantings[planting_level_name],plantings[experiment_id]=A74)))</f>
        <v>|</v>
      </c>
    </row>
    <row r="75" spans="2:2" x14ac:dyDescent="0.25">
      <c r="B75" t="str" cm="1">
        <f t="array" ref="B75">TRANSPOSE(_xlfn._xlws.SORT(_xlfn._xlws.FILTER(plantings[planting_level]&amp;"|"&amp;plantings[planting_level_name],plantings[experiment_id]=A75)))</f>
        <v>|</v>
      </c>
    </row>
    <row r="76" spans="2:2" x14ac:dyDescent="0.25">
      <c r="B76" t="str" cm="1">
        <f t="array" ref="B76">TRANSPOSE(_xlfn._xlws.SORT(_xlfn._xlws.FILTER(plantings[planting_level]&amp;"|"&amp;plantings[planting_level_name],plantings[experiment_id]=A76)))</f>
        <v>|</v>
      </c>
    </row>
    <row r="77" spans="2:2" x14ac:dyDescent="0.25">
      <c r="B77" t="str" cm="1">
        <f t="array" ref="B77">TRANSPOSE(_xlfn._xlws.SORT(_xlfn._xlws.FILTER(plantings[planting_level]&amp;"|"&amp;plantings[planting_level_name],plantings[experiment_id]=A77)))</f>
        <v>|</v>
      </c>
    </row>
    <row r="78" spans="2:2" x14ac:dyDescent="0.25">
      <c r="B78" t="str" cm="1">
        <f t="array" ref="B78">TRANSPOSE(_xlfn._xlws.SORT(_xlfn._xlws.FILTER(plantings[planting_level]&amp;"|"&amp;plantings[planting_level_name],plantings[experiment_id]=A78)))</f>
        <v>|</v>
      </c>
    </row>
    <row r="79" spans="2:2" x14ac:dyDescent="0.25">
      <c r="B79" t="str" cm="1">
        <f t="array" ref="B79">TRANSPOSE(_xlfn._xlws.SORT(_xlfn._xlws.FILTER(plantings[planting_level]&amp;"|"&amp;plantings[planting_level_name],plantings[experiment_id]=A79)))</f>
        <v>|</v>
      </c>
    </row>
    <row r="80" spans="2:2" x14ac:dyDescent="0.25">
      <c r="B80" t="str" cm="1">
        <f t="array" ref="B80">TRANSPOSE(_xlfn._xlws.SORT(_xlfn._xlws.FILTER(plantings[planting_level]&amp;"|"&amp;plantings[planting_level_name],plantings[experiment_id]=A80)))</f>
        <v>|</v>
      </c>
    </row>
    <row r="81" spans="2:2" x14ac:dyDescent="0.25">
      <c r="B81" t="str" cm="1">
        <f t="array" ref="B81">TRANSPOSE(_xlfn._xlws.SORT(_xlfn._xlws.FILTER(plantings[planting_level]&amp;"|"&amp;plantings[planting_level_name],plantings[experiment_id]=A81)))</f>
        <v>|</v>
      </c>
    </row>
    <row r="82" spans="2:2" x14ac:dyDescent="0.25">
      <c r="B82" t="str" cm="1">
        <f t="array" ref="B82">TRANSPOSE(_xlfn._xlws.SORT(_xlfn._xlws.FILTER(plantings[planting_level]&amp;"|"&amp;plantings[planting_level_name],plantings[experiment_id]=A82)))</f>
        <v>|</v>
      </c>
    </row>
    <row r="83" spans="2:2" x14ac:dyDescent="0.25">
      <c r="B83" t="str" cm="1">
        <f t="array" ref="B83">TRANSPOSE(_xlfn._xlws.SORT(_xlfn._xlws.FILTER(plantings[planting_level]&amp;"|"&amp;plantings[planting_level_name],plantings[experiment_id]=A83)))</f>
        <v>|</v>
      </c>
    </row>
    <row r="84" spans="2:2" x14ac:dyDescent="0.25">
      <c r="B84" t="str" cm="1">
        <f t="array" ref="B84">TRANSPOSE(_xlfn._xlws.SORT(_xlfn._xlws.FILTER(plantings[planting_level]&amp;"|"&amp;plantings[planting_level_name],plantings[experiment_id]=A84)))</f>
        <v>|</v>
      </c>
    </row>
    <row r="85" spans="2:2" x14ac:dyDescent="0.25">
      <c r="B85" t="str" cm="1">
        <f t="array" ref="B85">TRANSPOSE(_xlfn._xlws.SORT(_xlfn._xlws.FILTER(plantings[planting_level]&amp;"|"&amp;plantings[planting_level_name],plantings[experiment_id]=A85)))</f>
        <v>|</v>
      </c>
    </row>
    <row r="86" spans="2:2" x14ac:dyDescent="0.25">
      <c r="B86" t="str" cm="1">
        <f t="array" ref="B86">TRANSPOSE(_xlfn._xlws.SORT(_xlfn._xlws.FILTER(plantings[planting_level]&amp;"|"&amp;plantings[planting_level_name],plantings[experiment_id]=A86)))</f>
        <v>|</v>
      </c>
    </row>
    <row r="87" spans="2:2" x14ac:dyDescent="0.25">
      <c r="B87" t="str" cm="1">
        <f t="array" ref="B87">TRANSPOSE(_xlfn._xlws.SORT(_xlfn._xlws.FILTER(plantings[planting_level]&amp;"|"&amp;plantings[planting_level_name],plantings[experiment_id]=A87)))</f>
        <v>|</v>
      </c>
    </row>
    <row r="88" spans="2:2" x14ac:dyDescent="0.25">
      <c r="B88" t="str" cm="1">
        <f t="array" ref="B88">TRANSPOSE(_xlfn._xlws.SORT(_xlfn._xlws.FILTER(plantings[planting_level]&amp;"|"&amp;plantings[planting_level_name],plantings[experiment_id]=A88)))</f>
        <v>|</v>
      </c>
    </row>
    <row r="89" spans="2:2" x14ac:dyDescent="0.25">
      <c r="B89" t="str" cm="1">
        <f t="array" ref="B89">TRANSPOSE(_xlfn._xlws.SORT(_xlfn._xlws.FILTER(plantings[planting_level]&amp;"|"&amp;plantings[planting_level_name],plantings[experiment_id]=A89)))</f>
        <v>|</v>
      </c>
    </row>
    <row r="90" spans="2:2" x14ac:dyDescent="0.25">
      <c r="B90" t="str" cm="1">
        <f t="array" ref="B90">TRANSPOSE(_xlfn._xlws.SORT(_xlfn._xlws.FILTER(plantings[planting_level]&amp;"|"&amp;plantings[planting_level_name],plantings[experiment_id]=A90)))</f>
        <v>|</v>
      </c>
    </row>
    <row r="91" spans="2:2" x14ac:dyDescent="0.25">
      <c r="B91" t="str" cm="1">
        <f t="array" ref="B91">TRANSPOSE(_xlfn._xlws.SORT(_xlfn._xlws.FILTER(plantings[planting_level]&amp;"|"&amp;plantings[planting_level_name],plantings[experiment_id]=A91)))</f>
        <v>|</v>
      </c>
    </row>
    <row r="92" spans="2:2" x14ac:dyDescent="0.25">
      <c r="B92" t="str" cm="1">
        <f t="array" ref="B92">TRANSPOSE(_xlfn._xlws.SORT(_xlfn._xlws.FILTER(plantings[planting_level]&amp;"|"&amp;plantings[planting_level_name],plantings[experiment_id]=A92)))</f>
        <v>|</v>
      </c>
    </row>
    <row r="93" spans="2:2" x14ac:dyDescent="0.25">
      <c r="B93" t="str" cm="1">
        <f t="array" ref="B93">TRANSPOSE(_xlfn._xlws.SORT(_xlfn._xlws.FILTER(plantings[planting_level]&amp;"|"&amp;plantings[planting_level_name],plantings[experiment_id]=A93)))</f>
        <v>|</v>
      </c>
    </row>
    <row r="94" spans="2:2" x14ac:dyDescent="0.25">
      <c r="B94" t="str" cm="1">
        <f t="array" ref="B94">TRANSPOSE(_xlfn._xlws.SORT(_xlfn._xlws.FILTER(plantings[planting_level]&amp;"|"&amp;plantings[planting_level_name],plantings[experiment_id]=A94)))</f>
        <v>|</v>
      </c>
    </row>
    <row r="95" spans="2:2" x14ac:dyDescent="0.25">
      <c r="B95" t="str" cm="1">
        <f t="array" ref="B95">TRANSPOSE(_xlfn._xlws.SORT(_xlfn._xlws.FILTER(plantings[planting_level]&amp;"|"&amp;plantings[planting_level_name],plantings[experiment_id]=A95)))</f>
        <v>|</v>
      </c>
    </row>
    <row r="96" spans="2:2" x14ac:dyDescent="0.25">
      <c r="B96" t="str" cm="1">
        <f t="array" ref="B96">TRANSPOSE(_xlfn._xlws.SORT(_xlfn._xlws.FILTER(plantings[planting_level]&amp;"|"&amp;plantings[planting_level_name],plantings[experiment_id]=A96)))</f>
        <v>|</v>
      </c>
    </row>
    <row r="97" spans="2:2" x14ac:dyDescent="0.25">
      <c r="B97" t="str" cm="1">
        <f t="array" ref="B97">TRANSPOSE(_xlfn._xlws.SORT(_xlfn._xlws.FILTER(plantings[planting_level]&amp;"|"&amp;plantings[planting_level_name],plantings[experiment_id]=A97)))</f>
        <v>|</v>
      </c>
    </row>
    <row r="98" spans="2:2" x14ac:dyDescent="0.25">
      <c r="B98" t="str" cm="1">
        <f t="array" ref="B98">TRANSPOSE(_xlfn._xlws.SORT(_xlfn._xlws.FILTER(plantings[planting_level]&amp;"|"&amp;plantings[planting_level_name],plantings[experiment_id]=A98)))</f>
        <v>|</v>
      </c>
    </row>
    <row r="99" spans="2:2" x14ac:dyDescent="0.25">
      <c r="B99" t="str" cm="1">
        <f t="array" ref="B99">TRANSPOSE(_xlfn._xlws.SORT(_xlfn._xlws.FILTER(plantings[planting_level]&amp;"|"&amp;plantings[planting_level_name],plantings[experiment_id]=A99)))</f>
        <v>|</v>
      </c>
    </row>
    <row r="100" spans="2:2" x14ac:dyDescent="0.25">
      <c r="B100" t="str" cm="1">
        <f t="array" ref="B100">TRANSPOSE(_xlfn._xlws.SORT(_xlfn._xlws.FILTER(plantings[planting_level]&amp;"|"&amp;plantings[planting_level_name],plantings[experiment_id]=A100)))</f>
        <v>|</v>
      </c>
    </row>
    <row r="101" spans="2:2" x14ac:dyDescent="0.25">
      <c r="B101" t="str" cm="1">
        <f t="array" ref="B101">TRANSPOSE(_xlfn._xlws.SORT(_xlfn._xlws.FILTER(plantings[planting_level]&amp;"|"&amp;plantings[planting_level_name],plantings[experiment_id]=A101)))</f>
        <v>|</v>
      </c>
    </row>
    <row r="102" spans="2:2" x14ac:dyDescent="0.25">
      <c r="B102" t="str" cm="1">
        <f t="array" ref="B102">TRANSPOSE(_xlfn._xlws.SORT(_xlfn._xlws.FILTER(plantings[planting_level]&amp;"|"&amp;plantings[planting_level_name],plantings[experiment_id]=A102)))</f>
        <v>|</v>
      </c>
    </row>
    <row r="103" spans="2:2" x14ac:dyDescent="0.25">
      <c r="B103" t="str" cm="1">
        <f t="array" ref="B103">TRANSPOSE(_xlfn._xlws.SORT(_xlfn._xlws.FILTER(plantings[planting_level]&amp;"|"&amp;plantings[planting_level_name],plantings[experiment_id]=A103)))</f>
        <v>|</v>
      </c>
    </row>
    <row r="104" spans="2:2" x14ac:dyDescent="0.25">
      <c r="B104" t="str" cm="1">
        <f t="array" ref="B104">TRANSPOSE(_xlfn._xlws.SORT(_xlfn._xlws.FILTER(plantings[planting_level]&amp;"|"&amp;plantings[planting_level_name],plantings[experiment_id]=A104)))</f>
        <v>|</v>
      </c>
    </row>
    <row r="105" spans="2:2" x14ac:dyDescent="0.25">
      <c r="B105" t="str" cm="1">
        <f t="array" ref="B105">TRANSPOSE(_xlfn._xlws.SORT(_xlfn._xlws.FILTER(plantings[planting_level]&amp;"|"&amp;plantings[planting_level_name],plantings[experiment_id]=A105)))</f>
        <v>|</v>
      </c>
    </row>
    <row r="106" spans="2:2" x14ac:dyDescent="0.25">
      <c r="B106" t="str" cm="1">
        <f t="array" ref="B106">TRANSPOSE(_xlfn._xlws.SORT(_xlfn._xlws.FILTER(plantings[planting_level]&amp;"|"&amp;plantings[planting_level_name],plantings[experiment_id]=A106)))</f>
        <v>|</v>
      </c>
    </row>
    <row r="107" spans="2:2" x14ac:dyDescent="0.25">
      <c r="B107" t="str" cm="1">
        <f t="array" ref="B107">TRANSPOSE(_xlfn._xlws.SORT(_xlfn._xlws.FILTER(plantings[planting_level]&amp;"|"&amp;plantings[planting_level_name],plantings[experiment_id]=A107)))</f>
        <v>|</v>
      </c>
    </row>
    <row r="108" spans="2:2" x14ac:dyDescent="0.25">
      <c r="B108" t="str" cm="1">
        <f t="array" ref="B108">TRANSPOSE(_xlfn._xlws.SORT(_xlfn._xlws.FILTER(plantings[planting_level]&amp;"|"&amp;plantings[planting_level_name],plantings[experiment_id]=A108)))</f>
        <v>|</v>
      </c>
    </row>
    <row r="109" spans="2:2" x14ac:dyDescent="0.25">
      <c r="B109" t="str" cm="1">
        <f t="array" ref="B109">TRANSPOSE(_xlfn._xlws.SORT(_xlfn._xlws.FILTER(plantings[planting_level]&amp;"|"&amp;plantings[planting_level_name],plantings[experiment_id]=A109)))</f>
        <v>|</v>
      </c>
    </row>
    <row r="110" spans="2:2" x14ac:dyDescent="0.25">
      <c r="B110" t="str" cm="1">
        <f t="array" ref="B110">TRANSPOSE(_xlfn._xlws.SORT(_xlfn._xlws.FILTER(plantings[planting_level]&amp;"|"&amp;plantings[planting_level_name],plantings[experiment_id]=A110)))</f>
        <v>|</v>
      </c>
    </row>
    <row r="111" spans="2:2" x14ac:dyDescent="0.25">
      <c r="B111" t="str" cm="1">
        <f t="array" ref="B111">TRANSPOSE(_xlfn._xlws.SORT(_xlfn._xlws.FILTER(plantings[planting_level]&amp;"|"&amp;plantings[planting_level_name],plantings[experiment_id]=A111)))</f>
        <v>|</v>
      </c>
    </row>
    <row r="112" spans="2:2" x14ac:dyDescent="0.25">
      <c r="B112" t="str" cm="1">
        <f t="array" ref="B112">TRANSPOSE(_xlfn._xlws.SORT(_xlfn._xlws.FILTER(plantings[planting_level]&amp;"|"&amp;plantings[planting_level_name],plantings[experiment_id]=A112)))</f>
        <v>|</v>
      </c>
    </row>
    <row r="113" spans="2:2" x14ac:dyDescent="0.25">
      <c r="B113" t="str" cm="1">
        <f t="array" ref="B113">TRANSPOSE(_xlfn._xlws.SORT(_xlfn._xlws.FILTER(plantings[planting_level]&amp;"|"&amp;plantings[planting_level_name],plantings[experiment_id]=A113)))</f>
        <v>|</v>
      </c>
    </row>
    <row r="114" spans="2:2" x14ac:dyDescent="0.25">
      <c r="B114" t="str" cm="1">
        <f t="array" ref="B114">TRANSPOSE(_xlfn._xlws.SORT(_xlfn._xlws.FILTER(plantings[planting_level]&amp;"|"&amp;plantings[planting_level_name],plantings[experiment_id]=A114)))</f>
        <v>|</v>
      </c>
    </row>
    <row r="115" spans="2:2" x14ac:dyDescent="0.25">
      <c r="B115" t="str" cm="1">
        <f t="array" ref="B115">TRANSPOSE(_xlfn._xlws.SORT(_xlfn._xlws.FILTER(plantings[planting_level]&amp;"|"&amp;plantings[planting_level_name],plantings[experiment_id]=A115)))</f>
        <v>|</v>
      </c>
    </row>
    <row r="116" spans="2:2" x14ac:dyDescent="0.25">
      <c r="B116" t="str" cm="1">
        <f t="array" ref="B116">TRANSPOSE(_xlfn._xlws.SORT(_xlfn._xlws.FILTER(plantings[planting_level]&amp;"|"&amp;plantings[planting_level_name],plantings[experiment_id]=A116)))</f>
        <v>|</v>
      </c>
    </row>
    <row r="117" spans="2:2" x14ac:dyDescent="0.25">
      <c r="B117" t="str" cm="1">
        <f t="array" ref="B117">TRANSPOSE(_xlfn._xlws.SORT(_xlfn._xlws.FILTER(plantings[planting_level]&amp;"|"&amp;plantings[planting_level_name],plantings[experiment_id]=A117)))</f>
        <v>|</v>
      </c>
    </row>
    <row r="118" spans="2:2" x14ac:dyDescent="0.25">
      <c r="B118" t="str" cm="1">
        <f t="array" ref="B118">TRANSPOSE(_xlfn._xlws.SORT(_xlfn._xlws.FILTER(plantings[planting_level]&amp;"|"&amp;plantings[planting_level_name],plantings[experiment_id]=A118)))</f>
        <v>|</v>
      </c>
    </row>
    <row r="119" spans="2:2" x14ac:dyDescent="0.25">
      <c r="B119" t="str" cm="1">
        <f t="array" ref="B119">TRANSPOSE(_xlfn._xlws.SORT(_xlfn._xlws.FILTER(plantings[planting_level]&amp;"|"&amp;plantings[planting_level_name],plantings[experiment_id]=A119)))</f>
        <v>|</v>
      </c>
    </row>
    <row r="120" spans="2:2" x14ac:dyDescent="0.25">
      <c r="B120" t="str" cm="1">
        <f t="array" ref="B120">TRANSPOSE(_xlfn._xlws.SORT(_xlfn._xlws.FILTER(plantings[planting_level]&amp;"|"&amp;plantings[planting_level_name],plantings[experiment_id]=A120)))</f>
        <v>|</v>
      </c>
    </row>
    <row r="121" spans="2:2" x14ac:dyDescent="0.25">
      <c r="B121" t="str" cm="1">
        <f t="array" ref="B121">TRANSPOSE(_xlfn._xlws.SORT(_xlfn._xlws.FILTER(plantings[planting_level]&amp;"|"&amp;plantings[planting_level_name],plantings[experiment_id]=A121)))</f>
        <v>|</v>
      </c>
    </row>
    <row r="122" spans="2:2" x14ac:dyDescent="0.25">
      <c r="B122" t="str" cm="1">
        <f t="array" ref="B122">TRANSPOSE(_xlfn._xlws.SORT(_xlfn._xlws.FILTER(plantings[planting_level]&amp;"|"&amp;plantings[planting_level_name],plantings[experiment_id]=A122)))</f>
        <v>|</v>
      </c>
    </row>
    <row r="123" spans="2:2" x14ac:dyDescent="0.25">
      <c r="B123" t="str" cm="1">
        <f t="array" ref="B123">TRANSPOSE(_xlfn._xlws.SORT(_xlfn._xlws.FILTER(plantings[planting_level]&amp;"|"&amp;plantings[planting_level_name],plantings[experiment_id]=A123)))</f>
        <v>|</v>
      </c>
    </row>
    <row r="124" spans="2:2" x14ac:dyDescent="0.25">
      <c r="B124" t="str" cm="1">
        <f t="array" ref="B124">TRANSPOSE(_xlfn._xlws.SORT(_xlfn._xlws.FILTER(plantings[planting_level]&amp;"|"&amp;plantings[planting_level_name],plantings[experiment_id]=A124)))</f>
        <v>|</v>
      </c>
    </row>
    <row r="125" spans="2:2" x14ac:dyDescent="0.25">
      <c r="B125" t="str" cm="1">
        <f t="array" ref="B125">TRANSPOSE(_xlfn._xlws.SORT(_xlfn._xlws.FILTER(plantings[planting_level]&amp;"|"&amp;plantings[planting_level_name],plantings[experiment_id]=A125)))</f>
        <v>|</v>
      </c>
    </row>
    <row r="126" spans="2:2" x14ac:dyDescent="0.25">
      <c r="B126" t="str" cm="1">
        <f t="array" ref="B126">TRANSPOSE(_xlfn._xlws.SORT(_xlfn._xlws.FILTER(plantings[planting_level]&amp;"|"&amp;plantings[planting_level_name],plantings[experiment_id]=A126)))</f>
        <v>|</v>
      </c>
    </row>
    <row r="127" spans="2:2" x14ac:dyDescent="0.25">
      <c r="B127" t="str" cm="1">
        <f t="array" ref="B127">TRANSPOSE(_xlfn._xlws.SORT(_xlfn._xlws.FILTER(plantings[planting_level]&amp;"|"&amp;plantings[planting_level_name],plantings[experiment_id]=A127)))</f>
        <v>|</v>
      </c>
    </row>
    <row r="128" spans="2:2" x14ac:dyDescent="0.25">
      <c r="B128" t="str" cm="1">
        <f t="array" ref="B128">TRANSPOSE(_xlfn._xlws.SORT(_xlfn._xlws.FILTER(plantings[planting_level]&amp;"|"&amp;plantings[planting_level_name],plantings[experiment_id]=A128)))</f>
        <v>|</v>
      </c>
    </row>
    <row r="129" spans="2:2" x14ac:dyDescent="0.25">
      <c r="B129" t="str" cm="1">
        <f t="array" ref="B129">TRANSPOSE(_xlfn._xlws.SORT(_xlfn._xlws.FILTER(plantings[planting_level]&amp;"|"&amp;plantings[planting_level_name],plantings[experiment_id]=A129)))</f>
        <v>|</v>
      </c>
    </row>
    <row r="130" spans="2:2" x14ac:dyDescent="0.25">
      <c r="B130" t="str" cm="1">
        <f t="array" ref="B130">TRANSPOSE(_xlfn._xlws.SORT(_xlfn._xlws.FILTER(plantings[planting_level]&amp;"|"&amp;plantings[planting_level_name],plantings[experiment_id]=A130)))</f>
        <v>|</v>
      </c>
    </row>
    <row r="131" spans="2:2" x14ac:dyDescent="0.25">
      <c r="B131" t="str" cm="1">
        <f t="array" ref="B131">TRANSPOSE(_xlfn._xlws.SORT(_xlfn._xlws.FILTER(plantings[planting_level]&amp;"|"&amp;plantings[planting_level_name],plantings[experiment_id]=A131)))</f>
        <v>|</v>
      </c>
    </row>
    <row r="132" spans="2:2" x14ac:dyDescent="0.25">
      <c r="B132" t="str" cm="1">
        <f t="array" ref="B132">TRANSPOSE(_xlfn._xlws.SORT(_xlfn._xlws.FILTER(plantings[planting_level]&amp;"|"&amp;plantings[planting_level_name],plantings[experiment_id]=A132)))</f>
        <v>|</v>
      </c>
    </row>
    <row r="133" spans="2:2" x14ac:dyDescent="0.25">
      <c r="B133" t="str" cm="1">
        <f t="array" ref="B133">TRANSPOSE(_xlfn._xlws.SORT(_xlfn._xlws.FILTER(plantings[planting_level]&amp;"|"&amp;plantings[planting_level_name],plantings[experiment_id]=A133)))</f>
        <v>|</v>
      </c>
    </row>
    <row r="134" spans="2:2" x14ac:dyDescent="0.25">
      <c r="B134" t="str" cm="1">
        <f t="array" ref="B134">TRANSPOSE(_xlfn._xlws.SORT(_xlfn._xlws.FILTER(plantings[planting_level]&amp;"|"&amp;plantings[planting_level_name],plantings[experiment_id]=A134)))</f>
        <v>|</v>
      </c>
    </row>
    <row r="135" spans="2:2" x14ac:dyDescent="0.25">
      <c r="B135" t="str" cm="1">
        <f t="array" ref="B135">TRANSPOSE(_xlfn._xlws.SORT(_xlfn._xlws.FILTER(plantings[planting_level]&amp;"|"&amp;plantings[planting_level_name],plantings[experiment_id]=A135)))</f>
        <v>|</v>
      </c>
    </row>
    <row r="136" spans="2:2" x14ac:dyDescent="0.25">
      <c r="B136" t="str" cm="1">
        <f t="array" ref="B136">TRANSPOSE(_xlfn._xlws.SORT(_xlfn._xlws.FILTER(plantings[planting_level]&amp;"|"&amp;plantings[planting_level_name],plantings[experiment_id]=A136)))</f>
        <v>|</v>
      </c>
    </row>
    <row r="137" spans="2:2" x14ac:dyDescent="0.25">
      <c r="B137" t="str" cm="1">
        <f t="array" ref="B137">TRANSPOSE(_xlfn._xlws.SORT(_xlfn._xlws.FILTER(plantings[planting_level]&amp;"|"&amp;plantings[planting_level_name],plantings[experiment_id]=A137)))</f>
        <v>|</v>
      </c>
    </row>
    <row r="138" spans="2:2" x14ac:dyDescent="0.25">
      <c r="B138" t="str" cm="1">
        <f t="array" ref="B138">TRANSPOSE(_xlfn._xlws.SORT(_xlfn._xlws.FILTER(plantings[planting_level]&amp;"|"&amp;plantings[planting_level_name],plantings[experiment_id]=A138)))</f>
        <v>|</v>
      </c>
    </row>
    <row r="139" spans="2:2" x14ac:dyDescent="0.25">
      <c r="B139" t="str" cm="1">
        <f t="array" ref="B139">TRANSPOSE(_xlfn._xlws.SORT(_xlfn._xlws.FILTER(plantings[planting_level]&amp;"|"&amp;plantings[planting_level_name],plantings[experiment_id]=A139)))</f>
        <v>|</v>
      </c>
    </row>
    <row r="140" spans="2:2" x14ac:dyDescent="0.25">
      <c r="B140" t="str" cm="1">
        <f t="array" ref="B140">TRANSPOSE(_xlfn._xlws.SORT(_xlfn._xlws.FILTER(plantings[planting_level]&amp;"|"&amp;plantings[planting_level_name],plantings[experiment_id]=A140)))</f>
        <v>|</v>
      </c>
    </row>
    <row r="141" spans="2:2" x14ac:dyDescent="0.25">
      <c r="B141" t="str" cm="1">
        <f t="array" ref="B141">TRANSPOSE(_xlfn._xlws.SORT(_xlfn._xlws.FILTER(plantings[planting_level]&amp;"|"&amp;plantings[planting_level_name],plantings[experiment_id]=A141)))</f>
        <v>|</v>
      </c>
    </row>
    <row r="142" spans="2:2" x14ac:dyDescent="0.25">
      <c r="B142" t="str" cm="1">
        <f t="array" ref="B142">TRANSPOSE(_xlfn._xlws.SORT(_xlfn._xlws.FILTER(plantings[planting_level]&amp;"|"&amp;plantings[planting_level_name],plantings[experiment_id]=A142)))</f>
        <v>|</v>
      </c>
    </row>
    <row r="143" spans="2:2" x14ac:dyDescent="0.25">
      <c r="B143" t="str" cm="1">
        <f t="array" ref="B143">TRANSPOSE(_xlfn._xlws.SORT(_xlfn._xlws.FILTER(plantings[planting_level]&amp;"|"&amp;plantings[planting_level_name],plantings[experiment_id]=A143)))</f>
        <v>|</v>
      </c>
    </row>
    <row r="144" spans="2:2" x14ac:dyDescent="0.25">
      <c r="B144" t="str" cm="1">
        <f t="array" ref="B144">TRANSPOSE(_xlfn._xlws.SORT(_xlfn._xlws.FILTER(plantings[planting_level]&amp;"|"&amp;plantings[planting_level_name],plantings[experiment_id]=A144)))</f>
        <v>|</v>
      </c>
    </row>
    <row r="145" spans="2:2" x14ac:dyDescent="0.25">
      <c r="B145" t="str" cm="1">
        <f t="array" ref="B145">TRANSPOSE(_xlfn._xlws.SORT(_xlfn._xlws.FILTER(plantings[planting_level]&amp;"|"&amp;plantings[planting_level_name],plantings[experiment_id]=A145)))</f>
        <v>|</v>
      </c>
    </row>
    <row r="146" spans="2:2" x14ac:dyDescent="0.25">
      <c r="B146" t="str" cm="1">
        <f t="array" ref="B146">TRANSPOSE(_xlfn._xlws.SORT(_xlfn._xlws.FILTER(plantings[planting_level]&amp;"|"&amp;plantings[planting_level_name],plantings[experiment_id]=A146)))</f>
        <v>|</v>
      </c>
    </row>
    <row r="147" spans="2:2" x14ac:dyDescent="0.25">
      <c r="B147" t="str" cm="1">
        <f t="array" ref="B147">TRANSPOSE(_xlfn._xlws.SORT(_xlfn._xlws.FILTER(plantings[planting_level]&amp;"|"&amp;plantings[planting_level_name],plantings[experiment_id]=A147)))</f>
        <v>|</v>
      </c>
    </row>
    <row r="148" spans="2:2" x14ac:dyDescent="0.25">
      <c r="B148" t="str" cm="1">
        <f t="array" ref="B148">TRANSPOSE(_xlfn._xlws.SORT(_xlfn._xlws.FILTER(plantings[planting_level]&amp;"|"&amp;plantings[planting_level_name],plantings[experiment_id]=A148)))</f>
        <v>|</v>
      </c>
    </row>
    <row r="149" spans="2:2" x14ac:dyDescent="0.25">
      <c r="B149" t="str" cm="1">
        <f t="array" ref="B149">TRANSPOSE(_xlfn._xlws.SORT(_xlfn._xlws.FILTER(plantings[planting_level]&amp;"|"&amp;plantings[planting_level_name],plantings[experiment_id]=A149)))</f>
        <v>|</v>
      </c>
    </row>
    <row r="150" spans="2:2" x14ac:dyDescent="0.25">
      <c r="B150" t="str" cm="1">
        <f t="array" ref="B150">TRANSPOSE(_xlfn._xlws.SORT(_xlfn._xlws.FILTER(plantings[planting_level]&amp;"|"&amp;plantings[planting_level_name],plantings[experiment_id]=A150)))</f>
        <v>|</v>
      </c>
    </row>
    <row r="151" spans="2:2" x14ac:dyDescent="0.25">
      <c r="B151" t="str" cm="1">
        <f t="array" ref="B151">TRANSPOSE(_xlfn._xlws.SORT(_xlfn._xlws.FILTER(plantings[planting_level]&amp;"|"&amp;plantings[planting_level_name],plantings[experiment_id]=A151)))</f>
        <v>|</v>
      </c>
    </row>
    <row r="152" spans="2:2" x14ac:dyDescent="0.25">
      <c r="B152" t="str" cm="1">
        <f t="array" ref="B152">TRANSPOSE(_xlfn._xlws.SORT(_xlfn._xlws.FILTER(plantings[planting_level]&amp;"|"&amp;plantings[planting_level_name],plantings[experiment_id]=A152)))</f>
        <v>|</v>
      </c>
    </row>
    <row r="153" spans="2:2" x14ac:dyDescent="0.25">
      <c r="B153" t="str" cm="1">
        <f t="array" ref="B153">TRANSPOSE(_xlfn._xlws.SORT(_xlfn._xlws.FILTER(plantings[planting_level]&amp;"|"&amp;plantings[planting_level_name],plantings[experiment_id]=A153)))</f>
        <v>|</v>
      </c>
    </row>
    <row r="154" spans="2:2" x14ac:dyDescent="0.25">
      <c r="B154" t="str" cm="1">
        <f t="array" ref="B154">TRANSPOSE(_xlfn._xlws.SORT(_xlfn._xlws.FILTER(plantings[planting_level]&amp;"|"&amp;plantings[planting_level_name],plantings[experiment_id]=A154)))</f>
        <v>|</v>
      </c>
    </row>
    <row r="155" spans="2:2" x14ac:dyDescent="0.25">
      <c r="B155" t="str" cm="1">
        <f t="array" ref="B155">TRANSPOSE(_xlfn._xlws.SORT(_xlfn._xlws.FILTER(plantings[planting_level]&amp;"|"&amp;plantings[planting_level_name],plantings[experiment_id]=A155)))</f>
        <v>|</v>
      </c>
    </row>
    <row r="156" spans="2:2" x14ac:dyDescent="0.25">
      <c r="B156" t="str" cm="1">
        <f t="array" ref="B156">TRANSPOSE(_xlfn._xlws.SORT(_xlfn._xlws.FILTER(plantings[planting_level]&amp;"|"&amp;plantings[planting_level_name],plantings[experiment_id]=A156)))</f>
        <v>|</v>
      </c>
    </row>
    <row r="157" spans="2:2" x14ac:dyDescent="0.25">
      <c r="B157" t="str" cm="1">
        <f t="array" ref="B157">TRANSPOSE(_xlfn._xlws.SORT(_xlfn._xlws.FILTER(plantings[planting_level]&amp;"|"&amp;plantings[planting_level_name],plantings[experiment_id]=A157)))</f>
        <v>|</v>
      </c>
    </row>
    <row r="158" spans="2:2" x14ac:dyDescent="0.25">
      <c r="B158" t="str" cm="1">
        <f t="array" ref="B158">TRANSPOSE(_xlfn._xlws.SORT(_xlfn._xlws.FILTER(plantings[planting_level]&amp;"|"&amp;plantings[planting_level_name],plantings[experiment_id]=A158)))</f>
        <v>|</v>
      </c>
    </row>
    <row r="159" spans="2:2" x14ac:dyDescent="0.25">
      <c r="B159" t="str" cm="1">
        <f t="array" ref="B159">TRANSPOSE(_xlfn._xlws.SORT(_xlfn._xlws.FILTER(plantings[planting_level]&amp;"|"&amp;plantings[planting_level_name],plantings[experiment_id]=A159)))</f>
        <v>|</v>
      </c>
    </row>
    <row r="160" spans="2:2" x14ac:dyDescent="0.25">
      <c r="B160" t="str" cm="1">
        <f t="array" ref="B160">TRANSPOSE(_xlfn._xlws.SORT(_xlfn._xlws.FILTER(plantings[planting_level]&amp;"|"&amp;plantings[planting_level_name],plantings[experiment_id]=A160)))</f>
        <v>|</v>
      </c>
    </row>
    <row r="161" spans="2:2" x14ac:dyDescent="0.25">
      <c r="B161" t="str" cm="1">
        <f t="array" ref="B161">TRANSPOSE(_xlfn._xlws.SORT(_xlfn._xlws.FILTER(plantings[planting_level]&amp;"|"&amp;plantings[planting_level_name],plantings[experiment_id]=A161)))</f>
        <v>|</v>
      </c>
    </row>
    <row r="162" spans="2:2" x14ac:dyDescent="0.25">
      <c r="B162" t="str" cm="1">
        <f t="array" ref="B162">TRANSPOSE(_xlfn._xlws.SORT(_xlfn._xlws.FILTER(plantings[planting_level]&amp;"|"&amp;plantings[planting_level_name],plantings[experiment_id]=A162)))</f>
        <v>|</v>
      </c>
    </row>
    <row r="163" spans="2:2" x14ac:dyDescent="0.25">
      <c r="B163" t="str" cm="1">
        <f t="array" ref="B163">TRANSPOSE(_xlfn._xlws.SORT(_xlfn._xlws.FILTER(plantings[planting_level]&amp;"|"&amp;plantings[planting_level_name],plantings[experiment_id]=A163)))</f>
        <v>|</v>
      </c>
    </row>
    <row r="164" spans="2:2" x14ac:dyDescent="0.25">
      <c r="B164" t="str" cm="1">
        <f t="array" ref="B164">TRANSPOSE(_xlfn._xlws.SORT(_xlfn._xlws.FILTER(plantings[planting_level]&amp;"|"&amp;plantings[planting_level_name],plantings[experiment_id]=A164)))</f>
        <v>|</v>
      </c>
    </row>
    <row r="165" spans="2:2" x14ac:dyDescent="0.25">
      <c r="B165" t="str" cm="1">
        <f t="array" ref="B165">TRANSPOSE(_xlfn._xlws.SORT(_xlfn._xlws.FILTER(plantings[planting_level]&amp;"|"&amp;plantings[planting_level_name],plantings[experiment_id]=A165)))</f>
        <v>|</v>
      </c>
    </row>
    <row r="166" spans="2:2" x14ac:dyDescent="0.25">
      <c r="B166" t="str" cm="1">
        <f t="array" ref="B166">TRANSPOSE(_xlfn._xlws.SORT(_xlfn._xlws.FILTER(plantings[planting_level]&amp;"|"&amp;plantings[planting_level_name],plantings[experiment_id]=A166)))</f>
        <v>|</v>
      </c>
    </row>
    <row r="167" spans="2:2" x14ac:dyDescent="0.25">
      <c r="B167" t="str" cm="1">
        <f t="array" ref="B167">TRANSPOSE(_xlfn._xlws.SORT(_xlfn._xlws.FILTER(plantings[planting_level]&amp;"|"&amp;plantings[planting_level_name],plantings[experiment_id]=A167)))</f>
        <v>|</v>
      </c>
    </row>
    <row r="168" spans="2:2" x14ac:dyDescent="0.25">
      <c r="B168" t="str" cm="1">
        <f t="array" ref="B168">TRANSPOSE(_xlfn._xlws.SORT(_xlfn._xlws.FILTER(plantings[planting_level]&amp;"|"&amp;plantings[planting_level_name],plantings[experiment_id]=A168)))</f>
        <v>|</v>
      </c>
    </row>
    <row r="169" spans="2:2" x14ac:dyDescent="0.25">
      <c r="B169" t="str" cm="1">
        <f t="array" ref="B169">TRANSPOSE(_xlfn._xlws.SORT(_xlfn._xlws.FILTER(plantings[planting_level]&amp;"|"&amp;plantings[planting_level_name],plantings[experiment_id]=A169)))</f>
        <v>|</v>
      </c>
    </row>
    <row r="170" spans="2:2" x14ac:dyDescent="0.25">
      <c r="B170" t="str" cm="1">
        <f t="array" ref="B170">TRANSPOSE(_xlfn._xlws.SORT(_xlfn._xlws.FILTER(plantings[planting_level]&amp;"|"&amp;plantings[planting_level_name],plantings[experiment_id]=A170)))</f>
        <v>|</v>
      </c>
    </row>
    <row r="171" spans="2:2" x14ac:dyDescent="0.25">
      <c r="B171" t="str" cm="1">
        <f t="array" ref="B171">TRANSPOSE(_xlfn._xlws.SORT(_xlfn._xlws.FILTER(plantings[planting_level]&amp;"|"&amp;plantings[planting_level_name],plantings[experiment_id]=A171)))</f>
        <v>|</v>
      </c>
    </row>
    <row r="172" spans="2:2" x14ac:dyDescent="0.25">
      <c r="B172" t="str" cm="1">
        <f t="array" ref="B172">TRANSPOSE(_xlfn._xlws.SORT(_xlfn._xlws.FILTER(plantings[planting_level]&amp;"|"&amp;plantings[planting_level_name],plantings[experiment_id]=A172)))</f>
        <v>|</v>
      </c>
    </row>
    <row r="173" spans="2:2" x14ac:dyDescent="0.25">
      <c r="B173" t="str" cm="1">
        <f t="array" ref="B173">TRANSPOSE(_xlfn._xlws.SORT(_xlfn._xlws.FILTER(plantings[planting_level]&amp;"|"&amp;plantings[planting_level_name],plantings[experiment_id]=A173)))</f>
        <v>|</v>
      </c>
    </row>
    <row r="174" spans="2:2" x14ac:dyDescent="0.25">
      <c r="B174" t="str" cm="1">
        <f t="array" ref="B174">TRANSPOSE(_xlfn._xlws.SORT(_xlfn._xlws.FILTER(plantings[planting_level]&amp;"|"&amp;plantings[planting_level_name],plantings[experiment_id]=A174)))</f>
        <v>|</v>
      </c>
    </row>
    <row r="175" spans="2:2" x14ac:dyDescent="0.25">
      <c r="B175" t="str" cm="1">
        <f t="array" ref="B175">TRANSPOSE(_xlfn._xlws.SORT(_xlfn._xlws.FILTER(plantings[planting_level]&amp;"|"&amp;plantings[planting_level_name],plantings[experiment_id]=A175)))</f>
        <v>|</v>
      </c>
    </row>
    <row r="176" spans="2:2" x14ac:dyDescent="0.25">
      <c r="B176" t="str" cm="1">
        <f t="array" ref="B176">TRANSPOSE(_xlfn._xlws.SORT(_xlfn._xlws.FILTER(plantings[planting_level]&amp;"|"&amp;plantings[planting_level_name],plantings[experiment_id]=A176)))</f>
        <v>|</v>
      </c>
    </row>
    <row r="177" spans="2:2" x14ac:dyDescent="0.25">
      <c r="B177" t="str" cm="1">
        <f t="array" ref="B177">TRANSPOSE(_xlfn._xlws.SORT(_xlfn._xlws.FILTER(plantings[planting_level]&amp;"|"&amp;plantings[planting_level_name],plantings[experiment_id]=A177)))</f>
        <v>|</v>
      </c>
    </row>
    <row r="178" spans="2:2" x14ac:dyDescent="0.25">
      <c r="B178" t="str" cm="1">
        <f t="array" ref="B178">TRANSPOSE(_xlfn._xlws.SORT(_xlfn._xlws.FILTER(plantings[planting_level]&amp;"|"&amp;plantings[planting_level_name],plantings[experiment_id]=A178)))</f>
        <v>|</v>
      </c>
    </row>
    <row r="179" spans="2:2" x14ac:dyDescent="0.25">
      <c r="B179" t="str" cm="1">
        <f t="array" ref="B179">TRANSPOSE(_xlfn._xlws.SORT(_xlfn._xlws.FILTER(plantings[planting_level]&amp;"|"&amp;plantings[planting_level_name],plantings[experiment_id]=A179)))</f>
        <v>|</v>
      </c>
    </row>
    <row r="180" spans="2:2" x14ac:dyDescent="0.25">
      <c r="B180" t="str" cm="1">
        <f t="array" ref="B180">TRANSPOSE(_xlfn._xlws.SORT(_xlfn._xlws.FILTER(plantings[planting_level]&amp;"|"&amp;plantings[planting_level_name],plantings[experiment_id]=A180)))</f>
        <v>|</v>
      </c>
    </row>
    <row r="181" spans="2:2" x14ac:dyDescent="0.25">
      <c r="B181" t="str" cm="1">
        <f t="array" ref="B181">TRANSPOSE(_xlfn._xlws.SORT(_xlfn._xlws.FILTER(plantings[planting_level]&amp;"|"&amp;plantings[planting_level_name],plantings[experiment_id]=A181)))</f>
        <v>|</v>
      </c>
    </row>
    <row r="182" spans="2:2" x14ac:dyDescent="0.25">
      <c r="B182" t="str" cm="1">
        <f t="array" ref="B182">TRANSPOSE(_xlfn._xlws.SORT(_xlfn._xlws.FILTER(plantings[planting_level]&amp;"|"&amp;plantings[planting_level_name],plantings[experiment_id]=A182)))</f>
        <v>|</v>
      </c>
    </row>
    <row r="183" spans="2:2" x14ac:dyDescent="0.25">
      <c r="B183" t="str" cm="1">
        <f t="array" ref="B183">TRANSPOSE(_xlfn._xlws.SORT(_xlfn._xlws.FILTER(plantings[planting_level]&amp;"|"&amp;plantings[planting_level_name],plantings[experiment_id]=A183)))</f>
        <v>|</v>
      </c>
    </row>
    <row r="184" spans="2:2" x14ac:dyDescent="0.25">
      <c r="B184" t="str" cm="1">
        <f t="array" ref="B184">TRANSPOSE(_xlfn._xlws.SORT(_xlfn._xlws.FILTER(plantings[planting_level]&amp;"|"&amp;plantings[planting_level_name],plantings[experiment_id]=A184)))</f>
        <v>|</v>
      </c>
    </row>
    <row r="185" spans="2:2" x14ac:dyDescent="0.25">
      <c r="B185" t="str" cm="1">
        <f t="array" ref="B185">TRANSPOSE(_xlfn._xlws.SORT(_xlfn._xlws.FILTER(plantings[planting_level]&amp;"|"&amp;plantings[planting_level_name],plantings[experiment_id]=A185)))</f>
        <v>|</v>
      </c>
    </row>
    <row r="186" spans="2:2" x14ac:dyDescent="0.25">
      <c r="B186" t="str" cm="1">
        <f t="array" ref="B186">TRANSPOSE(_xlfn._xlws.SORT(_xlfn._xlws.FILTER(plantings[planting_level]&amp;"|"&amp;plantings[planting_level_name],plantings[experiment_id]=A186)))</f>
        <v>|</v>
      </c>
    </row>
    <row r="187" spans="2:2" x14ac:dyDescent="0.25">
      <c r="B187" t="str" cm="1">
        <f t="array" ref="B187">TRANSPOSE(_xlfn._xlws.SORT(_xlfn._xlws.FILTER(plantings[planting_level]&amp;"|"&amp;plantings[planting_level_name],plantings[experiment_id]=A187)))</f>
        <v>|</v>
      </c>
    </row>
    <row r="188" spans="2:2" x14ac:dyDescent="0.25">
      <c r="B188" t="str" cm="1">
        <f t="array" ref="B188">TRANSPOSE(_xlfn._xlws.SORT(_xlfn._xlws.FILTER(plantings[planting_level]&amp;"|"&amp;plantings[planting_level_name],plantings[experiment_id]=A188)))</f>
        <v>|</v>
      </c>
    </row>
    <row r="189" spans="2:2" x14ac:dyDescent="0.25">
      <c r="B189" t="str" cm="1">
        <f t="array" ref="B189">TRANSPOSE(_xlfn._xlws.SORT(_xlfn._xlws.FILTER(plantings[planting_level]&amp;"|"&amp;plantings[planting_level_name],plantings[experiment_id]=A189)))</f>
        <v>|</v>
      </c>
    </row>
    <row r="190" spans="2:2" x14ac:dyDescent="0.25">
      <c r="B190" t="str" cm="1">
        <f t="array" ref="B190">TRANSPOSE(_xlfn._xlws.SORT(_xlfn._xlws.FILTER(plantings[planting_level]&amp;"|"&amp;plantings[planting_level_name],plantings[experiment_id]=A190)))</f>
        <v>|</v>
      </c>
    </row>
    <row r="191" spans="2:2" x14ac:dyDescent="0.25">
      <c r="B191" t="str" cm="1">
        <f t="array" ref="B191">TRANSPOSE(_xlfn._xlws.SORT(_xlfn._xlws.FILTER(plantings[planting_level]&amp;"|"&amp;plantings[planting_level_name],plantings[experiment_id]=A191)))</f>
        <v>|</v>
      </c>
    </row>
    <row r="192" spans="2:2" x14ac:dyDescent="0.25">
      <c r="B192" t="str" cm="1">
        <f t="array" ref="B192">TRANSPOSE(_xlfn._xlws.SORT(_xlfn._xlws.FILTER(plantings[planting_level]&amp;"|"&amp;plantings[planting_level_name],plantings[experiment_id]=A192)))</f>
        <v>|</v>
      </c>
    </row>
    <row r="193" spans="2:2" x14ac:dyDescent="0.25">
      <c r="B193" t="str" cm="1">
        <f t="array" ref="B193">TRANSPOSE(_xlfn._xlws.SORT(_xlfn._xlws.FILTER(plantings[planting_level]&amp;"|"&amp;plantings[planting_level_name],plantings[experiment_id]=A193)))</f>
        <v>|</v>
      </c>
    </row>
    <row r="194" spans="2:2" x14ac:dyDescent="0.25">
      <c r="B194" t="str" cm="1">
        <f t="array" ref="B194">TRANSPOSE(_xlfn._xlws.SORT(_xlfn._xlws.FILTER(plantings[planting_level]&amp;"|"&amp;plantings[planting_level_name],plantings[experiment_id]=A194)))</f>
        <v>|</v>
      </c>
    </row>
    <row r="195" spans="2:2" x14ac:dyDescent="0.25">
      <c r="B195" t="str" cm="1">
        <f t="array" ref="B195">TRANSPOSE(_xlfn._xlws.SORT(_xlfn._xlws.FILTER(plantings[planting_level]&amp;"|"&amp;plantings[planting_level_name],plantings[experiment_id]=A195)))</f>
        <v>|</v>
      </c>
    </row>
    <row r="196" spans="2:2" x14ac:dyDescent="0.25">
      <c r="B196" t="str" cm="1">
        <f t="array" ref="B196">TRANSPOSE(_xlfn._xlws.SORT(_xlfn._xlws.FILTER(plantings[planting_level]&amp;"|"&amp;plantings[planting_level_name],plantings[experiment_id]=A196)))</f>
        <v>|</v>
      </c>
    </row>
    <row r="197" spans="2:2" x14ac:dyDescent="0.25">
      <c r="B197" t="str" cm="1">
        <f t="array" ref="B197">TRANSPOSE(_xlfn._xlws.SORT(_xlfn._xlws.FILTER(plantings[planting_level]&amp;"|"&amp;plantings[planting_level_name],plantings[experiment_id]=A197)))</f>
        <v>|</v>
      </c>
    </row>
    <row r="198" spans="2:2" x14ac:dyDescent="0.25">
      <c r="B198" t="str" cm="1">
        <f t="array" ref="B198">TRANSPOSE(_xlfn._xlws.SORT(_xlfn._xlws.FILTER(plantings[planting_level]&amp;"|"&amp;plantings[planting_level_name],plantings[experiment_id]=A198)))</f>
        <v>|</v>
      </c>
    </row>
    <row r="199" spans="2:2" x14ac:dyDescent="0.25">
      <c r="B199" t="str" cm="1">
        <f t="array" ref="B199">TRANSPOSE(_xlfn._xlws.SORT(_xlfn._xlws.FILTER(plantings[planting_level]&amp;"|"&amp;plantings[planting_level_name],plantings[experiment_id]=A199)))</f>
        <v>|</v>
      </c>
    </row>
    <row r="200" spans="2:2" x14ac:dyDescent="0.25">
      <c r="B200" t="str" cm="1">
        <f t="array" ref="B200">TRANSPOSE(_xlfn._xlws.SORT(_xlfn._xlws.FILTER(plantings[planting_level]&amp;"|"&amp;plantings[planting_level_name],plantings[experiment_id]=A200)))</f>
        <v>|</v>
      </c>
    </row>
    <row r="201" spans="2:2" x14ac:dyDescent="0.25">
      <c r="B201" t="str" cm="1">
        <f t="array" ref="B201">TRANSPOSE(_xlfn._xlws.SORT(_xlfn._xlws.FILTER(plantings[planting_level]&amp;"|"&amp;plantings[planting_level_name],plantings[experiment_id]=A201)))</f>
        <v>|</v>
      </c>
    </row>
    <row r="202" spans="2:2" x14ac:dyDescent="0.25">
      <c r="B202" t="str" cm="1">
        <f t="array" ref="B202">TRANSPOSE(_xlfn._xlws.SORT(_xlfn._xlws.FILTER(plantings[planting_level]&amp;"|"&amp;plantings[planting_level_name],plantings[experiment_id]=A202)))</f>
        <v>|</v>
      </c>
    </row>
    <row r="203" spans="2:2" x14ac:dyDescent="0.25">
      <c r="B203" t="str" cm="1">
        <f t="array" ref="B203">TRANSPOSE(_xlfn._xlws.SORT(_xlfn._xlws.FILTER(plantings[planting_level]&amp;"|"&amp;plantings[planting_level_name],plantings[experiment_id]=A203)))</f>
        <v>|</v>
      </c>
    </row>
    <row r="204" spans="2:2" x14ac:dyDescent="0.25">
      <c r="B204" t="str" cm="1">
        <f t="array" ref="B204">TRANSPOSE(_xlfn._xlws.SORT(_xlfn._xlws.FILTER(plantings[planting_level]&amp;"|"&amp;plantings[planting_level_name],plantings[experiment_id]=A204)))</f>
        <v>|</v>
      </c>
    </row>
    <row r="205" spans="2:2" x14ac:dyDescent="0.25">
      <c r="B205" t="str" cm="1">
        <f t="array" ref="B205">TRANSPOSE(_xlfn._xlws.SORT(_xlfn._xlws.FILTER(plantings[planting_level]&amp;"|"&amp;plantings[planting_level_name],plantings[experiment_id]=A205)))</f>
        <v>|</v>
      </c>
    </row>
    <row r="206" spans="2:2" x14ac:dyDescent="0.25">
      <c r="B206" t="str" cm="1">
        <f t="array" ref="B206">TRANSPOSE(_xlfn._xlws.SORT(_xlfn._xlws.FILTER(plantings[planting_level]&amp;"|"&amp;plantings[planting_level_name],plantings[experiment_id]=A206)))</f>
        <v>|</v>
      </c>
    </row>
    <row r="207" spans="2:2" x14ac:dyDescent="0.25">
      <c r="B207" t="str" cm="1">
        <f t="array" ref="B207">TRANSPOSE(_xlfn._xlws.SORT(_xlfn._xlws.FILTER(plantings[planting_level]&amp;"|"&amp;plantings[planting_level_name],plantings[experiment_id]=A207)))</f>
        <v>|</v>
      </c>
    </row>
    <row r="208" spans="2:2" x14ac:dyDescent="0.25">
      <c r="B208" t="str" cm="1">
        <f t="array" ref="B208">TRANSPOSE(_xlfn._xlws.SORT(_xlfn._xlws.FILTER(plantings[planting_level]&amp;"|"&amp;plantings[planting_level_name],plantings[experiment_id]=A208)))</f>
        <v>|</v>
      </c>
    </row>
    <row r="209" spans="2:2" x14ac:dyDescent="0.25">
      <c r="B209" t="str" cm="1">
        <f t="array" ref="B209">TRANSPOSE(_xlfn._xlws.SORT(_xlfn._xlws.FILTER(plantings[planting_level]&amp;"|"&amp;plantings[planting_level_name],plantings[experiment_id]=A209)))</f>
        <v>|</v>
      </c>
    </row>
    <row r="210" spans="2:2" x14ac:dyDescent="0.25">
      <c r="B210" t="str" cm="1">
        <f t="array" ref="B210">TRANSPOSE(_xlfn._xlws.SORT(_xlfn._xlws.FILTER(plantings[planting_level]&amp;"|"&amp;plantings[planting_level_name],plantings[experiment_id]=A210)))</f>
        <v>|</v>
      </c>
    </row>
    <row r="211" spans="2:2" x14ac:dyDescent="0.25">
      <c r="B211" t="str" cm="1">
        <f t="array" ref="B211">TRANSPOSE(_xlfn._xlws.SORT(_xlfn._xlws.FILTER(plantings[planting_level]&amp;"|"&amp;plantings[planting_level_name],plantings[experiment_id]=A211)))</f>
        <v>|</v>
      </c>
    </row>
    <row r="212" spans="2:2" x14ac:dyDescent="0.25">
      <c r="B212" t="str" cm="1">
        <f t="array" ref="B212">TRANSPOSE(_xlfn._xlws.SORT(_xlfn._xlws.FILTER(plantings[planting_level]&amp;"|"&amp;plantings[planting_level_name],plantings[experiment_id]=A212)))</f>
        <v>|</v>
      </c>
    </row>
    <row r="213" spans="2:2" x14ac:dyDescent="0.25">
      <c r="B213" t="str" cm="1">
        <f t="array" ref="B213">TRANSPOSE(_xlfn._xlws.SORT(_xlfn._xlws.FILTER(plantings[planting_level]&amp;"|"&amp;plantings[planting_level_name],plantings[experiment_id]=A213)))</f>
        <v>|</v>
      </c>
    </row>
    <row r="214" spans="2:2" x14ac:dyDescent="0.25">
      <c r="B214" t="str" cm="1">
        <f t="array" ref="B214">TRANSPOSE(_xlfn._xlws.SORT(_xlfn._xlws.FILTER(plantings[planting_level]&amp;"|"&amp;plantings[planting_level_name],plantings[experiment_id]=A214)))</f>
        <v>|</v>
      </c>
    </row>
    <row r="215" spans="2:2" x14ac:dyDescent="0.25">
      <c r="B215" t="str" cm="1">
        <f t="array" ref="B215">TRANSPOSE(_xlfn._xlws.SORT(_xlfn._xlws.FILTER(plantings[planting_level]&amp;"|"&amp;plantings[planting_level_name],plantings[experiment_id]=A215)))</f>
        <v>|</v>
      </c>
    </row>
    <row r="216" spans="2:2" x14ac:dyDescent="0.25">
      <c r="B216" t="str" cm="1">
        <f t="array" ref="B216">TRANSPOSE(_xlfn._xlws.SORT(_xlfn._xlws.FILTER(plantings[planting_level]&amp;"|"&amp;plantings[planting_level_name],plantings[experiment_id]=A216)))</f>
        <v>|</v>
      </c>
    </row>
    <row r="217" spans="2:2" x14ac:dyDescent="0.25">
      <c r="B217" t="str" cm="1">
        <f t="array" ref="B217">TRANSPOSE(_xlfn._xlws.SORT(_xlfn._xlws.FILTER(plantings[planting_level]&amp;"|"&amp;plantings[planting_level_name],plantings[experiment_id]=A217)))</f>
        <v>|</v>
      </c>
    </row>
    <row r="218" spans="2:2" x14ac:dyDescent="0.25">
      <c r="B218" t="str" cm="1">
        <f t="array" ref="B218">TRANSPOSE(_xlfn._xlws.SORT(_xlfn._xlws.FILTER(plantings[planting_level]&amp;"|"&amp;plantings[planting_level_name],plantings[experiment_id]=A218)))</f>
        <v>|</v>
      </c>
    </row>
    <row r="219" spans="2:2" x14ac:dyDescent="0.25">
      <c r="B219" t="str" cm="1">
        <f t="array" ref="B219">TRANSPOSE(_xlfn._xlws.SORT(_xlfn._xlws.FILTER(plantings[planting_level]&amp;"|"&amp;plantings[planting_level_name],plantings[experiment_id]=A219)))</f>
        <v>|</v>
      </c>
    </row>
    <row r="220" spans="2:2" x14ac:dyDescent="0.25">
      <c r="B220" t="str" cm="1">
        <f t="array" ref="B220">TRANSPOSE(_xlfn._xlws.SORT(_xlfn._xlws.FILTER(plantings[planting_level]&amp;"|"&amp;plantings[planting_level_name],plantings[experiment_id]=A220)))</f>
        <v>|</v>
      </c>
    </row>
    <row r="221" spans="2:2" x14ac:dyDescent="0.25">
      <c r="B221" t="str" cm="1">
        <f t="array" ref="B221">TRANSPOSE(_xlfn._xlws.SORT(_xlfn._xlws.FILTER(plantings[planting_level]&amp;"|"&amp;plantings[planting_level_name],plantings[experiment_id]=A221)))</f>
        <v>|</v>
      </c>
    </row>
    <row r="222" spans="2:2" x14ac:dyDescent="0.25">
      <c r="B222" t="str" cm="1">
        <f t="array" ref="B222">TRANSPOSE(_xlfn._xlws.SORT(_xlfn._xlws.FILTER(plantings[planting_level]&amp;"|"&amp;plantings[planting_level_name],plantings[experiment_id]=A222)))</f>
        <v>|</v>
      </c>
    </row>
    <row r="223" spans="2:2" x14ac:dyDescent="0.25">
      <c r="B223" t="str" cm="1">
        <f t="array" ref="B223">TRANSPOSE(_xlfn._xlws.SORT(_xlfn._xlws.FILTER(plantings[planting_level]&amp;"|"&amp;plantings[planting_level_name],plantings[experiment_id]=A223)))</f>
        <v>|</v>
      </c>
    </row>
    <row r="224" spans="2:2" x14ac:dyDescent="0.25">
      <c r="B224" t="str" cm="1">
        <f t="array" ref="B224">TRANSPOSE(_xlfn._xlws.SORT(_xlfn._xlws.FILTER(plantings[planting_level]&amp;"|"&amp;plantings[planting_level_name],plantings[experiment_id]=A224)))</f>
        <v>|</v>
      </c>
    </row>
    <row r="225" spans="2:2" x14ac:dyDescent="0.25">
      <c r="B225" t="str" cm="1">
        <f t="array" ref="B225">TRANSPOSE(_xlfn._xlws.SORT(_xlfn._xlws.FILTER(plantings[planting_level]&amp;"|"&amp;plantings[planting_level_name],plantings[experiment_id]=A225)))</f>
        <v>|</v>
      </c>
    </row>
    <row r="226" spans="2:2" x14ac:dyDescent="0.25">
      <c r="B226" t="str" cm="1">
        <f t="array" ref="B226">TRANSPOSE(_xlfn._xlws.SORT(_xlfn._xlws.FILTER(plantings[planting_level]&amp;"|"&amp;plantings[planting_level_name],plantings[experiment_id]=A226)))</f>
        <v>|</v>
      </c>
    </row>
    <row r="227" spans="2:2" x14ac:dyDescent="0.25">
      <c r="B227" t="str" cm="1">
        <f t="array" ref="B227">TRANSPOSE(_xlfn._xlws.SORT(_xlfn._xlws.FILTER(plantings[planting_level]&amp;"|"&amp;plantings[planting_level_name],plantings[experiment_id]=A227)))</f>
        <v>|</v>
      </c>
    </row>
    <row r="228" spans="2:2" x14ac:dyDescent="0.25">
      <c r="B228" t="str" cm="1">
        <f t="array" ref="B228">TRANSPOSE(_xlfn._xlws.SORT(_xlfn._xlws.FILTER(plantings[planting_level]&amp;"|"&amp;plantings[planting_level_name],plantings[experiment_id]=A228)))</f>
        <v>|</v>
      </c>
    </row>
    <row r="229" spans="2:2" x14ac:dyDescent="0.25">
      <c r="B229" t="str" cm="1">
        <f t="array" ref="B229">TRANSPOSE(_xlfn._xlws.SORT(_xlfn._xlws.FILTER(plantings[planting_level]&amp;"|"&amp;plantings[planting_level_name],plantings[experiment_id]=A229)))</f>
        <v>|</v>
      </c>
    </row>
    <row r="230" spans="2:2" x14ac:dyDescent="0.25">
      <c r="B230" t="str" cm="1">
        <f t="array" ref="B230">TRANSPOSE(_xlfn._xlws.SORT(_xlfn._xlws.FILTER(plantings[planting_level]&amp;"|"&amp;plantings[planting_level_name],plantings[experiment_id]=A230)))</f>
        <v>|</v>
      </c>
    </row>
    <row r="231" spans="2:2" x14ac:dyDescent="0.25">
      <c r="B231" t="str" cm="1">
        <f t="array" ref="B231">TRANSPOSE(_xlfn._xlws.SORT(_xlfn._xlws.FILTER(plantings[planting_level]&amp;"|"&amp;plantings[planting_level_name],plantings[experiment_id]=A231)))</f>
        <v>|</v>
      </c>
    </row>
    <row r="232" spans="2:2" x14ac:dyDescent="0.25">
      <c r="B232" t="str" cm="1">
        <f t="array" ref="B232">TRANSPOSE(_xlfn._xlws.SORT(_xlfn._xlws.FILTER(plantings[planting_level]&amp;"|"&amp;plantings[planting_level_name],plantings[experiment_id]=A232)))</f>
        <v>|</v>
      </c>
    </row>
    <row r="233" spans="2:2" x14ac:dyDescent="0.25">
      <c r="B233" t="str" cm="1">
        <f t="array" ref="B233">TRANSPOSE(_xlfn._xlws.SORT(_xlfn._xlws.FILTER(plantings[planting_level]&amp;"|"&amp;plantings[planting_level_name],plantings[experiment_id]=A233)))</f>
        <v>|</v>
      </c>
    </row>
    <row r="234" spans="2:2" x14ac:dyDescent="0.25">
      <c r="B234" t="str" cm="1">
        <f t="array" ref="B234">TRANSPOSE(_xlfn._xlws.SORT(_xlfn._xlws.FILTER(plantings[planting_level]&amp;"|"&amp;plantings[planting_level_name],plantings[experiment_id]=A234)))</f>
        <v>|</v>
      </c>
    </row>
    <row r="235" spans="2:2" x14ac:dyDescent="0.25">
      <c r="B235" t="str" cm="1">
        <f t="array" ref="B235">TRANSPOSE(_xlfn._xlws.SORT(_xlfn._xlws.FILTER(plantings[planting_level]&amp;"|"&amp;plantings[planting_level_name],plantings[experiment_id]=A235)))</f>
        <v>|</v>
      </c>
    </row>
    <row r="236" spans="2:2" x14ac:dyDescent="0.25">
      <c r="B236" t="str" cm="1">
        <f t="array" ref="B236">TRANSPOSE(_xlfn._xlws.SORT(_xlfn._xlws.FILTER(plantings[planting_level]&amp;"|"&amp;plantings[planting_level_name],plantings[experiment_id]=A236)))</f>
        <v>|</v>
      </c>
    </row>
    <row r="237" spans="2:2" x14ac:dyDescent="0.25">
      <c r="B237" t="str" cm="1">
        <f t="array" ref="B237">TRANSPOSE(_xlfn._xlws.SORT(_xlfn._xlws.FILTER(plantings[planting_level]&amp;"|"&amp;plantings[planting_level_name],plantings[experiment_id]=A237)))</f>
        <v>|</v>
      </c>
    </row>
    <row r="238" spans="2:2" x14ac:dyDescent="0.25">
      <c r="B238" t="str" cm="1">
        <f t="array" ref="B238">TRANSPOSE(_xlfn._xlws.SORT(_xlfn._xlws.FILTER(plantings[planting_level]&amp;"|"&amp;plantings[planting_level_name],plantings[experiment_id]=A238)))</f>
        <v>|</v>
      </c>
    </row>
    <row r="239" spans="2:2" x14ac:dyDescent="0.25">
      <c r="B239" t="str" cm="1">
        <f t="array" ref="B239">TRANSPOSE(_xlfn._xlws.SORT(_xlfn._xlws.FILTER(plantings[planting_level]&amp;"|"&amp;plantings[planting_level_name],plantings[experiment_id]=A239)))</f>
        <v>|</v>
      </c>
    </row>
    <row r="240" spans="2:2" x14ac:dyDescent="0.25">
      <c r="B240" t="str" cm="1">
        <f t="array" ref="B240">TRANSPOSE(_xlfn._xlws.SORT(_xlfn._xlws.FILTER(plantings[planting_level]&amp;"|"&amp;plantings[planting_level_name],plantings[experiment_id]=A240)))</f>
        <v>|</v>
      </c>
    </row>
    <row r="241" spans="2:2" x14ac:dyDescent="0.25">
      <c r="B241" t="str" cm="1">
        <f t="array" ref="B241">TRANSPOSE(_xlfn._xlws.SORT(_xlfn._xlws.FILTER(plantings[planting_level]&amp;"|"&amp;plantings[planting_level_name],plantings[experiment_id]=A241)))</f>
        <v>|</v>
      </c>
    </row>
    <row r="242" spans="2:2" x14ac:dyDescent="0.25">
      <c r="B242" t="str" cm="1">
        <f t="array" ref="B242">TRANSPOSE(_xlfn._xlws.SORT(_xlfn._xlws.FILTER(plantings[planting_level]&amp;"|"&amp;plantings[planting_level_name],plantings[experiment_id]=A242)))</f>
        <v>|</v>
      </c>
    </row>
    <row r="243" spans="2:2" x14ac:dyDescent="0.25">
      <c r="B243" t="str" cm="1">
        <f t="array" ref="B243">TRANSPOSE(_xlfn._xlws.SORT(_xlfn._xlws.FILTER(plantings[planting_level]&amp;"|"&amp;plantings[planting_level_name],plantings[experiment_id]=A243)))</f>
        <v>|</v>
      </c>
    </row>
    <row r="244" spans="2:2" x14ac:dyDescent="0.25">
      <c r="B244" t="str" cm="1">
        <f t="array" ref="B244">TRANSPOSE(_xlfn._xlws.SORT(_xlfn._xlws.FILTER(plantings[planting_level]&amp;"|"&amp;plantings[planting_level_name],plantings[experiment_id]=A244)))</f>
        <v>|</v>
      </c>
    </row>
    <row r="245" spans="2:2" x14ac:dyDescent="0.25">
      <c r="B245" t="str" cm="1">
        <f t="array" ref="B245">TRANSPOSE(_xlfn._xlws.SORT(_xlfn._xlws.FILTER(plantings[planting_level]&amp;"|"&amp;plantings[planting_level_name],plantings[experiment_id]=A245)))</f>
        <v>|</v>
      </c>
    </row>
    <row r="246" spans="2:2" x14ac:dyDescent="0.25">
      <c r="B246" t="str" cm="1">
        <f t="array" ref="B246">TRANSPOSE(_xlfn._xlws.SORT(_xlfn._xlws.FILTER(plantings[planting_level]&amp;"|"&amp;plantings[planting_level_name],plantings[experiment_id]=A246)))</f>
        <v>|</v>
      </c>
    </row>
    <row r="247" spans="2:2" x14ac:dyDescent="0.25">
      <c r="B247" t="str" cm="1">
        <f t="array" ref="B247">TRANSPOSE(_xlfn._xlws.SORT(_xlfn._xlws.FILTER(plantings[planting_level]&amp;"|"&amp;plantings[planting_level_name],plantings[experiment_id]=A247)))</f>
        <v>|</v>
      </c>
    </row>
    <row r="248" spans="2:2" x14ac:dyDescent="0.25">
      <c r="B248" t="str" cm="1">
        <f t="array" ref="B248">TRANSPOSE(_xlfn._xlws.SORT(_xlfn._xlws.FILTER(plantings[planting_level]&amp;"|"&amp;plantings[planting_level_name],plantings[experiment_id]=A248)))</f>
        <v>|</v>
      </c>
    </row>
    <row r="249" spans="2:2" x14ac:dyDescent="0.25">
      <c r="B249" t="str" cm="1">
        <f t="array" ref="B249">TRANSPOSE(_xlfn._xlws.SORT(_xlfn._xlws.FILTER(plantings[planting_level]&amp;"|"&amp;plantings[planting_level_name],plantings[experiment_id]=A249)))</f>
        <v>|</v>
      </c>
    </row>
    <row r="250" spans="2:2" x14ac:dyDescent="0.25">
      <c r="B250" t="str" cm="1">
        <f t="array" ref="B250">TRANSPOSE(_xlfn._xlws.SORT(_xlfn._xlws.FILTER(plantings[planting_level]&amp;"|"&amp;plantings[planting_level_name],plantings[experiment_id]=A250)))</f>
        <v>|</v>
      </c>
    </row>
    <row r="251" spans="2:2" x14ac:dyDescent="0.25">
      <c r="B251" t="str" cm="1">
        <f t="array" ref="B251">TRANSPOSE(_xlfn._xlws.SORT(_xlfn._xlws.FILTER(plantings[planting_level]&amp;"|"&amp;plantings[planting_level_name],plantings[experiment_id]=A251)))</f>
        <v>|</v>
      </c>
    </row>
    <row r="252" spans="2:2" x14ac:dyDescent="0.25">
      <c r="B252" t="str" cm="1">
        <f t="array" ref="B252">TRANSPOSE(_xlfn._xlws.SORT(_xlfn._xlws.FILTER(plantings[planting_level]&amp;"|"&amp;plantings[planting_level_name],plantings[experiment_id]=A252)))</f>
        <v>|</v>
      </c>
    </row>
    <row r="253" spans="2:2" x14ac:dyDescent="0.25">
      <c r="B253" t="str" cm="1">
        <f t="array" ref="B253">TRANSPOSE(_xlfn._xlws.SORT(_xlfn._xlws.FILTER(plantings[planting_level]&amp;"|"&amp;plantings[planting_level_name],plantings[experiment_id]=A253)))</f>
        <v>|</v>
      </c>
    </row>
    <row r="254" spans="2:2" x14ac:dyDescent="0.25">
      <c r="B254" t="str" cm="1">
        <f t="array" ref="B254">TRANSPOSE(_xlfn._xlws.SORT(_xlfn._xlws.FILTER(plantings[planting_level]&amp;"|"&amp;plantings[planting_level_name],plantings[experiment_id]=A254)))</f>
        <v>|</v>
      </c>
    </row>
    <row r="255" spans="2:2" x14ac:dyDescent="0.25">
      <c r="B255" t="str" cm="1">
        <f t="array" ref="B255">TRANSPOSE(_xlfn._xlws.SORT(_xlfn._xlws.FILTER(plantings[planting_level]&amp;"|"&amp;plantings[planting_level_name],plantings[experiment_id]=A255)))</f>
        <v>|</v>
      </c>
    </row>
    <row r="256" spans="2:2" x14ac:dyDescent="0.25">
      <c r="B256" t="str" cm="1">
        <f t="array" ref="B256">TRANSPOSE(_xlfn._xlws.SORT(_xlfn._xlws.FILTER(plantings[planting_level]&amp;"|"&amp;plantings[planting_level_name],plantings[experiment_id]=A256)))</f>
        <v>|</v>
      </c>
    </row>
    <row r="257" spans="2:2" x14ac:dyDescent="0.25">
      <c r="B257" t="str" cm="1">
        <f t="array" ref="B257">TRANSPOSE(_xlfn._xlws.SORT(_xlfn._xlws.FILTER(plantings[planting_level]&amp;"|"&amp;plantings[planting_level_name],plantings[experiment_id]=A257)))</f>
        <v>|</v>
      </c>
    </row>
    <row r="258" spans="2:2" x14ac:dyDescent="0.25">
      <c r="B258" t="str" cm="1">
        <f t="array" ref="B258">TRANSPOSE(_xlfn._xlws.SORT(_xlfn._xlws.FILTER(plantings[planting_level]&amp;"|"&amp;plantings[planting_level_name],plantings[experiment_id]=A258)))</f>
        <v>|</v>
      </c>
    </row>
    <row r="259" spans="2:2" x14ac:dyDescent="0.25">
      <c r="B259" t="str" cm="1">
        <f t="array" ref="B259">TRANSPOSE(_xlfn._xlws.SORT(_xlfn._xlws.FILTER(plantings[planting_level]&amp;"|"&amp;plantings[planting_level_name],plantings[experiment_id]=A259)))</f>
        <v>|</v>
      </c>
    </row>
    <row r="260" spans="2:2" x14ac:dyDescent="0.25">
      <c r="B260" t="str" cm="1">
        <f t="array" ref="B260">TRANSPOSE(_xlfn._xlws.SORT(_xlfn._xlws.FILTER(plantings[planting_level]&amp;"|"&amp;plantings[planting_level_name],plantings[experiment_id]=A260)))</f>
        <v>|</v>
      </c>
    </row>
    <row r="261" spans="2:2" x14ac:dyDescent="0.25">
      <c r="B261" t="str" cm="1">
        <f t="array" ref="B261">TRANSPOSE(_xlfn._xlws.SORT(_xlfn._xlws.FILTER(plantings[planting_level]&amp;"|"&amp;plantings[planting_level_name],plantings[experiment_id]=A261)))</f>
        <v>|</v>
      </c>
    </row>
    <row r="262" spans="2:2" x14ac:dyDescent="0.25">
      <c r="B262" t="str" cm="1">
        <f t="array" ref="B262">TRANSPOSE(_xlfn._xlws.SORT(_xlfn._xlws.FILTER(plantings[planting_level]&amp;"|"&amp;plantings[planting_level_name],plantings[experiment_id]=A262)))</f>
        <v>|</v>
      </c>
    </row>
    <row r="263" spans="2:2" x14ac:dyDescent="0.25">
      <c r="B263" t="str" cm="1">
        <f t="array" ref="B263">TRANSPOSE(_xlfn._xlws.SORT(_xlfn._xlws.FILTER(plantings[planting_level]&amp;"|"&amp;plantings[planting_level_name],plantings[experiment_id]=A263)))</f>
        <v>|</v>
      </c>
    </row>
    <row r="264" spans="2:2" x14ac:dyDescent="0.25">
      <c r="B264" t="str" cm="1">
        <f t="array" ref="B264">TRANSPOSE(_xlfn._xlws.SORT(_xlfn._xlws.FILTER(plantings[planting_level]&amp;"|"&amp;plantings[planting_level_name],plantings[experiment_id]=A264)))</f>
        <v>|</v>
      </c>
    </row>
    <row r="265" spans="2:2" x14ac:dyDescent="0.25">
      <c r="B265" t="str" cm="1">
        <f t="array" ref="B265">TRANSPOSE(_xlfn._xlws.SORT(_xlfn._xlws.FILTER(plantings[planting_level]&amp;"|"&amp;plantings[planting_level_name],plantings[experiment_id]=A265)))</f>
        <v>|</v>
      </c>
    </row>
    <row r="266" spans="2:2" x14ac:dyDescent="0.25">
      <c r="B266" t="str" cm="1">
        <f t="array" ref="B266">TRANSPOSE(_xlfn._xlws.SORT(_xlfn._xlws.FILTER(plantings[planting_level]&amp;"|"&amp;plantings[planting_level_name],plantings[experiment_id]=A266)))</f>
        <v>|</v>
      </c>
    </row>
    <row r="267" spans="2:2" x14ac:dyDescent="0.25">
      <c r="B267" t="str" cm="1">
        <f t="array" ref="B267">TRANSPOSE(_xlfn._xlws.SORT(_xlfn._xlws.FILTER(plantings[planting_level]&amp;"|"&amp;plantings[planting_level_name],plantings[experiment_id]=A267)))</f>
        <v>|</v>
      </c>
    </row>
    <row r="268" spans="2:2" x14ac:dyDescent="0.25">
      <c r="B268" t="str" cm="1">
        <f t="array" ref="B268">TRANSPOSE(_xlfn._xlws.SORT(_xlfn._xlws.FILTER(plantings[planting_level]&amp;"|"&amp;plantings[planting_level_name],plantings[experiment_id]=A268)))</f>
        <v>|</v>
      </c>
    </row>
    <row r="269" spans="2:2" x14ac:dyDescent="0.25">
      <c r="B269" t="str" cm="1">
        <f t="array" ref="B269">TRANSPOSE(_xlfn._xlws.SORT(_xlfn._xlws.FILTER(plantings[planting_level]&amp;"|"&amp;plantings[planting_level_name],plantings[experiment_id]=A269)))</f>
        <v>|</v>
      </c>
    </row>
    <row r="270" spans="2:2" x14ac:dyDescent="0.25">
      <c r="B270" t="str" cm="1">
        <f t="array" ref="B270">TRANSPOSE(_xlfn._xlws.SORT(_xlfn._xlws.FILTER(plantings[planting_level]&amp;"|"&amp;plantings[planting_level_name],plantings[experiment_id]=A270)))</f>
        <v>|</v>
      </c>
    </row>
    <row r="271" spans="2:2" x14ac:dyDescent="0.25">
      <c r="B271" t="str" cm="1">
        <f t="array" ref="B271">TRANSPOSE(_xlfn._xlws.SORT(_xlfn._xlws.FILTER(plantings[planting_level]&amp;"|"&amp;plantings[planting_level_name],plantings[experiment_id]=A271)))</f>
        <v>|</v>
      </c>
    </row>
    <row r="272" spans="2:2" x14ac:dyDescent="0.25">
      <c r="B272" t="str" cm="1">
        <f t="array" ref="B272">TRANSPOSE(_xlfn._xlws.SORT(_xlfn._xlws.FILTER(plantings[planting_level]&amp;"|"&amp;plantings[planting_level_name],plantings[experiment_id]=A272)))</f>
        <v>|</v>
      </c>
    </row>
    <row r="273" spans="2:2" x14ac:dyDescent="0.25">
      <c r="B273" t="str" cm="1">
        <f t="array" ref="B273">TRANSPOSE(_xlfn._xlws.SORT(_xlfn._xlws.FILTER(plantings[planting_level]&amp;"|"&amp;plantings[planting_level_name],plantings[experiment_id]=A273)))</f>
        <v>|</v>
      </c>
    </row>
    <row r="274" spans="2:2" x14ac:dyDescent="0.25">
      <c r="B274" t="str" cm="1">
        <f t="array" ref="B274">TRANSPOSE(_xlfn._xlws.SORT(_xlfn._xlws.FILTER(plantings[planting_level]&amp;"|"&amp;plantings[planting_level_name],plantings[experiment_id]=A274)))</f>
        <v>|</v>
      </c>
    </row>
    <row r="275" spans="2:2" x14ac:dyDescent="0.25">
      <c r="B275" t="str" cm="1">
        <f t="array" ref="B275">TRANSPOSE(_xlfn._xlws.SORT(_xlfn._xlws.FILTER(plantings[planting_level]&amp;"|"&amp;plantings[planting_level_name],plantings[experiment_id]=A275)))</f>
        <v>|</v>
      </c>
    </row>
    <row r="276" spans="2:2" x14ac:dyDescent="0.25">
      <c r="B276" t="str" cm="1">
        <f t="array" ref="B276">TRANSPOSE(_xlfn._xlws.SORT(_xlfn._xlws.FILTER(plantings[planting_level]&amp;"|"&amp;plantings[planting_level_name],plantings[experiment_id]=A276)))</f>
        <v>|</v>
      </c>
    </row>
    <row r="277" spans="2:2" x14ac:dyDescent="0.25">
      <c r="B277" t="str" cm="1">
        <f t="array" ref="B277">TRANSPOSE(_xlfn._xlws.SORT(_xlfn._xlws.FILTER(plantings[planting_level]&amp;"|"&amp;plantings[planting_level_name],plantings[experiment_id]=A277)))</f>
        <v>|</v>
      </c>
    </row>
    <row r="278" spans="2:2" x14ac:dyDescent="0.25">
      <c r="B278" t="str" cm="1">
        <f t="array" ref="B278">TRANSPOSE(_xlfn._xlws.SORT(_xlfn._xlws.FILTER(plantings[planting_level]&amp;"|"&amp;plantings[planting_level_name],plantings[experiment_id]=A278)))</f>
        <v>|</v>
      </c>
    </row>
    <row r="279" spans="2:2" x14ac:dyDescent="0.25">
      <c r="B279" t="str" cm="1">
        <f t="array" ref="B279">TRANSPOSE(_xlfn._xlws.SORT(_xlfn._xlws.FILTER(plantings[planting_level]&amp;"|"&amp;plantings[planting_level_name],plantings[experiment_id]=A279)))</f>
        <v>|</v>
      </c>
    </row>
    <row r="280" spans="2:2" x14ac:dyDescent="0.25">
      <c r="B280" t="str" cm="1">
        <f t="array" ref="B280">TRANSPOSE(_xlfn._xlws.SORT(_xlfn._xlws.FILTER(plantings[planting_level]&amp;"|"&amp;plantings[planting_level_name],plantings[experiment_id]=A280)))</f>
        <v>|</v>
      </c>
    </row>
    <row r="281" spans="2:2" x14ac:dyDescent="0.25">
      <c r="B281" t="str" cm="1">
        <f t="array" ref="B281">TRANSPOSE(_xlfn._xlws.SORT(_xlfn._xlws.FILTER(plantings[planting_level]&amp;"|"&amp;plantings[planting_level_name],plantings[experiment_id]=A281)))</f>
        <v>|</v>
      </c>
    </row>
    <row r="282" spans="2:2" x14ac:dyDescent="0.25">
      <c r="B282" t="str" cm="1">
        <f t="array" ref="B282">TRANSPOSE(_xlfn._xlws.SORT(_xlfn._xlws.FILTER(plantings[planting_level]&amp;"|"&amp;plantings[planting_level_name],plantings[experiment_id]=A282)))</f>
        <v>|</v>
      </c>
    </row>
    <row r="283" spans="2:2" x14ac:dyDescent="0.25">
      <c r="B283" t="str" cm="1">
        <f t="array" ref="B283">TRANSPOSE(_xlfn._xlws.SORT(_xlfn._xlws.FILTER(plantings[planting_level]&amp;"|"&amp;plantings[planting_level_name],plantings[experiment_id]=A283)))</f>
        <v>|</v>
      </c>
    </row>
    <row r="284" spans="2:2" x14ac:dyDescent="0.25">
      <c r="B284" t="str" cm="1">
        <f t="array" ref="B284">TRANSPOSE(_xlfn._xlws.SORT(_xlfn._xlws.FILTER(plantings[planting_level]&amp;"|"&amp;plantings[planting_level_name],plantings[experiment_id]=A284)))</f>
        <v>|</v>
      </c>
    </row>
    <row r="285" spans="2:2" x14ac:dyDescent="0.25">
      <c r="B285" t="str" cm="1">
        <f t="array" ref="B285">TRANSPOSE(_xlfn._xlws.SORT(_xlfn._xlws.FILTER(plantings[planting_level]&amp;"|"&amp;plantings[planting_level_name],plantings[experiment_id]=A285)))</f>
        <v>|</v>
      </c>
    </row>
    <row r="286" spans="2:2" x14ac:dyDescent="0.25">
      <c r="B286" t="str" cm="1">
        <f t="array" ref="B286">TRANSPOSE(_xlfn._xlws.SORT(_xlfn._xlws.FILTER(plantings[planting_level]&amp;"|"&amp;plantings[planting_level_name],plantings[experiment_id]=A286)))</f>
        <v>|</v>
      </c>
    </row>
    <row r="287" spans="2:2" x14ac:dyDescent="0.25">
      <c r="B287" t="str" cm="1">
        <f t="array" ref="B287">TRANSPOSE(_xlfn._xlws.SORT(_xlfn._xlws.FILTER(plantings[planting_level]&amp;"|"&amp;plantings[planting_level_name],plantings[experiment_id]=A287)))</f>
        <v>|</v>
      </c>
    </row>
    <row r="288" spans="2:2" x14ac:dyDescent="0.25">
      <c r="B288" t="str" cm="1">
        <f t="array" ref="B288">TRANSPOSE(_xlfn._xlws.SORT(_xlfn._xlws.FILTER(plantings[planting_level]&amp;"|"&amp;plantings[planting_level_name],plantings[experiment_id]=A288)))</f>
        <v>|</v>
      </c>
    </row>
    <row r="289" spans="2:2" x14ac:dyDescent="0.25">
      <c r="B289" t="str" cm="1">
        <f t="array" ref="B289">TRANSPOSE(_xlfn._xlws.SORT(_xlfn._xlws.FILTER(plantings[planting_level]&amp;"|"&amp;plantings[planting_level_name],plantings[experiment_id]=A289)))</f>
        <v>|</v>
      </c>
    </row>
    <row r="290" spans="2:2" x14ac:dyDescent="0.25">
      <c r="B290" t="str" cm="1">
        <f t="array" ref="B290">TRANSPOSE(_xlfn._xlws.SORT(_xlfn._xlws.FILTER(plantings[planting_level]&amp;"|"&amp;plantings[planting_level_name],plantings[experiment_id]=A290)))</f>
        <v>|</v>
      </c>
    </row>
    <row r="291" spans="2:2" x14ac:dyDescent="0.25">
      <c r="B291" t="str" cm="1">
        <f t="array" ref="B291">TRANSPOSE(_xlfn._xlws.SORT(_xlfn._xlws.FILTER(plantings[planting_level]&amp;"|"&amp;plantings[planting_level_name],plantings[experiment_id]=A291)))</f>
        <v>|</v>
      </c>
    </row>
    <row r="292" spans="2:2" x14ac:dyDescent="0.25">
      <c r="B292" t="str" cm="1">
        <f t="array" ref="B292">TRANSPOSE(_xlfn._xlws.SORT(_xlfn._xlws.FILTER(plantings[planting_level]&amp;"|"&amp;plantings[planting_level_name],plantings[experiment_id]=A292)))</f>
        <v>|</v>
      </c>
    </row>
    <row r="293" spans="2:2" x14ac:dyDescent="0.25">
      <c r="B293" t="str" cm="1">
        <f t="array" ref="B293">TRANSPOSE(_xlfn._xlws.SORT(_xlfn._xlws.FILTER(plantings[planting_level]&amp;"|"&amp;plantings[planting_level_name],plantings[experiment_id]=A293)))</f>
        <v>|</v>
      </c>
    </row>
    <row r="294" spans="2:2" x14ac:dyDescent="0.25">
      <c r="B294" t="str" cm="1">
        <f t="array" ref="B294">TRANSPOSE(_xlfn._xlws.SORT(_xlfn._xlws.FILTER(plantings[planting_level]&amp;"|"&amp;plantings[planting_level_name],plantings[experiment_id]=A294)))</f>
        <v>|</v>
      </c>
    </row>
    <row r="295" spans="2:2" x14ac:dyDescent="0.25">
      <c r="B295" t="str" cm="1">
        <f t="array" ref="B295">TRANSPOSE(_xlfn._xlws.SORT(_xlfn._xlws.FILTER(plantings[planting_level]&amp;"|"&amp;plantings[planting_level_name],plantings[experiment_id]=A295)))</f>
        <v>|</v>
      </c>
    </row>
    <row r="296" spans="2:2" x14ac:dyDescent="0.25">
      <c r="B296" t="str" cm="1">
        <f t="array" ref="B296">TRANSPOSE(_xlfn._xlws.SORT(_xlfn._xlws.FILTER(plantings[planting_level]&amp;"|"&amp;plantings[planting_level_name],plantings[experiment_id]=A296)))</f>
        <v>|</v>
      </c>
    </row>
    <row r="297" spans="2:2" x14ac:dyDescent="0.25">
      <c r="B297" t="str" cm="1">
        <f t="array" ref="B297">TRANSPOSE(_xlfn._xlws.SORT(_xlfn._xlws.FILTER(plantings[planting_level]&amp;"|"&amp;plantings[planting_level_name],plantings[experiment_id]=A297)))</f>
        <v>|</v>
      </c>
    </row>
    <row r="298" spans="2:2" x14ac:dyDescent="0.25">
      <c r="B298" t="str" cm="1">
        <f t="array" ref="B298">TRANSPOSE(_xlfn._xlws.SORT(_xlfn._xlws.FILTER(plantings[planting_level]&amp;"|"&amp;plantings[planting_level_name],plantings[experiment_id]=A298)))</f>
        <v>|</v>
      </c>
    </row>
    <row r="299" spans="2:2" x14ac:dyDescent="0.25">
      <c r="B299" t="str" cm="1">
        <f t="array" ref="B299">TRANSPOSE(_xlfn._xlws.SORT(_xlfn._xlws.FILTER(plantings[planting_level]&amp;"|"&amp;plantings[planting_level_name],plantings[experiment_id]=A299)))</f>
        <v>|</v>
      </c>
    </row>
    <row r="300" spans="2:2" x14ac:dyDescent="0.25">
      <c r="B300" t="str" cm="1">
        <f t="array" ref="B300">TRANSPOSE(_xlfn._xlws.SORT(_xlfn._xlws.FILTER(plantings[planting_level]&amp;"|"&amp;plantings[planting_level_name],plantings[experiment_id]=A300)))</f>
        <v>|</v>
      </c>
    </row>
    <row r="301" spans="2:2" x14ac:dyDescent="0.25">
      <c r="B301" t="str" cm="1">
        <f t="array" ref="B301">TRANSPOSE(_xlfn._xlws.SORT(_xlfn._xlws.FILTER(plantings[planting_level]&amp;"|"&amp;plantings[planting_level_name],plantings[experiment_id]=A301)))</f>
        <v>|</v>
      </c>
    </row>
    <row r="302" spans="2:2" x14ac:dyDescent="0.25">
      <c r="B302" t="str" cm="1">
        <f t="array" ref="B302">TRANSPOSE(_xlfn._xlws.SORT(_xlfn._xlws.FILTER(plantings[planting_level]&amp;"|"&amp;plantings[planting_level_name],plantings[experiment_id]=A302)))</f>
        <v>|</v>
      </c>
    </row>
    <row r="303" spans="2:2" x14ac:dyDescent="0.25">
      <c r="B303" t="str" cm="1">
        <f t="array" ref="B303">TRANSPOSE(_xlfn._xlws.SORT(_xlfn._xlws.FILTER(plantings[planting_level]&amp;"|"&amp;plantings[planting_level_name],plantings[experiment_id]=A303)))</f>
        <v>|</v>
      </c>
    </row>
    <row r="304" spans="2:2" x14ac:dyDescent="0.25">
      <c r="B304" t="str" cm="1">
        <f t="array" ref="B304">TRANSPOSE(_xlfn._xlws.SORT(_xlfn._xlws.FILTER(plantings[planting_level]&amp;"|"&amp;plantings[planting_level_name],plantings[experiment_id]=A304)))</f>
        <v>|</v>
      </c>
    </row>
    <row r="305" spans="2:2" x14ac:dyDescent="0.25">
      <c r="B305" t="str" cm="1">
        <f t="array" ref="B305">TRANSPOSE(_xlfn._xlws.SORT(_xlfn._xlws.FILTER(plantings[planting_level]&amp;"|"&amp;plantings[planting_level_name],plantings[experiment_id]=A305)))</f>
        <v>|</v>
      </c>
    </row>
    <row r="306" spans="2:2" x14ac:dyDescent="0.25">
      <c r="B306" t="str" cm="1">
        <f t="array" ref="B306">TRANSPOSE(_xlfn._xlws.SORT(_xlfn._xlws.FILTER(plantings[planting_level]&amp;"|"&amp;plantings[planting_level_name],plantings[experiment_id]=A306)))</f>
        <v>|</v>
      </c>
    </row>
    <row r="307" spans="2:2" x14ac:dyDescent="0.25">
      <c r="B307" t="str" cm="1">
        <f t="array" ref="B307">TRANSPOSE(_xlfn._xlws.SORT(_xlfn._xlws.FILTER(plantings[planting_level]&amp;"|"&amp;plantings[planting_level_name],plantings[experiment_id]=A307)))</f>
        <v>|</v>
      </c>
    </row>
    <row r="308" spans="2:2" x14ac:dyDescent="0.25">
      <c r="B308" t="str" cm="1">
        <f t="array" ref="B308">TRANSPOSE(_xlfn._xlws.SORT(_xlfn._xlws.FILTER(plantings[planting_level]&amp;"|"&amp;plantings[planting_level_name],plantings[experiment_id]=A308)))</f>
        <v>|</v>
      </c>
    </row>
    <row r="309" spans="2:2" x14ac:dyDescent="0.25">
      <c r="B309" t="str" cm="1">
        <f t="array" ref="B309">TRANSPOSE(_xlfn._xlws.SORT(_xlfn._xlws.FILTER(plantings[planting_level]&amp;"|"&amp;plantings[planting_level_name],plantings[experiment_id]=A309)))</f>
        <v>|</v>
      </c>
    </row>
    <row r="310" spans="2:2" x14ac:dyDescent="0.25">
      <c r="B310" t="str" cm="1">
        <f t="array" ref="B310">TRANSPOSE(_xlfn._xlws.SORT(_xlfn._xlws.FILTER(plantings[planting_level]&amp;"|"&amp;plantings[planting_level_name],plantings[experiment_id]=A310)))</f>
        <v>|</v>
      </c>
    </row>
    <row r="311" spans="2:2" x14ac:dyDescent="0.25">
      <c r="B311" t="str" cm="1">
        <f t="array" ref="B311">TRANSPOSE(_xlfn._xlws.SORT(_xlfn._xlws.FILTER(plantings[planting_level]&amp;"|"&amp;plantings[planting_level_name],plantings[experiment_id]=A311)))</f>
        <v>|</v>
      </c>
    </row>
    <row r="312" spans="2:2" x14ac:dyDescent="0.25">
      <c r="B312" t="str" cm="1">
        <f t="array" ref="B312">TRANSPOSE(_xlfn._xlws.SORT(_xlfn._xlws.FILTER(plantings[planting_level]&amp;"|"&amp;plantings[planting_level_name],plantings[experiment_id]=A312)))</f>
        <v>|</v>
      </c>
    </row>
    <row r="313" spans="2:2" x14ac:dyDescent="0.25">
      <c r="B313" t="str" cm="1">
        <f t="array" ref="B313">TRANSPOSE(_xlfn._xlws.SORT(_xlfn._xlws.FILTER(plantings[planting_level]&amp;"|"&amp;plantings[planting_level_name],plantings[experiment_id]=A313)))</f>
        <v>|</v>
      </c>
    </row>
    <row r="314" spans="2:2" x14ac:dyDescent="0.25">
      <c r="B314" t="str" cm="1">
        <f t="array" ref="B314">TRANSPOSE(_xlfn._xlws.SORT(_xlfn._xlws.FILTER(plantings[planting_level]&amp;"|"&amp;plantings[planting_level_name],plantings[experiment_id]=A314)))</f>
        <v>|</v>
      </c>
    </row>
    <row r="315" spans="2:2" x14ac:dyDescent="0.25">
      <c r="B315" t="str" cm="1">
        <f t="array" ref="B315">TRANSPOSE(_xlfn._xlws.SORT(_xlfn._xlws.FILTER(plantings[planting_level]&amp;"|"&amp;plantings[planting_level_name],plantings[experiment_id]=A315)))</f>
        <v>|</v>
      </c>
    </row>
    <row r="316" spans="2:2" x14ac:dyDescent="0.25">
      <c r="B316" t="str" cm="1">
        <f t="array" ref="B316">TRANSPOSE(_xlfn._xlws.SORT(_xlfn._xlws.FILTER(plantings[planting_level]&amp;"|"&amp;plantings[planting_level_name],plantings[experiment_id]=A316)))</f>
        <v>|</v>
      </c>
    </row>
    <row r="317" spans="2:2" x14ac:dyDescent="0.25">
      <c r="B317" t="str" cm="1">
        <f t="array" ref="B317">TRANSPOSE(_xlfn._xlws.SORT(_xlfn._xlws.FILTER(plantings[planting_level]&amp;"|"&amp;plantings[planting_level_name],plantings[experiment_id]=A317)))</f>
        <v>|</v>
      </c>
    </row>
    <row r="318" spans="2:2" x14ac:dyDescent="0.25">
      <c r="B318" t="str" cm="1">
        <f t="array" ref="B318">TRANSPOSE(_xlfn._xlws.SORT(_xlfn._xlws.FILTER(plantings[planting_level]&amp;"|"&amp;plantings[planting_level_name],plantings[experiment_id]=A318)))</f>
        <v>|</v>
      </c>
    </row>
    <row r="319" spans="2:2" x14ac:dyDescent="0.25">
      <c r="B319" t="str" cm="1">
        <f t="array" ref="B319">TRANSPOSE(_xlfn._xlws.SORT(_xlfn._xlws.FILTER(plantings[planting_level]&amp;"|"&amp;plantings[planting_level_name],plantings[experiment_id]=A319)))</f>
        <v>|</v>
      </c>
    </row>
    <row r="320" spans="2:2" x14ac:dyDescent="0.25">
      <c r="B320" t="str" cm="1">
        <f t="array" ref="B320">TRANSPOSE(_xlfn._xlws.SORT(_xlfn._xlws.FILTER(plantings[planting_level]&amp;"|"&amp;plantings[planting_level_name],plantings[experiment_id]=A320)))</f>
        <v>|</v>
      </c>
    </row>
    <row r="321" spans="2:2" x14ac:dyDescent="0.25">
      <c r="B321" t="str" cm="1">
        <f t="array" ref="B321">TRANSPOSE(_xlfn._xlws.SORT(_xlfn._xlws.FILTER(plantings[planting_level]&amp;"|"&amp;plantings[planting_level_name],plantings[experiment_id]=A321)))</f>
        <v>|</v>
      </c>
    </row>
    <row r="322" spans="2:2" x14ac:dyDescent="0.25">
      <c r="B322" t="str" cm="1">
        <f t="array" ref="B322">TRANSPOSE(_xlfn._xlws.SORT(_xlfn._xlws.FILTER(plantings[planting_level]&amp;"|"&amp;plantings[planting_level_name],plantings[experiment_id]=A322)))</f>
        <v>|</v>
      </c>
    </row>
    <row r="323" spans="2:2" x14ac:dyDescent="0.25">
      <c r="B323" t="str" cm="1">
        <f t="array" ref="B323">TRANSPOSE(_xlfn._xlws.SORT(_xlfn._xlws.FILTER(plantings[planting_level]&amp;"|"&amp;plantings[planting_level_name],plantings[experiment_id]=A323)))</f>
        <v>|</v>
      </c>
    </row>
    <row r="324" spans="2:2" x14ac:dyDescent="0.25">
      <c r="B324" t="str" cm="1">
        <f t="array" ref="B324">TRANSPOSE(_xlfn._xlws.SORT(_xlfn._xlws.FILTER(plantings[planting_level]&amp;"|"&amp;plantings[planting_level_name],plantings[experiment_id]=A324)))</f>
        <v>|</v>
      </c>
    </row>
    <row r="325" spans="2:2" x14ac:dyDescent="0.25">
      <c r="B325" t="str" cm="1">
        <f t="array" ref="B325">TRANSPOSE(_xlfn._xlws.SORT(_xlfn._xlws.FILTER(plantings[planting_level]&amp;"|"&amp;plantings[planting_level_name],plantings[experiment_id]=A325)))</f>
        <v>|</v>
      </c>
    </row>
    <row r="326" spans="2:2" x14ac:dyDescent="0.25">
      <c r="B326" t="str" cm="1">
        <f t="array" ref="B326">TRANSPOSE(_xlfn._xlws.SORT(_xlfn._xlws.FILTER(plantings[planting_level]&amp;"|"&amp;plantings[planting_level_name],plantings[experiment_id]=A326)))</f>
        <v>|</v>
      </c>
    </row>
    <row r="327" spans="2:2" x14ac:dyDescent="0.25">
      <c r="B327" t="str" cm="1">
        <f t="array" ref="B327">TRANSPOSE(_xlfn._xlws.SORT(_xlfn._xlws.FILTER(plantings[planting_level]&amp;"|"&amp;plantings[planting_level_name],plantings[experiment_id]=A327)))</f>
        <v>|</v>
      </c>
    </row>
    <row r="328" spans="2:2" x14ac:dyDescent="0.25">
      <c r="B328" t="str" cm="1">
        <f t="array" ref="B328">TRANSPOSE(_xlfn._xlws.SORT(_xlfn._xlws.FILTER(plantings[planting_level]&amp;"|"&amp;plantings[planting_level_name],plantings[experiment_id]=A328)))</f>
        <v>|</v>
      </c>
    </row>
    <row r="329" spans="2:2" x14ac:dyDescent="0.25">
      <c r="B329" t="str" cm="1">
        <f t="array" ref="B329">TRANSPOSE(_xlfn._xlws.SORT(_xlfn._xlws.FILTER(plantings[planting_level]&amp;"|"&amp;plantings[planting_level_name],plantings[experiment_id]=A329)))</f>
        <v>|</v>
      </c>
    </row>
    <row r="330" spans="2:2" x14ac:dyDescent="0.25">
      <c r="B330" t="str" cm="1">
        <f t="array" ref="B330">TRANSPOSE(_xlfn._xlws.SORT(_xlfn._xlws.FILTER(plantings[planting_level]&amp;"|"&amp;plantings[planting_level_name],plantings[experiment_id]=A330)))</f>
        <v>|</v>
      </c>
    </row>
    <row r="331" spans="2:2" x14ac:dyDescent="0.25">
      <c r="B331" t="str" cm="1">
        <f t="array" ref="B331">TRANSPOSE(_xlfn._xlws.SORT(_xlfn._xlws.FILTER(plantings[planting_level]&amp;"|"&amp;plantings[planting_level_name],plantings[experiment_id]=A331)))</f>
        <v>|</v>
      </c>
    </row>
    <row r="332" spans="2:2" x14ac:dyDescent="0.25">
      <c r="B332" t="str" cm="1">
        <f t="array" ref="B332">TRANSPOSE(_xlfn._xlws.SORT(_xlfn._xlws.FILTER(plantings[planting_level]&amp;"|"&amp;plantings[planting_level_name],plantings[experiment_id]=A332)))</f>
        <v>|</v>
      </c>
    </row>
    <row r="333" spans="2:2" x14ac:dyDescent="0.25">
      <c r="B333" t="str" cm="1">
        <f t="array" ref="B333">TRANSPOSE(_xlfn._xlws.SORT(_xlfn._xlws.FILTER(plantings[planting_level]&amp;"|"&amp;plantings[planting_level_name],plantings[experiment_id]=A333)))</f>
        <v>|</v>
      </c>
    </row>
    <row r="334" spans="2:2" x14ac:dyDescent="0.25">
      <c r="B334" t="str" cm="1">
        <f t="array" ref="B334">TRANSPOSE(_xlfn._xlws.SORT(_xlfn._xlws.FILTER(plantings[planting_level]&amp;"|"&amp;plantings[planting_level_name],plantings[experiment_id]=A334)))</f>
        <v>|</v>
      </c>
    </row>
    <row r="335" spans="2:2" x14ac:dyDescent="0.25">
      <c r="B335" t="str" cm="1">
        <f t="array" ref="B335">TRANSPOSE(_xlfn._xlws.SORT(_xlfn._xlws.FILTER(plantings[planting_level]&amp;"|"&amp;plantings[planting_level_name],plantings[experiment_id]=A335)))</f>
        <v>|</v>
      </c>
    </row>
    <row r="336" spans="2:2" x14ac:dyDescent="0.25">
      <c r="B336" t="str" cm="1">
        <f t="array" ref="B336">TRANSPOSE(_xlfn._xlws.SORT(_xlfn._xlws.FILTER(plantings[planting_level]&amp;"|"&amp;plantings[planting_level_name],plantings[experiment_id]=A336)))</f>
        <v>|</v>
      </c>
    </row>
    <row r="337" spans="2:2" x14ac:dyDescent="0.25">
      <c r="B337" t="str" cm="1">
        <f t="array" ref="B337">TRANSPOSE(_xlfn._xlws.SORT(_xlfn._xlws.FILTER(plantings[planting_level]&amp;"|"&amp;plantings[planting_level_name],plantings[experiment_id]=A337)))</f>
        <v>|</v>
      </c>
    </row>
    <row r="338" spans="2:2" x14ac:dyDescent="0.25">
      <c r="B338" t="str" cm="1">
        <f t="array" ref="B338">TRANSPOSE(_xlfn._xlws.SORT(_xlfn._xlws.FILTER(plantings[planting_level]&amp;"|"&amp;plantings[planting_level_name],plantings[experiment_id]=A338)))</f>
        <v>|</v>
      </c>
    </row>
    <row r="339" spans="2:2" x14ac:dyDescent="0.25">
      <c r="B339" t="str" cm="1">
        <f t="array" ref="B339">TRANSPOSE(_xlfn._xlws.SORT(_xlfn._xlws.FILTER(plantings[planting_level]&amp;"|"&amp;plantings[planting_level_name],plantings[experiment_id]=A339)))</f>
        <v>|</v>
      </c>
    </row>
    <row r="340" spans="2:2" x14ac:dyDescent="0.25">
      <c r="B340" t="str" cm="1">
        <f t="array" ref="B340">TRANSPOSE(_xlfn._xlws.SORT(_xlfn._xlws.FILTER(plantings[planting_level]&amp;"|"&amp;plantings[planting_level_name],plantings[experiment_id]=A340)))</f>
        <v>|</v>
      </c>
    </row>
    <row r="341" spans="2:2" x14ac:dyDescent="0.25">
      <c r="B341" t="str" cm="1">
        <f t="array" ref="B341">TRANSPOSE(_xlfn._xlws.SORT(_xlfn._xlws.FILTER(plantings[planting_level]&amp;"|"&amp;plantings[planting_level_name],plantings[experiment_id]=A341)))</f>
        <v>|</v>
      </c>
    </row>
    <row r="342" spans="2:2" x14ac:dyDescent="0.25">
      <c r="B342" t="str" cm="1">
        <f t="array" ref="B342">TRANSPOSE(_xlfn._xlws.SORT(_xlfn._xlws.FILTER(plantings[planting_level]&amp;"|"&amp;plantings[planting_level_name],plantings[experiment_id]=A342)))</f>
        <v>|</v>
      </c>
    </row>
    <row r="343" spans="2:2" x14ac:dyDescent="0.25">
      <c r="B343" t="str" cm="1">
        <f t="array" ref="B343">TRANSPOSE(_xlfn._xlws.SORT(_xlfn._xlws.FILTER(plantings[planting_level]&amp;"|"&amp;plantings[planting_level_name],plantings[experiment_id]=A343)))</f>
        <v>|</v>
      </c>
    </row>
    <row r="344" spans="2:2" x14ac:dyDescent="0.25">
      <c r="B344" t="str" cm="1">
        <f t="array" ref="B344">TRANSPOSE(_xlfn._xlws.SORT(_xlfn._xlws.FILTER(plantings[planting_level]&amp;"|"&amp;plantings[planting_level_name],plantings[experiment_id]=A344)))</f>
        <v>|</v>
      </c>
    </row>
    <row r="345" spans="2:2" x14ac:dyDescent="0.25">
      <c r="B345" t="str" cm="1">
        <f t="array" ref="B345">TRANSPOSE(_xlfn._xlws.SORT(_xlfn._xlws.FILTER(plantings[planting_level]&amp;"|"&amp;plantings[planting_level_name],plantings[experiment_id]=A345)))</f>
        <v>|</v>
      </c>
    </row>
    <row r="346" spans="2:2" x14ac:dyDescent="0.25">
      <c r="B346" t="str" cm="1">
        <f t="array" ref="B346">TRANSPOSE(_xlfn._xlws.SORT(_xlfn._xlws.FILTER(plantings[planting_level]&amp;"|"&amp;plantings[planting_level_name],plantings[experiment_id]=A346)))</f>
        <v>|</v>
      </c>
    </row>
    <row r="347" spans="2:2" x14ac:dyDescent="0.25">
      <c r="B347" t="str" cm="1">
        <f t="array" ref="B347">TRANSPOSE(_xlfn._xlws.SORT(_xlfn._xlws.FILTER(plantings[planting_level]&amp;"|"&amp;plantings[planting_level_name],plantings[experiment_id]=A347)))</f>
        <v>|</v>
      </c>
    </row>
    <row r="348" spans="2:2" x14ac:dyDescent="0.25">
      <c r="B348" t="str" cm="1">
        <f t="array" ref="B348">TRANSPOSE(_xlfn._xlws.SORT(_xlfn._xlws.FILTER(plantings[planting_level]&amp;"|"&amp;plantings[planting_level_name],plantings[experiment_id]=A348)))</f>
        <v>|</v>
      </c>
    </row>
    <row r="349" spans="2:2" x14ac:dyDescent="0.25">
      <c r="B349" t="str" cm="1">
        <f t="array" ref="B349">TRANSPOSE(_xlfn._xlws.SORT(_xlfn._xlws.FILTER(plantings[planting_level]&amp;"|"&amp;plantings[planting_level_name],plantings[experiment_id]=A349)))</f>
        <v>|</v>
      </c>
    </row>
    <row r="350" spans="2:2" x14ac:dyDescent="0.25">
      <c r="B350" t="str" cm="1">
        <f t="array" ref="B350">TRANSPOSE(_xlfn._xlws.SORT(_xlfn._xlws.FILTER(plantings[planting_level]&amp;"|"&amp;plantings[planting_level_name],plantings[experiment_id]=A350)))</f>
        <v>|</v>
      </c>
    </row>
    <row r="351" spans="2:2" x14ac:dyDescent="0.25">
      <c r="B351" t="str" cm="1">
        <f t="array" ref="B351">TRANSPOSE(_xlfn._xlws.SORT(_xlfn._xlws.FILTER(plantings[planting_level]&amp;"|"&amp;plantings[planting_level_name],plantings[experiment_id]=A351)))</f>
        <v>|</v>
      </c>
    </row>
    <row r="352" spans="2:2" x14ac:dyDescent="0.25">
      <c r="B352" t="str" cm="1">
        <f t="array" ref="B352">TRANSPOSE(_xlfn._xlws.SORT(_xlfn._xlws.FILTER(plantings[planting_level]&amp;"|"&amp;plantings[planting_level_name],plantings[experiment_id]=A352)))</f>
        <v>|</v>
      </c>
    </row>
    <row r="353" spans="2:2" x14ac:dyDescent="0.25">
      <c r="B353" t="str" cm="1">
        <f t="array" ref="B353">TRANSPOSE(_xlfn._xlws.SORT(_xlfn._xlws.FILTER(plantings[planting_level]&amp;"|"&amp;plantings[planting_level_name],plantings[experiment_id]=A353)))</f>
        <v>|</v>
      </c>
    </row>
    <row r="354" spans="2:2" x14ac:dyDescent="0.25">
      <c r="B354" t="str" cm="1">
        <f t="array" ref="B354">TRANSPOSE(_xlfn._xlws.SORT(_xlfn._xlws.FILTER(plantings[planting_level]&amp;"|"&amp;plantings[planting_level_name],plantings[experiment_id]=A354)))</f>
        <v>|</v>
      </c>
    </row>
    <row r="355" spans="2:2" x14ac:dyDescent="0.25">
      <c r="B355" t="str" cm="1">
        <f t="array" ref="B355">TRANSPOSE(_xlfn._xlws.SORT(_xlfn._xlws.FILTER(plantings[planting_level]&amp;"|"&amp;plantings[planting_level_name],plantings[experiment_id]=A355)))</f>
        <v>|</v>
      </c>
    </row>
    <row r="356" spans="2:2" x14ac:dyDescent="0.25">
      <c r="B356" t="str" cm="1">
        <f t="array" ref="B356">TRANSPOSE(_xlfn._xlws.SORT(_xlfn._xlws.FILTER(plantings[planting_level]&amp;"|"&amp;plantings[planting_level_name],plantings[experiment_id]=A356)))</f>
        <v>|</v>
      </c>
    </row>
    <row r="357" spans="2:2" x14ac:dyDescent="0.25">
      <c r="B357" t="str" cm="1">
        <f t="array" ref="B357">TRANSPOSE(_xlfn._xlws.SORT(_xlfn._xlws.FILTER(plantings[planting_level]&amp;"|"&amp;plantings[planting_level_name],plantings[experiment_id]=A357)))</f>
        <v>|</v>
      </c>
    </row>
    <row r="358" spans="2:2" x14ac:dyDescent="0.25">
      <c r="B358" t="str" cm="1">
        <f t="array" ref="B358">TRANSPOSE(_xlfn._xlws.SORT(_xlfn._xlws.FILTER(plantings[planting_level]&amp;"|"&amp;plantings[planting_level_name],plantings[experiment_id]=A358)))</f>
        <v>|</v>
      </c>
    </row>
    <row r="359" spans="2:2" x14ac:dyDescent="0.25">
      <c r="B359" t="str" cm="1">
        <f t="array" ref="B359">TRANSPOSE(_xlfn._xlws.SORT(_xlfn._xlws.FILTER(plantings[planting_level]&amp;"|"&amp;plantings[planting_level_name],plantings[experiment_id]=A359)))</f>
        <v>|</v>
      </c>
    </row>
    <row r="360" spans="2:2" x14ac:dyDescent="0.25">
      <c r="B360" t="str" cm="1">
        <f t="array" ref="B360">TRANSPOSE(_xlfn._xlws.SORT(_xlfn._xlws.FILTER(plantings[planting_level]&amp;"|"&amp;plantings[planting_level_name],plantings[experiment_id]=A360)))</f>
        <v>|</v>
      </c>
    </row>
    <row r="361" spans="2:2" x14ac:dyDescent="0.25">
      <c r="B361" t="str" cm="1">
        <f t="array" ref="B361">TRANSPOSE(_xlfn._xlws.SORT(_xlfn._xlws.FILTER(plantings[planting_level]&amp;"|"&amp;plantings[planting_level_name],plantings[experiment_id]=A361)))</f>
        <v>|</v>
      </c>
    </row>
    <row r="362" spans="2:2" x14ac:dyDescent="0.25">
      <c r="B362" t="str" cm="1">
        <f t="array" ref="B362">TRANSPOSE(_xlfn._xlws.SORT(_xlfn._xlws.FILTER(plantings[planting_level]&amp;"|"&amp;plantings[planting_level_name],plantings[experiment_id]=A362)))</f>
        <v>|</v>
      </c>
    </row>
    <row r="363" spans="2:2" x14ac:dyDescent="0.25">
      <c r="B363" t="str" cm="1">
        <f t="array" ref="B363">TRANSPOSE(_xlfn._xlws.SORT(_xlfn._xlws.FILTER(plantings[planting_level]&amp;"|"&amp;plantings[planting_level_name],plantings[experiment_id]=A363)))</f>
        <v>|</v>
      </c>
    </row>
    <row r="364" spans="2:2" x14ac:dyDescent="0.25">
      <c r="B364" t="str" cm="1">
        <f t="array" ref="B364">TRANSPOSE(_xlfn._xlws.SORT(_xlfn._xlws.FILTER(plantings[planting_level]&amp;"|"&amp;plantings[planting_level_name],plantings[experiment_id]=A364)))</f>
        <v>|</v>
      </c>
    </row>
    <row r="365" spans="2:2" x14ac:dyDescent="0.25">
      <c r="B365" t="str" cm="1">
        <f t="array" ref="B365">TRANSPOSE(_xlfn._xlws.SORT(_xlfn._xlws.FILTER(plantings[planting_level]&amp;"|"&amp;plantings[planting_level_name],plantings[experiment_id]=A365)))</f>
        <v>|</v>
      </c>
    </row>
    <row r="366" spans="2:2" x14ac:dyDescent="0.25">
      <c r="B366" t="str" cm="1">
        <f t="array" ref="B366">TRANSPOSE(_xlfn._xlws.SORT(_xlfn._xlws.FILTER(plantings[planting_level]&amp;"|"&amp;plantings[planting_level_name],plantings[experiment_id]=A366)))</f>
        <v>|</v>
      </c>
    </row>
    <row r="367" spans="2:2" x14ac:dyDescent="0.25">
      <c r="B367" t="str" cm="1">
        <f t="array" ref="B367">TRANSPOSE(_xlfn._xlws.SORT(_xlfn._xlws.FILTER(plantings[planting_level]&amp;"|"&amp;plantings[planting_level_name],plantings[experiment_id]=A367)))</f>
        <v>|</v>
      </c>
    </row>
    <row r="368" spans="2:2" x14ac:dyDescent="0.25">
      <c r="B368" t="str" cm="1">
        <f t="array" ref="B368">TRANSPOSE(_xlfn._xlws.SORT(_xlfn._xlws.FILTER(plantings[planting_level]&amp;"|"&amp;plantings[planting_level_name],plantings[experiment_id]=A368)))</f>
        <v>|</v>
      </c>
    </row>
    <row r="369" spans="2:2" x14ac:dyDescent="0.25">
      <c r="B369" t="str" cm="1">
        <f t="array" ref="B369">TRANSPOSE(_xlfn._xlws.SORT(_xlfn._xlws.FILTER(plantings[planting_level]&amp;"|"&amp;plantings[planting_level_name],plantings[experiment_id]=A369)))</f>
        <v>|</v>
      </c>
    </row>
    <row r="370" spans="2:2" x14ac:dyDescent="0.25">
      <c r="B370" t="str" cm="1">
        <f t="array" ref="B370">TRANSPOSE(_xlfn._xlws.SORT(_xlfn._xlws.FILTER(plantings[planting_level]&amp;"|"&amp;plantings[planting_level_name],plantings[experiment_id]=A370)))</f>
        <v>|</v>
      </c>
    </row>
    <row r="371" spans="2:2" x14ac:dyDescent="0.25">
      <c r="B371" t="str" cm="1">
        <f t="array" ref="B371">TRANSPOSE(_xlfn._xlws.SORT(_xlfn._xlws.FILTER(plantings[planting_level]&amp;"|"&amp;plantings[planting_level_name],plantings[experiment_id]=A371)))</f>
        <v>|</v>
      </c>
    </row>
    <row r="372" spans="2:2" x14ac:dyDescent="0.25">
      <c r="B372" t="str" cm="1">
        <f t="array" ref="B372">TRANSPOSE(_xlfn._xlws.SORT(_xlfn._xlws.FILTER(plantings[planting_level]&amp;"|"&amp;plantings[planting_level_name],plantings[experiment_id]=A372)))</f>
        <v>|</v>
      </c>
    </row>
    <row r="373" spans="2:2" x14ac:dyDescent="0.25">
      <c r="B373" t="str" cm="1">
        <f t="array" ref="B373">TRANSPOSE(_xlfn._xlws.SORT(_xlfn._xlws.FILTER(plantings[planting_level]&amp;"|"&amp;plantings[planting_level_name],plantings[experiment_id]=A373)))</f>
        <v>|</v>
      </c>
    </row>
    <row r="374" spans="2:2" x14ac:dyDescent="0.25">
      <c r="B374" t="str" cm="1">
        <f t="array" ref="B374">TRANSPOSE(_xlfn._xlws.SORT(_xlfn._xlws.FILTER(plantings[planting_level]&amp;"|"&amp;plantings[planting_level_name],plantings[experiment_id]=A374)))</f>
        <v>|</v>
      </c>
    </row>
    <row r="375" spans="2:2" x14ac:dyDescent="0.25">
      <c r="B375" t="str" cm="1">
        <f t="array" ref="B375">TRANSPOSE(_xlfn._xlws.SORT(_xlfn._xlws.FILTER(plantings[planting_level]&amp;"|"&amp;plantings[planting_level_name],plantings[experiment_id]=A375)))</f>
        <v>|</v>
      </c>
    </row>
    <row r="376" spans="2:2" x14ac:dyDescent="0.25">
      <c r="B376" t="str" cm="1">
        <f t="array" ref="B376">TRANSPOSE(_xlfn._xlws.SORT(_xlfn._xlws.FILTER(plantings[planting_level]&amp;"|"&amp;plantings[planting_level_name],plantings[experiment_id]=A376)))</f>
        <v>|</v>
      </c>
    </row>
    <row r="377" spans="2:2" x14ac:dyDescent="0.25">
      <c r="B377" t="str" cm="1">
        <f t="array" ref="B377">TRANSPOSE(_xlfn._xlws.SORT(_xlfn._xlws.FILTER(plantings[planting_level]&amp;"|"&amp;plantings[planting_level_name],plantings[experiment_id]=A377)))</f>
        <v>|</v>
      </c>
    </row>
    <row r="378" spans="2:2" x14ac:dyDescent="0.25">
      <c r="B378" t="str" cm="1">
        <f t="array" ref="B378">TRANSPOSE(_xlfn._xlws.SORT(_xlfn._xlws.FILTER(plantings[planting_level]&amp;"|"&amp;plantings[planting_level_name],plantings[experiment_id]=A378)))</f>
        <v>|</v>
      </c>
    </row>
    <row r="379" spans="2:2" x14ac:dyDescent="0.25">
      <c r="B379" t="str" cm="1">
        <f t="array" ref="B379">TRANSPOSE(_xlfn._xlws.SORT(_xlfn._xlws.FILTER(plantings[planting_level]&amp;"|"&amp;plantings[planting_level_name],plantings[experiment_id]=A379)))</f>
        <v>|</v>
      </c>
    </row>
    <row r="380" spans="2:2" x14ac:dyDescent="0.25">
      <c r="B380" t="str" cm="1">
        <f t="array" ref="B380">TRANSPOSE(_xlfn._xlws.SORT(_xlfn._xlws.FILTER(plantings[planting_level]&amp;"|"&amp;plantings[planting_level_name],plantings[experiment_id]=A380)))</f>
        <v>|</v>
      </c>
    </row>
    <row r="381" spans="2:2" x14ac:dyDescent="0.25">
      <c r="B381" t="str" cm="1">
        <f t="array" ref="B381">TRANSPOSE(_xlfn._xlws.SORT(_xlfn._xlws.FILTER(plantings[planting_level]&amp;"|"&amp;plantings[planting_level_name],plantings[experiment_id]=A381)))</f>
        <v>|</v>
      </c>
    </row>
    <row r="382" spans="2:2" x14ac:dyDescent="0.25">
      <c r="B382" t="str" cm="1">
        <f t="array" ref="B382">TRANSPOSE(_xlfn._xlws.SORT(_xlfn._xlws.FILTER(plantings[planting_level]&amp;"|"&amp;plantings[planting_level_name],plantings[experiment_id]=A382)))</f>
        <v>|</v>
      </c>
    </row>
    <row r="383" spans="2:2" x14ac:dyDescent="0.25">
      <c r="B383" t="str" cm="1">
        <f t="array" ref="B383">TRANSPOSE(_xlfn._xlws.SORT(_xlfn._xlws.FILTER(plantings[planting_level]&amp;"|"&amp;plantings[planting_level_name],plantings[experiment_id]=A383)))</f>
        <v>|</v>
      </c>
    </row>
    <row r="384" spans="2:2" x14ac:dyDescent="0.25">
      <c r="B384" t="str" cm="1">
        <f t="array" ref="B384">TRANSPOSE(_xlfn._xlws.SORT(_xlfn._xlws.FILTER(plantings[planting_level]&amp;"|"&amp;plantings[planting_level_name],plantings[experiment_id]=A384)))</f>
        <v>|</v>
      </c>
    </row>
    <row r="385" spans="2:2" x14ac:dyDescent="0.25">
      <c r="B385" t="str" cm="1">
        <f t="array" ref="B385">TRANSPOSE(_xlfn._xlws.SORT(_xlfn._xlws.FILTER(plantings[planting_level]&amp;"|"&amp;plantings[planting_level_name],plantings[experiment_id]=A385)))</f>
        <v>|</v>
      </c>
    </row>
    <row r="386" spans="2:2" x14ac:dyDescent="0.25">
      <c r="B386" t="str" cm="1">
        <f t="array" ref="B386">TRANSPOSE(_xlfn._xlws.SORT(_xlfn._xlws.FILTER(plantings[planting_level]&amp;"|"&amp;plantings[planting_level_name],plantings[experiment_id]=A386)))</f>
        <v>|</v>
      </c>
    </row>
    <row r="387" spans="2:2" x14ac:dyDescent="0.25">
      <c r="B387" t="str" cm="1">
        <f t="array" ref="B387">TRANSPOSE(_xlfn._xlws.SORT(_xlfn._xlws.FILTER(plantings[planting_level]&amp;"|"&amp;plantings[planting_level_name],plantings[experiment_id]=A387)))</f>
        <v>|</v>
      </c>
    </row>
    <row r="388" spans="2:2" x14ac:dyDescent="0.25">
      <c r="B388" t="str" cm="1">
        <f t="array" ref="B388">TRANSPOSE(_xlfn._xlws.SORT(_xlfn._xlws.FILTER(plantings[planting_level]&amp;"|"&amp;plantings[planting_level_name],plantings[experiment_id]=A388)))</f>
        <v>|</v>
      </c>
    </row>
    <row r="389" spans="2:2" x14ac:dyDescent="0.25">
      <c r="B389" t="str" cm="1">
        <f t="array" ref="B389">TRANSPOSE(_xlfn._xlws.SORT(_xlfn._xlws.FILTER(plantings[planting_level]&amp;"|"&amp;plantings[planting_level_name],plantings[experiment_id]=A389)))</f>
        <v>|</v>
      </c>
    </row>
    <row r="390" spans="2:2" x14ac:dyDescent="0.25">
      <c r="B390" t="str" cm="1">
        <f t="array" ref="B390">TRANSPOSE(_xlfn._xlws.SORT(_xlfn._xlws.FILTER(plantings[planting_level]&amp;"|"&amp;plantings[planting_level_name],plantings[experiment_id]=A390)))</f>
        <v>|</v>
      </c>
    </row>
    <row r="391" spans="2:2" x14ac:dyDescent="0.25">
      <c r="B391" t="str" cm="1">
        <f t="array" ref="B391">TRANSPOSE(_xlfn._xlws.SORT(_xlfn._xlws.FILTER(plantings[planting_level]&amp;"|"&amp;plantings[planting_level_name],plantings[experiment_id]=A391)))</f>
        <v>|</v>
      </c>
    </row>
    <row r="392" spans="2:2" x14ac:dyDescent="0.25">
      <c r="B392" t="str" cm="1">
        <f t="array" ref="B392">TRANSPOSE(_xlfn._xlws.SORT(_xlfn._xlws.FILTER(plantings[planting_level]&amp;"|"&amp;plantings[planting_level_name],plantings[experiment_id]=A392)))</f>
        <v>|</v>
      </c>
    </row>
    <row r="393" spans="2:2" x14ac:dyDescent="0.25">
      <c r="B393" t="str" cm="1">
        <f t="array" ref="B393">TRANSPOSE(_xlfn._xlws.SORT(_xlfn._xlws.FILTER(plantings[planting_level]&amp;"|"&amp;plantings[planting_level_name],plantings[experiment_id]=A393)))</f>
        <v>|</v>
      </c>
    </row>
    <row r="394" spans="2:2" x14ac:dyDescent="0.25">
      <c r="B394" t="str" cm="1">
        <f t="array" ref="B394">TRANSPOSE(_xlfn._xlws.SORT(_xlfn._xlws.FILTER(plantings[planting_level]&amp;"|"&amp;plantings[planting_level_name],plantings[experiment_id]=A394)))</f>
        <v>|</v>
      </c>
    </row>
    <row r="395" spans="2:2" x14ac:dyDescent="0.25">
      <c r="B395" t="str" cm="1">
        <f t="array" ref="B395">TRANSPOSE(_xlfn._xlws.SORT(_xlfn._xlws.FILTER(plantings[planting_level]&amp;"|"&amp;plantings[planting_level_name],plantings[experiment_id]=A395)))</f>
        <v>|</v>
      </c>
    </row>
    <row r="396" spans="2:2" x14ac:dyDescent="0.25">
      <c r="B396" t="str" cm="1">
        <f t="array" ref="B396">TRANSPOSE(_xlfn._xlws.SORT(_xlfn._xlws.FILTER(plantings[planting_level]&amp;"|"&amp;plantings[planting_level_name],plantings[experiment_id]=A396)))</f>
        <v>|</v>
      </c>
    </row>
    <row r="397" spans="2:2" x14ac:dyDescent="0.25">
      <c r="B397" t="str" cm="1">
        <f t="array" ref="B397">TRANSPOSE(_xlfn._xlws.SORT(_xlfn._xlws.FILTER(plantings[planting_level]&amp;"|"&amp;plantings[planting_level_name],plantings[experiment_id]=A397)))</f>
        <v>|</v>
      </c>
    </row>
    <row r="398" spans="2:2" x14ac:dyDescent="0.25">
      <c r="B398" t="str" cm="1">
        <f t="array" ref="B398">TRANSPOSE(_xlfn._xlws.SORT(_xlfn._xlws.FILTER(plantings[planting_level]&amp;"|"&amp;plantings[planting_level_name],plantings[experiment_id]=A398)))</f>
        <v>|</v>
      </c>
    </row>
    <row r="399" spans="2:2" x14ac:dyDescent="0.25">
      <c r="B399" t="str" cm="1">
        <f t="array" ref="B399">TRANSPOSE(_xlfn._xlws.SORT(_xlfn._xlws.FILTER(plantings[planting_level]&amp;"|"&amp;plantings[planting_level_name],plantings[experiment_id]=A399)))</f>
        <v>|</v>
      </c>
    </row>
    <row r="400" spans="2:2" x14ac:dyDescent="0.25">
      <c r="B400" t="str" cm="1">
        <f t="array" ref="B400">TRANSPOSE(_xlfn._xlws.SORT(_xlfn._xlws.FILTER(plantings[planting_level]&amp;"|"&amp;plantings[planting_level_name],plantings[experiment_id]=A400)))</f>
        <v>|</v>
      </c>
    </row>
    <row r="401" spans="2:2" x14ac:dyDescent="0.25">
      <c r="B401" t="str" cm="1">
        <f t="array" ref="B401">TRANSPOSE(_xlfn._xlws.SORT(_xlfn._xlws.FILTER(plantings[planting_level]&amp;"|"&amp;plantings[planting_level_name],plantings[experiment_id]=A401)))</f>
        <v>|</v>
      </c>
    </row>
    <row r="402" spans="2:2" x14ac:dyDescent="0.25">
      <c r="B402" t="str" cm="1">
        <f t="array" ref="B402">TRANSPOSE(_xlfn._xlws.SORT(_xlfn._xlws.FILTER(plantings[planting_level]&amp;"|"&amp;plantings[planting_level_name],plantings[experiment_id]=A402)))</f>
        <v>|</v>
      </c>
    </row>
    <row r="403" spans="2:2" x14ac:dyDescent="0.25">
      <c r="B403" t="str" cm="1">
        <f t="array" ref="B403">TRANSPOSE(_xlfn._xlws.SORT(_xlfn._xlws.FILTER(plantings[planting_level]&amp;"|"&amp;plantings[planting_level_name],plantings[experiment_id]=A403)))</f>
        <v>|</v>
      </c>
    </row>
    <row r="404" spans="2:2" x14ac:dyDescent="0.25">
      <c r="B404" t="str" cm="1">
        <f t="array" ref="B404">TRANSPOSE(_xlfn._xlws.SORT(_xlfn._xlws.FILTER(plantings[planting_level]&amp;"|"&amp;plantings[planting_level_name],plantings[experiment_id]=A404)))</f>
        <v>|</v>
      </c>
    </row>
    <row r="405" spans="2:2" x14ac:dyDescent="0.25">
      <c r="B405" t="str" cm="1">
        <f t="array" ref="B405">TRANSPOSE(_xlfn._xlws.SORT(_xlfn._xlws.FILTER(plantings[planting_level]&amp;"|"&amp;plantings[planting_level_name],plantings[experiment_id]=A405)))</f>
        <v>|</v>
      </c>
    </row>
    <row r="406" spans="2:2" x14ac:dyDescent="0.25">
      <c r="B406" t="str" cm="1">
        <f t="array" ref="B406">TRANSPOSE(_xlfn._xlws.SORT(_xlfn._xlws.FILTER(plantings[planting_level]&amp;"|"&amp;plantings[planting_level_name],plantings[experiment_id]=A406)))</f>
        <v>|</v>
      </c>
    </row>
    <row r="407" spans="2:2" x14ac:dyDescent="0.25">
      <c r="B407" t="str" cm="1">
        <f t="array" ref="B407">TRANSPOSE(_xlfn._xlws.SORT(_xlfn._xlws.FILTER(plantings[planting_level]&amp;"|"&amp;plantings[planting_level_name],plantings[experiment_id]=A407)))</f>
        <v>|</v>
      </c>
    </row>
    <row r="408" spans="2:2" x14ac:dyDescent="0.25">
      <c r="B408" t="str" cm="1">
        <f t="array" ref="B408">TRANSPOSE(_xlfn._xlws.SORT(_xlfn._xlws.FILTER(plantings[planting_level]&amp;"|"&amp;plantings[planting_level_name],plantings[experiment_id]=A408)))</f>
        <v>|</v>
      </c>
    </row>
    <row r="409" spans="2:2" x14ac:dyDescent="0.25">
      <c r="B409" t="str" cm="1">
        <f t="array" ref="B409">TRANSPOSE(_xlfn._xlws.SORT(_xlfn._xlws.FILTER(plantings[planting_level]&amp;"|"&amp;plantings[planting_level_name],plantings[experiment_id]=A409)))</f>
        <v>|</v>
      </c>
    </row>
    <row r="410" spans="2:2" x14ac:dyDescent="0.25">
      <c r="B410" t="str" cm="1">
        <f t="array" ref="B410">TRANSPOSE(_xlfn._xlws.SORT(_xlfn._xlws.FILTER(plantings[planting_level]&amp;"|"&amp;plantings[planting_level_name],plantings[experiment_id]=A410)))</f>
        <v>|</v>
      </c>
    </row>
    <row r="411" spans="2:2" x14ac:dyDescent="0.25">
      <c r="B411" t="str" cm="1">
        <f t="array" ref="B411">TRANSPOSE(_xlfn._xlws.SORT(_xlfn._xlws.FILTER(plantings[planting_level]&amp;"|"&amp;plantings[planting_level_name],plantings[experiment_id]=A411)))</f>
        <v>|</v>
      </c>
    </row>
    <row r="412" spans="2:2" x14ac:dyDescent="0.25">
      <c r="B412" t="str" cm="1">
        <f t="array" ref="B412">TRANSPOSE(_xlfn._xlws.SORT(_xlfn._xlws.FILTER(plantings[planting_level]&amp;"|"&amp;plantings[planting_level_name],plantings[experiment_id]=A412)))</f>
        <v>|</v>
      </c>
    </row>
    <row r="413" spans="2:2" x14ac:dyDescent="0.25">
      <c r="B413" t="str" cm="1">
        <f t="array" ref="B413">TRANSPOSE(_xlfn._xlws.SORT(_xlfn._xlws.FILTER(plantings[planting_level]&amp;"|"&amp;plantings[planting_level_name],plantings[experiment_id]=A413)))</f>
        <v>|</v>
      </c>
    </row>
    <row r="414" spans="2:2" x14ac:dyDescent="0.25">
      <c r="B414" t="str" cm="1">
        <f t="array" ref="B414">TRANSPOSE(_xlfn._xlws.SORT(_xlfn._xlws.FILTER(plantings[planting_level]&amp;"|"&amp;plantings[planting_level_name],plantings[experiment_id]=A414)))</f>
        <v>|</v>
      </c>
    </row>
    <row r="415" spans="2:2" x14ac:dyDescent="0.25">
      <c r="B415" t="str" cm="1">
        <f t="array" ref="B415">TRANSPOSE(_xlfn._xlws.SORT(_xlfn._xlws.FILTER(plantings[planting_level]&amp;"|"&amp;plantings[planting_level_name],plantings[experiment_id]=A415)))</f>
        <v>|</v>
      </c>
    </row>
    <row r="416" spans="2:2" x14ac:dyDescent="0.25">
      <c r="B416" t="str" cm="1">
        <f t="array" ref="B416">TRANSPOSE(_xlfn._xlws.SORT(_xlfn._xlws.FILTER(plantings[planting_level]&amp;"|"&amp;plantings[planting_level_name],plantings[experiment_id]=A416)))</f>
        <v>|</v>
      </c>
    </row>
    <row r="417" spans="2:2" x14ac:dyDescent="0.25">
      <c r="B417" t="str" cm="1">
        <f t="array" ref="B417">TRANSPOSE(_xlfn._xlws.SORT(_xlfn._xlws.FILTER(plantings[planting_level]&amp;"|"&amp;plantings[planting_level_name],plantings[experiment_id]=A417)))</f>
        <v>|</v>
      </c>
    </row>
    <row r="418" spans="2:2" x14ac:dyDescent="0.25">
      <c r="B418" t="str" cm="1">
        <f t="array" ref="B418">TRANSPOSE(_xlfn._xlws.SORT(_xlfn._xlws.FILTER(plantings[planting_level]&amp;"|"&amp;plantings[planting_level_name],plantings[experiment_id]=A418)))</f>
        <v>|</v>
      </c>
    </row>
    <row r="419" spans="2:2" x14ac:dyDescent="0.25">
      <c r="B419" t="str" cm="1">
        <f t="array" ref="B419">TRANSPOSE(_xlfn._xlws.SORT(_xlfn._xlws.FILTER(plantings[planting_level]&amp;"|"&amp;plantings[planting_level_name],plantings[experiment_id]=A419)))</f>
        <v>|</v>
      </c>
    </row>
    <row r="420" spans="2:2" x14ac:dyDescent="0.25">
      <c r="B420" t="str" cm="1">
        <f t="array" ref="B420">TRANSPOSE(_xlfn._xlws.SORT(_xlfn._xlws.FILTER(plantings[planting_level]&amp;"|"&amp;plantings[planting_level_name],plantings[experiment_id]=A420)))</f>
        <v>|</v>
      </c>
    </row>
    <row r="421" spans="2:2" x14ac:dyDescent="0.25">
      <c r="B421" t="str" cm="1">
        <f t="array" ref="B421">TRANSPOSE(_xlfn._xlws.SORT(_xlfn._xlws.FILTER(plantings[planting_level]&amp;"|"&amp;plantings[planting_level_name],plantings[experiment_id]=A421)))</f>
        <v>|</v>
      </c>
    </row>
    <row r="422" spans="2:2" x14ac:dyDescent="0.25">
      <c r="B422" t="str" cm="1">
        <f t="array" ref="B422">TRANSPOSE(_xlfn._xlws.SORT(_xlfn._xlws.FILTER(plantings[planting_level]&amp;"|"&amp;plantings[planting_level_name],plantings[experiment_id]=A422)))</f>
        <v>|</v>
      </c>
    </row>
    <row r="423" spans="2:2" x14ac:dyDescent="0.25">
      <c r="B423" t="str" cm="1">
        <f t="array" ref="B423">TRANSPOSE(_xlfn._xlws.SORT(_xlfn._xlws.FILTER(plantings[planting_level]&amp;"|"&amp;plantings[planting_level_name],plantings[experiment_id]=A423)))</f>
        <v>|</v>
      </c>
    </row>
    <row r="424" spans="2:2" x14ac:dyDescent="0.25">
      <c r="B424" t="str" cm="1">
        <f t="array" ref="B424">TRANSPOSE(_xlfn._xlws.SORT(_xlfn._xlws.FILTER(plantings[planting_level]&amp;"|"&amp;plantings[planting_level_name],plantings[experiment_id]=A424)))</f>
        <v>|</v>
      </c>
    </row>
    <row r="425" spans="2:2" x14ac:dyDescent="0.25">
      <c r="B425" t="str" cm="1">
        <f t="array" ref="B425">TRANSPOSE(_xlfn._xlws.SORT(_xlfn._xlws.FILTER(plantings[planting_level]&amp;"|"&amp;plantings[planting_level_name],plantings[experiment_id]=A425)))</f>
        <v>|</v>
      </c>
    </row>
    <row r="426" spans="2:2" x14ac:dyDescent="0.25">
      <c r="B426" t="str" cm="1">
        <f t="array" ref="B426">TRANSPOSE(_xlfn._xlws.SORT(_xlfn._xlws.FILTER(plantings[planting_level]&amp;"|"&amp;plantings[planting_level_name],plantings[experiment_id]=A426)))</f>
        <v>|</v>
      </c>
    </row>
    <row r="427" spans="2:2" x14ac:dyDescent="0.25">
      <c r="B427" t="str" cm="1">
        <f t="array" ref="B427">TRANSPOSE(_xlfn._xlws.SORT(_xlfn._xlws.FILTER(plantings[planting_level]&amp;"|"&amp;plantings[planting_level_name],plantings[experiment_id]=A427)))</f>
        <v>|</v>
      </c>
    </row>
    <row r="428" spans="2:2" x14ac:dyDescent="0.25">
      <c r="B428" t="str" cm="1">
        <f t="array" ref="B428">TRANSPOSE(_xlfn._xlws.SORT(_xlfn._xlws.FILTER(plantings[planting_level]&amp;"|"&amp;plantings[planting_level_name],plantings[experiment_id]=A428)))</f>
        <v>|</v>
      </c>
    </row>
    <row r="429" spans="2:2" x14ac:dyDescent="0.25">
      <c r="B429" t="str" cm="1">
        <f t="array" ref="B429">TRANSPOSE(_xlfn._xlws.SORT(_xlfn._xlws.FILTER(plantings[planting_level]&amp;"|"&amp;plantings[planting_level_name],plantings[experiment_id]=A429)))</f>
        <v>|</v>
      </c>
    </row>
    <row r="430" spans="2:2" x14ac:dyDescent="0.25">
      <c r="B430" t="str" cm="1">
        <f t="array" ref="B430">TRANSPOSE(_xlfn._xlws.SORT(_xlfn._xlws.FILTER(plantings[planting_level]&amp;"|"&amp;plantings[planting_level_name],plantings[experiment_id]=A430)))</f>
        <v>|</v>
      </c>
    </row>
    <row r="431" spans="2:2" x14ac:dyDescent="0.25">
      <c r="B431" t="str" cm="1">
        <f t="array" ref="B431">TRANSPOSE(_xlfn._xlws.SORT(_xlfn._xlws.FILTER(plantings[planting_level]&amp;"|"&amp;plantings[planting_level_name],plantings[experiment_id]=A431)))</f>
        <v>|</v>
      </c>
    </row>
    <row r="432" spans="2:2" x14ac:dyDescent="0.25">
      <c r="B432" t="str" cm="1">
        <f t="array" ref="B432">TRANSPOSE(_xlfn._xlws.SORT(_xlfn._xlws.FILTER(plantings[planting_level]&amp;"|"&amp;plantings[planting_level_name],plantings[experiment_id]=A432)))</f>
        <v>|</v>
      </c>
    </row>
    <row r="433" spans="2:2" x14ac:dyDescent="0.25">
      <c r="B433" t="str" cm="1">
        <f t="array" ref="B433">TRANSPOSE(_xlfn._xlws.SORT(_xlfn._xlws.FILTER(plantings[planting_level]&amp;"|"&amp;plantings[planting_level_name],plantings[experiment_id]=A433)))</f>
        <v>|</v>
      </c>
    </row>
    <row r="434" spans="2:2" x14ac:dyDescent="0.25">
      <c r="B434" t="str" cm="1">
        <f t="array" ref="B434">TRANSPOSE(_xlfn._xlws.SORT(_xlfn._xlws.FILTER(plantings[planting_level]&amp;"|"&amp;plantings[planting_level_name],plantings[experiment_id]=A434)))</f>
        <v>|</v>
      </c>
    </row>
    <row r="435" spans="2:2" x14ac:dyDescent="0.25">
      <c r="B435" t="str" cm="1">
        <f t="array" ref="B435">TRANSPOSE(_xlfn._xlws.SORT(_xlfn._xlws.FILTER(plantings[planting_level]&amp;"|"&amp;plantings[planting_level_name],plantings[experiment_id]=A435)))</f>
        <v>|</v>
      </c>
    </row>
    <row r="436" spans="2:2" x14ac:dyDescent="0.25">
      <c r="B436" t="str" cm="1">
        <f t="array" ref="B436">TRANSPOSE(_xlfn._xlws.SORT(_xlfn._xlws.FILTER(plantings[planting_level]&amp;"|"&amp;plantings[planting_level_name],plantings[experiment_id]=A436)))</f>
        <v>|</v>
      </c>
    </row>
    <row r="437" spans="2:2" x14ac:dyDescent="0.25">
      <c r="B437" t="str" cm="1">
        <f t="array" ref="B437">TRANSPOSE(_xlfn._xlws.SORT(_xlfn._xlws.FILTER(plantings[planting_level]&amp;"|"&amp;plantings[planting_level_name],plantings[experiment_id]=A437)))</f>
        <v>|</v>
      </c>
    </row>
    <row r="438" spans="2:2" x14ac:dyDescent="0.25">
      <c r="B438" t="str" cm="1">
        <f t="array" ref="B438">TRANSPOSE(_xlfn._xlws.SORT(_xlfn._xlws.FILTER(plantings[planting_level]&amp;"|"&amp;plantings[planting_level_name],plantings[experiment_id]=A438)))</f>
        <v>|</v>
      </c>
    </row>
    <row r="439" spans="2:2" x14ac:dyDescent="0.25">
      <c r="B439" t="str" cm="1">
        <f t="array" ref="B439">TRANSPOSE(_xlfn._xlws.SORT(_xlfn._xlws.FILTER(plantings[planting_level]&amp;"|"&amp;plantings[planting_level_name],plantings[experiment_id]=A439)))</f>
        <v>|</v>
      </c>
    </row>
    <row r="440" spans="2:2" x14ac:dyDescent="0.25">
      <c r="B440" t="str" cm="1">
        <f t="array" ref="B440">TRANSPOSE(_xlfn._xlws.SORT(_xlfn._xlws.FILTER(plantings[planting_level]&amp;"|"&amp;plantings[planting_level_name],plantings[experiment_id]=A440)))</f>
        <v>|</v>
      </c>
    </row>
    <row r="441" spans="2:2" x14ac:dyDescent="0.25">
      <c r="B441" t="str" cm="1">
        <f t="array" ref="B441">TRANSPOSE(_xlfn._xlws.SORT(_xlfn._xlws.FILTER(plantings[planting_level]&amp;"|"&amp;plantings[planting_level_name],plantings[experiment_id]=A441)))</f>
        <v>|</v>
      </c>
    </row>
    <row r="442" spans="2:2" x14ac:dyDescent="0.25">
      <c r="B442" t="str" cm="1">
        <f t="array" ref="B442">TRANSPOSE(_xlfn._xlws.SORT(_xlfn._xlws.FILTER(plantings[planting_level]&amp;"|"&amp;plantings[planting_level_name],plantings[experiment_id]=A442)))</f>
        <v>|</v>
      </c>
    </row>
    <row r="443" spans="2:2" x14ac:dyDescent="0.25">
      <c r="B443" t="str" cm="1">
        <f t="array" ref="B443">TRANSPOSE(_xlfn._xlws.SORT(_xlfn._xlws.FILTER(plantings[planting_level]&amp;"|"&amp;plantings[planting_level_name],plantings[experiment_id]=A443)))</f>
        <v>|</v>
      </c>
    </row>
    <row r="444" spans="2:2" x14ac:dyDescent="0.25">
      <c r="B444" t="str" cm="1">
        <f t="array" ref="B444">TRANSPOSE(_xlfn._xlws.SORT(_xlfn._xlws.FILTER(plantings[planting_level]&amp;"|"&amp;plantings[planting_level_name],plantings[experiment_id]=A444)))</f>
        <v>|</v>
      </c>
    </row>
    <row r="445" spans="2:2" x14ac:dyDescent="0.25">
      <c r="B445" t="str" cm="1">
        <f t="array" ref="B445">TRANSPOSE(_xlfn._xlws.SORT(_xlfn._xlws.FILTER(plantings[planting_level]&amp;"|"&amp;plantings[planting_level_name],plantings[experiment_id]=A445)))</f>
        <v>|</v>
      </c>
    </row>
    <row r="446" spans="2:2" x14ac:dyDescent="0.25">
      <c r="B446" t="str" cm="1">
        <f t="array" ref="B446">TRANSPOSE(_xlfn._xlws.SORT(_xlfn._xlws.FILTER(plantings[planting_level]&amp;"|"&amp;plantings[planting_level_name],plantings[experiment_id]=A446)))</f>
        <v>|</v>
      </c>
    </row>
    <row r="447" spans="2:2" x14ac:dyDescent="0.25">
      <c r="B447" t="str" cm="1">
        <f t="array" ref="B447">TRANSPOSE(_xlfn._xlws.SORT(_xlfn._xlws.FILTER(plantings[planting_level]&amp;"|"&amp;plantings[planting_level_name],plantings[experiment_id]=A447)))</f>
        <v>|</v>
      </c>
    </row>
    <row r="448" spans="2:2" x14ac:dyDescent="0.25">
      <c r="B448" t="str" cm="1">
        <f t="array" ref="B448">TRANSPOSE(_xlfn._xlws.SORT(_xlfn._xlws.FILTER(plantings[planting_level]&amp;"|"&amp;plantings[planting_level_name],plantings[experiment_id]=A448)))</f>
        <v>|</v>
      </c>
    </row>
    <row r="449" spans="2:2" x14ac:dyDescent="0.25">
      <c r="B449" t="str" cm="1">
        <f t="array" ref="B449">TRANSPOSE(_xlfn._xlws.SORT(_xlfn._xlws.FILTER(plantings[planting_level]&amp;"|"&amp;plantings[planting_level_name],plantings[experiment_id]=A449)))</f>
        <v>|</v>
      </c>
    </row>
    <row r="450" spans="2:2" x14ac:dyDescent="0.25">
      <c r="B450" t="str" cm="1">
        <f t="array" ref="B450">TRANSPOSE(_xlfn._xlws.SORT(_xlfn._xlws.FILTER(plantings[planting_level]&amp;"|"&amp;plantings[planting_level_name],plantings[experiment_id]=A450)))</f>
        <v>|</v>
      </c>
    </row>
    <row r="451" spans="2:2" x14ac:dyDescent="0.25">
      <c r="B451" t="str" cm="1">
        <f t="array" ref="B451">TRANSPOSE(_xlfn._xlws.SORT(_xlfn._xlws.FILTER(plantings[planting_level]&amp;"|"&amp;plantings[planting_level_name],plantings[experiment_id]=A451)))</f>
        <v>|</v>
      </c>
    </row>
    <row r="452" spans="2:2" x14ac:dyDescent="0.25">
      <c r="B452" t="str" cm="1">
        <f t="array" ref="B452">TRANSPOSE(_xlfn._xlws.SORT(_xlfn._xlws.FILTER(plantings[planting_level]&amp;"|"&amp;plantings[planting_level_name],plantings[experiment_id]=A452)))</f>
        <v>|</v>
      </c>
    </row>
    <row r="453" spans="2:2" x14ac:dyDescent="0.25">
      <c r="B453" t="str" cm="1">
        <f t="array" ref="B453">TRANSPOSE(_xlfn._xlws.SORT(_xlfn._xlws.FILTER(plantings[planting_level]&amp;"|"&amp;plantings[planting_level_name],plantings[experiment_id]=A453)))</f>
        <v>|</v>
      </c>
    </row>
    <row r="454" spans="2:2" x14ac:dyDescent="0.25">
      <c r="B454" t="str" cm="1">
        <f t="array" ref="B454">TRANSPOSE(_xlfn._xlws.SORT(_xlfn._xlws.FILTER(plantings[planting_level]&amp;"|"&amp;plantings[planting_level_name],plantings[experiment_id]=A454)))</f>
        <v>|</v>
      </c>
    </row>
    <row r="455" spans="2:2" x14ac:dyDescent="0.25">
      <c r="B455" t="str" cm="1">
        <f t="array" ref="B455">TRANSPOSE(_xlfn._xlws.SORT(_xlfn._xlws.FILTER(plantings[planting_level]&amp;"|"&amp;plantings[planting_level_name],plantings[experiment_id]=A455)))</f>
        <v>|</v>
      </c>
    </row>
    <row r="456" spans="2:2" x14ac:dyDescent="0.25">
      <c r="B456" t="str" cm="1">
        <f t="array" ref="B456">TRANSPOSE(_xlfn._xlws.SORT(_xlfn._xlws.FILTER(plantings[planting_level]&amp;"|"&amp;plantings[planting_level_name],plantings[experiment_id]=A456)))</f>
        <v>|</v>
      </c>
    </row>
    <row r="457" spans="2:2" x14ac:dyDescent="0.25">
      <c r="B457" t="str" cm="1">
        <f t="array" ref="B457">TRANSPOSE(_xlfn._xlws.SORT(_xlfn._xlws.FILTER(plantings[planting_level]&amp;"|"&amp;plantings[planting_level_name],plantings[experiment_id]=A457)))</f>
        <v>|</v>
      </c>
    </row>
    <row r="458" spans="2:2" x14ac:dyDescent="0.25">
      <c r="B458" t="str" cm="1">
        <f t="array" ref="B458">TRANSPOSE(_xlfn._xlws.SORT(_xlfn._xlws.FILTER(plantings[planting_level]&amp;"|"&amp;plantings[planting_level_name],plantings[experiment_id]=A458)))</f>
        <v>|</v>
      </c>
    </row>
    <row r="459" spans="2:2" x14ac:dyDescent="0.25">
      <c r="B459" t="str" cm="1">
        <f t="array" ref="B459">TRANSPOSE(_xlfn._xlws.SORT(_xlfn._xlws.FILTER(plantings[planting_level]&amp;"|"&amp;plantings[planting_level_name],plantings[experiment_id]=A459)))</f>
        <v>|</v>
      </c>
    </row>
    <row r="460" spans="2:2" x14ac:dyDescent="0.25">
      <c r="B460" t="str" cm="1">
        <f t="array" ref="B460">TRANSPOSE(_xlfn._xlws.SORT(_xlfn._xlws.FILTER(plantings[planting_level]&amp;"|"&amp;plantings[planting_level_name],plantings[experiment_id]=A460)))</f>
        <v>|</v>
      </c>
    </row>
    <row r="461" spans="2:2" x14ac:dyDescent="0.25">
      <c r="B461" t="str" cm="1">
        <f t="array" ref="B461">TRANSPOSE(_xlfn._xlws.SORT(_xlfn._xlws.FILTER(plantings[planting_level]&amp;"|"&amp;plantings[planting_level_name],plantings[experiment_id]=A461)))</f>
        <v>|</v>
      </c>
    </row>
    <row r="462" spans="2:2" x14ac:dyDescent="0.25">
      <c r="B462" t="str" cm="1">
        <f t="array" ref="B462">TRANSPOSE(_xlfn._xlws.SORT(_xlfn._xlws.FILTER(plantings[planting_level]&amp;"|"&amp;plantings[planting_level_name],plantings[experiment_id]=A462)))</f>
        <v>|</v>
      </c>
    </row>
    <row r="463" spans="2:2" x14ac:dyDescent="0.25">
      <c r="B463" t="str" cm="1">
        <f t="array" ref="B463">TRANSPOSE(_xlfn._xlws.SORT(_xlfn._xlws.FILTER(plantings[planting_level]&amp;"|"&amp;plantings[planting_level_name],plantings[experiment_id]=A463)))</f>
        <v>|</v>
      </c>
    </row>
    <row r="464" spans="2:2" x14ac:dyDescent="0.25">
      <c r="B464" t="str" cm="1">
        <f t="array" ref="B464">TRANSPOSE(_xlfn._xlws.SORT(_xlfn._xlws.FILTER(plantings[planting_level]&amp;"|"&amp;plantings[planting_level_name],plantings[experiment_id]=A464)))</f>
        <v>|</v>
      </c>
    </row>
    <row r="465" spans="2:2" x14ac:dyDescent="0.25">
      <c r="B465" t="str" cm="1">
        <f t="array" ref="B465">TRANSPOSE(_xlfn._xlws.SORT(_xlfn._xlws.FILTER(plantings[planting_level]&amp;"|"&amp;plantings[planting_level_name],plantings[experiment_id]=A465)))</f>
        <v>|</v>
      </c>
    </row>
    <row r="466" spans="2:2" x14ac:dyDescent="0.25">
      <c r="B466" t="str" cm="1">
        <f t="array" ref="B466">TRANSPOSE(_xlfn._xlws.SORT(_xlfn._xlws.FILTER(plantings[planting_level]&amp;"|"&amp;plantings[planting_level_name],plantings[experiment_id]=A466)))</f>
        <v>|</v>
      </c>
    </row>
    <row r="467" spans="2:2" x14ac:dyDescent="0.25">
      <c r="B467" t="str" cm="1">
        <f t="array" ref="B467">TRANSPOSE(_xlfn._xlws.SORT(_xlfn._xlws.FILTER(plantings[planting_level]&amp;"|"&amp;plantings[planting_level_name],plantings[experiment_id]=A467)))</f>
        <v>|</v>
      </c>
    </row>
    <row r="468" spans="2:2" x14ac:dyDescent="0.25">
      <c r="B468" t="str" cm="1">
        <f t="array" ref="B468">TRANSPOSE(_xlfn._xlws.SORT(_xlfn._xlws.FILTER(plantings[planting_level]&amp;"|"&amp;plantings[planting_level_name],plantings[experiment_id]=A468)))</f>
        <v>|</v>
      </c>
    </row>
    <row r="469" spans="2:2" x14ac:dyDescent="0.25">
      <c r="B469" t="str" cm="1">
        <f t="array" ref="B469">TRANSPOSE(_xlfn._xlws.SORT(_xlfn._xlws.FILTER(plantings[planting_level]&amp;"|"&amp;plantings[planting_level_name],plantings[experiment_id]=A469)))</f>
        <v>|</v>
      </c>
    </row>
    <row r="470" spans="2:2" x14ac:dyDescent="0.25">
      <c r="B470" t="str" cm="1">
        <f t="array" ref="B470">TRANSPOSE(_xlfn._xlws.SORT(_xlfn._xlws.FILTER(plantings[planting_level]&amp;"|"&amp;plantings[planting_level_name],plantings[experiment_id]=A470)))</f>
        <v>|</v>
      </c>
    </row>
    <row r="471" spans="2:2" x14ac:dyDescent="0.25">
      <c r="B471" t="str" cm="1">
        <f t="array" ref="B471">TRANSPOSE(_xlfn._xlws.SORT(_xlfn._xlws.FILTER(plantings[planting_level]&amp;"|"&amp;plantings[planting_level_name],plantings[experiment_id]=A471)))</f>
        <v>|</v>
      </c>
    </row>
    <row r="472" spans="2:2" x14ac:dyDescent="0.25">
      <c r="B472" t="str" cm="1">
        <f t="array" ref="B472">TRANSPOSE(_xlfn._xlws.SORT(_xlfn._xlws.FILTER(plantings[planting_level]&amp;"|"&amp;plantings[planting_level_name],plantings[experiment_id]=A472)))</f>
        <v>|</v>
      </c>
    </row>
    <row r="473" spans="2:2" x14ac:dyDescent="0.25">
      <c r="B473" t="str" cm="1">
        <f t="array" ref="B473">TRANSPOSE(_xlfn._xlws.SORT(_xlfn._xlws.FILTER(plantings[planting_level]&amp;"|"&amp;plantings[planting_level_name],plantings[experiment_id]=A473)))</f>
        <v>|</v>
      </c>
    </row>
    <row r="474" spans="2:2" x14ac:dyDescent="0.25">
      <c r="B474" t="str" cm="1">
        <f t="array" ref="B474">TRANSPOSE(_xlfn._xlws.SORT(_xlfn._xlws.FILTER(plantings[planting_level]&amp;"|"&amp;plantings[planting_level_name],plantings[experiment_id]=A474)))</f>
        <v>|</v>
      </c>
    </row>
    <row r="475" spans="2:2" x14ac:dyDescent="0.25">
      <c r="B475" t="str" cm="1">
        <f t="array" ref="B475">TRANSPOSE(_xlfn._xlws.SORT(_xlfn._xlws.FILTER(plantings[planting_level]&amp;"|"&amp;plantings[planting_level_name],plantings[experiment_id]=A475)))</f>
        <v>|</v>
      </c>
    </row>
    <row r="476" spans="2:2" x14ac:dyDescent="0.25">
      <c r="B476" t="str" cm="1">
        <f t="array" ref="B476">TRANSPOSE(_xlfn._xlws.SORT(_xlfn._xlws.FILTER(plantings[planting_level]&amp;"|"&amp;plantings[planting_level_name],plantings[experiment_id]=A476)))</f>
        <v>|</v>
      </c>
    </row>
    <row r="477" spans="2:2" x14ac:dyDescent="0.25">
      <c r="B477" t="str" cm="1">
        <f t="array" ref="B477">TRANSPOSE(_xlfn._xlws.SORT(_xlfn._xlws.FILTER(plantings[planting_level]&amp;"|"&amp;plantings[planting_level_name],plantings[experiment_id]=A477)))</f>
        <v>|</v>
      </c>
    </row>
    <row r="478" spans="2:2" x14ac:dyDescent="0.25">
      <c r="B478" t="str" cm="1">
        <f t="array" ref="B478">TRANSPOSE(_xlfn._xlws.SORT(_xlfn._xlws.FILTER(plantings[planting_level]&amp;"|"&amp;plantings[planting_level_name],plantings[experiment_id]=A478)))</f>
        <v>|</v>
      </c>
    </row>
    <row r="479" spans="2:2" x14ac:dyDescent="0.25">
      <c r="B479" t="str" cm="1">
        <f t="array" ref="B479">TRANSPOSE(_xlfn._xlws.SORT(_xlfn._xlws.FILTER(plantings[planting_level]&amp;"|"&amp;plantings[planting_level_name],plantings[experiment_id]=A479)))</f>
        <v>|</v>
      </c>
    </row>
    <row r="480" spans="2:2" x14ac:dyDescent="0.25">
      <c r="B480" t="str" cm="1">
        <f t="array" ref="B480">TRANSPOSE(_xlfn._xlws.SORT(_xlfn._xlws.FILTER(plantings[planting_level]&amp;"|"&amp;plantings[planting_level_name],plantings[experiment_id]=A480)))</f>
        <v>|</v>
      </c>
    </row>
    <row r="481" spans="2:2" x14ac:dyDescent="0.25">
      <c r="B481" t="str" cm="1">
        <f t="array" ref="B481">TRANSPOSE(_xlfn._xlws.SORT(_xlfn._xlws.FILTER(plantings[planting_level]&amp;"|"&amp;plantings[planting_level_name],plantings[experiment_id]=A481)))</f>
        <v>|</v>
      </c>
    </row>
    <row r="482" spans="2:2" x14ac:dyDescent="0.25">
      <c r="B482" t="str" cm="1">
        <f t="array" ref="B482">TRANSPOSE(_xlfn._xlws.SORT(_xlfn._xlws.FILTER(plantings[planting_level]&amp;"|"&amp;plantings[planting_level_name],plantings[experiment_id]=A482)))</f>
        <v>|</v>
      </c>
    </row>
    <row r="483" spans="2:2" x14ac:dyDescent="0.25">
      <c r="B483" t="str" cm="1">
        <f t="array" ref="B483">TRANSPOSE(_xlfn._xlws.SORT(_xlfn._xlws.FILTER(plantings[planting_level]&amp;"|"&amp;plantings[planting_level_name],plantings[experiment_id]=A483)))</f>
        <v>|</v>
      </c>
    </row>
    <row r="484" spans="2:2" x14ac:dyDescent="0.25">
      <c r="B484" t="str" cm="1">
        <f t="array" ref="B484">TRANSPOSE(_xlfn._xlws.SORT(_xlfn._xlws.FILTER(plantings[planting_level]&amp;"|"&amp;plantings[planting_level_name],plantings[experiment_id]=A484)))</f>
        <v>|</v>
      </c>
    </row>
    <row r="485" spans="2:2" x14ac:dyDescent="0.25">
      <c r="B485" t="str" cm="1">
        <f t="array" ref="B485">TRANSPOSE(_xlfn._xlws.SORT(_xlfn._xlws.FILTER(plantings[planting_level]&amp;"|"&amp;plantings[planting_level_name],plantings[experiment_id]=A485)))</f>
        <v>|</v>
      </c>
    </row>
    <row r="486" spans="2:2" x14ac:dyDescent="0.25">
      <c r="B486" t="str" cm="1">
        <f t="array" ref="B486">TRANSPOSE(_xlfn._xlws.SORT(_xlfn._xlws.FILTER(plantings[planting_level]&amp;"|"&amp;plantings[planting_level_name],plantings[experiment_id]=A486)))</f>
        <v>|</v>
      </c>
    </row>
    <row r="487" spans="2:2" x14ac:dyDescent="0.25">
      <c r="B487" t="str" cm="1">
        <f t="array" ref="B487">TRANSPOSE(_xlfn._xlws.SORT(_xlfn._xlws.FILTER(plantings[planting_level]&amp;"|"&amp;plantings[planting_level_name],plantings[experiment_id]=A487)))</f>
        <v>|</v>
      </c>
    </row>
    <row r="488" spans="2:2" x14ac:dyDescent="0.25">
      <c r="B488" t="str" cm="1">
        <f t="array" ref="B488">TRANSPOSE(_xlfn._xlws.SORT(_xlfn._xlws.FILTER(plantings[planting_level]&amp;"|"&amp;plantings[planting_level_name],plantings[experiment_id]=A488)))</f>
        <v>|</v>
      </c>
    </row>
    <row r="489" spans="2:2" x14ac:dyDescent="0.25">
      <c r="B489" t="str" cm="1">
        <f t="array" ref="B489">TRANSPOSE(_xlfn._xlws.SORT(_xlfn._xlws.FILTER(plantings[planting_level]&amp;"|"&amp;plantings[planting_level_name],plantings[experiment_id]=A489)))</f>
        <v>|</v>
      </c>
    </row>
    <row r="490" spans="2:2" x14ac:dyDescent="0.25">
      <c r="B490" t="str" cm="1">
        <f t="array" ref="B490">TRANSPOSE(_xlfn._xlws.SORT(_xlfn._xlws.FILTER(plantings[planting_level]&amp;"|"&amp;plantings[planting_level_name],plantings[experiment_id]=A490)))</f>
        <v>|</v>
      </c>
    </row>
    <row r="491" spans="2:2" x14ac:dyDescent="0.25">
      <c r="B491" t="str" cm="1">
        <f t="array" ref="B491">TRANSPOSE(_xlfn._xlws.SORT(_xlfn._xlws.FILTER(plantings[planting_level]&amp;"|"&amp;plantings[planting_level_name],plantings[experiment_id]=A491)))</f>
        <v>|</v>
      </c>
    </row>
    <row r="492" spans="2:2" x14ac:dyDescent="0.25">
      <c r="B492" t="str" cm="1">
        <f t="array" ref="B492">TRANSPOSE(_xlfn._xlws.SORT(_xlfn._xlws.FILTER(plantings[planting_level]&amp;"|"&amp;plantings[planting_level_name],plantings[experiment_id]=A492)))</f>
        <v>|</v>
      </c>
    </row>
    <row r="493" spans="2:2" x14ac:dyDescent="0.25">
      <c r="B493" t="str" cm="1">
        <f t="array" ref="B493">TRANSPOSE(_xlfn._xlws.SORT(_xlfn._xlws.FILTER(plantings[planting_level]&amp;"|"&amp;plantings[planting_level_name],plantings[experiment_id]=A493)))</f>
        <v>|</v>
      </c>
    </row>
    <row r="494" spans="2:2" x14ac:dyDescent="0.25">
      <c r="B494" t="str" cm="1">
        <f t="array" ref="B494">TRANSPOSE(_xlfn._xlws.SORT(_xlfn._xlws.FILTER(plantings[planting_level]&amp;"|"&amp;plantings[planting_level_name],plantings[experiment_id]=A494)))</f>
        <v>|</v>
      </c>
    </row>
    <row r="495" spans="2:2" x14ac:dyDescent="0.25">
      <c r="B495" t="str" cm="1">
        <f t="array" ref="B495">TRANSPOSE(_xlfn._xlws.SORT(_xlfn._xlws.FILTER(plantings[planting_level]&amp;"|"&amp;plantings[planting_level_name],plantings[experiment_id]=A495)))</f>
        <v>|</v>
      </c>
    </row>
    <row r="496" spans="2:2" x14ac:dyDescent="0.25">
      <c r="B496" t="str" cm="1">
        <f t="array" ref="B496">TRANSPOSE(_xlfn._xlws.SORT(_xlfn._xlws.FILTER(plantings[planting_level]&amp;"|"&amp;plantings[planting_level_name],plantings[experiment_id]=A496)))</f>
        <v>|</v>
      </c>
    </row>
    <row r="497" spans="2:2" x14ac:dyDescent="0.25">
      <c r="B497" t="str" cm="1">
        <f t="array" ref="B497">TRANSPOSE(_xlfn._xlws.SORT(_xlfn._xlws.FILTER(plantings[planting_level]&amp;"|"&amp;plantings[planting_level_name],plantings[experiment_id]=A497)))</f>
        <v>|</v>
      </c>
    </row>
    <row r="498" spans="2:2" x14ac:dyDescent="0.25">
      <c r="B498" t="str" cm="1">
        <f t="array" ref="B498">TRANSPOSE(_xlfn._xlws.SORT(_xlfn._xlws.FILTER(plantings[planting_level]&amp;"|"&amp;plantings[planting_level_name],plantings[experiment_id]=A498)))</f>
        <v>|</v>
      </c>
    </row>
    <row r="499" spans="2:2" x14ac:dyDescent="0.25">
      <c r="B499" t="str" cm="1">
        <f t="array" ref="B499">TRANSPOSE(_xlfn._xlws.SORT(_xlfn._xlws.FILTER(plantings[planting_level]&amp;"|"&amp;plantings[planting_level_name],plantings[experiment_id]=A499)))</f>
        <v>|</v>
      </c>
    </row>
    <row r="500" spans="2:2" s="94" customFormat="1" x14ac:dyDescent="0.25">
      <c r="B500" s="94" t="str" cm="1">
        <f t="array" ref="B500">TRANSPOSE(_xlfn._xlws.SORT(_xlfn._xlws.FILTER(plantings[planting_level]&amp;"|"&amp;plantings[planting_level_name],plantings[experiment_id]=A500)))</f>
        <v>|</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election activeCell="A2" sqref="A2"/>
    </sheetView>
  </sheetViews>
  <sheetFormatPr defaultRowHeight="15" x14ac:dyDescent="0.25"/>
  <cols>
    <col min="1" max="1" width="12.140625" customWidth="1"/>
    <col min="2" max="2" width="3.42578125" style="11" customWidth="1"/>
    <col min="3" max="200" width="3.140625" customWidth="1"/>
    <col min="16383" max="16383" width="8.7109375" customWidth="1"/>
  </cols>
  <sheetData>
    <row r="1" spans="1:9" s="106" customFormat="1" x14ac:dyDescent="0.25">
      <c r="A1" s="105" t="s">
        <v>8241</v>
      </c>
      <c r="B1" s="309"/>
      <c r="I1" s="107"/>
    </row>
    <row r="2" spans="1:9" x14ac:dyDescent="0.25">
      <c r="A2" t="e" cm="1" vm="1">
        <f t="array" ref="A2">_xlfn._xlws.SORT(_xlfn.UNIQUE(_xlfn._xlws.FILTER(irrigation[experiment_id], irrigation[experiment_id] &lt;&gt; "")))</f>
        <v>#VALUE!</v>
      </c>
      <c r="B2" s="11" t="e" cm="1" vm="2">
        <f t="array" ref="B2">TRANSPOSE(_xlfn._xlws.SORT(_xlfn._xlws.FILTER(irrigation[irrigation_level]&amp;"|"&amp;irrigation[irrigation_level_name],irrigation[experiment_id]=A2)))</f>
        <v>#VALUE!</v>
      </c>
    </row>
    <row r="3" spans="1:9" x14ac:dyDescent="0.25">
      <c r="B3" s="11" t="str" cm="1">
        <f t="array" ref="B3">TRANSPOSE(_xlfn._xlws.SORT(_xlfn._xlws.FILTER(irrigation[irrigation_level]&amp;"|"&amp;irrigation[irrigation_level_name],irrigation[experiment_id]=A3)))</f>
        <v>|</v>
      </c>
    </row>
    <row r="4" spans="1:9" x14ac:dyDescent="0.25">
      <c r="B4" s="11" t="str" cm="1">
        <f t="array" ref="B4">TRANSPOSE(_xlfn._xlws.SORT(_xlfn._xlws.FILTER(irrigation[irrigation_level]&amp;"|"&amp;irrigation[irrigation_level_name],irrigation[experiment_id]=A4)))</f>
        <v>|</v>
      </c>
    </row>
    <row r="5" spans="1:9" x14ac:dyDescent="0.25">
      <c r="B5" s="11" t="str" cm="1">
        <f t="array" ref="B5">TRANSPOSE(_xlfn._xlws.SORT(_xlfn._xlws.FILTER(irrigation[irrigation_level]&amp;"|"&amp;irrigation[irrigation_level_name],irrigation[experiment_id]=A5)))</f>
        <v>|</v>
      </c>
    </row>
    <row r="6" spans="1:9" x14ac:dyDescent="0.25">
      <c r="B6" s="11" t="str" cm="1">
        <f t="array" ref="B6">TRANSPOSE(_xlfn._xlws.SORT(_xlfn._xlws.FILTER(irrigation[irrigation_level]&amp;"|"&amp;irrigation[irrigation_level_name],irrigation[experiment_id]=A6)))</f>
        <v>|</v>
      </c>
    </row>
    <row r="7" spans="1:9" x14ac:dyDescent="0.25">
      <c r="B7" s="11" t="str" cm="1">
        <f t="array" ref="B7">TRANSPOSE(_xlfn._xlws.SORT(_xlfn._xlws.FILTER(irrigation[irrigation_level]&amp;"|"&amp;irrigation[irrigation_level_name],irrigation[experiment_id]=A7)))</f>
        <v>|</v>
      </c>
    </row>
    <row r="8" spans="1:9" x14ac:dyDescent="0.25">
      <c r="B8" s="11" t="str" cm="1">
        <f t="array" ref="B8">TRANSPOSE(_xlfn._xlws.SORT(_xlfn._xlws.FILTER(irrigation[irrigation_level]&amp;"|"&amp;irrigation[irrigation_level_name],irrigation[experiment_id]=A8)))</f>
        <v>|</v>
      </c>
    </row>
    <row r="9" spans="1:9" x14ac:dyDescent="0.25">
      <c r="B9" s="11" t="str" cm="1">
        <f t="array" ref="B9">TRANSPOSE(_xlfn._xlws.SORT(_xlfn._xlws.FILTER(irrigation[irrigation_level]&amp;"|"&amp;irrigation[irrigation_level_name],irrigation[experiment_id]=A9)))</f>
        <v>|</v>
      </c>
    </row>
    <row r="10" spans="1:9" x14ac:dyDescent="0.25">
      <c r="B10" s="11" t="str" cm="1">
        <f t="array" ref="B10">TRANSPOSE(_xlfn._xlws.SORT(_xlfn._xlws.FILTER(irrigation[irrigation_level]&amp;"|"&amp;irrigation[irrigation_level_name],irrigation[experiment_id]=A10)))</f>
        <v>|</v>
      </c>
    </row>
    <row r="11" spans="1:9" x14ac:dyDescent="0.25">
      <c r="B11" s="11" t="str" cm="1">
        <f t="array" ref="B11">TRANSPOSE(_xlfn._xlws.SORT(_xlfn._xlws.FILTER(irrigation[irrigation_level]&amp;"|"&amp;irrigation[irrigation_level_name],irrigation[experiment_id]=A11)))</f>
        <v>|</v>
      </c>
    </row>
    <row r="12" spans="1:9" x14ac:dyDescent="0.25">
      <c r="B12" s="11" t="str" cm="1">
        <f t="array" ref="B12">TRANSPOSE(_xlfn._xlws.SORT(_xlfn._xlws.FILTER(irrigation[irrigation_level]&amp;"|"&amp;irrigation[irrigation_level_name],irrigation[experiment_id]=A12)))</f>
        <v>|</v>
      </c>
    </row>
    <row r="13" spans="1:9" x14ac:dyDescent="0.25">
      <c r="B13" s="11" t="str" cm="1">
        <f t="array" ref="B13">TRANSPOSE(_xlfn._xlws.SORT(_xlfn._xlws.FILTER(irrigation[irrigation_level]&amp;"|"&amp;irrigation[irrigation_level_name],irrigation[experiment_id]=A13)))</f>
        <v>|</v>
      </c>
    </row>
    <row r="14" spans="1:9" x14ac:dyDescent="0.25">
      <c r="B14" s="11" t="str" cm="1">
        <f t="array" ref="B14">TRANSPOSE(_xlfn._xlws.SORT(_xlfn._xlws.FILTER(irrigation[irrigation_level]&amp;"|"&amp;irrigation[irrigation_level_name],irrigation[experiment_id]=A14)))</f>
        <v>|</v>
      </c>
    </row>
    <row r="15" spans="1:9" x14ac:dyDescent="0.25">
      <c r="B15" s="11" t="str" cm="1">
        <f t="array" ref="B15">TRANSPOSE(_xlfn._xlws.SORT(_xlfn._xlws.FILTER(irrigation[irrigation_level]&amp;"|"&amp;irrigation[irrigation_level_name],irrigation[experiment_id]=A15)))</f>
        <v>|</v>
      </c>
    </row>
    <row r="16" spans="1:9" x14ac:dyDescent="0.25">
      <c r="B16" s="11" t="str" cm="1">
        <f t="array" ref="B16">TRANSPOSE(_xlfn._xlws.SORT(_xlfn._xlws.FILTER(irrigation[irrigation_level]&amp;"|"&amp;irrigation[irrigation_level_name],irrigation[experiment_id]=A16)))</f>
        <v>|</v>
      </c>
    </row>
    <row r="17" spans="2:2" x14ac:dyDescent="0.25">
      <c r="B17" s="11" t="str" cm="1">
        <f t="array" ref="B17">TRANSPOSE(_xlfn._xlws.SORT(_xlfn._xlws.FILTER(irrigation[irrigation_level]&amp;"|"&amp;irrigation[irrigation_level_name],irrigation[experiment_id]=A17)))</f>
        <v>|</v>
      </c>
    </row>
    <row r="18" spans="2:2" x14ac:dyDescent="0.25">
      <c r="B18" s="11" t="str" cm="1">
        <f t="array" ref="B18">TRANSPOSE(_xlfn._xlws.SORT(_xlfn._xlws.FILTER(irrigation[irrigation_level]&amp;"|"&amp;irrigation[irrigation_level_name],irrigation[experiment_id]=A18)))</f>
        <v>|</v>
      </c>
    </row>
    <row r="19" spans="2:2" x14ac:dyDescent="0.25">
      <c r="B19" s="11" t="str" cm="1">
        <f t="array" ref="B19">TRANSPOSE(_xlfn._xlws.SORT(_xlfn._xlws.FILTER(irrigation[irrigation_level]&amp;"|"&amp;irrigation[irrigation_level_name],irrigation[experiment_id]=A19)))</f>
        <v>|</v>
      </c>
    </row>
    <row r="20" spans="2:2" x14ac:dyDescent="0.25">
      <c r="B20" s="11" t="str" cm="1">
        <f t="array" ref="B20">TRANSPOSE(_xlfn._xlws.SORT(_xlfn._xlws.FILTER(irrigation[irrigation_level]&amp;"|"&amp;irrigation[irrigation_level_name],irrigation[experiment_id]=A20)))</f>
        <v>|</v>
      </c>
    </row>
    <row r="21" spans="2:2" x14ac:dyDescent="0.25">
      <c r="B21" s="11" t="str" cm="1">
        <f t="array" ref="B21">TRANSPOSE(_xlfn._xlws.SORT(_xlfn._xlws.FILTER(irrigation[irrigation_level]&amp;"|"&amp;irrigation[irrigation_level_name],irrigation[experiment_id]=A21)))</f>
        <v>|</v>
      </c>
    </row>
    <row r="22" spans="2:2" x14ac:dyDescent="0.25">
      <c r="B22" s="11" t="str" cm="1">
        <f t="array" ref="B22">TRANSPOSE(_xlfn._xlws.SORT(_xlfn._xlws.FILTER(irrigation[irrigation_level]&amp;"|"&amp;irrigation[irrigation_level_name],irrigation[experiment_id]=A22)))</f>
        <v>|</v>
      </c>
    </row>
    <row r="23" spans="2:2" x14ac:dyDescent="0.25">
      <c r="B23" s="11" t="str" cm="1">
        <f t="array" ref="B23">TRANSPOSE(_xlfn._xlws.SORT(_xlfn._xlws.FILTER(irrigation[irrigation_level]&amp;"|"&amp;irrigation[irrigation_level_name],irrigation[experiment_id]=A23)))</f>
        <v>|</v>
      </c>
    </row>
    <row r="24" spans="2:2" x14ac:dyDescent="0.25">
      <c r="B24" s="11" t="str" cm="1">
        <f t="array" ref="B24">TRANSPOSE(_xlfn._xlws.SORT(_xlfn._xlws.FILTER(irrigation[irrigation_level]&amp;"|"&amp;irrigation[irrigation_level_name],irrigation[experiment_id]=A24)))</f>
        <v>|</v>
      </c>
    </row>
    <row r="25" spans="2:2" x14ac:dyDescent="0.25">
      <c r="B25" s="11" t="str" cm="1">
        <f t="array" ref="B25">TRANSPOSE(_xlfn._xlws.SORT(_xlfn._xlws.FILTER(irrigation[irrigation_level]&amp;"|"&amp;irrigation[irrigation_level_name],irrigation[experiment_id]=A25)))</f>
        <v>|</v>
      </c>
    </row>
    <row r="26" spans="2:2" x14ac:dyDescent="0.25">
      <c r="B26" s="11" t="str" cm="1">
        <f t="array" ref="B26">TRANSPOSE(_xlfn._xlws.SORT(_xlfn._xlws.FILTER(irrigation[irrigation_level]&amp;"|"&amp;irrigation[irrigation_level_name],irrigation[experiment_id]=A26)))</f>
        <v>|</v>
      </c>
    </row>
    <row r="27" spans="2:2" x14ac:dyDescent="0.25">
      <c r="B27" s="11" t="str" cm="1">
        <f t="array" ref="B27">TRANSPOSE(_xlfn._xlws.SORT(_xlfn._xlws.FILTER(irrigation[irrigation_level]&amp;"|"&amp;irrigation[irrigation_level_name],irrigation[experiment_id]=A27)))</f>
        <v>|</v>
      </c>
    </row>
    <row r="28" spans="2:2" x14ac:dyDescent="0.25">
      <c r="B28" s="11" t="str" cm="1">
        <f t="array" ref="B28">TRANSPOSE(_xlfn._xlws.SORT(_xlfn._xlws.FILTER(irrigation[irrigation_level]&amp;"|"&amp;irrigation[irrigation_level_name],irrigation[experiment_id]=A28)))</f>
        <v>|</v>
      </c>
    </row>
    <row r="29" spans="2:2" x14ac:dyDescent="0.25">
      <c r="B29" s="11" t="str" cm="1">
        <f t="array" ref="B29">TRANSPOSE(_xlfn._xlws.SORT(_xlfn._xlws.FILTER(irrigation[irrigation_level]&amp;"|"&amp;irrigation[irrigation_level_name],irrigation[experiment_id]=A29)))</f>
        <v>|</v>
      </c>
    </row>
    <row r="30" spans="2:2" x14ac:dyDescent="0.25">
      <c r="B30" s="11" t="str" cm="1">
        <f t="array" ref="B30">TRANSPOSE(_xlfn._xlws.SORT(_xlfn._xlws.FILTER(irrigation[irrigation_level]&amp;"|"&amp;irrigation[irrigation_level_name],irrigation[experiment_id]=A30)))</f>
        <v>|</v>
      </c>
    </row>
    <row r="31" spans="2:2" x14ac:dyDescent="0.25">
      <c r="B31" s="11" t="str" cm="1">
        <f t="array" ref="B31">TRANSPOSE(_xlfn._xlws.SORT(_xlfn._xlws.FILTER(irrigation[irrigation_level]&amp;"|"&amp;irrigation[irrigation_level_name],irrigation[experiment_id]=A31)))</f>
        <v>|</v>
      </c>
    </row>
    <row r="32" spans="2:2" x14ac:dyDescent="0.25">
      <c r="B32" s="11" t="str" cm="1">
        <f t="array" ref="B32">TRANSPOSE(_xlfn._xlws.SORT(_xlfn._xlws.FILTER(irrigation[irrigation_level]&amp;"|"&amp;irrigation[irrigation_level_name],irrigation[experiment_id]=A32)))</f>
        <v>|</v>
      </c>
    </row>
    <row r="33" spans="2:2" x14ac:dyDescent="0.25">
      <c r="B33" s="11" t="str" cm="1">
        <f t="array" ref="B33">TRANSPOSE(_xlfn._xlws.SORT(_xlfn._xlws.FILTER(irrigation[irrigation_level]&amp;"|"&amp;irrigation[irrigation_level_name],irrigation[experiment_id]=A33)))</f>
        <v>|</v>
      </c>
    </row>
    <row r="34" spans="2:2" x14ac:dyDescent="0.25">
      <c r="B34" s="11" t="str" cm="1">
        <f t="array" ref="B34">TRANSPOSE(_xlfn._xlws.SORT(_xlfn._xlws.FILTER(irrigation[irrigation_level]&amp;"|"&amp;irrigation[irrigation_level_name],irrigation[experiment_id]=A34)))</f>
        <v>|</v>
      </c>
    </row>
    <row r="35" spans="2:2" x14ac:dyDescent="0.25">
      <c r="B35" s="11" t="str" cm="1">
        <f t="array" ref="B35">TRANSPOSE(_xlfn._xlws.SORT(_xlfn._xlws.FILTER(irrigation[irrigation_level]&amp;"|"&amp;irrigation[irrigation_level_name],irrigation[experiment_id]=A35)))</f>
        <v>|</v>
      </c>
    </row>
    <row r="36" spans="2:2" x14ac:dyDescent="0.25">
      <c r="B36" s="11" t="str" cm="1">
        <f t="array" ref="B36">TRANSPOSE(_xlfn._xlws.SORT(_xlfn._xlws.FILTER(irrigation[irrigation_level]&amp;"|"&amp;irrigation[irrigation_level_name],irrigation[experiment_id]=A36)))</f>
        <v>|</v>
      </c>
    </row>
    <row r="37" spans="2:2" x14ac:dyDescent="0.25">
      <c r="B37" s="11" t="str" cm="1">
        <f t="array" ref="B37">TRANSPOSE(_xlfn._xlws.SORT(_xlfn._xlws.FILTER(irrigation[irrigation_level]&amp;"|"&amp;irrigation[irrigation_level_name],irrigation[experiment_id]=A37)))</f>
        <v>|</v>
      </c>
    </row>
    <row r="38" spans="2:2" x14ac:dyDescent="0.25">
      <c r="B38" s="11" t="str" cm="1">
        <f t="array" ref="B38">TRANSPOSE(_xlfn._xlws.SORT(_xlfn._xlws.FILTER(irrigation[irrigation_level]&amp;"|"&amp;irrigation[irrigation_level_name],irrigation[experiment_id]=A38)))</f>
        <v>|</v>
      </c>
    </row>
    <row r="39" spans="2:2" x14ac:dyDescent="0.25">
      <c r="B39" s="11" t="str" cm="1">
        <f t="array" ref="B39">TRANSPOSE(_xlfn._xlws.SORT(_xlfn._xlws.FILTER(irrigation[irrigation_level]&amp;"|"&amp;irrigation[irrigation_level_name],irrigation[experiment_id]=A39)))</f>
        <v>|</v>
      </c>
    </row>
    <row r="40" spans="2:2" x14ac:dyDescent="0.25">
      <c r="B40" s="11" t="str" cm="1">
        <f t="array" ref="B40">TRANSPOSE(_xlfn._xlws.SORT(_xlfn._xlws.FILTER(irrigation[irrigation_level]&amp;"|"&amp;irrigation[irrigation_level_name],irrigation[experiment_id]=A40)))</f>
        <v>|</v>
      </c>
    </row>
    <row r="41" spans="2:2" x14ac:dyDescent="0.25">
      <c r="B41" s="11" t="str" cm="1">
        <f t="array" ref="B41">TRANSPOSE(_xlfn._xlws.SORT(_xlfn._xlws.FILTER(irrigation[irrigation_level]&amp;"|"&amp;irrigation[irrigation_level_name],irrigation[experiment_id]=A41)))</f>
        <v>|</v>
      </c>
    </row>
    <row r="42" spans="2:2" x14ac:dyDescent="0.25">
      <c r="B42" s="11" t="str" cm="1">
        <f t="array" ref="B42">TRANSPOSE(_xlfn._xlws.SORT(_xlfn._xlws.FILTER(irrigation[irrigation_level]&amp;"|"&amp;irrigation[irrigation_level_name],irrigation[experiment_id]=A42)))</f>
        <v>|</v>
      </c>
    </row>
    <row r="43" spans="2:2" x14ac:dyDescent="0.25">
      <c r="B43" s="11" t="str" cm="1">
        <f t="array" ref="B43">TRANSPOSE(_xlfn._xlws.SORT(_xlfn._xlws.FILTER(irrigation[irrigation_level]&amp;"|"&amp;irrigation[irrigation_level_name],irrigation[experiment_id]=A43)))</f>
        <v>|</v>
      </c>
    </row>
    <row r="44" spans="2:2" x14ac:dyDescent="0.25">
      <c r="B44" s="11" t="str" cm="1">
        <f t="array" ref="B44">TRANSPOSE(_xlfn._xlws.SORT(_xlfn._xlws.FILTER(irrigation[irrigation_level]&amp;"|"&amp;irrigation[irrigation_level_name],irrigation[experiment_id]=A44)))</f>
        <v>|</v>
      </c>
    </row>
    <row r="45" spans="2:2" x14ac:dyDescent="0.25">
      <c r="B45" s="11" t="str" cm="1">
        <f t="array" ref="B45">TRANSPOSE(_xlfn._xlws.SORT(_xlfn._xlws.FILTER(irrigation[irrigation_level]&amp;"|"&amp;irrigation[irrigation_level_name],irrigation[experiment_id]=A45)))</f>
        <v>|</v>
      </c>
    </row>
    <row r="46" spans="2:2" x14ac:dyDescent="0.25">
      <c r="B46" s="11" t="str" cm="1">
        <f t="array" ref="B46">TRANSPOSE(_xlfn._xlws.SORT(_xlfn._xlws.FILTER(irrigation[irrigation_level]&amp;"|"&amp;irrigation[irrigation_level_name],irrigation[experiment_id]=A46)))</f>
        <v>|</v>
      </c>
    </row>
    <row r="47" spans="2:2" x14ac:dyDescent="0.25">
      <c r="B47" s="11" t="str" cm="1">
        <f t="array" ref="B47">TRANSPOSE(_xlfn._xlws.SORT(_xlfn._xlws.FILTER(irrigation[irrigation_level]&amp;"|"&amp;irrigation[irrigation_level_name],irrigation[experiment_id]=A47)))</f>
        <v>|</v>
      </c>
    </row>
    <row r="48" spans="2:2" x14ac:dyDescent="0.25">
      <c r="B48" s="11" t="str" cm="1">
        <f t="array" ref="B48">TRANSPOSE(_xlfn._xlws.SORT(_xlfn._xlws.FILTER(irrigation[irrigation_level]&amp;"|"&amp;irrigation[irrigation_level_name],irrigation[experiment_id]=A48)))</f>
        <v>|</v>
      </c>
    </row>
    <row r="49" spans="2:2" x14ac:dyDescent="0.25">
      <c r="B49" s="11" t="str" cm="1">
        <f t="array" ref="B49">TRANSPOSE(_xlfn._xlws.SORT(_xlfn._xlws.FILTER(irrigation[irrigation_level]&amp;"|"&amp;irrigation[irrigation_level_name],irrigation[experiment_id]=A49)))</f>
        <v>|</v>
      </c>
    </row>
    <row r="50" spans="2:2" x14ac:dyDescent="0.25">
      <c r="B50" s="11" t="str" cm="1">
        <f t="array" ref="B50">TRANSPOSE(_xlfn._xlws.SORT(_xlfn._xlws.FILTER(irrigation[irrigation_level]&amp;"|"&amp;irrigation[irrigation_level_name],irrigation[experiment_id]=A50)))</f>
        <v>|</v>
      </c>
    </row>
    <row r="51" spans="2:2" x14ac:dyDescent="0.25">
      <c r="B51" s="11" t="str" cm="1">
        <f t="array" ref="B51">TRANSPOSE(_xlfn._xlws.SORT(_xlfn._xlws.FILTER(irrigation[irrigation_level]&amp;"|"&amp;irrigation[irrigation_level_name],irrigation[experiment_id]=A51)))</f>
        <v>|</v>
      </c>
    </row>
    <row r="52" spans="2:2" x14ac:dyDescent="0.25">
      <c r="B52" s="11" t="str" cm="1">
        <f t="array" ref="B52">TRANSPOSE(_xlfn._xlws.SORT(_xlfn._xlws.FILTER(irrigation[irrigation_level]&amp;"|"&amp;irrigation[irrigation_level_name],irrigation[experiment_id]=A52)))</f>
        <v>|</v>
      </c>
    </row>
    <row r="53" spans="2:2" x14ac:dyDescent="0.25">
      <c r="B53" s="11" t="str" cm="1">
        <f t="array" ref="B53">TRANSPOSE(_xlfn._xlws.SORT(_xlfn._xlws.FILTER(irrigation[irrigation_level]&amp;"|"&amp;irrigation[irrigation_level_name],irrigation[experiment_id]=A53)))</f>
        <v>|</v>
      </c>
    </row>
    <row r="54" spans="2:2" x14ac:dyDescent="0.25">
      <c r="B54" s="11" t="str" cm="1">
        <f t="array" ref="B54">TRANSPOSE(_xlfn._xlws.SORT(_xlfn._xlws.FILTER(irrigation[irrigation_level]&amp;"|"&amp;irrigation[irrigation_level_name],irrigation[experiment_id]=A54)))</f>
        <v>|</v>
      </c>
    </row>
    <row r="55" spans="2:2" x14ac:dyDescent="0.25">
      <c r="B55" s="11" t="str" cm="1">
        <f t="array" ref="B55">TRANSPOSE(_xlfn._xlws.SORT(_xlfn._xlws.FILTER(irrigation[irrigation_level]&amp;"|"&amp;irrigation[irrigation_level_name],irrigation[experiment_id]=A55)))</f>
        <v>|</v>
      </c>
    </row>
    <row r="56" spans="2:2" x14ac:dyDescent="0.25">
      <c r="B56" s="11" t="str" cm="1">
        <f t="array" ref="B56">TRANSPOSE(_xlfn._xlws.SORT(_xlfn._xlws.FILTER(irrigation[irrigation_level]&amp;"|"&amp;irrigation[irrigation_level_name],irrigation[experiment_id]=A56)))</f>
        <v>|</v>
      </c>
    </row>
    <row r="57" spans="2:2" x14ac:dyDescent="0.25">
      <c r="B57" s="11" t="str" cm="1">
        <f t="array" ref="B57">TRANSPOSE(_xlfn._xlws.SORT(_xlfn._xlws.FILTER(irrigation[irrigation_level]&amp;"|"&amp;irrigation[irrigation_level_name],irrigation[experiment_id]=A57)))</f>
        <v>|</v>
      </c>
    </row>
    <row r="58" spans="2:2" x14ac:dyDescent="0.25">
      <c r="B58" s="11" t="str" cm="1">
        <f t="array" ref="B58">TRANSPOSE(_xlfn._xlws.SORT(_xlfn._xlws.FILTER(irrigation[irrigation_level]&amp;"|"&amp;irrigation[irrigation_level_name],irrigation[experiment_id]=A58)))</f>
        <v>|</v>
      </c>
    </row>
    <row r="59" spans="2:2" x14ac:dyDescent="0.25">
      <c r="B59" s="11" t="str" cm="1">
        <f t="array" ref="B59">TRANSPOSE(_xlfn._xlws.SORT(_xlfn._xlws.FILTER(irrigation[irrigation_level]&amp;"|"&amp;irrigation[irrigation_level_name],irrigation[experiment_id]=A59)))</f>
        <v>|</v>
      </c>
    </row>
    <row r="60" spans="2:2" x14ac:dyDescent="0.25">
      <c r="B60" s="11" t="str" cm="1">
        <f t="array" ref="B60">TRANSPOSE(_xlfn._xlws.SORT(_xlfn._xlws.FILTER(irrigation[irrigation_level]&amp;"|"&amp;irrigation[irrigation_level_name],irrigation[experiment_id]=A60)))</f>
        <v>|</v>
      </c>
    </row>
    <row r="61" spans="2:2" x14ac:dyDescent="0.25">
      <c r="B61" s="11" t="str" cm="1">
        <f t="array" ref="B61">TRANSPOSE(_xlfn._xlws.SORT(_xlfn._xlws.FILTER(irrigation[irrigation_level]&amp;"|"&amp;irrigation[irrigation_level_name],irrigation[experiment_id]=A61)))</f>
        <v>|</v>
      </c>
    </row>
    <row r="62" spans="2:2" x14ac:dyDescent="0.25">
      <c r="B62" s="11" t="str" cm="1">
        <f t="array" ref="B62">TRANSPOSE(_xlfn._xlws.SORT(_xlfn._xlws.FILTER(irrigation[irrigation_level]&amp;"|"&amp;irrigation[irrigation_level_name],irrigation[experiment_id]=A62)))</f>
        <v>|</v>
      </c>
    </row>
    <row r="63" spans="2:2" x14ac:dyDescent="0.25">
      <c r="B63" s="11" t="str" cm="1">
        <f t="array" ref="B63">TRANSPOSE(_xlfn._xlws.SORT(_xlfn._xlws.FILTER(irrigation[irrigation_level]&amp;"|"&amp;irrigation[irrigation_level_name],irrigation[experiment_id]=A63)))</f>
        <v>|</v>
      </c>
    </row>
    <row r="64" spans="2:2" x14ac:dyDescent="0.25">
      <c r="B64" s="11" t="str" cm="1">
        <f t="array" ref="B64">TRANSPOSE(_xlfn._xlws.SORT(_xlfn._xlws.FILTER(irrigation[irrigation_level]&amp;"|"&amp;irrigation[irrigation_level_name],irrigation[experiment_id]=A64)))</f>
        <v>|</v>
      </c>
    </row>
    <row r="65" spans="2:2" x14ac:dyDescent="0.25">
      <c r="B65" s="11" t="str" cm="1">
        <f t="array" ref="B65">TRANSPOSE(_xlfn._xlws.SORT(_xlfn._xlws.FILTER(irrigation[irrigation_level]&amp;"|"&amp;irrigation[irrigation_level_name],irrigation[experiment_id]=A65)))</f>
        <v>|</v>
      </c>
    </row>
    <row r="66" spans="2:2" x14ac:dyDescent="0.25">
      <c r="B66" s="11" t="str" cm="1">
        <f t="array" ref="B66">TRANSPOSE(_xlfn._xlws.SORT(_xlfn._xlws.FILTER(irrigation[irrigation_level]&amp;"|"&amp;irrigation[irrigation_level_name],irrigation[experiment_id]=A66)))</f>
        <v>|</v>
      </c>
    </row>
    <row r="67" spans="2:2" x14ac:dyDescent="0.25">
      <c r="B67" s="11" t="str" cm="1">
        <f t="array" ref="B67">TRANSPOSE(_xlfn._xlws.SORT(_xlfn._xlws.FILTER(irrigation[irrigation_level]&amp;"|"&amp;irrigation[irrigation_level_name],irrigation[experiment_id]=A67)))</f>
        <v>|</v>
      </c>
    </row>
    <row r="68" spans="2:2" x14ac:dyDescent="0.25">
      <c r="B68" s="11" t="str" cm="1">
        <f t="array" ref="B68">TRANSPOSE(_xlfn._xlws.SORT(_xlfn._xlws.FILTER(irrigation[irrigation_level]&amp;"|"&amp;irrigation[irrigation_level_name],irrigation[experiment_id]=A68)))</f>
        <v>|</v>
      </c>
    </row>
    <row r="69" spans="2:2" x14ac:dyDescent="0.25">
      <c r="B69" s="11" t="str" cm="1">
        <f t="array" ref="B69">TRANSPOSE(_xlfn._xlws.SORT(_xlfn._xlws.FILTER(irrigation[irrigation_level]&amp;"|"&amp;irrigation[irrigation_level_name],irrigation[experiment_id]=A69)))</f>
        <v>|</v>
      </c>
    </row>
    <row r="70" spans="2:2" x14ac:dyDescent="0.25">
      <c r="B70" s="11" t="str" cm="1">
        <f t="array" ref="B70">TRANSPOSE(_xlfn._xlws.SORT(_xlfn._xlws.FILTER(irrigation[irrigation_level]&amp;"|"&amp;irrigation[irrigation_level_name],irrigation[experiment_id]=A70)))</f>
        <v>|</v>
      </c>
    </row>
    <row r="71" spans="2:2" x14ac:dyDescent="0.25">
      <c r="B71" s="11" t="str" cm="1">
        <f t="array" ref="B71">TRANSPOSE(_xlfn._xlws.SORT(_xlfn._xlws.FILTER(irrigation[irrigation_level]&amp;"|"&amp;irrigation[irrigation_level_name],irrigation[experiment_id]=A71)))</f>
        <v>|</v>
      </c>
    </row>
    <row r="72" spans="2:2" x14ac:dyDescent="0.25">
      <c r="B72" s="11" t="str" cm="1">
        <f t="array" ref="B72">TRANSPOSE(_xlfn._xlws.SORT(_xlfn._xlws.FILTER(irrigation[irrigation_level]&amp;"|"&amp;irrigation[irrigation_level_name],irrigation[experiment_id]=A72)))</f>
        <v>|</v>
      </c>
    </row>
    <row r="73" spans="2:2" x14ac:dyDescent="0.25">
      <c r="B73" s="11" t="str" cm="1">
        <f t="array" ref="B73">TRANSPOSE(_xlfn._xlws.SORT(_xlfn._xlws.FILTER(irrigation[irrigation_level]&amp;"|"&amp;irrigation[irrigation_level_name],irrigation[experiment_id]=A73)))</f>
        <v>|</v>
      </c>
    </row>
    <row r="74" spans="2:2" x14ac:dyDescent="0.25">
      <c r="B74" s="11" t="str" cm="1">
        <f t="array" ref="B74">TRANSPOSE(_xlfn._xlws.SORT(_xlfn._xlws.FILTER(irrigation[irrigation_level]&amp;"|"&amp;irrigation[irrigation_level_name],irrigation[experiment_id]=A74)))</f>
        <v>|</v>
      </c>
    </row>
    <row r="75" spans="2:2" x14ac:dyDescent="0.25">
      <c r="B75" s="11" t="str" cm="1">
        <f t="array" ref="B75">TRANSPOSE(_xlfn._xlws.SORT(_xlfn._xlws.FILTER(irrigation[irrigation_level]&amp;"|"&amp;irrigation[irrigation_level_name],irrigation[experiment_id]=A75)))</f>
        <v>|</v>
      </c>
    </row>
    <row r="76" spans="2:2" x14ac:dyDescent="0.25">
      <c r="B76" s="11" t="str" cm="1">
        <f t="array" ref="B76">TRANSPOSE(_xlfn._xlws.SORT(_xlfn._xlws.FILTER(irrigation[irrigation_level]&amp;"|"&amp;irrigation[irrigation_level_name],irrigation[experiment_id]=A76)))</f>
        <v>|</v>
      </c>
    </row>
    <row r="77" spans="2:2" x14ac:dyDescent="0.25">
      <c r="B77" s="11" t="str" cm="1">
        <f t="array" ref="B77">TRANSPOSE(_xlfn._xlws.SORT(_xlfn._xlws.FILTER(irrigation[irrigation_level]&amp;"|"&amp;irrigation[irrigation_level_name],irrigation[experiment_id]=A77)))</f>
        <v>|</v>
      </c>
    </row>
    <row r="78" spans="2:2" x14ac:dyDescent="0.25">
      <c r="B78" s="11" t="str" cm="1">
        <f t="array" ref="B78">TRANSPOSE(_xlfn._xlws.SORT(_xlfn._xlws.FILTER(irrigation[irrigation_level]&amp;"|"&amp;irrigation[irrigation_level_name],irrigation[experiment_id]=A78)))</f>
        <v>|</v>
      </c>
    </row>
    <row r="79" spans="2:2" x14ac:dyDescent="0.25">
      <c r="B79" s="11" t="str" cm="1">
        <f t="array" ref="B79">TRANSPOSE(_xlfn._xlws.SORT(_xlfn._xlws.FILTER(irrigation[irrigation_level]&amp;"|"&amp;irrigation[irrigation_level_name],irrigation[experiment_id]=A79)))</f>
        <v>|</v>
      </c>
    </row>
    <row r="80" spans="2:2" x14ac:dyDescent="0.25">
      <c r="B80" s="11" t="str" cm="1">
        <f t="array" ref="B80">TRANSPOSE(_xlfn._xlws.SORT(_xlfn._xlws.FILTER(irrigation[irrigation_level]&amp;"|"&amp;irrigation[irrigation_level_name],irrigation[experiment_id]=A80)))</f>
        <v>|</v>
      </c>
    </row>
    <row r="81" spans="2:2" x14ac:dyDescent="0.25">
      <c r="B81" s="11" t="str" cm="1">
        <f t="array" ref="B81">TRANSPOSE(_xlfn._xlws.SORT(_xlfn._xlws.FILTER(irrigation[irrigation_level]&amp;"|"&amp;irrigation[irrigation_level_name],irrigation[experiment_id]=A81)))</f>
        <v>|</v>
      </c>
    </row>
    <row r="82" spans="2:2" x14ac:dyDescent="0.25">
      <c r="B82" s="11" t="str" cm="1">
        <f t="array" ref="B82">TRANSPOSE(_xlfn._xlws.SORT(_xlfn._xlws.FILTER(irrigation[irrigation_level]&amp;"|"&amp;irrigation[irrigation_level_name],irrigation[experiment_id]=A82)))</f>
        <v>|</v>
      </c>
    </row>
    <row r="83" spans="2:2" x14ac:dyDescent="0.25">
      <c r="B83" s="11" t="str" cm="1">
        <f t="array" ref="B83">TRANSPOSE(_xlfn._xlws.SORT(_xlfn._xlws.FILTER(irrigation[irrigation_level]&amp;"|"&amp;irrigation[irrigation_level_name],irrigation[experiment_id]=A83)))</f>
        <v>|</v>
      </c>
    </row>
    <row r="84" spans="2:2" x14ac:dyDescent="0.25">
      <c r="B84" s="11" t="str" cm="1">
        <f t="array" ref="B84">TRANSPOSE(_xlfn._xlws.SORT(_xlfn._xlws.FILTER(irrigation[irrigation_level]&amp;"|"&amp;irrigation[irrigation_level_name],irrigation[experiment_id]=A84)))</f>
        <v>|</v>
      </c>
    </row>
    <row r="85" spans="2:2" x14ac:dyDescent="0.25">
      <c r="B85" s="11" t="str" cm="1">
        <f t="array" ref="B85">TRANSPOSE(_xlfn._xlws.SORT(_xlfn._xlws.FILTER(irrigation[irrigation_level]&amp;"|"&amp;irrigation[irrigation_level_name],irrigation[experiment_id]=A85)))</f>
        <v>|</v>
      </c>
    </row>
    <row r="86" spans="2:2" x14ac:dyDescent="0.25">
      <c r="B86" s="11" t="str" cm="1">
        <f t="array" ref="B86">TRANSPOSE(_xlfn._xlws.SORT(_xlfn._xlws.FILTER(irrigation[irrigation_level]&amp;"|"&amp;irrigation[irrigation_level_name],irrigation[experiment_id]=A86)))</f>
        <v>|</v>
      </c>
    </row>
    <row r="87" spans="2:2" x14ac:dyDescent="0.25">
      <c r="B87" s="11" t="str" cm="1">
        <f t="array" ref="B87">TRANSPOSE(_xlfn._xlws.SORT(_xlfn._xlws.FILTER(irrigation[irrigation_level]&amp;"|"&amp;irrigation[irrigation_level_name],irrigation[experiment_id]=A87)))</f>
        <v>|</v>
      </c>
    </row>
    <row r="88" spans="2:2" x14ac:dyDescent="0.25">
      <c r="B88" s="11" t="str" cm="1">
        <f t="array" ref="B88">TRANSPOSE(_xlfn._xlws.SORT(_xlfn._xlws.FILTER(irrigation[irrigation_level]&amp;"|"&amp;irrigation[irrigation_level_name],irrigation[experiment_id]=A88)))</f>
        <v>|</v>
      </c>
    </row>
    <row r="89" spans="2:2" x14ac:dyDescent="0.25">
      <c r="B89" s="11" t="str" cm="1">
        <f t="array" ref="B89">TRANSPOSE(_xlfn._xlws.SORT(_xlfn._xlws.FILTER(irrigation[irrigation_level]&amp;"|"&amp;irrigation[irrigation_level_name],irrigation[experiment_id]=A89)))</f>
        <v>|</v>
      </c>
    </row>
    <row r="90" spans="2:2" x14ac:dyDescent="0.25">
      <c r="B90" s="11" t="str" cm="1">
        <f t="array" ref="B90">TRANSPOSE(_xlfn._xlws.SORT(_xlfn._xlws.FILTER(irrigation[irrigation_level]&amp;"|"&amp;irrigation[irrigation_level_name],irrigation[experiment_id]=A90)))</f>
        <v>|</v>
      </c>
    </row>
    <row r="91" spans="2:2" x14ac:dyDescent="0.25">
      <c r="B91" s="11" t="str" cm="1">
        <f t="array" ref="B91">TRANSPOSE(_xlfn._xlws.SORT(_xlfn._xlws.FILTER(irrigation[irrigation_level]&amp;"|"&amp;irrigation[irrigation_level_name],irrigation[experiment_id]=A91)))</f>
        <v>|</v>
      </c>
    </row>
    <row r="92" spans="2:2" x14ac:dyDescent="0.25">
      <c r="B92" s="11" t="str" cm="1">
        <f t="array" ref="B92">TRANSPOSE(_xlfn._xlws.SORT(_xlfn._xlws.FILTER(irrigation[irrigation_level]&amp;"|"&amp;irrigation[irrigation_level_name],irrigation[experiment_id]=A92)))</f>
        <v>|</v>
      </c>
    </row>
    <row r="93" spans="2:2" x14ac:dyDescent="0.25">
      <c r="B93" s="11" t="str" cm="1">
        <f t="array" ref="B93">TRANSPOSE(_xlfn._xlws.SORT(_xlfn._xlws.FILTER(irrigation[irrigation_level]&amp;"|"&amp;irrigation[irrigation_level_name],irrigation[experiment_id]=A93)))</f>
        <v>|</v>
      </c>
    </row>
    <row r="94" spans="2:2" x14ac:dyDescent="0.25">
      <c r="B94" s="11" t="str" cm="1">
        <f t="array" ref="B94">TRANSPOSE(_xlfn._xlws.SORT(_xlfn._xlws.FILTER(irrigation[irrigation_level]&amp;"|"&amp;irrigation[irrigation_level_name],irrigation[experiment_id]=A94)))</f>
        <v>|</v>
      </c>
    </row>
    <row r="95" spans="2:2" x14ac:dyDescent="0.25">
      <c r="B95" s="11" t="str" cm="1">
        <f t="array" ref="B95">TRANSPOSE(_xlfn._xlws.SORT(_xlfn._xlws.FILTER(irrigation[irrigation_level]&amp;"|"&amp;irrigation[irrigation_level_name],irrigation[experiment_id]=A95)))</f>
        <v>|</v>
      </c>
    </row>
    <row r="96" spans="2:2" x14ac:dyDescent="0.25">
      <c r="B96" s="11" t="str" cm="1">
        <f t="array" ref="B96">TRANSPOSE(_xlfn._xlws.SORT(_xlfn._xlws.FILTER(irrigation[irrigation_level]&amp;"|"&amp;irrigation[irrigation_level_name],irrigation[experiment_id]=A96)))</f>
        <v>|</v>
      </c>
    </row>
    <row r="97" spans="2:2" x14ac:dyDescent="0.25">
      <c r="B97" s="11" t="str" cm="1">
        <f t="array" ref="B97">TRANSPOSE(_xlfn._xlws.SORT(_xlfn._xlws.FILTER(irrigation[irrigation_level]&amp;"|"&amp;irrigation[irrigation_level_name],irrigation[experiment_id]=A97)))</f>
        <v>|</v>
      </c>
    </row>
    <row r="98" spans="2:2" x14ac:dyDescent="0.25">
      <c r="B98" s="11" t="str" cm="1">
        <f t="array" ref="B98">TRANSPOSE(_xlfn._xlws.SORT(_xlfn._xlws.FILTER(irrigation[irrigation_level]&amp;"|"&amp;irrigation[irrigation_level_name],irrigation[experiment_id]=A98)))</f>
        <v>|</v>
      </c>
    </row>
    <row r="99" spans="2:2" x14ac:dyDescent="0.25">
      <c r="B99" s="11" t="str" cm="1">
        <f t="array" ref="B99">TRANSPOSE(_xlfn._xlws.SORT(_xlfn._xlws.FILTER(irrigation[irrigation_level]&amp;"|"&amp;irrigation[irrigation_level_name],irrigation[experiment_id]=A99)))</f>
        <v>|</v>
      </c>
    </row>
    <row r="100" spans="2:2" x14ac:dyDescent="0.25">
      <c r="B100" s="11" t="str" cm="1">
        <f t="array" ref="B100">TRANSPOSE(_xlfn._xlws.SORT(_xlfn._xlws.FILTER(irrigation[irrigation_level]&amp;"|"&amp;irrigation[irrigation_level_name],irrigation[experiment_id]=A100)))</f>
        <v>|</v>
      </c>
    </row>
    <row r="101" spans="2:2" x14ac:dyDescent="0.25">
      <c r="B101" s="11" t="str" cm="1">
        <f t="array" ref="B101">TRANSPOSE(_xlfn._xlws.SORT(_xlfn._xlws.FILTER(irrigation[irrigation_level]&amp;"|"&amp;irrigation[irrigation_level_name],irrigation[experiment_id]=A101)))</f>
        <v>|</v>
      </c>
    </row>
    <row r="102" spans="2:2" x14ac:dyDescent="0.25">
      <c r="B102" s="11" t="str" cm="1">
        <f t="array" ref="B102">TRANSPOSE(_xlfn._xlws.SORT(_xlfn._xlws.FILTER(irrigation[irrigation_level]&amp;"|"&amp;irrigation[irrigation_level_name],irrigation[experiment_id]=A102)))</f>
        <v>|</v>
      </c>
    </row>
    <row r="103" spans="2:2" x14ac:dyDescent="0.25">
      <c r="B103" s="11" t="str" cm="1">
        <f t="array" ref="B103">TRANSPOSE(_xlfn._xlws.SORT(_xlfn._xlws.FILTER(irrigation[irrigation_level]&amp;"|"&amp;irrigation[irrigation_level_name],irrigation[experiment_id]=A103)))</f>
        <v>|</v>
      </c>
    </row>
    <row r="104" spans="2:2" x14ac:dyDescent="0.25">
      <c r="B104" s="11" t="str" cm="1">
        <f t="array" ref="B104">TRANSPOSE(_xlfn._xlws.SORT(_xlfn._xlws.FILTER(irrigation[irrigation_level]&amp;"|"&amp;irrigation[irrigation_level_name],irrigation[experiment_id]=A104)))</f>
        <v>|</v>
      </c>
    </row>
    <row r="105" spans="2:2" x14ac:dyDescent="0.25">
      <c r="B105" s="11" t="str" cm="1">
        <f t="array" ref="B105">TRANSPOSE(_xlfn._xlws.SORT(_xlfn._xlws.FILTER(irrigation[irrigation_level]&amp;"|"&amp;irrigation[irrigation_level_name],irrigation[experiment_id]=A105)))</f>
        <v>|</v>
      </c>
    </row>
    <row r="106" spans="2:2" x14ac:dyDescent="0.25">
      <c r="B106" s="11" t="str" cm="1">
        <f t="array" ref="B106">TRANSPOSE(_xlfn._xlws.SORT(_xlfn._xlws.FILTER(irrigation[irrigation_level]&amp;"|"&amp;irrigation[irrigation_level_name],irrigation[experiment_id]=A106)))</f>
        <v>|</v>
      </c>
    </row>
    <row r="107" spans="2:2" x14ac:dyDescent="0.25">
      <c r="B107" s="11" t="str" cm="1">
        <f t="array" ref="B107">TRANSPOSE(_xlfn._xlws.SORT(_xlfn._xlws.FILTER(irrigation[irrigation_level]&amp;"|"&amp;irrigation[irrigation_level_name],irrigation[experiment_id]=A107)))</f>
        <v>|</v>
      </c>
    </row>
    <row r="108" spans="2:2" x14ac:dyDescent="0.25">
      <c r="B108" s="11" t="str" cm="1">
        <f t="array" ref="B108">TRANSPOSE(_xlfn._xlws.SORT(_xlfn._xlws.FILTER(irrigation[irrigation_level]&amp;"|"&amp;irrigation[irrigation_level_name],irrigation[experiment_id]=A108)))</f>
        <v>|</v>
      </c>
    </row>
    <row r="109" spans="2:2" x14ac:dyDescent="0.25">
      <c r="B109" s="11" t="str" cm="1">
        <f t="array" ref="B109">TRANSPOSE(_xlfn._xlws.SORT(_xlfn._xlws.FILTER(irrigation[irrigation_level]&amp;"|"&amp;irrigation[irrigation_level_name],irrigation[experiment_id]=A109)))</f>
        <v>|</v>
      </c>
    </row>
    <row r="110" spans="2:2" x14ac:dyDescent="0.25">
      <c r="B110" s="11" t="str" cm="1">
        <f t="array" ref="B110">TRANSPOSE(_xlfn._xlws.SORT(_xlfn._xlws.FILTER(irrigation[irrigation_level]&amp;"|"&amp;irrigation[irrigation_level_name],irrigation[experiment_id]=A110)))</f>
        <v>|</v>
      </c>
    </row>
    <row r="111" spans="2:2" x14ac:dyDescent="0.25">
      <c r="B111" s="11" t="str" cm="1">
        <f t="array" ref="B111">TRANSPOSE(_xlfn._xlws.SORT(_xlfn._xlws.FILTER(irrigation[irrigation_level]&amp;"|"&amp;irrigation[irrigation_level_name],irrigation[experiment_id]=A111)))</f>
        <v>|</v>
      </c>
    </row>
    <row r="112" spans="2:2" x14ac:dyDescent="0.25">
      <c r="B112" s="11" t="str" cm="1">
        <f t="array" ref="B112">TRANSPOSE(_xlfn._xlws.SORT(_xlfn._xlws.FILTER(irrigation[irrigation_level]&amp;"|"&amp;irrigation[irrigation_level_name],irrigation[experiment_id]=A112)))</f>
        <v>|</v>
      </c>
    </row>
    <row r="113" spans="2:2" x14ac:dyDescent="0.25">
      <c r="B113" s="11" t="str" cm="1">
        <f t="array" ref="B113">TRANSPOSE(_xlfn._xlws.SORT(_xlfn._xlws.FILTER(irrigation[irrigation_level]&amp;"|"&amp;irrigation[irrigation_level_name],irrigation[experiment_id]=A113)))</f>
        <v>|</v>
      </c>
    </row>
    <row r="114" spans="2:2" x14ac:dyDescent="0.25">
      <c r="B114" s="11" t="str" cm="1">
        <f t="array" ref="B114">TRANSPOSE(_xlfn._xlws.SORT(_xlfn._xlws.FILTER(irrigation[irrigation_level]&amp;"|"&amp;irrigation[irrigation_level_name],irrigation[experiment_id]=A114)))</f>
        <v>|</v>
      </c>
    </row>
    <row r="115" spans="2:2" x14ac:dyDescent="0.25">
      <c r="B115" s="11" t="str" cm="1">
        <f t="array" ref="B115">TRANSPOSE(_xlfn._xlws.SORT(_xlfn._xlws.FILTER(irrigation[irrigation_level]&amp;"|"&amp;irrigation[irrigation_level_name],irrigation[experiment_id]=A115)))</f>
        <v>|</v>
      </c>
    </row>
    <row r="116" spans="2:2" x14ac:dyDescent="0.25">
      <c r="B116" s="11" t="str" cm="1">
        <f t="array" ref="B116">TRANSPOSE(_xlfn._xlws.SORT(_xlfn._xlws.FILTER(irrigation[irrigation_level]&amp;"|"&amp;irrigation[irrigation_level_name],irrigation[experiment_id]=A116)))</f>
        <v>|</v>
      </c>
    </row>
    <row r="117" spans="2:2" x14ac:dyDescent="0.25">
      <c r="B117" s="11" t="str" cm="1">
        <f t="array" ref="B117">TRANSPOSE(_xlfn._xlws.SORT(_xlfn._xlws.FILTER(irrigation[irrigation_level]&amp;"|"&amp;irrigation[irrigation_level_name],irrigation[experiment_id]=A117)))</f>
        <v>|</v>
      </c>
    </row>
    <row r="118" spans="2:2" x14ac:dyDescent="0.25">
      <c r="B118" s="11" t="str" cm="1">
        <f t="array" ref="B118">TRANSPOSE(_xlfn._xlws.SORT(_xlfn._xlws.FILTER(irrigation[irrigation_level]&amp;"|"&amp;irrigation[irrigation_level_name],irrigation[experiment_id]=A118)))</f>
        <v>|</v>
      </c>
    </row>
    <row r="119" spans="2:2" x14ac:dyDescent="0.25">
      <c r="B119" s="11" t="str" cm="1">
        <f t="array" ref="B119">TRANSPOSE(_xlfn._xlws.SORT(_xlfn._xlws.FILTER(irrigation[irrigation_level]&amp;"|"&amp;irrigation[irrigation_level_name],irrigation[experiment_id]=A119)))</f>
        <v>|</v>
      </c>
    </row>
    <row r="120" spans="2:2" x14ac:dyDescent="0.25">
      <c r="B120" s="11" t="str" cm="1">
        <f t="array" ref="B120">TRANSPOSE(_xlfn._xlws.SORT(_xlfn._xlws.FILTER(irrigation[irrigation_level]&amp;"|"&amp;irrigation[irrigation_level_name],irrigation[experiment_id]=A120)))</f>
        <v>|</v>
      </c>
    </row>
    <row r="121" spans="2:2" x14ac:dyDescent="0.25">
      <c r="B121" s="11" t="str" cm="1">
        <f t="array" ref="B121">TRANSPOSE(_xlfn._xlws.SORT(_xlfn._xlws.FILTER(irrigation[irrigation_level]&amp;"|"&amp;irrigation[irrigation_level_name],irrigation[experiment_id]=A121)))</f>
        <v>|</v>
      </c>
    </row>
    <row r="122" spans="2:2" x14ac:dyDescent="0.25">
      <c r="B122" s="11" t="str" cm="1">
        <f t="array" ref="B122">TRANSPOSE(_xlfn._xlws.SORT(_xlfn._xlws.FILTER(irrigation[irrigation_level]&amp;"|"&amp;irrigation[irrigation_level_name],irrigation[experiment_id]=A122)))</f>
        <v>|</v>
      </c>
    </row>
    <row r="123" spans="2:2" x14ac:dyDescent="0.25">
      <c r="B123" s="11" t="str" cm="1">
        <f t="array" ref="B123">TRANSPOSE(_xlfn._xlws.SORT(_xlfn._xlws.FILTER(irrigation[irrigation_level]&amp;"|"&amp;irrigation[irrigation_level_name],irrigation[experiment_id]=A123)))</f>
        <v>|</v>
      </c>
    </row>
    <row r="124" spans="2:2" x14ac:dyDescent="0.25">
      <c r="B124" s="11" t="str" cm="1">
        <f t="array" ref="B124">TRANSPOSE(_xlfn._xlws.SORT(_xlfn._xlws.FILTER(irrigation[irrigation_level]&amp;"|"&amp;irrigation[irrigation_level_name],irrigation[experiment_id]=A124)))</f>
        <v>|</v>
      </c>
    </row>
    <row r="125" spans="2:2" x14ac:dyDescent="0.25">
      <c r="B125" s="11" t="str" cm="1">
        <f t="array" ref="B125">TRANSPOSE(_xlfn._xlws.SORT(_xlfn._xlws.FILTER(irrigation[irrigation_level]&amp;"|"&amp;irrigation[irrigation_level_name],irrigation[experiment_id]=A125)))</f>
        <v>|</v>
      </c>
    </row>
    <row r="126" spans="2:2" x14ac:dyDescent="0.25">
      <c r="B126" s="11" t="str" cm="1">
        <f t="array" ref="B126">TRANSPOSE(_xlfn._xlws.SORT(_xlfn._xlws.FILTER(irrigation[irrigation_level]&amp;"|"&amp;irrigation[irrigation_level_name],irrigation[experiment_id]=A126)))</f>
        <v>|</v>
      </c>
    </row>
    <row r="127" spans="2:2" x14ac:dyDescent="0.25">
      <c r="B127" s="11" t="str" cm="1">
        <f t="array" ref="B127">TRANSPOSE(_xlfn._xlws.SORT(_xlfn._xlws.FILTER(irrigation[irrigation_level]&amp;"|"&amp;irrigation[irrigation_level_name],irrigation[experiment_id]=A127)))</f>
        <v>|</v>
      </c>
    </row>
    <row r="128" spans="2:2" x14ac:dyDescent="0.25">
      <c r="B128" s="11" t="str" cm="1">
        <f t="array" ref="B128">TRANSPOSE(_xlfn._xlws.SORT(_xlfn._xlws.FILTER(irrigation[irrigation_level]&amp;"|"&amp;irrigation[irrigation_level_name],irrigation[experiment_id]=A128)))</f>
        <v>|</v>
      </c>
    </row>
    <row r="129" spans="2:2" x14ac:dyDescent="0.25">
      <c r="B129" s="11" t="str" cm="1">
        <f t="array" ref="B129">TRANSPOSE(_xlfn._xlws.SORT(_xlfn._xlws.FILTER(irrigation[irrigation_level]&amp;"|"&amp;irrigation[irrigation_level_name],irrigation[experiment_id]=A129)))</f>
        <v>|</v>
      </c>
    </row>
    <row r="130" spans="2:2" x14ac:dyDescent="0.25">
      <c r="B130" s="11" t="str" cm="1">
        <f t="array" ref="B130">TRANSPOSE(_xlfn._xlws.SORT(_xlfn._xlws.FILTER(irrigation[irrigation_level]&amp;"|"&amp;irrigation[irrigation_level_name],irrigation[experiment_id]=A130)))</f>
        <v>|</v>
      </c>
    </row>
    <row r="131" spans="2:2" x14ac:dyDescent="0.25">
      <c r="B131" s="11" t="str" cm="1">
        <f t="array" ref="B131">TRANSPOSE(_xlfn._xlws.SORT(_xlfn._xlws.FILTER(irrigation[irrigation_level]&amp;"|"&amp;irrigation[irrigation_level_name],irrigation[experiment_id]=A131)))</f>
        <v>|</v>
      </c>
    </row>
    <row r="132" spans="2:2" x14ac:dyDescent="0.25">
      <c r="B132" s="11" t="str" cm="1">
        <f t="array" ref="B132">TRANSPOSE(_xlfn._xlws.SORT(_xlfn._xlws.FILTER(irrigation[irrigation_level]&amp;"|"&amp;irrigation[irrigation_level_name],irrigation[experiment_id]=A132)))</f>
        <v>|</v>
      </c>
    </row>
    <row r="133" spans="2:2" x14ac:dyDescent="0.25">
      <c r="B133" s="11" t="str" cm="1">
        <f t="array" ref="B133">TRANSPOSE(_xlfn._xlws.SORT(_xlfn._xlws.FILTER(irrigation[irrigation_level]&amp;"|"&amp;irrigation[irrigation_level_name],irrigation[experiment_id]=A133)))</f>
        <v>|</v>
      </c>
    </row>
    <row r="134" spans="2:2" x14ac:dyDescent="0.25">
      <c r="B134" s="11" t="str" cm="1">
        <f t="array" ref="B134">TRANSPOSE(_xlfn._xlws.SORT(_xlfn._xlws.FILTER(irrigation[irrigation_level]&amp;"|"&amp;irrigation[irrigation_level_name],irrigation[experiment_id]=A134)))</f>
        <v>|</v>
      </c>
    </row>
    <row r="135" spans="2:2" x14ac:dyDescent="0.25">
      <c r="B135" s="11" t="str" cm="1">
        <f t="array" ref="B135">TRANSPOSE(_xlfn._xlws.SORT(_xlfn._xlws.FILTER(irrigation[irrigation_level]&amp;"|"&amp;irrigation[irrigation_level_name],irrigation[experiment_id]=A135)))</f>
        <v>|</v>
      </c>
    </row>
    <row r="136" spans="2:2" x14ac:dyDescent="0.25">
      <c r="B136" s="11" t="str" cm="1">
        <f t="array" ref="B136">TRANSPOSE(_xlfn._xlws.SORT(_xlfn._xlws.FILTER(irrigation[irrigation_level]&amp;"|"&amp;irrigation[irrigation_level_name],irrigation[experiment_id]=A136)))</f>
        <v>|</v>
      </c>
    </row>
    <row r="137" spans="2:2" x14ac:dyDescent="0.25">
      <c r="B137" s="11" t="str" cm="1">
        <f t="array" ref="B137">TRANSPOSE(_xlfn._xlws.SORT(_xlfn._xlws.FILTER(irrigation[irrigation_level]&amp;"|"&amp;irrigation[irrigation_level_name],irrigation[experiment_id]=A137)))</f>
        <v>|</v>
      </c>
    </row>
    <row r="138" spans="2:2" x14ac:dyDescent="0.25">
      <c r="B138" s="11" t="str" cm="1">
        <f t="array" ref="B138">TRANSPOSE(_xlfn._xlws.SORT(_xlfn._xlws.FILTER(irrigation[irrigation_level]&amp;"|"&amp;irrigation[irrigation_level_name],irrigation[experiment_id]=A138)))</f>
        <v>|</v>
      </c>
    </row>
    <row r="139" spans="2:2" x14ac:dyDescent="0.25">
      <c r="B139" s="11" t="str" cm="1">
        <f t="array" ref="B139">TRANSPOSE(_xlfn._xlws.SORT(_xlfn._xlws.FILTER(irrigation[irrigation_level]&amp;"|"&amp;irrigation[irrigation_level_name],irrigation[experiment_id]=A139)))</f>
        <v>|</v>
      </c>
    </row>
    <row r="140" spans="2:2" x14ac:dyDescent="0.25">
      <c r="B140" s="11" t="str" cm="1">
        <f t="array" ref="B140">TRANSPOSE(_xlfn._xlws.SORT(_xlfn._xlws.FILTER(irrigation[irrigation_level]&amp;"|"&amp;irrigation[irrigation_level_name],irrigation[experiment_id]=A140)))</f>
        <v>|</v>
      </c>
    </row>
    <row r="141" spans="2:2" x14ac:dyDescent="0.25">
      <c r="B141" s="11" t="str" cm="1">
        <f t="array" ref="B141">TRANSPOSE(_xlfn._xlws.SORT(_xlfn._xlws.FILTER(irrigation[irrigation_level]&amp;"|"&amp;irrigation[irrigation_level_name],irrigation[experiment_id]=A141)))</f>
        <v>|</v>
      </c>
    </row>
    <row r="142" spans="2:2" x14ac:dyDescent="0.25">
      <c r="B142" s="11" t="str" cm="1">
        <f t="array" ref="B142">TRANSPOSE(_xlfn._xlws.SORT(_xlfn._xlws.FILTER(irrigation[irrigation_level]&amp;"|"&amp;irrigation[irrigation_level_name],irrigation[experiment_id]=A142)))</f>
        <v>|</v>
      </c>
    </row>
    <row r="143" spans="2:2" x14ac:dyDescent="0.25">
      <c r="B143" s="11" t="str" cm="1">
        <f t="array" ref="B143">TRANSPOSE(_xlfn._xlws.SORT(_xlfn._xlws.FILTER(irrigation[irrigation_level]&amp;"|"&amp;irrigation[irrigation_level_name],irrigation[experiment_id]=A143)))</f>
        <v>|</v>
      </c>
    </row>
    <row r="144" spans="2:2" x14ac:dyDescent="0.25">
      <c r="B144" s="11" t="str" cm="1">
        <f t="array" ref="B144">TRANSPOSE(_xlfn._xlws.SORT(_xlfn._xlws.FILTER(irrigation[irrigation_level]&amp;"|"&amp;irrigation[irrigation_level_name],irrigation[experiment_id]=A144)))</f>
        <v>|</v>
      </c>
    </row>
    <row r="145" spans="2:2" x14ac:dyDescent="0.25">
      <c r="B145" s="11" t="str" cm="1">
        <f t="array" ref="B145">TRANSPOSE(_xlfn._xlws.SORT(_xlfn._xlws.FILTER(irrigation[irrigation_level]&amp;"|"&amp;irrigation[irrigation_level_name],irrigation[experiment_id]=A145)))</f>
        <v>|</v>
      </c>
    </row>
    <row r="146" spans="2:2" x14ac:dyDescent="0.25">
      <c r="B146" s="11" t="str" cm="1">
        <f t="array" ref="B146">TRANSPOSE(_xlfn._xlws.SORT(_xlfn._xlws.FILTER(irrigation[irrigation_level]&amp;"|"&amp;irrigation[irrigation_level_name],irrigation[experiment_id]=A146)))</f>
        <v>|</v>
      </c>
    </row>
    <row r="147" spans="2:2" x14ac:dyDescent="0.25">
      <c r="B147" s="11" t="str" cm="1">
        <f t="array" ref="B147">TRANSPOSE(_xlfn._xlws.SORT(_xlfn._xlws.FILTER(irrigation[irrigation_level]&amp;"|"&amp;irrigation[irrigation_level_name],irrigation[experiment_id]=A147)))</f>
        <v>|</v>
      </c>
    </row>
    <row r="148" spans="2:2" x14ac:dyDescent="0.25">
      <c r="B148" s="11" t="str" cm="1">
        <f t="array" ref="B148">TRANSPOSE(_xlfn._xlws.SORT(_xlfn._xlws.FILTER(irrigation[irrigation_level]&amp;"|"&amp;irrigation[irrigation_level_name],irrigation[experiment_id]=A148)))</f>
        <v>|</v>
      </c>
    </row>
    <row r="149" spans="2:2" x14ac:dyDescent="0.25">
      <c r="B149" s="11" t="str" cm="1">
        <f t="array" ref="B149">TRANSPOSE(_xlfn._xlws.SORT(_xlfn._xlws.FILTER(irrigation[irrigation_level]&amp;"|"&amp;irrigation[irrigation_level_name],irrigation[experiment_id]=A149)))</f>
        <v>|</v>
      </c>
    </row>
    <row r="150" spans="2:2" x14ac:dyDescent="0.25">
      <c r="B150" s="11" t="str" cm="1">
        <f t="array" ref="B150">TRANSPOSE(_xlfn._xlws.SORT(_xlfn._xlws.FILTER(irrigation[irrigation_level]&amp;"|"&amp;irrigation[irrigation_level_name],irrigation[experiment_id]=A150)))</f>
        <v>|</v>
      </c>
    </row>
    <row r="151" spans="2:2" x14ac:dyDescent="0.25">
      <c r="B151" s="11" t="str" cm="1">
        <f t="array" ref="B151">TRANSPOSE(_xlfn._xlws.SORT(_xlfn._xlws.FILTER(irrigation[irrigation_level]&amp;"|"&amp;irrigation[irrigation_level_name],irrigation[experiment_id]=A151)))</f>
        <v>|</v>
      </c>
    </row>
    <row r="152" spans="2:2" x14ac:dyDescent="0.25">
      <c r="B152" s="11" t="str" cm="1">
        <f t="array" ref="B152">TRANSPOSE(_xlfn._xlws.SORT(_xlfn._xlws.FILTER(irrigation[irrigation_level]&amp;"|"&amp;irrigation[irrigation_level_name],irrigation[experiment_id]=A152)))</f>
        <v>|</v>
      </c>
    </row>
    <row r="153" spans="2:2" x14ac:dyDescent="0.25">
      <c r="B153" s="11" t="str" cm="1">
        <f t="array" ref="B153">TRANSPOSE(_xlfn._xlws.SORT(_xlfn._xlws.FILTER(irrigation[irrigation_level]&amp;"|"&amp;irrigation[irrigation_level_name],irrigation[experiment_id]=A153)))</f>
        <v>|</v>
      </c>
    </row>
    <row r="154" spans="2:2" x14ac:dyDescent="0.25">
      <c r="B154" s="11" t="str" cm="1">
        <f t="array" ref="B154">TRANSPOSE(_xlfn._xlws.SORT(_xlfn._xlws.FILTER(irrigation[irrigation_level]&amp;"|"&amp;irrigation[irrigation_level_name],irrigation[experiment_id]=A154)))</f>
        <v>|</v>
      </c>
    </row>
    <row r="155" spans="2:2" x14ac:dyDescent="0.25">
      <c r="B155" s="11" t="str" cm="1">
        <f t="array" ref="B155">TRANSPOSE(_xlfn._xlws.SORT(_xlfn._xlws.FILTER(irrigation[irrigation_level]&amp;"|"&amp;irrigation[irrigation_level_name],irrigation[experiment_id]=A155)))</f>
        <v>|</v>
      </c>
    </row>
    <row r="156" spans="2:2" x14ac:dyDescent="0.25">
      <c r="B156" s="11" t="str" cm="1">
        <f t="array" ref="B156">TRANSPOSE(_xlfn._xlws.SORT(_xlfn._xlws.FILTER(irrigation[irrigation_level]&amp;"|"&amp;irrigation[irrigation_level_name],irrigation[experiment_id]=A156)))</f>
        <v>|</v>
      </c>
    </row>
    <row r="157" spans="2:2" x14ac:dyDescent="0.25">
      <c r="B157" s="11" t="str" cm="1">
        <f t="array" ref="B157">TRANSPOSE(_xlfn._xlws.SORT(_xlfn._xlws.FILTER(irrigation[irrigation_level]&amp;"|"&amp;irrigation[irrigation_level_name],irrigation[experiment_id]=A157)))</f>
        <v>|</v>
      </c>
    </row>
    <row r="158" spans="2:2" x14ac:dyDescent="0.25">
      <c r="B158" s="11" t="str" cm="1">
        <f t="array" ref="B158">TRANSPOSE(_xlfn._xlws.SORT(_xlfn._xlws.FILTER(irrigation[irrigation_level]&amp;"|"&amp;irrigation[irrigation_level_name],irrigation[experiment_id]=A158)))</f>
        <v>|</v>
      </c>
    </row>
    <row r="159" spans="2:2" x14ac:dyDescent="0.25">
      <c r="B159" s="11" t="str" cm="1">
        <f t="array" ref="B159">TRANSPOSE(_xlfn._xlws.SORT(_xlfn._xlws.FILTER(irrigation[irrigation_level]&amp;"|"&amp;irrigation[irrigation_level_name],irrigation[experiment_id]=A159)))</f>
        <v>|</v>
      </c>
    </row>
    <row r="160" spans="2:2" x14ac:dyDescent="0.25">
      <c r="B160" s="11" t="str" cm="1">
        <f t="array" ref="B160">TRANSPOSE(_xlfn._xlws.SORT(_xlfn._xlws.FILTER(irrigation[irrigation_level]&amp;"|"&amp;irrigation[irrigation_level_name],irrigation[experiment_id]=A160)))</f>
        <v>|</v>
      </c>
    </row>
    <row r="161" spans="2:2" x14ac:dyDescent="0.25">
      <c r="B161" s="11" t="str" cm="1">
        <f t="array" ref="B161">TRANSPOSE(_xlfn._xlws.SORT(_xlfn._xlws.FILTER(irrigation[irrigation_level]&amp;"|"&amp;irrigation[irrigation_level_name],irrigation[experiment_id]=A161)))</f>
        <v>|</v>
      </c>
    </row>
    <row r="162" spans="2:2" x14ac:dyDescent="0.25">
      <c r="B162" s="11" t="str" cm="1">
        <f t="array" ref="B162">TRANSPOSE(_xlfn._xlws.SORT(_xlfn._xlws.FILTER(irrigation[irrigation_level]&amp;"|"&amp;irrigation[irrigation_level_name],irrigation[experiment_id]=A162)))</f>
        <v>|</v>
      </c>
    </row>
    <row r="163" spans="2:2" x14ac:dyDescent="0.25">
      <c r="B163" s="11" t="str" cm="1">
        <f t="array" ref="B163">TRANSPOSE(_xlfn._xlws.SORT(_xlfn._xlws.FILTER(irrigation[irrigation_level]&amp;"|"&amp;irrigation[irrigation_level_name],irrigation[experiment_id]=A163)))</f>
        <v>|</v>
      </c>
    </row>
    <row r="164" spans="2:2" x14ac:dyDescent="0.25">
      <c r="B164" s="11" t="str" cm="1">
        <f t="array" ref="B164">TRANSPOSE(_xlfn._xlws.SORT(_xlfn._xlws.FILTER(irrigation[irrigation_level]&amp;"|"&amp;irrigation[irrigation_level_name],irrigation[experiment_id]=A164)))</f>
        <v>|</v>
      </c>
    </row>
    <row r="165" spans="2:2" x14ac:dyDescent="0.25">
      <c r="B165" s="11" t="str" cm="1">
        <f t="array" ref="B165">TRANSPOSE(_xlfn._xlws.SORT(_xlfn._xlws.FILTER(irrigation[irrigation_level]&amp;"|"&amp;irrigation[irrigation_level_name],irrigation[experiment_id]=A165)))</f>
        <v>|</v>
      </c>
    </row>
    <row r="166" spans="2:2" x14ac:dyDescent="0.25">
      <c r="B166" s="11" t="str" cm="1">
        <f t="array" ref="B166">TRANSPOSE(_xlfn._xlws.SORT(_xlfn._xlws.FILTER(irrigation[irrigation_level]&amp;"|"&amp;irrigation[irrigation_level_name],irrigation[experiment_id]=A166)))</f>
        <v>|</v>
      </c>
    </row>
    <row r="167" spans="2:2" x14ac:dyDescent="0.25">
      <c r="B167" s="11" t="str" cm="1">
        <f t="array" ref="B167">TRANSPOSE(_xlfn._xlws.SORT(_xlfn._xlws.FILTER(irrigation[irrigation_level]&amp;"|"&amp;irrigation[irrigation_level_name],irrigation[experiment_id]=A167)))</f>
        <v>|</v>
      </c>
    </row>
    <row r="168" spans="2:2" x14ac:dyDescent="0.25">
      <c r="B168" s="11" t="str" cm="1">
        <f t="array" ref="B168">TRANSPOSE(_xlfn._xlws.SORT(_xlfn._xlws.FILTER(irrigation[irrigation_level]&amp;"|"&amp;irrigation[irrigation_level_name],irrigation[experiment_id]=A168)))</f>
        <v>|</v>
      </c>
    </row>
    <row r="169" spans="2:2" x14ac:dyDescent="0.25">
      <c r="B169" s="11" t="str" cm="1">
        <f t="array" ref="B169">TRANSPOSE(_xlfn._xlws.SORT(_xlfn._xlws.FILTER(irrigation[irrigation_level]&amp;"|"&amp;irrigation[irrigation_level_name],irrigation[experiment_id]=A169)))</f>
        <v>|</v>
      </c>
    </row>
    <row r="170" spans="2:2" x14ac:dyDescent="0.25">
      <c r="B170" s="11" t="str" cm="1">
        <f t="array" ref="B170">TRANSPOSE(_xlfn._xlws.SORT(_xlfn._xlws.FILTER(irrigation[irrigation_level]&amp;"|"&amp;irrigation[irrigation_level_name],irrigation[experiment_id]=A170)))</f>
        <v>|</v>
      </c>
    </row>
    <row r="171" spans="2:2" x14ac:dyDescent="0.25">
      <c r="B171" s="11" t="str" cm="1">
        <f t="array" ref="B171">TRANSPOSE(_xlfn._xlws.SORT(_xlfn._xlws.FILTER(irrigation[irrigation_level]&amp;"|"&amp;irrigation[irrigation_level_name],irrigation[experiment_id]=A171)))</f>
        <v>|</v>
      </c>
    </row>
    <row r="172" spans="2:2" x14ac:dyDescent="0.25">
      <c r="B172" s="11" t="str" cm="1">
        <f t="array" ref="B172">TRANSPOSE(_xlfn._xlws.SORT(_xlfn._xlws.FILTER(irrigation[irrigation_level]&amp;"|"&amp;irrigation[irrigation_level_name],irrigation[experiment_id]=A172)))</f>
        <v>|</v>
      </c>
    </row>
    <row r="173" spans="2:2" x14ac:dyDescent="0.25">
      <c r="B173" s="11" t="str" cm="1">
        <f t="array" ref="B173">TRANSPOSE(_xlfn._xlws.SORT(_xlfn._xlws.FILTER(irrigation[irrigation_level]&amp;"|"&amp;irrigation[irrigation_level_name],irrigation[experiment_id]=A173)))</f>
        <v>|</v>
      </c>
    </row>
    <row r="174" spans="2:2" x14ac:dyDescent="0.25">
      <c r="B174" s="11" t="str" cm="1">
        <f t="array" ref="B174">TRANSPOSE(_xlfn._xlws.SORT(_xlfn._xlws.FILTER(irrigation[irrigation_level]&amp;"|"&amp;irrigation[irrigation_level_name],irrigation[experiment_id]=A174)))</f>
        <v>|</v>
      </c>
    </row>
    <row r="175" spans="2:2" x14ac:dyDescent="0.25">
      <c r="B175" s="11" t="str" cm="1">
        <f t="array" ref="B175">TRANSPOSE(_xlfn._xlws.SORT(_xlfn._xlws.FILTER(irrigation[irrigation_level]&amp;"|"&amp;irrigation[irrigation_level_name],irrigation[experiment_id]=A175)))</f>
        <v>|</v>
      </c>
    </row>
    <row r="176" spans="2:2" x14ac:dyDescent="0.25">
      <c r="B176" s="11" t="str" cm="1">
        <f t="array" ref="B176">TRANSPOSE(_xlfn._xlws.SORT(_xlfn._xlws.FILTER(irrigation[irrigation_level]&amp;"|"&amp;irrigation[irrigation_level_name],irrigation[experiment_id]=A176)))</f>
        <v>|</v>
      </c>
    </row>
    <row r="177" spans="2:2" x14ac:dyDescent="0.25">
      <c r="B177" s="11" t="str" cm="1">
        <f t="array" ref="B177">TRANSPOSE(_xlfn._xlws.SORT(_xlfn._xlws.FILTER(irrigation[irrigation_level]&amp;"|"&amp;irrigation[irrigation_level_name],irrigation[experiment_id]=A177)))</f>
        <v>|</v>
      </c>
    </row>
    <row r="178" spans="2:2" x14ac:dyDescent="0.25">
      <c r="B178" s="11" t="str" cm="1">
        <f t="array" ref="B178">TRANSPOSE(_xlfn._xlws.SORT(_xlfn._xlws.FILTER(irrigation[irrigation_level]&amp;"|"&amp;irrigation[irrigation_level_name],irrigation[experiment_id]=A178)))</f>
        <v>|</v>
      </c>
    </row>
    <row r="179" spans="2:2" x14ac:dyDescent="0.25">
      <c r="B179" s="11" t="str" cm="1">
        <f t="array" ref="B179">TRANSPOSE(_xlfn._xlws.SORT(_xlfn._xlws.FILTER(irrigation[irrigation_level]&amp;"|"&amp;irrigation[irrigation_level_name],irrigation[experiment_id]=A179)))</f>
        <v>|</v>
      </c>
    </row>
    <row r="180" spans="2:2" x14ac:dyDescent="0.25">
      <c r="B180" s="11" t="str" cm="1">
        <f t="array" ref="B180">TRANSPOSE(_xlfn._xlws.SORT(_xlfn._xlws.FILTER(irrigation[irrigation_level]&amp;"|"&amp;irrigation[irrigation_level_name],irrigation[experiment_id]=A180)))</f>
        <v>|</v>
      </c>
    </row>
    <row r="181" spans="2:2" x14ac:dyDescent="0.25">
      <c r="B181" s="11" t="str" cm="1">
        <f t="array" ref="B181">TRANSPOSE(_xlfn._xlws.SORT(_xlfn._xlws.FILTER(irrigation[irrigation_level]&amp;"|"&amp;irrigation[irrigation_level_name],irrigation[experiment_id]=A181)))</f>
        <v>|</v>
      </c>
    </row>
    <row r="182" spans="2:2" x14ac:dyDescent="0.25">
      <c r="B182" s="11" t="str" cm="1">
        <f t="array" ref="B182">TRANSPOSE(_xlfn._xlws.SORT(_xlfn._xlws.FILTER(irrigation[irrigation_level]&amp;"|"&amp;irrigation[irrigation_level_name],irrigation[experiment_id]=A182)))</f>
        <v>|</v>
      </c>
    </row>
    <row r="183" spans="2:2" x14ac:dyDescent="0.25">
      <c r="B183" s="11" t="str" cm="1">
        <f t="array" ref="B183">TRANSPOSE(_xlfn._xlws.SORT(_xlfn._xlws.FILTER(irrigation[irrigation_level]&amp;"|"&amp;irrigation[irrigation_level_name],irrigation[experiment_id]=A183)))</f>
        <v>|</v>
      </c>
    </row>
    <row r="184" spans="2:2" x14ac:dyDescent="0.25">
      <c r="B184" s="11" t="str" cm="1">
        <f t="array" ref="B184">TRANSPOSE(_xlfn._xlws.SORT(_xlfn._xlws.FILTER(irrigation[irrigation_level]&amp;"|"&amp;irrigation[irrigation_level_name],irrigation[experiment_id]=A184)))</f>
        <v>|</v>
      </c>
    </row>
    <row r="185" spans="2:2" x14ac:dyDescent="0.25">
      <c r="B185" s="11" t="str" cm="1">
        <f t="array" ref="B185">TRANSPOSE(_xlfn._xlws.SORT(_xlfn._xlws.FILTER(irrigation[irrigation_level]&amp;"|"&amp;irrigation[irrigation_level_name],irrigation[experiment_id]=A185)))</f>
        <v>|</v>
      </c>
    </row>
    <row r="186" spans="2:2" x14ac:dyDescent="0.25">
      <c r="B186" s="11" t="str" cm="1">
        <f t="array" ref="B186">TRANSPOSE(_xlfn._xlws.SORT(_xlfn._xlws.FILTER(irrigation[irrigation_level]&amp;"|"&amp;irrigation[irrigation_level_name],irrigation[experiment_id]=A186)))</f>
        <v>|</v>
      </c>
    </row>
    <row r="187" spans="2:2" x14ac:dyDescent="0.25">
      <c r="B187" s="11" t="str" cm="1">
        <f t="array" ref="B187">TRANSPOSE(_xlfn._xlws.SORT(_xlfn._xlws.FILTER(irrigation[irrigation_level]&amp;"|"&amp;irrigation[irrigation_level_name],irrigation[experiment_id]=A187)))</f>
        <v>|</v>
      </c>
    </row>
    <row r="188" spans="2:2" x14ac:dyDescent="0.25">
      <c r="B188" s="11" t="str" cm="1">
        <f t="array" ref="B188">TRANSPOSE(_xlfn._xlws.SORT(_xlfn._xlws.FILTER(irrigation[irrigation_level]&amp;"|"&amp;irrigation[irrigation_level_name],irrigation[experiment_id]=A188)))</f>
        <v>|</v>
      </c>
    </row>
    <row r="189" spans="2:2" x14ac:dyDescent="0.25">
      <c r="B189" s="11" t="str" cm="1">
        <f t="array" ref="B189">TRANSPOSE(_xlfn._xlws.SORT(_xlfn._xlws.FILTER(irrigation[irrigation_level]&amp;"|"&amp;irrigation[irrigation_level_name],irrigation[experiment_id]=A189)))</f>
        <v>|</v>
      </c>
    </row>
    <row r="190" spans="2:2" x14ac:dyDescent="0.25">
      <c r="B190" s="11" t="str" cm="1">
        <f t="array" ref="B190">TRANSPOSE(_xlfn._xlws.SORT(_xlfn._xlws.FILTER(irrigation[irrigation_level]&amp;"|"&amp;irrigation[irrigation_level_name],irrigation[experiment_id]=A190)))</f>
        <v>|</v>
      </c>
    </row>
    <row r="191" spans="2:2" x14ac:dyDescent="0.25">
      <c r="B191" s="11" t="str" cm="1">
        <f t="array" ref="B191">TRANSPOSE(_xlfn._xlws.SORT(_xlfn._xlws.FILTER(irrigation[irrigation_level]&amp;"|"&amp;irrigation[irrigation_level_name],irrigation[experiment_id]=A191)))</f>
        <v>|</v>
      </c>
    </row>
    <row r="192" spans="2:2" x14ac:dyDescent="0.25">
      <c r="B192" s="11" t="str" cm="1">
        <f t="array" ref="B192">TRANSPOSE(_xlfn._xlws.SORT(_xlfn._xlws.FILTER(irrigation[irrigation_level]&amp;"|"&amp;irrigation[irrigation_level_name],irrigation[experiment_id]=A192)))</f>
        <v>|</v>
      </c>
    </row>
    <row r="193" spans="2:2" x14ac:dyDescent="0.25">
      <c r="B193" s="11" t="str" cm="1">
        <f t="array" ref="B193">TRANSPOSE(_xlfn._xlws.SORT(_xlfn._xlws.FILTER(irrigation[irrigation_level]&amp;"|"&amp;irrigation[irrigation_level_name],irrigation[experiment_id]=A193)))</f>
        <v>|</v>
      </c>
    </row>
    <row r="194" spans="2:2" x14ac:dyDescent="0.25">
      <c r="B194" s="11" t="str" cm="1">
        <f t="array" ref="B194">TRANSPOSE(_xlfn._xlws.SORT(_xlfn._xlws.FILTER(irrigation[irrigation_level]&amp;"|"&amp;irrigation[irrigation_level_name],irrigation[experiment_id]=A194)))</f>
        <v>|</v>
      </c>
    </row>
    <row r="195" spans="2:2" x14ac:dyDescent="0.25">
      <c r="B195" s="11" t="str" cm="1">
        <f t="array" ref="B195">TRANSPOSE(_xlfn._xlws.SORT(_xlfn._xlws.FILTER(irrigation[irrigation_level]&amp;"|"&amp;irrigation[irrigation_level_name],irrigation[experiment_id]=A195)))</f>
        <v>|</v>
      </c>
    </row>
    <row r="196" spans="2:2" x14ac:dyDescent="0.25">
      <c r="B196" s="11" t="str" cm="1">
        <f t="array" ref="B196">TRANSPOSE(_xlfn._xlws.SORT(_xlfn._xlws.FILTER(irrigation[irrigation_level]&amp;"|"&amp;irrigation[irrigation_level_name],irrigation[experiment_id]=A196)))</f>
        <v>|</v>
      </c>
    </row>
    <row r="197" spans="2:2" x14ac:dyDescent="0.25">
      <c r="B197" s="11" t="str" cm="1">
        <f t="array" ref="B197">TRANSPOSE(_xlfn._xlws.SORT(_xlfn._xlws.FILTER(irrigation[irrigation_level]&amp;"|"&amp;irrigation[irrigation_level_name],irrigation[experiment_id]=A197)))</f>
        <v>|</v>
      </c>
    </row>
    <row r="198" spans="2:2" x14ac:dyDescent="0.25">
      <c r="B198" s="11" t="str" cm="1">
        <f t="array" ref="B198">TRANSPOSE(_xlfn._xlws.SORT(_xlfn._xlws.FILTER(irrigation[irrigation_level]&amp;"|"&amp;irrigation[irrigation_level_name],irrigation[experiment_id]=A198)))</f>
        <v>|</v>
      </c>
    </row>
    <row r="199" spans="2:2" x14ac:dyDescent="0.25">
      <c r="B199" s="11" t="str" cm="1">
        <f t="array" ref="B199">TRANSPOSE(_xlfn._xlws.SORT(_xlfn._xlws.FILTER(irrigation[irrigation_level]&amp;"|"&amp;irrigation[irrigation_level_name],irrigation[experiment_id]=A199)))</f>
        <v>|</v>
      </c>
    </row>
    <row r="200" spans="2:2" x14ac:dyDescent="0.25">
      <c r="B200" s="11" t="str" cm="1">
        <f t="array" ref="B200">TRANSPOSE(_xlfn._xlws.SORT(_xlfn._xlws.FILTER(irrigation[irrigation_level]&amp;"|"&amp;irrigation[irrigation_level_name],irrigation[experiment_id]=A200)))</f>
        <v>|</v>
      </c>
    </row>
    <row r="201" spans="2:2" x14ac:dyDescent="0.25">
      <c r="B201" s="11" t="str" cm="1">
        <f t="array" ref="B201">TRANSPOSE(_xlfn._xlws.SORT(_xlfn._xlws.FILTER(irrigation[irrigation_level]&amp;"|"&amp;irrigation[irrigation_level_name],irrigation[experiment_id]=A201)))</f>
        <v>|</v>
      </c>
    </row>
    <row r="202" spans="2:2" x14ac:dyDescent="0.25">
      <c r="B202" s="11" t="str" cm="1">
        <f t="array" ref="B202">TRANSPOSE(_xlfn._xlws.SORT(_xlfn._xlws.FILTER(irrigation[irrigation_level]&amp;"|"&amp;irrigation[irrigation_level_name],irrigation[experiment_id]=A202)))</f>
        <v>|</v>
      </c>
    </row>
    <row r="203" spans="2:2" x14ac:dyDescent="0.25">
      <c r="B203" s="11" t="str" cm="1">
        <f t="array" ref="B203">TRANSPOSE(_xlfn._xlws.SORT(_xlfn._xlws.FILTER(irrigation[irrigation_level]&amp;"|"&amp;irrigation[irrigation_level_name],irrigation[experiment_id]=A203)))</f>
        <v>|</v>
      </c>
    </row>
    <row r="204" spans="2:2" x14ac:dyDescent="0.25">
      <c r="B204" s="11" t="str" cm="1">
        <f t="array" ref="B204">TRANSPOSE(_xlfn._xlws.SORT(_xlfn._xlws.FILTER(irrigation[irrigation_level]&amp;"|"&amp;irrigation[irrigation_level_name],irrigation[experiment_id]=A204)))</f>
        <v>|</v>
      </c>
    </row>
    <row r="205" spans="2:2" x14ac:dyDescent="0.25">
      <c r="B205" s="11" t="str" cm="1">
        <f t="array" ref="B205">TRANSPOSE(_xlfn._xlws.SORT(_xlfn._xlws.FILTER(irrigation[irrigation_level]&amp;"|"&amp;irrigation[irrigation_level_name],irrigation[experiment_id]=A205)))</f>
        <v>|</v>
      </c>
    </row>
    <row r="206" spans="2:2" x14ac:dyDescent="0.25">
      <c r="B206" s="11" t="str" cm="1">
        <f t="array" ref="B206">TRANSPOSE(_xlfn._xlws.SORT(_xlfn._xlws.FILTER(irrigation[irrigation_level]&amp;"|"&amp;irrigation[irrigation_level_name],irrigation[experiment_id]=A206)))</f>
        <v>|</v>
      </c>
    </row>
    <row r="207" spans="2:2" x14ac:dyDescent="0.25">
      <c r="B207" s="11" t="str" cm="1">
        <f t="array" ref="B207">TRANSPOSE(_xlfn._xlws.SORT(_xlfn._xlws.FILTER(irrigation[irrigation_level]&amp;"|"&amp;irrigation[irrigation_level_name],irrigation[experiment_id]=A207)))</f>
        <v>|</v>
      </c>
    </row>
    <row r="208" spans="2:2" x14ac:dyDescent="0.25">
      <c r="B208" s="11" t="str" cm="1">
        <f t="array" ref="B208">TRANSPOSE(_xlfn._xlws.SORT(_xlfn._xlws.FILTER(irrigation[irrigation_level]&amp;"|"&amp;irrigation[irrigation_level_name],irrigation[experiment_id]=A208)))</f>
        <v>|</v>
      </c>
    </row>
    <row r="209" spans="2:2" x14ac:dyDescent="0.25">
      <c r="B209" s="11" t="str" cm="1">
        <f t="array" ref="B209">TRANSPOSE(_xlfn._xlws.SORT(_xlfn._xlws.FILTER(irrigation[irrigation_level]&amp;"|"&amp;irrigation[irrigation_level_name],irrigation[experiment_id]=A209)))</f>
        <v>|</v>
      </c>
    </row>
    <row r="210" spans="2:2" x14ac:dyDescent="0.25">
      <c r="B210" s="11" t="str" cm="1">
        <f t="array" ref="B210">TRANSPOSE(_xlfn._xlws.SORT(_xlfn._xlws.FILTER(irrigation[irrigation_level]&amp;"|"&amp;irrigation[irrigation_level_name],irrigation[experiment_id]=A210)))</f>
        <v>|</v>
      </c>
    </row>
    <row r="211" spans="2:2" x14ac:dyDescent="0.25">
      <c r="B211" s="11" t="str" cm="1">
        <f t="array" ref="B211">TRANSPOSE(_xlfn._xlws.SORT(_xlfn._xlws.FILTER(irrigation[irrigation_level]&amp;"|"&amp;irrigation[irrigation_level_name],irrigation[experiment_id]=A211)))</f>
        <v>|</v>
      </c>
    </row>
    <row r="212" spans="2:2" x14ac:dyDescent="0.25">
      <c r="B212" s="11" t="str" cm="1">
        <f t="array" ref="B212">TRANSPOSE(_xlfn._xlws.SORT(_xlfn._xlws.FILTER(irrigation[irrigation_level]&amp;"|"&amp;irrigation[irrigation_level_name],irrigation[experiment_id]=A212)))</f>
        <v>|</v>
      </c>
    </row>
    <row r="213" spans="2:2" x14ac:dyDescent="0.25">
      <c r="B213" s="11" t="str" cm="1">
        <f t="array" ref="B213">TRANSPOSE(_xlfn._xlws.SORT(_xlfn._xlws.FILTER(irrigation[irrigation_level]&amp;"|"&amp;irrigation[irrigation_level_name],irrigation[experiment_id]=A213)))</f>
        <v>|</v>
      </c>
    </row>
    <row r="214" spans="2:2" x14ac:dyDescent="0.25">
      <c r="B214" s="11" t="str" cm="1">
        <f t="array" ref="B214">TRANSPOSE(_xlfn._xlws.SORT(_xlfn._xlws.FILTER(irrigation[irrigation_level]&amp;"|"&amp;irrigation[irrigation_level_name],irrigation[experiment_id]=A214)))</f>
        <v>|</v>
      </c>
    </row>
    <row r="215" spans="2:2" x14ac:dyDescent="0.25">
      <c r="B215" s="11" t="str" cm="1">
        <f t="array" ref="B215">TRANSPOSE(_xlfn._xlws.SORT(_xlfn._xlws.FILTER(irrigation[irrigation_level]&amp;"|"&amp;irrigation[irrigation_level_name],irrigation[experiment_id]=A215)))</f>
        <v>|</v>
      </c>
    </row>
    <row r="216" spans="2:2" x14ac:dyDescent="0.25">
      <c r="B216" s="11" t="str" cm="1">
        <f t="array" ref="B216">TRANSPOSE(_xlfn._xlws.SORT(_xlfn._xlws.FILTER(irrigation[irrigation_level]&amp;"|"&amp;irrigation[irrigation_level_name],irrigation[experiment_id]=A216)))</f>
        <v>|</v>
      </c>
    </row>
    <row r="217" spans="2:2" x14ac:dyDescent="0.25">
      <c r="B217" s="11" t="str" cm="1">
        <f t="array" ref="B217">TRANSPOSE(_xlfn._xlws.SORT(_xlfn._xlws.FILTER(irrigation[irrigation_level]&amp;"|"&amp;irrigation[irrigation_level_name],irrigation[experiment_id]=A217)))</f>
        <v>|</v>
      </c>
    </row>
    <row r="218" spans="2:2" x14ac:dyDescent="0.25">
      <c r="B218" s="11" t="str" cm="1">
        <f t="array" ref="B218">TRANSPOSE(_xlfn._xlws.SORT(_xlfn._xlws.FILTER(irrigation[irrigation_level]&amp;"|"&amp;irrigation[irrigation_level_name],irrigation[experiment_id]=A218)))</f>
        <v>|</v>
      </c>
    </row>
    <row r="219" spans="2:2" x14ac:dyDescent="0.25">
      <c r="B219" s="11" t="str" cm="1">
        <f t="array" ref="B219">TRANSPOSE(_xlfn._xlws.SORT(_xlfn._xlws.FILTER(irrigation[irrigation_level]&amp;"|"&amp;irrigation[irrigation_level_name],irrigation[experiment_id]=A219)))</f>
        <v>|</v>
      </c>
    </row>
    <row r="220" spans="2:2" x14ac:dyDescent="0.25">
      <c r="B220" s="11" t="str" cm="1">
        <f t="array" ref="B220">TRANSPOSE(_xlfn._xlws.SORT(_xlfn._xlws.FILTER(irrigation[irrigation_level]&amp;"|"&amp;irrigation[irrigation_level_name],irrigation[experiment_id]=A220)))</f>
        <v>|</v>
      </c>
    </row>
    <row r="221" spans="2:2" x14ac:dyDescent="0.25">
      <c r="B221" s="11" t="str" cm="1">
        <f t="array" ref="B221">TRANSPOSE(_xlfn._xlws.SORT(_xlfn._xlws.FILTER(irrigation[irrigation_level]&amp;"|"&amp;irrigation[irrigation_level_name],irrigation[experiment_id]=A221)))</f>
        <v>|</v>
      </c>
    </row>
    <row r="222" spans="2:2" x14ac:dyDescent="0.25">
      <c r="B222" s="11" t="str" cm="1">
        <f t="array" ref="B222">TRANSPOSE(_xlfn._xlws.SORT(_xlfn._xlws.FILTER(irrigation[irrigation_level]&amp;"|"&amp;irrigation[irrigation_level_name],irrigation[experiment_id]=A222)))</f>
        <v>|</v>
      </c>
    </row>
    <row r="223" spans="2:2" x14ac:dyDescent="0.25">
      <c r="B223" s="11" t="str" cm="1">
        <f t="array" ref="B223">TRANSPOSE(_xlfn._xlws.SORT(_xlfn._xlws.FILTER(irrigation[irrigation_level]&amp;"|"&amp;irrigation[irrigation_level_name],irrigation[experiment_id]=A223)))</f>
        <v>|</v>
      </c>
    </row>
    <row r="224" spans="2:2" x14ac:dyDescent="0.25">
      <c r="B224" s="11" t="str" cm="1">
        <f t="array" ref="B224">TRANSPOSE(_xlfn._xlws.SORT(_xlfn._xlws.FILTER(irrigation[irrigation_level]&amp;"|"&amp;irrigation[irrigation_level_name],irrigation[experiment_id]=A224)))</f>
        <v>|</v>
      </c>
    </row>
    <row r="225" spans="2:2" x14ac:dyDescent="0.25">
      <c r="B225" s="11" t="str" cm="1">
        <f t="array" ref="B225">TRANSPOSE(_xlfn._xlws.SORT(_xlfn._xlws.FILTER(irrigation[irrigation_level]&amp;"|"&amp;irrigation[irrigation_level_name],irrigation[experiment_id]=A225)))</f>
        <v>|</v>
      </c>
    </row>
    <row r="226" spans="2:2" x14ac:dyDescent="0.25">
      <c r="B226" s="11" t="str" cm="1">
        <f t="array" ref="B226">TRANSPOSE(_xlfn._xlws.SORT(_xlfn._xlws.FILTER(irrigation[irrigation_level]&amp;"|"&amp;irrigation[irrigation_level_name],irrigation[experiment_id]=A226)))</f>
        <v>|</v>
      </c>
    </row>
    <row r="227" spans="2:2" x14ac:dyDescent="0.25">
      <c r="B227" s="11" t="str" cm="1">
        <f t="array" ref="B227">TRANSPOSE(_xlfn._xlws.SORT(_xlfn._xlws.FILTER(irrigation[irrigation_level]&amp;"|"&amp;irrigation[irrigation_level_name],irrigation[experiment_id]=A227)))</f>
        <v>|</v>
      </c>
    </row>
    <row r="228" spans="2:2" x14ac:dyDescent="0.25">
      <c r="B228" s="11" t="str" cm="1">
        <f t="array" ref="B228">TRANSPOSE(_xlfn._xlws.SORT(_xlfn._xlws.FILTER(irrigation[irrigation_level]&amp;"|"&amp;irrigation[irrigation_level_name],irrigation[experiment_id]=A228)))</f>
        <v>|</v>
      </c>
    </row>
    <row r="229" spans="2:2" x14ac:dyDescent="0.25">
      <c r="B229" s="11" t="str" cm="1">
        <f t="array" ref="B229">TRANSPOSE(_xlfn._xlws.SORT(_xlfn._xlws.FILTER(irrigation[irrigation_level]&amp;"|"&amp;irrigation[irrigation_level_name],irrigation[experiment_id]=A229)))</f>
        <v>|</v>
      </c>
    </row>
    <row r="230" spans="2:2" x14ac:dyDescent="0.25">
      <c r="B230" s="11" t="str" cm="1">
        <f t="array" ref="B230">TRANSPOSE(_xlfn._xlws.SORT(_xlfn._xlws.FILTER(irrigation[irrigation_level]&amp;"|"&amp;irrigation[irrigation_level_name],irrigation[experiment_id]=A230)))</f>
        <v>|</v>
      </c>
    </row>
    <row r="231" spans="2:2" x14ac:dyDescent="0.25">
      <c r="B231" s="11" t="str" cm="1">
        <f t="array" ref="B231">TRANSPOSE(_xlfn._xlws.SORT(_xlfn._xlws.FILTER(irrigation[irrigation_level]&amp;"|"&amp;irrigation[irrigation_level_name],irrigation[experiment_id]=A231)))</f>
        <v>|</v>
      </c>
    </row>
    <row r="232" spans="2:2" x14ac:dyDescent="0.25">
      <c r="B232" s="11" t="str" cm="1">
        <f t="array" ref="B232">TRANSPOSE(_xlfn._xlws.SORT(_xlfn._xlws.FILTER(irrigation[irrigation_level]&amp;"|"&amp;irrigation[irrigation_level_name],irrigation[experiment_id]=A232)))</f>
        <v>|</v>
      </c>
    </row>
    <row r="233" spans="2:2" x14ac:dyDescent="0.25">
      <c r="B233" s="11" t="str" cm="1">
        <f t="array" ref="B233">TRANSPOSE(_xlfn._xlws.SORT(_xlfn._xlws.FILTER(irrigation[irrigation_level]&amp;"|"&amp;irrigation[irrigation_level_name],irrigation[experiment_id]=A233)))</f>
        <v>|</v>
      </c>
    </row>
    <row r="234" spans="2:2" x14ac:dyDescent="0.25">
      <c r="B234" s="11" t="str" cm="1">
        <f t="array" ref="B234">TRANSPOSE(_xlfn._xlws.SORT(_xlfn._xlws.FILTER(irrigation[irrigation_level]&amp;"|"&amp;irrigation[irrigation_level_name],irrigation[experiment_id]=A234)))</f>
        <v>|</v>
      </c>
    </row>
    <row r="235" spans="2:2" x14ac:dyDescent="0.25">
      <c r="B235" s="11" t="str" cm="1">
        <f t="array" ref="B235">TRANSPOSE(_xlfn._xlws.SORT(_xlfn._xlws.FILTER(irrigation[irrigation_level]&amp;"|"&amp;irrigation[irrigation_level_name],irrigation[experiment_id]=A235)))</f>
        <v>|</v>
      </c>
    </row>
    <row r="236" spans="2:2" x14ac:dyDescent="0.25">
      <c r="B236" s="11" t="str" cm="1">
        <f t="array" ref="B236">TRANSPOSE(_xlfn._xlws.SORT(_xlfn._xlws.FILTER(irrigation[irrigation_level]&amp;"|"&amp;irrigation[irrigation_level_name],irrigation[experiment_id]=A236)))</f>
        <v>|</v>
      </c>
    </row>
    <row r="237" spans="2:2" x14ac:dyDescent="0.25">
      <c r="B237" s="11" t="str" cm="1">
        <f t="array" ref="B237">TRANSPOSE(_xlfn._xlws.SORT(_xlfn._xlws.FILTER(irrigation[irrigation_level]&amp;"|"&amp;irrigation[irrigation_level_name],irrigation[experiment_id]=A237)))</f>
        <v>|</v>
      </c>
    </row>
    <row r="238" spans="2:2" x14ac:dyDescent="0.25">
      <c r="B238" s="11" t="str" cm="1">
        <f t="array" ref="B238">TRANSPOSE(_xlfn._xlws.SORT(_xlfn._xlws.FILTER(irrigation[irrigation_level]&amp;"|"&amp;irrigation[irrigation_level_name],irrigation[experiment_id]=A238)))</f>
        <v>|</v>
      </c>
    </row>
    <row r="239" spans="2:2" x14ac:dyDescent="0.25">
      <c r="B239" s="11" t="str" cm="1">
        <f t="array" ref="B239">TRANSPOSE(_xlfn._xlws.SORT(_xlfn._xlws.FILTER(irrigation[irrigation_level]&amp;"|"&amp;irrigation[irrigation_level_name],irrigation[experiment_id]=A239)))</f>
        <v>|</v>
      </c>
    </row>
    <row r="240" spans="2:2" x14ac:dyDescent="0.25">
      <c r="B240" s="11" t="str" cm="1">
        <f t="array" ref="B240">TRANSPOSE(_xlfn._xlws.SORT(_xlfn._xlws.FILTER(irrigation[irrigation_level]&amp;"|"&amp;irrigation[irrigation_level_name],irrigation[experiment_id]=A240)))</f>
        <v>|</v>
      </c>
    </row>
    <row r="241" spans="2:2" x14ac:dyDescent="0.25">
      <c r="B241" s="11" t="str" cm="1">
        <f t="array" ref="B241">TRANSPOSE(_xlfn._xlws.SORT(_xlfn._xlws.FILTER(irrigation[irrigation_level]&amp;"|"&amp;irrigation[irrigation_level_name],irrigation[experiment_id]=A241)))</f>
        <v>|</v>
      </c>
    </row>
    <row r="242" spans="2:2" x14ac:dyDescent="0.25">
      <c r="B242" s="11" t="str" cm="1">
        <f t="array" ref="B242">TRANSPOSE(_xlfn._xlws.SORT(_xlfn._xlws.FILTER(irrigation[irrigation_level]&amp;"|"&amp;irrigation[irrigation_level_name],irrigation[experiment_id]=A242)))</f>
        <v>|</v>
      </c>
    </row>
    <row r="243" spans="2:2" x14ac:dyDescent="0.25">
      <c r="B243" s="11" t="str" cm="1">
        <f t="array" ref="B243">TRANSPOSE(_xlfn._xlws.SORT(_xlfn._xlws.FILTER(irrigation[irrigation_level]&amp;"|"&amp;irrigation[irrigation_level_name],irrigation[experiment_id]=A243)))</f>
        <v>|</v>
      </c>
    </row>
    <row r="244" spans="2:2" x14ac:dyDescent="0.25">
      <c r="B244" s="11" t="str" cm="1">
        <f t="array" ref="B244">TRANSPOSE(_xlfn._xlws.SORT(_xlfn._xlws.FILTER(irrigation[irrigation_level]&amp;"|"&amp;irrigation[irrigation_level_name],irrigation[experiment_id]=A244)))</f>
        <v>|</v>
      </c>
    </row>
    <row r="245" spans="2:2" x14ac:dyDescent="0.25">
      <c r="B245" s="11" t="str" cm="1">
        <f t="array" ref="B245">TRANSPOSE(_xlfn._xlws.SORT(_xlfn._xlws.FILTER(irrigation[irrigation_level]&amp;"|"&amp;irrigation[irrigation_level_name],irrigation[experiment_id]=A245)))</f>
        <v>|</v>
      </c>
    </row>
    <row r="246" spans="2:2" x14ac:dyDescent="0.25">
      <c r="B246" s="11" t="str" cm="1">
        <f t="array" ref="B246">TRANSPOSE(_xlfn._xlws.SORT(_xlfn._xlws.FILTER(irrigation[irrigation_level]&amp;"|"&amp;irrigation[irrigation_level_name],irrigation[experiment_id]=A246)))</f>
        <v>|</v>
      </c>
    </row>
    <row r="247" spans="2:2" x14ac:dyDescent="0.25">
      <c r="B247" s="11" t="str" cm="1">
        <f t="array" ref="B247">TRANSPOSE(_xlfn._xlws.SORT(_xlfn._xlws.FILTER(irrigation[irrigation_level]&amp;"|"&amp;irrigation[irrigation_level_name],irrigation[experiment_id]=A247)))</f>
        <v>|</v>
      </c>
    </row>
    <row r="248" spans="2:2" x14ac:dyDescent="0.25">
      <c r="B248" s="11" t="str" cm="1">
        <f t="array" ref="B248">TRANSPOSE(_xlfn._xlws.SORT(_xlfn._xlws.FILTER(irrigation[irrigation_level]&amp;"|"&amp;irrigation[irrigation_level_name],irrigation[experiment_id]=A248)))</f>
        <v>|</v>
      </c>
    </row>
    <row r="249" spans="2:2" x14ac:dyDescent="0.25">
      <c r="B249" s="11" t="str" cm="1">
        <f t="array" ref="B249">TRANSPOSE(_xlfn._xlws.SORT(_xlfn._xlws.FILTER(irrigation[irrigation_level]&amp;"|"&amp;irrigation[irrigation_level_name],irrigation[experiment_id]=A249)))</f>
        <v>|</v>
      </c>
    </row>
    <row r="250" spans="2:2" x14ac:dyDescent="0.25">
      <c r="B250" s="11" t="str" cm="1">
        <f t="array" ref="B250">TRANSPOSE(_xlfn._xlws.SORT(_xlfn._xlws.FILTER(irrigation[irrigation_level]&amp;"|"&amp;irrigation[irrigation_level_name],irrigation[experiment_id]=A250)))</f>
        <v>|</v>
      </c>
    </row>
    <row r="251" spans="2:2" x14ac:dyDescent="0.25">
      <c r="B251" s="11" t="str" cm="1">
        <f t="array" ref="B251">TRANSPOSE(_xlfn._xlws.SORT(_xlfn._xlws.FILTER(irrigation[irrigation_level]&amp;"|"&amp;irrigation[irrigation_level_name],irrigation[experiment_id]=A251)))</f>
        <v>|</v>
      </c>
    </row>
    <row r="252" spans="2:2" x14ac:dyDescent="0.25">
      <c r="B252" s="11" t="str" cm="1">
        <f t="array" ref="B252">TRANSPOSE(_xlfn._xlws.SORT(_xlfn._xlws.FILTER(irrigation[irrigation_level]&amp;"|"&amp;irrigation[irrigation_level_name],irrigation[experiment_id]=A252)))</f>
        <v>|</v>
      </c>
    </row>
    <row r="253" spans="2:2" x14ac:dyDescent="0.25">
      <c r="B253" s="11" t="str" cm="1">
        <f t="array" ref="B253">TRANSPOSE(_xlfn._xlws.SORT(_xlfn._xlws.FILTER(irrigation[irrigation_level]&amp;"|"&amp;irrigation[irrigation_level_name],irrigation[experiment_id]=A253)))</f>
        <v>|</v>
      </c>
    </row>
    <row r="254" spans="2:2" x14ac:dyDescent="0.25">
      <c r="B254" s="11" t="str" cm="1">
        <f t="array" ref="B254">TRANSPOSE(_xlfn._xlws.SORT(_xlfn._xlws.FILTER(irrigation[irrigation_level]&amp;"|"&amp;irrigation[irrigation_level_name],irrigation[experiment_id]=A254)))</f>
        <v>|</v>
      </c>
    </row>
    <row r="255" spans="2:2" x14ac:dyDescent="0.25">
      <c r="B255" s="11" t="str" cm="1">
        <f t="array" ref="B255">TRANSPOSE(_xlfn._xlws.SORT(_xlfn._xlws.FILTER(irrigation[irrigation_level]&amp;"|"&amp;irrigation[irrigation_level_name],irrigation[experiment_id]=A255)))</f>
        <v>|</v>
      </c>
    </row>
    <row r="256" spans="2:2" x14ac:dyDescent="0.25">
      <c r="B256" s="11" t="str" cm="1">
        <f t="array" ref="B256">TRANSPOSE(_xlfn._xlws.SORT(_xlfn._xlws.FILTER(irrigation[irrigation_level]&amp;"|"&amp;irrigation[irrigation_level_name],irrigation[experiment_id]=A256)))</f>
        <v>|</v>
      </c>
    </row>
    <row r="257" spans="2:2" x14ac:dyDescent="0.25">
      <c r="B257" s="11" t="str" cm="1">
        <f t="array" ref="B257">TRANSPOSE(_xlfn._xlws.SORT(_xlfn._xlws.FILTER(irrigation[irrigation_level]&amp;"|"&amp;irrigation[irrigation_level_name],irrigation[experiment_id]=A257)))</f>
        <v>|</v>
      </c>
    </row>
    <row r="258" spans="2:2" x14ac:dyDescent="0.25">
      <c r="B258" s="11" t="str" cm="1">
        <f t="array" ref="B258">TRANSPOSE(_xlfn._xlws.SORT(_xlfn._xlws.FILTER(irrigation[irrigation_level]&amp;"|"&amp;irrigation[irrigation_level_name],irrigation[experiment_id]=A258)))</f>
        <v>|</v>
      </c>
    </row>
    <row r="259" spans="2:2" x14ac:dyDescent="0.25">
      <c r="B259" s="11" t="str" cm="1">
        <f t="array" ref="B259">TRANSPOSE(_xlfn._xlws.SORT(_xlfn._xlws.FILTER(irrigation[irrigation_level]&amp;"|"&amp;irrigation[irrigation_level_name],irrigation[experiment_id]=A259)))</f>
        <v>|</v>
      </c>
    </row>
    <row r="260" spans="2:2" x14ac:dyDescent="0.25">
      <c r="B260" s="11" t="str" cm="1">
        <f t="array" ref="B260">TRANSPOSE(_xlfn._xlws.SORT(_xlfn._xlws.FILTER(irrigation[irrigation_level]&amp;"|"&amp;irrigation[irrigation_level_name],irrigation[experiment_id]=A260)))</f>
        <v>|</v>
      </c>
    </row>
    <row r="261" spans="2:2" x14ac:dyDescent="0.25">
      <c r="B261" s="11" t="str" cm="1">
        <f t="array" ref="B261">TRANSPOSE(_xlfn._xlws.SORT(_xlfn._xlws.FILTER(irrigation[irrigation_level]&amp;"|"&amp;irrigation[irrigation_level_name],irrigation[experiment_id]=A261)))</f>
        <v>|</v>
      </c>
    </row>
    <row r="262" spans="2:2" x14ac:dyDescent="0.25">
      <c r="B262" s="11" t="str" cm="1">
        <f t="array" ref="B262">TRANSPOSE(_xlfn._xlws.SORT(_xlfn._xlws.FILTER(irrigation[irrigation_level]&amp;"|"&amp;irrigation[irrigation_level_name],irrigation[experiment_id]=A262)))</f>
        <v>|</v>
      </c>
    </row>
    <row r="263" spans="2:2" x14ac:dyDescent="0.25">
      <c r="B263" s="11" t="str" cm="1">
        <f t="array" ref="B263">TRANSPOSE(_xlfn._xlws.SORT(_xlfn._xlws.FILTER(irrigation[irrigation_level]&amp;"|"&amp;irrigation[irrigation_level_name],irrigation[experiment_id]=A263)))</f>
        <v>|</v>
      </c>
    </row>
    <row r="264" spans="2:2" x14ac:dyDescent="0.25">
      <c r="B264" s="11" t="str" cm="1">
        <f t="array" ref="B264">TRANSPOSE(_xlfn._xlws.SORT(_xlfn._xlws.FILTER(irrigation[irrigation_level]&amp;"|"&amp;irrigation[irrigation_level_name],irrigation[experiment_id]=A264)))</f>
        <v>|</v>
      </c>
    </row>
    <row r="265" spans="2:2" x14ac:dyDescent="0.25">
      <c r="B265" s="11" t="str" cm="1">
        <f t="array" ref="B265">TRANSPOSE(_xlfn._xlws.SORT(_xlfn._xlws.FILTER(irrigation[irrigation_level]&amp;"|"&amp;irrigation[irrigation_level_name],irrigation[experiment_id]=A265)))</f>
        <v>|</v>
      </c>
    </row>
    <row r="266" spans="2:2" x14ac:dyDescent="0.25">
      <c r="B266" s="11" t="str" cm="1">
        <f t="array" ref="B266">TRANSPOSE(_xlfn._xlws.SORT(_xlfn._xlws.FILTER(irrigation[irrigation_level]&amp;"|"&amp;irrigation[irrigation_level_name],irrigation[experiment_id]=A266)))</f>
        <v>|</v>
      </c>
    </row>
    <row r="267" spans="2:2" x14ac:dyDescent="0.25">
      <c r="B267" s="11" t="str" cm="1">
        <f t="array" ref="B267">TRANSPOSE(_xlfn._xlws.SORT(_xlfn._xlws.FILTER(irrigation[irrigation_level]&amp;"|"&amp;irrigation[irrigation_level_name],irrigation[experiment_id]=A267)))</f>
        <v>|</v>
      </c>
    </row>
    <row r="268" spans="2:2" x14ac:dyDescent="0.25">
      <c r="B268" s="11" t="str" cm="1">
        <f t="array" ref="B268">TRANSPOSE(_xlfn._xlws.SORT(_xlfn._xlws.FILTER(irrigation[irrigation_level]&amp;"|"&amp;irrigation[irrigation_level_name],irrigation[experiment_id]=A268)))</f>
        <v>|</v>
      </c>
    </row>
    <row r="269" spans="2:2" x14ac:dyDescent="0.25">
      <c r="B269" s="11" t="str" cm="1">
        <f t="array" ref="B269">TRANSPOSE(_xlfn._xlws.SORT(_xlfn._xlws.FILTER(irrigation[irrigation_level]&amp;"|"&amp;irrigation[irrigation_level_name],irrigation[experiment_id]=A269)))</f>
        <v>|</v>
      </c>
    </row>
    <row r="270" spans="2:2" x14ac:dyDescent="0.25">
      <c r="B270" s="11" t="str" cm="1">
        <f t="array" ref="B270">TRANSPOSE(_xlfn._xlws.SORT(_xlfn._xlws.FILTER(irrigation[irrigation_level]&amp;"|"&amp;irrigation[irrigation_level_name],irrigation[experiment_id]=A270)))</f>
        <v>|</v>
      </c>
    </row>
    <row r="271" spans="2:2" x14ac:dyDescent="0.25">
      <c r="B271" s="11" t="str" cm="1">
        <f t="array" ref="B271">TRANSPOSE(_xlfn._xlws.SORT(_xlfn._xlws.FILTER(irrigation[irrigation_level]&amp;"|"&amp;irrigation[irrigation_level_name],irrigation[experiment_id]=A271)))</f>
        <v>|</v>
      </c>
    </row>
    <row r="272" spans="2:2" x14ac:dyDescent="0.25">
      <c r="B272" s="11" t="str" cm="1">
        <f t="array" ref="B272">TRANSPOSE(_xlfn._xlws.SORT(_xlfn._xlws.FILTER(irrigation[irrigation_level]&amp;"|"&amp;irrigation[irrigation_level_name],irrigation[experiment_id]=A272)))</f>
        <v>|</v>
      </c>
    </row>
    <row r="273" spans="2:2" x14ac:dyDescent="0.25">
      <c r="B273" s="11" t="str" cm="1">
        <f t="array" ref="B273">TRANSPOSE(_xlfn._xlws.SORT(_xlfn._xlws.FILTER(irrigation[irrigation_level]&amp;"|"&amp;irrigation[irrigation_level_name],irrigation[experiment_id]=A273)))</f>
        <v>|</v>
      </c>
    </row>
    <row r="274" spans="2:2" x14ac:dyDescent="0.25">
      <c r="B274" s="11" t="str" cm="1">
        <f t="array" ref="B274">TRANSPOSE(_xlfn._xlws.SORT(_xlfn._xlws.FILTER(irrigation[irrigation_level]&amp;"|"&amp;irrigation[irrigation_level_name],irrigation[experiment_id]=A274)))</f>
        <v>|</v>
      </c>
    </row>
    <row r="275" spans="2:2" x14ac:dyDescent="0.25">
      <c r="B275" s="11" t="str" cm="1">
        <f t="array" ref="B275">TRANSPOSE(_xlfn._xlws.SORT(_xlfn._xlws.FILTER(irrigation[irrigation_level]&amp;"|"&amp;irrigation[irrigation_level_name],irrigation[experiment_id]=A275)))</f>
        <v>|</v>
      </c>
    </row>
    <row r="276" spans="2:2" x14ac:dyDescent="0.25">
      <c r="B276" s="11" t="str" cm="1">
        <f t="array" ref="B276">TRANSPOSE(_xlfn._xlws.SORT(_xlfn._xlws.FILTER(irrigation[irrigation_level]&amp;"|"&amp;irrigation[irrigation_level_name],irrigation[experiment_id]=A276)))</f>
        <v>|</v>
      </c>
    </row>
    <row r="277" spans="2:2" x14ac:dyDescent="0.25">
      <c r="B277" s="11" t="str" cm="1">
        <f t="array" ref="B277">TRANSPOSE(_xlfn._xlws.SORT(_xlfn._xlws.FILTER(irrigation[irrigation_level]&amp;"|"&amp;irrigation[irrigation_level_name],irrigation[experiment_id]=A277)))</f>
        <v>|</v>
      </c>
    </row>
    <row r="278" spans="2:2" x14ac:dyDescent="0.25">
      <c r="B278" s="11" t="str" cm="1">
        <f t="array" ref="B278">TRANSPOSE(_xlfn._xlws.SORT(_xlfn._xlws.FILTER(irrigation[irrigation_level]&amp;"|"&amp;irrigation[irrigation_level_name],irrigation[experiment_id]=A278)))</f>
        <v>|</v>
      </c>
    </row>
    <row r="279" spans="2:2" x14ac:dyDescent="0.25">
      <c r="B279" s="11" t="str" cm="1">
        <f t="array" ref="B279">TRANSPOSE(_xlfn._xlws.SORT(_xlfn._xlws.FILTER(irrigation[irrigation_level]&amp;"|"&amp;irrigation[irrigation_level_name],irrigation[experiment_id]=A279)))</f>
        <v>|</v>
      </c>
    </row>
    <row r="280" spans="2:2" x14ac:dyDescent="0.25">
      <c r="B280" s="11" t="str" cm="1">
        <f t="array" ref="B280">TRANSPOSE(_xlfn._xlws.SORT(_xlfn._xlws.FILTER(irrigation[irrigation_level]&amp;"|"&amp;irrigation[irrigation_level_name],irrigation[experiment_id]=A280)))</f>
        <v>|</v>
      </c>
    </row>
    <row r="281" spans="2:2" x14ac:dyDescent="0.25">
      <c r="B281" s="11" t="str" cm="1">
        <f t="array" ref="B281">TRANSPOSE(_xlfn._xlws.SORT(_xlfn._xlws.FILTER(irrigation[irrigation_level]&amp;"|"&amp;irrigation[irrigation_level_name],irrigation[experiment_id]=A281)))</f>
        <v>|</v>
      </c>
    </row>
    <row r="282" spans="2:2" x14ac:dyDescent="0.25">
      <c r="B282" s="11" t="str" cm="1">
        <f t="array" ref="B282">TRANSPOSE(_xlfn._xlws.SORT(_xlfn._xlws.FILTER(irrigation[irrigation_level]&amp;"|"&amp;irrigation[irrigation_level_name],irrigation[experiment_id]=A282)))</f>
        <v>|</v>
      </c>
    </row>
    <row r="283" spans="2:2" x14ac:dyDescent="0.25">
      <c r="B283" s="11" t="str" cm="1">
        <f t="array" ref="B283">TRANSPOSE(_xlfn._xlws.SORT(_xlfn._xlws.FILTER(irrigation[irrigation_level]&amp;"|"&amp;irrigation[irrigation_level_name],irrigation[experiment_id]=A283)))</f>
        <v>|</v>
      </c>
    </row>
    <row r="284" spans="2:2" x14ac:dyDescent="0.25">
      <c r="B284" s="11" t="str" cm="1">
        <f t="array" ref="B284">TRANSPOSE(_xlfn._xlws.SORT(_xlfn._xlws.FILTER(irrigation[irrigation_level]&amp;"|"&amp;irrigation[irrigation_level_name],irrigation[experiment_id]=A284)))</f>
        <v>|</v>
      </c>
    </row>
    <row r="285" spans="2:2" x14ac:dyDescent="0.25">
      <c r="B285" s="11" t="str" cm="1">
        <f t="array" ref="B285">TRANSPOSE(_xlfn._xlws.SORT(_xlfn._xlws.FILTER(irrigation[irrigation_level]&amp;"|"&amp;irrigation[irrigation_level_name],irrigation[experiment_id]=A285)))</f>
        <v>|</v>
      </c>
    </row>
    <row r="286" spans="2:2" x14ac:dyDescent="0.25">
      <c r="B286" s="11" t="str" cm="1">
        <f t="array" ref="B286">TRANSPOSE(_xlfn._xlws.SORT(_xlfn._xlws.FILTER(irrigation[irrigation_level]&amp;"|"&amp;irrigation[irrigation_level_name],irrigation[experiment_id]=A286)))</f>
        <v>|</v>
      </c>
    </row>
    <row r="287" spans="2:2" x14ac:dyDescent="0.25">
      <c r="B287" s="11" t="str" cm="1">
        <f t="array" ref="B287">TRANSPOSE(_xlfn._xlws.SORT(_xlfn._xlws.FILTER(irrigation[irrigation_level]&amp;"|"&amp;irrigation[irrigation_level_name],irrigation[experiment_id]=A287)))</f>
        <v>|</v>
      </c>
    </row>
    <row r="288" spans="2:2" x14ac:dyDescent="0.25">
      <c r="B288" s="11" t="str" cm="1">
        <f t="array" ref="B288">TRANSPOSE(_xlfn._xlws.SORT(_xlfn._xlws.FILTER(irrigation[irrigation_level]&amp;"|"&amp;irrigation[irrigation_level_name],irrigation[experiment_id]=A288)))</f>
        <v>|</v>
      </c>
    </row>
    <row r="289" spans="2:2" x14ac:dyDescent="0.25">
      <c r="B289" s="11" t="str" cm="1">
        <f t="array" ref="B289">TRANSPOSE(_xlfn._xlws.SORT(_xlfn._xlws.FILTER(irrigation[irrigation_level]&amp;"|"&amp;irrigation[irrigation_level_name],irrigation[experiment_id]=A289)))</f>
        <v>|</v>
      </c>
    </row>
    <row r="290" spans="2:2" x14ac:dyDescent="0.25">
      <c r="B290" s="11" t="str" cm="1">
        <f t="array" ref="B290">TRANSPOSE(_xlfn._xlws.SORT(_xlfn._xlws.FILTER(irrigation[irrigation_level]&amp;"|"&amp;irrigation[irrigation_level_name],irrigation[experiment_id]=A290)))</f>
        <v>|</v>
      </c>
    </row>
    <row r="291" spans="2:2" x14ac:dyDescent="0.25">
      <c r="B291" s="11" t="str" cm="1">
        <f t="array" ref="B291">TRANSPOSE(_xlfn._xlws.SORT(_xlfn._xlws.FILTER(irrigation[irrigation_level]&amp;"|"&amp;irrigation[irrigation_level_name],irrigation[experiment_id]=A291)))</f>
        <v>|</v>
      </c>
    </row>
    <row r="292" spans="2:2" x14ac:dyDescent="0.25">
      <c r="B292" s="11" t="str" cm="1">
        <f t="array" ref="B292">TRANSPOSE(_xlfn._xlws.SORT(_xlfn._xlws.FILTER(irrigation[irrigation_level]&amp;"|"&amp;irrigation[irrigation_level_name],irrigation[experiment_id]=A292)))</f>
        <v>|</v>
      </c>
    </row>
    <row r="293" spans="2:2" x14ac:dyDescent="0.25">
      <c r="B293" s="11" t="str" cm="1">
        <f t="array" ref="B293">TRANSPOSE(_xlfn._xlws.SORT(_xlfn._xlws.FILTER(irrigation[irrigation_level]&amp;"|"&amp;irrigation[irrigation_level_name],irrigation[experiment_id]=A293)))</f>
        <v>|</v>
      </c>
    </row>
    <row r="294" spans="2:2" x14ac:dyDescent="0.25">
      <c r="B294" s="11" t="str" cm="1">
        <f t="array" ref="B294">TRANSPOSE(_xlfn._xlws.SORT(_xlfn._xlws.FILTER(irrigation[irrigation_level]&amp;"|"&amp;irrigation[irrigation_level_name],irrigation[experiment_id]=A294)))</f>
        <v>|</v>
      </c>
    </row>
    <row r="295" spans="2:2" x14ac:dyDescent="0.25">
      <c r="B295" s="11" t="str" cm="1">
        <f t="array" ref="B295">TRANSPOSE(_xlfn._xlws.SORT(_xlfn._xlws.FILTER(irrigation[irrigation_level]&amp;"|"&amp;irrigation[irrigation_level_name],irrigation[experiment_id]=A295)))</f>
        <v>|</v>
      </c>
    </row>
    <row r="296" spans="2:2" x14ac:dyDescent="0.25">
      <c r="B296" s="11" t="str" cm="1">
        <f t="array" ref="B296">TRANSPOSE(_xlfn._xlws.SORT(_xlfn._xlws.FILTER(irrigation[irrigation_level]&amp;"|"&amp;irrigation[irrigation_level_name],irrigation[experiment_id]=A296)))</f>
        <v>|</v>
      </c>
    </row>
    <row r="297" spans="2:2" x14ac:dyDescent="0.25">
      <c r="B297" s="11" t="str" cm="1">
        <f t="array" ref="B297">TRANSPOSE(_xlfn._xlws.SORT(_xlfn._xlws.FILTER(irrigation[irrigation_level]&amp;"|"&amp;irrigation[irrigation_level_name],irrigation[experiment_id]=A297)))</f>
        <v>|</v>
      </c>
    </row>
    <row r="298" spans="2:2" x14ac:dyDescent="0.25">
      <c r="B298" s="11" t="str" cm="1">
        <f t="array" ref="B298">TRANSPOSE(_xlfn._xlws.SORT(_xlfn._xlws.FILTER(irrigation[irrigation_level]&amp;"|"&amp;irrigation[irrigation_level_name],irrigation[experiment_id]=A298)))</f>
        <v>|</v>
      </c>
    </row>
    <row r="299" spans="2:2" x14ac:dyDescent="0.25">
      <c r="B299" s="11" t="str" cm="1">
        <f t="array" ref="B299">TRANSPOSE(_xlfn._xlws.SORT(_xlfn._xlws.FILTER(irrigation[irrigation_level]&amp;"|"&amp;irrigation[irrigation_level_name],irrigation[experiment_id]=A299)))</f>
        <v>|</v>
      </c>
    </row>
    <row r="300" spans="2:2" x14ac:dyDescent="0.25">
      <c r="B300" s="11" t="str" cm="1">
        <f t="array" ref="B300">TRANSPOSE(_xlfn._xlws.SORT(_xlfn._xlws.FILTER(irrigation[irrigation_level]&amp;"|"&amp;irrigation[irrigation_level_name],irrigation[experiment_id]=A300)))</f>
        <v>|</v>
      </c>
    </row>
    <row r="301" spans="2:2" x14ac:dyDescent="0.25">
      <c r="B301" s="11" t="str" cm="1">
        <f t="array" ref="B301">TRANSPOSE(_xlfn._xlws.SORT(_xlfn._xlws.FILTER(irrigation[irrigation_level]&amp;"|"&amp;irrigation[irrigation_level_name],irrigation[experiment_id]=A301)))</f>
        <v>|</v>
      </c>
    </row>
    <row r="302" spans="2:2" x14ac:dyDescent="0.25">
      <c r="B302" s="11" t="str" cm="1">
        <f t="array" ref="B302">TRANSPOSE(_xlfn._xlws.SORT(_xlfn._xlws.FILTER(irrigation[irrigation_level]&amp;"|"&amp;irrigation[irrigation_level_name],irrigation[experiment_id]=A302)))</f>
        <v>|</v>
      </c>
    </row>
    <row r="303" spans="2:2" x14ac:dyDescent="0.25">
      <c r="B303" s="11" t="str" cm="1">
        <f t="array" ref="B303">TRANSPOSE(_xlfn._xlws.SORT(_xlfn._xlws.FILTER(irrigation[irrigation_level]&amp;"|"&amp;irrigation[irrigation_level_name],irrigation[experiment_id]=A303)))</f>
        <v>|</v>
      </c>
    </row>
    <row r="304" spans="2:2" x14ac:dyDescent="0.25">
      <c r="B304" s="11" t="str" cm="1">
        <f t="array" ref="B304">TRANSPOSE(_xlfn._xlws.SORT(_xlfn._xlws.FILTER(irrigation[irrigation_level]&amp;"|"&amp;irrigation[irrigation_level_name],irrigation[experiment_id]=A304)))</f>
        <v>|</v>
      </c>
    </row>
    <row r="305" spans="2:2" x14ac:dyDescent="0.25">
      <c r="B305" s="11" t="str" cm="1">
        <f t="array" ref="B305">TRANSPOSE(_xlfn._xlws.SORT(_xlfn._xlws.FILTER(irrigation[irrigation_level]&amp;"|"&amp;irrigation[irrigation_level_name],irrigation[experiment_id]=A305)))</f>
        <v>|</v>
      </c>
    </row>
    <row r="306" spans="2:2" x14ac:dyDescent="0.25">
      <c r="B306" s="11" t="str" cm="1">
        <f t="array" ref="B306">TRANSPOSE(_xlfn._xlws.SORT(_xlfn._xlws.FILTER(irrigation[irrigation_level]&amp;"|"&amp;irrigation[irrigation_level_name],irrigation[experiment_id]=A306)))</f>
        <v>|</v>
      </c>
    </row>
    <row r="307" spans="2:2" x14ac:dyDescent="0.25">
      <c r="B307" s="11" t="str" cm="1">
        <f t="array" ref="B307">TRANSPOSE(_xlfn._xlws.SORT(_xlfn._xlws.FILTER(irrigation[irrigation_level]&amp;"|"&amp;irrigation[irrigation_level_name],irrigation[experiment_id]=A307)))</f>
        <v>|</v>
      </c>
    </row>
    <row r="308" spans="2:2" x14ac:dyDescent="0.25">
      <c r="B308" s="11" t="str" cm="1">
        <f t="array" ref="B308">TRANSPOSE(_xlfn._xlws.SORT(_xlfn._xlws.FILTER(irrigation[irrigation_level]&amp;"|"&amp;irrigation[irrigation_level_name],irrigation[experiment_id]=A308)))</f>
        <v>|</v>
      </c>
    </row>
    <row r="309" spans="2:2" x14ac:dyDescent="0.25">
      <c r="B309" s="11" t="str" cm="1">
        <f t="array" ref="B309">TRANSPOSE(_xlfn._xlws.SORT(_xlfn._xlws.FILTER(irrigation[irrigation_level]&amp;"|"&amp;irrigation[irrigation_level_name],irrigation[experiment_id]=A309)))</f>
        <v>|</v>
      </c>
    </row>
    <row r="310" spans="2:2" x14ac:dyDescent="0.25">
      <c r="B310" s="11" t="str" cm="1">
        <f t="array" ref="B310">TRANSPOSE(_xlfn._xlws.SORT(_xlfn._xlws.FILTER(irrigation[irrigation_level]&amp;"|"&amp;irrigation[irrigation_level_name],irrigation[experiment_id]=A310)))</f>
        <v>|</v>
      </c>
    </row>
    <row r="311" spans="2:2" x14ac:dyDescent="0.25">
      <c r="B311" s="11" t="str" cm="1">
        <f t="array" ref="B311">TRANSPOSE(_xlfn._xlws.SORT(_xlfn._xlws.FILTER(irrigation[irrigation_level]&amp;"|"&amp;irrigation[irrigation_level_name],irrigation[experiment_id]=A311)))</f>
        <v>|</v>
      </c>
    </row>
    <row r="312" spans="2:2" x14ac:dyDescent="0.25">
      <c r="B312" s="11" t="str" cm="1">
        <f t="array" ref="B312">TRANSPOSE(_xlfn._xlws.SORT(_xlfn._xlws.FILTER(irrigation[irrigation_level]&amp;"|"&amp;irrigation[irrigation_level_name],irrigation[experiment_id]=A312)))</f>
        <v>|</v>
      </c>
    </row>
    <row r="313" spans="2:2" x14ac:dyDescent="0.25">
      <c r="B313" s="11" t="str" cm="1">
        <f t="array" ref="B313">TRANSPOSE(_xlfn._xlws.SORT(_xlfn._xlws.FILTER(irrigation[irrigation_level]&amp;"|"&amp;irrigation[irrigation_level_name],irrigation[experiment_id]=A313)))</f>
        <v>|</v>
      </c>
    </row>
    <row r="314" spans="2:2" x14ac:dyDescent="0.25">
      <c r="B314" s="11" t="str" cm="1">
        <f t="array" ref="B314">TRANSPOSE(_xlfn._xlws.SORT(_xlfn._xlws.FILTER(irrigation[irrigation_level]&amp;"|"&amp;irrigation[irrigation_level_name],irrigation[experiment_id]=A314)))</f>
        <v>|</v>
      </c>
    </row>
    <row r="315" spans="2:2" x14ac:dyDescent="0.25">
      <c r="B315" s="11" t="str" cm="1">
        <f t="array" ref="B315">TRANSPOSE(_xlfn._xlws.SORT(_xlfn._xlws.FILTER(irrigation[irrigation_level]&amp;"|"&amp;irrigation[irrigation_level_name],irrigation[experiment_id]=A315)))</f>
        <v>|</v>
      </c>
    </row>
    <row r="316" spans="2:2" x14ac:dyDescent="0.25">
      <c r="B316" s="11" t="str" cm="1">
        <f t="array" ref="B316">TRANSPOSE(_xlfn._xlws.SORT(_xlfn._xlws.FILTER(irrigation[irrigation_level]&amp;"|"&amp;irrigation[irrigation_level_name],irrigation[experiment_id]=A316)))</f>
        <v>|</v>
      </c>
    </row>
    <row r="317" spans="2:2" x14ac:dyDescent="0.25">
      <c r="B317" s="11" t="str" cm="1">
        <f t="array" ref="B317">TRANSPOSE(_xlfn._xlws.SORT(_xlfn._xlws.FILTER(irrigation[irrigation_level]&amp;"|"&amp;irrigation[irrigation_level_name],irrigation[experiment_id]=A317)))</f>
        <v>|</v>
      </c>
    </row>
    <row r="318" spans="2:2" x14ac:dyDescent="0.25">
      <c r="B318" s="11" t="str" cm="1">
        <f t="array" ref="B318">TRANSPOSE(_xlfn._xlws.SORT(_xlfn._xlws.FILTER(irrigation[irrigation_level]&amp;"|"&amp;irrigation[irrigation_level_name],irrigation[experiment_id]=A318)))</f>
        <v>|</v>
      </c>
    </row>
    <row r="319" spans="2:2" x14ac:dyDescent="0.25">
      <c r="B319" s="11" t="str" cm="1">
        <f t="array" ref="B319">TRANSPOSE(_xlfn._xlws.SORT(_xlfn._xlws.FILTER(irrigation[irrigation_level]&amp;"|"&amp;irrigation[irrigation_level_name],irrigation[experiment_id]=A319)))</f>
        <v>|</v>
      </c>
    </row>
    <row r="320" spans="2:2" x14ac:dyDescent="0.25">
      <c r="B320" s="11" t="str" cm="1">
        <f t="array" ref="B320">TRANSPOSE(_xlfn._xlws.SORT(_xlfn._xlws.FILTER(irrigation[irrigation_level]&amp;"|"&amp;irrigation[irrigation_level_name],irrigation[experiment_id]=A320)))</f>
        <v>|</v>
      </c>
    </row>
    <row r="321" spans="2:2" x14ac:dyDescent="0.25">
      <c r="B321" s="11" t="str" cm="1">
        <f t="array" ref="B321">TRANSPOSE(_xlfn._xlws.SORT(_xlfn._xlws.FILTER(irrigation[irrigation_level]&amp;"|"&amp;irrigation[irrigation_level_name],irrigation[experiment_id]=A321)))</f>
        <v>|</v>
      </c>
    </row>
    <row r="322" spans="2:2" x14ac:dyDescent="0.25">
      <c r="B322" s="11" t="str" cm="1">
        <f t="array" ref="B322">TRANSPOSE(_xlfn._xlws.SORT(_xlfn._xlws.FILTER(irrigation[irrigation_level]&amp;"|"&amp;irrigation[irrigation_level_name],irrigation[experiment_id]=A322)))</f>
        <v>|</v>
      </c>
    </row>
    <row r="323" spans="2:2" x14ac:dyDescent="0.25">
      <c r="B323" s="11" t="str" cm="1">
        <f t="array" ref="B323">TRANSPOSE(_xlfn._xlws.SORT(_xlfn._xlws.FILTER(irrigation[irrigation_level]&amp;"|"&amp;irrigation[irrigation_level_name],irrigation[experiment_id]=A323)))</f>
        <v>|</v>
      </c>
    </row>
    <row r="324" spans="2:2" x14ac:dyDescent="0.25">
      <c r="B324" s="11" t="str" cm="1">
        <f t="array" ref="B324">TRANSPOSE(_xlfn._xlws.SORT(_xlfn._xlws.FILTER(irrigation[irrigation_level]&amp;"|"&amp;irrigation[irrigation_level_name],irrigation[experiment_id]=A324)))</f>
        <v>|</v>
      </c>
    </row>
    <row r="325" spans="2:2" x14ac:dyDescent="0.25">
      <c r="B325" s="11" t="str" cm="1">
        <f t="array" ref="B325">TRANSPOSE(_xlfn._xlws.SORT(_xlfn._xlws.FILTER(irrigation[irrigation_level]&amp;"|"&amp;irrigation[irrigation_level_name],irrigation[experiment_id]=A325)))</f>
        <v>|</v>
      </c>
    </row>
    <row r="326" spans="2:2" x14ac:dyDescent="0.25">
      <c r="B326" s="11" t="str" cm="1">
        <f t="array" ref="B326">TRANSPOSE(_xlfn._xlws.SORT(_xlfn._xlws.FILTER(irrigation[irrigation_level]&amp;"|"&amp;irrigation[irrigation_level_name],irrigation[experiment_id]=A326)))</f>
        <v>|</v>
      </c>
    </row>
    <row r="327" spans="2:2" x14ac:dyDescent="0.25">
      <c r="B327" s="11" t="str" cm="1">
        <f t="array" ref="B327">TRANSPOSE(_xlfn._xlws.SORT(_xlfn._xlws.FILTER(irrigation[irrigation_level]&amp;"|"&amp;irrigation[irrigation_level_name],irrigation[experiment_id]=A327)))</f>
        <v>|</v>
      </c>
    </row>
    <row r="328" spans="2:2" x14ac:dyDescent="0.25">
      <c r="B328" s="11" t="str" cm="1">
        <f t="array" ref="B328">TRANSPOSE(_xlfn._xlws.SORT(_xlfn._xlws.FILTER(irrigation[irrigation_level]&amp;"|"&amp;irrigation[irrigation_level_name],irrigation[experiment_id]=A328)))</f>
        <v>|</v>
      </c>
    </row>
    <row r="329" spans="2:2" x14ac:dyDescent="0.25">
      <c r="B329" s="11" t="str" cm="1">
        <f t="array" ref="B329">TRANSPOSE(_xlfn._xlws.SORT(_xlfn._xlws.FILTER(irrigation[irrigation_level]&amp;"|"&amp;irrigation[irrigation_level_name],irrigation[experiment_id]=A329)))</f>
        <v>|</v>
      </c>
    </row>
    <row r="330" spans="2:2" x14ac:dyDescent="0.25">
      <c r="B330" s="11" t="str" cm="1">
        <f t="array" ref="B330">TRANSPOSE(_xlfn._xlws.SORT(_xlfn._xlws.FILTER(irrigation[irrigation_level]&amp;"|"&amp;irrigation[irrigation_level_name],irrigation[experiment_id]=A330)))</f>
        <v>|</v>
      </c>
    </row>
    <row r="331" spans="2:2" x14ac:dyDescent="0.25">
      <c r="B331" s="11" t="str" cm="1">
        <f t="array" ref="B331">TRANSPOSE(_xlfn._xlws.SORT(_xlfn._xlws.FILTER(irrigation[irrigation_level]&amp;"|"&amp;irrigation[irrigation_level_name],irrigation[experiment_id]=A331)))</f>
        <v>|</v>
      </c>
    </row>
    <row r="332" spans="2:2" x14ac:dyDescent="0.25">
      <c r="B332" s="11" t="str" cm="1">
        <f t="array" ref="B332">TRANSPOSE(_xlfn._xlws.SORT(_xlfn._xlws.FILTER(irrigation[irrigation_level]&amp;"|"&amp;irrigation[irrigation_level_name],irrigation[experiment_id]=A332)))</f>
        <v>|</v>
      </c>
    </row>
    <row r="333" spans="2:2" x14ac:dyDescent="0.25">
      <c r="B333" s="11" t="str" cm="1">
        <f t="array" ref="B333">TRANSPOSE(_xlfn._xlws.SORT(_xlfn._xlws.FILTER(irrigation[irrigation_level]&amp;"|"&amp;irrigation[irrigation_level_name],irrigation[experiment_id]=A333)))</f>
        <v>|</v>
      </c>
    </row>
    <row r="334" spans="2:2" x14ac:dyDescent="0.25">
      <c r="B334" s="11" t="str" cm="1">
        <f t="array" ref="B334">TRANSPOSE(_xlfn._xlws.SORT(_xlfn._xlws.FILTER(irrigation[irrigation_level]&amp;"|"&amp;irrigation[irrigation_level_name],irrigation[experiment_id]=A334)))</f>
        <v>|</v>
      </c>
    </row>
    <row r="335" spans="2:2" x14ac:dyDescent="0.25">
      <c r="B335" s="11" t="str" cm="1">
        <f t="array" ref="B335">TRANSPOSE(_xlfn._xlws.SORT(_xlfn._xlws.FILTER(irrigation[irrigation_level]&amp;"|"&amp;irrigation[irrigation_level_name],irrigation[experiment_id]=A335)))</f>
        <v>|</v>
      </c>
    </row>
    <row r="336" spans="2:2" x14ac:dyDescent="0.25">
      <c r="B336" s="11" t="str" cm="1">
        <f t="array" ref="B336">TRANSPOSE(_xlfn._xlws.SORT(_xlfn._xlws.FILTER(irrigation[irrigation_level]&amp;"|"&amp;irrigation[irrigation_level_name],irrigation[experiment_id]=A336)))</f>
        <v>|</v>
      </c>
    </row>
    <row r="337" spans="2:2" x14ac:dyDescent="0.25">
      <c r="B337" s="11" t="str" cm="1">
        <f t="array" ref="B337">TRANSPOSE(_xlfn._xlws.SORT(_xlfn._xlws.FILTER(irrigation[irrigation_level]&amp;"|"&amp;irrigation[irrigation_level_name],irrigation[experiment_id]=A337)))</f>
        <v>|</v>
      </c>
    </row>
    <row r="338" spans="2:2" x14ac:dyDescent="0.25">
      <c r="B338" s="11" t="str" cm="1">
        <f t="array" ref="B338">TRANSPOSE(_xlfn._xlws.SORT(_xlfn._xlws.FILTER(irrigation[irrigation_level]&amp;"|"&amp;irrigation[irrigation_level_name],irrigation[experiment_id]=A338)))</f>
        <v>|</v>
      </c>
    </row>
    <row r="339" spans="2:2" x14ac:dyDescent="0.25">
      <c r="B339" s="11" t="str" cm="1">
        <f t="array" ref="B339">TRANSPOSE(_xlfn._xlws.SORT(_xlfn._xlws.FILTER(irrigation[irrigation_level]&amp;"|"&amp;irrigation[irrigation_level_name],irrigation[experiment_id]=A339)))</f>
        <v>|</v>
      </c>
    </row>
    <row r="340" spans="2:2" x14ac:dyDescent="0.25">
      <c r="B340" s="11" t="str" cm="1">
        <f t="array" ref="B340">TRANSPOSE(_xlfn._xlws.SORT(_xlfn._xlws.FILTER(irrigation[irrigation_level]&amp;"|"&amp;irrigation[irrigation_level_name],irrigation[experiment_id]=A340)))</f>
        <v>|</v>
      </c>
    </row>
    <row r="341" spans="2:2" x14ac:dyDescent="0.25">
      <c r="B341" s="11" t="str" cm="1">
        <f t="array" ref="B341">TRANSPOSE(_xlfn._xlws.SORT(_xlfn._xlws.FILTER(irrigation[irrigation_level]&amp;"|"&amp;irrigation[irrigation_level_name],irrigation[experiment_id]=A341)))</f>
        <v>|</v>
      </c>
    </row>
    <row r="342" spans="2:2" x14ac:dyDescent="0.25">
      <c r="B342" s="11" t="str" cm="1">
        <f t="array" ref="B342">TRANSPOSE(_xlfn._xlws.SORT(_xlfn._xlws.FILTER(irrigation[irrigation_level]&amp;"|"&amp;irrigation[irrigation_level_name],irrigation[experiment_id]=A342)))</f>
        <v>|</v>
      </c>
    </row>
    <row r="343" spans="2:2" x14ac:dyDescent="0.25">
      <c r="B343" s="11" t="str" cm="1">
        <f t="array" ref="B343">TRANSPOSE(_xlfn._xlws.SORT(_xlfn._xlws.FILTER(irrigation[irrigation_level]&amp;"|"&amp;irrigation[irrigation_level_name],irrigation[experiment_id]=A343)))</f>
        <v>|</v>
      </c>
    </row>
    <row r="344" spans="2:2" x14ac:dyDescent="0.25">
      <c r="B344" s="11" t="str" cm="1">
        <f t="array" ref="B344">TRANSPOSE(_xlfn._xlws.SORT(_xlfn._xlws.FILTER(irrigation[irrigation_level]&amp;"|"&amp;irrigation[irrigation_level_name],irrigation[experiment_id]=A344)))</f>
        <v>|</v>
      </c>
    </row>
    <row r="345" spans="2:2" x14ac:dyDescent="0.25">
      <c r="B345" s="11" t="str" cm="1">
        <f t="array" ref="B345">TRANSPOSE(_xlfn._xlws.SORT(_xlfn._xlws.FILTER(irrigation[irrigation_level]&amp;"|"&amp;irrigation[irrigation_level_name],irrigation[experiment_id]=A345)))</f>
        <v>|</v>
      </c>
    </row>
    <row r="346" spans="2:2" x14ac:dyDescent="0.25">
      <c r="B346" s="11" t="str" cm="1">
        <f t="array" ref="B346">TRANSPOSE(_xlfn._xlws.SORT(_xlfn._xlws.FILTER(irrigation[irrigation_level]&amp;"|"&amp;irrigation[irrigation_level_name],irrigation[experiment_id]=A346)))</f>
        <v>|</v>
      </c>
    </row>
    <row r="347" spans="2:2" x14ac:dyDescent="0.25">
      <c r="B347" s="11" t="str" cm="1">
        <f t="array" ref="B347">TRANSPOSE(_xlfn._xlws.SORT(_xlfn._xlws.FILTER(irrigation[irrigation_level]&amp;"|"&amp;irrigation[irrigation_level_name],irrigation[experiment_id]=A347)))</f>
        <v>|</v>
      </c>
    </row>
    <row r="348" spans="2:2" x14ac:dyDescent="0.25">
      <c r="B348" s="11" t="str" cm="1">
        <f t="array" ref="B348">TRANSPOSE(_xlfn._xlws.SORT(_xlfn._xlws.FILTER(irrigation[irrigation_level]&amp;"|"&amp;irrigation[irrigation_level_name],irrigation[experiment_id]=A348)))</f>
        <v>|</v>
      </c>
    </row>
    <row r="349" spans="2:2" x14ac:dyDescent="0.25">
      <c r="B349" s="11" t="str" cm="1">
        <f t="array" ref="B349">TRANSPOSE(_xlfn._xlws.SORT(_xlfn._xlws.FILTER(irrigation[irrigation_level]&amp;"|"&amp;irrigation[irrigation_level_name],irrigation[experiment_id]=A349)))</f>
        <v>|</v>
      </c>
    </row>
    <row r="350" spans="2:2" x14ac:dyDescent="0.25">
      <c r="B350" s="11" t="str" cm="1">
        <f t="array" ref="B350">TRANSPOSE(_xlfn._xlws.SORT(_xlfn._xlws.FILTER(irrigation[irrigation_level]&amp;"|"&amp;irrigation[irrigation_level_name],irrigation[experiment_id]=A350)))</f>
        <v>|</v>
      </c>
    </row>
    <row r="351" spans="2:2" x14ac:dyDescent="0.25">
      <c r="B351" s="11" t="str" cm="1">
        <f t="array" ref="B351">TRANSPOSE(_xlfn._xlws.SORT(_xlfn._xlws.FILTER(irrigation[irrigation_level]&amp;"|"&amp;irrigation[irrigation_level_name],irrigation[experiment_id]=A351)))</f>
        <v>|</v>
      </c>
    </row>
    <row r="352" spans="2:2" x14ac:dyDescent="0.25">
      <c r="B352" s="11" t="str" cm="1">
        <f t="array" ref="B352">TRANSPOSE(_xlfn._xlws.SORT(_xlfn._xlws.FILTER(irrigation[irrigation_level]&amp;"|"&amp;irrigation[irrigation_level_name],irrigation[experiment_id]=A352)))</f>
        <v>|</v>
      </c>
    </row>
    <row r="353" spans="2:2" x14ac:dyDescent="0.25">
      <c r="B353" s="11" t="str" cm="1">
        <f t="array" ref="B353">TRANSPOSE(_xlfn._xlws.SORT(_xlfn._xlws.FILTER(irrigation[irrigation_level]&amp;"|"&amp;irrigation[irrigation_level_name],irrigation[experiment_id]=A353)))</f>
        <v>|</v>
      </c>
    </row>
    <row r="354" spans="2:2" x14ac:dyDescent="0.25">
      <c r="B354" s="11" t="str" cm="1">
        <f t="array" ref="B354">TRANSPOSE(_xlfn._xlws.SORT(_xlfn._xlws.FILTER(irrigation[irrigation_level]&amp;"|"&amp;irrigation[irrigation_level_name],irrigation[experiment_id]=A354)))</f>
        <v>|</v>
      </c>
    </row>
    <row r="355" spans="2:2" x14ac:dyDescent="0.25">
      <c r="B355" s="11" t="str" cm="1">
        <f t="array" ref="B355">TRANSPOSE(_xlfn._xlws.SORT(_xlfn._xlws.FILTER(irrigation[irrigation_level]&amp;"|"&amp;irrigation[irrigation_level_name],irrigation[experiment_id]=A355)))</f>
        <v>|</v>
      </c>
    </row>
    <row r="356" spans="2:2" x14ac:dyDescent="0.25">
      <c r="B356" s="11" t="str" cm="1">
        <f t="array" ref="B356">TRANSPOSE(_xlfn._xlws.SORT(_xlfn._xlws.FILTER(irrigation[irrigation_level]&amp;"|"&amp;irrigation[irrigation_level_name],irrigation[experiment_id]=A356)))</f>
        <v>|</v>
      </c>
    </row>
    <row r="357" spans="2:2" x14ac:dyDescent="0.25">
      <c r="B357" s="11" t="str" cm="1">
        <f t="array" ref="B357">TRANSPOSE(_xlfn._xlws.SORT(_xlfn._xlws.FILTER(irrigation[irrigation_level]&amp;"|"&amp;irrigation[irrigation_level_name],irrigation[experiment_id]=A357)))</f>
        <v>|</v>
      </c>
    </row>
    <row r="358" spans="2:2" x14ac:dyDescent="0.25">
      <c r="B358" s="11" t="str" cm="1">
        <f t="array" ref="B358">TRANSPOSE(_xlfn._xlws.SORT(_xlfn._xlws.FILTER(irrigation[irrigation_level]&amp;"|"&amp;irrigation[irrigation_level_name],irrigation[experiment_id]=A358)))</f>
        <v>|</v>
      </c>
    </row>
    <row r="359" spans="2:2" x14ac:dyDescent="0.25">
      <c r="B359" s="11" t="str" cm="1">
        <f t="array" ref="B359">TRANSPOSE(_xlfn._xlws.SORT(_xlfn._xlws.FILTER(irrigation[irrigation_level]&amp;"|"&amp;irrigation[irrigation_level_name],irrigation[experiment_id]=A359)))</f>
        <v>|</v>
      </c>
    </row>
    <row r="360" spans="2:2" x14ac:dyDescent="0.25">
      <c r="B360" s="11" t="str" cm="1">
        <f t="array" ref="B360">TRANSPOSE(_xlfn._xlws.SORT(_xlfn._xlws.FILTER(irrigation[irrigation_level]&amp;"|"&amp;irrigation[irrigation_level_name],irrigation[experiment_id]=A360)))</f>
        <v>|</v>
      </c>
    </row>
    <row r="361" spans="2:2" x14ac:dyDescent="0.25">
      <c r="B361" s="11" t="str" cm="1">
        <f t="array" ref="B361">TRANSPOSE(_xlfn._xlws.SORT(_xlfn._xlws.FILTER(irrigation[irrigation_level]&amp;"|"&amp;irrigation[irrigation_level_name],irrigation[experiment_id]=A361)))</f>
        <v>|</v>
      </c>
    </row>
    <row r="362" spans="2:2" x14ac:dyDescent="0.25">
      <c r="B362" s="11" t="str" cm="1">
        <f t="array" ref="B362">TRANSPOSE(_xlfn._xlws.SORT(_xlfn._xlws.FILTER(irrigation[irrigation_level]&amp;"|"&amp;irrigation[irrigation_level_name],irrigation[experiment_id]=A362)))</f>
        <v>|</v>
      </c>
    </row>
    <row r="363" spans="2:2" x14ac:dyDescent="0.25">
      <c r="B363" s="11" t="str" cm="1">
        <f t="array" ref="B363">TRANSPOSE(_xlfn._xlws.SORT(_xlfn._xlws.FILTER(irrigation[irrigation_level]&amp;"|"&amp;irrigation[irrigation_level_name],irrigation[experiment_id]=A363)))</f>
        <v>|</v>
      </c>
    </row>
    <row r="364" spans="2:2" x14ac:dyDescent="0.25">
      <c r="B364" s="11" t="str" cm="1">
        <f t="array" ref="B364">TRANSPOSE(_xlfn._xlws.SORT(_xlfn._xlws.FILTER(irrigation[irrigation_level]&amp;"|"&amp;irrigation[irrigation_level_name],irrigation[experiment_id]=A364)))</f>
        <v>|</v>
      </c>
    </row>
    <row r="365" spans="2:2" x14ac:dyDescent="0.25">
      <c r="B365" s="11" t="str" cm="1">
        <f t="array" ref="B365">TRANSPOSE(_xlfn._xlws.SORT(_xlfn._xlws.FILTER(irrigation[irrigation_level]&amp;"|"&amp;irrigation[irrigation_level_name],irrigation[experiment_id]=A365)))</f>
        <v>|</v>
      </c>
    </row>
    <row r="366" spans="2:2" x14ac:dyDescent="0.25">
      <c r="B366" s="11" t="str" cm="1">
        <f t="array" ref="B366">TRANSPOSE(_xlfn._xlws.SORT(_xlfn._xlws.FILTER(irrigation[irrigation_level]&amp;"|"&amp;irrigation[irrigation_level_name],irrigation[experiment_id]=A366)))</f>
        <v>|</v>
      </c>
    </row>
    <row r="367" spans="2:2" x14ac:dyDescent="0.25">
      <c r="B367" s="11" t="str" cm="1">
        <f t="array" ref="B367">TRANSPOSE(_xlfn._xlws.SORT(_xlfn._xlws.FILTER(irrigation[irrigation_level]&amp;"|"&amp;irrigation[irrigation_level_name],irrigation[experiment_id]=A367)))</f>
        <v>|</v>
      </c>
    </row>
    <row r="368" spans="2:2" x14ac:dyDescent="0.25">
      <c r="B368" s="11" t="str" cm="1">
        <f t="array" ref="B368">TRANSPOSE(_xlfn._xlws.SORT(_xlfn._xlws.FILTER(irrigation[irrigation_level]&amp;"|"&amp;irrigation[irrigation_level_name],irrigation[experiment_id]=A368)))</f>
        <v>|</v>
      </c>
    </row>
    <row r="369" spans="2:2" x14ac:dyDescent="0.25">
      <c r="B369" s="11" t="str" cm="1">
        <f t="array" ref="B369">TRANSPOSE(_xlfn._xlws.SORT(_xlfn._xlws.FILTER(irrigation[irrigation_level]&amp;"|"&amp;irrigation[irrigation_level_name],irrigation[experiment_id]=A369)))</f>
        <v>|</v>
      </c>
    </row>
    <row r="370" spans="2:2" x14ac:dyDescent="0.25">
      <c r="B370" s="11" t="str" cm="1">
        <f t="array" ref="B370">TRANSPOSE(_xlfn._xlws.SORT(_xlfn._xlws.FILTER(irrigation[irrigation_level]&amp;"|"&amp;irrigation[irrigation_level_name],irrigation[experiment_id]=A370)))</f>
        <v>|</v>
      </c>
    </row>
    <row r="371" spans="2:2" x14ac:dyDescent="0.25">
      <c r="B371" s="11" t="str" cm="1">
        <f t="array" ref="B371">TRANSPOSE(_xlfn._xlws.SORT(_xlfn._xlws.FILTER(irrigation[irrigation_level]&amp;"|"&amp;irrigation[irrigation_level_name],irrigation[experiment_id]=A371)))</f>
        <v>|</v>
      </c>
    </row>
    <row r="372" spans="2:2" x14ac:dyDescent="0.25">
      <c r="B372" s="11" t="str" cm="1">
        <f t="array" ref="B372">TRANSPOSE(_xlfn._xlws.SORT(_xlfn._xlws.FILTER(irrigation[irrigation_level]&amp;"|"&amp;irrigation[irrigation_level_name],irrigation[experiment_id]=A372)))</f>
        <v>|</v>
      </c>
    </row>
    <row r="373" spans="2:2" x14ac:dyDescent="0.25">
      <c r="B373" s="11" t="str" cm="1">
        <f t="array" ref="B373">TRANSPOSE(_xlfn._xlws.SORT(_xlfn._xlws.FILTER(irrigation[irrigation_level]&amp;"|"&amp;irrigation[irrigation_level_name],irrigation[experiment_id]=A373)))</f>
        <v>|</v>
      </c>
    </row>
    <row r="374" spans="2:2" x14ac:dyDescent="0.25">
      <c r="B374" s="11" t="str" cm="1">
        <f t="array" ref="B374">TRANSPOSE(_xlfn._xlws.SORT(_xlfn._xlws.FILTER(irrigation[irrigation_level]&amp;"|"&amp;irrigation[irrigation_level_name],irrigation[experiment_id]=A374)))</f>
        <v>|</v>
      </c>
    </row>
    <row r="375" spans="2:2" x14ac:dyDescent="0.25">
      <c r="B375" s="11" t="str" cm="1">
        <f t="array" ref="B375">TRANSPOSE(_xlfn._xlws.SORT(_xlfn._xlws.FILTER(irrigation[irrigation_level]&amp;"|"&amp;irrigation[irrigation_level_name],irrigation[experiment_id]=A375)))</f>
        <v>|</v>
      </c>
    </row>
    <row r="376" spans="2:2" x14ac:dyDescent="0.25">
      <c r="B376" s="11" t="str" cm="1">
        <f t="array" ref="B376">TRANSPOSE(_xlfn._xlws.SORT(_xlfn._xlws.FILTER(irrigation[irrigation_level]&amp;"|"&amp;irrigation[irrigation_level_name],irrigation[experiment_id]=A376)))</f>
        <v>|</v>
      </c>
    </row>
    <row r="377" spans="2:2" x14ac:dyDescent="0.25">
      <c r="B377" s="11" t="str" cm="1">
        <f t="array" ref="B377">TRANSPOSE(_xlfn._xlws.SORT(_xlfn._xlws.FILTER(irrigation[irrigation_level]&amp;"|"&amp;irrigation[irrigation_level_name],irrigation[experiment_id]=A377)))</f>
        <v>|</v>
      </c>
    </row>
    <row r="378" spans="2:2" x14ac:dyDescent="0.25">
      <c r="B378" s="11" t="str" cm="1">
        <f t="array" ref="B378">TRANSPOSE(_xlfn._xlws.SORT(_xlfn._xlws.FILTER(irrigation[irrigation_level]&amp;"|"&amp;irrigation[irrigation_level_name],irrigation[experiment_id]=A378)))</f>
        <v>|</v>
      </c>
    </row>
    <row r="379" spans="2:2" x14ac:dyDescent="0.25">
      <c r="B379" s="11" t="str" cm="1">
        <f t="array" ref="B379">TRANSPOSE(_xlfn._xlws.SORT(_xlfn._xlws.FILTER(irrigation[irrigation_level]&amp;"|"&amp;irrigation[irrigation_level_name],irrigation[experiment_id]=A379)))</f>
        <v>|</v>
      </c>
    </row>
    <row r="380" spans="2:2" x14ac:dyDescent="0.25">
      <c r="B380" s="11" t="str" cm="1">
        <f t="array" ref="B380">TRANSPOSE(_xlfn._xlws.SORT(_xlfn._xlws.FILTER(irrigation[irrigation_level]&amp;"|"&amp;irrigation[irrigation_level_name],irrigation[experiment_id]=A380)))</f>
        <v>|</v>
      </c>
    </row>
    <row r="381" spans="2:2" x14ac:dyDescent="0.25">
      <c r="B381" s="11" t="str" cm="1">
        <f t="array" ref="B381">TRANSPOSE(_xlfn._xlws.SORT(_xlfn._xlws.FILTER(irrigation[irrigation_level]&amp;"|"&amp;irrigation[irrigation_level_name],irrigation[experiment_id]=A381)))</f>
        <v>|</v>
      </c>
    </row>
    <row r="382" spans="2:2" x14ac:dyDescent="0.25">
      <c r="B382" s="11" t="str" cm="1">
        <f t="array" ref="B382">TRANSPOSE(_xlfn._xlws.SORT(_xlfn._xlws.FILTER(irrigation[irrigation_level]&amp;"|"&amp;irrigation[irrigation_level_name],irrigation[experiment_id]=A382)))</f>
        <v>|</v>
      </c>
    </row>
    <row r="383" spans="2:2" x14ac:dyDescent="0.25">
      <c r="B383" s="11" t="str" cm="1">
        <f t="array" ref="B383">TRANSPOSE(_xlfn._xlws.SORT(_xlfn._xlws.FILTER(irrigation[irrigation_level]&amp;"|"&amp;irrigation[irrigation_level_name],irrigation[experiment_id]=A383)))</f>
        <v>|</v>
      </c>
    </row>
    <row r="384" spans="2:2" x14ac:dyDescent="0.25">
      <c r="B384" s="11" t="str" cm="1">
        <f t="array" ref="B384">TRANSPOSE(_xlfn._xlws.SORT(_xlfn._xlws.FILTER(irrigation[irrigation_level]&amp;"|"&amp;irrigation[irrigation_level_name],irrigation[experiment_id]=A384)))</f>
        <v>|</v>
      </c>
    </row>
    <row r="385" spans="2:2" x14ac:dyDescent="0.25">
      <c r="B385" s="11" t="str" cm="1">
        <f t="array" ref="B385">TRANSPOSE(_xlfn._xlws.SORT(_xlfn._xlws.FILTER(irrigation[irrigation_level]&amp;"|"&amp;irrigation[irrigation_level_name],irrigation[experiment_id]=A385)))</f>
        <v>|</v>
      </c>
    </row>
    <row r="386" spans="2:2" x14ac:dyDescent="0.25">
      <c r="B386" s="11" t="str" cm="1">
        <f t="array" ref="B386">TRANSPOSE(_xlfn._xlws.SORT(_xlfn._xlws.FILTER(irrigation[irrigation_level]&amp;"|"&amp;irrigation[irrigation_level_name],irrigation[experiment_id]=A386)))</f>
        <v>|</v>
      </c>
    </row>
    <row r="387" spans="2:2" x14ac:dyDescent="0.25">
      <c r="B387" s="11" t="str" cm="1">
        <f t="array" ref="B387">TRANSPOSE(_xlfn._xlws.SORT(_xlfn._xlws.FILTER(irrigation[irrigation_level]&amp;"|"&amp;irrigation[irrigation_level_name],irrigation[experiment_id]=A387)))</f>
        <v>|</v>
      </c>
    </row>
    <row r="388" spans="2:2" x14ac:dyDescent="0.25">
      <c r="B388" s="11" t="str" cm="1">
        <f t="array" ref="B388">TRANSPOSE(_xlfn._xlws.SORT(_xlfn._xlws.FILTER(irrigation[irrigation_level]&amp;"|"&amp;irrigation[irrigation_level_name],irrigation[experiment_id]=A388)))</f>
        <v>|</v>
      </c>
    </row>
    <row r="389" spans="2:2" x14ac:dyDescent="0.25">
      <c r="B389" s="11" t="str" cm="1">
        <f t="array" ref="B389">TRANSPOSE(_xlfn._xlws.SORT(_xlfn._xlws.FILTER(irrigation[irrigation_level]&amp;"|"&amp;irrigation[irrigation_level_name],irrigation[experiment_id]=A389)))</f>
        <v>|</v>
      </c>
    </row>
    <row r="390" spans="2:2" x14ac:dyDescent="0.25">
      <c r="B390" s="11" t="str" cm="1">
        <f t="array" ref="B390">TRANSPOSE(_xlfn._xlws.SORT(_xlfn._xlws.FILTER(irrigation[irrigation_level]&amp;"|"&amp;irrigation[irrigation_level_name],irrigation[experiment_id]=A390)))</f>
        <v>|</v>
      </c>
    </row>
    <row r="391" spans="2:2" x14ac:dyDescent="0.25">
      <c r="B391" s="11" t="str" cm="1">
        <f t="array" ref="B391">TRANSPOSE(_xlfn._xlws.SORT(_xlfn._xlws.FILTER(irrigation[irrigation_level]&amp;"|"&amp;irrigation[irrigation_level_name],irrigation[experiment_id]=A391)))</f>
        <v>|</v>
      </c>
    </row>
    <row r="392" spans="2:2" x14ac:dyDescent="0.25">
      <c r="B392" s="11" t="str" cm="1">
        <f t="array" ref="B392">TRANSPOSE(_xlfn._xlws.SORT(_xlfn._xlws.FILTER(irrigation[irrigation_level]&amp;"|"&amp;irrigation[irrigation_level_name],irrigation[experiment_id]=A392)))</f>
        <v>|</v>
      </c>
    </row>
    <row r="393" spans="2:2" x14ac:dyDescent="0.25">
      <c r="B393" s="11" t="str" cm="1">
        <f t="array" ref="B393">TRANSPOSE(_xlfn._xlws.SORT(_xlfn._xlws.FILTER(irrigation[irrigation_level]&amp;"|"&amp;irrigation[irrigation_level_name],irrigation[experiment_id]=A393)))</f>
        <v>|</v>
      </c>
    </row>
    <row r="394" spans="2:2" x14ac:dyDescent="0.25">
      <c r="B394" s="11" t="str" cm="1">
        <f t="array" ref="B394">TRANSPOSE(_xlfn._xlws.SORT(_xlfn._xlws.FILTER(irrigation[irrigation_level]&amp;"|"&amp;irrigation[irrigation_level_name],irrigation[experiment_id]=A394)))</f>
        <v>|</v>
      </c>
    </row>
    <row r="395" spans="2:2" x14ac:dyDescent="0.25">
      <c r="B395" s="11" t="str" cm="1">
        <f t="array" ref="B395">TRANSPOSE(_xlfn._xlws.SORT(_xlfn._xlws.FILTER(irrigation[irrigation_level]&amp;"|"&amp;irrigation[irrigation_level_name],irrigation[experiment_id]=A395)))</f>
        <v>|</v>
      </c>
    </row>
    <row r="396" spans="2:2" x14ac:dyDescent="0.25">
      <c r="B396" s="11" t="str" cm="1">
        <f t="array" ref="B396">TRANSPOSE(_xlfn._xlws.SORT(_xlfn._xlws.FILTER(irrigation[irrigation_level]&amp;"|"&amp;irrigation[irrigation_level_name],irrigation[experiment_id]=A396)))</f>
        <v>|</v>
      </c>
    </row>
    <row r="397" spans="2:2" x14ac:dyDescent="0.25">
      <c r="B397" s="11" t="str" cm="1">
        <f t="array" ref="B397">TRANSPOSE(_xlfn._xlws.SORT(_xlfn._xlws.FILTER(irrigation[irrigation_level]&amp;"|"&amp;irrigation[irrigation_level_name],irrigation[experiment_id]=A397)))</f>
        <v>|</v>
      </c>
    </row>
    <row r="398" spans="2:2" x14ac:dyDescent="0.25">
      <c r="B398" s="11" t="str" cm="1">
        <f t="array" ref="B398">TRANSPOSE(_xlfn._xlws.SORT(_xlfn._xlws.FILTER(irrigation[irrigation_level]&amp;"|"&amp;irrigation[irrigation_level_name],irrigation[experiment_id]=A398)))</f>
        <v>|</v>
      </c>
    </row>
    <row r="399" spans="2:2" x14ac:dyDescent="0.25">
      <c r="B399" s="11" t="str" cm="1">
        <f t="array" ref="B399">TRANSPOSE(_xlfn._xlws.SORT(_xlfn._xlws.FILTER(irrigation[irrigation_level]&amp;"|"&amp;irrigation[irrigation_level_name],irrigation[experiment_id]=A399)))</f>
        <v>|</v>
      </c>
    </row>
    <row r="400" spans="2:2" x14ac:dyDescent="0.25">
      <c r="B400" s="11" t="str" cm="1">
        <f t="array" ref="B400">TRANSPOSE(_xlfn._xlws.SORT(_xlfn._xlws.FILTER(irrigation[irrigation_level]&amp;"|"&amp;irrigation[irrigation_level_name],irrigation[experiment_id]=A400)))</f>
        <v>|</v>
      </c>
    </row>
    <row r="401" spans="2:2" x14ac:dyDescent="0.25">
      <c r="B401" s="11" t="str" cm="1">
        <f t="array" ref="B401">TRANSPOSE(_xlfn._xlws.SORT(_xlfn._xlws.FILTER(irrigation[irrigation_level]&amp;"|"&amp;irrigation[irrigation_level_name],irrigation[experiment_id]=A401)))</f>
        <v>|</v>
      </c>
    </row>
    <row r="402" spans="2:2" x14ac:dyDescent="0.25">
      <c r="B402" s="11" t="str" cm="1">
        <f t="array" ref="B402">TRANSPOSE(_xlfn._xlws.SORT(_xlfn._xlws.FILTER(irrigation[irrigation_level]&amp;"|"&amp;irrigation[irrigation_level_name],irrigation[experiment_id]=A402)))</f>
        <v>|</v>
      </c>
    </row>
    <row r="403" spans="2:2" x14ac:dyDescent="0.25">
      <c r="B403" s="11" t="str" cm="1">
        <f t="array" ref="B403">TRANSPOSE(_xlfn._xlws.SORT(_xlfn._xlws.FILTER(irrigation[irrigation_level]&amp;"|"&amp;irrigation[irrigation_level_name],irrigation[experiment_id]=A403)))</f>
        <v>|</v>
      </c>
    </row>
    <row r="404" spans="2:2" x14ac:dyDescent="0.25">
      <c r="B404" s="11" t="str" cm="1">
        <f t="array" ref="B404">TRANSPOSE(_xlfn._xlws.SORT(_xlfn._xlws.FILTER(irrigation[irrigation_level]&amp;"|"&amp;irrigation[irrigation_level_name],irrigation[experiment_id]=A404)))</f>
        <v>|</v>
      </c>
    </row>
    <row r="405" spans="2:2" x14ac:dyDescent="0.25">
      <c r="B405" s="11" t="str" cm="1">
        <f t="array" ref="B405">TRANSPOSE(_xlfn._xlws.SORT(_xlfn._xlws.FILTER(irrigation[irrigation_level]&amp;"|"&amp;irrigation[irrigation_level_name],irrigation[experiment_id]=A405)))</f>
        <v>|</v>
      </c>
    </row>
    <row r="406" spans="2:2" x14ac:dyDescent="0.25">
      <c r="B406" s="11" t="str" cm="1">
        <f t="array" ref="B406">TRANSPOSE(_xlfn._xlws.SORT(_xlfn._xlws.FILTER(irrigation[irrigation_level]&amp;"|"&amp;irrigation[irrigation_level_name],irrigation[experiment_id]=A406)))</f>
        <v>|</v>
      </c>
    </row>
    <row r="407" spans="2:2" x14ac:dyDescent="0.25">
      <c r="B407" s="11" t="str" cm="1">
        <f t="array" ref="B407">TRANSPOSE(_xlfn._xlws.SORT(_xlfn._xlws.FILTER(irrigation[irrigation_level]&amp;"|"&amp;irrigation[irrigation_level_name],irrigation[experiment_id]=A407)))</f>
        <v>|</v>
      </c>
    </row>
    <row r="408" spans="2:2" x14ac:dyDescent="0.25">
      <c r="B408" s="11" t="str" cm="1">
        <f t="array" ref="B408">TRANSPOSE(_xlfn._xlws.SORT(_xlfn._xlws.FILTER(irrigation[irrigation_level]&amp;"|"&amp;irrigation[irrigation_level_name],irrigation[experiment_id]=A408)))</f>
        <v>|</v>
      </c>
    </row>
    <row r="409" spans="2:2" x14ac:dyDescent="0.25">
      <c r="B409" s="11" t="str" cm="1">
        <f t="array" ref="B409">TRANSPOSE(_xlfn._xlws.SORT(_xlfn._xlws.FILTER(irrigation[irrigation_level]&amp;"|"&amp;irrigation[irrigation_level_name],irrigation[experiment_id]=A409)))</f>
        <v>|</v>
      </c>
    </row>
    <row r="410" spans="2:2" x14ac:dyDescent="0.25">
      <c r="B410" s="11" t="str" cm="1">
        <f t="array" ref="B410">TRANSPOSE(_xlfn._xlws.SORT(_xlfn._xlws.FILTER(irrigation[irrigation_level]&amp;"|"&amp;irrigation[irrigation_level_name],irrigation[experiment_id]=A410)))</f>
        <v>|</v>
      </c>
    </row>
    <row r="411" spans="2:2" x14ac:dyDescent="0.25">
      <c r="B411" s="11" t="str" cm="1">
        <f t="array" ref="B411">TRANSPOSE(_xlfn._xlws.SORT(_xlfn._xlws.FILTER(irrigation[irrigation_level]&amp;"|"&amp;irrigation[irrigation_level_name],irrigation[experiment_id]=A411)))</f>
        <v>|</v>
      </c>
    </row>
    <row r="412" spans="2:2" x14ac:dyDescent="0.25">
      <c r="B412" s="11" t="str" cm="1">
        <f t="array" ref="B412">TRANSPOSE(_xlfn._xlws.SORT(_xlfn._xlws.FILTER(irrigation[irrigation_level]&amp;"|"&amp;irrigation[irrigation_level_name],irrigation[experiment_id]=A412)))</f>
        <v>|</v>
      </c>
    </row>
    <row r="413" spans="2:2" x14ac:dyDescent="0.25">
      <c r="B413" s="11" t="str" cm="1">
        <f t="array" ref="B413">TRANSPOSE(_xlfn._xlws.SORT(_xlfn._xlws.FILTER(irrigation[irrigation_level]&amp;"|"&amp;irrigation[irrigation_level_name],irrigation[experiment_id]=A413)))</f>
        <v>|</v>
      </c>
    </row>
    <row r="414" spans="2:2" x14ac:dyDescent="0.25">
      <c r="B414" s="11" t="str" cm="1">
        <f t="array" ref="B414">TRANSPOSE(_xlfn._xlws.SORT(_xlfn._xlws.FILTER(irrigation[irrigation_level]&amp;"|"&amp;irrigation[irrigation_level_name],irrigation[experiment_id]=A414)))</f>
        <v>|</v>
      </c>
    </row>
    <row r="415" spans="2:2" x14ac:dyDescent="0.25">
      <c r="B415" s="11" t="str" cm="1">
        <f t="array" ref="B415">TRANSPOSE(_xlfn._xlws.SORT(_xlfn._xlws.FILTER(irrigation[irrigation_level]&amp;"|"&amp;irrigation[irrigation_level_name],irrigation[experiment_id]=A415)))</f>
        <v>|</v>
      </c>
    </row>
    <row r="416" spans="2:2" x14ac:dyDescent="0.25">
      <c r="B416" s="11" t="str" cm="1">
        <f t="array" ref="B416">TRANSPOSE(_xlfn._xlws.SORT(_xlfn._xlws.FILTER(irrigation[irrigation_level]&amp;"|"&amp;irrigation[irrigation_level_name],irrigation[experiment_id]=A416)))</f>
        <v>|</v>
      </c>
    </row>
    <row r="417" spans="2:2" x14ac:dyDescent="0.25">
      <c r="B417" s="11" t="str" cm="1">
        <f t="array" ref="B417">TRANSPOSE(_xlfn._xlws.SORT(_xlfn._xlws.FILTER(irrigation[irrigation_level]&amp;"|"&amp;irrigation[irrigation_level_name],irrigation[experiment_id]=A417)))</f>
        <v>|</v>
      </c>
    </row>
    <row r="418" spans="2:2" x14ac:dyDescent="0.25">
      <c r="B418" s="11" t="str" cm="1">
        <f t="array" ref="B418">TRANSPOSE(_xlfn._xlws.SORT(_xlfn._xlws.FILTER(irrigation[irrigation_level]&amp;"|"&amp;irrigation[irrigation_level_name],irrigation[experiment_id]=A418)))</f>
        <v>|</v>
      </c>
    </row>
    <row r="419" spans="2:2" x14ac:dyDescent="0.25">
      <c r="B419" s="11" t="str" cm="1">
        <f t="array" ref="B419">TRANSPOSE(_xlfn._xlws.SORT(_xlfn._xlws.FILTER(irrigation[irrigation_level]&amp;"|"&amp;irrigation[irrigation_level_name],irrigation[experiment_id]=A419)))</f>
        <v>|</v>
      </c>
    </row>
    <row r="420" spans="2:2" x14ac:dyDescent="0.25">
      <c r="B420" s="11" t="str" cm="1">
        <f t="array" ref="B420">TRANSPOSE(_xlfn._xlws.SORT(_xlfn._xlws.FILTER(irrigation[irrigation_level]&amp;"|"&amp;irrigation[irrigation_level_name],irrigation[experiment_id]=A420)))</f>
        <v>|</v>
      </c>
    </row>
    <row r="421" spans="2:2" x14ac:dyDescent="0.25">
      <c r="B421" s="11" t="str" cm="1">
        <f t="array" ref="B421">TRANSPOSE(_xlfn._xlws.SORT(_xlfn._xlws.FILTER(irrigation[irrigation_level]&amp;"|"&amp;irrigation[irrigation_level_name],irrigation[experiment_id]=A421)))</f>
        <v>|</v>
      </c>
    </row>
    <row r="422" spans="2:2" x14ac:dyDescent="0.25">
      <c r="B422" s="11" t="str" cm="1">
        <f t="array" ref="B422">TRANSPOSE(_xlfn._xlws.SORT(_xlfn._xlws.FILTER(irrigation[irrigation_level]&amp;"|"&amp;irrigation[irrigation_level_name],irrigation[experiment_id]=A422)))</f>
        <v>|</v>
      </c>
    </row>
    <row r="423" spans="2:2" x14ac:dyDescent="0.25">
      <c r="B423" s="11" t="str" cm="1">
        <f t="array" ref="B423">TRANSPOSE(_xlfn._xlws.SORT(_xlfn._xlws.FILTER(irrigation[irrigation_level]&amp;"|"&amp;irrigation[irrigation_level_name],irrigation[experiment_id]=A423)))</f>
        <v>|</v>
      </c>
    </row>
    <row r="424" spans="2:2" x14ac:dyDescent="0.25">
      <c r="B424" s="11" t="str" cm="1">
        <f t="array" ref="B424">TRANSPOSE(_xlfn._xlws.SORT(_xlfn._xlws.FILTER(irrigation[irrigation_level]&amp;"|"&amp;irrigation[irrigation_level_name],irrigation[experiment_id]=A424)))</f>
        <v>|</v>
      </c>
    </row>
    <row r="425" spans="2:2" x14ac:dyDescent="0.25">
      <c r="B425" s="11" t="str" cm="1">
        <f t="array" ref="B425">TRANSPOSE(_xlfn._xlws.SORT(_xlfn._xlws.FILTER(irrigation[irrigation_level]&amp;"|"&amp;irrigation[irrigation_level_name],irrigation[experiment_id]=A425)))</f>
        <v>|</v>
      </c>
    </row>
    <row r="426" spans="2:2" x14ac:dyDescent="0.25">
      <c r="B426" s="11" t="str" cm="1">
        <f t="array" ref="B426">TRANSPOSE(_xlfn._xlws.SORT(_xlfn._xlws.FILTER(irrigation[irrigation_level]&amp;"|"&amp;irrigation[irrigation_level_name],irrigation[experiment_id]=A426)))</f>
        <v>|</v>
      </c>
    </row>
    <row r="427" spans="2:2" x14ac:dyDescent="0.25">
      <c r="B427" s="11" t="str" cm="1">
        <f t="array" ref="B427">TRANSPOSE(_xlfn._xlws.SORT(_xlfn._xlws.FILTER(irrigation[irrigation_level]&amp;"|"&amp;irrigation[irrigation_level_name],irrigation[experiment_id]=A427)))</f>
        <v>|</v>
      </c>
    </row>
    <row r="428" spans="2:2" x14ac:dyDescent="0.25">
      <c r="B428" s="11" t="str" cm="1">
        <f t="array" ref="B428">TRANSPOSE(_xlfn._xlws.SORT(_xlfn._xlws.FILTER(irrigation[irrigation_level]&amp;"|"&amp;irrigation[irrigation_level_name],irrigation[experiment_id]=A428)))</f>
        <v>|</v>
      </c>
    </row>
    <row r="429" spans="2:2" x14ac:dyDescent="0.25">
      <c r="B429" s="11" t="str" cm="1">
        <f t="array" ref="B429">TRANSPOSE(_xlfn._xlws.SORT(_xlfn._xlws.FILTER(irrigation[irrigation_level]&amp;"|"&amp;irrigation[irrigation_level_name],irrigation[experiment_id]=A429)))</f>
        <v>|</v>
      </c>
    </row>
    <row r="430" spans="2:2" x14ac:dyDescent="0.25">
      <c r="B430" s="11" t="str" cm="1">
        <f t="array" ref="B430">TRANSPOSE(_xlfn._xlws.SORT(_xlfn._xlws.FILTER(irrigation[irrigation_level]&amp;"|"&amp;irrigation[irrigation_level_name],irrigation[experiment_id]=A430)))</f>
        <v>|</v>
      </c>
    </row>
    <row r="431" spans="2:2" x14ac:dyDescent="0.25">
      <c r="B431" s="11" t="str" cm="1">
        <f t="array" ref="B431">TRANSPOSE(_xlfn._xlws.SORT(_xlfn._xlws.FILTER(irrigation[irrigation_level]&amp;"|"&amp;irrigation[irrigation_level_name],irrigation[experiment_id]=A431)))</f>
        <v>|</v>
      </c>
    </row>
    <row r="432" spans="2:2" x14ac:dyDescent="0.25">
      <c r="B432" s="11" t="str" cm="1">
        <f t="array" ref="B432">TRANSPOSE(_xlfn._xlws.SORT(_xlfn._xlws.FILTER(irrigation[irrigation_level]&amp;"|"&amp;irrigation[irrigation_level_name],irrigation[experiment_id]=A432)))</f>
        <v>|</v>
      </c>
    </row>
    <row r="433" spans="2:2" x14ac:dyDescent="0.25">
      <c r="B433" s="11" t="str" cm="1">
        <f t="array" ref="B433">TRANSPOSE(_xlfn._xlws.SORT(_xlfn._xlws.FILTER(irrigation[irrigation_level]&amp;"|"&amp;irrigation[irrigation_level_name],irrigation[experiment_id]=A433)))</f>
        <v>|</v>
      </c>
    </row>
    <row r="434" spans="2:2" x14ac:dyDescent="0.25">
      <c r="B434" s="11" t="str" cm="1">
        <f t="array" ref="B434">TRANSPOSE(_xlfn._xlws.SORT(_xlfn._xlws.FILTER(irrigation[irrigation_level]&amp;"|"&amp;irrigation[irrigation_level_name],irrigation[experiment_id]=A434)))</f>
        <v>|</v>
      </c>
    </row>
    <row r="435" spans="2:2" x14ac:dyDescent="0.25">
      <c r="B435" s="11" t="str" cm="1">
        <f t="array" ref="B435">TRANSPOSE(_xlfn._xlws.SORT(_xlfn._xlws.FILTER(irrigation[irrigation_level]&amp;"|"&amp;irrigation[irrigation_level_name],irrigation[experiment_id]=A435)))</f>
        <v>|</v>
      </c>
    </row>
    <row r="436" spans="2:2" x14ac:dyDescent="0.25">
      <c r="B436" s="11" t="str" cm="1">
        <f t="array" ref="B436">TRANSPOSE(_xlfn._xlws.SORT(_xlfn._xlws.FILTER(irrigation[irrigation_level]&amp;"|"&amp;irrigation[irrigation_level_name],irrigation[experiment_id]=A436)))</f>
        <v>|</v>
      </c>
    </row>
    <row r="437" spans="2:2" x14ac:dyDescent="0.25">
      <c r="B437" s="11" t="str" cm="1">
        <f t="array" ref="B437">TRANSPOSE(_xlfn._xlws.SORT(_xlfn._xlws.FILTER(irrigation[irrigation_level]&amp;"|"&amp;irrigation[irrigation_level_name],irrigation[experiment_id]=A437)))</f>
        <v>|</v>
      </c>
    </row>
    <row r="438" spans="2:2" x14ac:dyDescent="0.25">
      <c r="B438" s="11" t="str" cm="1">
        <f t="array" ref="B438">TRANSPOSE(_xlfn._xlws.SORT(_xlfn._xlws.FILTER(irrigation[irrigation_level]&amp;"|"&amp;irrigation[irrigation_level_name],irrigation[experiment_id]=A438)))</f>
        <v>|</v>
      </c>
    </row>
    <row r="439" spans="2:2" x14ac:dyDescent="0.25">
      <c r="B439" s="11" t="str" cm="1">
        <f t="array" ref="B439">TRANSPOSE(_xlfn._xlws.SORT(_xlfn._xlws.FILTER(irrigation[irrigation_level]&amp;"|"&amp;irrigation[irrigation_level_name],irrigation[experiment_id]=A439)))</f>
        <v>|</v>
      </c>
    </row>
    <row r="440" spans="2:2" x14ac:dyDescent="0.25">
      <c r="B440" s="11" t="str" cm="1">
        <f t="array" ref="B440">TRANSPOSE(_xlfn._xlws.SORT(_xlfn._xlws.FILTER(irrigation[irrigation_level]&amp;"|"&amp;irrigation[irrigation_level_name],irrigation[experiment_id]=A440)))</f>
        <v>|</v>
      </c>
    </row>
    <row r="441" spans="2:2" x14ac:dyDescent="0.25">
      <c r="B441" s="11" t="str" cm="1">
        <f t="array" ref="B441">TRANSPOSE(_xlfn._xlws.SORT(_xlfn._xlws.FILTER(irrigation[irrigation_level]&amp;"|"&amp;irrigation[irrigation_level_name],irrigation[experiment_id]=A441)))</f>
        <v>|</v>
      </c>
    </row>
    <row r="442" spans="2:2" x14ac:dyDescent="0.25">
      <c r="B442" s="11" t="str" cm="1">
        <f t="array" ref="B442">TRANSPOSE(_xlfn._xlws.SORT(_xlfn._xlws.FILTER(irrigation[irrigation_level]&amp;"|"&amp;irrigation[irrigation_level_name],irrigation[experiment_id]=A442)))</f>
        <v>|</v>
      </c>
    </row>
    <row r="443" spans="2:2" x14ac:dyDescent="0.25">
      <c r="B443" s="11" t="str" cm="1">
        <f t="array" ref="B443">TRANSPOSE(_xlfn._xlws.SORT(_xlfn._xlws.FILTER(irrigation[irrigation_level]&amp;"|"&amp;irrigation[irrigation_level_name],irrigation[experiment_id]=A443)))</f>
        <v>|</v>
      </c>
    </row>
    <row r="444" spans="2:2" x14ac:dyDescent="0.25">
      <c r="B444" s="11" t="str" cm="1">
        <f t="array" ref="B444">TRANSPOSE(_xlfn._xlws.SORT(_xlfn._xlws.FILTER(irrigation[irrigation_level]&amp;"|"&amp;irrigation[irrigation_level_name],irrigation[experiment_id]=A444)))</f>
        <v>|</v>
      </c>
    </row>
    <row r="445" spans="2:2" x14ac:dyDescent="0.25">
      <c r="B445" s="11" t="str" cm="1">
        <f t="array" ref="B445">TRANSPOSE(_xlfn._xlws.SORT(_xlfn._xlws.FILTER(irrigation[irrigation_level]&amp;"|"&amp;irrigation[irrigation_level_name],irrigation[experiment_id]=A445)))</f>
        <v>|</v>
      </c>
    </row>
    <row r="446" spans="2:2" x14ac:dyDescent="0.25">
      <c r="B446" s="11" t="str" cm="1">
        <f t="array" ref="B446">TRANSPOSE(_xlfn._xlws.SORT(_xlfn._xlws.FILTER(irrigation[irrigation_level]&amp;"|"&amp;irrigation[irrigation_level_name],irrigation[experiment_id]=A446)))</f>
        <v>|</v>
      </c>
    </row>
    <row r="447" spans="2:2" x14ac:dyDescent="0.25">
      <c r="B447" s="11" t="str" cm="1">
        <f t="array" ref="B447">TRANSPOSE(_xlfn._xlws.SORT(_xlfn._xlws.FILTER(irrigation[irrigation_level]&amp;"|"&amp;irrigation[irrigation_level_name],irrigation[experiment_id]=A447)))</f>
        <v>|</v>
      </c>
    </row>
    <row r="448" spans="2:2" x14ac:dyDescent="0.25">
      <c r="B448" s="11" t="str" cm="1">
        <f t="array" ref="B448">TRANSPOSE(_xlfn._xlws.SORT(_xlfn._xlws.FILTER(irrigation[irrigation_level]&amp;"|"&amp;irrigation[irrigation_level_name],irrigation[experiment_id]=A448)))</f>
        <v>|</v>
      </c>
    </row>
    <row r="449" spans="2:2" x14ac:dyDescent="0.25">
      <c r="B449" s="11" t="str" cm="1">
        <f t="array" ref="B449">TRANSPOSE(_xlfn._xlws.SORT(_xlfn._xlws.FILTER(irrigation[irrigation_level]&amp;"|"&amp;irrigation[irrigation_level_name],irrigation[experiment_id]=A449)))</f>
        <v>|</v>
      </c>
    </row>
    <row r="450" spans="2:2" x14ac:dyDescent="0.25">
      <c r="B450" s="11" t="str" cm="1">
        <f t="array" ref="B450">TRANSPOSE(_xlfn._xlws.SORT(_xlfn._xlws.FILTER(irrigation[irrigation_level]&amp;"|"&amp;irrigation[irrigation_level_name],irrigation[experiment_id]=A450)))</f>
        <v>|</v>
      </c>
    </row>
    <row r="451" spans="2:2" x14ac:dyDescent="0.25">
      <c r="B451" s="11" t="str" cm="1">
        <f t="array" ref="B451">TRANSPOSE(_xlfn._xlws.SORT(_xlfn._xlws.FILTER(irrigation[irrigation_level]&amp;"|"&amp;irrigation[irrigation_level_name],irrigation[experiment_id]=A451)))</f>
        <v>|</v>
      </c>
    </row>
    <row r="452" spans="2:2" x14ac:dyDescent="0.25">
      <c r="B452" s="11" t="str" cm="1">
        <f t="array" ref="B452">TRANSPOSE(_xlfn._xlws.SORT(_xlfn._xlws.FILTER(irrigation[irrigation_level]&amp;"|"&amp;irrigation[irrigation_level_name],irrigation[experiment_id]=A452)))</f>
        <v>|</v>
      </c>
    </row>
    <row r="453" spans="2:2" x14ac:dyDescent="0.25">
      <c r="B453" s="11" t="str" cm="1">
        <f t="array" ref="B453">TRANSPOSE(_xlfn._xlws.SORT(_xlfn._xlws.FILTER(irrigation[irrigation_level]&amp;"|"&amp;irrigation[irrigation_level_name],irrigation[experiment_id]=A453)))</f>
        <v>|</v>
      </c>
    </row>
    <row r="454" spans="2:2" x14ac:dyDescent="0.25">
      <c r="B454" s="11" t="str" cm="1">
        <f t="array" ref="B454">TRANSPOSE(_xlfn._xlws.SORT(_xlfn._xlws.FILTER(irrigation[irrigation_level]&amp;"|"&amp;irrigation[irrigation_level_name],irrigation[experiment_id]=A454)))</f>
        <v>|</v>
      </c>
    </row>
    <row r="455" spans="2:2" x14ac:dyDescent="0.25">
      <c r="B455" s="11" t="str" cm="1">
        <f t="array" ref="B455">TRANSPOSE(_xlfn._xlws.SORT(_xlfn._xlws.FILTER(irrigation[irrigation_level]&amp;"|"&amp;irrigation[irrigation_level_name],irrigation[experiment_id]=A455)))</f>
        <v>|</v>
      </c>
    </row>
    <row r="456" spans="2:2" x14ac:dyDescent="0.25">
      <c r="B456" s="11" t="str" cm="1">
        <f t="array" ref="B456">TRANSPOSE(_xlfn._xlws.SORT(_xlfn._xlws.FILTER(irrigation[irrigation_level]&amp;"|"&amp;irrigation[irrigation_level_name],irrigation[experiment_id]=A456)))</f>
        <v>|</v>
      </c>
    </row>
    <row r="457" spans="2:2" x14ac:dyDescent="0.25">
      <c r="B457" s="11" t="str" cm="1">
        <f t="array" ref="B457">TRANSPOSE(_xlfn._xlws.SORT(_xlfn._xlws.FILTER(irrigation[irrigation_level]&amp;"|"&amp;irrigation[irrigation_level_name],irrigation[experiment_id]=A457)))</f>
        <v>|</v>
      </c>
    </row>
    <row r="458" spans="2:2" x14ac:dyDescent="0.25">
      <c r="B458" s="11" t="str" cm="1">
        <f t="array" ref="B458">TRANSPOSE(_xlfn._xlws.SORT(_xlfn._xlws.FILTER(irrigation[irrigation_level]&amp;"|"&amp;irrigation[irrigation_level_name],irrigation[experiment_id]=A458)))</f>
        <v>|</v>
      </c>
    </row>
    <row r="459" spans="2:2" x14ac:dyDescent="0.25">
      <c r="B459" s="11" t="str" cm="1">
        <f t="array" ref="B459">TRANSPOSE(_xlfn._xlws.SORT(_xlfn._xlws.FILTER(irrigation[irrigation_level]&amp;"|"&amp;irrigation[irrigation_level_name],irrigation[experiment_id]=A459)))</f>
        <v>|</v>
      </c>
    </row>
    <row r="460" spans="2:2" x14ac:dyDescent="0.25">
      <c r="B460" s="11" t="str" cm="1">
        <f t="array" ref="B460">TRANSPOSE(_xlfn._xlws.SORT(_xlfn._xlws.FILTER(irrigation[irrigation_level]&amp;"|"&amp;irrigation[irrigation_level_name],irrigation[experiment_id]=A460)))</f>
        <v>|</v>
      </c>
    </row>
    <row r="461" spans="2:2" x14ac:dyDescent="0.25">
      <c r="B461" s="11" t="str" cm="1">
        <f t="array" ref="B461">TRANSPOSE(_xlfn._xlws.SORT(_xlfn._xlws.FILTER(irrigation[irrigation_level]&amp;"|"&amp;irrigation[irrigation_level_name],irrigation[experiment_id]=A461)))</f>
        <v>|</v>
      </c>
    </row>
    <row r="462" spans="2:2" x14ac:dyDescent="0.25">
      <c r="B462" s="11" t="str" cm="1">
        <f t="array" ref="B462">TRANSPOSE(_xlfn._xlws.SORT(_xlfn._xlws.FILTER(irrigation[irrigation_level]&amp;"|"&amp;irrigation[irrigation_level_name],irrigation[experiment_id]=A462)))</f>
        <v>|</v>
      </c>
    </row>
    <row r="463" spans="2:2" x14ac:dyDescent="0.25">
      <c r="B463" s="11" t="str" cm="1">
        <f t="array" ref="B463">TRANSPOSE(_xlfn._xlws.SORT(_xlfn._xlws.FILTER(irrigation[irrigation_level]&amp;"|"&amp;irrigation[irrigation_level_name],irrigation[experiment_id]=A463)))</f>
        <v>|</v>
      </c>
    </row>
    <row r="464" spans="2:2" x14ac:dyDescent="0.25">
      <c r="B464" s="11" t="str" cm="1">
        <f t="array" ref="B464">TRANSPOSE(_xlfn._xlws.SORT(_xlfn._xlws.FILTER(irrigation[irrigation_level]&amp;"|"&amp;irrigation[irrigation_level_name],irrigation[experiment_id]=A464)))</f>
        <v>|</v>
      </c>
    </row>
    <row r="465" spans="2:2" x14ac:dyDescent="0.25">
      <c r="B465" s="11" t="str" cm="1">
        <f t="array" ref="B465">TRANSPOSE(_xlfn._xlws.SORT(_xlfn._xlws.FILTER(irrigation[irrigation_level]&amp;"|"&amp;irrigation[irrigation_level_name],irrigation[experiment_id]=A465)))</f>
        <v>|</v>
      </c>
    </row>
    <row r="466" spans="2:2" x14ac:dyDescent="0.25">
      <c r="B466" s="11" t="str" cm="1">
        <f t="array" ref="B466">TRANSPOSE(_xlfn._xlws.SORT(_xlfn._xlws.FILTER(irrigation[irrigation_level]&amp;"|"&amp;irrigation[irrigation_level_name],irrigation[experiment_id]=A466)))</f>
        <v>|</v>
      </c>
    </row>
    <row r="467" spans="2:2" x14ac:dyDescent="0.25">
      <c r="B467" s="11" t="str" cm="1">
        <f t="array" ref="B467">TRANSPOSE(_xlfn._xlws.SORT(_xlfn._xlws.FILTER(irrigation[irrigation_level]&amp;"|"&amp;irrigation[irrigation_level_name],irrigation[experiment_id]=A467)))</f>
        <v>|</v>
      </c>
    </row>
    <row r="468" spans="2:2" x14ac:dyDescent="0.25">
      <c r="B468" s="11" t="str" cm="1">
        <f t="array" ref="B468">TRANSPOSE(_xlfn._xlws.SORT(_xlfn._xlws.FILTER(irrigation[irrigation_level]&amp;"|"&amp;irrigation[irrigation_level_name],irrigation[experiment_id]=A468)))</f>
        <v>|</v>
      </c>
    </row>
    <row r="469" spans="2:2" x14ac:dyDescent="0.25">
      <c r="B469" s="11" t="str" cm="1">
        <f t="array" ref="B469">TRANSPOSE(_xlfn._xlws.SORT(_xlfn._xlws.FILTER(irrigation[irrigation_level]&amp;"|"&amp;irrigation[irrigation_level_name],irrigation[experiment_id]=A469)))</f>
        <v>|</v>
      </c>
    </row>
    <row r="470" spans="2:2" x14ac:dyDescent="0.25">
      <c r="B470" s="11" t="str" cm="1">
        <f t="array" ref="B470">TRANSPOSE(_xlfn._xlws.SORT(_xlfn._xlws.FILTER(irrigation[irrigation_level]&amp;"|"&amp;irrigation[irrigation_level_name],irrigation[experiment_id]=A470)))</f>
        <v>|</v>
      </c>
    </row>
    <row r="471" spans="2:2" x14ac:dyDescent="0.25">
      <c r="B471" s="11" t="str" cm="1">
        <f t="array" ref="B471">TRANSPOSE(_xlfn._xlws.SORT(_xlfn._xlws.FILTER(irrigation[irrigation_level]&amp;"|"&amp;irrigation[irrigation_level_name],irrigation[experiment_id]=A471)))</f>
        <v>|</v>
      </c>
    </row>
    <row r="472" spans="2:2" x14ac:dyDescent="0.25">
      <c r="B472" s="11" t="str" cm="1">
        <f t="array" ref="B472">TRANSPOSE(_xlfn._xlws.SORT(_xlfn._xlws.FILTER(irrigation[irrigation_level]&amp;"|"&amp;irrigation[irrigation_level_name],irrigation[experiment_id]=A472)))</f>
        <v>|</v>
      </c>
    </row>
    <row r="473" spans="2:2" x14ac:dyDescent="0.25">
      <c r="B473" s="11" t="str" cm="1">
        <f t="array" ref="B473">TRANSPOSE(_xlfn._xlws.SORT(_xlfn._xlws.FILTER(irrigation[irrigation_level]&amp;"|"&amp;irrigation[irrigation_level_name],irrigation[experiment_id]=A473)))</f>
        <v>|</v>
      </c>
    </row>
    <row r="474" spans="2:2" x14ac:dyDescent="0.25">
      <c r="B474" s="11" t="str" cm="1">
        <f t="array" ref="B474">TRANSPOSE(_xlfn._xlws.SORT(_xlfn._xlws.FILTER(irrigation[irrigation_level]&amp;"|"&amp;irrigation[irrigation_level_name],irrigation[experiment_id]=A474)))</f>
        <v>|</v>
      </c>
    </row>
    <row r="475" spans="2:2" x14ac:dyDescent="0.25">
      <c r="B475" s="11" t="str" cm="1">
        <f t="array" ref="B475">TRANSPOSE(_xlfn._xlws.SORT(_xlfn._xlws.FILTER(irrigation[irrigation_level]&amp;"|"&amp;irrigation[irrigation_level_name],irrigation[experiment_id]=A475)))</f>
        <v>|</v>
      </c>
    </row>
    <row r="476" spans="2:2" x14ac:dyDescent="0.25">
      <c r="B476" s="11" t="str" cm="1">
        <f t="array" ref="B476">TRANSPOSE(_xlfn._xlws.SORT(_xlfn._xlws.FILTER(irrigation[irrigation_level]&amp;"|"&amp;irrigation[irrigation_level_name],irrigation[experiment_id]=A476)))</f>
        <v>|</v>
      </c>
    </row>
    <row r="477" spans="2:2" x14ac:dyDescent="0.25">
      <c r="B477" s="11" t="str" cm="1">
        <f t="array" ref="B477">TRANSPOSE(_xlfn._xlws.SORT(_xlfn._xlws.FILTER(irrigation[irrigation_level]&amp;"|"&amp;irrigation[irrigation_level_name],irrigation[experiment_id]=A477)))</f>
        <v>|</v>
      </c>
    </row>
    <row r="478" spans="2:2" x14ac:dyDescent="0.25">
      <c r="B478" s="11" t="str" cm="1">
        <f t="array" ref="B478">TRANSPOSE(_xlfn._xlws.SORT(_xlfn._xlws.FILTER(irrigation[irrigation_level]&amp;"|"&amp;irrigation[irrigation_level_name],irrigation[experiment_id]=A478)))</f>
        <v>|</v>
      </c>
    </row>
    <row r="479" spans="2:2" x14ac:dyDescent="0.25">
      <c r="B479" s="11" t="str" cm="1">
        <f t="array" ref="B479">TRANSPOSE(_xlfn._xlws.SORT(_xlfn._xlws.FILTER(irrigation[irrigation_level]&amp;"|"&amp;irrigation[irrigation_level_name],irrigation[experiment_id]=A479)))</f>
        <v>|</v>
      </c>
    </row>
    <row r="480" spans="2:2" x14ac:dyDescent="0.25">
      <c r="B480" s="11" t="str" cm="1">
        <f t="array" ref="B480">TRANSPOSE(_xlfn._xlws.SORT(_xlfn._xlws.FILTER(irrigation[irrigation_level]&amp;"|"&amp;irrigation[irrigation_level_name],irrigation[experiment_id]=A480)))</f>
        <v>|</v>
      </c>
    </row>
    <row r="481" spans="2:2" x14ac:dyDescent="0.25">
      <c r="B481" s="11" t="str" cm="1">
        <f t="array" ref="B481">TRANSPOSE(_xlfn._xlws.SORT(_xlfn._xlws.FILTER(irrigation[irrigation_level]&amp;"|"&amp;irrigation[irrigation_level_name],irrigation[experiment_id]=A481)))</f>
        <v>|</v>
      </c>
    </row>
    <row r="482" spans="2:2" x14ac:dyDescent="0.25">
      <c r="B482" s="11" t="str" cm="1">
        <f t="array" ref="B482">TRANSPOSE(_xlfn._xlws.SORT(_xlfn._xlws.FILTER(irrigation[irrigation_level]&amp;"|"&amp;irrigation[irrigation_level_name],irrigation[experiment_id]=A482)))</f>
        <v>|</v>
      </c>
    </row>
    <row r="483" spans="2:2" x14ac:dyDescent="0.25">
      <c r="B483" s="11" t="str" cm="1">
        <f t="array" ref="B483">TRANSPOSE(_xlfn._xlws.SORT(_xlfn._xlws.FILTER(irrigation[irrigation_level]&amp;"|"&amp;irrigation[irrigation_level_name],irrigation[experiment_id]=A483)))</f>
        <v>|</v>
      </c>
    </row>
    <row r="484" spans="2:2" x14ac:dyDescent="0.25">
      <c r="B484" s="11" t="str" cm="1">
        <f t="array" ref="B484">TRANSPOSE(_xlfn._xlws.SORT(_xlfn._xlws.FILTER(irrigation[irrigation_level]&amp;"|"&amp;irrigation[irrigation_level_name],irrigation[experiment_id]=A484)))</f>
        <v>|</v>
      </c>
    </row>
    <row r="485" spans="2:2" x14ac:dyDescent="0.25">
      <c r="B485" s="11" t="str" cm="1">
        <f t="array" ref="B485">TRANSPOSE(_xlfn._xlws.SORT(_xlfn._xlws.FILTER(irrigation[irrigation_level]&amp;"|"&amp;irrigation[irrigation_level_name],irrigation[experiment_id]=A485)))</f>
        <v>|</v>
      </c>
    </row>
    <row r="486" spans="2:2" x14ac:dyDescent="0.25">
      <c r="B486" s="11" t="str" cm="1">
        <f t="array" ref="B486">TRANSPOSE(_xlfn._xlws.SORT(_xlfn._xlws.FILTER(irrigation[irrigation_level]&amp;"|"&amp;irrigation[irrigation_level_name],irrigation[experiment_id]=A486)))</f>
        <v>|</v>
      </c>
    </row>
    <row r="487" spans="2:2" x14ac:dyDescent="0.25">
      <c r="B487" s="11" t="str" cm="1">
        <f t="array" ref="B487">TRANSPOSE(_xlfn._xlws.SORT(_xlfn._xlws.FILTER(irrigation[irrigation_level]&amp;"|"&amp;irrigation[irrigation_level_name],irrigation[experiment_id]=A487)))</f>
        <v>|</v>
      </c>
    </row>
    <row r="488" spans="2:2" x14ac:dyDescent="0.25">
      <c r="B488" s="11" t="str" cm="1">
        <f t="array" ref="B488">TRANSPOSE(_xlfn._xlws.SORT(_xlfn._xlws.FILTER(irrigation[irrigation_level]&amp;"|"&amp;irrigation[irrigation_level_name],irrigation[experiment_id]=A488)))</f>
        <v>|</v>
      </c>
    </row>
    <row r="489" spans="2:2" x14ac:dyDescent="0.25">
      <c r="B489" s="11" t="str" cm="1">
        <f t="array" ref="B489">TRANSPOSE(_xlfn._xlws.SORT(_xlfn._xlws.FILTER(irrigation[irrigation_level]&amp;"|"&amp;irrigation[irrigation_level_name],irrigation[experiment_id]=A489)))</f>
        <v>|</v>
      </c>
    </row>
    <row r="490" spans="2:2" x14ac:dyDescent="0.25">
      <c r="B490" s="11" t="str" cm="1">
        <f t="array" ref="B490">TRANSPOSE(_xlfn._xlws.SORT(_xlfn._xlws.FILTER(irrigation[irrigation_level]&amp;"|"&amp;irrigation[irrigation_level_name],irrigation[experiment_id]=A490)))</f>
        <v>|</v>
      </c>
    </row>
    <row r="491" spans="2:2" x14ac:dyDescent="0.25">
      <c r="B491" s="11" t="str" cm="1">
        <f t="array" ref="B491">TRANSPOSE(_xlfn._xlws.SORT(_xlfn._xlws.FILTER(irrigation[irrigation_level]&amp;"|"&amp;irrigation[irrigation_level_name],irrigation[experiment_id]=A491)))</f>
        <v>|</v>
      </c>
    </row>
    <row r="492" spans="2:2" x14ac:dyDescent="0.25">
      <c r="B492" s="11" t="str" cm="1">
        <f t="array" ref="B492">TRANSPOSE(_xlfn._xlws.SORT(_xlfn._xlws.FILTER(irrigation[irrigation_level]&amp;"|"&amp;irrigation[irrigation_level_name],irrigation[experiment_id]=A492)))</f>
        <v>|</v>
      </c>
    </row>
    <row r="493" spans="2:2" x14ac:dyDescent="0.25">
      <c r="B493" s="11" t="str" cm="1">
        <f t="array" ref="B493">TRANSPOSE(_xlfn._xlws.SORT(_xlfn._xlws.FILTER(irrigation[irrigation_level]&amp;"|"&amp;irrigation[irrigation_level_name],irrigation[experiment_id]=A493)))</f>
        <v>|</v>
      </c>
    </row>
    <row r="494" spans="2:2" x14ac:dyDescent="0.25">
      <c r="B494" s="11" t="str" cm="1">
        <f t="array" ref="B494">TRANSPOSE(_xlfn._xlws.SORT(_xlfn._xlws.FILTER(irrigation[irrigation_level]&amp;"|"&amp;irrigation[irrigation_level_name],irrigation[experiment_id]=A494)))</f>
        <v>|</v>
      </c>
    </row>
    <row r="495" spans="2:2" x14ac:dyDescent="0.25">
      <c r="B495" s="11" t="str" cm="1">
        <f t="array" ref="B495">TRANSPOSE(_xlfn._xlws.SORT(_xlfn._xlws.FILTER(irrigation[irrigation_level]&amp;"|"&amp;irrigation[irrigation_level_name],irrigation[experiment_id]=A495)))</f>
        <v>|</v>
      </c>
    </row>
    <row r="496" spans="2:2" x14ac:dyDescent="0.25">
      <c r="B496" s="11" t="str" cm="1">
        <f t="array" ref="B496">TRANSPOSE(_xlfn._xlws.SORT(_xlfn._xlws.FILTER(irrigation[irrigation_level]&amp;"|"&amp;irrigation[irrigation_level_name],irrigation[experiment_id]=A496)))</f>
        <v>|</v>
      </c>
    </row>
    <row r="497" spans="2:121" x14ac:dyDescent="0.25">
      <c r="B497" s="11" t="str" cm="1">
        <f t="array" ref="B497">TRANSPOSE(_xlfn._xlws.SORT(_xlfn._xlws.FILTER(irrigation[irrigation_level]&amp;"|"&amp;irrigation[irrigation_level_name],irrigation[experiment_id]=A497)))</f>
        <v>|</v>
      </c>
    </row>
    <row r="498" spans="2:121" x14ac:dyDescent="0.25">
      <c r="B498" s="11" t="str" cm="1">
        <f t="array" ref="B498">TRANSPOSE(_xlfn._xlws.SORT(_xlfn._xlws.FILTER(irrigation[irrigation_level]&amp;"|"&amp;irrigation[irrigation_level_name],irrigation[experiment_id]=A498)))</f>
        <v>|</v>
      </c>
    </row>
    <row r="499" spans="2:121" x14ac:dyDescent="0.25">
      <c r="B499" s="11" t="str" cm="1">
        <f t="array" ref="B499">TRANSPOSE(_xlfn._xlws.SORT(_xlfn._xlws.FILTER(irrigation[irrigation_level]&amp;"|"&amp;irrigation[irrigation_level_name],irrigation[experiment_id]=A499)))</f>
        <v>|</v>
      </c>
    </row>
    <row r="500" spans="2:121" s="94" customFormat="1" x14ac:dyDescent="0.25">
      <c r="B500" s="94" t="str" cm="1">
        <f t="array" ref="B500">TRANSPOSE(_xlfn._xlws.SORT(_xlfn._xlws.FILTER(irrigation[irrigation_level]&amp;"|"&amp;irrigation[irrigation_level_name],irrigation[experiment_id]=A500)))</f>
        <v>|</v>
      </c>
      <c r="DQ500" s="10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A2" sqref="A2"/>
    </sheetView>
  </sheetViews>
  <sheetFormatPr defaultRowHeight="15" x14ac:dyDescent="0.25"/>
  <cols>
    <col min="1" max="1" width="12.5703125" customWidth="1"/>
    <col min="2" max="200" width="3.140625" customWidth="1"/>
    <col min="16383" max="16383" width="8.7109375" customWidth="1"/>
  </cols>
  <sheetData>
    <row r="1" spans="1:9" s="106" customFormat="1" x14ac:dyDescent="0.25">
      <c r="A1" s="105" t="s">
        <v>1591</v>
      </c>
      <c r="I1" s="107"/>
    </row>
    <row r="2" spans="1:9" x14ac:dyDescent="0.25">
      <c r="A2" t="e" cm="1" vm="1">
        <f t="array" ref="A2">_xlfn._xlws.SORT(_xlfn.UNIQUE(_xlfn._xlws.FILTER(organicMaterials[experiment_id],organicMaterials[experiment_id] &lt;&gt; "")))</f>
        <v>#VALUE!</v>
      </c>
      <c r="B2" s="11" t="e" cm="1" vm="2">
        <f t="array" ref="B2">TRANSPOSE(_xlfn._xlws.SORT(_xlfn._xlws.FILTER(organicMaterials[org_materials_applic_lev]&amp;"|"&amp;organicMaterials[org_material_applic_name],organicMaterials[experiment_id]=A2)))</f>
        <v>#VALUE!</v>
      </c>
    </row>
    <row r="3" spans="1:9" x14ac:dyDescent="0.25">
      <c r="B3" s="11" t="str" cm="1">
        <f t="array" ref="B3">TRANSPOSE(_xlfn._xlws.SORT(_xlfn._xlws.FILTER(organicMaterials[org_materials_applic_lev]&amp;"|"&amp;organicMaterials[org_material_applic_name],organicMaterials[experiment_id]=A3)))</f>
        <v>|</v>
      </c>
    </row>
    <row r="4" spans="1:9" x14ac:dyDescent="0.25">
      <c r="B4" s="11" t="str" cm="1">
        <f t="array" ref="B4">TRANSPOSE(_xlfn._xlws.SORT(_xlfn._xlws.FILTER(organicMaterials[org_materials_applic_lev]&amp;"|"&amp;organicMaterials[org_material_applic_name],organicMaterials[experiment_id]=A4)))</f>
        <v>|</v>
      </c>
    </row>
    <row r="5" spans="1:9" x14ac:dyDescent="0.25">
      <c r="B5" s="11" t="str" cm="1">
        <f t="array" ref="B5">TRANSPOSE(_xlfn._xlws.SORT(_xlfn._xlws.FILTER(organicMaterials[org_materials_applic_lev]&amp;"|"&amp;organicMaterials[org_material_applic_name],organicMaterials[experiment_id]=A5)))</f>
        <v>|</v>
      </c>
    </row>
    <row r="6" spans="1:9" x14ac:dyDescent="0.25">
      <c r="B6" s="11" t="str" cm="1">
        <f t="array" ref="B6">TRANSPOSE(_xlfn._xlws.SORT(_xlfn._xlws.FILTER(organicMaterials[org_materials_applic_lev]&amp;"|"&amp;organicMaterials[org_material_applic_name],organicMaterials[experiment_id]=A6)))</f>
        <v>|</v>
      </c>
    </row>
    <row r="7" spans="1:9" x14ac:dyDescent="0.25">
      <c r="B7" s="11" t="str" cm="1">
        <f t="array" ref="B7">TRANSPOSE(_xlfn._xlws.SORT(_xlfn._xlws.FILTER(organicMaterials[org_materials_applic_lev]&amp;"|"&amp;organicMaterials[org_material_applic_name],organicMaterials[experiment_id]=A7)))</f>
        <v>|</v>
      </c>
    </row>
    <row r="8" spans="1:9" x14ac:dyDescent="0.25">
      <c r="B8" s="11" t="str" cm="1">
        <f t="array" ref="B8">TRANSPOSE(_xlfn._xlws.SORT(_xlfn._xlws.FILTER(organicMaterials[org_materials_applic_lev]&amp;"|"&amp;organicMaterials[org_material_applic_name],organicMaterials[experiment_id]=A8)))</f>
        <v>|</v>
      </c>
    </row>
    <row r="9" spans="1:9" x14ac:dyDescent="0.25">
      <c r="B9" s="11" t="str" cm="1">
        <f t="array" ref="B9">TRANSPOSE(_xlfn._xlws.SORT(_xlfn._xlws.FILTER(organicMaterials[org_materials_applic_lev]&amp;"|"&amp;organicMaterials[org_material_applic_name],organicMaterials[experiment_id]=A9)))</f>
        <v>|</v>
      </c>
    </row>
    <row r="10" spans="1:9" x14ac:dyDescent="0.25">
      <c r="B10" s="11" t="str" cm="1">
        <f t="array" ref="B10">TRANSPOSE(_xlfn._xlws.SORT(_xlfn._xlws.FILTER(organicMaterials[org_materials_applic_lev]&amp;"|"&amp;organicMaterials[org_material_applic_name],organicMaterials[experiment_id]=A10)))</f>
        <v>|</v>
      </c>
    </row>
    <row r="11" spans="1:9" x14ac:dyDescent="0.25">
      <c r="B11" s="11" t="str" cm="1">
        <f t="array" ref="B11">TRANSPOSE(_xlfn._xlws.SORT(_xlfn._xlws.FILTER(organicMaterials[org_materials_applic_lev]&amp;"|"&amp;organicMaterials[org_material_applic_name],organicMaterials[experiment_id]=A11)))</f>
        <v>|</v>
      </c>
    </row>
    <row r="12" spans="1:9" x14ac:dyDescent="0.25">
      <c r="B12" s="11" t="str" cm="1">
        <f t="array" ref="B12">TRANSPOSE(_xlfn._xlws.SORT(_xlfn._xlws.FILTER(organicMaterials[org_materials_applic_lev]&amp;"|"&amp;organicMaterials[org_material_applic_name],organicMaterials[experiment_id]=A12)))</f>
        <v>|</v>
      </c>
    </row>
    <row r="13" spans="1:9" x14ac:dyDescent="0.25">
      <c r="B13" s="11" t="str" cm="1">
        <f t="array" ref="B13">TRANSPOSE(_xlfn._xlws.SORT(_xlfn._xlws.FILTER(organicMaterials[org_materials_applic_lev]&amp;"|"&amp;organicMaterials[org_material_applic_name],organicMaterials[experiment_id]=A13)))</f>
        <v>|</v>
      </c>
    </row>
    <row r="14" spans="1:9" x14ac:dyDescent="0.25">
      <c r="B14" s="11" t="str" cm="1">
        <f t="array" ref="B14">TRANSPOSE(_xlfn._xlws.SORT(_xlfn._xlws.FILTER(organicMaterials[org_materials_applic_lev]&amp;"|"&amp;organicMaterials[org_material_applic_name],organicMaterials[experiment_id]=A14)))</f>
        <v>|</v>
      </c>
    </row>
    <row r="15" spans="1:9" x14ac:dyDescent="0.25">
      <c r="B15" s="11" t="str" cm="1">
        <f t="array" ref="B15">TRANSPOSE(_xlfn._xlws.SORT(_xlfn._xlws.FILTER(organicMaterials[org_materials_applic_lev]&amp;"|"&amp;organicMaterials[org_material_applic_name],organicMaterials[experiment_id]=A15)))</f>
        <v>|</v>
      </c>
    </row>
    <row r="16" spans="1:9" x14ac:dyDescent="0.25">
      <c r="B16" s="11" t="str" cm="1">
        <f t="array" ref="B16">TRANSPOSE(_xlfn._xlws.SORT(_xlfn._xlws.FILTER(organicMaterials[org_materials_applic_lev]&amp;"|"&amp;organicMaterials[org_material_applic_name],organicMaterials[experiment_id]=A16)))</f>
        <v>|</v>
      </c>
    </row>
    <row r="17" spans="2:2" x14ac:dyDescent="0.25">
      <c r="B17" s="11" t="str" cm="1">
        <f t="array" ref="B17">TRANSPOSE(_xlfn._xlws.SORT(_xlfn._xlws.FILTER(organicMaterials[org_materials_applic_lev]&amp;"|"&amp;organicMaterials[org_material_applic_name],organicMaterials[experiment_id]=A17)))</f>
        <v>|</v>
      </c>
    </row>
    <row r="18" spans="2:2" x14ac:dyDescent="0.25">
      <c r="B18" s="11" t="str" cm="1">
        <f t="array" ref="B18">TRANSPOSE(_xlfn._xlws.SORT(_xlfn._xlws.FILTER(organicMaterials[org_materials_applic_lev]&amp;"|"&amp;organicMaterials[org_material_applic_name],organicMaterials[experiment_id]=A18)))</f>
        <v>|</v>
      </c>
    </row>
    <row r="19" spans="2:2" x14ac:dyDescent="0.25">
      <c r="B19" s="11" t="str" cm="1">
        <f t="array" ref="B19">TRANSPOSE(_xlfn._xlws.SORT(_xlfn._xlws.FILTER(organicMaterials[org_materials_applic_lev]&amp;"|"&amp;organicMaterials[org_material_applic_name],organicMaterials[experiment_id]=A19)))</f>
        <v>|</v>
      </c>
    </row>
    <row r="20" spans="2:2" x14ac:dyDescent="0.25">
      <c r="B20" s="11" t="str" cm="1">
        <f t="array" ref="B20">TRANSPOSE(_xlfn._xlws.SORT(_xlfn._xlws.FILTER(organicMaterials[org_materials_applic_lev]&amp;"|"&amp;organicMaterials[org_material_applic_name],organicMaterials[experiment_id]=A20)))</f>
        <v>|</v>
      </c>
    </row>
    <row r="21" spans="2:2" x14ac:dyDescent="0.25">
      <c r="B21" s="11" t="str" cm="1">
        <f t="array" ref="B21">TRANSPOSE(_xlfn._xlws.SORT(_xlfn._xlws.FILTER(organicMaterials[org_materials_applic_lev]&amp;"|"&amp;organicMaterials[org_material_applic_name],organicMaterials[experiment_id]=A21)))</f>
        <v>|</v>
      </c>
    </row>
    <row r="22" spans="2:2" x14ac:dyDescent="0.25">
      <c r="B22" s="11" t="str" cm="1">
        <f t="array" ref="B22">TRANSPOSE(_xlfn._xlws.SORT(_xlfn._xlws.FILTER(organicMaterials[org_materials_applic_lev]&amp;"|"&amp;organicMaterials[org_material_applic_name],organicMaterials[experiment_id]=A22)))</f>
        <v>|</v>
      </c>
    </row>
    <row r="23" spans="2:2" x14ac:dyDescent="0.25">
      <c r="B23" s="11" t="str" cm="1">
        <f t="array" ref="B23">TRANSPOSE(_xlfn._xlws.SORT(_xlfn._xlws.FILTER(organicMaterials[org_materials_applic_lev]&amp;"|"&amp;organicMaterials[org_material_applic_name],organicMaterials[experiment_id]=A23)))</f>
        <v>|</v>
      </c>
    </row>
    <row r="24" spans="2:2" x14ac:dyDescent="0.25">
      <c r="B24" s="11" t="str" cm="1">
        <f t="array" ref="B24">TRANSPOSE(_xlfn._xlws.SORT(_xlfn._xlws.FILTER(organicMaterials[org_materials_applic_lev]&amp;"|"&amp;organicMaterials[org_material_applic_name],organicMaterials[experiment_id]=A24)))</f>
        <v>|</v>
      </c>
    </row>
    <row r="25" spans="2:2" x14ac:dyDescent="0.25">
      <c r="B25" s="11" t="str" cm="1">
        <f t="array" ref="B25">TRANSPOSE(_xlfn._xlws.SORT(_xlfn._xlws.FILTER(organicMaterials[org_materials_applic_lev]&amp;"|"&amp;organicMaterials[org_material_applic_name],organicMaterials[experiment_id]=A25)))</f>
        <v>|</v>
      </c>
    </row>
    <row r="26" spans="2:2" x14ac:dyDescent="0.25">
      <c r="B26" s="11" t="str" cm="1">
        <f t="array" ref="B26">TRANSPOSE(_xlfn._xlws.SORT(_xlfn._xlws.FILTER(organicMaterials[org_materials_applic_lev]&amp;"|"&amp;organicMaterials[org_material_applic_name],organicMaterials[experiment_id]=A26)))</f>
        <v>|</v>
      </c>
    </row>
    <row r="27" spans="2:2" x14ac:dyDescent="0.25">
      <c r="B27" s="11" t="str" cm="1">
        <f t="array" ref="B27">TRANSPOSE(_xlfn._xlws.SORT(_xlfn._xlws.FILTER(organicMaterials[org_materials_applic_lev]&amp;"|"&amp;organicMaterials[org_material_applic_name],organicMaterials[experiment_id]=A27)))</f>
        <v>|</v>
      </c>
    </row>
    <row r="28" spans="2:2" x14ac:dyDescent="0.25">
      <c r="B28" s="11" t="str" cm="1">
        <f t="array" ref="B28">TRANSPOSE(_xlfn._xlws.SORT(_xlfn._xlws.FILTER(organicMaterials[org_materials_applic_lev]&amp;"|"&amp;organicMaterials[org_material_applic_name],organicMaterials[experiment_id]=A28)))</f>
        <v>|</v>
      </c>
    </row>
    <row r="29" spans="2:2" x14ac:dyDescent="0.25">
      <c r="B29" s="11" t="str" cm="1">
        <f t="array" ref="B29">TRANSPOSE(_xlfn._xlws.SORT(_xlfn._xlws.FILTER(organicMaterials[org_materials_applic_lev]&amp;"|"&amp;organicMaterials[org_material_applic_name],organicMaterials[experiment_id]=A29)))</f>
        <v>|</v>
      </c>
    </row>
    <row r="30" spans="2:2" x14ac:dyDescent="0.25">
      <c r="B30" s="11" t="str" cm="1">
        <f t="array" ref="B30">TRANSPOSE(_xlfn._xlws.SORT(_xlfn._xlws.FILTER(organicMaterials[org_materials_applic_lev]&amp;"|"&amp;organicMaterials[org_material_applic_name],organicMaterials[experiment_id]=A30)))</f>
        <v>|</v>
      </c>
    </row>
    <row r="31" spans="2:2" x14ac:dyDescent="0.25">
      <c r="B31" s="11" t="str" cm="1">
        <f t="array" ref="B31">TRANSPOSE(_xlfn._xlws.SORT(_xlfn._xlws.FILTER(organicMaterials[org_materials_applic_lev]&amp;"|"&amp;organicMaterials[org_material_applic_name],organicMaterials[experiment_id]=A31)))</f>
        <v>|</v>
      </c>
    </row>
    <row r="32" spans="2:2" x14ac:dyDescent="0.25">
      <c r="B32" s="11" t="str" cm="1">
        <f t="array" ref="B32">TRANSPOSE(_xlfn._xlws.SORT(_xlfn._xlws.FILTER(organicMaterials[org_materials_applic_lev]&amp;"|"&amp;organicMaterials[org_material_applic_name],organicMaterials[experiment_id]=A32)))</f>
        <v>|</v>
      </c>
    </row>
    <row r="33" spans="2:2" x14ac:dyDescent="0.25">
      <c r="B33" s="11" t="str" cm="1">
        <f t="array" ref="B33">TRANSPOSE(_xlfn._xlws.SORT(_xlfn._xlws.FILTER(organicMaterials[org_materials_applic_lev]&amp;"|"&amp;organicMaterials[org_material_applic_name],organicMaterials[experiment_id]=A33)))</f>
        <v>|</v>
      </c>
    </row>
    <row r="34" spans="2:2" x14ac:dyDescent="0.25">
      <c r="B34" s="11" t="str" cm="1">
        <f t="array" ref="B34">TRANSPOSE(_xlfn._xlws.SORT(_xlfn._xlws.FILTER(organicMaterials[org_materials_applic_lev]&amp;"|"&amp;organicMaterials[org_material_applic_name],organicMaterials[experiment_id]=A34)))</f>
        <v>|</v>
      </c>
    </row>
    <row r="35" spans="2:2" x14ac:dyDescent="0.25">
      <c r="B35" s="11" t="str" cm="1">
        <f t="array" ref="B35">TRANSPOSE(_xlfn._xlws.SORT(_xlfn._xlws.FILTER(organicMaterials[org_materials_applic_lev]&amp;"|"&amp;organicMaterials[org_material_applic_name],organicMaterials[experiment_id]=A35)))</f>
        <v>|</v>
      </c>
    </row>
    <row r="36" spans="2:2" x14ac:dyDescent="0.25">
      <c r="B36" s="11" t="str" cm="1">
        <f t="array" ref="B36">TRANSPOSE(_xlfn._xlws.SORT(_xlfn._xlws.FILTER(organicMaterials[org_materials_applic_lev]&amp;"|"&amp;organicMaterials[org_material_applic_name],organicMaterials[experiment_id]=A36)))</f>
        <v>|</v>
      </c>
    </row>
    <row r="37" spans="2:2" x14ac:dyDescent="0.25">
      <c r="B37" s="11" t="str" cm="1">
        <f t="array" ref="B37">TRANSPOSE(_xlfn._xlws.SORT(_xlfn._xlws.FILTER(organicMaterials[org_materials_applic_lev]&amp;"|"&amp;organicMaterials[org_material_applic_name],organicMaterials[experiment_id]=A37)))</f>
        <v>|</v>
      </c>
    </row>
    <row r="38" spans="2:2" x14ac:dyDescent="0.25">
      <c r="B38" s="11" t="str" cm="1">
        <f t="array" ref="B38">TRANSPOSE(_xlfn._xlws.SORT(_xlfn._xlws.FILTER(organicMaterials[org_materials_applic_lev]&amp;"|"&amp;organicMaterials[org_material_applic_name],organicMaterials[experiment_id]=A38)))</f>
        <v>|</v>
      </c>
    </row>
    <row r="39" spans="2:2" x14ac:dyDescent="0.25">
      <c r="B39" s="11" t="str" cm="1">
        <f t="array" ref="B39">TRANSPOSE(_xlfn._xlws.SORT(_xlfn._xlws.FILTER(organicMaterials[org_materials_applic_lev]&amp;"|"&amp;organicMaterials[org_material_applic_name],organicMaterials[experiment_id]=A39)))</f>
        <v>|</v>
      </c>
    </row>
    <row r="40" spans="2:2" x14ac:dyDescent="0.25">
      <c r="B40" s="11" t="str" cm="1">
        <f t="array" ref="B40">TRANSPOSE(_xlfn._xlws.SORT(_xlfn._xlws.FILTER(organicMaterials[org_materials_applic_lev]&amp;"|"&amp;organicMaterials[org_material_applic_name],organicMaterials[experiment_id]=A40)))</f>
        <v>|</v>
      </c>
    </row>
    <row r="41" spans="2:2" x14ac:dyDescent="0.25">
      <c r="B41" s="11" t="str" cm="1">
        <f t="array" ref="B41">TRANSPOSE(_xlfn._xlws.SORT(_xlfn._xlws.FILTER(organicMaterials[org_materials_applic_lev]&amp;"|"&amp;organicMaterials[org_material_applic_name],organicMaterials[experiment_id]=A41)))</f>
        <v>|</v>
      </c>
    </row>
    <row r="42" spans="2:2" x14ac:dyDescent="0.25">
      <c r="B42" s="11" t="str" cm="1">
        <f t="array" ref="B42">TRANSPOSE(_xlfn._xlws.SORT(_xlfn._xlws.FILTER(organicMaterials[org_materials_applic_lev]&amp;"|"&amp;organicMaterials[org_material_applic_name],organicMaterials[experiment_id]=A42)))</f>
        <v>|</v>
      </c>
    </row>
    <row r="43" spans="2:2" x14ac:dyDescent="0.25">
      <c r="B43" s="11" t="str" cm="1">
        <f t="array" ref="B43">TRANSPOSE(_xlfn._xlws.SORT(_xlfn._xlws.FILTER(organicMaterials[org_materials_applic_lev]&amp;"|"&amp;organicMaterials[org_material_applic_name],organicMaterials[experiment_id]=A43)))</f>
        <v>|</v>
      </c>
    </row>
    <row r="44" spans="2:2" x14ac:dyDescent="0.25">
      <c r="B44" s="11" t="str" cm="1">
        <f t="array" ref="B44">TRANSPOSE(_xlfn._xlws.SORT(_xlfn._xlws.FILTER(organicMaterials[org_materials_applic_lev]&amp;"|"&amp;organicMaterials[org_material_applic_name],organicMaterials[experiment_id]=A44)))</f>
        <v>|</v>
      </c>
    </row>
    <row r="45" spans="2:2" x14ac:dyDescent="0.25">
      <c r="B45" s="11" t="str" cm="1">
        <f t="array" ref="B45">TRANSPOSE(_xlfn._xlws.SORT(_xlfn._xlws.FILTER(organicMaterials[org_materials_applic_lev]&amp;"|"&amp;organicMaterials[org_material_applic_name],organicMaterials[experiment_id]=A45)))</f>
        <v>|</v>
      </c>
    </row>
    <row r="46" spans="2:2" x14ac:dyDescent="0.25">
      <c r="B46" s="11" t="str" cm="1">
        <f t="array" ref="B46">TRANSPOSE(_xlfn._xlws.SORT(_xlfn._xlws.FILTER(organicMaterials[org_materials_applic_lev]&amp;"|"&amp;organicMaterials[org_material_applic_name],organicMaterials[experiment_id]=A46)))</f>
        <v>|</v>
      </c>
    </row>
    <row r="47" spans="2:2" x14ac:dyDescent="0.25">
      <c r="B47" s="11" t="str" cm="1">
        <f t="array" ref="B47">TRANSPOSE(_xlfn._xlws.SORT(_xlfn._xlws.FILTER(organicMaterials[org_materials_applic_lev]&amp;"|"&amp;organicMaterials[org_material_applic_name],organicMaterials[experiment_id]=A47)))</f>
        <v>|</v>
      </c>
    </row>
    <row r="48" spans="2:2" x14ac:dyDescent="0.25">
      <c r="B48" s="11" t="str" cm="1">
        <f t="array" ref="B48">TRANSPOSE(_xlfn._xlws.SORT(_xlfn._xlws.FILTER(organicMaterials[org_materials_applic_lev]&amp;"|"&amp;organicMaterials[org_material_applic_name],organicMaterials[experiment_id]=A48)))</f>
        <v>|</v>
      </c>
    </row>
    <row r="49" spans="2:2" x14ac:dyDescent="0.25">
      <c r="B49" s="11" t="str" cm="1">
        <f t="array" ref="B49">TRANSPOSE(_xlfn._xlws.SORT(_xlfn._xlws.FILTER(organicMaterials[org_materials_applic_lev]&amp;"|"&amp;organicMaterials[org_material_applic_name],organicMaterials[experiment_id]=A49)))</f>
        <v>|</v>
      </c>
    </row>
    <row r="50" spans="2:2" x14ac:dyDescent="0.25">
      <c r="B50" s="11" t="str" cm="1">
        <f t="array" ref="B50">TRANSPOSE(_xlfn._xlws.SORT(_xlfn._xlws.FILTER(organicMaterials[org_materials_applic_lev]&amp;"|"&amp;organicMaterials[org_material_applic_name],organicMaterials[experiment_id]=A50)))</f>
        <v>|</v>
      </c>
    </row>
    <row r="51" spans="2:2" x14ac:dyDescent="0.25">
      <c r="B51" s="11" t="str" cm="1">
        <f t="array" ref="B51">TRANSPOSE(_xlfn._xlws.SORT(_xlfn._xlws.FILTER(organicMaterials[org_materials_applic_lev]&amp;"|"&amp;organicMaterials[org_material_applic_name],organicMaterials[experiment_id]=A51)))</f>
        <v>|</v>
      </c>
    </row>
    <row r="52" spans="2:2" x14ac:dyDescent="0.25">
      <c r="B52" s="11" t="str" cm="1">
        <f t="array" ref="B52">TRANSPOSE(_xlfn._xlws.SORT(_xlfn._xlws.FILTER(organicMaterials[org_materials_applic_lev]&amp;"|"&amp;organicMaterials[org_material_applic_name],organicMaterials[experiment_id]=A52)))</f>
        <v>|</v>
      </c>
    </row>
    <row r="53" spans="2:2" x14ac:dyDescent="0.25">
      <c r="B53" s="11" t="str" cm="1">
        <f t="array" ref="B53">TRANSPOSE(_xlfn._xlws.SORT(_xlfn._xlws.FILTER(organicMaterials[org_materials_applic_lev]&amp;"|"&amp;organicMaterials[org_material_applic_name],organicMaterials[experiment_id]=A53)))</f>
        <v>|</v>
      </c>
    </row>
    <row r="54" spans="2:2" x14ac:dyDescent="0.25">
      <c r="B54" s="11" t="str" cm="1">
        <f t="array" ref="B54">TRANSPOSE(_xlfn._xlws.SORT(_xlfn._xlws.FILTER(organicMaterials[org_materials_applic_lev]&amp;"|"&amp;organicMaterials[org_material_applic_name],organicMaterials[experiment_id]=A54)))</f>
        <v>|</v>
      </c>
    </row>
    <row r="55" spans="2:2" x14ac:dyDescent="0.25">
      <c r="B55" s="11" t="str" cm="1">
        <f t="array" ref="B55">TRANSPOSE(_xlfn._xlws.SORT(_xlfn._xlws.FILTER(organicMaterials[org_materials_applic_lev]&amp;"|"&amp;organicMaterials[org_material_applic_name],organicMaterials[experiment_id]=A55)))</f>
        <v>|</v>
      </c>
    </row>
    <row r="56" spans="2:2" x14ac:dyDescent="0.25">
      <c r="B56" s="11" t="str" cm="1">
        <f t="array" ref="B56">TRANSPOSE(_xlfn._xlws.SORT(_xlfn._xlws.FILTER(organicMaterials[org_materials_applic_lev]&amp;"|"&amp;organicMaterials[org_material_applic_name],organicMaterials[experiment_id]=A56)))</f>
        <v>|</v>
      </c>
    </row>
    <row r="57" spans="2:2" x14ac:dyDescent="0.25">
      <c r="B57" s="11" t="str" cm="1">
        <f t="array" ref="B57">TRANSPOSE(_xlfn._xlws.SORT(_xlfn._xlws.FILTER(organicMaterials[org_materials_applic_lev]&amp;"|"&amp;organicMaterials[org_material_applic_name],organicMaterials[experiment_id]=A57)))</f>
        <v>|</v>
      </c>
    </row>
    <row r="58" spans="2:2" x14ac:dyDescent="0.25">
      <c r="B58" s="11" t="str" cm="1">
        <f t="array" ref="B58">TRANSPOSE(_xlfn._xlws.SORT(_xlfn._xlws.FILTER(organicMaterials[org_materials_applic_lev]&amp;"|"&amp;organicMaterials[org_material_applic_name],organicMaterials[experiment_id]=A58)))</f>
        <v>|</v>
      </c>
    </row>
    <row r="59" spans="2:2" x14ac:dyDescent="0.25">
      <c r="B59" s="11" t="str" cm="1">
        <f t="array" ref="B59">TRANSPOSE(_xlfn._xlws.SORT(_xlfn._xlws.FILTER(organicMaterials[org_materials_applic_lev]&amp;"|"&amp;organicMaterials[org_material_applic_name],organicMaterials[experiment_id]=A59)))</f>
        <v>|</v>
      </c>
    </row>
    <row r="60" spans="2:2" x14ac:dyDescent="0.25">
      <c r="B60" s="11" t="str" cm="1">
        <f t="array" ref="B60">TRANSPOSE(_xlfn._xlws.SORT(_xlfn._xlws.FILTER(organicMaterials[org_materials_applic_lev]&amp;"|"&amp;organicMaterials[org_material_applic_name],organicMaterials[experiment_id]=A60)))</f>
        <v>|</v>
      </c>
    </row>
    <row r="61" spans="2:2" x14ac:dyDescent="0.25">
      <c r="B61" s="11" t="str" cm="1">
        <f t="array" ref="B61">TRANSPOSE(_xlfn._xlws.SORT(_xlfn._xlws.FILTER(organicMaterials[org_materials_applic_lev]&amp;"|"&amp;organicMaterials[org_material_applic_name],organicMaterials[experiment_id]=A61)))</f>
        <v>|</v>
      </c>
    </row>
    <row r="62" spans="2:2" x14ac:dyDescent="0.25">
      <c r="B62" s="11" t="str" cm="1">
        <f t="array" ref="B62">TRANSPOSE(_xlfn._xlws.SORT(_xlfn._xlws.FILTER(organicMaterials[org_materials_applic_lev]&amp;"|"&amp;organicMaterials[org_material_applic_name],organicMaterials[experiment_id]=A62)))</f>
        <v>|</v>
      </c>
    </row>
    <row r="63" spans="2:2" x14ac:dyDescent="0.25">
      <c r="B63" s="11" t="str" cm="1">
        <f t="array" ref="B63">TRANSPOSE(_xlfn._xlws.SORT(_xlfn._xlws.FILTER(organicMaterials[org_materials_applic_lev]&amp;"|"&amp;organicMaterials[org_material_applic_name],organicMaterials[experiment_id]=A63)))</f>
        <v>|</v>
      </c>
    </row>
    <row r="64" spans="2:2" x14ac:dyDescent="0.25">
      <c r="B64" s="11" t="str" cm="1">
        <f t="array" ref="B64">TRANSPOSE(_xlfn._xlws.SORT(_xlfn._xlws.FILTER(organicMaterials[org_materials_applic_lev]&amp;"|"&amp;organicMaterials[org_material_applic_name],organicMaterials[experiment_id]=A64)))</f>
        <v>|</v>
      </c>
    </row>
    <row r="65" spans="2:2" x14ac:dyDescent="0.25">
      <c r="B65" s="11" t="str" cm="1">
        <f t="array" ref="B65">TRANSPOSE(_xlfn._xlws.SORT(_xlfn._xlws.FILTER(organicMaterials[org_materials_applic_lev]&amp;"|"&amp;organicMaterials[org_material_applic_name],organicMaterials[experiment_id]=A65)))</f>
        <v>|</v>
      </c>
    </row>
    <row r="66" spans="2:2" x14ac:dyDescent="0.25">
      <c r="B66" s="11" t="str" cm="1">
        <f t="array" ref="B66">TRANSPOSE(_xlfn._xlws.SORT(_xlfn._xlws.FILTER(organicMaterials[org_materials_applic_lev]&amp;"|"&amp;organicMaterials[org_material_applic_name],organicMaterials[experiment_id]=A66)))</f>
        <v>|</v>
      </c>
    </row>
    <row r="67" spans="2:2" x14ac:dyDescent="0.25">
      <c r="B67" s="11" t="str" cm="1">
        <f t="array" ref="B67">TRANSPOSE(_xlfn._xlws.SORT(_xlfn._xlws.FILTER(organicMaterials[org_materials_applic_lev]&amp;"|"&amp;organicMaterials[org_material_applic_name],organicMaterials[experiment_id]=A67)))</f>
        <v>|</v>
      </c>
    </row>
    <row r="68" spans="2:2" x14ac:dyDescent="0.25">
      <c r="B68" s="11" t="str" cm="1">
        <f t="array" ref="B68">TRANSPOSE(_xlfn._xlws.SORT(_xlfn._xlws.FILTER(organicMaterials[org_materials_applic_lev]&amp;"|"&amp;organicMaterials[org_material_applic_name],organicMaterials[experiment_id]=A68)))</f>
        <v>|</v>
      </c>
    </row>
    <row r="69" spans="2:2" x14ac:dyDescent="0.25">
      <c r="B69" s="11" t="str" cm="1">
        <f t="array" ref="B69">TRANSPOSE(_xlfn._xlws.SORT(_xlfn._xlws.FILTER(organicMaterials[org_materials_applic_lev]&amp;"|"&amp;organicMaterials[org_material_applic_name],organicMaterials[experiment_id]=A69)))</f>
        <v>|</v>
      </c>
    </row>
    <row r="70" spans="2:2" x14ac:dyDescent="0.25">
      <c r="B70" s="11" t="str" cm="1">
        <f t="array" ref="B70">TRANSPOSE(_xlfn._xlws.SORT(_xlfn._xlws.FILTER(organicMaterials[org_materials_applic_lev]&amp;"|"&amp;organicMaterials[org_material_applic_name],organicMaterials[experiment_id]=A70)))</f>
        <v>|</v>
      </c>
    </row>
    <row r="71" spans="2:2" x14ac:dyDescent="0.25">
      <c r="B71" s="11" t="str" cm="1">
        <f t="array" ref="B71">TRANSPOSE(_xlfn._xlws.SORT(_xlfn._xlws.FILTER(organicMaterials[org_materials_applic_lev]&amp;"|"&amp;organicMaterials[org_material_applic_name],organicMaterials[experiment_id]=A71)))</f>
        <v>|</v>
      </c>
    </row>
    <row r="72" spans="2:2" x14ac:dyDescent="0.25">
      <c r="B72" s="11" t="str" cm="1">
        <f t="array" ref="B72">TRANSPOSE(_xlfn._xlws.SORT(_xlfn._xlws.FILTER(organicMaterials[org_materials_applic_lev]&amp;"|"&amp;organicMaterials[org_material_applic_name],organicMaterials[experiment_id]=A72)))</f>
        <v>|</v>
      </c>
    </row>
    <row r="73" spans="2:2" x14ac:dyDescent="0.25">
      <c r="B73" s="11" t="str" cm="1">
        <f t="array" ref="B73">TRANSPOSE(_xlfn._xlws.SORT(_xlfn._xlws.FILTER(organicMaterials[org_materials_applic_lev]&amp;"|"&amp;organicMaterials[org_material_applic_name],organicMaterials[experiment_id]=A73)))</f>
        <v>|</v>
      </c>
    </row>
    <row r="74" spans="2:2" x14ac:dyDescent="0.25">
      <c r="B74" s="11" t="str" cm="1">
        <f t="array" ref="B74">TRANSPOSE(_xlfn._xlws.SORT(_xlfn._xlws.FILTER(organicMaterials[org_materials_applic_lev]&amp;"|"&amp;organicMaterials[org_material_applic_name],organicMaterials[experiment_id]=A74)))</f>
        <v>|</v>
      </c>
    </row>
    <row r="75" spans="2:2" x14ac:dyDescent="0.25">
      <c r="B75" s="11" t="str" cm="1">
        <f t="array" ref="B75">TRANSPOSE(_xlfn._xlws.SORT(_xlfn._xlws.FILTER(organicMaterials[org_materials_applic_lev]&amp;"|"&amp;organicMaterials[org_material_applic_name],organicMaterials[experiment_id]=A75)))</f>
        <v>|</v>
      </c>
    </row>
    <row r="76" spans="2:2" x14ac:dyDescent="0.25">
      <c r="B76" s="11" t="str" cm="1">
        <f t="array" ref="B76">TRANSPOSE(_xlfn._xlws.SORT(_xlfn._xlws.FILTER(organicMaterials[org_materials_applic_lev]&amp;"|"&amp;organicMaterials[org_material_applic_name],organicMaterials[experiment_id]=A76)))</f>
        <v>|</v>
      </c>
    </row>
    <row r="77" spans="2:2" x14ac:dyDescent="0.25">
      <c r="B77" s="11" t="str" cm="1">
        <f t="array" ref="B77">TRANSPOSE(_xlfn._xlws.SORT(_xlfn._xlws.FILTER(organicMaterials[org_materials_applic_lev]&amp;"|"&amp;organicMaterials[org_material_applic_name],organicMaterials[experiment_id]=A77)))</f>
        <v>|</v>
      </c>
    </row>
    <row r="78" spans="2:2" x14ac:dyDescent="0.25">
      <c r="B78" s="11" t="str" cm="1">
        <f t="array" ref="B78">TRANSPOSE(_xlfn._xlws.SORT(_xlfn._xlws.FILTER(organicMaterials[org_materials_applic_lev]&amp;"|"&amp;organicMaterials[org_material_applic_name],organicMaterials[experiment_id]=A78)))</f>
        <v>|</v>
      </c>
    </row>
    <row r="79" spans="2:2" x14ac:dyDescent="0.25">
      <c r="B79" s="11" t="str" cm="1">
        <f t="array" ref="B79">TRANSPOSE(_xlfn._xlws.SORT(_xlfn._xlws.FILTER(organicMaterials[org_materials_applic_lev]&amp;"|"&amp;organicMaterials[org_material_applic_name],organicMaterials[experiment_id]=A79)))</f>
        <v>|</v>
      </c>
    </row>
    <row r="80" spans="2:2" x14ac:dyDescent="0.25">
      <c r="B80" s="11" t="str" cm="1">
        <f t="array" ref="B80">TRANSPOSE(_xlfn._xlws.SORT(_xlfn._xlws.FILTER(organicMaterials[org_materials_applic_lev]&amp;"|"&amp;organicMaterials[org_material_applic_name],organicMaterials[experiment_id]=A80)))</f>
        <v>|</v>
      </c>
    </row>
    <row r="81" spans="2:2" x14ac:dyDescent="0.25">
      <c r="B81" s="11" t="str" cm="1">
        <f t="array" ref="B81">TRANSPOSE(_xlfn._xlws.SORT(_xlfn._xlws.FILTER(organicMaterials[org_materials_applic_lev]&amp;"|"&amp;organicMaterials[org_material_applic_name],organicMaterials[experiment_id]=A81)))</f>
        <v>|</v>
      </c>
    </row>
    <row r="82" spans="2:2" x14ac:dyDescent="0.25">
      <c r="B82" s="11" t="str" cm="1">
        <f t="array" ref="B82">TRANSPOSE(_xlfn._xlws.SORT(_xlfn._xlws.FILTER(organicMaterials[org_materials_applic_lev]&amp;"|"&amp;organicMaterials[org_material_applic_name],organicMaterials[experiment_id]=A82)))</f>
        <v>|</v>
      </c>
    </row>
    <row r="83" spans="2:2" x14ac:dyDescent="0.25">
      <c r="B83" s="11" t="str" cm="1">
        <f t="array" ref="B83">TRANSPOSE(_xlfn._xlws.SORT(_xlfn._xlws.FILTER(organicMaterials[org_materials_applic_lev]&amp;"|"&amp;organicMaterials[org_material_applic_name],organicMaterials[experiment_id]=A83)))</f>
        <v>|</v>
      </c>
    </row>
    <row r="84" spans="2:2" x14ac:dyDescent="0.25">
      <c r="B84" s="11" t="str" cm="1">
        <f t="array" ref="B84">TRANSPOSE(_xlfn._xlws.SORT(_xlfn._xlws.FILTER(organicMaterials[org_materials_applic_lev]&amp;"|"&amp;organicMaterials[org_material_applic_name],organicMaterials[experiment_id]=A84)))</f>
        <v>|</v>
      </c>
    </row>
    <row r="85" spans="2:2" x14ac:dyDescent="0.25">
      <c r="B85" s="11" t="str" cm="1">
        <f t="array" ref="B85">TRANSPOSE(_xlfn._xlws.SORT(_xlfn._xlws.FILTER(organicMaterials[org_materials_applic_lev]&amp;"|"&amp;organicMaterials[org_material_applic_name],organicMaterials[experiment_id]=A85)))</f>
        <v>|</v>
      </c>
    </row>
    <row r="86" spans="2:2" x14ac:dyDescent="0.25">
      <c r="B86" s="11" t="str" cm="1">
        <f t="array" ref="B86">TRANSPOSE(_xlfn._xlws.SORT(_xlfn._xlws.FILTER(organicMaterials[org_materials_applic_lev]&amp;"|"&amp;organicMaterials[org_material_applic_name],organicMaterials[experiment_id]=A86)))</f>
        <v>|</v>
      </c>
    </row>
    <row r="87" spans="2:2" x14ac:dyDescent="0.25">
      <c r="B87" s="11" t="str" cm="1">
        <f t="array" ref="B87">TRANSPOSE(_xlfn._xlws.SORT(_xlfn._xlws.FILTER(organicMaterials[org_materials_applic_lev]&amp;"|"&amp;organicMaterials[org_material_applic_name],organicMaterials[experiment_id]=A87)))</f>
        <v>|</v>
      </c>
    </row>
    <row r="88" spans="2:2" x14ac:dyDescent="0.25">
      <c r="B88" s="11" t="str" cm="1">
        <f t="array" ref="B88">TRANSPOSE(_xlfn._xlws.SORT(_xlfn._xlws.FILTER(organicMaterials[org_materials_applic_lev]&amp;"|"&amp;organicMaterials[org_material_applic_name],organicMaterials[experiment_id]=A88)))</f>
        <v>|</v>
      </c>
    </row>
    <row r="89" spans="2:2" x14ac:dyDescent="0.25">
      <c r="B89" s="11" t="str" cm="1">
        <f t="array" ref="B89">TRANSPOSE(_xlfn._xlws.SORT(_xlfn._xlws.FILTER(organicMaterials[org_materials_applic_lev]&amp;"|"&amp;organicMaterials[org_material_applic_name],organicMaterials[experiment_id]=A89)))</f>
        <v>|</v>
      </c>
    </row>
    <row r="90" spans="2:2" x14ac:dyDescent="0.25">
      <c r="B90" s="11" t="str" cm="1">
        <f t="array" ref="B90">TRANSPOSE(_xlfn._xlws.SORT(_xlfn._xlws.FILTER(organicMaterials[org_materials_applic_lev]&amp;"|"&amp;organicMaterials[org_material_applic_name],organicMaterials[experiment_id]=A90)))</f>
        <v>|</v>
      </c>
    </row>
    <row r="91" spans="2:2" x14ac:dyDescent="0.25">
      <c r="B91" s="11" t="str" cm="1">
        <f t="array" ref="B91">TRANSPOSE(_xlfn._xlws.SORT(_xlfn._xlws.FILTER(organicMaterials[org_materials_applic_lev]&amp;"|"&amp;organicMaterials[org_material_applic_name],organicMaterials[experiment_id]=A91)))</f>
        <v>|</v>
      </c>
    </row>
    <row r="92" spans="2:2" x14ac:dyDescent="0.25">
      <c r="B92" s="11" t="str" cm="1">
        <f t="array" ref="B92">TRANSPOSE(_xlfn._xlws.SORT(_xlfn._xlws.FILTER(organicMaterials[org_materials_applic_lev]&amp;"|"&amp;organicMaterials[org_material_applic_name],organicMaterials[experiment_id]=A92)))</f>
        <v>|</v>
      </c>
    </row>
    <row r="93" spans="2:2" x14ac:dyDescent="0.25">
      <c r="B93" s="11" t="str" cm="1">
        <f t="array" ref="B93">TRANSPOSE(_xlfn._xlws.SORT(_xlfn._xlws.FILTER(organicMaterials[org_materials_applic_lev]&amp;"|"&amp;organicMaterials[org_material_applic_name],organicMaterials[experiment_id]=A93)))</f>
        <v>|</v>
      </c>
    </row>
    <row r="94" spans="2:2" x14ac:dyDescent="0.25">
      <c r="B94" s="11" t="str" cm="1">
        <f t="array" ref="B94">TRANSPOSE(_xlfn._xlws.SORT(_xlfn._xlws.FILTER(organicMaterials[org_materials_applic_lev]&amp;"|"&amp;organicMaterials[org_material_applic_name],organicMaterials[experiment_id]=A94)))</f>
        <v>|</v>
      </c>
    </row>
    <row r="95" spans="2:2" x14ac:dyDescent="0.25">
      <c r="B95" s="11" t="str" cm="1">
        <f t="array" ref="B95">TRANSPOSE(_xlfn._xlws.SORT(_xlfn._xlws.FILTER(organicMaterials[org_materials_applic_lev]&amp;"|"&amp;organicMaterials[org_material_applic_name],organicMaterials[experiment_id]=A95)))</f>
        <v>|</v>
      </c>
    </row>
    <row r="96" spans="2:2" x14ac:dyDescent="0.25">
      <c r="B96" s="11" t="str" cm="1">
        <f t="array" ref="B96">TRANSPOSE(_xlfn._xlws.SORT(_xlfn._xlws.FILTER(organicMaterials[org_materials_applic_lev]&amp;"|"&amp;organicMaterials[org_material_applic_name],organicMaterials[experiment_id]=A96)))</f>
        <v>|</v>
      </c>
    </row>
    <row r="97" spans="2:2" x14ac:dyDescent="0.25">
      <c r="B97" s="11" t="str" cm="1">
        <f t="array" ref="B97">TRANSPOSE(_xlfn._xlws.SORT(_xlfn._xlws.FILTER(organicMaterials[org_materials_applic_lev]&amp;"|"&amp;organicMaterials[org_material_applic_name],organicMaterials[experiment_id]=A97)))</f>
        <v>|</v>
      </c>
    </row>
    <row r="98" spans="2:2" x14ac:dyDescent="0.25">
      <c r="B98" s="11" t="str" cm="1">
        <f t="array" ref="B98">TRANSPOSE(_xlfn._xlws.SORT(_xlfn._xlws.FILTER(organicMaterials[org_materials_applic_lev]&amp;"|"&amp;organicMaterials[org_material_applic_name],organicMaterials[experiment_id]=A98)))</f>
        <v>|</v>
      </c>
    </row>
    <row r="99" spans="2:2" x14ac:dyDescent="0.25">
      <c r="B99" s="11" t="str" cm="1">
        <f t="array" ref="B99">TRANSPOSE(_xlfn._xlws.SORT(_xlfn._xlws.FILTER(organicMaterials[org_materials_applic_lev]&amp;"|"&amp;organicMaterials[org_material_applic_name],organicMaterials[experiment_id]=A99)))</f>
        <v>|</v>
      </c>
    </row>
    <row r="100" spans="2:2" x14ac:dyDescent="0.25">
      <c r="B100" s="11" t="str" cm="1">
        <f t="array" ref="B100">TRANSPOSE(_xlfn._xlws.SORT(_xlfn._xlws.FILTER(organicMaterials[org_materials_applic_lev]&amp;"|"&amp;organicMaterials[org_material_applic_name],organicMaterials[experiment_id]=A100)))</f>
        <v>|</v>
      </c>
    </row>
    <row r="101" spans="2:2" x14ac:dyDescent="0.25">
      <c r="B101" s="11" t="str" cm="1">
        <f t="array" ref="B101">TRANSPOSE(_xlfn._xlws.SORT(_xlfn._xlws.FILTER(organicMaterials[org_materials_applic_lev]&amp;"|"&amp;organicMaterials[org_material_applic_name],organicMaterials[experiment_id]=A101)))</f>
        <v>|</v>
      </c>
    </row>
    <row r="102" spans="2:2" x14ac:dyDescent="0.25">
      <c r="B102" s="11" t="str" cm="1">
        <f t="array" ref="B102">TRANSPOSE(_xlfn._xlws.SORT(_xlfn._xlws.FILTER(organicMaterials[org_materials_applic_lev]&amp;"|"&amp;organicMaterials[org_material_applic_name],organicMaterials[experiment_id]=A102)))</f>
        <v>|</v>
      </c>
    </row>
    <row r="103" spans="2:2" x14ac:dyDescent="0.25">
      <c r="B103" s="11" t="str" cm="1">
        <f t="array" ref="B103">TRANSPOSE(_xlfn._xlws.SORT(_xlfn._xlws.FILTER(organicMaterials[org_materials_applic_lev]&amp;"|"&amp;organicMaterials[org_material_applic_name],organicMaterials[experiment_id]=A103)))</f>
        <v>|</v>
      </c>
    </row>
    <row r="104" spans="2:2" x14ac:dyDescent="0.25">
      <c r="B104" s="11" t="str" cm="1">
        <f t="array" ref="B104">TRANSPOSE(_xlfn._xlws.SORT(_xlfn._xlws.FILTER(organicMaterials[org_materials_applic_lev]&amp;"|"&amp;organicMaterials[org_material_applic_name],organicMaterials[experiment_id]=A104)))</f>
        <v>|</v>
      </c>
    </row>
    <row r="105" spans="2:2" x14ac:dyDescent="0.25">
      <c r="B105" s="11" t="str" cm="1">
        <f t="array" ref="B105">TRANSPOSE(_xlfn._xlws.SORT(_xlfn._xlws.FILTER(organicMaterials[org_materials_applic_lev]&amp;"|"&amp;organicMaterials[org_material_applic_name],organicMaterials[experiment_id]=A105)))</f>
        <v>|</v>
      </c>
    </row>
    <row r="106" spans="2:2" x14ac:dyDescent="0.25">
      <c r="B106" s="11" t="str" cm="1">
        <f t="array" ref="B106">TRANSPOSE(_xlfn._xlws.SORT(_xlfn._xlws.FILTER(organicMaterials[org_materials_applic_lev]&amp;"|"&amp;organicMaterials[org_material_applic_name],organicMaterials[experiment_id]=A106)))</f>
        <v>|</v>
      </c>
    </row>
    <row r="107" spans="2:2" x14ac:dyDescent="0.25">
      <c r="B107" s="11" t="str" cm="1">
        <f t="array" ref="B107">TRANSPOSE(_xlfn._xlws.SORT(_xlfn._xlws.FILTER(organicMaterials[org_materials_applic_lev]&amp;"|"&amp;organicMaterials[org_material_applic_name],organicMaterials[experiment_id]=A107)))</f>
        <v>|</v>
      </c>
    </row>
    <row r="108" spans="2:2" x14ac:dyDescent="0.25">
      <c r="B108" s="11" t="str" cm="1">
        <f t="array" ref="B108">TRANSPOSE(_xlfn._xlws.SORT(_xlfn._xlws.FILTER(organicMaterials[org_materials_applic_lev]&amp;"|"&amp;organicMaterials[org_material_applic_name],organicMaterials[experiment_id]=A108)))</f>
        <v>|</v>
      </c>
    </row>
    <row r="109" spans="2:2" x14ac:dyDescent="0.25">
      <c r="B109" s="11" t="str" cm="1">
        <f t="array" ref="B109">TRANSPOSE(_xlfn._xlws.SORT(_xlfn._xlws.FILTER(organicMaterials[org_materials_applic_lev]&amp;"|"&amp;organicMaterials[org_material_applic_name],organicMaterials[experiment_id]=A109)))</f>
        <v>|</v>
      </c>
    </row>
    <row r="110" spans="2:2" x14ac:dyDescent="0.25">
      <c r="B110" s="11" t="str" cm="1">
        <f t="array" ref="B110">TRANSPOSE(_xlfn._xlws.SORT(_xlfn._xlws.FILTER(organicMaterials[org_materials_applic_lev]&amp;"|"&amp;organicMaterials[org_material_applic_name],organicMaterials[experiment_id]=A110)))</f>
        <v>|</v>
      </c>
    </row>
    <row r="111" spans="2:2" x14ac:dyDescent="0.25">
      <c r="B111" s="11" t="str" cm="1">
        <f t="array" ref="B111">TRANSPOSE(_xlfn._xlws.SORT(_xlfn._xlws.FILTER(organicMaterials[org_materials_applic_lev]&amp;"|"&amp;organicMaterials[org_material_applic_name],organicMaterials[experiment_id]=A111)))</f>
        <v>|</v>
      </c>
    </row>
    <row r="112" spans="2:2" x14ac:dyDescent="0.25">
      <c r="B112" s="11" t="str" cm="1">
        <f t="array" ref="B112">TRANSPOSE(_xlfn._xlws.SORT(_xlfn._xlws.FILTER(organicMaterials[org_materials_applic_lev]&amp;"|"&amp;organicMaterials[org_material_applic_name],organicMaterials[experiment_id]=A112)))</f>
        <v>|</v>
      </c>
    </row>
    <row r="113" spans="2:2" x14ac:dyDescent="0.25">
      <c r="B113" s="11" t="str" cm="1">
        <f t="array" ref="B113">TRANSPOSE(_xlfn._xlws.SORT(_xlfn._xlws.FILTER(organicMaterials[org_materials_applic_lev]&amp;"|"&amp;organicMaterials[org_material_applic_name],organicMaterials[experiment_id]=A113)))</f>
        <v>|</v>
      </c>
    </row>
    <row r="114" spans="2:2" x14ac:dyDescent="0.25">
      <c r="B114" s="11" t="str" cm="1">
        <f t="array" ref="B114">TRANSPOSE(_xlfn._xlws.SORT(_xlfn._xlws.FILTER(organicMaterials[org_materials_applic_lev]&amp;"|"&amp;organicMaterials[org_material_applic_name],organicMaterials[experiment_id]=A114)))</f>
        <v>|</v>
      </c>
    </row>
    <row r="115" spans="2:2" x14ac:dyDescent="0.25">
      <c r="B115" s="11" t="str" cm="1">
        <f t="array" ref="B115">TRANSPOSE(_xlfn._xlws.SORT(_xlfn._xlws.FILTER(organicMaterials[org_materials_applic_lev]&amp;"|"&amp;organicMaterials[org_material_applic_name],organicMaterials[experiment_id]=A115)))</f>
        <v>|</v>
      </c>
    </row>
    <row r="116" spans="2:2" x14ac:dyDescent="0.25">
      <c r="B116" s="11" t="str" cm="1">
        <f t="array" ref="B116">TRANSPOSE(_xlfn._xlws.SORT(_xlfn._xlws.FILTER(organicMaterials[org_materials_applic_lev]&amp;"|"&amp;organicMaterials[org_material_applic_name],organicMaterials[experiment_id]=A116)))</f>
        <v>|</v>
      </c>
    </row>
    <row r="117" spans="2:2" x14ac:dyDescent="0.25">
      <c r="B117" s="11" t="str" cm="1">
        <f t="array" ref="B117">TRANSPOSE(_xlfn._xlws.SORT(_xlfn._xlws.FILTER(organicMaterials[org_materials_applic_lev]&amp;"|"&amp;organicMaterials[org_material_applic_name],organicMaterials[experiment_id]=A117)))</f>
        <v>|</v>
      </c>
    </row>
    <row r="118" spans="2:2" x14ac:dyDescent="0.25">
      <c r="B118" s="11" t="str" cm="1">
        <f t="array" ref="B118">TRANSPOSE(_xlfn._xlws.SORT(_xlfn._xlws.FILTER(organicMaterials[org_materials_applic_lev]&amp;"|"&amp;organicMaterials[org_material_applic_name],organicMaterials[experiment_id]=A118)))</f>
        <v>|</v>
      </c>
    </row>
    <row r="119" spans="2:2" x14ac:dyDescent="0.25">
      <c r="B119" s="11" t="str" cm="1">
        <f t="array" ref="B119">TRANSPOSE(_xlfn._xlws.SORT(_xlfn._xlws.FILTER(organicMaterials[org_materials_applic_lev]&amp;"|"&amp;organicMaterials[org_material_applic_name],organicMaterials[experiment_id]=A119)))</f>
        <v>|</v>
      </c>
    </row>
    <row r="120" spans="2:2" x14ac:dyDescent="0.25">
      <c r="B120" s="11" t="str" cm="1">
        <f t="array" ref="B120">TRANSPOSE(_xlfn._xlws.SORT(_xlfn._xlws.FILTER(organicMaterials[org_materials_applic_lev]&amp;"|"&amp;organicMaterials[org_material_applic_name],organicMaterials[experiment_id]=A120)))</f>
        <v>|</v>
      </c>
    </row>
    <row r="121" spans="2:2" x14ac:dyDescent="0.25">
      <c r="B121" s="11" t="str" cm="1">
        <f t="array" ref="B121">TRANSPOSE(_xlfn._xlws.SORT(_xlfn._xlws.FILTER(organicMaterials[org_materials_applic_lev]&amp;"|"&amp;organicMaterials[org_material_applic_name],organicMaterials[experiment_id]=A121)))</f>
        <v>|</v>
      </c>
    </row>
    <row r="122" spans="2:2" x14ac:dyDescent="0.25">
      <c r="B122" s="11" t="str" cm="1">
        <f t="array" ref="B122">TRANSPOSE(_xlfn._xlws.SORT(_xlfn._xlws.FILTER(organicMaterials[org_materials_applic_lev]&amp;"|"&amp;organicMaterials[org_material_applic_name],organicMaterials[experiment_id]=A122)))</f>
        <v>|</v>
      </c>
    </row>
    <row r="123" spans="2:2" x14ac:dyDescent="0.25">
      <c r="B123" s="11" t="str" cm="1">
        <f t="array" ref="B123">TRANSPOSE(_xlfn._xlws.SORT(_xlfn._xlws.FILTER(organicMaterials[org_materials_applic_lev]&amp;"|"&amp;organicMaterials[org_material_applic_name],organicMaterials[experiment_id]=A123)))</f>
        <v>|</v>
      </c>
    </row>
    <row r="124" spans="2:2" x14ac:dyDescent="0.25">
      <c r="B124" s="11" t="str" cm="1">
        <f t="array" ref="B124">TRANSPOSE(_xlfn._xlws.SORT(_xlfn._xlws.FILTER(organicMaterials[org_materials_applic_lev]&amp;"|"&amp;organicMaterials[org_material_applic_name],organicMaterials[experiment_id]=A124)))</f>
        <v>|</v>
      </c>
    </row>
    <row r="125" spans="2:2" x14ac:dyDescent="0.25">
      <c r="B125" s="11" t="str" cm="1">
        <f t="array" ref="B125">TRANSPOSE(_xlfn._xlws.SORT(_xlfn._xlws.FILTER(organicMaterials[org_materials_applic_lev]&amp;"|"&amp;organicMaterials[org_material_applic_name],organicMaterials[experiment_id]=A125)))</f>
        <v>|</v>
      </c>
    </row>
    <row r="126" spans="2:2" x14ac:dyDescent="0.25">
      <c r="B126" s="11" t="str" cm="1">
        <f t="array" ref="B126">TRANSPOSE(_xlfn._xlws.SORT(_xlfn._xlws.FILTER(organicMaterials[org_materials_applic_lev]&amp;"|"&amp;organicMaterials[org_material_applic_name],organicMaterials[experiment_id]=A126)))</f>
        <v>|</v>
      </c>
    </row>
    <row r="127" spans="2:2" x14ac:dyDescent="0.25">
      <c r="B127" s="11" t="str" cm="1">
        <f t="array" ref="B127">TRANSPOSE(_xlfn._xlws.SORT(_xlfn._xlws.FILTER(organicMaterials[org_materials_applic_lev]&amp;"|"&amp;organicMaterials[org_material_applic_name],organicMaterials[experiment_id]=A127)))</f>
        <v>|</v>
      </c>
    </row>
    <row r="128" spans="2:2" x14ac:dyDescent="0.25">
      <c r="B128" s="11" t="str" cm="1">
        <f t="array" ref="B128">TRANSPOSE(_xlfn._xlws.SORT(_xlfn._xlws.FILTER(organicMaterials[org_materials_applic_lev]&amp;"|"&amp;organicMaterials[org_material_applic_name],organicMaterials[experiment_id]=A128)))</f>
        <v>|</v>
      </c>
    </row>
    <row r="129" spans="2:2" x14ac:dyDescent="0.25">
      <c r="B129" s="11" t="str" cm="1">
        <f t="array" ref="B129">TRANSPOSE(_xlfn._xlws.SORT(_xlfn._xlws.FILTER(organicMaterials[org_materials_applic_lev]&amp;"|"&amp;organicMaterials[org_material_applic_name],organicMaterials[experiment_id]=A129)))</f>
        <v>|</v>
      </c>
    </row>
    <row r="130" spans="2:2" x14ac:dyDescent="0.25">
      <c r="B130" s="11" t="str" cm="1">
        <f t="array" ref="B130">TRANSPOSE(_xlfn._xlws.SORT(_xlfn._xlws.FILTER(organicMaterials[org_materials_applic_lev]&amp;"|"&amp;organicMaterials[org_material_applic_name],organicMaterials[experiment_id]=A130)))</f>
        <v>|</v>
      </c>
    </row>
    <row r="131" spans="2:2" x14ac:dyDescent="0.25">
      <c r="B131" s="11" t="str" cm="1">
        <f t="array" ref="B131">TRANSPOSE(_xlfn._xlws.SORT(_xlfn._xlws.FILTER(organicMaterials[org_materials_applic_lev]&amp;"|"&amp;organicMaterials[org_material_applic_name],organicMaterials[experiment_id]=A131)))</f>
        <v>|</v>
      </c>
    </row>
    <row r="132" spans="2:2" x14ac:dyDescent="0.25">
      <c r="B132" s="11" t="str" cm="1">
        <f t="array" ref="B132">TRANSPOSE(_xlfn._xlws.SORT(_xlfn._xlws.FILTER(organicMaterials[org_materials_applic_lev]&amp;"|"&amp;organicMaterials[org_material_applic_name],organicMaterials[experiment_id]=A132)))</f>
        <v>|</v>
      </c>
    </row>
    <row r="133" spans="2:2" x14ac:dyDescent="0.25">
      <c r="B133" s="11" t="str" cm="1">
        <f t="array" ref="B133">TRANSPOSE(_xlfn._xlws.SORT(_xlfn._xlws.FILTER(organicMaterials[org_materials_applic_lev]&amp;"|"&amp;organicMaterials[org_material_applic_name],organicMaterials[experiment_id]=A133)))</f>
        <v>|</v>
      </c>
    </row>
    <row r="134" spans="2:2" x14ac:dyDescent="0.25">
      <c r="B134" s="11" t="str" cm="1">
        <f t="array" ref="B134">TRANSPOSE(_xlfn._xlws.SORT(_xlfn._xlws.FILTER(organicMaterials[org_materials_applic_lev]&amp;"|"&amp;organicMaterials[org_material_applic_name],organicMaterials[experiment_id]=A134)))</f>
        <v>|</v>
      </c>
    </row>
    <row r="135" spans="2:2" x14ac:dyDescent="0.25">
      <c r="B135" s="11" t="str" cm="1">
        <f t="array" ref="B135">TRANSPOSE(_xlfn._xlws.SORT(_xlfn._xlws.FILTER(organicMaterials[org_materials_applic_lev]&amp;"|"&amp;organicMaterials[org_material_applic_name],organicMaterials[experiment_id]=A135)))</f>
        <v>|</v>
      </c>
    </row>
    <row r="136" spans="2:2" x14ac:dyDescent="0.25">
      <c r="B136" s="11" t="str" cm="1">
        <f t="array" ref="B136">TRANSPOSE(_xlfn._xlws.SORT(_xlfn._xlws.FILTER(organicMaterials[org_materials_applic_lev]&amp;"|"&amp;organicMaterials[org_material_applic_name],organicMaterials[experiment_id]=A136)))</f>
        <v>|</v>
      </c>
    </row>
    <row r="137" spans="2:2" x14ac:dyDescent="0.25">
      <c r="B137" s="11" t="str" cm="1">
        <f t="array" ref="B137">TRANSPOSE(_xlfn._xlws.SORT(_xlfn._xlws.FILTER(organicMaterials[org_materials_applic_lev]&amp;"|"&amp;organicMaterials[org_material_applic_name],organicMaterials[experiment_id]=A137)))</f>
        <v>|</v>
      </c>
    </row>
    <row r="138" spans="2:2" x14ac:dyDescent="0.25">
      <c r="B138" s="11" t="str" cm="1">
        <f t="array" ref="B138">TRANSPOSE(_xlfn._xlws.SORT(_xlfn._xlws.FILTER(organicMaterials[org_materials_applic_lev]&amp;"|"&amp;organicMaterials[org_material_applic_name],organicMaterials[experiment_id]=A138)))</f>
        <v>|</v>
      </c>
    </row>
    <row r="139" spans="2:2" x14ac:dyDescent="0.25">
      <c r="B139" s="11" t="str" cm="1">
        <f t="array" ref="B139">TRANSPOSE(_xlfn._xlws.SORT(_xlfn._xlws.FILTER(organicMaterials[org_materials_applic_lev]&amp;"|"&amp;organicMaterials[org_material_applic_name],organicMaterials[experiment_id]=A139)))</f>
        <v>|</v>
      </c>
    </row>
    <row r="140" spans="2:2" x14ac:dyDescent="0.25">
      <c r="B140" s="11" t="str" cm="1">
        <f t="array" ref="B140">TRANSPOSE(_xlfn._xlws.SORT(_xlfn._xlws.FILTER(organicMaterials[org_materials_applic_lev]&amp;"|"&amp;organicMaterials[org_material_applic_name],organicMaterials[experiment_id]=A140)))</f>
        <v>|</v>
      </c>
    </row>
    <row r="141" spans="2:2" x14ac:dyDescent="0.25">
      <c r="B141" s="11" t="str" cm="1">
        <f t="array" ref="B141">TRANSPOSE(_xlfn._xlws.SORT(_xlfn._xlws.FILTER(organicMaterials[org_materials_applic_lev]&amp;"|"&amp;organicMaterials[org_material_applic_name],organicMaterials[experiment_id]=A141)))</f>
        <v>|</v>
      </c>
    </row>
    <row r="142" spans="2:2" x14ac:dyDescent="0.25">
      <c r="B142" s="11" t="str" cm="1">
        <f t="array" ref="B142">TRANSPOSE(_xlfn._xlws.SORT(_xlfn._xlws.FILTER(organicMaterials[org_materials_applic_lev]&amp;"|"&amp;organicMaterials[org_material_applic_name],organicMaterials[experiment_id]=A142)))</f>
        <v>|</v>
      </c>
    </row>
    <row r="143" spans="2:2" x14ac:dyDescent="0.25">
      <c r="B143" s="11" t="str" cm="1">
        <f t="array" ref="B143">TRANSPOSE(_xlfn._xlws.SORT(_xlfn._xlws.FILTER(organicMaterials[org_materials_applic_lev]&amp;"|"&amp;organicMaterials[org_material_applic_name],organicMaterials[experiment_id]=A143)))</f>
        <v>|</v>
      </c>
    </row>
    <row r="144" spans="2:2" x14ac:dyDescent="0.25">
      <c r="B144" s="11" t="str" cm="1">
        <f t="array" ref="B144">TRANSPOSE(_xlfn._xlws.SORT(_xlfn._xlws.FILTER(organicMaterials[org_materials_applic_lev]&amp;"|"&amp;organicMaterials[org_material_applic_name],organicMaterials[experiment_id]=A144)))</f>
        <v>|</v>
      </c>
    </row>
    <row r="145" spans="2:2" x14ac:dyDescent="0.25">
      <c r="B145" s="11" t="str" cm="1">
        <f t="array" ref="B145">TRANSPOSE(_xlfn._xlws.SORT(_xlfn._xlws.FILTER(organicMaterials[org_materials_applic_lev]&amp;"|"&amp;organicMaterials[org_material_applic_name],organicMaterials[experiment_id]=A145)))</f>
        <v>|</v>
      </c>
    </row>
    <row r="146" spans="2:2" x14ac:dyDescent="0.25">
      <c r="B146" s="11" t="str" cm="1">
        <f t="array" ref="B146">TRANSPOSE(_xlfn._xlws.SORT(_xlfn._xlws.FILTER(organicMaterials[org_materials_applic_lev]&amp;"|"&amp;organicMaterials[org_material_applic_name],organicMaterials[experiment_id]=A146)))</f>
        <v>|</v>
      </c>
    </row>
    <row r="147" spans="2:2" x14ac:dyDescent="0.25">
      <c r="B147" s="11" t="str" cm="1">
        <f t="array" ref="B147">TRANSPOSE(_xlfn._xlws.SORT(_xlfn._xlws.FILTER(organicMaterials[org_materials_applic_lev]&amp;"|"&amp;organicMaterials[org_material_applic_name],organicMaterials[experiment_id]=A147)))</f>
        <v>|</v>
      </c>
    </row>
    <row r="148" spans="2:2" x14ac:dyDescent="0.25">
      <c r="B148" s="11" t="str" cm="1">
        <f t="array" ref="B148">TRANSPOSE(_xlfn._xlws.SORT(_xlfn._xlws.FILTER(organicMaterials[org_materials_applic_lev]&amp;"|"&amp;organicMaterials[org_material_applic_name],organicMaterials[experiment_id]=A148)))</f>
        <v>|</v>
      </c>
    </row>
    <row r="149" spans="2:2" x14ac:dyDescent="0.25">
      <c r="B149" s="11" t="str" cm="1">
        <f t="array" ref="B149">TRANSPOSE(_xlfn._xlws.SORT(_xlfn._xlws.FILTER(organicMaterials[org_materials_applic_lev]&amp;"|"&amp;organicMaterials[org_material_applic_name],organicMaterials[experiment_id]=A149)))</f>
        <v>|</v>
      </c>
    </row>
    <row r="150" spans="2:2" x14ac:dyDescent="0.25">
      <c r="B150" s="11" t="str" cm="1">
        <f t="array" ref="B150">TRANSPOSE(_xlfn._xlws.SORT(_xlfn._xlws.FILTER(organicMaterials[org_materials_applic_lev]&amp;"|"&amp;organicMaterials[org_material_applic_name],organicMaterials[experiment_id]=A150)))</f>
        <v>|</v>
      </c>
    </row>
    <row r="151" spans="2:2" x14ac:dyDescent="0.25">
      <c r="B151" s="11" t="str" cm="1">
        <f t="array" ref="B151">TRANSPOSE(_xlfn._xlws.SORT(_xlfn._xlws.FILTER(organicMaterials[org_materials_applic_lev]&amp;"|"&amp;organicMaterials[org_material_applic_name],organicMaterials[experiment_id]=A151)))</f>
        <v>|</v>
      </c>
    </row>
    <row r="152" spans="2:2" x14ac:dyDescent="0.25">
      <c r="B152" s="11" t="str" cm="1">
        <f t="array" ref="B152">TRANSPOSE(_xlfn._xlws.SORT(_xlfn._xlws.FILTER(organicMaterials[org_materials_applic_lev]&amp;"|"&amp;organicMaterials[org_material_applic_name],organicMaterials[experiment_id]=A152)))</f>
        <v>|</v>
      </c>
    </row>
    <row r="153" spans="2:2" x14ac:dyDescent="0.25">
      <c r="B153" s="11" t="str" cm="1">
        <f t="array" ref="B153">TRANSPOSE(_xlfn._xlws.SORT(_xlfn._xlws.FILTER(organicMaterials[org_materials_applic_lev]&amp;"|"&amp;organicMaterials[org_material_applic_name],organicMaterials[experiment_id]=A153)))</f>
        <v>|</v>
      </c>
    </row>
    <row r="154" spans="2:2" x14ac:dyDescent="0.25">
      <c r="B154" s="11" t="str" cm="1">
        <f t="array" ref="B154">TRANSPOSE(_xlfn._xlws.SORT(_xlfn._xlws.FILTER(organicMaterials[org_materials_applic_lev]&amp;"|"&amp;organicMaterials[org_material_applic_name],organicMaterials[experiment_id]=A154)))</f>
        <v>|</v>
      </c>
    </row>
    <row r="155" spans="2:2" x14ac:dyDescent="0.25">
      <c r="B155" s="11" t="str" cm="1">
        <f t="array" ref="B155">TRANSPOSE(_xlfn._xlws.SORT(_xlfn._xlws.FILTER(organicMaterials[org_materials_applic_lev]&amp;"|"&amp;organicMaterials[org_material_applic_name],organicMaterials[experiment_id]=A155)))</f>
        <v>|</v>
      </c>
    </row>
    <row r="156" spans="2:2" x14ac:dyDescent="0.25">
      <c r="B156" s="11" t="str" cm="1">
        <f t="array" ref="B156">TRANSPOSE(_xlfn._xlws.SORT(_xlfn._xlws.FILTER(organicMaterials[org_materials_applic_lev]&amp;"|"&amp;organicMaterials[org_material_applic_name],organicMaterials[experiment_id]=A156)))</f>
        <v>|</v>
      </c>
    </row>
    <row r="157" spans="2:2" x14ac:dyDescent="0.25">
      <c r="B157" s="11" t="str" cm="1">
        <f t="array" ref="B157">TRANSPOSE(_xlfn._xlws.SORT(_xlfn._xlws.FILTER(organicMaterials[org_materials_applic_lev]&amp;"|"&amp;organicMaterials[org_material_applic_name],organicMaterials[experiment_id]=A157)))</f>
        <v>|</v>
      </c>
    </row>
    <row r="158" spans="2:2" x14ac:dyDescent="0.25">
      <c r="B158" s="11" t="str" cm="1">
        <f t="array" ref="B158">TRANSPOSE(_xlfn._xlws.SORT(_xlfn._xlws.FILTER(organicMaterials[org_materials_applic_lev]&amp;"|"&amp;organicMaterials[org_material_applic_name],organicMaterials[experiment_id]=A158)))</f>
        <v>|</v>
      </c>
    </row>
    <row r="159" spans="2:2" x14ac:dyDescent="0.25">
      <c r="B159" s="11" t="str" cm="1">
        <f t="array" ref="B159">TRANSPOSE(_xlfn._xlws.SORT(_xlfn._xlws.FILTER(organicMaterials[org_materials_applic_lev]&amp;"|"&amp;organicMaterials[org_material_applic_name],organicMaterials[experiment_id]=A159)))</f>
        <v>|</v>
      </c>
    </row>
    <row r="160" spans="2:2" x14ac:dyDescent="0.25">
      <c r="B160" s="11" t="str" cm="1">
        <f t="array" ref="B160">TRANSPOSE(_xlfn._xlws.SORT(_xlfn._xlws.FILTER(organicMaterials[org_materials_applic_lev]&amp;"|"&amp;organicMaterials[org_material_applic_name],organicMaterials[experiment_id]=A160)))</f>
        <v>|</v>
      </c>
    </row>
    <row r="161" spans="2:2" x14ac:dyDescent="0.25">
      <c r="B161" s="11" t="str" cm="1">
        <f t="array" ref="B161">TRANSPOSE(_xlfn._xlws.SORT(_xlfn._xlws.FILTER(organicMaterials[org_materials_applic_lev]&amp;"|"&amp;organicMaterials[org_material_applic_name],organicMaterials[experiment_id]=A161)))</f>
        <v>|</v>
      </c>
    </row>
    <row r="162" spans="2:2" x14ac:dyDescent="0.25">
      <c r="B162" s="11" t="str" cm="1">
        <f t="array" ref="B162">TRANSPOSE(_xlfn._xlws.SORT(_xlfn._xlws.FILTER(organicMaterials[org_materials_applic_lev]&amp;"|"&amp;organicMaterials[org_material_applic_name],organicMaterials[experiment_id]=A162)))</f>
        <v>|</v>
      </c>
    </row>
    <row r="163" spans="2:2" x14ac:dyDescent="0.25">
      <c r="B163" s="11" t="str" cm="1">
        <f t="array" ref="B163">TRANSPOSE(_xlfn._xlws.SORT(_xlfn._xlws.FILTER(organicMaterials[org_materials_applic_lev]&amp;"|"&amp;organicMaterials[org_material_applic_name],organicMaterials[experiment_id]=A163)))</f>
        <v>|</v>
      </c>
    </row>
    <row r="164" spans="2:2" x14ac:dyDescent="0.25">
      <c r="B164" s="11" t="str" cm="1">
        <f t="array" ref="B164">TRANSPOSE(_xlfn._xlws.SORT(_xlfn._xlws.FILTER(organicMaterials[org_materials_applic_lev]&amp;"|"&amp;organicMaterials[org_material_applic_name],organicMaterials[experiment_id]=A164)))</f>
        <v>|</v>
      </c>
    </row>
    <row r="165" spans="2:2" x14ac:dyDescent="0.25">
      <c r="B165" s="11" t="str" cm="1">
        <f t="array" ref="B165">TRANSPOSE(_xlfn._xlws.SORT(_xlfn._xlws.FILTER(organicMaterials[org_materials_applic_lev]&amp;"|"&amp;organicMaterials[org_material_applic_name],organicMaterials[experiment_id]=A165)))</f>
        <v>|</v>
      </c>
    </row>
    <row r="166" spans="2:2" x14ac:dyDescent="0.25">
      <c r="B166" s="11" t="str" cm="1">
        <f t="array" ref="B166">TRANSPOSE(_xlfn._xlws.SORT(_xlfn._xlws.FILTER(organicMaterials[org_materials_applic_lev]&amp;"|"&amp;organicMaterials[org_material_applic_name],organicMaterials[experiment_id]=A166)))</f>
        <v>|</v>
      </c>
    </row>
    <row r="167" spans="2:2" x14ac:dyDescent="0.25">
      <c r="B167" s="11" t="str" cm="1">
        <f t="array" ref="B167">TRANSPOSE(_xlfn._xlws.SORT(_xlfn._xlws.FILTER(organicMaterials[org_materials_applic_lev]&amp;"|"&amp;organicMaterials[org_material_applic_name],organicMaterials[experiment_id]=A167)))</f>
        <v>|</v>
      </c>
    </row>
    <row r="168" spans="2:2" x14ac:dyDescent="0.25">
      <c r="B168" s="11" t="str" cm="1">
        <f t="array" ref="B168">TRANSPOSE(_xlfn._xlws.SORT(_xlfn._xlws.FILTER(organicMaterials[org_materials_applic_lev]&amp;"|"&amp;organicMaterials[org_material_applic_name],organicMaterials[experiment_id]=A168)))</f>
        <v>|</v>
      </c>
    </row>
    <row r="169" spans="2:2" x14ac:dyDescent="0.25">
      <c r="B169" s="11" t="str" cm="1">
        <f t="array" ref="B169">TRANSPOSE(_xlfn._xlws.SORT(_xlfn._xlws.FILTER(organicMaterials[org_materials_applic_lev]&amp;"|"&amp;organicMaterials[org_material_applic_name],organicMaterials[experiment_id]=A169)))</f>
        <v>|</v>
      </c>
    </row>
    <row r="170" spans="2:2" x14ac:dyDescent="0.25">
      <c r="B170" s="11" t="str" cm="1">
        <f t="array" ref="B170">TRANSPOSE(_xlfn._xlws.SORT(_xlfn._xlws.FILTER(organicMaterials[org_materials_applic_lev]&amp;"|"&amp;organicMaterials[org_material_applic_name],organicMaterials[experiment_id]=A170)))</f>
        <v>|</v>
      </c>
    </row>
    <row r="171" spans="2:2" x14ac:dyDescent="0.25">
      <c r="B171" s="11" t="str" cm="1">
        <f t="array" ref="B171">TRANSPOSE(_xlfn._xlws.SORT(_xlfn._xlws.FILTER(organicMaterials[org_materials_applic_lev]&amp;"|"&amp;organicMaterials[org_material_applic_name],organicMaterials[experiment_id]=A171)))</f>
        <v>|</v>
      </c>
    </row>
    <row r="172" spans="2:2" x14ac:dyDescent="0.25">
      <c r="B172" s="11" t="str" cm="1">
        <f t="array" ref="B172">TRANSPOSE(_xlfn._xlws.SORT(_xlfn._xlws.FILTER(organicMaterials[org_materials_applic_lev]&amp;"|"&amp;organicMaterials[org_material_applic_name],organicMaterials[experiment_id]=A172)))</f>
        <v>|</v>
      </c>
    </row>
    <row r="173" spans="2:2" x14ac:dyDescent="0.25">
      <c r="B173" s="11" t="str" cm="1">
        <f t="array" ref="B173">TRANSPOSE(_xlfn._xlws.SORT(_xlfn._xlws.FILTER(organicMaterials[org_materials_applic_lev]&amp;"|"&amp;organicMaterials[org_material_applic_name],organicMaterials[experiment_id]=A173)))</f>
        <v>|</v>
      </c>
    </row>
    <row r="174" spans="2:2" x14ac:dyDescent="0.25">
      <c r="B174" s="11" t="str" cm="1">
        <f t="array" ref="B174">TRANSPOSE(_xlfn._xlws.SORT(_xlfn._xlws.FILTER(organicMaterials[org_materials_applic_lev]&amp;"|"&amp;organicMaterials[org_material_applic_name],organicMaterials[experiment_id]=A174)))</f>
        <v>|</v>
      </c>
    </row>
    <row r="175" spans="2:2" x14ac:dyDescent="0.25">
      <c r="B175" s="11" t="str" cm="1">
        <f t="array" ref="B175">TRANSPOSE(_xlfn._xlws.SORT(_xlfn._xlws.FILTER(organicMaterials[org_materials_applic_lev]&amp;"|"&amp;organicMaterials[org_material_applic_name],organicMaterials[experiment_id]=A175)))</f>
        <v>|</v>
      </c>
    </row>
    <row r="176" spans="2:2" x14ac:dyDescent="0.25">
      <c r="B176" s="11" t="str" cm="1">
        <f t="array" ref="B176">TRANSPOSE(_xlfn._xlws.SORT(_xlfn._xlws.FILTER(organicMaterials[org_materials_applic_lev]&amp;"|"&amp;organicMaterials[org_material_applic_name],organicMaterials[experiment_id]=A176)))</f>
        <v>|</v>
      </c>
    </row>
    <row r="177" spans="2:2" x14ac:dyDescent="0.25">
      <c r="B177" s="11" t="str" cm="1">
        <f t="array" ref="B177">TRANSPOSE(_xlfn._xlws.SORT(_xlfn._xlws.FILTER(organicMaterials[org_materials_applic_lev]&amp;"|"&amp;organicMaterials[org_material_applic_name],organicMaterials[experiment_id]=A177)))</f>
        <v>|</v>
      </c>
    </row>
    <row r="178" spans="2:2" x14ac:dyDescent="0.25">
      <c r="B178" s="11" t="str" cm="1">
        <f t="array" ref="B178">TRANSPOSE(_xlfn._xlws.SORT(_xlfn._xlws.FILTER(organicMaterials[org_materials_applic_lev]&amp;"|"&amp;organicMaterials[org_material_applic_name],organicMaterials[experiment_id]=A178)))</f>
        <v>|</v>
      </c>
    </row>
    <row r="179" spans="2:2" x14ac:dyDescent="0.25">
      <c r="B179" s="11" t="str" cm="1">
        <f t="array" ref="B179">TRANSPOSE(_xlfn._xlws.SORT(_xlfn._xlws.FILTER(organicMaterials[org_materials_applic_lev]&amp;"|"&amp;organicMaterials[org_material_applic_name],organicMaterials[experiment_id]=A179)))</f>
        <v>|</v>
      </c>
    </row>
    <row r="180" spans="2:2" x14ac:dyDescent="0.25">
      <c r="B180" s="11" t="str" cm="1">
        <f t="array" ref="B180">TRANSPOSE(_xlfn._xlws.SORT(_xlfn._xlws.FILTER(organicMaterials[org_materials_applic_lev]&amp;"|"&amp;organicMaterials[org_material_applic_name],organicMaterials[experiment_id]=A180)))</f>
        <v>|</v>
      </c>
    </row>
    <row r="181" spans="2:2" x14ac:dyDescent="0.25">
      <c r="B181" s="11" t="str" cm="1">
        <f t="array" ref="B181">TRANSPOSE(_xlfn._xlws.SORT(_xlfn._xlws.FILTER(organicMaterials[org_materials_applic_lev]&amp;"|"&amp;organicMaterials[org_material_applic_name],organicMaterials[experiment_id]=A181)))</f>
        <v>|</v>
      </c>
    </row>
    <row r="182" spans="2:2" x14ac:dyDescent="0.25">
      <c r="B182" s="11" t="str" cm="1">
        <f t="array" ref="B182">TRANSPOSE(_xlfn._xlws.SORT(_xlfn._xlws.FILTER(organicMaterials[org_materials_applic_lev]&amp;"|"&amp;organicMaterials[org_material_applic_name],organicMaterials[experiment_id]=A182)))</f>
        <v>|</v>
      </c>
    </row>
    <row r="183" spans="2:2" x14ac:dyDescent="0.25">
      <c r="B183" s="11" t="str" cm="1">
        <f t="array" ref="B183">TRANSPOSE(_xlfn._xlws.SORT(_xlfn._xlws.FILTER(organicMaterials[org_materials_applic_lev]&amp;"|"&amp;organicMaterials[org_material_applic_name],organicMaterials[experiment_id]=A183)))</f>
        <v>|</v>
      </c>
    </row>
    <row r="184" spans="2:2" x14ac:dyDescent="0.25">
      <c r="B184" s="11" t="str" cm="1">
        <f t="array" ref="B184">TRANSPOSE(_xlfn._xlws.SORT(_xlfn._xlws.FILTER(organicMaterials[org_materials_applic_lev]&amp;"|"&amp;organicMaterials[org_material_applic_name],organicMaterials[experiment_id]=A184)))</f>
        <v>|</v>
      </c>
    </row>
    <row r="185" spans="2:2" x14ac:dyDescent="0.25">
      <c r="B185" s="11" t="str" cm="1">
        <f t="array" ref="B185">TRANSPOSE(_xlfn._xlws.SORT(_xlfn._xlws.FILTER(organicMaterials[org_materials_applic_lev]&amp;"|"&amp;organicMaterials[org_material_applic_name],organicMaterials[experiment_id]=A185)))</f>
        <v>|</v>
      </c>
    </row>
    <row r="186" spans="2:2" x14ac:dyDescent="0.25">
      <c r="B186" s="11" t="str" cm="1">
        <f t="array" ref="B186">TRANSPOSE(_xlfn._xlws.SORT(_xlfn._xlws.FILTER(organicMaterials[org_materials_applic_lev]&amp;"|"&amp;organicMaterials[org_material_applic_name],organicMaterials[experiment_id]=A186)))</f>
        <v>|</v>
      </c>
    </row>
    <row r="187" spans="2:2" x14ac:dyDescent="0.25">
      <c r="B187" s="11" t="str" cm="1">
        <f t="array" ref="B187">TRANSPOSE(_xlfn._xlws.SORT(_xlfn._xlws.FILTER(organicMaterials[org_materials_applic_lev]&amp;"|"&amp;organicMaterials[org_material_applic_name],organicMaterials[experiment_id]=A187)))</f>
        <v>|</v>
      </c>
    </row>
    <row r="188" spans="2:2" x14ac:dyDescent="0.25">
      <c r="B188" s="11" t="str" cm="1">
        <f t="array" ref="B188">TRANSPOSE(_xlfn._xlws.SORT(_xlfn._xlws.FILTER(organicMaterials[org_materials_applic_lev]&amp;"|"&amp;organicMaterials[org_material_applic_name],organicMaterials[experiment_id]=A188)))</f>
        <v>|</v>
      </c>
    </row>
    <row r="189" spans="2:2" x14ac:dyDescent="0.25">
      <c r="B189" s="11" t="str" cm="1">
        <f t="array" ref="B189">TRANSPOSE(_xlfn._xlws.SORT(_xlfn._xlws.FILTER(organicMaterials[org_materials_applic_lev]&amp;"|"&amp;organicMaterials[org_material_applic_name],organicMaterials[experiment_id]=A189)))</f>
        <v>|</v>
      </c>
    </row>
    <row r="190" spans="2:2" x14ac:dyDescent="0.25">
      <c r="B190" s="11" t="str" cm="1">
        <f t="array" ref="B190">TRANSPOSE(_xlfn._xlws.SORT(_xlfn._xlws.FILTER(organicMaterials[org_materials_applic_lev]&amp;"|"&amp;organicMaterials[org_material_applic_name],organicMaterials[experiment_id]=A190)))</f>
        <v>|</v>
      </c>
    </row>
    <row r="191" spans="2:2" x14ac:dyDescent="0.25">
      <c r="B191" s="11" t="str" cm="1">
        <f t="array" ref="B191">TRANSPOSE(_xlfn._xlws.SORT(_xlfn._xlws.FILTER(organicMaterials[org_materials_applic_lev]&amp;"|"&amp;organicMaterials[org_material_applic_name],organicMaterials[experiment_id]=A191)))</f>
        <v>|</v>
      </c>
    </row>
    <row r="192" spans="2:2" x14ac:dyDescent="0.25">
      <c r="B192" s="11" t="str" cm="1">
        <f t="array" ref="B192">TRANSPOSE(_xlfn._xlws.SORT(_xlfn._xlws.FILTER(organicMaterials[org_materials_applic_lev]&amp;"|"&amp;organicMaterials[org_material_applic_name],organicMaterials[experiment_id]=A192)))</f>
        <v>|</v>
      </c>
    </row>
    <row r="193" spans="2:2" x14ac:dyDescent="0.25">
      <c r="B193" s="11" t="str" cm="1">
        <f t="array" ref="B193">TRANSPOSE(_xlfn._xlws.SORT(_xlfn._xlws.FILTER(organicMaterials[org_materials_applic_lev]&amp;"|"&amp;organicMaterials[org_material_applic_name],organicMaterials[experiment_id]=A193)))</f>
        <v>|</v>
      </c>
    </row>
    <row r="194" spans="2:2" x14ac:dyDescent="0.25">
      <c r="B194" s="11" t="str" cm="1">
        <f t="array" ref="B194">TRANSPOSE(_xlfn._xlws.SORT(_xlfn._xlws.FILTER(organicMaterials[org_materials_applic_lev]&amp;"|"&amp;organicMaterials[org_material_applic_name],organicMaterials[experiment_id]=A194)))</f>
        <v>|</v>
      </c>
    </row>
    <row r="195" spans="2:2" x14ac:dyDescent="0.25">
      <c r="B195" s="11" t="str" cm="1">
        <f t="array" ref="B195">TRANSPOSE(_xlfn._xlws.SORT(_xlfn._xlws.FILTER(organicMaterials[org_materials_applic_lev]&amp;"|"&amp;organicMaterials[org_material_applic_name],organicMaterials[experiment_id]=A195)))</f>
        <v>|</v>
      </c>
    </row>
    <row r="196" spans="2:2" x14ac:dyDescent="0.25">
      <c r="B196" s="11" t="str" cm="1">
        <f t="array" ref="B196">TRANSPOSE(_xlfn._xlws.SORT(_xlfn._xlws.FILTER(organicMaterials[org_materials_applic_lev]&amp;"|"&amp;organicMaterials[org_material_applic_name],organicMaterials[experiment_id]=A196)))</f>
        <v>|</v>
      </c>
    </row>
    <row r="197" spans="2:2" x14ac:dyDescent="0.25">
      <c r="B197" s="11" t="str" cm="1">
        <f t="array" ref="B197">TRANSPOSE(_xlfn._xlws.SORT(_xlfn._xlws.FILTER(organicMaterials[org_materials_applic_lev]&amp;"|"&amp;organicMaterials[org_material_applic_name],organicMaterials[experiment_id]=A197)))</f>
        <v>|</v>
      </c>
    </row>
    <row r="198" spans="2:2" x14ac:dyDescent="0.25">
      <c r="B198" s="11" t="str" cm="1">
        <f t="array" ref="B198">TRANSPOSE(_xlfn._xlws.SORT(_xlfn._xlws.FILTER(organicMaterials[org_materials_applic_lev]&amp;"|"&amp;organicMaterials[org_material_applic_name],organicMaterials[experiment_id]=A198)))</f>
        <v>|</v>
      </c>
    </row>
    <row r="199" spans="2:2" x14ac:dyDescent="0.25">
      <c r="B199" s="11" t="str" cm="1">
        <f t="array" ref="B199">TRANSPOSE(_xlfn._xlws.SORT(_xlfn._xlws.FILTER(organicMaterials[org_materials_applic_lev]&amp;"|"&amp;organicMaterials[org_material_applic_name],organicMaterials[experiment_id]=A199)))</f>
        <v>|</v>
      </c>
    </row>
    <row r="200" spans="2:2" x14ac:dyDescent="0.25">
      <c r="B200" s="11" t="str" cm="1">
        <f t="array" ref="B200">TRANSPOSE(_xlfn._xlws.SORT(_xlfn._xlws.FILTER(organicMaterials[org_materials_applic_lev]&amp;"|"&amp;organicMaterials[org_material_applic_name],organicMaterials[experiment_id]=A200)))</f>
        <v>|</v>
      </c>
    </row>
    <row r="201" spans="2:2" x14ac:dyDescent="0.25">
      <c r="B201" s="11" t="str" cm="1">
        <f t="array" ref="B201">TRANSPOSE(_xlfn._xlws.SORT(_xlfn._xlws.FILTER(organicMaterials[org_materials_applic_lev]&amp;"|"&amp;organicMaterials[org_material_applic_name],organicMaterials[experiment_id]=A201)))</f>
        <v>|</v>
      </c>
    </row>
    <row r="202" spans="2:2" x14ac:dyDescent="0.25">
      <c r="B202" s="11" t="str" cm="1">
        <f t="array" ref="B202">TRANSPOSE(_xlfn._xlws.SORT(_xlfn._xlws.FILTER(organicMaterials[org_materials_applic_lev]&amp;"|"&amp;organicMaterials[org_material_applic_name],organicMaterials[experiment_id]=A202)))</f>
        <v>|</v>
      </c>
    </row>
    <row r="203" spans="2:2" x14ac:dyDescent="0.25">
      <c r="B203" s="11" t="str" cm="1">
        <f t="array" ref="B203">TRANSPOSE(_xlfn._xlws.SORT(_xlfn._xlws.FILTER(organicMaterials[org_materials_applic_lev]&amp;"|"&amp;organicMaterials[org_material_applic_name],organicMaterials[experiment_id]=A203)))</f>
        <v>|</v>
      </c>
    </row>
    <row r="204" spans="2:2" x14ac:dyDescent="0.25">
      <c r="B204" s="11" t="str" cm="1">
        <f t="array" ref="B204">TRANSPOSE(_xlfn._xlws.SORT(_xlfn._xlws.FILTER(organicMaterials[org_materials_applic_lev]&amp;"|"&amp;organicMaterials[org_material_applic_name],organicMaterials[experiment_id]=A204)))</f>
        <v>|</v>
      </c>
    </row>
    <row r="205" spans="2:2" x14ac:dyDescent="0.25">
      <c r="B205" s="11" t="str" cm="1">
        <f t="array" ref="B205">TRANSPOSE(_xlfn._xlws.SORT(_xlfn._xlws.FILTER(organicMaterials[org_materials_applic_lev]&amp;"|"&amp;organicMaterials[org_material_applic_name],organicMaterials[experiment_id]=A205)))</f>
        <v>|</v>
      </c>
    </row>
    <row r="206" spans="2:2" x14ac:dyDescent="0.25">
      <c r="B206" s="11" t="str" cm="1">
        <f t="array" ref="B206">TRANSPOSE(_xlfn._xlws.SORT(_xlfn._xlws.FILTER(organicMaterials[org_materials_applic_lev]&amp;"|"&amp;organicMaterials[org_material_applic_name],organicMaterials[experiment_id]=A206)))</f>
        <v>|</v>
      </c>
    </row>
    <row r="207" spans="2:2" x14ac:dyDescent="0.25">
      <c r="B207" s="11" t="str" cm="1">
        <f t="array" ref="B207">TRANSPOSE(_xlfn._xlws.SORT(_xlfn._xlws.FILTER(organicMaterials[org_materials_applic_lev]&amp;"|"&amp;organicMaterials[org_material_applic_name],organicMaterials[experiment_id]=A207)))</f>
        <v>|</v>
      </c>
    </row>
    <row r="208" spans="2:2" x14ac:dyDescent="0.25">
      <c r="B208" s="11" t="str" cm="1">
        <f t="array" ref="B208">TRANSPOSE(_xlfn._xlws.SORT(_xlfn._xlws.FILTER(organicMaterials[org_materials_applic_lev]&amp;"|"&amp;organicMaterials[org_material_applic_name],organicMaterials[experiment_id]=A208)))</f>
        <v>|</v>
      </c>
    </row>
    <row r="209" spans="2:2" x14ac:dyDescent="0.25">
      <c r="B209" s="11" t="str" cm="1">
        <f t="array" ref="B209">TRANSPOSE(_xlfn._xlws.SORT(_xlfn._xlws.FILTER(organicMaterials[org_materials_applic_lev]&amp;"|"&amp;organicMaterials[org_material_applic_name],organicMaterials[experiment_id]=A209)))</f>
        <v>|</v>
      </c>
    </row>
    <row r="210" spans="2:2" x14ac:dyDescent="0.25">
      <c r="B210" s="11" t="str" cm="1">
        <f t="array" ref="B210">TRANSPOSE(_xlfn._xlws.SORT(_xlfn._xlws.FILTER(organicMaterials[org_materials_applic_lev]&amp;"|"&amp;organicMaterials[org_material_applic_name],organicMaterials[experiment_id]=A210)))</f>
        <v>|</v>
      </c>
    </row>
    <row r="211" spans="2:2" x14ac:dyDescent="0.25">
      <c r="B211" s="11" t="str" cm="1">
        <f t="array" ref="B211">TRANSPOSE(_xlfn._xlws.SORT(_xlfn._xlws.FILTER(organicMaterials[org_materials_applic_lev]&amp;"|"&amp;organicMaterials[org_material_applic_name],organicMaterials[experiment_id]=A211)))</f>
        <v>|</v>
      </c>
    </row>
    <row r="212" spans="2:2" x14ac:dyDescent="0.25">
      <c r="B212" s="11" t="str" cm="1">
        <f t="array" ref="B212">TRANSPOSE(_xlfn._xlws.SORT(_xlfn._xlws.FILTER(organicMaterials[org_materials_applic_lev]&amp;"|"&amp;organicMaterials[org_material_applic_name],organicMaterials[experiment_id]=A212)))</f>
        <v>|</v>
      </c>
    </row>
    <row r="213" spans="2:2" x14ac:dyDescent="0.25">
      <c r="B213" s="11" t="str" cm="1">
        <f t="array" ref="B213">TRANSPOSE(_xlfn._xlws.SORT(_xlfn._xlws.FILTER(organicMaterials[org_materials_applic_lev]&amp;"|"&amp;organicMaterials[org_material_applic_name],organicMaterials[experiment_id]=A213)))</f>
        <v>|</v>
      </c>
    </row>
    <row r="214" spans="2:2" x14ac:dyDescent="0.25">
      <c r="B214" s="11" t="str" cm="1">
        <f t="array" ref="B214">TRANSPOSE(_xlfn._xlws.SORT(_xlfn._xlws.FILTER(organicMaterials[org_materials_applic_lev]&amp;"|"&amp;organicMaterials[org_material_applic_name],organicMaterials[experiment_id]=A214)))</f>
        <v>|</v>
      </c>
    </row>
    <row r="215" spans="2:2" x14ac:dyDescent="0.25">
      <c r="B215" s="11" t="str" cm="1">
        <f t="array" ref="B215">TRANSPOSE(_xlfn._xlws.SORT(_xlfn._xlws.FILTER(organicMaterials[org_materials_applic_lev]&amp;"|"&amp;organicMaterials[org_material_applic_name],organicMaterials[experiment_id]=A215)))</f>
        <v>|</v>
      </c>
    </row>
    <row r="216" spans="2:2" x14ac:dyDescent="0.25">
      <c r="B216" s="11" t="str" cm="1">
        <f t="array" ref="B216">TRANSPOSE(_xlfn._xlws.SORT(_xlfn._xlws.FILTER(organicMaterials[org_materials_applic_lev]&amp;"|"&amp;organicMaterials[org_material_applic_name],organicMaterials[experiment_id]=A216)))</f>
        <v>|</v>
      </c>
    </row>
    <row r="217" spans="2:2" x14ac:dyDescent="0.25">
      <c r="B217" s="11" t="str" cm="1">
        <f t="array" ref="B217">TRANSPOSE(_xlfn._xlws.SORT(_xlfn._xlws.FILTER(organicMaterials[org_materials_applic_lev]&amp;"|"&amp;organicMaterials[org_material_applic_name],organicMaterials[experiment_id]=A217)))</f>
        <v>|</v>
      </c>
    </row>
    <row r="218" spans="2:2" x14ac:dyDescent="0.25">
      <c r="B218" s="11" t="str" cm="1">
        <f t="array" ref="B218">TRANSPOSE(_xlfn._xlws.SORT(_xlfn._xlws.FILTER(organicMaterials[org_materials_applic_lev]&amp;"|"&amp;organicMaterials[org_material_applic_name],organicMaterials[experiment_id]=A218)))</f>
        <v>|</v>
      </c>
    </row>
    <row r="219" spans="2:2" x14ac:dyDescent="0.25">
      <c r="B219" s="11" t="str" cm="1">
        <f t="array" ref="B219">TRANSPOSE(_xlfn._xlws.SORT(_xlfn._xlws.FILTER(organicMaterials[org_materials_applic_lev]&amp;"|"&amp;organicMaterials[org_material_applic_name],organicMaterials[experiment_id]=A219)))</f>
        <v>|</v>
      </c>
    </row>
    <row r="220" spans="2:2" x14ac:dyDescent="0.25">
      <c r="B220" s="11" t="str" cm="1">
        <f t="array" ref="B220">TRANSPOSE(_xlfn._xlws.SORT(_xlfn._xlws.FILTER(organicMaterials[org_materials_applic_lev]&amp;"|"&amp;organicMaterials[org_material_applic_name],organicMaterials[experiment_id]=A220)))</f>
        <v>|</v>
      </c>
    </row>
    <row r="221" spans="2:2" x14ac:dyDescent="0.25">
      <c r="B221" s="11" t="str" cm="1">
        <f t="array" ref="B221">TRANSPOSE(_xlfn._xlws.SORT(_xlfn._xlws.FILTER(organicMaterials[org_materials_applic_lev]&amp;"|"&amp;organicMaterials[org_material_applic_name],organicMaterials[experiment_id]=A221)))</f>
        <v>|</v>
      </c>
    </row>
    <row r="222" spans="2:2" x14ac:dyDescent="0.25">
      <c r="B222" s="11" t="str" cm="1">
        <f t="array" ref="B222">TRANSPOSE(_xlfn._xlws.SORT(_xlfn._xlws.FILTER(organicMaterials[org_materials_applic_lev]&amp;"|"&amp;organicMaterials[org_material_applic_name],organicMaterials[experiment_id]=A222)))</f>
        <v>|</v>
      </c>
    </row>
    <row r="223" spans="2:2" x14ac:dyDescent="0.25">
      <c r="B223" s="11" t="str" cm="1">
        <f t="array" ref="B223">TRANSPOSE(_xlfn._xlws.SORT(_xlfn._xlws.FILTER(organicMaterials[org_materials_applic_lev]&amp;"|"&amp;organicMaterials[org_material_applic_name],organicMaterials[experiment_id]=A223)))</f>
        <v>|</v>
      </c>
    </row>
    <row r="224" spans="2:2" x14ac:dyDescent="0.25">
      <c r="B224" s="11" t="str" cm="1">
        <f t="array" ref="B224">TRANSPOSE(_xlfn._xlws.SORT(_xlfn._xlws.FILTER(organicMaterials[org_materials_applic_lev]&amp;"|"&amp;organicMaterials[org_material_applic_name],organicMaterials[experiment_id]=A224)))</f>
        <v>|</v>
      </c>
    </row>
    <row r="225" spans="2:2" x14ac:dyDescent="0.25">
      <c r="B225" s="11" t="str" cm="1">
        <f t="array" ref="B225">TRANSPOSE(_xlfn._xlws.SORT(_xlfn._xlws.FILTER(organicMaterials[org_materials_applic_lev]&amp;"|"&amp;organicMaterials[org_material_applic_name],organicMaterials[experiment_id]=A225)))</f>
        <v>|</v>
      </c>
    </row>
    <row r="226" spans="2:2" x14ac:dyDescent="0.25">
      <c r="B226" s="11" t="str" cm="1">
        <f t="array" ref="B226">TRANSPOSE(_xlfn._xlws.SORT(_xlfn._xlws.FILTER(organicMaterials[org_materials_applic_lev]&amp;"|"&amp;organicMaterials[org_material_applic_name],organicMaterials[experiment_id]=A226)))</f>
        <v>|</v>
      </c>
    </row>
    <row r="227" spans="2:2" x14ac:dyDescent="0.25">
      <c r="B227" s="11" t="str" cm="1">
        <f t="array" ref="B227">TRANSPOSE(_xlfn._xlws.SORT(_xlfn._xlws.FILTER(organicMaterials[org_materials_applic_lev]&amp;"|"&amp;organicMaterials[org_material_applic_name],organicMaterials[experiment_id]=A227)))</f>
        <v>|</v>
      </c>
    </row>
    <row r="228" spans="2:2" x14ac:dyDescent="0.25">
      <c r="B228" s="11" t="str" cm="1">
        <f t="array" ref="B228">TRANSPOSE(_xlfn._xlws.SORT(_xlfn._xlws.FILTER(organicMaterials[org_materials_applic_lev]&amp;"|"&amp;organicMaterials[org_material_applic_name],organicMaterials[experiment_id]=A228)))</f>
        <v>|</v>
      </c>
    </row>
    <row r="229" spans="2:2" x14ac:dyDescent="0.25">
      <c r="B229" s="11" t="str" cm="1">
        <f t="array" ref="B229">TRANSPOSE(_xlfn._xlws.SORT(_xlfn._xlws.FILTER(organicMaterials[org_materials_applic_lev]&amp;"|"&amp;organicMaterials[org_material_applic_name],organicMaterials[experiment_id]=A229)))</f>
        <v>|</v>
      </c>
    </row>
    <row r="230" spans="2:2" x14ac:dyDescent="0.25">
      <c r="B230" s="11" t="str" cm="1">
        <f t="array" ref="B230">TRANSPOSE(_xlfn._xlws.SORT(_xlfn._xlws.FILTER(organicMaterials[org_materials_applic_lev]&amp;"|"&amp;organicMaterials[org_material_applic_name],organicMaterials[experiment_id]=A230)))</f>
        <v>|</v>
      </c>
    </row>
    <row r="231" spans="2:2" x14ac:dyDescent="0.25">
      <c r="B231" s="11" t="str" cm="1">
        <f t="array" ref="B231">TRANSPOSE(_xlfn._xlws.SORT(_xlfn._xlws.FILTER(organicMaterials[org_materials_applic_lev]&amp;"|"&amp;organicMaterials[org_material_applic_name],organicMaterials[experiment_id]=A231)))</f>
        <v>|</v>
      </c>
    </row>
    <row r="232" spans="2:2" x14ac:dyDescent="0.25">
      <c r="B232" s="11" t="str" cm="1">
        <f t="array" ref="B232">TRANSPOSE(_xlfn._xlws.SORT(_xlfn._xlws.FILTER(organicMaterials[org_materials_applic_lev]&amp;"|"&amp;organicMaterials[org_material_applic_name],organicMaterials[experiment_id]=A232)))</f>
        <v>|</v>
      </c>
    </row>
    <row r="233" spans="2:2" x14ac:dyDescent="0.25">
      <c r="B233" s="11" t="str" cm="1">
        <f t="array" ref="B233">TRANSPOSE(_xlfn._xlws.SORT(_xlfn._xlws.FILTER(organicMaterials[org_materials_applic_lev]&amp;"|"&amp;organicMaterials[org_material_applic_name],organicMaterials[experiment_id]=A233)))</f>
        <v>|</v>
      </c>
    </row>
    <row r="234" spans="2:2" x14ac:dyDescent="0.25">
      <c r="B234" s="11" t="str" cm="1">
        <f t="array" ref="B234">TRANSPOSE(_xlfn._xlws.SORT(_xlfn._xlws.FILTER(organicMaterials[org_materials_applic_lev]&amp;"|"&amp;organicMaterials[org_material_applic_name],organicMaterials[experiment_id]=A234)))</f>
        <v>|</v>
      </c>
    </row>
    <row r="235" spans="2:2" x14ac:dyDescent="0.25">
      <c r="B235" s="11" t="str" cm="1">
        <f t="array" ref="B235">TRANSPOSE(_xlfn._xlws.SORT(_xlfn._xlws.FILTER(organicMaterials[org_materials_applic_lev]&amp;"|"&amp;organicMaterials[org_material_applic_name],organicMaterials[experiment_id]=A235)))</f>
        <v>|</v>
      </c>
    </row>
    <row r="236" spans="2:2" x14ac:dyDescent="0.25">
      <c r="B236" s="11" t="str" cm="1">
        <f t="array" ref="B236">TRANSPOSE(_xlfn._xlws.SORT(_xlfn._xlws.FILTER(organicMaterials[org_materials_applic_lev]&amp;"|"&amp;organicMaterials[org_material_applic_name],organicMaterials[experiment_id]=A236)))</f>
        <v>|</v>
      </c>
    </row>
    <row r="237" spans="2:2" x14ac:dyDescent="0.25">
      <c r="B237" s="11" t="str" cm="1">
        <f t="array" ref="B237">TRANSPOSE(_xlfn._xlws.SORT(_xlfn._xlws.FILTER(organicMaterials[org_materials_applic_lev]&amp;"|"&amp;organicMaterials[org_material_applic_name],organicMaterials[experiment_id]=A237)))</f>
        <v>|</v>
      </c>
    </row>
    <row r="238" spans="2:2" x14ac:dyDescent="0.25">
      <c r="B238" s="11" t="str" cm="1">
        <f t="array" ref="B238">TRANSPOSE(_xlfn._xlws.SORT(_xlfn._xlws.FILTER(organicMaterials[org_materials_applic_lev]&amp;"|"&amp;organicMaterials[org_material_applic_name],organicMaterials[experiment_id]=A238)))</f>
        <v>|</v>
      </c>
    </row>
    <row r="239" spans="2:2" x14ac:dyDescent="0.25">
      <c r="B239" s="11" t="str" cm="1">
        <f t="array" ref="B239">TRANSPOSE(_xlfn._xlws.SORT(_xlfn._xlws.FILTER(organicMaterials[org_materials_applic_lev]&amp;"|"&amp;organicMaterials[org_material_applic_name],organicMaterials[experiment_id]=A239)))</f>
        <v>|</v>
      </c>
    </row>
    <row r="240" spans="2:2" x14ac:dyDescent="0.25">
      <c r="B240" s="11" t="str" cm="1">
        <f t="array" ref="B240">TRANSPOSE(_xlfn._xlws.SORT(_xlfn._xlws.FILTER(organicMaterials[org_materials_applic_lev]&amp;"|"&amp;organicMaterials[org_material_applic_name],organicMaterials[experiment_id]=A240)))</f>
        <v>|</v>
      </c>
    </row>
    <row r="241" spans="2:2" x14ac:dyDescent="0.25">
      <c r="B241" s="11" t="str" cm="1">
        <f t="array" ref="B241">TRANSPOSE(_xlfn._xlws.SORT(_xlfn._xlws.FILTER(organicMaterials[org_materials_applic_lev]&amp;"|"&amp;organicMaterials[org_material_applic_name],organicMaterials[experiment_id]=A241)))</f>
        <v>|</v>
      </c>
    </row>
    <row r="242" spans="2:2" x14ac:dyDescent="0.25">
      <c r="B242" s="11" t="str" cm="1">
        <f t="array" ref="B242">TRANSPOSE(_xlfn._xlws.SORT(_xlfn._xlws.FILTER(organicMaterials[org_materials_applic_lev]&amp;"|"&amp;organicMaterials[org_material_applic_name],organicMaterials[experiment_id]=A242)))</f>
        <v>|</v>
      </c>
    </row>
    <row r="243" spans="2:2" x14ac:dyDescent="0.25">
      <c r="B243" s="11" t="str" cm="1">
        <f t="array" ref="B243">TRANSPOSE(_xlfn._xlws.SORT(_xlfn._xlws.FILTER(organicMaterials[org_materials_applic_lev]&amp;"|"&amp;organicMaterials[org_material_applic_name],organicMaterials[experiment_id]=A243)))</f>
        <v>|</v>
      </c>
    </row>
    <row r="244" spans="2:2" x14ac:dyDescent="0.25">
      <c r="B244" s="11" t="str" cm="1">
        <f t="array" ref="B244">TRANSPOSE(_xlfn._xlws.SORT(_xlfn._xlws.FILTER(organicMaterials[org_materials_applic_lev]&amp;"|"&amp;organicMaterials[org_material_applic_name],organicMaterials[experiment_id]=A244)))</f>
        <v>|</v>
      </c>
    </row>
    <row r="245" spans="2:2" x14ac:dyDescent="0.25">
      <c r="B245" s="11" t="str" cm="1">
        <f t="array" ref="B245">TRANSPOSE(_xlfn._xlws.SORT(_xlfn._xlws.FILTER(organicMaterials[org_materials_applic_lev]&amp;"|"&amp;organicMaterials[org_material_applic_name],organicMaterials[experiment_id]=A245)))</f>
        <v>|</v>
      </c>
    </row>
    <row r="246" spans="2:2" x14ac:dyDescent="0.25">
      <c r="B246" s="11" t="str" cm="1">
        <f t="array" ref="B246">TRANSPOSE(_xlfn._xlws.SORT(_xlfn._xlws.FILTER(organicMaterials[org_materials_applic_lev]&amp;"|"&amp;organicMaterials[org_material_applic_name],organicMaterials[experiment_id]=A246)))</f>
        <v>|</v>
      </c>
    </row>
    <row r="247" spans="2:2" x14ac:dyDescent="0.25">
      <c r="B247" s="11" t="str" cm="1">
        <f t="array" ref="B247">TRANSPOSE(_xlfn._xlws.SORT(_xlfn._xlws.FILTER(organicMaterials[org_materials_applic_lev]&amp;"|"&amp;organicMaterials[org_material_applic_name],organicMaterials[experiment_id]=A247)))</f>
        <v>|</v>
      </c>
    </row>
    <row r="248" spans="2:2" x14ac:dyDescent="0.25">
      <c r="B248" s="11" t="str" cm="1">
        <f t="array" ref="B248">TRANSPOSE(_xlfn._xlws.SORT(_xlfn._xlws.FILTER(organicMaterials[org_materials_applic_lev]&amp;"|"&amp;organicMaterials[org_material_applic_name],organicMaterials[experiment_id]=A248)))</f>
        <v>|</v>
      </c>
    </row>
    <row r="249" spans="2:2" x14ac:dyDescent="0.25">
      <c r="B249" s="11" t="str" cm="1">
        <f t="array" ref="B249">TRANSPOSE(_xlfn._xlws.SORT(_xlfn._xlws.FILTER(organicMaterials[org_materials_applic_lev]&amp;"|"&amp;organicMaterials[org_material_applic_name],organicMaterials[experiment_id]=A249)))</f>
        <v>|</v>
      </c>
    </row>
    <row r="250" spans="2:2" x14ac:dyDescent="0.25">
      <c r="B250" s="11" t="str" cm="1">
        <f t="array" ref="B250">TRANSPOSE(_xlfn._xlws.SORT(_xlfn._xlws.FILTER(organicMaterials[org_materials_applic_lev]&amp;"|"&amp;organicMaterials[org_material_applic_name],organicMaterials[experiment_id]=A250)))</f>
        <v>|</v>
      </c>
    </row>
    <row r="251" spans="2:2" x14ac:dyDescent="0.25">
      <c r="B251" s="11" t="str" cm="1">
        <f t="array" ref="B251">TRANSPOSE(_xlfn._xlws.SORT(_xlfn._xlws.FILTER(organicMaterials[org_materials_applic_lev]&amp;"|"&amp;organicMaterials[org_material_applic_name],organicMaterials[experiment_id]=A251)))</f>
        <v>|</v>
      </c>
    </row>
    <row r="252" spans="2:2" x14ac:dyDescent="0.25">
      <c r="B252" s="11" t="str" cm="1">
        <f t="array" ref="B252">TRANSPOSE(_xlfn._xlws.SORT(_xlfn._xlws.FILTER(organicMaterials[org_materials_applic_lev]&amp;"|"&amp;organicMaterials[org_material_applic_name],organicMaterials[experiment_id]=A252)))</f>
        <v>|</v>
      </c>
    </row>
    <row r="253" spans="2:2" x14ac:dyDescent="0.25">
      <c r="B253" s="11" t="str" cm="1">
        <f t="array" ref="B253">TRANSPOSE(_xlfn._xlws.SORT(_xlfn._xlws.FILTER(organicMaterials[org_materials_applic_lev]&amp;"|"&amp;organicMaterials[org_material_applic_name],organicMaterials[experiment_id]=A253)))</f>
        <v>|</v>
      </c>
    </row>
    <row r="254" spans="2:2" x14ac:dyDescent="0.25">
      <c r="B254" s="11" t="str" cm="1">
        <f t="array" ref="B254">TRANSPOSE(_xlfn._xlws.SORT(_xlfn._xlws.FILTER(organicMaterials[org_materials_applic_lev]&amp;"|"&amp;organicMaterials[org_material_applic_name],organicMaterials[experiment_id]=A254)))</f>
        <v>|</v>
      </c>
    </row>
    <row r="255" spans="2:2" x14ac:dyDescent="0.25">
      <c r="B255" s="11" t="str" cm="1">
        <f t="array" ref="B255">TRANSPOSE(_xlfn._xlws.SORT(_xlfn._xlws.FILTER(organicMaterials[org_materials_applic_lev]&amp;"|"&amp;organicMaterials[org_material_applic_name],organicMaterials[experiment_id]=A255)))</f>
        <v>|</v>
      </c>
    </row>
    <row r="256" spans="2:2" x14ac:dyDescent="0.25">
      <c r="B256" s="11" t="str" cm="1">
        <f t="array" ref="B256">TRANSPOSE(_xlfn._xlws.SORT(_xlfn._xlws.FILTER(organicMaterials[org_materials_applic_lev]&amp;"|"&amp;organicMaterials[org_material_applic_name],organicMaterials[experiment_id]=A256)))</f>
        <v>|</v>
      </c>
    </row>
    <row r="257" spans="2:2" x14ac:dyDescent="0.25">
      <c r="B257" s="11" t="str" cm="1">
        <f t="array" ref="B257">TRANSPOSE(_xlfn._xlws.SORT(_xlfn._xlws.FILTER(organicMaterials[org_materials_applic_lev]&amp;"|"&amp;organicMaterials[org_material_applic_name],organicMaterials[experiment_id]=A257)))</f>
        <v>|</v>
      </c>
    </row>
    <row r="258" spans="2:2" x14ac:dyDescent="0.25">
      <c r="B258" s="11" t="str" cm="1">
        <f t="array" ref="B258">TRANSPOSE(_xlfn._xlws.SORT(_xlfn._xlws.FILTER(organicMaterials[org_materials_applic_lev]&amp;"|"&amp;organicMaterials[org_material_applic_name],organicMaterials[experiment_id]=A258)))</f>
        <v>|</v>
      </c>
    </row>
    <row r="259" spans="2:2" x14ac:dyDescent="0.25">
      <c r="B259" s="11" t="str" cm="1">
        <f t="array" ref="B259">TRANSPOSE(_xlfn._xlws.SORT(_xlfn._xlws.FILTER(organicMaterials[org_materials_applic_lev]&amp;"|"&amp;organicMaterials[org_material_applic_name],organicMaterials[experiment_id]=A259)))</f>
        <v>|</v>
      </c>
    </row>
    <row r="260" spans="2:2" x14ac:dyDescent="0.25">
      <c r="B260" s="11" t="str" cm="1">
        <f t="array" ref="B260">TRANSPOSE(_xlfn._xlws.SORT(_xlfn._xlws.FILTER(organicMaterials[org_materials_applic_lev]&amp;"|"&amp;organicMaterials[org_material_applic_name],organicMaterials[experiment_id]=A260)))</f>
        <v>|</v>
      </c>
    </row>
    <row r="261" spans="2:2" x14ac:dyDescent="0.25">
      <c r="B261" s="11" t="str" cm="1">
        <f t="array" ref="B261">TRANSPOSE(_xlfn._xlws.SORT(_xlfn._xlws.FILTER(organicMaterials[org_materials_applic_lev]&amp;"|"&amp;organicMaterials[org_material_applic_name],organicMaterials[experiment_id]=A261)))</f>
        <v>|</v>
      </c>
    </row>
    <row r="262" spans="2:2" x14ac:dyDescent="0.25">
      <c r="B262" s="11" t="str" cm="1">
        <f t="array" ref="B262">TRANSPOSE(_xlfn._xlws.SORT(_xlfn._xlws.FILTER(organicMaterials[org_materials_applic_lev]&amp;"|"&amp;organicMaterials[org_material_applic_name],organicMaterials[experiment_id]=A262)))</f>
        <v>|</v>
      </c>
    </row>
    <row r="263" spans="2:2" x14ac:dyDescent="0.25">
      <c r="B263" s="11" t="str" cm="1">
        <f t="array" ref="B263">TRANSPOSE(_xlfn._xlws.SORT(_xlfn._xlws.FILTER(organicMaterials[org_materials_applic_lev]&amp;"|"&amp;organicMaterials[org_material_applic_name],organicMaterials[experiment_id]=A263)))</f>
        <v>|</v>
      </c>
    </row>
    <row r="264" spans="2:2" x14ac:dyDescent="0.25">
      <c r="B264" s="11" t="str" cm="1">
        <f t="array" ref="B264">TRANSPOSE(_xlfn._xlws.SORT(_xlfn._xlws.FILTER(organicMaterials[org_materials_applic_lev]&amp;"|"&amp;organicMaterials[org_material_applic_name],organicMaterials[experiment_id]=A264)))</f>
        <v>|</v>
      </c>
    </row>
    <row r="265" spans="2:2" x14ac:dyDescent="0.25">
      <c r="B265" s="11" t="str" cm="1">
        <f t="array" ref="B265">TRANSPOSE(_xlfn._xlws.SORT(_xlfn._xlws.FILTER(organicMaterials[org_materials_applic_lev]&amp;"|"&amp;organicMaterials[org_material_applic_name],organicMaterials[experiment_id]=A265)))</f>
        <v>|</v>
      </c>
    </row>
    <row r="266" spans="2:2" x14ac:dyDescent="0.25">
      <c r="B266" s="11" t="str" cm="1">
        <f t="array" ref="B266">TRANSPOSE(_xlfn._xlws.SORT(_xlfn._xlws.FILTER(organicMaterials[org_materials_applic_lev]&amp;"|"&amp;organicMaterials[org_material_applic_name],organicMaterials[experiment_id]=A266)))</f>
        <v>|</v>
      </c>
    </row>
    <row r="267" spans="2:2" x14ac:dyDescent="0.25">
      <c r="B267" s="11" t="str" cm="1">
        <f t="array" ref="B267">TRANSPOSE(_xlfn._xlws.SORT(_xlfn._xlws.FILTER(organicMaterials[org_materials_applic_lev]&amp;"|"&amp;organicMaterials[org_material_applic_name],organicMaterials[experiment_id]=A267)))</f>
        <v>|</v>
      </c>
    </row>
    <row r="268" spans="2:2" x14ac:dyDescent="0.25">
      <c r="B268" s="11" t="str" cm="1">
        <f t="array" ref="B268">TRANSPOSE(_xlfn._xlws.SORT(_xlfn._xlws.FILTER(organicMaterials[org_materials_applic_lev]&amp;"|"&amp;organicMaterials[org_material_applic_name],organicMaterials[experiment_id]=A268)))</f>
        <v>|</v>
      </c>
    </row>
    <row r="269" spans="2:2" x14ac:dyDescent="0.25">
      <c r="B269" s="11" t="str" cm="1">
        <f t="array" ref="B269">TRANSPOSE(_xlfn._xlws.SORT(_xlfn._xlws.FILTER(organicMaterials[org_materials_applic_lev]&amp;"|"&amp;organicMaterials[org_material_applic_name],organicMaterials[experiment_id]=A269)))</f>
        <v>|</v>
      </c>
    </row>
    <row r="270" spans="2:2" x14ac:dyDescent="0.25">
      <c r="B270" s="11" t="str" cm="1">
        <f t="array" ref="B270">TRANSPOSE(_xlfn._xlws.SORT(_xlfn._xlws.FILTER(organicMaterials[org_materials_applic_lev]&amp;"|"&amp;organicMaterials[org_material_applic_name],organicMaterials[experiment_id]=A270)))</f>
        <v>|</v>
      </c>
    </row>
    <row r="271" spans="2:2" x14ac:dyDescent="0.25">
      <c r="B271" s="11" t="str" cm="1">
        <f t="array" ref="B271">TRANSPOSE(_xlfn._xlws.SORT(_xlfn._xlws.FILTER(organicMaterials[org_materials_applic_lev]&amp;"|"&amp;organicMaterials[org_material_applic_name],organicMaterials[experiment_id]=A271)))</f>
        <v>|</v>
      </c>
    </row>
    <row r="272" spans="2:2" x14ac:dyDescent="0.25">
      <c r="B272" s="11" t="str" cm="1">
        <f t="array" ref="B272">TRANSPOSE(_xlfn._xlws.SORT(_xlfn._xlws.FILTER(organicMaterials[org_materials_applic_lev]&amp;"|"&amp;organicMaterials[org_material_applic_name],organicMaterials[experiment_id]=A272)))</f>
        <v>|</v>
      </c>
    </row>
    <row r="273" spans="2:2" x14ac:dyDescent="0.25">
      <c r="B273" s="11" t="str" cm="1">
        <f t="array" ref="B273">TRANSPOSE(_xlfn._xlws.SORT(_xlfn._xlws.FILTER(organicMaterials[org_materials_applic_lev]&amp;"|"&amp;organicMaterials[org_material_applic_name],organicMaterials[experiment_id]=A273)))</f>
        <v>|</v>
      </c>
    </row>
    <row r="274" spans="2:2" x14ac:dyDescent="0.25">
      <c r="B274" s="11" t="str" cm="1">
        <f t="array" ref="B274">TRANSPOSE(_xlfn._xlws.SORT(_xlfn._xlws.FILTER(organicMaterials[org_materials_applic_lev]&amp;"|"&amp;organicMaterials[org_material_applic_name],organicMaterials[experiment_id]=A274)))</f>
        <v>|</v>
      </c>
    </row>
    <row r="275" spans="2:2" x14ac:dyDescent="0.25">
      <c r="B275" s="11" t="str" cm="1">
        <f t="array" ref="B275">TRANSPOSE(_xlfn._xlws.SORT(_xlfn._xlws.FILTER(organicMaterials[org_materials_applic_lev]&amp;"|"&amp;organicMaterials[org_material_applic_name],organicMaterials[experiment_id]=A275)))</f>
        <v>|</v>
      </c>
    </row>
    <row r="276" spans="2:2" x14ac:dyDescent="0.25">
      <c r="B276" s="11" t="str" cm="1">
        <f t="array" ref="B276">TRANSPOSE(_xlfn._xlws.SORT(_xlfn._xlws.FILTER(organicMaterials[org_materials_applic_lev]&amp;"|"&amp;organicMaterials[org_material_applic_name],organicMaterials[experiment_id]=A276)))</f>
        <v>|</v>
      </c>
    </row>
    <row r="277" spans="2:2" x14ac:dyDescent="0.25">
      <c r="B277" s="11" t="str" cm="1">
        <f t="array" ref="B277">TRANSPOSE(_xlfn._xlws.SORT(_xlfn._xlws.FILTER(organicMaterials[org_materials_applic_lev]&amp;"|"&amp;organicMaterials[org_material_applic_name],organicMaterials[experiment_id]=A277)))</f>
        <v>|</v>
      </c>
    </row>
    <row r="278" spans="2:2" x14ac:dyDescent="0.25">
      <c r="B278" s="11" t="str" cm="1">
        <f t="array" ref="B278">TRANSPOSE(_xlfn._xlws.SORT(_xlfn._xlws.FILTER(organicMaterials[org_materials_applic_lev]&amp;"|"&amp;organicMaterials[org_material_applic_name],organicMaterials[experiment_id]=A278)))</f>
        <v>|</v>
      </c>
    </row>
    <row r="279" spans="2:2" x14ac:dyDescent="0.25">
      <c r="B279" s="11" t="str" cm="1">
        <f t="array" ref="B279">TRANSPOSE(_xlfn._xlws.SORT(_xlfn._xlws.FILTER(organicMaterials[org_materials_applic_lev]&amp;"|"&amp;organicMaterials[org_material_applic_name],organicMaterials[experiment_id]=A279)))</f>
        <v>|</v>
      </c>
    </row>
    <row r="280" spans="2:2" x14ac:dyDescent="0.25">
      <c r="B280" s="11" t="str" cm="1">
        <f t="array" ref="B280">TRANSPOSE(_xlfn._xlws.SORT(_xlfn._xlws.FILTER(organicMaterials[org_materials_applic_lev]&amp;"|"&amp;organicMaterials[org_material_applic_name],organicMaterials[experiment_id]=A280)))</f>
        <v>|</v>
      </c>
    </row>
    <row r="281" spans="2:2" x14ac:dyDescent="0.25">
      <c r="B281" s="11" t="str" cm="1">
        <f t="array" ref="B281">TRANSPOSE(_xlfn._xlws.SORT(_xlfn._xlws.FILTER(organicMaterials[org_materials_applic_lev]&amp;"|"&amp;organicMaterials[org_material_applic_name],organicMaterials[experiment_id]=A281)))</f>
        <v>|</v>
      </c>
    </row>
    <row r="282" spans="2:2" x14ac:dyDescent="0.25">
      <c r="B282" s="11" t="str" cm="1">
        <f t="array" ref="B282">TRANSPOSE(_xlfn._xlws.SORT(_xlfn._xlws.FILTER(organicMaterials[org_materials_applic_lev]&amp;"|"&amp;organicMaterials[org_material_applic_name],organicMaterials[experiment_id]=A282)))</f>
        <v>|</v>
      </c>
    </row>
    <row r="283" spans="2:2" x14ac:dyDescent="0.25">
      <c r="B283" s="11" t="str" cm="1">
        <f t="array" ref="B283">TRANSPOSE(_xlfn._xlws.SORT(_xlfn._xlws.FILTER(organicMaterials[org_materials_applic_lev]&amp;"|"&amp;organicMaterials[org_material_applic_name],organicMaterials[experiment_id]=A283)))</f>
        <v>|</v>
      </c>
    </row>
    <row r="284" spans="2:2" x14ac:dyDescent="0.25">
      <c r="B284" s="11" t="str" cm="1">
        <f t="array" ref="B284">TRANSPOSE(_xlfn._xlws.SORT(_xlfn._xlws.FILTER(organicMaterials[org_materials_applic_lev]&amp;"|"&amp;organicMaterials[org_material_applic_name],organicMaterials[experiment_id]=A284)))</f>
        <v>|</v>
      </c>
    </row>
    <row r="285" spans="2:2" x14ac:dyDescent="0.25">
      <c r="B285" s="11" t="str" cm="1">
        <f t="array" ref="B285">TRANSPOSE(_xlfn._xlws.SORT(_xlfn._xlws.FILTER(organicMaterials[org_materials_applic_lev]&amp;"|"&amp;organicMaterials[org_material_applic_name],organicMaterials[experiment_id]=A285)))</f>
        <v>|</v>
      </c>
    </row>
    <row r="286" spans="2:2" x14ac:dyDescent="0.25">
      <c r="B286" s="11" t="str" cm="1">
        <f t="array" ref="B286">TRANSPOSE(_xlfn._xlws.SORT(_xlfn._xlws.FILTER(organicMaterials[org_materials_applic_lev]&amp;"|"&amp;organicMaterials[org_material_applic_name],organicMaterials[experiment_id]=A286)))</f>
        <v>|</v>
      </c>
    </row>
    <row r="287" spans="2:2" x14ac:dyDescent="0.25">
      <c r="B287" s="11" t="str" cm="1">
        <f t="array" ref="B287">TRANSPOSE(_xlfn._xlws.SORT(_xlfn._xlws.FILTER(organicMaterials[org_materials_applic_lev]&amp;"|"&amp;organicMaterials[org_material_applic_name],organicMaterials[experiment_id]=A287)))</f>
        <v>|</v>
      </c>
    </row>
    <row r="288" spans="2:2" x14ac:dyDescent="0.25">
      <c r="B288" s="11" t="str" cm="1">
        <f t="array" ref="B288">TRANSPOSE(_xlfn._xlws.SORT(_xlfn._xlws.FILTER(organicMaterials[org_materials_applic_lev]&amp;"|"&amp;organicMaterials[org_material_applic_name],organicMaterials[experiment_id]=A288)))</f>
        <v>|</v>
      </c>
    </row>
    <row r="289" spans="2:2" x14ac:dyDescent="0.25">
      <c r="B289" s="11" t="str" cm="1">
        <f t="array" ref="B289">TRANSPOSE(_xlfn._xlws.SORT(_xlfn._xlws.FILTER(organicMaterials[org_materials_applic_lev]&amp;"|"&amp;organicMaterials[org_material_applic_name],organicMaterials[experiment_id]=A289)))</f>
        <v>|</v>
      </c>
    </row>
    <row r="290" spans="2:2" x14ac:dyDescent="0.25">
      <c r="B290" s="11" t="str" cm="1">
        <f t="array" ref="B290">TRANSPOSE(_xlfn._xlws.SORT(_xlfn._xlws.FILTER(organicMaterials[org_materials_applic_lev]&amp;"|"&amp;organicMaterials[org_material_applic_name],organicMaterials[experiment_id]=A290)))</f>
        <v>|</v>
      </c>
    </row>
    <row r="291" spans="2:2" x14ac:dyDescent="0.25">
      <c r="B291" s="11" t="str" cm="1">
        <f t="array" ref="B291">TRANSPOSE(_xlfn._xlws.SORT(_xlfn._xlws.FILTER(organicMaterials[org_materials_applic_lev]&amp;"|"&amp;organicMaterials[org_material_applic_name],organicMaterials[experiment_id]=A291)))</f>
        <v>|</v>
      </c>
    </row>
    <row r="292" spans="2:2" x14ac:dyDescent="0.25">
      <c r="B292" s="11" t="str" cm="1">
        <f t="array" ref="B292">TRANSPOSE(_xlfn._xlws.SORT(_xlfn._xlws.FILTER(organicMaterials[org_materials_applic_lev]&amp;"|"&amp;organicMaterials[org_material_applic_name],organicMaterials[experiment_id]=A292)))</f>
        <v>|</v>
      </c>
    </row>
    <row r="293" spans="2:2" x14ac:dyDescent="0.25">
      <c r="B293" s="11" t="str" cm="1">
        <f t="array" ref="B293">TRANSPOSE(_xlfn._xlws.SORT(_xlfn._xlws.FILTER(organicMaterials[org_materials_applic_lev]&amp;"|"&amp;organicMaterials[org_material_applic_name],organicMaterials[experiment_id]=A293)))</f>
        <v>|</v>
      </c>
    </row>
    <row r="294" spans="2:2" x14ac:dyDescent="0.25">
      <c r="B294" s="11" t="str" cm="1">
        <f t="array" ref="B294">TRANSPOSE(_xlfn._xlws.SORT(_xlfn._xlws.FILTER(organicMaterials[org_materials_applic_lev]&amp;"|"&amp;organicMaterials[org_material_applic_name],organicMaterials[experiment_id]=A294)))</f>
        <v>|</v>
      </c>
    </row>
    <row r="295" spans="2:2" x14ac:dyDescent="0.25">
      <c r="B295" s="11" t="str" cm="1">
        <f t="array" ref="B295">TRANSPOSE(_xlfn._xlws.SORT(_xlfn._xlws.FILTER(organicMaterials[org_materials_applic_lev]&amp;"|"&amp;organicMaterials[org_material_applic_name],organicMaterials[experiment_id]=A295)))</f>
        <v>|</v>
      </c>
    </row>
    <row r="296" spans="2:2" x14ac:dyDescent="0.25">
      <c r="B296" s="11" t="str" cm="1">
        <f t="array" ref="B296">TRANSPOSE(_xlfn._xlws.SORT(_xlfn._xlws.FILTER(organicMaterials[org_materials_applic_lev]&amp;"|"&amp;organicMaterials[org_material_applic_name],organicMaterials[experiment_id]=A296)))</f>
        <v>|</v>
      </c>
    </row>
    <row r="297" spans="2:2" x14ac:dyDescent="0.25">
      <c r="B297" s="11" t="str" cm="1">
        <f t="array" ref="B297">TRANSPOSE(_xlfn._xlws.SORT(_xlfn._xlws.FILTER(organicMaterials[org_materials_applic_lev]&amp;"|"&amp;organicMaterials[org_material_applic_name],organicMaterials[experiment_id]=A297)))</f>
        <v>|</v>
      </c>
    </row>
    <row r="298" spans="2:2" x14ac:dyDescent="0.25">
      <c r="B298" s="11" t="str" cm="1">
        <f t="array" ref="B298">TRANSPOSE(_xlfn._xlws.SORT(_xlfn._xlws.FILTER(organicMaterials[org_materials_applic_lev]&amp;"|"&amp;organicMaterials[org_material_applic_name],organicMaterials[experiment_id]=A298)))</f>
        <v>|</v>
      </c>
    </row>
    <row r="299" spans="2:2" x14ac:dyDescent="0.25">
      <c r="B299" s="11" t="str" cm="1">
        <f t="array" ref="B299">TRANSPOSE(_xlfn._xlws.SORT(_xlfn._xlws.FILTER(organicMaterials[org_materials_applic_lev]&amp;"|"&amp;organicMaterials[org_material_applic_name],organicMaterials[experiment_id]=A299)))</f>
        <v>|</v>
      </c>
    </row>
    <row r="300" spans="2:2" x14ac:dyDescent="0.25">
      <c r="B300" s="11" t="str" cm="1">
        <f t="array" ref="B300">TRANSPOSE(_xlfn._xlws.SORT(_xlfn._xlws.FILTER(organicMaterials[org_materials_applic_lev]&amp;"|"&amp;organicMaterials[org_material_applic_name],organicMaterials[experiment_id]=A300)))</f>
        <v>|</v>
      </c>
    </row>
    <row r="301" spans="2:2" x14ac:dyDescent="0.25">
      <c r="B301" s="11" t="str" cm="1">
        <f t="array" ref="B301">TRANSPOSE(_xlfn._xlws.SORT(_xlfn._xlws.FILTER(organicMaterials[org_materials_applic_lev]&amp;"|"&amp;organicMaterials[org_material_applic_name],organicMaterials[experiment_id]=A301)))</f>
        <v>|</v>
      </c>
    </row>
    <row r="302" spans="2:2" x14ac:dyDescent="0.25">
      <c r="B302" s="11" t="str" cm="1">
        <f t="array" ref="B302">TRANSPOSE(_xlfn._xlws.SORT(_xlfn._xlws.FILTER(organicMaterials[org_materials_applic_lev]&amp;"|"&amp;organicMaterials[org_material_applic_name],organicMaterials[experiment_id]=A302)))</f>
        <v>|</v>
      </c>
    </row>
    <row r="303" spans="2:2" x14ac:dyDescent="0.25">
      <c r="B303" s="11" t="str" cm="1">
        <f t="array" ref="B303">TRANSPOSE(_xlfn._xlws.SORT(_xlfn._xlws.FILTER(organicMaterials[org_materials_applic_lev]&amp;"|"&amp;organicMaterials[org_material_applic_name],organicMaterials[experiment_id]=A303)))</f>
        <v>|</v>
      </c>
    </row>
    <row r="304" spans="2:2" x14ac:dyDescent="0.25">
      <c r="B304" s="11" t="str" cm="1">
        <f t="array" ref="B304">TRANSPOSE(_xlfn._xlws.SORT(_xlfn._xlws.FILTER(organicMaterials[org_materials_applic_lev]&amp;"|"&amp;organicMaterials[org_material_applic_name],organicMaterials[experiment_id]=A304)))</f>
        <v>|</v>
      </c>
    </row>
    <row r="305" spans="2:2" x14ac:dyDescent="0.25">
      <c r="B305" s="11" t="str" cm="1">
        <f t="array" ref="B305">TRANSPOSE(_xlfn._xlws.SORT(_xlfn._xlws.FILTER(organicMaterials[org_materials_applic_lev]&amp;"|"&amp;organicMaterials[org_material_applic_name],organicMaterials[experiment_id]=A305)))</f>
        <v>|</v>
      </c>
    </row>
    <row r="306" spans="2:2" x14ac:dyDescent="0.25">
      <c r="B306" s="11" t="str" cm="1">
        <f t="array" ref="B306">TRANSPOSE(_xlfn._xlws.SORT(_xlfn._xlws.FILTER(organicMaterials[org_materials_applic_lev]&amp;"|"&amp;organicMaterials[org_material_applic_name],organicMaterials[experiment_id]=A306)))</f>
        <v>|</v>
      </c>
    </row>
    <row r="307" spans="2:2" x14ac:dyDescent="0.25">
      <c r="B307" s="11" t="str" cm="1">
        <f t="array" ref="B307">TRANSPOSE(_xlfn._xlws.SORT(_xlfn._xlws.FILTER(organicMaterials[org_materials_applic_lev]&amp;"|"&amp;organicMaterials[org_material_applic_name],organicMaterials[experiment_id]=A307)))</f>
        <v>|</v>
      </c>
    </row>
    <row r="308" spans="2:2" x14ac:dyDescent="0.25">
      <c r="B308" s="11" t="str" cm="1">
        <f t="array" ref="B308">TRANSPOSE(_xlfn._xlws.SORT(_xlfn._xlws.FILTER(organicMaterials[org_materials_applic_lev]&amp;"|"&amp;organicMaterials[org_material_applic_name],organicMaterials[experiment_id]=A308)))</f>
        <v>|</v>
      </c>
    </row>
    <row r="309" spans="2:2" x14ac:dyDescent="0.25">
      <c r="B309" s="11" t="str" cm="1">
        <f t="array" ref="B309">TRANSPOSE(_xlfn._xlws.SORT(_xlfn._xlws.FILTER(organicMaterials[org_materials_applic_lev]&amp;"|"&amp;organicMaterials[org_material_applic_name],organicMaterials[experiment_id]=A309)))</f>
        <v>|</v>
      </c>
    </row>
    <row r="310" spans="2:2" x14ac:dyDescent="0.25">
      <c r="B310" s="11" t="str" cm="1">
        <f t="array" ref="B310">TRANSPOSE(_xlfn._xlws.SORT(_xlfn._xlws.FILTER(organicMaterials[org_materials_applic_lev]&amp;"|"&amp;organicMaterials[org_material_applic_name],organicMaterials[experiment_id]=A310)))</f>
        <v>|</v>
      </c>
    </row>
    <row r="311" spans="2:2" x14ac:dyDescent="0.25">
      <c r="B311" s="11" t="str" cm="1">
        <f t="array" ref="B311">TRANSPOSE(_xlfn._xlws.SORT(_xlfn._xlws.FILTER(organicMaterials[org_materials_applic_lev]&amp;"|"&amp;organicMaterials[org_material_applic_name],organicMaterials[experiment_id]=A311)))</f>
        <v>|</v>
      </c>
    </row>
    <row r="312" spans="2:2" x14ac:dyDescent="0.25">
      <c r="B312" s="11" t="str" cm="1">
        <f t="array" ref="B312">TRANSPOSE(_xlfn._xlws.SORT(_xlfn._xlws.FILTER(organicMaterials[org_materials_applic_lev]&amp;"|"&amp;organicMaterials[org_material_applic_name],organicMaterials[experiment_id]=A312)))</f>
        <v>|</v>
      </c>
    </row>
    <row r="313" spans="2:2" x14ac:dyDescent="0.25">
      <c r="B313" s="11" t="str" cm="1">
        <f t="array" ref="B313">TRANSPOSE(_xlfn._xlws.SORT(_xlfn._xlws.FILTER(organicMaterials[org_materials_applic_lev]&amp;"|"&amp;organicMaterials[org_material_applic_name],organicMaterials[experiment_id]=A313)))</f>
        <v>|</v>
      </c>
    </row>
    <row r="314" spans="2:2" x14ac:dyDescent="0.25">
      <c r="B314" s="11" t="str" cm="1">
        <f t="array" ref="B314">TRANSPOSE(_xlfn._xlws.SORT(_xlfn._xlws.FILTER(organicMaterials[org_materials_applic_lev]&amp;"|"&amp;organicMaterials[org_material_applic_name],organicMaterials[experiment_id]=A314)))</f>
        <v>|</v>
      </c>
    </row>
    <row r="315" spans="2:2" x14ac:dyDescent="0.25">
      <c r="B315" s="11" t="str" cm="1">
        <f t="array" ref="B315">TRANSPOSE(_xlfn._xlws.SORT(_xlfn._xlws.FILTER(organicMaterials[org_materials_applic_lev]&amp;"|"&amp;organicMaterials[org_material_applic_name],organicMaterials[experiment_id]=A315)))</f>
        <v>|</v>
      </c>
    </row>
    <row r="316" spans="2:2" x14ac:dyDescent="0.25">
      <c r="B316" s="11" t="str" cm="1">
        <f t="array" ref="B316">TRANSPOSE(_xlfn._xlws.SORT(_xlfn._xlws.FILTER(organicMaterials[org_materials_applic_lev]&amp;"|"&amp;organicMaterials[org_material_applic_name],organicMaterials[experiment_id]=A316)))</f>
        <v>|</v>
      </c>
    </row>
    <row r="317" spans="2:2" x14ac:dyDescent="0.25">
      <c r="B317" s="11" t="str" cm="1">
        <f t="array" ref="B317">TRANSPOSE(_xlfn._xlws.SORT(_xlfn._xlws.FILTER(organicMaterials[org_materials_applic_lev]&amp;"|"&amp;organicMaterials[org_material_applic_name],organicMaterials[experiment_id]=A317)))</f>
        <v>|</v>
      </c>
    </row>
    <row r="318" spans="2:2" x14ac:dyDescent="0.25">
      <c r="B318" s="11" t="str" cm="1">
        <f t="array" ref="B318">TRANSPOSE(_xlfn._xlws.SORT(_xlfn._xlws.FILTER(organicMaterials[org_materials_applic_lev]&amp;"|"&amp;organicMaterials[org_material_applic_name],organicMaterials[experiment_id]=A318)))</f>
        <v>|</v>
      </c>
    </row>
    <row r="319" spans="2:2" x14ac:dyDescent="0.25">
      <c r="B319" s="11" t="str" cm="1">
        <f t="array" ref="B319">TRANSPOSE(_xlfn._xlws.SORT(_xlfn._xlws.FILTER(organicMaterials[org_materials_applic_lev]&amp;"|"&amp;organicMaterials[org_material_applic_name],organicMaterials[experiment_id]=A319)))</f>
        <v>|</v>
      </c>
    </row>
    <row r="320" spans="2:2" x14ac:dyDescent="0.25">
      <c r="B320" s="11" t="str" cm="1">
        <f t="array" ref="B320">TRANSPOSE(_xlfn._xlws.SORT(_xlfn._xlws.FILTER(organicMaterials[org_materials_applic_lev]&amp;"|"&amp;organicMaterials[org_material_applic_name],organicMaterials[experiment_id]=A320)))</f>
        <v>|</v>
      </c>
    </row>
    <row r="321" spans="2:2" x14ac:dyDescent="0.25">
      <c r="B321" s="11" t="str" cm="1">
        <f t="array" ref="B321">TRANSPOSE(_xlfn._xlws.SORT(_xlfn._xlws.FILTER(organicMaterials[org_materials_applic_lev]&amp;"|"&amp;organicMaterials[org_material_applic_name],organicMaterials[experiment_id]=A321)))</f>
        <v>|</v>
      </c>
    </row>
    <row r="322" spans="2:2" x14ac:dyDescent="0.25">
      <c r="B322" s="11" t="str" cm="1">
        <f t="array" ref="B322">TRANSPOSE(_xlfn._xlws.SORT(_xlfn._xlws.FILTER(organicMaterials[org_materials_applic_lev]&amp;"|"&amp;organicMaterials[org_material_applic_name],organicMaterials[experiment_id]=A322)))</f>
        <v>|</v>
      </c>
    </row>
    <row r="323" spans="2:2" x14ac:dyDescent="0.25">
      <c r="B323" s="11" t="str" cm="1">
        <f t="array" ref="B323">TRANSPOSE(_xlfn._xlws.SORT(_xlfn._xlws.FILTER(organicMaterials[org_materials_applic_lev]&amp;"|"&amp;organicMaterials[org_material_applic_name],organicMaterials[experiment_id]=A323)))</f>
        <v>|</v>
      </c>
    </row>
    <row r="324" spans="2:2" x14ac:dyDescent="0.25">
      <c r="B324" s="11" t="str" cm="1">
        <f t="array" ref="B324">TRANSPOSE(_xlfn._xlws.SORT(_xlfn._xlws.FILTER(organicMaterials[org_materials_applic_lev]&amp;"|"&amp;organicMaterials[org_material_applic_name],organicMaterials[experiment_id]=A324)))</f>
        <v>|</v>
      </c>
    </row>
    <row r="325" spans="2:2" x14ac:dyDescent="0.25">
      <c r="B325" s="11" t="str" cm="1">
        <f t="array" ref="B325">TRANSPOSE(_xlfn._xlws.SORT(_xlfn._xlws.FILTER(organicMaterials[org_materials_applic_lev]&amp;"|"&amp;organicMaterials[org_material_applic_name],organicMaterials[experiment_id]=A325)))</f>
        <v>|</v>
      </c>
    </row>
    <row r="326" spans="2:2" x14ac:dyDescent="0.25">
      <c r="B326" s="11" t="str" cm="1">
        <f t="array" ref="B326">TRANSPOSE(_xlfn._xlws.SORT(_xlfn._xlws.FILTER(organicMaterials[org_materials_applic_lev]&amp;"|"&amp;organicMaterials[org_material_applic_name],organicMaterials[experiment_id]=A326)))</f>
        <v>|</v>
      </c>
    </row>
    <row r="327" spans="2:2" x14ac:dyDescent="0.25">
      <c r="B327" s="11" t="str" cm="1">
        <f t="array" ref="B327">TRANSPOSE(_xlfn._xlws.SORT(_xlfn._xlws.FILTER(organicMaterials[org_materials_applic_lev]&amp;"|"&amp;organicMaterials[org_material_applic_name],organicMaterials[experiment_id]=A327)))</f>
        <v>|</v>
      </c>
    </row>
    <row r="328" spans="2:2" x14ac:dyDescent="0.25">
      <c r="B328" s="11" t="str" cm="1">
        <f t="array" ref="B328">TRANSPOSE(_xlfn._xlws.SORT(_xlfn._xlws.FILTER(organicMaterials[org_materials_applic_lev]&amp;"|"&amp;organicMaterials[org_material_applic_name],organicMaterials[experiment_id]=A328)))</f>
        <v>|</v>
      </c>
    </row>
    <row r="329" spans="2:2" x14ac:dyDescent="0.25">
      <c r="B329" s="11" t="str" cm="1">
        <f t="array" ref="B329">TRANSPOSE(_xlfn._xlws.SORT(_xlfn._xlws.FILTER(organicMaterials[org_materials_applic_lev]&amp;"|"&amp;organicMaterials[org_material_applic_name],organicMaterials[experiment_id]=A329)))</f>
        <v>|</v>
      </c>
    </row>
    <row r="330" spans="2:2" x14ac:dyDescent="0.25">
      <c r="B330" s="11" t="str" cm="1">
        <f t="array" ref="B330">TRANSPOSE(_xlfn._xlws.SORT(_xlfn._xlws.FILTER(organicMaterials[org_materials_applic_lev]&amp;"|"&amp;organicMaterials[org_material_applic_name],organicMaterials[experiment_id]=A330)))</f>
        <v>|</v>
      </c>
    </row>
    <row r="331" spans="2:2" x14ac:dyDescent="0.25">
      <c r="B331" s="11" t="str" cm="1">
        <f t="array" ref="B331">TRANSPOSE(_xlfn._xlws.SORT(_xlfn._xlws.FILTER(organicMaterials[org_materials_applic_lev]&amp;"|"&amp;organicMaterials[org_material_applic_name],organicMaterials[experiment_id]=A331)))</f>
        <v>|</v>
      </c>
    </row>
    <row r="332" spans="2:2" x14ac:dyDescent="0.25">
      <c r="B332" s="11" t="str" cm="1">
        <f t="array" ref="B332">TRANSPOSE(_xlfn._xlws.SORT(_xlfn._xlws.FILTER(organicMaterials[org_materials_applic_lev]&amp;"|"&amp;organicMaterials[org_material_applic_name],organicMaterials[experiment_id]=A332)))</f>
        <v>|</v>
      </c>
    </row>
    <row r="333" spans="2:2" x14ac:dyDescent="0.25">
      <c r="B333" s="11" t="str" cm="1">
        <f t="array" ref="B333">TRANSPOSE(_xlfn._xlws.SORT(_xlfn._xlws.FILTER(organicMaterials[org_materials_applic_lev]&amp;"|"&amp;organicMaterials[org_material_applic_name],organicMaterials[experiment_id]=A333)))</f>
        <v>|</v>
      </c>
    </row>
    <row r="334" spans="2:2" x14ac:dyDescent="0.25">
      <c r="B334" s="11" t="str" cm="1">
        <f t="array" ref="B334">TRANSPOSE(_xlfn._xlws.SORT(_xlfn._xlws.FILTER(organicMaterials[org_materials_applic_lev]&amp;"|"&amp;organicMaterials[org_material_applic_name],organicMaterials[experiment_id]=A334)))</f>
        <v>|</v>
      </c>
    </row>
    <row r="335" spans="2:2" x14ac:dyDescent="0.25">
      <c r="B335" s="11" t="str" cm="1">
        <f t="array" ref="B335">TRANSPOSE(_xlfn._xlws.SORT(_xlfn._xlws.FILTER(organicMaterials[org_materials_applic_lev]&amp;"|"&amp;organicMaterials[org_material_applic_name],organicMaterials[experiment_id]=A335)))</f>
        <v>|</v>
      </c>
    </row>
    <row r="336" spans="2:2" x14ac:dyDescent="0.25">
      <c r="B336" s="11" t="str" cm="1">
        <f t="array" ref="B336">TRANSPOSE(_xlfn._xlws.SORT(_xlfn._xlws.FILTER(organicMaterials[org_materials_applic_lev]&amp;"|"&amp;organicMaterials[org_material_applic_name],organicMaterials[experiment_id]=A336)))</f>
        <v>|</v>
      </c>
    </row>
    <row r="337" spans="2:2" x14ac:dyDescent="0.25">
      <c r="B337" s="11" t="str" cm="1">
        <f t="array" ref="B337">TRANSPOSE(_xlfn._xlws.SORT(_xlfn._xlws.FILTER(organicMaterials[org_materials_applic_lev]&amp;"|"&amp;organicMaterials[org_material_applic_name],organicMaterials[experiment_id]=A337)))</f>
        <v>|</v>
      </c>
    </row>
    <row r="338" spans="2:2" x14ac:dyDescent="0.25">
      <c r="B338" s="11" t="str" cm="1">
        <f t="array" ref="B338">TRANSPOSE(_xlfn._xlws.SORT(_xlfn._xlws.FILTER(organicMaterials[org_materials_applic_lev]&amp;"|"&amp;organicMaterials[org_material_applic_name],organicMaterials[experiment_id]=A338)))</f>
        <v>|</v>
      </c>
    </row>
    <row r="339" spans="2:2" x14ac:dyDescent="0.25">
      <c r="B339" s="11" t="str" cm="1">
        <f t="array" ref="B339">TRANSPOSE(_xlfn._xlws.SORT(_xlfn._xlws.FILTER(organicMaterials[org_materials_applic_lev]&amp;"|"&amp;organicMaterials[org_material_applic_name],organicMaterials[experiment_id]=A339)))</f>
        <v>|</v>
      </c>
    </row>
    <row r="340" spans="2:2" x14ac:dyDescent="0.25">
      <c r="B340" s="11" t="str" cm="1">
        <f t="array" ref="B340">TRANSPOSE(_xlfn._xlws.SORT(_xlfn._xlws.FILTER(organicMaterials[org_materials_applic_lev]&amp;"|"&amp;organicMaterials[org_material_applic_name],organicMaterials[experiment_id]=A340)))</f>
        <v>|</v>
      </c>
    </row>
    <row r="341" spans="2:2" x14ac:dyDescent="0.25">
      <c r="B341" s="11" t="str" cm="1">
        <f t="array" ref="B341">TRANSPOSE(_xlfn._xlws.SORT(_xlfn._xlws.FILTER(organicMaterials[org_materials_applic_lev]&amp;"|"&amp;organicMaterials[org_material_applic_name],organicMaterials[experiment_id]=A341)))</f>
        <v>|</v>
      </c>
    </row>
    <row r="342" spans="2:2" x14ac:dyDescent="0.25">
      <c r="B342" s="11" t="str" cm="1">
        <f t="array" ref="B342">TRANSPOSE(_xlfn._xlws.SORT(_xlfn._xlws.FILTER(organicMaterials[org_materials_applic_lev]&amp;"|"&amp;organicMaterials[org_material_applic_name],organicMaterials[experiment_id]=A342)))</f>
        <v>|</v>
      </c>
    </row>
    <row r="343" spans="2:2" x14ac:dyDescent="0.25">
      <c r="B343" s="11" t="str" cm="1">
        <f t="array" ref="B343">TRANSPOSE(_xlfn._xlws.SORT(_xlfn._xlws.FILTER(organicMaterials[org_materials_applic_lev]&amp;"|"&amp;organicMaterials[org_material_applic_name],organicMaterials[experiment_id]=A343)))</f>
        <v>|</v>
      </c>
    </row>
    <row r="344" spans="2:2" x14ac:dyDescent="0.25">
      <c r="B344" s="11" t="str" cm="1">
        <f t="array" ref="B344">TRANSPOSE(_xlfn._xlws.SORT(_xlfn._xlws.FILTER(organicMaterials[org_materials_applic_lev]&amp;"|"&amp;organicMaterials[org_material_applic_name],organicMaterials[experiment_id]=A344)))</f>
        <v>|</v>
      </c>
    </row>
    <row r="345" spans="2:2" x14ac:dyDescent="0.25">
      <c r="B345" s="11" t="str" cm="1">
        <f t="array" ref="B345">TRANSPOSE(_xlfn._xlws.SORT(_xlfn._xlws.FILTER(organicMaterials[org_materials_applic_lev]&amp;"|"&amp;organicMaterials[org_material_applic_name],organicMaterials[experiment_id]=A345)))</f>
        <v>|</v>
      </c>
    </row>
    <row r="346" spans="2:2" x14ac:dyDescent="0.25">
      <c r="B346" s="11" t="str" cm="1">
        <f t="array" ref="B346">TRANSPOSE(_xlfn._xlws.SORT(_xlfn._xlws.FILTER(organicMaterials[org_materials_applic_lev]&amp;"|"&amp;organicMaterials[org_material_applic_name],organicMaterials[experiment_id]=A346)))</f>
        <v>|</v>
      </c>
    </row>
    <row r="347" spans="2:2" x14ac:dyDescent="0.25">
      <c r="B347" s="11" t="str" cm="1">
        <f t="array" ref="B347">TRANSPOSE(_xlfn._xlws.SORT(_xlfn._xlws.FILTER(organicMaterials[org_materials_applic_lev]&amp;"|"&amp;organicMaterials[org_material_applic_name],organicMaterials[experiment_id]=A347)))</f>
        <v>|</v>
      </c>
    </row>
    <row r="348" spans="2:2" x14ac:dyDescent="0.25">
      <c r="B348" s="11" t="str" cm="1">
        <f t="array" ref="B348">TRANSPOSE(_xlfn._xlws.SORT(_xlfn._xlws.FILTER(organicMaterials[org_materials_applic_lev]&amp;"|"&amp;organicMaterials[org_material_applic_name],organicMaterials[experiment_id]=A348)))</f>
        <v>|</v>
      </c>
    </row>
    <row r="349" spans="2:2" x14ac:dyDescent="0.25">
      <c r="B349" s="11" t="str" cm="1">
        <f t="array" ref="B349">TRANSPOSE(_xlfn._xlws.SORT(_xlfn._xlws.FILTER(organicMaterials[org_materials_applic_lev]&amp;"|"&amp;organicMaterials[org_material_applic_name],organicMaterials[experiment_id]=A349)))</f>
        <v>|</v>
      </c>
    </row>
    <row r="350" spans="2:2" x14ac:dyDescent="0.25">
      <c r="B350" s="11" t="str" cm="1">
        <f t="array" ref="B350">TRANSPOSE(_xlfn._xlws.SORT(_xlfn._xlws.FILTER(organicMaterials[org_materials_applic_lev]&amp;"|"&amp;organicMaterials[org_material_applic_name],organicMaterials[experiment_id]=A350)))</f>
        <v>|</v>
      </c>
    </row>
    <row r="351" spans="2:2" x14ac:dyDescent="0.25">
      <c r="B351" s="11" t="str" cm="1">
        <f t="array" ref="B351">TRANSPOSE(_xlfn._xlws.SORT(_xlfn._xlws.FILTER(organicMaterials[org_materials_applic_lev]&amp;"|"&amp;organicMaterials[org_material_applic_name],organicMaterials[experiment_id]=A351)))</f>
        <v>|</v>
      </c>
    </row>
    <row r="352" spans="2:2" x14ac:dyDescent="0.25">
      <c r="B352" s="11" t="str" cm="1">
        <f t="array" ref="B352">TRANSPOSE(_xlfn._xlws.SORT(_xlfn._xlws.FILTER(organicMaterials[org_materials_applic_lev]&amp;"|"&amp;organicMaterials[org_material_applic_name],organicMaterials[experiment_id]=A352)))</f>
        <v>|</v>
      </c>
    </row>
    <row r="353" spans="2:2" x14ac:dyDescent="0.25">
      <c r="B353" s="11" t="str" cm="1">
        <f t="array" ref="B353">TRANSPOSE(_xlfn._xlws.SORT(_xlfn._xlws.FILTER(organicMaterials[org_materials_applic_lev]&amp;"|"&amp;organicMaterials[org_material_applic_name],organicMaterials[experiment_id]=A353)))</f>
        <v>|</v>
      </c>
    </row>
    <row r="354" spans="2:2" x14ac:dyDescent="0.25">
      <c r="B354" s="11" t="str" cm="1">
        <f t="array" ref="B354">TRANSPOSE(_xlfn._xlws.SORT(_xlfn._xlws.FILTER(organicMaterials[org_materials_applic_lev]&amp;"|"&amp;organicMaterials[org_material_applic_name],organicMaterials[experiment_id]=A354)))</f>
        <v>|</v>
      </c>
    </row>
    <row r="355" spans="2:2" x14ac:dyDescent="0.25">
      <c r="B355" s="11" t="str" cm="1">
        <f t="array" ref="B355">TRANSPOSE(_xlfn._xlws.SORT(_xlfn._xlws.FILTER(organicMaterials[org_materials_applic_lev]&amp;"|"&amp;organicMaterials[org_material_applic_name],organicMaterials[experiment_id]=A355)))</f>
        <v>|</v>
      </c>
    </row>
    <row r="356" spans="2:2" x14ac:dyDescent="0.25">
      <c r="B356" s="11" t="str" cm="1">
        <f t="array" ref="B356">TRANSPOSE(_xlfn._xlws.SORT(_xlfn._xlws.FILTER(organicMaterials[org_materials_applic_lev]&amp;"|"&amp;organicMaterials[org_material_applic_name],organicMaterials[experiment_id]=A356)))</f>
        <v>|</v>
      </c>
    </row>
    <row r="357" spans="2:2" x14ac:dyDescent="0.25">
      <c r="B357" s="11" t="str" cm="1">
        <f t="array" ref="B357">TRANSPOSE(_xlfn._xlws.SORT(_xlfn._xlws.FILTER(organicMaterials[org_materials_applic_lev]&amp;"|"&amp;organicMaterials[org_material_applic_name],organicMaterials[experiment_id]=A357)))</f>
        <v>|</v>
      </c>
    </row>
    <row r="358" spans="2:2" x14ac:dyDescent="0.25">
      <c r="B358" s="11" t="str" cm="1">
        <f t="array" ref="B358">TRANSPOSE(_xlfn._xlws.SORT(_xlfn._xlws.FILTER(organicMaterials[org_materials_applic_lev]&amp;"|"&amp;organicMaterials[org_material_applic_name],organicMaterials[experiment_id]=A358)))</f>
        <v>|</v>
      </c>
    </row>
    <row r="359" spans="2:2" x14ac:dyDescent="0.25">
      <c r="B359" s="11" t="str" cm="1">
        <f t="array" ref="B359">TRANSPOSE(_xlfn._xlws.SORT(_xlfn._xlws.FILTER(organicMaterials[org_materials_applic_lev]&amp;"|"&amp;organicMaterials[org_material_applic_name],organicMaterials[experiment_id]=A359)))</f>
        <v>|</v>
      </c>
    </row>
    <row r="360" spans="2:2" x14ac:dyDescent="0.25">
      <c r="B360" s="11" t="str" cm="1">
        <f t="array" ref="B360">TRANSPOSE(_xlfn._xlws.SORT(_xlfn._xlws.FILTER(organicMaterials[org_materials_applic_lev]&amp;"|"&amp;organicMaterials[org_material_applic_name],organicMaterials[experiment_id]=A360)))</f>
        <v>|</v>
      </c>
    </row>
    <row r="361" spans="2:2" x14ac:dyDescent="0.25">
      <c r="B361" s="11" t="str" cm="1">
        <f t="array" ref="B361">TRANSPOSE(_xlfn._xlws.SORT(_xlfn._xlws.FILTER(organicMaterials[org_materials_applic_lev]&amp;"|"&amp;organicMaterials[org_material_applic_name],organicMaterials[experiment_id]=A361)))</f>
        <v>|</v>
      </c>
    </row>
    <row r="362" spans="2:2" x14ac:dyDescent="0.25">
      <c r="B362" s="11" t="str" cm="1">
        <f t="array" ref="B362">TRANSPOSE(_xlfn._xlws.SORT(_xlfn._xlws.FILTER(organicMaterials[org_materials_applic_lev]&amp;"|"&amp;organicMaterials[org_material_applic_name],organicMaterials[experiment_id]=A362)))</f>
        <v>|</v>
      </c>
    </row>
    <row r="363" spans="2:2" x14ac:dyDescent="0.25">
      <c r="B363" s="11" t="str" cm="1">
        <f t="array" ref="B363">TRANSPOSE(_xlfn._xlws.SORT(_xlfn._xlws.FILTER(organicMaterials[org_materials_applic_lev]&amp;"|"&amp;organicMaterials[org_material_applic_name],organicMaterials[experiment_id]=A363)))</f>
        <v>|</v>
      </c>
    </row>
    <row r="364" spans="2:2" x14ac:dyDescent="0.25">
      <c r="B364" s="11" t="str" cm="1">
        <f t="array" ref="B364">TRANSPOSE(_xlfn._xlws.SORT(_xlfn._xlws.FILTER(organicMaterials[org_materials_applic_lev]&amp;"|"&amp;organicMaterials[org_material_applic_name],organicMaterials[experiment_id]=A364)))</f>
        <v>|</v>
      </c>
    </row>
    <row r="365" spans="2:2" x14ac:dyDescent="0.25">
      <c r="B365" s="11" t="str" cm="1">
        <f t="array" ref="B365">TRANSPOSE(_xlfn._xlws.SORT(_xlfn._xlws.FILTER(organicMaterials[org_materials_applic_lev]&amp;"|"&amp;organicMaterials[org_material_applic_name],organicMaterials[experiment_id]=A365)))</f>
        <v>|</v>
      </c>
    </row>
    <row r="366" spans="2:2" x14ac:dyDescent="0.25">
      <c r="B366" s="11" t="str" cm="1">
        <f t="array" ref="B366">TRANSPOSE(_xlfn._xlws.SORT(_xlfn._xlws.FILTER(organicMaterials[org_materials_applic_lev]&amp;"|"&amp;organicMaterials[org_material_applic_name],organicMaterials[experiment_id]=A366)))</f>
        <v>|</v>
      </c>
    </row>
    <row r="367" spans="2:2" x14ac:dyDescent="0.25">
      <c r="B367" s="11" t="str" cm="1">
        <f t="array" ref="B367">TRANSPOSE(_xlfn._xlws.SORT(_xlfn._xlws.FILTER(organicMaterials[org_materials_applic_lev]&amp;"|"&amp;organicMaterials[org_material_applic_name],organicMaterials[experiment_id]=A367)))</f>
        <v>|</v>
      </c>
    </row>
    <row r="368" spans="2:2" x14ac:dyDescent="0.25">
      <c r="B368" s="11" t="str" cm="1">
        <f t="array" ref="B368">TRANSPOSE(_xlfn._xlws.SORT(_xlfn._xlws.FILTER(organicMaterials[org_materials_applic_lev]&amp;"|"&amp;organicMaterials[org_material_applic_name],organicMaterials[experiment_id]=A368)))</f>
        <v>|</v>
      </c>
    </row>
    <row r="369" spans="2:2" x14ac:dyDescent="0.25">
      <c r="B369" s="11" t="str" cm="1">
        <f t="array" ref="B369">TRANSPOSE(_xlfn._xlws.SORT(_xlfn._xlws.FILTER(organicMaterials[org_materials_applic_lev]&amp;"|"&amp;organicMaterials[org_material_applic_name],organicMaterials[experiment_id]=A369)))</f>
        <v>|</v>
      </c>
    </row>
    <row r="370" spans="2:2" x14ac:dyDescent="0.25">
      <c r="B370" s="11" t="str" cm="1">
        <f t="array" ref="B370">TRANSPOSE(_xlfn._xlws.SORT(_xlfn._xlws.FILTER(organicMaterials[org_materials_applic_lev]&amp;"|"&amp;organicMaterials[org_material_applic_name],organicMaterials[experiment_id]=A370)))</f>
        <v>|</v>
      </c>
    </row>
    <row r="371" spans="2:2" x14ac:dyDescent="0.25">
      <c r="B371" s="11" t="str" cm="1">
        <f t="array" ref="B371">TRANSPOSE(_xlfn._xlws.SORT(_xlfn._xlws.FILTER(organicMaterials[org_materials_applic_lev]&amp;"|"&amp;organicMaterials[org_material_applic_name],organicMaterials[experiment_id]=A371)))</f>
        <v>|</v>
      </c>
    </row>
    <row r="372" spans="2:2" x14ac:dyDescent="0.25">
      <c r="B372" s="11" t="str" cm="1">
        <f t="array" ref="B372">TRANSPOSE(_xlfn._xlws.SORT(_xlfn._xlws.FILTER(organicMaterials[org_materials_applic_lev]&amp;"|"&amp;organicMaterials[org_material_applic_name],organicMaterials[experiment_id]=A372)))</f>
        <v>|</v>
      </c>
    </row>
    <row r="373" spans="2:2" x14ac:dyDescent="0.25">
      <c r="B373" s="11" t="str" cm="1">
        <f t="array" ref="B373">TRANSPOSE(_xlfn._xlws.SORT(_xlfn._xlws.FILTER(organicMaterials[org_materials_applic_lev]&amp;"|"&amp;organicMaterials[org_material_applic_name],organicMaterials[experiment_id]=A373)))</f>
        <v>|</v>
      </c>
    </row>
    <row r="374" spans="2:2" x14ac:dyDescent="0.25">
      <c r="B374" s="11" t="str" cm="1">
        <f t="array" ref="B374">TRANSPOSE(_xlfn._xlws.SORT(_xlfn._xlws.FILTER(organicMaterials[org_materials_applic_lev]&amp;"|"&amp;organicMaterials[org_material_applic_name],organicMaterials[experiment_id]=A374)))</f>
        <v>|</v>
      </c>
    </row>
    <row r="375" spans="2:2" x14ac:dyDescent="0.25">
      <c r="B375" s="11" t="str" cm="1">
        <f t="array" ref="B375">TRANSPOSE(_xlfn._xlws.SORT(_xlfn._xlws.FILTER(organicMaterials[org_materials_applic_lev]&amp;"|"&amp;organicMaterials[org_material_applic_name],organicMaterials[experiment_id]=A375)))</f>
        <v>|</v>
      </c>
    </row>
    <row r="376" spans="2:2" x14ac:dyDescent="0.25">
      <c r="B376" s="11" t="str" cm="1">
        <f t="array" ref="B376">TRANSPOSE(_xlfn._xlws.SORT(_xlfn._xlws.FILTER(organicMaterials[org_materials_applic_lev]&amp;"|"&amp;organicMaterials[org_material_applic_name],organicMaterials[experiment_id]=A376)))</f>
        <v>|</v>
      </c>
    </row>
    <row r="377" spans="2:2" x14ac:dyDescent="0.25">
      <c r="B377" s="11" t="str" cm="1">
        <f t="array" ref="B377">TRANSPOSE(_xlfn._xlws.SORT(_xlfn._xlws.FILTER(organicMaterials[org_materials_applic_lev]&amp;"|"&amp;organicMaterials[org_material_applic_name],organicMaterials[experiment_id]=A377)))</f>
        <v>|</v>
      </c>
    </row>
    <row r="378" spans="2:2" x14ac:dyDescent="0.25">
      <c r="B378" s="11" t="str" cm="1">
        <f t="array" ref="B378">TRANSPOSE(_xlfn._xlws.SORT(_xlfn._xlws.FILTER(organicMaterials[org_materials_applic_lev]&amp;"|"&amp;organicMaterials[org_material_applic_name],organicMaterials[experiment_id]=A378)))</f>
        <v>|</v>
      </c>
    </row>
    <row r="379" spans="2:2" x14ac:dyDescent="0.25">
      <c r="B379" s="11" t="str" cm="1">
        <f t="array" ref="B379">TRANSPOSE(_xlfn._xlws.SORT(_xlfn._xlws.FILTER(organicMaterials[org_materials_applic_lev]&amp;"|"&amp;organicMaterials[org_material_applic_name],organicMaterials[experiment_id]=A379)))</f>
        <v>|</v>
      </c>
    </row>
    <row r="380" spans="2:2" x14ac:dyDescent="0.25">
      <c r="B380" s="11" t="str" cm="1">
        <f t="array" ref="B380">TRANSPOSE(_xlfn._xlws.SORT(_xlfn._xlws.FILTER(organicMaterials[org_materials_applic_lev]&amp;"|"&amp;organicMaterials[org_material_applic_name],organicMaterials[experiment_id]=A380)))</f>
        <v>|</v>
      </c>
    </row>
    <row r="381" spans="2:2" x14ac:dyDescent="0.25">
      <c r="B381" s="11" t="str" cm="1">
        <f t="array" ref="B381">TRANSPOSE(_xlfn._xlws.SORT(_xlfn._xlws.FILTER(organicMaterials[org_materials_applic_lev]&amp;"|"&amp;organicMaterials[org_material_applic_name],organicMaterials[experiment_id]=A381)))</f>
        <v>|</v>
      </c>
    </row>
    <row r="382" spans="2:2" x14ac:dyDescent="0.25">
      <c r="B382" s="11" t="str" cm="1">
        <f t="array" ref="B382">TRANSPOSE(_xlfn._xlws.SORT(_xlfn._xlws.FILTER(organicMaterials[org_materials_applic_lev]&amp;"|"&amp;organicMaterials[org_material_applic_name],organicMaterials[experiment_id]=A382)))</f>
        <v>|</v>
      </c>
    </row>
    <row r="383" spans="2:2" x14ac:dyDescent="0.25">
      <c r="B383" s="11" t="str" cm="1">
        <f t="array" ref="B383">TRANSPOSE(_xlfn._xlws.SORT(_xlfn._xlws.FILTER(organicMaterials[org_materials_applic_lev]&amp;"|"&amp;organicMaterials[org_material_applic_name],organicMaterials[experiment_id]=A383)))</f>
        <v>|</v>
      </c>
    </row>
    <row r="384" spans="2:2" x14ac:dyDescent="0.25">
      <c r="B384" s="11" t="str" cm="1">
        <f t="array" ref="B384">TRANSPOSE(_xlfn._xlws.SORT(_xlfn._xlws.FILTER(organicMaterials[org_materials_applic_lev]&amp;"|"&amp;organicMaterials[org_material_applic_name],organicMaterials[experiment_id]=A384)))</f>
        <v>|</v>
      </c>
    </row>
    <row r="385" spans="2:2" x14ac:dyDescent="0.25">
      <c r="B385" s="11" t="str" cm="1">
        <f t="array" ref="B385">TRANSPOSE(_xlfn._xlws.SORT(_xlfn._xlws.FILTER(organicMaterials[org_materials_applic_lev]&amp;"|"&amp;organicMaterials[org_material_applic_name],organicMaterials[experiment_id]=A385)))</f>
        <v>|</v>
      </c>
    </row>
    <row r="386" spans="2:2" x14ac:dyDescent="0.25">
      <c r="B386" s="11" t="str" cm="1">
        <f t="array" ref="B386">TRANSPOSE(_xlfn._xlws.SORT(_xlfn._xlws.FILTER(organicMaterials[org_materials_applic_lev]&amp;"|"&amp;organicMaterials[org_material_applic_name],organicMaterials[experiment_id]=A386)))</f>
        <v>|</v>
      </c>
    </row>
    <row r="387" spans="2:2" x14ac:dyDescent="0.25">
      <c r="B387" s="11" t="str" cm="1">
        <f t="array" ref="B387">TRANSPOSE(_xlfn._xlws.SORT(_xlfn._xlws.FILTER(organicMaterials[org_materials_applic_lev]&amp;"|"&amp;organicMaterials[org_material_applic_name],organicMaterials[experiment_id]=A387)))</f>
        <v>|</v>
      </c>
    </row>
    <row r="388" spans="2:2" x14ac:dyDescent="0.25">
      <c r="B388" s="11" t="str" cm="1">
        <f t="array" ref="B388">TRANSPOSE(_xlfn._xlws.SORT(_xlfn._xlws.FILTER(organicMaterials[org_materials_applic_lev]&amp;"|"&amp;organicMaterials[org_material_applic_name],organicMaterials[experiment_id]=A388)))</f>
        <v>|</v>
      </c>
    </row>
    <row r="389" spans="2:2" x14ac:dyDescent="0.25">
      <c r="B389" s="11" t="str" cm="1">
        <f t="array" ref="B389">TRANSPOSE(_xlfn._xlws.SORT(_xlfn._xlws.FILTER(organicMaterials[org_materials_applic_lev]&amp;"|"&amp;organicMaterials[org_material_applic_name],organicMaterials[experiment_id]=A389)))</f>
        <v>|</v>
      </c>
    </row>
    <row r="390" spans="2:2" x14ac:dyDescent="0.25">
      <c r="B390" s="11" t="str" cm="1">
        <f t="array" ref="B390">TRANSPOSE(_xlfn._xlws.SORT(_xlfn._xlws.FILTER(organicMaterials[org_materials_applic_lev]&amp;"|"&amp;organicMaterials[org_material_applic_name],organicMaterials[experiment_id]=A390)))</f>
        <v>|</v>
      </c>
    </row>
    <row r="391" spans="2:2" x14ac:dyDescent="0.25">
      <c r="B391" s="11" t="str" cm="1">
        <f t="array" ref="B391">TRANSPOSE(_xlfn._xlws.SORT(_xlfn._xlws.FILTER(organicMaterials[org_materials_applic_lev]&amp;"|"&amp;organicMaterials[org_material_applic_name],organicMaterials[experiment_id]=A391)))</f>
        <v>|</v>
      </c>
    </row>
    <row r="392" spans="2:2" x14ac:dyDescent="0.25">
      <c r="B392" s="11" t="str" cm="1">
        <f t="array" ref="B392">TRANSPOSE(_xlfn._xlws.SORT(_xlfn._xlws.FILTER(organicMaterials[org_materials_applic_lev]&amp;"|"&amp;organicMaterials[org_material_applic_name],organicMaterials[experiment_id]=A392)))</f>
        <v>|</v>
      </c>
    </row>
    <row r="393" spans="2:2" x14ac:dyDescent="0.25">
      <c r="B393" s="11" t="str" cm="1">
        <f t="array" ref="B393">TRANSPOSE(_xlfn._xlws.SORT(_xlfn._xlws.FILTER(organicMaterials[org_materials_applic_lev]&amp;"|"&amp;organicMaterials[org_material_applic_name],organicMaterials[experiment_id]=A393)))</f>
        <v>|</v>
      </c>
    </row>
    <row r="394" spans="2:2" x14ac:dyDescent="0.25">
      <c r="B394" s="11" t="str" cm="1">
        <f t="array" ref="B394">TRANSPOSE(_xlfn._xlws.SORT(_xlfn._xlws.FILTER(organicMaterials[org_materials_applic_lev]&amp;"|"&amp;organicMaterials[org_material_applic_name],organicMaterials[experiment_id]=A394)))</f>
        <v>|</v>
      </c>
    </row>
    <row r="395" spans="2:2" x14ac:dyDescent="0.25">
      <c r="B395" s="11" t="str" cm="1">
        <f t="array" ref="B395">TRANSPOSE(_xlfn._xlws.SORT(_xlfn._xlws.FILTER(organicMaterials[org_materials_applic_lev]&amp;"|"&amp;organicMaterials[org_material_applic_name],organicMaterials[experiment_id]=A395)))</f>
        <v>|</v>
      </c>
    </row>
    <row r="396" spans="2:2" x14ac:dyDescent="0.25">
      <c r="B396" s="11" t="str" cm="1">
        <f t="array" ref="B396">TRANSPOSE(_xlfn._xlws.SORT(_xlfn._xlws.FILTER(organicMaterials[org_materials_applic_lev]&amp;"|"&amp;organicMaterials[org_material_applic_name],organicMaterials[experiment_id]=A396)))</f>
        <v>|</v>
      </c>
    </row>
    <row r="397" spans="2:2" x14ac:dyDescent="0.25">
      <c r="B397" s="11" t="str" cm="1">
        <f t="array" ref="B397">TRANSPOSE(_xlfn._xlws.SORT(_xlfn._xlws.FILTER(organicMaterials[org_materials_applic_lev]&amp;"|"&amp;organicMaterials[org_material_applic_name],organicMaterials[experiment_id]=A397)))</f>
        <v>|</v>
      </c>
    </row>
    <row r="398" spans="2:2" x14ac:dyDescent="0.25">
      <c r="B398" s="11" t="str" cm="1">
        <f t="array" ref="B398">TRANSPOSE(_xlfn._xlws.SORT(_xlfn._xlws.FILTER(organicMaterials[org_materials_applic_lev]&amp;"|"&amp;organicMaterials[org_material_applic_name],organicMaterials[experiment_id]=A398)))</f>
        <v>|</v>
      </c>
    </row>
    <row r="399" spans="2:2" x14ac:dyDescent="0.25">
      <c r="B399" s="11" t="str" cm="1">
        <f t="array" ref="B399">TRANSPOSE(_xlfn._xlws.SORT(_xlfn._xlws.FILTER(organicMaterials[org_materials_applic_lev]&amp;"|"&amp;organicMaterials[org_material_applic_name],organicMaterials[experiment_id]=A399)))</f>
        <v>|</v>
      </c>
    </row>
    <row r="400" spans="2:2" x14ac:dyDescent="0.25">
      <c r="B400" s="11" t="str" cm="1">
        <f t="array" ref="B400">TRANSPOSE(_xlfn._xlws.SORT(_xlfn._xlws.FILTER(organicMaterials[org_materials_applic_lev]&amp;"|"&amp;organicMaterials[org_material_applic_name],organicMaterials[experiment_id]=A400)))</f>
        <v>|</v>
      </c>
    </row>
    <row r="401" spans="2:2" x14ac:dyDescent="0.25">
      <c r="B401" s="11" t="str" cm="1">
        <f t="array" ref="B401">TRANSPOSE(_xlfn._xlws.SORT(_xlfn._xlws.FILTER(organicMaterials[org_materials_applic_lev]&amp;"|"&amp;organicMaterials[org_material_applic_name],organicMaterials[experiment_id]=A401)))</f>
        <v>|</v>
      </c>
    </row>
    <row r="402" spans="2:2" x14ac:dyDescent="0.25">
      <c r="B402" s="11" t="str" cm="1">
        <f t="array" ref="B402">TRANSPOSE(_xlfn._xlws.SORT(_xlfn._xlws.FILTER(organicMaterials[org_materials_applic_lev]&amp;"|"&amp;organicMaterials[org_material_applic_name],organicMaterials[experiment_id]=A402)))</f>
        <v>|</v>
      </c>
    </row>
    <row r="403" spans="2:2" x14ac:dyDescent="0.25">
      <c r="B403" s="11" t="str" cm="1">
        <f t="array" ref="B403">TRANSPOSE(_xlfn._xlws.SORT(_xlfn._xlws.FILTER(organicMaterials[org_materials_applic_lev]&amp;"|"&amp;organicMaterials[org_material_applic_name],organicMaterials[experiment_id]=A403)))</f>
        <v>|</v>
      </c>
    </row>
    <row r="404" spans="2:2" x14ac:dyDescent="0.25">
      <c r="B404" s="11" t="str" cm="1">
        <f t="array" ref="B404">TRANSPOSE(_xlfn._xlws.SORT(_xlfn._xlws.FILTER(organicMaterials[org_materials_applic_lev]&amp;"|"&amp;organicMaterials[org_material_applic_name],organicMaterials[experiment_id]=A404)))</f>
        <v>|</v>
      </c>
    </row>
    <row r="405" spans="2:2" x14ac:dyDescent="0.25">
      <c r="B405" s="11" t="str" cm="1">
        <f t="array" ref="B405">TRANSPOSE(_xlfn._xlws.SORT(_xlfn._xlws.FILTER(organicMaterials[org_materials_applic_lev]&amp;"|"&amp;organicMaterials[org_material_applic_name],organicMaterials[experiment_id]=A405)))</f>
        <v>|</v>
      </c>
    </row>
    <row r="406" spans="2:2" x14ac:dyDescent="0.25">
      <c r="B406" s="11" t="str" cm="1">
        <f t="array" ref="B406">TRANSPOSE(_xlfn._xlws.SORT(_xlfn._xlws.FILTER(organicMaterials[org_materials_applic_lev]&amp;"|"&amp;organicMaterials[org_material_applic_name],organicMaterials[experiment_id]=A406)))</f>
        <v>|</v>
      </c>
    </row>
    <row r="407" spans="2:2" x14ac:dyDescent="0.25">
      <c r="B407" s="11" t="str" cm="1">
        <f t="array" ref="B407">TRANSPOSE(_xlfn._xlws.SORT(_xlfn._xlws.FILTER(organicMaterials[org_materials_applic_lev]&amp;"|"&amp;organicMaterials[org_material_applic_name],organicMaterials[experiment_id]=A407)))</f>
        <v>|</v>
      </c>
    </row>
    <row r="408" spans="2:2" x14ac:dyDescent="0.25">
      <c r="B408" s="11" t="str" cm="1">
        <f t="array" ref="B408">TRANSPOSE(_xlfn._xlws.SORT(_xlfn._xlws.FILTER(organicMaterials[org_materials_applic_lev]&amp;"|"&amp;organicMaterials[org_material_applic_name],organicMaterials[experiment_id]=A408)))</f>
        <v>|</v>
      </c>
    </row>
    <row r="409" spans="2:2" x14ac:dyDescent="0.25">
      <c r="B409" s="11" t="str" cm="1">
        <f t="array" ref="B409">TRANSPOSE(_xlfn._xlws.SORT(_xlfn._xlws.FILTER(organicMaterials[org_materials_applic_lev]&amp;"|"&amp;organicMaterials[org_material_applic_name],organicMaterials[experiment_id]=A409)))</f>
        <v>|</v>
      </c>
    </row>
    <row r="410" spans="2:2" x14ac:dyDescent="0.25">
      <c r="B410" s="11" t="str" cm="1">
        <f t="array" ref="B410">TRANSPOSE(_xlfn._xlws.SORT(_xlfn._xlws.FILTER(organicMaterials[org_materials_applic_lev]&amp;"|"&amp;organicMaterials[org_material_applic_name],organicMaterials[experiment_id]=A410)))</f>
        <v>|</v>
      </c>
    </row>
    <row r="411" spans="2:2" x14ac:dyDescent="0.25">
      <c r="B411" s="11" t="str" cm="1">
        <f t="array" ref="B411">TRANSPOSE(_xlfn._xlws.SORT(_xlfn._xlws.FILTER(organicMaterials[org_materials_applic_lev]&amp;"|"&amp;organicMaterials[org_material_applic_name],organicMaterials[experiment_id]=A411)))</f>
        <v>|</v>
      </c>
    </row>
    <row r="412" spans="2:2" x14ac:dyDescent="0.25">
      <c r="B412" s="11" t="str" cm="1">
        <f t="array" ref="B412">TRANSPOSE(_xlfn._xlws.SORT(_xlfn._xlws.FILTER(organicMaterials[org_materials_applic_lev]&amp;"|"&amp;organicMaterials[org_material_applic_name],organicMaterials[experiment_id]=A412)))</f>
        <v>|</v>
      </c>
    </row>
    <row r="413" spans="2:2" x14ac:dyDescent="0.25">
      <c r="B413" s="11" t="str" cm="1">
        <f t="array" ref="B413">TRANSPOSE(_xlfn._xlws.SORT(_xlfn._xlws.FILTER(organicMaterials[org_materials_applic_lev]&amp;"|"&amp;organicMaterials[org_material_applic_name],organicMaterials[experiment_id]=A413)))</f>
        <v>|</v>
      </c>
    </row>
    <row r="414" spans="2:2" x14ac:dyDescent="0.25">
      <c r="B414" s="11" t="str" cm="1">
        <f t="array" ref="B414">TRANSPOSE(_xlfn._xlws.SORT(_xlfn._xlws.FILTER(organicMaterials[org_materials_applic_lev]&amp;"|"&amp;organicMaterials[org_material_applic_name],organicMaterials[experiment_id]=A414)))</f>
        <v>|</v>
      </c>
    </row>
    <row r="415" spans="2:2" x14ac:dyDescent="0.25">
      <c r="B415" s="11" t="str" cm="1">
        <f t="array" ref="B415">TRANSPOSE(_xlfn._xlws.SORT(_xlfn._xlws.FILTER(organicMaterials[org_materials_applic_lev]&amp;"|"&amp;organicMaterials[org_material_applic_name],organicMaterials[experiment_id]=A415)))</f>
        <v>|</v>
      </c>
    </row>
    <row r="416" spans="2:2" x14ac:dyDescent="0.25">
      <c r="B416" s="11" t="str" cm="1">
        <f t="array" ref="B416">TRANSPOSE(_xlfn._xlws.SORT(_xlfn._xlws.FILTER(organicMaterials[org_materials_applic_lev]&amp;"|"&amp;organicMaterials[org_material_applic_name],organicMaterials[experiment_id]=A416)))</f>
        <v>|</v>
      </c>
    </row>
    <row r="417" spans="2:2" x14ac:dyDescent="0.25">
      <c r="B417" s="11" t="str" cm="1">
        <f t="array" ref="B417">TRANSPOSE(_xlfn._xlws.SORT(_xlfn._xlws.FILTER(organicMaterials[org_materials_applic_lev]&amp;"|"&amp;organicMaterials[org_material_applic_name],organicMaterials[experiment_id]=A417)))</f>
        <v>|</v>
      </c>
    </row>
    <row r="418" spans="2:2" x14ac:dyDescent="0.25">
      <c r="B418" s="11" t="str" cm="1">
        <f t="array" ref="B418">TRANSPOSE(_xlfn._xlws.SORT(_xlfn._xlws.FILTER(organicMaterials[org_materials_applic_lev]&amp;"|"&amp;organicMaterials[org_material_applic_name],organicMaterials[experiment_id]=A418)))</f>
        <v>|</v>
      </c>
    </row>
    <row r="419" spans="2:2" x14ac:dyDescent="0.25">
      <c r="B419" s="11" t="str" cm="1">
        <f t="array" ref="B419">TRANSPOSE(_xlfn._xlws.SORT(_xlfn._xlws.FILTER(organicMaterials[org_materials_applic_lev]&amp;"|"&amp;organicMaterials[org_material_applic_name],organicMaterials[experiment_id]=A419)))</f>
        <v>|</v>
      </c>
    </row>
    <row r="420" spans="2:2" x14ac:dyDescent="0.25">
      <c r="B420" s="11" t="str" cm="1">
        <f t="array" ref="B420">TRANSPOSE(_xlfn._xlws.SORT(_xlfn._xlws.FILTER(organicMaterials[org_materials_applic_lev]&amp;"|"&amp;organicMaterials[org_material_applic_name],organicMaterials[experiment_id]=A420)))</f>
        <v>|</v>
      </c>
    </row>
    <row r="421" spans="2:2" x14ac:dyDescent="0.25">
      <c r="B421" s="11" t="str" cm="1">
        <f t="array" ref="B421">TRANSPOSE(_xlfn._xlws.SORT(_xlfn._xlws.FILTER(organicMaterials[org_materials_applic_lev]&amp;"|"&amp;organicMaterials[org_material_applic_name],organicMaterials[experiment_id]=A421)))</f>
        <v>|</v>
      </c>
    </row>
    <row r="422" spans="2:2" x14ac:dyDescent="0.25">
      <c r="B422" s="11" t="str" cm="1">
        <f t="array" ref="B422">TRANSPOSE(_xlfn._xlws.SORT(_xlfn._xlws.FILTER(organicMaterials[org_materials_applic_lev]&amp;"|"&amp;organicMaterials[org_material_applic_name],organicMaterials[experiment_id]=A422)))</f>
        <v>|</v>
      </c>
    </row>
    <row r="423" spans="2:2" x14ac:dyDescent="0.25">
      <c r="B423" s="11" t="str" cm="1">
        <f t="array" ref="B423">TRANSPOSE(_xlfn._xlws.SORT(_xlfn._xlws.FILTER(organicMaterials[org_materials_applic_lev]&amp;"|"&amp;organicMaterials[org_material_applic_name],organicMaterials[experiment_id]=A423)))</f>
        <v>|</v>
      </c>
    </row>
    <row r="424" spans="2:2" x14ac:dyDescent="0.25">
      <c r="B424" s="11" t="str" cm="1">
        <f t="array" ref="B424">TRANSPOSE(_xlfn._xlws.SORT(_xlfn._xlws.FILTER(organicMaterials[org_materials_applic_lev]&amp;"|"&amp;organicMaterials[org_material_applic_name],organicMaterials[experiment_id]=A424)))</f>
        <v>|</v>
      </c>
    </row>
    <row r="425" spans="2:2" x14ac:dyDescent="0.25">
      <c r="B425" s="11" t="str" cm="1">
        <f t="array" ref="B425">TRANSPOSE(_xlfn._xlws.SORT(_xlfn._xlws.FILTER(organicMaterials[org_materials_applic_lev]&amp;"|"&amp;organicMaterials[org_material_applic_name],organicMaterials[experiment_id]=A425)))</f>
        <v>|</v>
      </c>
    </row>
    <row r="426" spans="2:2" x14ac:dyDescent="0.25">
      <c r="B426" s="11" t="str" cm="1">
        <f t="array" ref="B426">TRANSPOSE(_xlfn._xlws.SORT(_xlfn._xlws.FILTER(organicMaterials[org_materials_applic_lev]&amp;"|"&amp;organicMaterials[org_material_applic_name],organicMaterials[experiment_id]=A426)))</f>
        <v>|</v>
      </c>
    </row>
    <row r="427" spans="2:2" x14ac:dyDescent="0.25">
      <c r="B427" s="11" t="str" cm="1">
        <f t="array" ref="B427">TRANSPOSE(_xlfn._xlws.SORT(_xlfn._xlws.FILTER(organicMaterials[org_materials_applic_lev]&amp;"|"&amp;organicMaterials[org_material_applic_name],organicMaterials[experiment_id]=A427)))</f>
        <v>|</v>
      </c>
    </row>
    <row r="428" spans="2:2" x14ac:dyDescent="0.25">
      <c r="B428" s="11" t="str" cm="1">
        <f t="array" ref="B428">TRANSPOSE(_xlfn._xlws.SORT(_xlfn._xlws.FILTER(organicMaterials[org_materials_applic_lev]&amp;"|"&amp;organicMaterials[org_material_applic_name],organicMaterials[experiment_id]=A428)))</f>
        <v>|</v>
      </c>
    </row>
    <row r="429" spans="2:2" x14ac:dyDescent="0.25">
      <c r="B429" s="11" t="str" cm="1">
        <f t="array" ref="B429">TRANSPOSE(_xlfn._xlws.SORT(_xlfn._xlws.FILTER(organicMaterials[org_materials_applic_lev]&amp;"|"&amp;organicMaterials[org_material_applic_name],organicMaterials[experiment_id]=A429)))</f>
        <v>|</v>
      </c>
    </row>
    <row r="430" spans="2:2" x14ac:dyDescent="0.25">
      <c r="B430" s="11" t="str" cm="1">
        <f t="array" ref="B430">TRANSPOSE(_xlfn._xlws.SORT(_xlfn._xlws.FILTER(organicMaterials[org_materials_applic_lev]&amp;"|"&amp;organicMaterials[org_material_applic_name],organicMaterials[experiment_id]=A430)))</f>
        <v>|</v>
      </c>
    </row>
    <row r="431" spans="2:2" x14ac:dyDescent="0.25">
      <c r="B431" s="11" t="str" cm="1">
        <f t="array" ref="B431">TRANSPOSE(_xlfn._xlws.SORT(_xlfn._xlws.FILTER(organicMaterials[org_materials_applic_lev]&amp;"|"&amp;organicMaterials[org_material_applic_name],organicMaterials[experiment_id]=A431)))</f>
        <v>|</v>
      </c>
    </row>
    <row r="432" spans="2:2" x14ac:dyDescent="0.25">
      <c r="B432" s="11" t="str" cm="1">
        <f t="array" ref="B432">TRANSPOSE(_xlfn._xlws.SORT(_xlfn._xlws.FILTER(organicMaterials[org_materials_applic_lev]&amp;"|"&amp;organicMaterials[org_material_applic_name],organicMaterials[experiment_id]=A432)))</f>
        <v>|</v>
      </c>
    </row>
    <row r="433" spans="2:2" x14ac:dyDescent="0.25">
      <c r="B433" s="11" t="str" cm="1">
        <f t="array" ref="B433">TRANSPOSE(_xlfn._xlws.SORT(_xlfn._xlws.FILTER(organicMaterials[org_materials_applic_lev]&amp;"|"&amp;organicMaterials[org_material_applic_name],organicMaterials[experiment_id]=A433)))</f>
        <v>|</v>
      </c>
    </row>
    <row r="434" spans="2:2" x14ac:dyDescent="0.25">
      <c r="B434" s="11" t="str" cm="1">
        <f t="array" ref="B434">TRANSPOSE(_xlfn._xlws.SORT(_xlfn._xlws.FILTER(organicMaterials[org_materials_applic_lev]&amp;"|"&amp;organicMaterials[org_material_applic_name],organicMaterials[experiment_id]=A434)))</f>
        <v>|</v>
      </c>
    </row>
    <row r="435" spans="2:2" x14ac:dyDescent="0.25">
      <c r="B435" s="11" t="str" cm="1">
        <f t="array" ref="B435">TRANSPOSE(_xlfn._xlws.SORT(_xlfn._xlws.FILTER(organicMaterials[org_materials_applic_lev]&amp;"|"&amp;organicMaterials[org_material_applic_name],organicMaterials[experiment_id]=A435)))</f>
        <v>|</v>
      </c>
    </row>
    <row r="436" spans="2:2" x14ac:dyDescent="0.25">
      <c r="B436" s="11" t="str" cm="1">
        <f t="array" ref="B436">TRANSPOSE(_xlfn._xlws.SORT(_xlfn._xlws.FILTER(organicMaterials[org_materials_applic_lev]&amp;"|"&amp;organicMaterials[org_material_applic_name],organicMaterials[experiment_id]=A436)))</f>
        <v>|</v>
      </c>
    </row>
    <row r="437" spans="2:2" x14ac:dyDescent="0.25">
      <c r="B437" s="11" t="str" cm="1">
        <f t="array" ref="B437">TRANSPOSE(_xlfn._xlws.SORT(_xlfn._xlws.FILTER(organicMaterials[org_materials_applic_lev]&amp;"|"&amp;organicMaterials[org_material_applic_name],organicMaterials[experiment_id]=A437)))</f>
        <v>|</v>
      </c>
    </row>
    <row r="438" spans="2:2" x14ac:dyDescent="0.25">
      <c r="B438" s="11" t="str" cm="1">
        <f t="array" ref="B438">TRANSPOSE(_xlfn._xlws.SORT(_xlfn._xlws.FILTER(organicMaterials[org_materials_applic_lev]&amp;"|"&amp;organicMaterials[org_material_applic_name],organicMaterials[experiment_id]=A438)))</f>
        <v>|</v>
      </c>
    </row>
    <row r="439" spans="2:2" x14ac:dyDescent="0.25">
      <c r="B439" s="11" t="str" cm="1">
        <f t="array" ref="B439">TRANSPOSE(_xlfn._xlws.SORT(_xlfn._xlws.FILTER(organicMaterials[org_materials_applic_lev]&amp;"|"&amp;organicMaterials[org_material_applic_name],organicMaterials[experiment_id]=A439)))</f>
        <v>|</v>
      </c>
    </row>
    <row r="440" spans="2:2" x14ac:dyDescent="0.25">
      <c r="B440" s="11" t="str" cm="1">
        <f t="array" ref="B440">TRANSPOSE(_xlfn._xlws.SORT(_xlfn._xlws.FILTER(organicMaterials[org_materials_applic_lev]&amp;"|"&amp;organicMaterials[org_material_applic_name],organicMaterials[experiment_id]=A440)))</f>
        <v>|</v>
      </c>
    </row>
    <row r="441" spans="2:2" x14ac:dyDescent="0.25">
      <c r="B441" s="11" t="str" cm="1">
        <f t="array" ref="B441">TRANSPOSE(_xlfn._xlws.SORT(_xlfn._xlws.FILTER(organicMaterials[org_materials_applic_lev]&amp;"|"&amp;organicMaterials[org_material_applic_name],organicMaterials[experiment_id]=A441)))</f>
        <v>|</v>
      </c>
    </row>
    <row r="442" spans="2:2" x14ac:dyDescent="0.25">
      <c r="B442" s="11" t="str" cm="1">
        <f t="array" ref="B442">TRANSPOSE(_xlfn._xlws.SORT(_xlfn._xlws.FILTER(organicMaterials[org_materials_applic_lev]&amp;"|"&amp;organicMaterials[org_material_applic_name],organicMaterials[experiment_id]=A442)))</f>
        <v>|</v>
      </c>
    </row>
    <row r="443" spans="2:2" x14ac:dyDescent="0.25">
      <c r="B443" s="11" t="str" cm="1">
        <f t="array" ref="B443">TRANSPOSE(_xlfn._xlws.SORT(_xlfn._xlws.FILTER(organicMaterials[org_materials_applic_lev]&amp;"|"&amp;organicMaterials[org_material_applic_name],organicMaterials[experiment_id]=A443)))</f>
        <v>|</v>
      </c>
    </row>
    <row r="444" spans="2:2" x14ac:dyDescent="0.25">
      <c r="B444" s="11" t="str" cm="1">
        <f t="array" ref="B444">TRANSPOSE(_xlfn._xlws.SORT(_xlfn._xlws.FILTER(organicMaterials[org_materials_applic_lev]&amp;"|"&amp;organicMaterials[org_material_applic_name],organicMaterials[experiment_id]=A444)))</f>
        <v>|</v>
      </c>
    </row>
    <row r="445" spans="2:2" x14ac:dyDescent="0.25">
      <c r="B445" s="11" t="str" cm="1">
        <f t="array" ref="B445">TRANSPOSE(_xlfn._xlws.SORT(_xlfn._xlws.FILTER(organicMaterials[org_materials_applic_lev]&amp;"|"&amp;organicMaterials[org_material_applic_name],organicMaterials[experiment_id]=A445)))</f>
        <v>|</v>
      </c>
    </row>
    <row r="446" spans="2:2" x14ac:dyDescent="0.25">
      <c r="B446" s="11" t="str" cm="1">
        <f t="array" ref="B446">TRANSPOSE(_xlfn._xlws.SORT(_xlfn._xlws.FILTER(organicMaterials[org_materials_applic_lev]&amp;"|"&amp;organicMaterials[org_material_applic_name],organicMaterials[experiment_id]=A446)))</f>
        <v>|</v>
      </c>
    </row>
    <row r="447" spans="2:2" x14ac:dyDescent="0.25">
      <c r="B447" s="11" t="str" cm="1">
        <f t="array" ref="B447">TRANSPOSE(_xlfn._xlws.SORT(_xlfn._xlws.FILTER(organicMaterials[org_materials_applic_lev]&amp;"|"&amp;organicMaterials[org_material_applic_name],organicMaterials[experiment_id]=A447)))</f>
        <v>|</v>
      </c>
    </row>
    <row r="448" spans="2:2" x14ac:dyDescent="0.25">
      <c r="B448" s="11" t="str" cm="1">
        <f t="array" ref="B448">TRANSPOSE(_xlfn._xlws.SORT(_xlfn._xlws.FILTER(organicMaterials[org_materials_applic_lev]&amp;"|"&amp;organicMaterials[org_material_applic_name],organicMaterials[experiment_id]=A448)))</f>
        <v>|</v>
      </c>
    </row>
    <row r="449" spans="2:2" x14ac:dyDescent="0.25">
      <c r="B449" s="11" t="str" cm="1">
        <f t="array" ref="B449">TRANSPOSE(_xlfn._xlws.SORT(_xlfn._xlws.FILTER(organicMaterials[org_materials_applic_lev]&amp;"|"&amp;organicMaterials[org_material_applic_name],organicMaterials[experiment_id]=A449)))</f>
        <v>|</v>
      </c>
    </row>
    <row r="450" spans="2:2" x14ac:dyDescent="0.25">
      <c r="B450" s="11" t="str" cm="1">
        <f t="array" ref="B450">TRANSPOSE(_xlfn._xlws.SORT(_xlfn._xlws.FILTER(organicMaterials[org_materials_applic_lev]&amp;"|"&amp;organicMaterials[org_material_applic_name],organicMaterials[experiment_id]=A450)))</f>
        <v>|</v>
      </c>
    </row>
    <row r="451" spans="2:2" x14ac:dyDescent="0.25">
      <c r="B451" s="11" t="str" cm="1">
        <f t="array" ref="B451">TRANSPOSE(_xlfn._xlws.SORT(_xlfn._xlws.FILTER(organicMaterials[org_materials_applic_lev]&amp;"|"&amp;organicMaterials[org_material_applic_name],organicMaterials[experiment_id]=A451)))</f>
        <v>|</v>
      </c>
    </row>
    <row r="452" spans="2:2" x14ac:dyDescent="0.25">
      <c r="B452" s="11" t="str" cm="1">
        <f t="array" ref="B452">TRANSPOSE(_xlfn._xlws.SORT(_xlfn._xlws.FILTER(organicMaterials[org_materials_applic_lev]&amp;"|"&amp;organicMaterials[org_material_applic_name],organicMaterials[experiment_id]=A452)))</f>
        <v>|</v>
      </c>
    </row>
    <row r="453" spans="2:2" x14ac:dyDescent="0.25">
      <c r="B453" s="11" t="str" cm="1">
        <f t="array" ref="B453">TRANSPOSE(_xlfn._xlws.SORT(_xlfn._xlws.FILTER(organicMaterials[org_materials_applic_lev]&amp;"|"&amp;organicMaterials[org_material_applic_name],organicMaterials[experiment_id]=A453)))</f>
        <v>|</v>
      </c>
    </row>
    <row r="454" spans="2:2" x14ac:dyDescent="0.25">
      <c r="B454" s="11" t="str" cm="1">
        <f t="array" ref="B454">TRANSPOSE(_xlfn._xlws.SORT(_xlfn._xlws.FILTER(organicMaterials[org_materials_applic_lev]&amp;"|"&amp;organicMaterials[org_material_applic_name],organicMaterials[experiment_id]=A454)))</f>
        <v>|</v>
      </c>
    </row>
    <row r="455" spans="2:2" x14ac:dyDescent="0.25">
      <c r="B455" s="11" t="str" cm="1">
        <f t="array" ref="B455">TRANSPOSE(_xlfn._xlws.SORT(_xlfn._xlws.FILTER(organicMaterials[org_materials_applic_lev]&amp;"|"&amp;organicMaterials[org_material_applic_name],organicMaterials[experiment_id]=A455)))</f>
        <v>|</v>
      </c>
    </row>
    <row r="456" spans="2:2" x14ac:dyDescent="0.25">
      <c r="B456" s="11" t="str" cm="1">
        <f t="array" ref="B456">TRANSPOSE(_xlfn._xlws.SORT(_xlfn._xlws.FILTER(organicMaterials[org_materials_applic_lev]&amp;"|"&amp;organicMaterials[org_material_applic_name],organicMaterials[experiment_id]=A456)))</f>
        <v>|</v>
      </c>
    </row>
    <row r="457" spans="2:2" x14ac:dyDescent="0.25">
      <c r="B457" s="11" t="str" cm="1">
        <f t="array" ref="B457">TRANSPOSE(_xlfn._xlws.SORT(_xlfn._xlws.FILTER(organicMaterials[org_materials_applic_lev]&amp;"|"&amp;organicMaterials[org_material_applic_name],organicMaterials[experiment_id]=A457)))</f>
        <v>|</v>
      </c>
    </row>
    <row r="458" spans="2:2" x14ac:dyDescent="0.25">
      <c r="B458" s="11" t="str" cm="1">
        <f t="array" ref="B458">TRANSPOSE(_xlfn._xlws.SORT(_xlfn._xlws.FILTER(organicMaterials[org_materials_applic_lev]&amp;"|"&amp;organicMaterials[org_material_applic_name],organicMaterials[experiment_id]=A458)))</f>
        <v>|</v>
      </c>
    </row>
    <row r="459" spans="2:2" x14ac:dyDescent="0.25">
      <c r="B459" s="11" t="str" cm="1">
        <f t="array" ref="B459">TRANSPOSE(_xlfn._xlws.SORT(_xlfn._xlws.FILTER(organicMaterials[org_materials_applic_lev]&amp;"|"&amp;organicMaterials[org_material_applic_name],organicMaterials[experiment_id]=A459)))</f>
        <v>|</v>
      </c>
    </row>
    <row r="460" spans="2:2" x14ac:dyDescent="0.25">
      <c r="B460" s="11" t="str" cm="1">
        <f t="array" ref="B460">TRANSPOSE(_xlfn._xlws.SORT(_xlfn._xlws.FILTER(organicMaterials[org_materials_applic_lev]&amp;"|"&amp;organicMaterials[org_material_applic_name],organicMaterials[experiment_id]=A460)))</f>
        <v>|</v>
      </c>
    </row>
    <row r="461" spans="2:2" x14ac:dyDescent="0.25">
      <c r="B461" s="11" t="str" cm="1">
        <f t="array" ref="B461">TRANSPOSE(_xlfn._xlws.SORT(_xlfn._xlws.FILTER(organicMaterials[org_materials_applic_lev]&amp;"|"&amp;organicMaterials[org_material_applic_name],organicMaterials[experiment_id]=A461)))</f>
        <v>|</v>
      </c>
    </row>
    <row r="462" spans="2:2" x14ac:dyDescent="0.25">
      <c r="B462" s="11" t="str" cm="1">
        <f t="array" ref="B462">TRANSPOSE(_xlfn._xlws.SORT(_xlfn._xlws.FILTER(organicMaterials[org_materials_applic_lev]&amp;"|"&amp;organicMaterials[org_material_applic_name],organicMaterials[experiment_id]=A462)))</f>
        <v>|</v>
      </c>
    </row>
    <row r="463" spans="2:2" x14ac:dyDescent="0.25">
      <c r="B463" s="11" t="str" cm="1">
        <f t="array" ref="B463">TRANSPOSE(_xlfn._xlws.SORT(_xlfn._xlws.FILTER(organicMaterials[org_materials_applic_lev]&amp;"|"&amp;organicMaterials[org_material_applic_name],organicMaterials[experiment_id]=A463)))</f>
        <v>|</v>
      </c>
    </row>
    <row r="464" spans="2:2" x14ac:dyDescent="0.25">
      <c r="B464" s="11" t="str" cm="1">
        <f t="array" ref="B464">TRANSPOSE(_xlfn._xlws.SORT(_xlfn._xlws.FILTER(organicMaterials[org_materials_applic_lev]&amp;"|"&amp;organicMaterials[org_material_applic_name],organicMaterials[experiment_id]=A464)))</f>
        <v>|</v>
      </c>
    </row>
    <row r="465" spans="2:2" x14ac:dyDescent="0.25">
      <c r="B465" s="11" t="str" cm="1">
        <f t="array" ref="B465">TRANSPOSE(_xlfn._xlws.SORT(_xlfn._xlws.FILTER(organicMaterials[org_materials_applic_lev]&amp;"|"&amp;organicMaterials[org_material_applic_name],organicMaterials[experiment_id]=A465)))</f>
        <v>|</v>
      </c>
    </row>
    <row r="466" spans="2:2" x14ac:dyDescent="0.25">
      <c r="B466" s="11" t="str" cm="1">
        <f t="array" ref="B466">TRANSPOSE(_xlfn._xlws.SORT(_xlfn._xlws.FILTER(organicMaterials[org_materials_applic_lev]&amp;"|"&amp;organicMaterials[org_material_applic_name],organicMaterials[experiment_id]=A466)))</f>
        <v>|</v>
      </c>
    </row>
    <row r="467" spans="2:2" x14ac:dyDescent="0.25">
      <c r="B467" s="11" t="str" cm="1">
        <f t="array" ref="B467">TRANSPOSE(_xlfn._xlws.SORT(_xlfn._xlws.FILTER(organicMaterials[org_materials_applic_lev]&amp;"|"&amp;organicMaterials[org_material_applic_name],organicMaterials[experiment_id]=A467)))</f>
        <v>|</v>
      </c>
    </row>
    <row r="468" spans="2:2" x14ac:dyDescent="0.25">
      <c r="B468" s="11" t="str" cm="1">
        <f t="array" ref="B468">TRANSPOSE(_xlfn._xlws.SORT(_xlfn._xlws.FILTER(organicMaterials[org_materials_applic_lev]&amp;"|"&amp;organicMaterials[org_material_applic_name],organicMaterials[experiment_id]=A468)))</f>
        <v>|</v>
      </c>
    </row>
    <row r="469" spans="2:2" x14ac:dyDescent="0.25">
      <c r="B469" s="11" t="str" cm="1">
        <f t="array" ref="B469">TRANSPOSE(_xlfn._xlws.SORT(_xlfn._xlws.FILTER(organicMaterials[org_materials_applic_lev]&amp;"|"&amp;organicMaterials[org_material_applic_name],organicMaterials[experiment_id]=A469)))</f>
        <v>|</v>
      </c>
    </row>
    <row r="470" spans="2:2" x14ac:dyDescent="0.25">
      <c r="B470" s="11" t="str" cm="1">
        <f t="array" ref="B470">TRANSPOSE(_xlfn._xlws.SORT(_xlfn._xlws.FILTER(organicMaterials[org_materials_applic_lev]&amp;"|"&amp;organicMaterials[org_material_applic_name],organicMaterials[experiment_id]=A470)))</f>
        <v>|</v>
      </c>
    </row>
    <row r="471" spans="2:2" x14ac:dyDescent="0.25">
      <c r="B471" s="11" t="str" cm="1">
        <f t="array" ref="B471">TRANSPOSE(_xlfn._xlws.SORT(_xlfn._xlws.FILTER(organicMaterials[org_materials_applic_lev]&amp;"|"&amp;organicMaterials[org_material_applic_name],organicMaterials[experiment_id]=A471)))</f>
        <v>|</v>
      </c>
    </row>
    <row r="472" spans="2:2" x14ac:dyDescent="0.25">
      <c r="B472" s="11" t="str" cm="1">
        <f t="array" ref="B472">TRANSPOSE(_xlfn._xlws.SORT(_xlfn._xlws.FILTER(organicMaterials[org_materials_applic_lev]&amp;"|"&amp;organicMaterials[org_material_applic_name],organicMaterials[experiment_id]=A472)))</f>
        <v>|</v>
      </c>
    </row>
    <row r="473" spans="2:2" x14ac:dyDescent="0.25">
      <c r="B473" s="11" t="str" cm="1">
        <f t="array" ref="B473">TRANSPOSE(_xlfn._xlws.SORT(_xlfn._xlws.FILTER(organicMaterials[org_materials_applic_lev]&amp;"|"&amp;organicMaterials[org_material_applic_name],organicMaterials[experiment_id]=A473)))</f>
        <v>|</v>
      </c>
    </row>
    <row r="474" spans="2:2" x14ac:dyDescent="0.25">
      <c r="B474" s="11" t="str" cm="1">
        <f t="array" ref="B474">TRANSPOSE(_xlfn._xlws.SORT(_xlfn._xlws.FILTER(organicMaterials[org_materials_applic_lev]&amp;"|"&amp;organicMaterials[org_material_applic_name],organicMaterials[experiment_id]=A474)))</f>
        <v>|</v>
      </c>
    </row>
    <row r="475" spans="2:2" x14ac:dyDescent="0.25">
      <c r="B475" s="11" t="str" cm="1">
        <f t="array" ref="B475">TRANSPOSE(_xlfn._xlws.SORT(_xlfn._xlws.FILTER(organicMaterials[org_materials_applic_lev]&amp;"|"&amp;organicMaterials[org_material_applic_name],organicMaterials[experiment_id]=A475)))</f>
        <v>|</v>
      </c>
    </row>
    <row r="476" spans="2:2" x14ac:dyDescent="0.25">
      <c r="B476" s="11" t="str" cm="1">
        <f t="array" ref="B476">TRANSPOSE(_xlfn._xlws.SORT(_xlfn._xlws.FILTER(organicMaterials[org_materials_applic_lev]&amp;"|"&amp;organicMaterials[org_material_applic_name],organicMaterials[experiment_id]=A476)))</f>
        <v>|</v>
      </c>
    </row>
    <row r="477" spans="2:2" x14ac:dyDescent="0.25">
      <c r="B477" s="11" t="str" cm="1">
        <f t="array" ref="B477">TRANSPOSE(_xlfn._xlws.SORT(_xlfn._xlws.FILTER(organicMaterials[org_materials_applic_lev]&amp;"|"&amp;organicMaterials[org_material_applic_name],organicMaterials[experiment_id]=A477)))</f>
        <v>|</v>
      </c>
    </row>
    <row r="478" spans="2:2" x14ac:dyDescent="0.25">
      <c r="B478" s="11" t="str" cm="1">
        <f t="array" ref="B478">TRANSPOSE(_xlfn._xlws.SORT(_xlfn._xlws.FILTER(organicMaterials[org_materials_applic_lev]&amp;"|"&amp;organicMaterials[org_material_applic_name],organicMaterials[experiment_id]=A478)))</f>
        <v>|</v>
      </c>
    </row>
    <row r="479" spans="2:2" x14ac:dyDescent="0.25">
      <c r="B479" s="11" t="str" cm="1">
        <f t="array" ref="B479">TRANSPOSE(_xlfn._xlws.SORT(_xlfn._xlws.FILTER(organicMaterials[org_materials_applic_lev]&amp;"|"&amp;organicMaterials[org_material_applic_name],organicMaterials[experiment_id]=A479)))</f>
        <v>|</v>
      </c>
    </row>
    <row r="480" spans="2:2" x14ac:dyDescent="0.25">
      <c r="B480" s="11" t="str" cm="1">
        <f t="array" ref="B480">TRANSPOSE(_xlfn._xlws.SORT(_xlfn._xlws.FILTER(organicMaterials[org_materials_applic_lev]&amp;"|"&amp;organicMaterials[org_material_applic_name],organicMaterials[experiment_id]=A480)))</f>
        <v>|</v>
      </c>
    </row>
    <row r="481" spans="2:2" x14ac:dyDescent="0.25">
      <c r="B481" s="11" t="str" cm="1">
        <f t="array" ref="B481">TRANSPOSE(_xlfn._xlws.SORT(_xlfn._xlws.FILTER(organicMaterials[org_materials_applic_lev]&amp;"|"&amp;organicMaterials[org_material_applic_name],organicMaterials[experiment_id]=A481)))</f>
        <v>|</v>
      </c>
    </row>
    <row r="482" spans="2:2" x14ac:dyDescent="0.25">
      <c r="B482" s="11" t="str" cm="1">
        <f t="array" ref="B482">TRANSPOSE(_xlfn._xlws.SORT(_xlfn._xlws.FILTER(organicMaterials[org_materials_applic_lev]&amp;"|"&amp;organicMaterials[org_material_applic_name],organicMaterials[experiment_id]=A482)))</f>
        <v>|</v>
      </c>
    </row>
    <row r="483" spans="2:2" x14ac:dyDescent="0.25">
      <c r="B483" s="11" t="str" cm="1">
        <f t="array" ref="B483">TRANSPOSE(_xlfn._xlws.SORT(_xlfn._xlws.FILTER(organicMaterials[org_materials_applic_lev]&amp;"|"&amp;organicMaterials[org_material_applic_name],organicMaterials[experiment_id]=A483)))</f>
        <v>|</v>
      </c>
    </row>
    <row r="484" spans="2:2" x14ac:dyDescent="0.25">
      <c r="B484" s="11" t="str" cm="1">
        <f t="array" ref="B484">TRANSPOSE(_xlfn._xlws.SORT(_xlfn._xlws.FILTER(organicMaterials[org_materials_applic_lev]&amp;"|"&amp;organicMaterials[org_material_applic_name],organicMaterials[experiment_id]=A484)))</f>
        <v>|</v>
      </c>
    </row>
    <row r="485" spans="2:2" x14ac:dyDescent="0.25">
      <c r="B485" s="11" t="str" cm="1">
        <f t="array" ref="B485">TRANSPOSE(_xlfn._xlws.SORT(_xlfn._xlws.FILTER(organicMaterials[org_materials_applic_lev]&amp;"|"&amp;organicMaterials[org_material_applic_name],organicMaterials[experiment_id]=A485)))</f>
        <v>|</v>
      </c>
    </row>
    <row r="486" spans="2:2" x14ac:dyDescent="0.25">
      <c r="B486" s="11" t="str" cm="1">
        <f t="array" ref="B486">TRANSPOSE(_xlfn._xlws.SORT(_xlfn._xlws.FILTER(organicMaterials[org_materials_applic_lev]&amp;"|"&amp;organicMaterials[org_material_applic_name],organicMaterials[experiment_id]=A486)))</f>
        <v>|</v>
      </c>
    </row>
    <row r="487" spans="2:2" x14ac:dyDescent="0.25">
      <c r="B487" s="11" t="str" cm="1">
        <f t="array" ref="B487">TRANSPOSE(_xlfn._xlws.SORT(_xlfn._xlws.FILTER(organicMaterials[org_materials_applic_lev]&amp;"|"&amp;organicMaterials[org_material_applic_name],organicMaterials[experiment_id]=A487)))</f>
        <v>|</v>
      </c>
    </row>
    <row r="488" spans="2:2" x14ac:dyDescent="0.25">
      <c r="B488" s="11" t="str" cm="1">
        <f t="array" ref="B488">TRANSPOSE(_xlfn._xlws.SORT(_xlfn._xlws.FILTER(organicMaterials[org_materials_applic_lev]&amp;"|"&amp;organicMaterials[org_material_applic_name],organicMaterials[experiment_id]=A488)))</f>
        <v>|</v>
      </c>
    </row>
    <row r="489" spans="2:2" x14ac:dyDescent="0.25">
      <c r="B489" s="11" t="str" cm="1">
        <f t="array" ref="B489">TRANSPOSE(_xlfn._xlws.SORT(_xlfn._xlws.FILTER(organicMaterials[org_materials_applic_lev]&amp;"|"&amp;organicMaterials[org_material_applic_name],organicMaterials[experiment_id]=A489)))</f>
        <v>|</v>
      </c>
    </row>
    <row r="490" spans="2:2" x14ac:dyDescent="0.25">
      <c r="B490" s="11" t="str" cm="1">
        <f t="array" ref="B490">TRANSPOSE(_xlfn._xlws.SORT(_xlfn._xlws.FILTER(organicMaterials[org_materials_applic_lev]&amp;"|"&amp;organicMaterials[org_material_applic_name],organicMaterials[experiment_id]=A490)))</f>
        <v>|</v>
      </c>
    </row>
    <row r="491" spans="2:2" x14ac:dyDescent="0.25">
      <c r="B491" s="11" t="str" cm="1">
        <f t="array" ref="B491">TRANSPOSE(_xlfn._xlws.SORT(_xlfn._xlws.FILTER(organicMaterials[org_materials_applic_lev]&amp;"|"&amp;organicMaterials[org_material_applic_name],organicMaterials[experiment_id]=A491)))</f>
        <v>|</v>
      </c>
    </row>
    <row r="492" spans="2:2" x14ac:dyDescent="0.25">
      <c r="B492" s="11" t="str" cm="1">
        <f t="array" ref="B492">TRANSPOSE(_xlfn._xlws.SORT(_xlfn._xlws.FILTER(organicMaterials[org_materials_applic_lev]&amp;"|"&amp;organicMaterials[org_material_applic_name],organicMaterials[experiment_id]=A492)))</f>
        <v>|</v>
      </c>
    </row>
    <row r="493" spans="2:2" x14ac:dyDescent="0.25">
      <c r="B493" s="11" t="str" cm="1">
        <f t="array" ref="B493">TRANSPOSE(_xlfn._xlws.SORT(_xlfn._xlws.FILTER(organicMaterials[org_materials_applic_lev]&amp;"|"&amp;organicMaterials[org_material_applic_name],organicMaterials[experiment_id]=A493)))</f>
        <v>|</v>
      </c>
    </row>
    <row r="494" spans="2:2" x14ac:dyDescent="0.25">
      <c r="B494" s="11" t="str" cm="1">
        <f t="array" ref="B494">TRANSPOSE(_xlfn._xlws.SORT(_xlfn._xlws.FILTER(organicMaterials[org_materials_applic_lev]&amp;"|"&amp;organicMaterials[org_material_applic_name],organicMaterials[experiment_id]=A494)))</f>
        <v>|</v>
      </c>
    </row>
    <row r="495" spans="2:2" x14ac:dyDescent="0.25">
      <c r="B495" s="11" t="str" cm="1">
        <f t="array" ref="B495">TRANSPOSE(_xlfn._xlws.SORT(_xlfn._xlws.FILTER(organicMaterials[org_materials_applic_lev]&amp;"|"&amp;organicMaterials[org_material_applic_name],organicMaterials[experiment_id]=A495)))</f>
        <v>|</v>
      </c>
    </row>
    <row r="496" spans="2:2" x14ac:dyDescent="0.25">
      <c r="B496" s="11" t="str" cm="1">
        <f t="array" ref="B496">TRANSPOSE(_xlfn._xlws.SORT(_xlfn._xlws.FILTER(organicMaterials[org_materials_applic_lev]&amp;"|"&amp;organicMaterials[org_material_applic_name],organicMaterials[experiment_id]=A496)))</f>
        <v>|</v>
      </c>
    </row>
    <row r="497" spans="2:121" x14ac:dyDescent="0.25">
      <c r="B497" s="11" t="str" cm="1">
        <f t="array" ref="B497">TRANSPOSE(_xlfn._xlws.SORT(_xlfn._xlws.FILTER(organicMaterials[org_materials_applic_lev]&amp;"|"&amp;organicMaterials[org_material_applic_name],organicMaterials[experiment_id]=A497)))</f>
        <v>|</v>
      </c>
    </row>
    <row r="498" spans="2:121" x14ac:dyDescent="0.25">
      <c r="B498" s="11" t="str" cm="1">
        <f t="array" ref="B498">TRANSPOSE(_xlfn._xlws.SORT(_xlfn._xlws.FILTER(organicMaterials[org_materials_applic_lev]&amp;"|"&amp;organicMaterials[org_material_applic_name],organicMaterials[experiment_id]=A498)))</f>
        <v>|</v>
      </c>
    </row>
    <row r="499" spans="2:121" x14ac:dyDescent="0.25">
      <c r="B499" s="11" t="str" cm="1">
        <f t="array" ref="B499">TRANSPOSE(_xlfn._xlws.SORT(_xlfn._xlws.FILTER(organicMaterials[org_materials_applic_lev]&amp;"|"&amp;organicMaterials[org_material_applic_name],organicMaterials[experiment_id]=A499)))</f>
        <v>|</v>
      </c>
    </row>
    <row r="500" spans="2:121" s="94" customFormat="1" x14ac:dyDescent="0.25">
      <c r="B500" s="94" t="str" cm="1">
        <f t="array" ref="B500">TRANSPOSE(_xlfn._xlws.SORT(_xlfn._xlws.FILTER(organicMaterials[org_materials_applic_lev]&amp;"|"&amp;organicMaterials[org_material_applic_name],organicMaterials[experiment_id]=A500)))</f>
        <v>|</v>
      </c>
      <c r="DQ500" s="10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Q500"/>
  <sheetViews>
    <sheetView workbookViewId="0">
      <selection activeCell="A2" sqref="A2"/>
    </sheetView>
  </sheetViews>
  <sheetFormatPr defaultRowHeight="15" x14ac:dyDescent="0.25"/>
  <cols>
    <col min="1" max="1" width="12.5703125" customWidth="1"/>
    <col min="2" max="200" width="3.140625" customWidth="1"/>
    <col min="16383" max="16383" width="8.7109375" customWidth="1"/>
  </cols>
  <sheetData>
    <row r="1" spans="1:9" s="106" customFormat="1" x14ac:dyDescent="0.25">
      <c r="A1" s="105" t="s">
        <v>1215</v>
      </c>
      <c r="I1" s="107"/>
    </row>
    <row r="2" spans="1:9" x14ac:dyDescent="0.25">
      <c r="A2" t="e" cm="1" vm="1">
        <f t="array" ref="A2">_xlfn._xlws.SORT(_xlfn.UNIQUE(_xlfn._xlws.FILTER(fertilizers[experiment_id], fertilizers[experiment_id] &lt;&gt; "")))</f>
        <v>#VALUE!</v>
      </c>
      <c r="B2" t="e" cm="1" vm="2">
        <f t="array" ref="B2">TRANSPOSE(_xlfn._xlws.SORT(_xlfn._xlws.FILTER(fertilizers[fertilizer_level]&amp;"|"&amp;fertilizers[fertilizer_level_name],fertilizers[experiment_id]=A2)))</f>
        <v>#VALUE!</v>
      </c>
    </row>
    <row r="3" spans="1:9" x14ac:dyDescent="0.25">
      <c r="B3" t="str" cm="1">
        <f t="array" ref="B3">TRANSPOSE(_xlfn._xlws.SORT(_xlfn._xlws.FILTER(fertilizers[fertilizer_level]&amp;"|"&amp;fertilizers[fertilizer_level_name],fertilizers[experiment_id]=A3)))</f>
        <v>|</v>
      </c>
    </row>
    <row r="4" spans="1:9" x14ac:dyDescent="0.25">
      <c r="B4" t="str" cm="1">
        <f t="array" ref="B4">TRANSPOSE(_xlfn._xlws.SORT(_xlfn._xlws.FILTER(fertilizers[fertilizer_level]&amp;"|"&amp;fertilizers[fertilizer_level_name],fertilizers[experiment_id]=A4)))</f>
        <v>|</v>
      </c>
    </row>
    <row r="5" spans="1:9" x14ac:dyDescent="0.25">
      <c r="B5" t="str" cm="1">
        <f t="array" ref="B5">TRANSPOSE(_xlfn._xlws.SORT(_xlfn._xlws.FILTER(fertilizers[fertilizer_level]&amp;"|"&amp;fertilizers[fertilizer_level_name],fertilizers[experiment_id]=A5)))</f>
        <v>|</v>
      </c>
    </row>
    <row r="6" spans="1:9" x14ac:dyDescent="0.25">
      <c r="B6" t="str" cm="1">
        <f t="array" ref="B6">TRANSPOSE(_xlfn._xlws.SORT(_xlfn._xlws.FILTER(fertilizers[fertilizer_level]&amp;"|"&amp;fertilizers[fertilizer_level_name],fertilizers[experiment_id]=A6)))</f>
        <v>|</v>
      </c>
    </row>
    <row r="7" spans="1:9" x14ac:dyDescent="0.25">
      <c r="B7" t="str" cm="1">
        <f t="array" ref="B7">TRANSPOSE(_xlfn._xlws.SORT(_xlfn._xlws.FILTER(fertilizers[fertilizer_level]&amp;"|"&amp;fertilizers[fertilizer_level_name],fertilizers[experiment_id]=A7)))</f>
        <v>|</v>
      </c>
    </row>
    <row r="8" spans="1:9" x14ac:dyDescent="0.25">
      <c r="B8" t="str" cm="1">
        <f t="array" ref="B8">TRANSPOSE(_xlfn._xlws.SORT(_xlfn._xlws.FILTER(fertilizers[fertilizer_level]&amp;"|"&amp;fertilizers[fertilizer_level_name],fertilizers[experiment_id]=A8)))</f>
        <v>|</v>
      </c>
    </row>
    <row r="9" spans="1:9" x14ac:dyDescent="0.25">
      <c r="B9" t="str" cm="1">
        <f t="array" ref="B9">TRANSPOSE(_xlfn._xlws.SORT(_xlfn._xlws.FILTER(fertilizers[fertilizer_level]&amp;"|"&amp;fertilizers[fertilizer_level_name],fertilizers[experiment_id]=A9)))</f>
        <v>|</v>
      </c>
    </row>
    <row r="10" spans="1:9" x14ac:dyDescent="0.25">
      <c r="B10" t="str" cm="1">
        <f t="array" ref="B10">TRANSPOSE(_xlfn._xlws.SORT(_xlfn._xlws.FILTER(fertilizers[fertilizer_level]&amp;"|"&amp;fertilizers[fertilizer_level_name],fertilizers[experiment_id]=A10)))</f>
        <v>|</v>
      </c>
    </row>
    <row r="11" spans="1:9" x14ac:dyDescent="0.25">
      <c r="B11" t="str" cm="1">
        <f t="array" ref="B11">TRANSPOSE(_xlfn._xlws.SORT(_xlfn._xlws.FILTER(fertilizers[fertilizer_level]&amp;"|"&amp;fertilizers[fertilizer_level_name],fertilizers[experiment_id]=A11)))</f>
        <v>|</v>
      </c>
    </row>
    <row r="12" spans="1:9" x14ac:dyDescent="0.25">
      <c r="B12" t="str" cm="1">
        <f t="array" ref="B12">TRANSPOSE(_xlfn._xlws.SORT(_xlfn._xlws.FILTER(fertilizers[fertilizer_level]&amp;"|"&amp;fertilizers[fertilizer_level_name],fertilizers[experiment_id]=A12)))</f>
        <v>|</v>
      </c>
    </row>
    <row r="13" spans="1:9" x14ac:dyDescent="0.25">
      <c r="B13" t="str" cm="1">
        <f t="array" ref="B13">TRANSPOSE(_xlfn._xlws.SORT(_xlfn._xlws.FILTER(fertilizers[fertilizer_level]&amp;"|"&amp;fertilizers[fertilizer_level_name],fertilizers[experiment_id]=A13)))</f>
        <v>|</v>
      </c>
    </row>
    <row r="14" spans="1:9" x14ac:dyDescent="0.25">
      <c r="B14" t="str" cm="1">
        <f t="array" ref="B14">TRANSPOSE(_xlfn._xlws.SORT(_xlfn._xlws.FILTER(fertilizers[fertilizer_level]&amp;"|"&amp;fertilizers[fertilizer_level_name],fertilizers[experiment_id]=A14)))</f>
        <v>|</v>
      </c>
    </row>
    <row r="15" spans="1:9" x14ac:dyDescent="0.25">
      <c r="B15" t="str" cm="1">
        <f t="array" ref="B15">TRANSPOSE(_xlfn._xlws.SORT(_xlfn._xlws.FILTER(fertilizers[fertilizer_level]&amp;"|"&amp;fertilizers[fertilizer_level_name],fertilizers[experiment_id]=A15)))</f>
        <v>|</v>
      </c>
    </row>
    <row r="16" spans="1:9" x14ac:dyDescent="0.25">
      <c r="B16" t="str" cm="1">
        <f t="array" ref="B16">TRANSPOSE(_xlfn._xlws.SORT(_xlfn._xlws.FILTER(fertilizers[fertilizer_level]&amp;"|"&amp;fertilizers[fertilizer_level_name],fertilizers[experiment_id]=A16)))</f>
        <v>|</v>
      </c>
    </row>
    <row r="17" spans="2:2" x14ac:dyDescent="0.25">
      <c r="B17" t="str" cm="1">
        <f t="array" ref="B17">TRANSPOSE(_xlfn._xlws.SORT(_xlfn._xlws.FILTER(fertilizers[fertilizer_level]&amp;"|"&amp;fertilizers[fertilizer_level_name],fertilizers[experiment_id]=A17)))</f>
        <v>|</v>
      </c>
    </row>
    <row r="18" spans="2:2" x14ac:dyDescent="0.25">
      <c r="B18" t="str" cm="1">
        <f t="array" ref="B18">TRANSPOSE(_xlfn._xlws.SORT(_xlfn._xlws.FILTER(fertilizers[fertilizer_level]&amp;"|"&amp;fertilizers[fertilizer_level_name],fertilizers[experiment_id]=A18)))</f>
        <v>|</v>
      </c>
    </row>
    <row r="19" spans="2:2" x14ac:dyDescent="0.25">
      <c r="B19" t="str" cm="1">
        <f t="array" ref="B19">TRANSPOSE(_xlfn._xlws.SORT(_xlfn._xlws.FILTER(fertilizers[fertilizer_level]&amp;"|"&amp;fertilizers[fertilizer_level_name],fertilizers[experiment_id]=A19)))</f>
        <v>|</v>
      </c>
    </row>
    <row r="20" spans="2:2" x14ac:dyDescent="0.25">
      <c r="B20" t="str" cm="1">
        <f t="array" ref="B20">TRANSPOSE(_xlfn._xlws.SORT(_xlfn._xlws.FILTER(fertilizers[fertilizer_level]&amp;"|"&amp;fertilizers[fertilizer_level_name],fertilizers[experiment_id]=A20)))</f>
        <v>|</v>
      </c>
    </row>
    <row r="21" spans="2:2" x14ac:dyDescent="0.25">
      <c r="B21" t="str" cm="1">
        <f t="array" ref="B21">TRANSPOSE(_xlfn._xlws.SORT(_xlfn._xlws.FILTER(fertilizers[fertilizer_level]&amp;"|"&amp;fertilizers[fertilizer_level_name],fertilizers[experiment_id]=A21)))</f>
        <v>|</v>
      </c>
    </row>
    <row r="22" spans="2:2" x14ac:dyDescent="0.25">
      <c r="B22" t="str" cm="1">
        <f t="array" ref="B22">TRANSPOSE(_xlfn._xlws.SORT(_xlfn._xlws.FILTER(fertilizers[fertilizer_level]&amp;"|"&amp;fertilizers[fertilizer_level_name],fertilizers[experiment_id]=A22)))</f>
        <v>|</v>
      </c>
    </row>
    <row r="23" spans="2:2" x14ac:dyDescent="0.25">
      <c r="B23" t="str" cm="1">
        <f t="array" ref="B23">TRANSPOSE(_xlfn._xlws.SORT(_xlfn._xlws.FILTER(fertilizers[fertilizer_level]&amp;"|"&amp;fertilizers[fertilizer_level_name],fertilizers[experiment_id]=A23)))</f>
        <v>|</v>
      </c>
    </row>
    <row r="24" spans="2:2" x14ac:dyDescent="0.25">
      <c r="B24" t="str" cm="1">
        <f t="array" ref="B24">TRANSPOSE(_xlfn._xlws.SORT(_xlfn._xlws.FILTER(fertilizers[fertilizer_level]&amp;"|"&amp;fertilizers[fertilizer_level_name],fertilizers[experiment_id]=A24)))</f>
        <v>|</v>
      </c>
    </row>
    <row r="25" spans="2:2" x14ac:dyDescent="0.25">
      <c r="B25" t="str" cm="1">
        <f t="array" ref="B25">TRANSPOSE(_xlfn._xlws.SORT(_xlfn._xlws.FILTER(fertilizers[fertilizer_level]&amp;"|"&amp;fertilizers[fertilizer_level_name],fertilizers[experiment_id]=A25)))</f>
        <v>|</v>
      </c>
    </row>
    <row r="26" spans="2:2" x14ac:dyDescent="0.25">
      <c r="B26" t="str" cm="1">
        <f t="array" ref="B26">TRANSPOSE(_xlfn._xlws.SORT(_xlfn._xlws.FILTER(fertilizers[fertilizer_level]&amp;"|"&amp;fertilizers[fertilizer_level_name],fertilizers[experiment_id]=A26)))</f>
        <v>|</v>
      </c>
    </row>
    <row r="27" spans="2:2" x14ac:dyDescent="0.25">
      <c r="B27" t="str" cm="1">
        <f t="array" ref="B27">TRANSPOSE(_xlfn._xlws.SORT(_xlfn._xlws.FILTER(fertilizers[fertilizer_level]&amp;"|"&amp;fertilizers[fertilizer_level_name],fertilizers[experiment_id]=A27)))</f>
        <v>|</v>
      </c>
    </row>
    <row r="28" spans="2:2" x14ac:dyDescent="0.25">
      <c r="B28" t="str" cm="1">
        <f t="array" ref="B28">TRANSPOSE(_xlfn._xlws.SORT(_xlfn._xlws.FILTER(fertilizers[fertilizer_level]&amp;"|"&amp;fertilizers[fertilizer_level_name],fertilizers[experiment_id]=A28)))</f>
        <v>|</v>
      </c>
    </row>
    <row r="29" spans="2:2" x14ac:dyDescent="0.25">
      <c r="B29" t="str" cm="1">
        <f t="array" ref="B29">TRANSPOSE(_xlfn._xlws.SORT(_xlfn._xlws.FILTER(fertilizers[fertilizer_level]&amp;"|"&amp;fertilizers[fertilizer_level_name],fertilizers[experiment_id]=A29)))</f>
        <v>|</v>
      </c>
    </row>
    <row r="30" spans="2:2" x14ac:dyDescent="0.25">
      <c r="B30" t="str" cm="1">
        <f t="array" ref="B30">TRANSPOSE(_xlfn._xlws.SORT(_xlfn._xlws.FILTER(fertilizers[fertilizer_level]&amp;"|"&amp;fertilizers[fertilizer_level_name],fertilizers[experiment_id]=A30)))</f>
        <v>|</v>
      </c>
    </row>
    <row r="31" spans="2:2" x14ac:dyDescent="0.25">
      <c r="B31" t="str" cm="1">
        <f t="array" ref="B31">TRANSPOSE(_xlfn._xlws.SORT(_xlfn._xlws.FILTER(fertilizers[fertilizer_level]&amp;"|"&amp;fertilizers[fertilizer_level_name],fertilizers[experiment_id]=A31)))</f>
        <v>|</v>
      </c>
    </row>
    <row r="32" spans="2:2" x14ac:dyDescent="0.25">
      <c r="B32" t="str" cm="1">
        <f t="array" ref="B32">TRANSPOSE(_xlfn._xlws.SORT(_xlfn._xlws.FILTER(fertilizers[fertilizer_level]&amp;"|"&amp;fertilizers[fertilizer_level_name],fertilizers[experiment_id]=A32)))</f>
        <v>|</v>
      </c>
    </row>
    <row r="33" spans="2:2" x14ac:dyDescent="0.25">
      <c r="B33" t="str" cm="1">
        <f t="array" ref="B33">TRANSPOSE(_xlfn._xlws.SORT(_xlfn._xlws.FILTER(fertilizers[fertilizer_level]&amp;"|"&amp;fertilizers[fertilizer_level_name],fertilizers[experiment_id]=A33)))</f>
        <v>|</v>
      </c>
    </row>
    <row r="34" spans="2:2" x14ac:dyDescent="0.25">
      <c r="B34" t="str" cm="1">
        <f t="array" ref="B34">TRANSPOSE(_xlfn._xlws.SORT(_xlfn._xlws.FILTER(fertilizers[fertilizer_level]&amp;"|"&amp;fertilizers[fertilizer_level_name],fertilizers[experiment_id]=A34)))</f>
        <v>|</v>
      </c>
    </row>
    <row r="35" spans="2:2" x14ac:dyDescent="0.25">
      <c r="B35" t="str" cm="1">
        <f t="array" ref="B35">TRANSPOSE(_xlfn._xlws.SORT(_xlfn._xlws.FILTER(fertilizers[fertilizer_level]&amp;"|"&amp;fertilizers[fertilizer_level_name],fertilizers[experiment_id]=A35)))</f>
        <v>|</v>
      </c>
    </row>
    <row r="36" spans="2:2" x14ac:dyDescent="0.25">
      <c r="B36" t="str" cm="1">
        <f t="array" ref="B36">TRANSPOSE(_xlfn._xlws.SORT(_xlfn._xlws.FILTER(fertilizers[fertilizer_level]&amp;"|"&amp;fertilizers[fertilizer_level_name],fertilizers[experiment_id]=A36)))</f>
        <v>|</v>
      </c>
    </row>
    <row r="37" spans="2:2" x14ac:dyDescent="0.25">
      <c r="B37" t="str" cm="1">
        <f t="array" ref="B37">TRANSPOSE(_xlfn._xlws.SORT(_xlfn._xlws.FILTER(fertilizers[fertilizer_level]&amp;"|"&amp;fertilizers[fertilizer_level_name],fertilizers[experiment_id]=A37)))</f>
        <v>|</v>
      </c>
    </row>
    <row r="38" spans="2:2" x14ac:dyDescent="0.25">
      <c r="B38" t="str" cm="1">
        <f t="array" ref="B38">TRANSPOSE(_xlfn._xlws.SORT(_xlfn._xlws.FILTER(fertilizers[fertilizer_level]&amp;"|"&amp;fertilizers[fertilizer_level_name],fertilizers[experiment_id]=A38)))</f>
        <v>|</v>
      </c>
    </row>
    <row r="39" spans="2:2" x14ac:dyDescent="0.25">
      <c r="B39" t="str" cm="1">
        <f t="array" ref="B39">TRANSPOSE(_xlfn._xlws.SORT(_xlfn._xlws.FILTER(fertilizers[fertilizer_level]&amp;"|"&amp;fertilizers[fertilizer_level_name],fertilizers[experiment_id]=A39)))</f>
        <v>|</v>
      </c>
    </row>
    <row r="40" spans="2:2" x14ac:dyDescent="0.25">
      <c r="B40" t="str" cm="1">
        <f t="array" ref="B40">TRANSPOSE(_xlfn._xlws.SORT(_xlfn._xlws.FILTER(fertilizers[fertilizer_level]&amp;"|"&amp;fertilizers[fertilizer_level_name],fertilizers[experiment_id]=A40)))</f>
        <v>|</v>
      </c>
    </row>
    <row r="41" spans="2:2" x14ac:dyDescent="0.25">
      <c r="B41" t="str" cm="1">
        <f t="array" ref="B41">TRANSPOSE(_xlfn._xlws.SORT(_xlfn._xlws.FILTER(fertilizers[fertilizer_level]&amp;"|"&amp;fertilizers[fertilizer_level_name],fertilizers[experiment_id]=A41)))</f>
        <v>|</v>
      </c>
    </row>
    <row r="42" spans="2:2" x14ac:dyDescent="0.25">
      <c r="B42" t="str" cm="1">
        <f t="array" ref="B42">TRANSPOSE(_xlfn._xlws.SORT(_xlfn._xlws.FILTER(fertilizers[fertilizer_level]&amp;"|"&amp;fertilizers[fertilizer_level_name],fertilizers[experiment_id]=A42)))</f>
        <v>|</v>
      </c>
    </row>
    <row r="43" spans="2:2" x14ac:dyDescent="0.25">
      <c r="B43" t="str" cm="1">
        <f t="array" ref="B43">TRANSPOSE(_xlfn._xlws.SORT(_xlfn._xlws.FILTER(fertilizers[fertilizer_level]&amp;"|"&amp;fertilizers[fertilizer_level_name],fertilizers[experiment_id]=A43)))</f>
        <v>|</v>
      </c>
    </row>
    <row r="44" spans="2:2" x14ac:dyDescent="0.25">
      <c r="B44" t="str" cm="1">
        <f t="array" ref="B44">TRANSPOSE(_xlfn._xlws.SORT(_xlfn._xlws.FILTER(fertilizers[fertilizer_level]&amp;"|"&amp;fertilizers[fertilizer_level_name],fertilizers[experiment_id]=A44)))</f>
        <v>|</v>
      </c>
    </row>
    <row r="45" spans="2:2" x14ac:dyDescent="0.25">
      <c r="B45" t="str" cm="1">
        <f t="array" ref="B45">TRANSPOSE(_xlfn._xlws.SORT(_xlfn._xlws.FILTER(fertilizers[fertilizer_level]&amp;"|"&amp;fertilizers[fertilizer_level_name],fertilizers[experiment_id]=A45)))</f>
        <v>|</v>
      </c>
    </row>
    <row r="46" spans="2:2" x14ac:dyDescent="0.25">
      <c r="B46" t="str" cm="1">
        <f t="array" ref="B46">TRANSPOSE(_xlfn._xlws.SORT(_xlfn._xlws.FILTER(fertilizers[fertilizer_level]&amp;"|"&amp;fertilizers[fertilizer_level_name],fertilizers[experiment_id]=A46)))</f>
        <v>|</v>
      </c>
    </row>
    <row r="47" spans="2:2" x14ac:dyDescent="0.25">
      <c r="B47" t="str" cm="1">
        <f t="array" ref="B47">TRANSPOSE(_xlfn._xlws.SORT(_xlfn._xlws.FILTER(fertilizers[fertilizer_level]&amp;"|"&amp;fertilizers[fertilizer_level_name],fertilizers[experiment_id]=A47)))</f>
        <v>|</v>
      </c>
    </row>
    <row r="48" spans="2:2" x14ac:dyDescent="0.25">
      <c r="B48" t="str" cm="1">
        <f t="array" ref="B48">TRANSPOSE(_xlfn._xlws.SORT(_xlfn._xlws.FILTER(fertilizers[fertilizer_level]&amp;"|"&amp;fertilizers[fertilizer_level_name],fertilizers[experiment_id]=A48)))</f>
        <v>|</v>
      </c>
    </row>
    <row r="49" spans="2:2" x14ac:dyDescent="0.25">
      <c r="B49" t="str" cm="1">
        <f t="array" ref="B49">TRANSPOSE(_xlfn._xlws.SORT(_xlfn._xlws.FILTER(fertilizers[fertilizer_level]&amp;"|"&amp;fertilizers[fertilizer_level_name],fertilizers[experiment_id]=A49)))</f>
        <v>|</v>
      </c>
    </row>
    <row r="50" spans="2:2" x14ac:dyDescent="0.25">
      <c r="B50" t="str" cm="1">
        <f t="array" ref="B50">TRANSPOSE(_xlfn._xlws.SORT(_xlfn._xlws.FILTER(fertilizers[fertilizer_level]&amp;"|"&amp;fertilizers[fertilizer_level_name],fertilizers[experiment_id]=A50)))</f>
        <v>|</v>
      </c>
    </row>
    <row r="51" spans="2:2" x14ac:dyDescent="0.25">
      <c r="B51" t="str" cm="1">
        <f t="array" ref="B51">TRANSPOSE(_xlfn._xlws.SORT(_xlfn._xlws.FILTER(fertilizers[fertilizer_level]&amp;"|"&amp;fertilizers[fertilizer_level_name],fertilizers[experiment_id]=A51)))</f>
        <v>|</v>
      </c>
    </row>
    <row r="52" spans="2:2" x14ac:dyDescent="0.25">
      <c r="B52" t="str" cm="1">
        <f t="array" ref="B52">TRANSPOSE(_xlfn._xlws.SORT(_xlfn._xlws.FILTER(fertilizers[fertilizer_level]&amp;"|"&amp;fertilizers[fertilizer_level_name],fertilizers[experiment_id]=A52)))</f>
        <v>|</v>
      </c>
    </row>
    <row r="53" spans="2:2" x14ac:dyDescent="0.25">
      <c r="B53" t="str" cm="1">
        <f t="array" ref="B53">TRANSPOSE(_xlfn._xlws.SORT(_xlfn._xlws.FILTER(fertilizers[fertilizer_level]&amp;"|"&amp;fertilizers[fertilizer_level_name],fertilizers[experiment_id]=A53)))</f>
        <v>|</v>
      </c>
    </row>
    <row r="54" spans="2:2" x14ac:dyDescent="0.25">
      <c r="B54" t="str" cm="1">
        <f t="array" ref="B54">TRANSPOSE(_xlfn._xlws.SORT(_xlfn._xlws.FILTER(fertilizers[fertilizer_level]&amp;"|"&amp;fertilizers[fertilizer_level_name],fertilizers[experiment_id]=A54)))</f>
        <v>|</v>
      </c>
    </row>
    <row r="55" spans="2:2" x14ac:dyDescent="0.25">
      <c r="B55" t="str" cm="1">
        <f t="array" ref="B55">TRANSPOSE(_xlfn._xlws.SORT(_xlfn._xlws.FILTER(fertilizers[fertilizer_level]&amp;"|"&amp;fertilizers[fertilizer_level_name],fertilizers[experiment_id]=A55)))</f>
        <v>|</v>
      </c>
    </row>
    <row r="56" spans="2:2" x14ac:dyDescent="0.25">
      <c r="B56" t="str" cm="1">
        <f t="array" ref="B56">TRANSPOSE(_xlfn._xlws.SORT(_xlfn._xlws.FILTER(fertilizers[fertilizer_level]&amp;"|"&amp;fertilizers[fertilizer_level_name],fertilizers[experiment_id]=A56)))</f>
        <v>|</v>
      </c>
    </row>
    <row r="57" spans="2:2" x14ac:dyDescent="0.25">
      <c r="B57" t="str" cm="1">
        <f t="array" ref="B57">TRANSPOSE(_xlfn._xlws.SORT(_xlfn._xlws.FILTER(fertilizers[fertilizer_level]&amp;"|"&amp;fertilizers[fertilizer_level_name],fertilizers[experiment_id]=A57)))</f>
        <v>|</v>
      </c>
    </row>
    <row r="58" spans="2:2" x14ac:dyDescent="0.25">
      <c r="B58" t="str" cm="1">
        <f t="array" ref="B58">TRANSPOSE(_xlfn._xlws.SORT(_xlfn._xlws.FILTER(fertilizers[fertilizer_level]&amp;"|"&amp;fertilizers[fertilizer_level_name],fertilizers[experiment_id]=A58)))</f>
        <v>|</v>
      </c>
    </row>
    <row r="59" spans="2:2" x14ac:dyDescent="0.25">
      <c r="B59" t="str" cm="1">
        <f t="array" ref="B59">TRANSPOSE(_xlfn._xlws.SORT(_xlfn._xlws.FILTER(fertilizers[fertilizer_level]&amp;"|"&amp;fertilizers[fertilizer_level_name],fertilizers[experiment_id]=A59)))</f>
        <v>|</v>
      </c>
    </row>
    <row r="60" spans="2:2" x14ac:dyDescent="0.25">
      <c r="B60" t="str" cm="1">
        <f t="array" ref="B60">TRANSPOSE(_xlfn._xlws.SORT(_xlfn._xlws.FILTER(fertilizers[fertilizer_level]&amp;"|"&amp;fertilizers[fertilizer_level_name],fertilizers[experiment_id]=A60)))</f>
        <v>|</v>
      </c>
    </row>
    <row r="61" spans="2:2" x14ac:dyDescent="0.25">
      <c r="B61" t="str" cm="1">
        <f t="array" ref="B61">TRANSPOSE(_xlfn._xlws.SORT(_xlfn._xlws.FILTER(fertilizers[fertilizer_level]&amp;"|"&amp;fertilizers[fertilizer_level_name],fertilizers[experiment_id]=A61)))</f>
        <v>|</v>
      </c>
    </row>
    <row r="62" spans="2:2" x14ac:dyDescent="0.25">
      <c r="B62" t="str" cm="1">
        <f t="array" ref="B62">TRANSPOSE(_xlfn._xlws.SORT(_xlfn._xlws.FILTER(fertilizers[fertilizer_level]&amp;"|"&amp;fertilizers[fertilizer_level_name],fertilizers[experiment_id]=A62)))</f>
        <v>|</v>
      </c>
    </row>
    <row r="63" spans="2:2" x14ac:dyDescent="0.25">
      <c r="B63" t="str" cm="1">
        <f t="array" ref="B63">TRANSPOSE(_xlfn._xlws.SORT(_xlfn._xlws.FILTER(fertilizers[fertilizer_level]&amp;"|"&amp;fertilizers[fertilizer_level_name],fertilizers[experiment_id]=A63)))</f>
        <v>|</v>
      </c>
    </row>
    <row r="64" spans="2:2" x14ac:dyDescent="0.25">
      <c r="B64" t="str" cm="1">
        <f t="array" ref="B64">TRANSPOSE(_xlfn._xlws.SORT(_xlfn._xlws.FILTER(fertilizers[fertilizer_level]&amp;"|"&amp;fertilizers[fertilizer_level_name],fertilizers[experiment_id]=A64)))</f>
        <v>|</v>
      </c>
    </row>
    <row r="65" spans="2:2" x14ac:dyDescent="0.25">
      <c r="B65" t="str" cm="1">
        <f t="array" ref="B65">TRANSPOSE(_xlfn._xlws.SORT(_xlfn._xlws.FILTER(fertilizers[fertilizer_level]&amp;"|"&amp;fertilizers[fertilizer_level_name],fertilizers[experiment_id]=A65)))</f>
        <v>|</v>
      </c>
    </row>
    <row r="66" spans="2:2" x14ac:dyDescent="0.25">
      <c r="B66" t="str" cm="1">
        <f t="array" ref="B66">TRANSPOSE(_xlfn._xlws.SORT(_xlfn._xlws.FILTER(fertilizers[fertilizer_level]&amp;"|"&amp;fertilizers[fertilizer_level_name],fertilizers[experiment_id]=A66)))</f>
        <v>|</v>
      </c>
    </row>
    <row r="67" spans="2:2" x14ac:dyDescent="0.25">
      <c r="B67" t="str" cm="1">
        <f t="array" ref="B67">TRANSPOSE(_xlfn._xlws.SORT(_xlfn._xlws.FILTER(fertilizers[fertilizer_level]&amp;"|"&amp;fertilizers[fertilizer_level_name],fertilizers[experiment_id]=A67)))</f>
        <v>|</v>
      </c>
    </row>
    <row r="68" spans="2:2" x14ac:dyDescent="0.25">
      <c r="B68" t="str" cm="1">
        <f t="array" ref="B68">TRANSPOSE(_xlfn._xlws.SORT(_xlfn._xlws.FILTER(fertilizers[fertilizer_level]&amp;"|"&amp;fertilizers[fertilizer_level_name],fertilizers[experiment_id]=A68)))</f>
        <v>|</v>
      </c>
    </row>
    <row r="69" spans="2:2" x14ac:dyDescent="0.25">
      <c r="B69" t="str" cm="1">
        <f t="array" ref="B69">TRANSPOSE(_xlfn._xlws.SORT(_xlfn._xlws.FILTER(fertilizers[fertilizer_level]&amp;"|"&amp;fertilizers[fertilizer_level_name],fertilizers[experiment_id]=A69)))</f>
        <v>|</v>
      </c>
    </row>
    <row r="70" spans="2:2" x14ac:dyDescent="0.25">
      <c r="B70" t="str" cm="1">
        <f t="array" ref="B70">TRANSPOSE(_xlfn._xlws.SORT(_xlfn._xlws.FILTER(fertilizers[fertilizer_level]&amp;"|"&amp;fertilizers[fertilizer_level_name],fertilizers[experiment_id]=A70)))</f>
        <v>|</v>
      </c>
    </row>
    <row r="71" spans="2:2" x14ac:dyDescent="0.25">
      <c r="B71" t="str" cm="1">
        <f t="array" ref="B71">TRANSPOSE(_xlfn._xlws.SORT(_xlfn._xlws.FILTER(fertilizers[fertilizer_level]&amp;"|"&amp;fertilizers[fertilizer_level_name],fertilizers[experiment_id]=A71)))</f>
        <v>|</v>
      </c>
    </row>
    <row r="72" spans="2:2" x14ac:dyDescent="0.25">
      <c r="B72" t="str" cm="1">
        <f t="array" ref="B72">TRANSPOSE(_xlfn._xlws.SORT(_xlfn._xlws.FILTER(fertilizers[fertilizer_level]&amp;"|"&amp;fertilizers[fertilizer_level_name],fertilizers[experiment_id]=A72)))</f>
        <v>|</v>
      </c>
    </row>
    <row r="73" spans="2:2" x14ac:dyDescent="0.25">
      <c r="B73" t="str" cm="1">
        <f t="array" ref="B73">TRANSPOSE(_xlfn._xlws.SORT(_xlfn._xlws.FILTER(fertilizers[fertilizer_level]&amp;"|"&amp;fertilizers[fertilizer_level_name],fertilizers[experiment_id]=A73)))</f>
        <v>|</v>
      </c>
    </row>
    <row r="74" spans="2:2" x14ac:dyDescent="0.25">
      <c r="B74" t="str" cm="1">
        <f t="array" ref="B74">TRANSPOSE(_xlfn._xlws.SORT(_xlfn._xlws.FILTER(fertilizers[fertilizer_level]&amp;"|"&amp;fertilizers[fertilizer_level_name],fertilizers[experiment_id]=A74)))</f>
        <v>|</v>
      </c>
    </row>
    <row r="75" spans="2:2" x14ac:dyDescent="0.25">
      <c r="B75" t="str" cm="1">
        <f t="array" ref="B75">TRANSPOSE(_xlfn._xlws.SORT(_xlfn._xlws.FILTER(fertilizers[fertilizer_level]&amp;"|"&amp;fertilizers[fertilizer_level_name],fertilizers[experiment_id]=A75)))</f>
        <v>|</v>
      </c>
    </row>
    <row r="76" spans="2:2" x14ac:dyDescent="0.25">
      <c r="B76" t="str" cm="1">
        <f t="array" ref="B76">TRANSPOSE(_xlfn._xlws.SORT(_xlfn._xlws.FILTER(fertilizers[fertilizer_level]&amp;"|"&amp;fertilizers[fertilizer_level_name],fertilizers[experiment_id]=A76)))</f>
        <v>|</v>
      </c>
    </row>
    <row r="77" spans="2:2" x14ac:dyDescent="0.25">
      <c r="B77" t="str" cm="1">
        <f t="array" ref="B77">TRANSPOSE(_xlfn._xlws.SORT(_xlfn._xlws.FILTER(fertilizers[fertilizer_level]&amp;"|"&amp;fertilizers[fertilizer_level_name],fertilizers[experiment_id]=A77)))</f>
        <v>|</v>
      </c>
    </row>
    <row r="78" spans="2:2" x14ac:dyDescent="0.25">
      <c r="B78" t="str" cm="1">
        <f t="array" ref="B78">TRANSPOSE(_xlfn._xlws.SORT(_xlfn._xlws.FILTER(fertilizers[fertilizer_level]&amp;"|"&amp;fertilizers[fertilizer_level_name],fertilizers[experiment_id]=A78)))</f>
        <v>|</v>
      </c>
    </row>
    <row r="79" spans="2:2" x14ac:dyDescent="0.25">
      <c r="B79" t="str" cm="1">
        <f t="array" ref="B79">TRANSPOSE(_xlfn._xlws.SORT(_xlfn._xlws.FILTER(fertilizers[fertilizer_level]&amp;"|"&amp;fertilizers[fertilizer_level_name],fertilizers[experiment_id]=A79)))</f>
        <v>|</v>
      </c>
    </row>
    <row r="80" spans="2:2" x14ac:dyDescent="0.25">
      <c r="B80" t="str" cm="1">
        <f t="array" ref="B80">TRANSPOSE(_xlfn._xlws.SORT(_xlfn._xlws.FILTER(fertilizers[fertilizer_level]&amp;"|"&amp;fertilizers[fertilizer_level_name],fertilizers[experiment_id]=A80)))</f>
        <v>|</v>
      </c>
    </row>
    <row r="81" spans="2:2" x14ac:dyDescent="0.25">
      <c r="B81" t="str" cm="1">
        <f t="array" ref="B81">TRANSPOSE(_xlfn._xlws.SORT(_xlfn._xlws.FILTER(fertilizers[fertilizer_level]&amp;"|"&amp;fertilizers[fertilizer_level_name],fertilizers[experiment_id]=A81)))</f>
        <v>|</v>
      </c>
    </row>
    <row r="82" spans="2:2" x14ac:dyDescent="0.25">
      <c r="B82" t="str" cm="1">
        <f t="array" ref="B82">TRANSPOSE(_xlfn._xlws.SORT(_xlfn._xlws.FILTER(fertilizers[fertilizer_level]&amp;"|"&amp;fertilizers[fertilizer_level_name],fertilizers[experiment_id]=A82)))</f>
        <v>|</v>
      </c>
    </row>
    <row r="83" spans="2:2" x14ac:dyDescent="0.25">
      <c r="B83" t="str" cm="1">
        <f t="array" ref="B83">TRANSPOSE(_xlfn._xlws.SORT(_xlfn._xlws.FILTER(fertilizers[fertilizer_level]&amp;"|"&amp;fertilizers[fertilizer_level_name],fertilizers[experiment_id]=A83)))</f>
        <v>|</v>
      </c>
    </row>
    <row r="84" spans="2:2" x14ac:dyDescent="0.25">
      <c r="B84" t="str" cm="1">
        <f t="array" ref="B84">TRANSPOSE(_xlfn._xlws.SORT(_xlfn._xlws.FILTER(fertilizers[fertilizer_level]&amp;"|"&amp;fertilizers[fertilizer_level_name],fertilizers[experiment_id]=A84)))</f>
        <v>|</v>
      </c>
    </row>
    <row r="85" spans="2:2" x14ac:dyDescent="0.25">
      <c r="B85" t="str" cm="1">
        <f t="array" ref="B85">TRANSPOSE(_xlfn._xlws.SORT(_xlfn._xlws.FILTER(fertilizers[fertilizer_level]&amp;"|"&amp;fertilizers[fertilizer_level_name],fertilizers[experiment_id]=A85)))</f>
        <v>|</v>
      </c>
    </row>
    <row r="86" spans="2:2" x14ac:dyDescent="0.25">
      <c r="B86" t="str" cm="1">
        <f t="array" ref="B86">TRANSPOSE(_xlfn._xlws.SORT(_xlfn._xlws.FILTER(fertilizers[fertilizer_level]&amp;"|"&amp;fertilizers[fertilizer_level_name],fertilizers[experiment_id]=A86)))</f>
        <v>|</v>
      </c>
    </row>
    <row r="87" spans="2:2" x14ac:dyDescent="0.25">
      <c r="B87" t="str" cm="1">
        <f t="array" ref="B87">TRANSPOSE(_xlfn._xlws.SORT(_xlfn._xlws.FILTER(fertilizers[fertilizer_level]&amp;"|"&amp;fertilizers[fertilizer_level_name],fertilizers[experiment_id]=A87)))</f>
        <v>|</v>
      </c>
    </row>
    <row r="88" spans="2:2" x14ac:dyDescent="0.25">
      <c r="B88" t="str" cm="1">
        <f t="array" ref="B88">TRANSPOSE(_xlfn._xlws.SORT(_xlfn._xlws.FILTER(fertilizers[fertilizer_level]&amp;"|"&amp;fertilizers[fertilizer_level_name],fertilizers[experiment_id]=A88)))</f>
        <v>|</v>
      </c>
    </row>
    <row r="89" spans="2:2" x14ac:dyDescent="0.25">
      <c r="B89" t="str" cm="1">
        <f t="array" ref="B89">TRANSPOSE(_xlfn._xlws.SORT(_xlfn._xlws.FILTER(fertilizers[fertilizer_level]&amp;"|"&amp;fertilizers[fertilizer_level_name],fertilizers[experiment_id]=A89)))</f>
        <v>|</v>
      </c>
    </row>
    <row r="90" spans="2:2" x14ac:dyDescent="0.25">
      <c r="B90" t="str" cm="1">
        <f t="array" ref="B90">TRANSPOSE(_xlfn._xlws.SORT(_xlfn._xlws.FILTER(fertilizers[fertilizer_level]&amp;"|"&amp;fertilizers[fertilizer_level_name],fertilizers[experiment_id]=A90)))</f>
        <v>|</v>
      </c>
    </row>
    <row r="91" spans="2:2" x14ac:dyDescent="0.25">
      <c r="B91" t="str" cm="1">
        <f t="array" ref="B91">TRANSPOSE(_xlfn._xlws.SORT(_xlfn._xlws.FILTER(fertilizers[fertilizer_level]&amp;"|"&amp;fertilizers[fertilizer_level_name],fertilizers[experiment_id]=A91)))</f>
        <v>|</v>
      </c>
    </row>
    <row r="92" spans="2:2" x14ac:dyDescent="0.25">
      <c r="B92" t="str" cm="1">
        <f t="array" ref="B92">TRANSPOSE(_xlfn._xlws.SORT(_xlfn._xlws.FILTER(fertilizers[fertilizer_level]&amp;"|"&amp;fertilizers[fertilizer_level_name],fertilizers[experiment_id]=A92)))</f>
        <v>|</v>
      </c>
    </row>
    <row r="93" spans="2:2" x14ac:dyDescent="0.25">
      <c r="B93" t="str" cm="1">
        <f t="array" ref="B93">TRANSPOSE(_xlfn._xlws.SORT(_xlfn._xlws.FILTER(fertilizers[fertilizer_level]&amp;"|"&amp;fertilizers[fertilizer_level_name],fertilizers[experiment_id]=A93)))</f>
        <v>|</v>
      </c>
    </row>
    <row r="94" spans="2:2" x14ac:dyDescent="0.25">
      <c r="B94" t="str" cm="1">
        <f t="array" ref="B94">TRANSPOSE(_xlfn._xlws.SORT(_xlfn._xlws.FILTER(fertilizers[fertilizer_level]&amp;"|"&amp;fertilizers[fertilizer_level_name],fertilizers[experiment_id]=A94)))</f>
        <v>|</v>
      </c>
    </row>
    <row r="95" spans="2:2" x14ac:dyDescent="0.25">
      <c r="B95" t="str" cm="1">
        <f t="array" ref="B95">TRANSPOSE(_xlfn._xlws.SORT(_xlfn._xlws.FILTER(fertilizers[fertilizer_level]&amp;"|"&amp;fertilizers[fertilizer_level_name],fertilizers[experiment_id]=A95)))</f>
        <v>|</v>
      </c>
    </row>
    <row r="96" spans="2:2" x14ac:dyDescent="0.25">
      <c r="B96" t="str" cm="1">
        <f t="array" ref="B96">TRANSPOSE(_xlfn._xlws.SORT(_xlfn._xlws.FILTER(fertilizers[fertilizer_level]&amp;"|"&amp;fertilizers[fertilizer_level_name],fertilizers[experiment_id]=A96)))</f>
        <v>|</v>
      </c>
    </row>
    <row r="97" spans="2:2" x14ac:dyDescent="0.25">
      <c r="B97" t="str" cm="1">
        <f t="array" ref="B97">TRANSPOSE(_xlfn._xlws.SORT(_xlfn._xlws.FILTER(fertilizers[fertilizer_level]&amp;"|"&amp;fertilizers[fertilizer_level_name],fertilizers[experiment_id]=A97)))</f>
        <v>|</v>
      </c>
    </row>
    <row r="98" spans="2:2" x14ac:dyDescent="0.25">
      <c r="B98" t="str" cm="1">
        <f t="array" ref="B98">TRANSPOSE(_xlfn._xlws.SORT(_xlfn._xlws.FILTER(fertilizers[fertilizer_level]&amp;"|"&amp;fertilizers[fertilizer_level_name],fertilizers[experiment_id]=A98)))</f>
        <v>|</v>
      </c>
    </row>
    <row r="99" spans="2:2" x14ac:dyDescent="0.25">
      <c r="B99" t="str" cm="1">
        <f t="array" ref="B99">TRANSPOSE(_xlfn._xlws.SORT(_xlfn._xlws.FILTER(fertilizers[fertilizer_level]&amp;"|"&amp;fertilizers[fertilizer_level_name],fertilizers[experiment_id]=A99)))</f>
        <v>|</v>
      </c>
    </row>
    <row r="100" spans="2:2" x14ac:dyDescent="0.25">
      <c r="B100" t="str" cm="1">
        <f t="array" ref="B100">TRANSPOSE(_xlfn._xlws.SORT(_xlfn._xlws.FILTER(fertilizers[fertilizer_level]&amp;"|"&amp;fertilizers[fertilizer_level_name],fertilizers[experiment_id]=A100)))</f>
        <v>|</v>
      </c>
    </row>
    <row r="101" spans="2:2" x14ac:dyDescent="0.25">
      <c r="B101" t="str" cm="1">
        <f t="array" ref="B101">TRANSPOSE(_xlfn._xlws.SORT(_xlfn._xlws.FILTER(fertilizers[fertilizer_level]&amp;"|"&amp;fertilizers[fertilizer_level_name],fertilizers[experiment_id]=A101)))</f>
        <v>|</v>
      </c>
    </row>
    <row r="102" spans="2:2" x14ac:dyDescent="0.25">
      <c r="B102" t="str" cm="1">
        <f t="array" ref="B102">TRANSPOSE(_xlfn._xlws.SORT(_xlfn._xlws.FILTER(fertilizers[fertilizer_level]&amp;"|"&amp;fertilizers[fertilizer_level_name],fertilizers[experiment_id]=A102)))</f>
        <v>|</v>
      </c>
    </row>
    <row r="103" spans="2:2" x14ac:dyDescent="0.25">
      <c r="B103" t="str" cm="1">
        <f t="array" ref="B103">TRANSPOSE(_xlfn._xlws.SORT(_xlfn._xlws.FILTER(fertilizers[fertilizer_level]&amp;"|"&amp;fertilizers[fertilizer_level_name],fertilizers[experiment_id]=A103)))</f>
        <v>|</v>
      </c>
    </row>
    <row r="104" spans="2:2" x14ac:dyDescent="0.25">
      <c r="B104" t="str" cm="1">
        <f t="array" ref="B104">TRANSPOSE(_xlfn._xlws.SORT(_xlfn._xlws.FILTER(fertilizers[fertilizer_level]&amp;"|"&amp;fertilizers[fertilizer_level_name],fertilizers[experiment_id]=A104)))</f>
        <v>|</v>
      </c>
    </row>
    <row r="105" spans="2:2" x14ac:dyDescent="0.25">
      <c r="B105" t="str" cm="1">
        <f t="array" ref="B105">TRANSPOSE(_xlfn._xlws.SORT(_xlfn._xlws.FILTER(fertilizers[fertilizer_level]&amp;"|"&amp;fertilizers[fertilizer_level_name],fertilizers[experiment_id]=A105)))</f>
        <v>|</v>
      </c>
    </row>
    <row r="106" spans="2:2" x14ac:dyDescent="0.25">
      <c r="B106" t="str" cm="1">
        <f t="array" ref="B106">TRANSPOSE(_xlfn._xlws.SORT(_xlfn._xlws.FILTER(fertilizers[fertilizer_level]&amp;"|"&amp;fertilizers[fertilizer_level_name],fertilizers[experiment_id]=A106)))</f>
        <v>|</v>
      </c>
    </row>
    <row r="107" spans="2:2" x14ac:dyDescent="0.25">
      <c r="B107" t="str" cm="1">
        <f t="array" ref="B107">TRANSPOSE(_xlfn._xlws.SORT(_xlfn._xlws.FILTER(fertilizers[fertilizer_level]&amp;"|"&amp;fertilizers[fertilizer_level_name],fertilizers[experiment_id]=A107)))</f>
        <v>|</v>
      </c>
    </row>
    <row r="108" spans="2:2" x14ac:dyDescent="0.25">
      <c r="B108" t="str" cm="1">
        <f t="array" ref="B108">TRANSPOSE(_xlfn._xlws.SORT(_xlfn._xlws.FILTER(fertilizers[fertilizer_level]&amp;"|"&amp;fertilizers[fertilizer_level_name],fertilizers[experiment_id]=A108)))</f>
        <v>|</v>
      </c>
    </row>
    <row r="109" spans="2:2" x14ac:dyDescent="0.25">
      <c r="B109" t="str" cm="1">
        <f t="array" ref="B109">TRANSPOSE(_xlfn._xlws.SORT(_xlfn._xlws.FILTER(fertilizers[fertilizer_level]&amp;"|"&amp;fertilizers[fertilizer_level_name],fertilizers[experiment_id]=A109)))</f>
        <v>|</v>
      </c>
    </row>
    <row r="110" spans="2:2" x14ac:dyDescent="0.25">
      <c r="B110" t="str" cm="1">
        <f t="array" ref="B110">TRANSPOSE(_xlfn._xlws.SORT(_xlfn._xlws.FILTER(fertilizers[fertilizer_level]&amp;"|"&amp;fertilizers[fertilizer_level_name],fertilizers[experiment_id]=A110)))</f>
        <v>|</v>
      </c>
    </row>
    <row r="111" spans="2:2" x14ac:dyDescent="0.25">
      <c r="B111" t="str" cm="1">
        <f t="array" ref="B111">TRANSPOSE(_xlfn._xlws.SORT(_xlfn._xlws.FILTER(fertilizers[fertilizer_level]&amp;"|"&amp;fertilizers[fertilizer_level_name],fertilizers[experiment_id]=A111)))</f>
        <v>|</v>
      </c>
    </row>
    <row r="112" spans="2:2" x14ac:dyDescent="0.25">
      <c r="B112" t="str" cm="1">
        <f t="array" ref="B112">TRANSPOSE(_xlfn._xlws.SORT(_xlfn._xlws.FILTER(fertilizers[fertilizer_level]&amp;"|"&amp;fertilizers[fertilizer_level_name],fertilizers[experiment_id]=A112)))</f>
        <v>|</v>
      </c>
    </row>
    <row r="113" spans="2:2" x14ac:dyDescent="0.25">
      <c r="B113" t="str" cm="1">
        <f t="array" ref="B113">TRANSPOSE(_xlfn._xlws.SORT(_xlfn._xlws.FILTER(fertilizers[fertilizer_level]&amp;"|"&amp;fertilizers[fertilizer_level_name],fertilizers[experiment_id]=A113)))</f>
        <v>|</v>
      </c>
    </row>
    <row r="114" spans="2:2" x14ac:dyDescent="0.25">
      <c r="B114" t="str" cm="1">
        <f t="array" ref="B114">TRANSPOSE(_xlfn._xlws.SORT(_xlfn._xlws.FILTER(fertilizers[fertilizer_level]&amp;"|"&amp;fertilizers[fertilizer_level_name],fertilizers[experiment_id]=A114)))</f>
        <v>|</v>
      </c>
    </row>
    <row r="115" spans="2:2" x14ac:dyDescent="0.25">
      <c r="B115" t="str" cm="1">
        <f t="array" ref="B115">TRANSPOSE(_xlfn._xlws.SORT(_xlfn._xlws.FILTER(fertilizers[fertilizer_level]&amp;"|"&amp;fertilizers[fertilizer_level_name],fertilizers[experiment_id]=A115)))</f>
        <v>|</v>
      </c>
    </row>
    <row r="116" spans="2:2" x14ac:dyDescent="0.25">
      <c r="B116" t="str" cm="1">
        <f t="array" ref="B116">TRANSPOSE(_xlfn._xlws.SORT(_xlfn._xlws.FILTER(fertilizers[fertilizer_level]&amp;"|"&amp;fertilizers[fertilizer_level_name],fertilizers[experiment_id]=A116)))</f>
        <v>|</v>
      </c>
    </row>
    <row r="117" spans="2:2" x14ac:dyDescent="0.25">
      <c r="B117" t="str" cm="1">
        <f t="array" ref="B117">TRANSPOSE(_xlfn._xlws.SORT(_xlfn._xlws.FILTER(fertilizers[fertilizer_level]&amp;"|"&amp;fertilizers[fertilizer_level_name],fertilizers[experiment_id]=A117)))</f>
        <v>|</v>
      </c>
    </row>
    <row r="118" spans="2:2" x14ac:dyDescent="0.25">
      <c r="B118" t="str" cm="1">
        <f t="array" ref="B118">TRANSPOSE(_xlfn._xlws.SORT(_xlfn._xlws.FILTER(fertilizers[fertilizer_level]&amp;"|"&amp;fertilizers[fertilizer_level_name],fertilizers[experiment_id]=A118)))</f>
        <v>|</v>
      </c>
    </row>
    <row r="119" spans="2:2" x14ac:dyDescent="0.25">
      <c r="B119" t="str" cm="1">
        <f t="array" ref="B119">TRANSPOSE(_xlfn._xlws.SORT(_xlfn._xlws.FILTER(fertilizers[fertilizer_level]&amp;"|"&amp;fertilizers[fertilizer_level_name],fertilizers[experiment_id]=A119)))</f>
        <v>|</v>
      </c>
    </row>
    <row r="120" spans="2:2" x14ac:dyDescent="0.25">
      <c r="B120" t="str" cm="1">
        <f t="array" ref="B120">TRANSPOSE(_xlfn._xlws.SORT(_xlfn._xlws.FILTER(fertilizers[fertilizer_level]&amp;"|"&amp;fertilizers[fertilizer_level_name],fertilizers[experiment_id]=A120)))</f>
        <v>|</v>
      </c>
    </row>
    <row r="121" spans="2:2" x14ac:dyDescent="0.25">
      <c r="B121" t="str" cm="1">
        <f t="array" ref="B121">TRANSPOSE(_xlfn._xlws.SORT(_xlfn._xlws.FILTER(fertilizers[fertilizer_level]&amp;"|"&amp;fertilizers[fertilizer_level_name],fertilizers[experiment_id]=A121)))</f>
        <v>|</v>
      </c>
    </row>
    <row r="122" spans="2:2" x14ac:dyDescent="0.25">
      <c r="B122" t="str" cm="1">
        <f t="array" ref="B122">TRANSPOSE(_xlfn._xlws.SORT(_xlfn._xlws.FILTER(fertilizers[fertilizer_level]&amp;"|"&amp;fertilizers[fertilizer_level_name],fertilizers[experiment_id]=A122)))</f>
        <v>|</v>
      </c>
    </row>
    <row r="123" spans="2:2" x14ac:dyDescent="0.25">
      <c r="B123" t="str" cm="1">
        <f t="array" ref="B123">TRANSPOSE(_xlfn._xlws.SORT(_xlfn._xlws.FILTER(fertilizers[fertilizer_level]&amp;"|"&amp;fertilizers[fertilizer_level_name],fertilizers[experiment_id]=A123)))</f>
        <v>|</v>
      </c>
    </row>
    <row r="124" spans="2:2" x14ac:dyDescent="0.25">
      <c r="B124" t="str" cm="1">
        <f t="array" ref="B124">TRANSPOSE(_xlfn._xlws.SORT(_xlfn._xlws.FILTER(fertilizers[fertilizer_level]&amp;"|"&amp;fertilizers[fertilizer_level_name],fertilizers[experiment_id]=A124)))</f>
        <v>|</v>
      </c>
    </row>
    <row r="125" spans="2:2" x14ac:dyDescent="0.25">
      <c r="B125" t="str" cm="1">
        <f t="array" ref="B125">TRANSPOSE(_xlfn._xlws.SORT(_xlfn._xlws.FILTER(fertilizers[fertilizer_level]&amp;"|"&amp;fertilizers[fertilizer_level_name],fertilizers[experiment_id]=A125)))</f>
        <v>|</v>
      </c>
    </row>
    <row r="126" spans="2:2" x14ac:dyDescent="0.25">
      <c r="B126" t="str" cm="1">
        <f t="array" ref="B126">TRANSPOSE(_xlfn._xlws.SORT(_xlfn._xlws.FILTER(fertilizers[fertilizer_level]&amp;"|"&amp;fertilizers[fertilizer_level_name],fertilizers[experiment_id]=A126)))</f>
        <v>|</v>
      </c>
    </row>
    <row r="127" spans="2:2" x14ac:dyDescent="0.25">
      <c r="B127" t="str" cm="1">
        <f t="array" ref="B127">TRANSPOSE(_xlfn._xlws.SORT(_xlfn._xlws.FILTER(fertilizers[fertilizer_level]&amp;"|"&amp;fertilizers[fertilizer_level_name],fertilizers[experiment_id]=A127)))</f>
        <v>|</v>
      </c>
    </row>
    <row r="128" spans="2:2" x14ac:dyDescent="0.25">
      <c r="B128" t="str" cm="1">
        <f t="array" ref="B128">TRANSPOSE(_xlfn._xlws.SORT(_xlfn._xlws.FILTER(fertilizers[fertilizer_level]&amp;"|"&amp;fertilizers[fertilizer_level_name],fertilizers[experiment_id]=A128)))</f>
        <v>|</v>
      </c>
    </row>
    <row r="129" spans="2:2" x14ac:dyDescent="0.25">
      <c r="B129" t="str" cm="1">
        <f t="array" ref="B129">TRANSPOSE(_xlfn._xlws.SORT(_xlfn._xlws.FILTER(fertilizers[fertilizer_level]&amp;"|"&amp;fertilizers[fertilizer_level_name],fertilizers[experiment_id]=A129)))</f>
        <v>|</v>
      </c>
    </row>
    <row r="130" spans="2:2" x14ac:dyDescent="0.25">
      <c r="B130" t="str" cm="1">
        <f t="array" ref="B130">TRANSPOSE(_xlfn._xlws.SORT(_xlfn._xlws.FILTER(fertilizers[fertilizer_level]&amp;"|"&amp;fertilizers[fertilizer_level_name],fertilizers[experiment_id]=A130)))</f>
        <v>|</v>
      </c>
    </row>
    <row r="131" spans="2:2" x14ac:dyDescent="0.25">
      <c r="B131" t="str" cm="1">
        <f t="array" ref="B131">TRANSPOSE(_xlfn._xlws.SORT(_xlfn._xlws.FILTER(fertilizers[fertilizer_level]&amp;"|"&amp;fertilizers[fertilizer_level_name],fertilizers[experiment_id]=A131)))</f>
        <v>|</v>
      </c>
    </row>
    <row r="132" spans="2:2" x14ac:dyDescent="0.25">
      <c r="B132" t="str" cm="1">
        <f t="array" ref="B132">TRANSPOSE(_xlfn._xlws.SORT(_xlfn._xlws.FILTER(fertilizers[fertilizer_level]&amp;"|"&amp;fertilizers[fertilizer_level_name],fertilizers[experiment_id]=A132)))</f>
        <v>|</v>
      </c>
    </row>
    <row r="133" spans="2:2" x14ac:dyDescent="0.25">
      <c r="B133" t="str" cm="1">
        <f t="array" ref="B133">TRANSPOSE(_xlfn._xlws.SORT(_xlfn._xlws.FILTER(fertilizers[fertilizer_level]&amp;"|"&amp;fertilizers[fertilizer_level_name],fertilizers[experiment_id]=A133)))</f>
        <v>|</v>
      </c>
    </row>
    <row r="134" spans="2:2" x14ac:dyDescent="0.25">
      <c r="B134" t="str" cm="1">
        <f t="array" ref="B134">TRANSPOSE(_xlfn._xlws.SORT(_xlfn._xlws.FILTER(fertilizers[fertilizer_level]&amp;"|"&amp;fertilizers[fertilizer_level_name],fertilizers[experiment_id]=A134)))</f>
        <v>|</v>
      </c>
    </row>
    <row r="135" spans="2:2" x14ac:dyDescent="0.25">
      <c r="B135" t="str" cm="1">
        <f t="array" ref="B135">TRANSPOSE(_xlfn._xlws.SORT(_xlfn._xlws.FILTER(fertilizers[fertilizer_level]&amp;"|"&amp;fertilizers[fertilizer_level_name],fertilizers[experiment_id]=A135)))</f>
        <v>|</v>
      </c>
    </row>
    <row r="136" spans="2:2" x14ac:dyDescent="0.25">
      <c r="B136" t="str" cm="1">
        <f t="array" ref="B136">TRANSPOSE(_xlfn._xlws.SORT(_xlfn._xlws.FILTER(fertilizers[fertilizer_level]&amp;"|"&amp;fertilizers[fertilizer_level_name],fertilizers[experiment_id]=A136)))</f>
        <v>|</v>
      </c>
    </row>
    <row r="137" spans="2:2" x14ac:dyDescent="0.25">
      <c r="B137" t="str" cm="1">
        <f t="array" ref="B137">TRANSPOSE(_xlfn._xlws.SORT(_xlfn._xlws.FILTER(fertilizers[fertilizer_level]&amp;"|"&amp;fertilizers[fertilizer_level_name],fertilizers[experiment_id]=A137)))</f>
        <v>|</v>
      </c>
    </row>
    <row r="138" spans="2:2" x14ac:dyDescent="0.25">
      <c r="B138" t="str" cm="1">
        <f t="array" ref="B138">TRANSPOSE(_xlfn._xlws.SORT(_xlfn._xlws.FILTER(fertilizers[fertilizer_level]&amp;"|"&amp;fertilizers[fertilizer_level_name],fertilizers[experiment_id]=A138)))</f>
        <v>|</v>
      </c>
    </row>
    <row r="139" spans="2:2" x14ac:dyDescent="0.25">
      <c r="B139" t="str" cm="1">
        <f t="array" ref="B139">TRANSPOSE(_xlfn._xlws.SORT(_xlfn._xlws.FILTER(fertilizers[fertilizer_level]&amp;"|"&amp;fertilizers[fertilizer_level_name],fertilizers[experiment_id]=A139)))</f>
        <v>|</v>
      </c>
    </row>
    <row r="140" spans="2:2" x14ac:dyDescent="0.25">
      <c r="B140" t="str" cm="1">
        <f t="array" ref="B140">TRANSPOSE(_xlfn._xlws.SORT(_xlfn._xlws.FILTER(fertilizers[fertilizer_level]&amp;"|"&amp;fertilizers[fertilizer_level_name],fertilizers[experiment_id]=A140)))</f>
        <v>|</v>
      </c>
    </row>
    <row r="141" spans="2:2" x14ac:dyDescent="0.25">
      <c r="B141" t="str" cm="1">
        <f t="array" ref="B141">TRANSPOSE(_xlfn._xlws.SORT(_xlfn._xlws.FILTER(fertilizers[fertilizer_level]&amp;"|"&amp;fertilizers[fertilizer_level_name],fertilizers[experiment_id]=A141)))</f>
        <v>|</v>
      </c>
    </row>
    <row r="142" spans="2:2" x14ac:dyDescent="0.25">
      <c r="B142" t="str" cm="1">
        <f t="array" ref="B142">TRANSPOSE(_xlfn._xlws.SORT(_xlfn._xlws.FILTER(fertilizers[fertilizer_level]&amp;"|"&amp;fertilizers[fertilizer_level_name],fertilizers[experiment_id]=A142)))</f>
        <v>|</v>
      </c>
    </row>
    <row r="143" spans="2:2" x14ac:dyDescent="0.25">
      <c r="B143" t="str" cm="1">
        <f t="array" ref="B143">TRANSPOSE(_xlfn._xlws.SORT(_xlfn._xlws.FILTER(fertilizers[fertilizer_level]&amp;"|"&amp;fertilizers[fertilizer_level_name],fertilizers[experiment_id]=A143)))</f>
        <v>|</v>
      </c>
    </row>
    <row r="144" spans="2:2" x14ac:dyDescent="0.25">
      <c r="B144" t="str" cm="1">
        <f t="array" ref="B144">TRANSPOSE(_xlfn._xlws.SORT(_xlfn._xlws.FILTER(fertilizers[fertilizer_level]&amp;"|"&amp;fertilizers[fertilizer_level_name],fertilizers[experiment_id]=A144)))</f>
        <v>|</v>
      </c>
    </row>
    <row r="145" spans="2:2" x14ac:dyDescent="0.25">
      <c r="B145" t="str" cm="1">
        <f t="array" ref="B145">TRANSPOSE(_xlfn._xlws.SORT(_xlfn._xlws.FILTER(fertilizers[fertilizer_level]&amp;"|"&amp;fertilizers[fertilizer_level_name],fertilizers[experiment_id]=A145)))</f>
        <v>|</v>
      </c>
    </row>
    <row r="146" spans="2:2" x14ac:dyDescent="0.25">
      <c r="B146" t="str" cm="1">
        <f t="array" ref="B146">TRANSPOSE(_xlfn._xlws.SORT(_xlfn._xlws.FILTER(fertilizers[fertilizer_level]&amp;"|"&amp;fertilizers[fertilizer_level_name],fertilizers[experiment_id]=A146)))</f>
        <v>|</v>
      </c>
    </row>
    <row r="147" spans="2:2" x14ac:dyDescent="0.25">
      <c r="B147" t="str" cm="1">
        <f t="array" ref="B147">TRANSPOSE(_xlfn._xlws.SORT(_xlfn._xlws.FILTER(fertilizers[fertilizer_level]&amp;"|"&amp;fertilizers[fertilizer_level_name],fertilizers[experiment_id]=A147)))</f>
        <v>|</v>
      </c>
    </row>
    <row r="148" spans="2:2" x14ac:dyDescent="0.25">
      <c r="B148" t="str" cm="1">
        <f t="array" ref="B148">TRANSPOSE(_xlfn._xlws.SORT(_xlfn._xlws.FILTER(fertilizers[fertilizer_level]&amp;"|"&amp;fertilizers[fertilizer_level_name],fertilizers[experiment_id]=A148)))</f>
        <v>|</v>
      </c>
    </row>
    <row r="149" spans="2:2" x14ac:dyDescent="0.25">
      <c r="B149" t="str" cm="1">
        <f t="array" ref="B149">TRANSPOSE(_xlfn._xlws.SORT(_xlfn._xlws.FILTER(fertilizers[fertilizer_level]&amp;"|"&amp;fertilizers[fertilizer_level_name],fertilizers[experiment_id]=A149)))</f>
        <v>|</v>
      </c>
    </row>
    <row r="150" spans="2:2" x14ac:dyDescent="0.25">
      <c r="B150" t="str" cm="1">
        <f t="array" ref="B150">TRANSPOSE(_xlfn._xlws.SORT(_xlfn._xlws.FILTER(fertilizers[fertilizer_level]&amp;"|"&amp;fertilizers[fertilizer_level_name],fertilizers[experiment_id]=A150)))</f>
        <v>|</v>
      </c>
    </row>
    <row r="151" spans="2:2" x14ac:dyDescent="0.25">
      <c r="B151" t="str" cm="1">
        <f t="array" ref="B151">TRANSPOSE(_xlfn._xlws.SORT(_xlfn._xlws.FILTER(fertilizers[fertilizer_level]&amp;"|"&amp;fertilizers[fertilizer_level_name],fertilizers[experiment_id]=A151)))</f>
        <v>|</v>
      </c>
    </row>
    <row r="152" spans="2:2" x14ac:dyDescent="0.25">
      <c r="B152" t="str" cm="1">
        <f t="array" ref="B152">TRANSPOSE(_xlfn._xlws.SORT(_xlfn._xlws.FILTER(fertilizers[fertilizer_level]&amp;"|"&amp;fertilizers[fertilizer_level_name],fertilizers[experiment_id]=A152)))</f>
        <v>|</v>
      </c>
    </row>
    <row r="153" spans="2:2" x14ac:dyDescent="0.25">
      <c r="B153" t="str" cm="1">
        <f t="array" ref="B153">TRANSPOSE(_xlfn._xlws.SORT(_xlfn._xlws.FILTER(fertilizers[fertilizer_level]&amp;"|"&amp;fertilizers[fertilizer_level_name],fertilizers[experiment_id]=A153)))</f>
        <v>|</v>
      </c>
    </row>
    <row r="154" spans="2:2" x14ac:dyDescent="0.25">
      <c r="B154" t="str" cm="1">
        <f t="array" ref="B154">TRANSPOSE(_xlfn._xlws.SORT(_xlfn._xlws.FILTER(fertilizers[fertilizer_level]&amp;"|"&amp;fertilizers[fertilizer_level_name],fertilizers[experiment_id]=A154)))</f>
        <v>|</v>
      </c>
    </row>
    <row r="155" spans="2:2" x14ac:dyDescent="0.25">
      <c r="B155" t="str" cm="1">
        <f t="array" ref="B155">TRANSPOSE(_xlfn._xlws.SORT(_xlfn._xlws.FILTER(fertilizers[fertilizer_level]&amp;"|"&amp;fertilizers[fertilizer_level_name],fertilizers[experiment_id]=A155)))</f>
        <v>|</v>
      </c>
    </row>
    <row r="156" spans="2:2" x14ac:dyDescent="0.25">
      <c r="B156" t="str" cm="1">
        <f t="array" ref="B156">TRANSPOSE(_xlfn._xlws.SORT(_xlfn._xlws.FILTER(fertilizers[fertilizer_level]&amp;"|"&amp;fertilizers[fertilizer_level_name],fertilizers[experiment_id]=A156)))</f>
        <v>|</v>
      </c>
    </row>
    <row r="157" spans="2:2" x14ac:dyDescent="0.25">
      <c r="B157" t="str" cm="1">
        <f t="array" ref="B157">TRANSPOSE(_xlfn._xlws.SORT(_xlfn._xlws.FILTER(fertilizers[fertilizer_level]&amp;"|"&amp;fertilizers[fertilizer_level_name],fertilizers[experiment_id]=A157)))</f>
        <v>|</v>
      </c>
    </row>
    <row r="158" spans="2:2" x14ac:dyDescent="0.25">
      <c r="B158" t="str" cm="1">
        <f t="array" ref="B158">TRANSPOSE(_xlfn._xlws.SORT(_xlfn._xlws.FILTER(fertilizers[fertilizer_level]&amp;"|"&amp;fertilizers[fertilizer_level_name],fertilizers[experiment_id]=A158)))</f>
        <v>|</v>
      </c>
    </row>
    <row r="159" spans="2:2" x14ac:dyDescent="0.25">
      <c r="B159" t="str" cm="1">
        <f t="array" ref="B159">TRANSPOSE(_xlfn._xlws.SORT(_xlfn._xlws.FILTER(fertilizers[fertilizer_level]&amp;"|"&amp;fertilizers[fertilizer_level_name],fertilizers[experiment_id]=A159)))</f>
        <v>|</v>
      </c>
    </row>
    <row r="160" spans="2:2" x14ac:dyDescent="0.25">
      <c r="B160" t="str" cm="1">
        <f t="array" ref="B160">TRANSPOSE(_xlfn._xlws.SORT(_xlfn._xlws.FILTER(fertilizers[fertilizer_level]&amp;"|"&amp;fertilizers[fertilizer_level_name],fertilizers[experiment_id]=A160)))</f>
        <v>|</v>
      </c>
    </row>
    <row r="161" spans="2:2" x14ac:dyDescent="0.25">
      <c r="B161" t="str" cm="1">
        <f t="array" ref="B161">TRANSPOSE(_xlfn._xlws.SORT(_xlfn._xlws.FILTER(fertilizers[fertilizer_level]&amp;"|"&amp;fertilizers[fertilizer_level_name],fertilizers[experiment_id]=A161)))</f>
        <v>|</v>
      </c>
    </row>
    <row r="162" spans="2:2" x14ac:dyDescent="0.25">
      <c r="B162" t="str" cm="1">
        <f t="array" ref="B162">TRANSPOSE(_xlfn._xlws.SORT(_xlfn._xlws.FILTER(fertilizers[fertilizer_level]&amp;"|"&amp;fertilizers[fertilizer_level_name],fertilizers[experiment_id]=A162)))</f>
        <v>|</v>
      </c>
    </row>
    <row r="163" spans="2:2" x14ac:dyDescent="0.25">
      <c r="B163" t="str" cm="1">
        <f t="array" ref="B163">TRANSPOSE(_xlfn._xlws.SORT(_xlfn._xlws.FILTER(fertilizers[fertilizer_level]&amp;"|"&amp;fertilizers[fertilizer_level_name],fertilizers[experiment_id]=A163)))</f>
        <v>|</v>
      </c>
    </row>
    <row r="164" spans="2:2" x14ac:dyDescent="0.25">
      <c r="B164" t="str" cm="1">
        <f t="array" ref="B164">TRANSPOSE(_xlfn._xlws.SORT(_xlfn._xlws.FILTER(fertilizers[fertilizer_level]&amp;"|"&amp;fertilizers[fertilizer_level_name],fertilizers[experiment_id]=A164)))</f>
        <v>|</v>
      </c>
    </row>
    <row r="165" spans="2:2" x14ac:dyDescent="0.25">
      <c r="B165" t="str" cm="1">
        <f t="array" ref="B165">TRANSPOSE(_xlfn._xlws.SORT(_xlfn._xlws.FILTER(fertilizers[fertilizer_level]&amp;"|"&amp;fertilizers[fertilizer_level_name],fertilizers[experiment_id]=A165)))</f>
        <v>|</v>
      </c>
    </row>
    <row r="166" spans="2:2" x14ac:dyDescent="0.25">
      <c r="B166" t="str" cm="1">
        <f t="array" ref="B166">TRANSPOSE(_xlfn._xlws.SORT(_xlfn._xlws.FILTER(fertilizers[fertilizer_level]&amp;"|"&amp;fertilizers[fertilizer_level_name],fertilizers[experiment_id]=A166)))</f>
        <v>|</v>
      </c>
    </row>
    <row r="167" spans="2:2" x14ac:dyDescent="0.25">
      <c r="B167" t="str" cm="1">
        <f t="array" ref="B167">TRANSPOSE(_xlfn._xlws.SORT(_xlfn._xlws.FILTER(fertilizers[fertilizer_level]&amp;"|"&amp;fertilizers[fertilizer_level_name],fertilizers[experiment_id]=A167)))</f>
        <v>|</v>
      </c>
    </row>
    <row r="168" spans="2:2" x14ac:dyDescent="0.25">
      <c r="B168" t="str" cm="1">
        <f t="array" ref="B168">TRANSPOSE(_xlfn._xlws.SORT(_xlfn._xlws.FILTER(fertilizers[fertilizer_level]&amp;"|"&amp;fertilizers[fertilizer_level_name],fertilizers[experiment_id]=A168)))</f>
        <v>|</v>
      </c>
    </row>
    <row r="169" spans="2:2" x14ac:dyDescent="0.25">
      <c r="B169" t="str" cm="1">
        <f t="array" ref="B169">TRANSPOSE(_xlfn._xlws.SORT(_xlfn._xlws.FILTER(fertilizers[fertilizer_level]&amp;"|"&amp;fertilizers[fertilizer_level_name],fertilizers[experiment_id]=A169)))</f>
        <v>|</v>
      </c>
    </row>
    <row r="170" spans="2:2" x14ac:dyDescent="0.25">
      <c r="B170" t="str" cm="1">
        <f t="array" ref="B170">TRANSPOSE(_xlfn._xlws.SORT(_xlfn._xlws.FILTER(fertilizers[fertilizer_level]&amp;"|"&amp;fertilizers[fertilizer_level_name],fertilizers[experiment_id]=A170)))</f>
        <v>|</v>
      </c>
    </row>
    <row r="171" spans="2:2" x14ac:dyDescent="0.25">
      <c r="B171" t="str" cm="1">
        <f t="array" ref="B171">TRANSPOSE(_xlfn._xlws.SORT(_xlfn._xlws.FILTER(fertilizers[fertilizer_level]&amp;"|"&amp;fertilizers[fertilizer_level_name],fertilizers[experiment_id]=A171)))</f>
        <v>|</v>
      </c>
    </row>
    <row r="172" spans="2:2" x14ac:dyDescent="0.25">
      <c r="B172" t="str" cm="1">
        <f t="array" ref="B172">TRANSPOSE(_xlfn._xlws.SORT(_xlfn._xlws.FILTER(fertilizers[fertilizer_level]&amp;"|"&amp;fertilizers[fertilizer_level_name],fertilizers[experiment_id]=A172)))</f>
        <v>|</v>
      </c>
    </row>
    <row r="173" spans="2:2" x14ac:dyDescent="0.25">
      <c r="B173" t="str" cm="1">
        <f t="array" ref="B173">TRANSPOSE(_xlfn._xlws.SORT(_xlfn._xlws.FILTER(fertilizers[fertilizer_level]&amp;"|"&amp;fertilizers[fertilizer_level_name],fertilizers[experiment_id]=A173)))</f>
        <v>|</v>
      </c>
    </row>
    <row r="174" spans="2:2" x14ac:dyDescent="0.25">
      <c r="B174" t="str" cm="1">
        <f t="array" ref="B174">TRANSPOSE(_xlfn._xlws.SORT(_xlfn._xlws.FILTER(fertilizers[fertilizer_level]&amp;"|"&amp;fertilizers[fertilizer_level_name],fertilizers[experiment_id]=A174)))</f>
        <v>|</v>
      </c>
    </row>
    <row r="175" spans="2:2" x14ac:dyDescent="0.25">
      <c r="B175" t="str" cm="1">
        <f t="array" ref="B175">TRANSPOSE(_xlfn._xlws.SORT(_xlfn._xlws.FILTER(fertilizers[fertilizer_level]&amp;"|"&amp;fertilizers[fertilizer_level_name],fertilizers[experiment_id]=A175)))</f>
        <v>|</v>
      </c>
    </row>
    <row r="176" spans="2:2" x14ac:dyDescent="0.25">
      <c r="B176" t="str" cm="1">
        <f t="array" ref="B176">TRANSPOSE(_xlfn._xlws.SORT(_xlfn._xlws.FILTER(fertilizers[fertilizer_level]&amp;"|"&amp;fertilizers[fertilizer_level_name],fertilizers[experiment_id]=A176)))</f>
        <v>|</v>
      </c>
    </row>
    <row r="177" spans="2:2" x14ac:dyDescent="0.25">
      <c r="B177" t="str" cm="1">
        <f t="array" ref="B177">TRANSPOSE(_xlfn._xlws.SORT(_xlfn._xlws.FILTER(fertilizers[fertilizer_level]&amp;"|"&amp;fertilizers[fertilizer_level_name],fertilizers[experiment_id]=A177)))</f>
        <v>|</v>
      </c>
    </row>
    <row r="178" spans="2:2" x14ac:dyDescent="0.25">
      <c r="B178" t="str" cm="1">
        <f t="array" ref="B178">TRANSPOSE(_xlfn._xlws.SORT(_xlfn._xlws.FILTER(fertilizers[fertilizer_level]&amp;"|"&amp;fertilizers[fertilizer_level_name],fertilizers[experiment_id]=A178)))</f>
        <v>|</v>
      </c>
    </row>
    <row r="179" spans="2:2" x14ac:dyDescent="0.25">
      <c r="B179" t="str" cm="1">
        <f t="array" ref="B179">TRANSPOSE(_xlfn._xlws.SORT(_xlfn._xlws.FILTER(fertilizers[fertilizer_level]&amp;"|"&amp;fertilizers[fertilizer_level_name],fertilizers[experiment_id]=A179)))</f>
        <v>|</v>
      </c>
    </row>
    <row r="180" spans="2:2" x14ac:dyDescent="0.25">
      <c r="B180" t="str" cm="1">
        <f t="array" ref="B180">TRANSPOSE(_xlfn._xlws.SORT(_xlfn._xlws.FILTER(fertilizers[fertilizer_level]&amp;"|"&amp;fertilizers[fertilizer_level_name],fertilizers[experiment_id]=A180)))</f>
        <v>|</v>
      </c>
    </row>
    <row r="181" spans="2:2" x14ac:dyDescent="0.25">
      <c r="B181" t="str" cm="1">
        <f t="array" ref="B181">TRANSPOSE(_xlfn._xlws.SORT(_xlfn._xlws.FILTER(fertilizers[fertilizer_level]&amp;"|"&amp;fertilizers[fertilizer_level_name],fertilizers[experiment_id]=A181)))</f>
        <v>|</v>
      </c>
    </row>
    <row r="182" spans="2:2" x14ac:dyDescent="0.25">
      <c r="B182" t="str" cm="1">
        <f t="array" ref="B182">TRANSPOSE(_xlfn._xlws.SORT(_xlfn._xlws.FILTER(fertilizers[fertilizer_level]&amp;"|"&amp;fertilizers[fertilizer_level_name],fertilizers[experiment_id]=A182)))</f>
        <v>|</v>
      </c>
    </row>
    <row r="183" spans="2:2" x14ac:dyDescent="0.25">
      <c r="B183" t="str" cm="1">
        <f t="array" ref="B183">TRANSPOSE(_xlfn._xlws.SORT(_xlfn._xlws.FILTER(fertilizers[fertilizer_level]&amp;"|"&amp;fertilizers[fertilizer_level_name],fertilizers[experiment_id]=A183)))</f>
        <v>|</v>
      </c>
    </row>
    <row r="184" spans="2:2" x14ac:dyDescent="0.25">
      <c r="B184" t="str" cm="1">
        <f t="array" ref="B184">TRANSPOSE(_xlfn._xlws.SORT(_xlfn._xlws.FILTER(fertilizers[fertilizer_level]&amp;"|"&amp;fertilizers[fertilizer_level_name],fertilizers[experiment_id]=A184)))</f>
        <v>|</v>
      </c>
    </row>
    <row r="185" spans="2:2" x14ac:dyDescent="0.25">
      <c r="B185" t="str" cm="1">
        <f t="array" ref="B185">TRANSPOSE(_xlfn._xlws.SORT(_xlfn._xlws.FILTER(fertilizers[fertilizer_level]&amp;"|"&amp;fertilizers[fertilizer_level_name],fertilizers[experiment_id]=A185)))</f>
        <v>|</v>
      </c>
    </row>
    <row r="186" spans="2:2" x14ac:dyDescent="0.25">
      <c r="B186" t="str" cm="1">
        <f t="array" ref="B186">TRANSPOSE(_xlfn._xlws.SORT(_xlfn._xlws.FILTER(fertilizers[fertilizer_level]&amp;"|"&amp;fertilizers[fertilizer_level_name],fertilizers[experiment_id]=A186)))</f>
        <v>|</v>
      </c>
    </row>
    <row r="187" spans="2:2" x14ac:dyDescent="0.25">
      <c r="B187" t="str" cm="1">
        <f t="array" ref="B187">TRANSPOSE(_xlfn._xlws.SORT(_xlfn._xlws.FILTER(fertilizers[fertilizer_level]&amp;"|"&amp;fertilizers[fertilizer_level_name],fertilizers[experiment_id]=A187)))</f>
        <v>|</v>
      </c>
    </row>
    <row r="188" spans="2:2" x14ac:dyDescent="0.25">
      <c r="B188" t="str" cm="1">
        <f t="array" ref="B188">TRANSPOSE(_xlfn._xlws.SORT(_xlfn._xlws.FILTER(fertilizers[fertilizer_level]&amp;"|"&amp;fertilizers[fertilizer_level_name],fertilizers[experiment_id]=A188)))</f>
        <v>|</v>
      </c>
    </row>
    <row r="189" spans="2:2" x14ac:dyDescent="0.25">
      <c r="B189" t="str" cm="1">
        <f t="array" ref="B189">TRANSPOSE(_xlfn._xlws.SORT(_xlfn._xlws.FILTER(fertilizers[fertilizer_level]&amp;"|"&amp;fertilizers[fertilizer_level_name],fertilizers[experiment_id]=A189)))</f>
        <v>|</v>
      </c>
    </row>
    <row r="190" spans="2:2" x14ac:dyDescent="0.25">
      <c r="B190" t="str" cm="1">
        <f t="array" ref="B190">TRANSPOSE(_xlfn._xlws.SORT(_xlfn._xlws.FILTER(fertilizers[fertilizer_level]&amp;"|"&amp;fertilizers[fertilizer_level_name],fertilizers[experiment_id]=A190)))</f>
        <v>|</v>
      </c>
    </row>
    <row r="191" spans="2:2" x14ac:dyDescent="0.25">
      <c r="B191" t="str" cm="1">
        <f t="array" ref="B191">TRANSPOSE(_xlfn._xlws.SORT(_xlfn._xlws.FILTER(fertilizers[fertilizer_level]&amp;"|"&amp;fertilizers[fertilizer_level_name],fertilizers[experiment_id]=A191)))</f>
        <v>|</v>
      </c>
    </row>
    <row r="192" spans="2:2" x14ac:dyDescent="0.25">
      <c r="B192" t="str" cm="1">
        <f t="array" ref="B192">TRANSPOSE(_xlfn._xlws.SORT(_xlfn._xlws.FILTER(fertilizers[fertilizer_level]&amp;"|"&amp;fertilizers[fertilizer_level_name],fertilizers[experiment_id]=A192)))</f>
        <v>|</v>
      </c>
    </row>
    <row r="193" spans="2:2" x14ac:dyDescent="0.25">
      <c r="B193" t="str" cm="1">
        <f t="array" ref="B193">TRANSPOSE(_xlfn._xlws.SORT(_xlfn._xlws.FILTER(fertilizers[fertilizer_level]&amp;"|"&amp;fertilizers[fertilizer_level_name],fertilizers[experiment_id]=A193)))</f>
        <v>|</v>
      </c>
    </row>
    <row r="194" spans="2:2" x14ac:dyDescent="0.25">
      <c r="B194" t="str" cm="1">
        <f t="array" ref="B194">TRANSPOSE(_xlfn._xlws.SORT(_xlfn._xlws.FILTER(fertilizers[fertilizer_level]&amp;"|"&amp;fertilizers[fertilizer_level_name],fertilizers[experiment_id]=A194)))</f>
        <v>|</v>
      </c>
    </row>
    <row r="195" spans="2:2" x14ac:dyDescent="0.25">
      <c r="B195" t="str" cm="1">
        <f t="array" ref="B195">TRANSPOSE(_xlfn._xlws.SORT(_xlfn._xlws.FILTER(fertilizers[fertilizer_level]&amp;"|"&amp;fertilizers[fertilizer_level_name],fertilizers[experiment_id]=A195)))</f>
        <v>|</v>
      </c>
    </row>
    <row r="196" spans="2:2" x14ac:dyDescent="0.25">
      <c r="B196" t="str" cm="1">
        <f t="array" ref="B196">TRANSPOSE(_xlfn._xlws.SORT(_xlfn._xlws.FILTER(fertilizers[fertilizer_level]&amp;"|"&amp;fertilizers[fertilizer_level_name],fertilizers[experiment_id]=A196)))</f>
        <v>|</v>
      </c>
    </row>
    <row r="197" spans="2:2" x14ac:dyDescent="0.25">
      <c r="B197" t="str" cm="1">
        <f t="array" ref="B197">TRANSPOSE(_xlfn._xlws.SORT(_xlfn._xlws.FILTER(fertilizers[fertilizer_level]&amp;"|"&amp;fertilizers[fertilizer_level_name],fertilizers[experiment_id]=A197)))</f>
        <v>|</v>
      </c>
    </row>
    <row r="198" spans="2:2" x14ac:dyDescent="0.25">
      <c r="B198" t="str" cm="1">
        <f t="array" ref="B198">TRANSPOSE(_xlfn._xlws.SORT(_xlfn._xlws.FILTER(fertilizers[fertilizer_level]&amp;"|"&amp;fertilizers[fertilizer_level_name],fertilizers[experiment_id]=A198)))</f>
        <v>|</v>
      </c>
    </row>
    <row r="199" spans="2:2" x14ac:dyDescent="0.25">
      <c r="B199" t="str" cm="1">
        <f t="array" ref="B199">TRANSPOSE(_xlfn._xlws.SORT(_xlfn._xlws.FILTER(fertilizers[fertilizer_level]&amp;"|"&amp;fertilizers[fertilizer_level_name],fertilizers[experiment_id]=A199)))</f>
        <v>|</v>
      </c>
    </row>
    <row r="200" spans="2:2" x14ac:dyDescent="0.25">
      <c r="B200" t="str" cm="1">
        <f t="array" ref="B200">TRANSPOSE(_xlfn._xlws.SORT(_xlfn._xlws.FILTER(fertilizers[fertilizer_level]&amp;"|"&amp;fertilizers[fertilizer_level_name],fertilizers[experiment_id]=A200)))</f>
        <v>|</v>
      </c>
    </row>
    <row r="201" spans="2:2" x14ac:dyDescent="0.25">
      <c r="B201" t="str" cm="1">
        <f t="array" ref="B201">TRANSPOSE(_xlfn._xlws.SORT(_xlfn._xlws.FILTER(fertilizers[fertilizer_level]&amp;"|"&amp;fertilizers[fertilizer_level_name],fertilizers[experiment_id]=A201)))</f>
        <v>|</v>
      </c>
    </row>
    <row r="202" spans="2:2" x14ac:dyDescent="0.25">
      <c r="B202" t="str" cm="1">
        <f t="array" ref="B202">TRANSPOSE(_xlfn._xlws.SORT(_xlfn._xlws.FILTER(fertilizers[fertilizer_level]&amp;"|"&amp;fertilizers[fertilizer_level_name],fertilizers[experiment_id]=A202)))</f>
        <v>|</v>
      </c>
    </row>
    <row r="203" spans="2:2" x14ac:dyDescent="0.25">
      <c r="B203" t="str" cm="1">
        <f t="array" ref="B203">TRANSPOSE(_xlfn._xlws.SORT(_xlfn._xlws.FILTER(fertilizers[fertilizer_level]&amp;"|"&amp;fertilizers[fertilizer_level_name],fertilizers[experiment_id]=A203)))</f>
        <v>|</v>
      </c>
    </row>
    <row r="204" spans="2:2" x14ac:dyDescent="0.25">
      <c r="B204" t="str" cm="1">
        <f t="array" ref="B204">TRANSPOSE(_xlfn._xlws.SORT(_xlfn._xlws.FILTER(fertilizers[fertilizer_level]&amp;"|"&amp;fertilizers[fertilizer_level_name],fertilizers[experiment_id]=A204)))</f>
        <v>|</v>
      </c>
    </row>
    <row r="205" spans="2:2" x14ac:dyDescent="0.25">
      <c r="B205" t="str" cm="1">
        <f t="array" ref="B205">TRANSPOSE(_xlfn._xlws.SORT(_xlfn._xlws.FILTER(fertilizers[fertilizer_level]&amp;"|"&amp;fertilizers[fertilizer_level_name],fertilizers[experiment_id]=A205)))</f>
        <v>|</v>
      </c>
    </row>
    <row r="206" spans="2:2" x14ac:dyDescent="0.25">
      <c r="B206" t="str" cm="1">
        <f t="array" ref="B206">TRANSPOSE(_xlfn._xlws.SORT(_xlfn._xlws.FILTER(fertilizers[fertilizer_level]&amp;"|"&amp;fertilizers[fertilizer_level_name],fertilizers[experiment_id]=A206)))</f>
        <v>|</v>
      </c>
    </row>
    <row r="207" spans="2:2" x14ac:dyDescent="0.25">
      <c r="B207" t="str" cm="1">
        <f t="array" ref="B207">TRANSPOSE(_xlfn._xlws.SORT(_xlfn._xlws.FILTER(fertilizers[fertilizer_level]&amp;"|"&amp;fertilizers[fertilizer_level_name],fertilizers[experiment_id]=A207)))</f>
        <v>|</v>
      </c>
    </row>
    <row r="208" spans="2:2" x14ac:dyDescent="0.25">
      <c r="B208" t="str" cm="1">
        <f t="array" ref="B208">TRANSPOSE(_xlfn._xlws.SORT(_xlfn._xlws.FILTER(fertilizers[fertilizer_level]&amp;"|"&amp;fertilizers[fertilizer_level_name],fertilizers[experiment_id]=A208)))</f>
        <v>|</v>
      </c>
    </row>
    <row r="209" spans="2:2" x14ac:dyDescent="0.25">
      <c r="B209" t="str" cm="1">
        <f t="array" ref="B209">TRANSPOSE(_xlfn._xlws.SORT(_xlfn._xlws.FILTER(fertilizers[fertilizer_level]&amp;"|"&amp;fertilizers[fertilizer_level_name],fertilizers[experiment_id]=A209)))</f>
        <v>|</v>
      </c>
    </row>
    <row r="210" spans="2:2" x14ac:dyDescent="0.25">
      <c r="B210" t="str" cm="1">
        <f t="array" ref="B210">TRANSPOSE(_xlfn._xlws.SORT(_xlfn._xlws.FILTER(fertilizers[fertilizer_level]&amp;"|"&amp;fertilizers[fertilizer_level_name],fertilizers[experiment_id]=A210)))</f>
        <v>|</v>
      </c>
    </row>
    <row r="211" spans="2:2" x14ac:dyDescent="0.25">
      <c r="B211" t="str" cm="1">
        <f t="array" ref="B211">TRANSPOSE(_xlfn._xlws.SORT(_xlfn._xlws.FILTER(fertilizers[fertilizer_level]&amp;"|"&amp;fertilizers[fertilizer_level_name],fertilizers[experiment_id]=A211)))</f>
        <v>|</v>
      </c>
    </row>
    <row r="212" spans="2:2" x14ac:dyDescent="0.25">
      <c r="B212" t="str" cm="1">
        <f t="array" ref="B212">TRANSPOSE(_xlfn._xlws.SORT(_xlfn._xlws.FILTER(fertilizers[fertilizer_level]&amp;"|"&amp;fertilizers[fertilizer_level_name],fertilizers[experiment_id]=A212)))</f>
        <v>|</v>
      </c>
    </row>
    <row r="213" spans="2:2" x14ac:dyDescent="0.25">
      <c r="B213" t="str" cm="1">
        <f t="array" ref="B213">TRANSPOSE(_xlfn._xlws.SORT(_xlfn._xlws.FILTER(fertilizers[fertilizer_level]&amp;"|"&amp;fertilizers[fertilizer_level_name],fertilizers[experiment_id]=A213)))</f>
        <v>|</v>
      </c>
    </row>
    <row r="214" spans="2:2" x14ac:dyDescent="0.25">
      <c r="B214" t="str" cm="1">
        <f t="array" ref="B214">TRANSPOSE(_xlfn._xlws.SORT(_xlfn._xlws.FILTER(fertilizers[fertilizer_level]&amp;"|"&amp;fertilizers[fertilizer_level_name],fertilizers[experiment_id]=A214)))</f>
        <v>|</v>
      </c>
    </row>
    <row r="215" spans="2:2" x14ac:dyDescent="0.25">
      <c r="B215" t="str" cm="1">
        <f t="array" ref="B215">TRANSPOSE(_xlfn._xlws.SORT(_xlfn._xlws.FILTER(fertilizers[fertilizer_level]&amp;"|"&amp;fertilizers[fertilizer_level_name],fertilizers[experiment_id]=A215)))</f>
        <v>|</v>
      </c>
    </row>
    <row r="216" spans="2:2" x14ac:dyDescent="0.25">
      <c r="B216" t="str" cm="1">
        <f t="array" ref="B216">TRANSPOSE(_xlfn._xlws.SORT(_xlfn._xlws.FILTER(fertilizers[fertilizer_level]&amp;"|"&amp;fertilizers[fertilizer_level_name],fertilizers[experiment_id]=A216)))</f>
        <v>|</v>
      </c>
    </row>
    <row r="217" spans="2:2" x14ac:dyDescent="0.25">
      <c r="B217" t="str" cm="1">
        <f t="array" ref="B217">TRANSPOSE(_xlfn._xlws.SORT(_xlfn._xlws.FILTER(fertilizers[fertilizer_level]&amp;"|"&amp;fertilizers[fertilizer_level_name],fertilizers[experiment_id]=A217)))</f>
        <v>|</v>
      </c>
    </row>
    <row r="218" spans="2:2" x14ac:dyDescent="0.25">
      <c r="B218" t="str" cm="1">
        <f t="array" ref="B218">TRANSPOSE(_xlfn._xlws.SORT(_xlfn._xlws.FILTER(fertilizers[fertilizer_level]&amp;"|"&amp;fertilizers[fertilizer_level_name],fertilizers[experiment_id]=A218)))</f>
        <v>|</v>
      </c>
    </row>
    <row r="219" spans="2:2" x14ac:dyDescent="0.25">
      <c r="B219" t="str" cm="1">
        <f t="array" ref="B219">TRANSPOSE(_xlfn._xlws.SORT(_xlfn._xlws.FILTER(fertilizers[fertilizer_level]&amp;"|"&amp;fertilizers[fertilizer_level_name],fertilizers[experiment_id]=A219)))</f>
        <v>|</v>
      </c>
    </row>
    <row r="220" spans="2:2" x14ac:dyDescent="0.25">
      <c r="B220" t="str" cm="1">
        <f t="array" ref="B220">TRANSPOSE(_xlfn._xlws.SORT(_xlfn._xlws.FILTER(fertilizers[fertilizer_level]&amp;"|"&amp;fertilizers[fertilizer_level_name],fertilizers[experiment_id]=A220)))</f>
        <v>|</v>
      </c>
    </row>
    <row r="221" spans="2:2" x14ac:dyDescent="0.25">
      <c r="B221" t="str" cm="1">
        <f t="array" ref="B221">TRANSPOSE(_xlfn._xlws.SORT(_xlfn._xlws.FILTER(fertilizers[fertilizer_level]&amp;"|"&amp;fertilizers[fertilizer_level_name],fertilizers[experiment_id]=A221)))</f>
        <v>|</v>
      </c>
    </row>
    <row r="222" spans="2:2" x14ac:dyDescent="0.25">
      <c r="B222" t="str" cm="1">
        <f t="array" ref="B222">TRANSPOSE(_xlfn._xlws.SORT(_xlfn._xlws.FILTER(fertilizers[fertilizer_level]&amp;"|"&amp;fertilizers[fertilizer_level_name],fertilizers[experiment_id]=A222)))</f>
        <v>|</v>
      </c>
    </row>
    <row r="223" spans="2:2" x14ac:dyDescent="0.25">
      <c r="B223" t="str" cm="1">
        <f t="array" ref="B223">TRANSPOSE(_xlfn._xlws.SORT(_xlfn._xlws.FILTER(fertilizers[fertilizer_level]&amp;"|"&amp;fertilizers[fertilizer_level_name],fertilizers[experiment_id]=A223)))</f>
        <v>|</v>
      </c>
    </row>
    <row r="224" spans="2:2" x14ac:dyDescent="0.25">
      <c r="B224" t="str" cm="1">
        <f t="array" ref="B224">TRANSPOSE(_xlfn._xlws.SORT(_xlfn._xlws.FILTER(fertilizers[fertilizer_level]&amp;"|"&amp;fertilizers[fertilizer_level_name],fertilizers[experiment_id]=A224)))</f>
        <v>|</v>
      </c>
    </row>
    <row r="225" spans="2:2" x14ac:dyDescent="0.25">
      <c r="B225" t="str" cm="1">
        <f t="array" ref="B225">TRANSPOSE(_xlfn._xlws.SORT(_xlfn._xlws.FILTER(fertilizers[fertilizer_level]&amp;"|"&amp;fertilizers[fertilizer_level_name],fertilizers[experiment_id]=A225)))</f>
        <v>|</v>
      </c>
    </row>
    <row r="226" spans="2:2" x14ac:dyDescent="0.25">
      <c r="B226" t="str" cm="1">
        <f t="array" ref="B226">TRANSPOSE(_xlfn._xlws.SORT(_xlfn._xlws.FILTER(fertilizers[fertilizer_level]&amp;"|"&amp;fertilizers[fertilizer_level_name],fertilizers[experiment_id]=A226)))</f>
        <v>|</v>
      </c>
    </row>
    <row r="227" spans="2:2" x14ac:dyDescent="0.25">
      <c r="B227" t="str" cm="1">
        <f t="array" ref="B227">TRANSPOSE(_xlfn._xlws.SORT(_xlfn._xlws.FILTER(fertilizers[fertilizer_level]&amp;"|"&amp;fertilizers[fertilizer_level_name],fertilizers[experiment_id]=A227)))</f>
        <v>|</v>
      </c>
    </row>
    <row r="228" spans="2:2" x14ac:dyDescent="0.25">
      <c r="B228" t="str" cm="1">
        <f t="array" ref="B228">TRANSPOSE(_xlfn._xlws.SORT(_xlfn._xlws.FILTER(fertilizers[fertilizer_level]&amp;"|"&amp;fertilizers[fertilizer_level_name],fertilizers[experiment_id]=A228)))</f>
        <v>|</v>
      </c>
    </row>
    <row r="229" spans="2:2" x14ac:dyDescent="0.25">
      <c r="B229" t="str" cm="1">
        <f t="array" ref="B229">TRANSPOSE(_xlfn._xlws.SORT(_xlfn._xlws.FILTER(fertilizers[fertilizer_level]&amp;"|"&amp;fertilizers[fertilizer_level_name],fertilizers[experiment_id]=A229)))</f>
        <v>|</v>
      </c>
    </row>
    <row r="230" spans="2:2" x14ac:dyDescent="0.25">
      <c r="B230" t="str" cm="1">
        <f t="array" ref="B230">TRANSPOSE(_xlfn._xlws.SORT(_xlfn._xlws.FILTER(fertilizers[fertilizer_level]&amp;"|"&amp;fertilizers[fertilizer_level_name],fertilizers[experiment_id]=A230)))</f>
        <v>|</v>
      </c>
    </row>
    <row r="231" spans="2:2" x14ac:dyDescent="0.25">
      <c r="B231" t="str" cm="1">
        <f t="array" ref="B231">TRANSPOSE(_xlfn._xlws.SORT(_xlfn._xlws.FILTER(fertilizers[fertilizer_level]&amp;"|"&amp;fertilizers[fertilizer_level_name],fertilizers[experiment_id]=A231)))</f>
        <v>|</v>
      </c>
    </row>
    <row r="232" spans="2:2" x14ac:dyDescent="0.25">
      <c r="B232" t="str" cm="1">
        <f t="array" ref="B232">TRANSPOSE(_xlfn._xlws.SORT(_xlfn._xlws.FILTER(fertilizers[fertilizer_level]&amp;"|"&amp;fertilizers[fertilizer_level_name],fertilizers[experiment_id]=A232)))</f>
        <v>|</v>
      </c>
    </row>
    <row r="233" spans="2:2" x14ac:dyDescent="0.25">
      <c r="B233" t="str" cm="1">
        <f t="array" ref="B233">TRANSPOSE(_xlfn._xlws.SORT(_xlfn._xlws.FILTER(fertilizers[fertilizer_level]&amp;"|"&amp;fertilizers[fertilizer_level_name],fertilizers[experiment_id]=A233)))</f>
        <v>|</v>
      </c>
    </row>
    <row r="234" spans="2:2" x14ac:dyDescent="0.25">
      <c r="B234" t="str" cm="1">
        <f t="array" ref="B234">TRANSPOSE(_xlfn._xlws.SORT(_xlfn._xlws.FILTER(fertilizers[fertilizer_level]&amp;"|"&amp;fertilizers[fertilizer_level_name],fertilizers[experiment_id]=A234)))</f>
        <v>|</v>
      </c>
    </row>
    <row r="235" spans="2:2" x14ac:dyDescent="0.25">
      <c r="B235" t="str" cm="1">
        <f t="array" ref="B235">TRANSPOSE(_xlfn._xlws.SORT(_xlfn._xlws.FILTER(fertilizers[fertilizer_level]&amp;"|"&amp;fertilizers[fertilizer_level_name],fertilizers[experiment_id]=A235)))</f>
        <v>|</v>
      </c>
    </row>
    <row r="236" spans="2:2" x14ac:dyDescent="0.25">
      <c r="B236" t="str" cm="1">
        <f t="array" ref="B236">TRANSPOSE(_xlfn._xlws.SORT(_xlfn._xlws.FILTER(fertilizers[fertilizer_level]&amp;"|"&amp;fertilizers[fertilizer_level_name],fertilizers[experiment_id]=A236)))</f>
        <v>|</v>
      </c>
    </row>
    <row r="237" spans="2:2" x14ac:dyDescent="0.25">
      <c r="B237" t="str" cm="1">
        <f t="array" ref="B237">TRANSPOSE(_xlfn._xlws.SORT(_xlfn._xlws.FILTER(fertilizers[fertilizer_level]&amp;"|"&amp;fertilizers[fertilizer_level_name],fertilizers[experiment_id]=A237)))</f>
        <v>|</v>
      </c>
    </row>
    <row r="238" spans="2:2" x14ac:dyDescent="0.25">
      <c r="B238" t="str" cm="1">
        <f t="array" ref="B238">TRANSPOSE(_xlfn._xlws.SORT(_xlfn._xlws.FILTER(fertilizers[fertilizer_level]&amp;"|"&amp;fertilizers[fertilizer_level_name],fertilizers[experiment_id]=A238)))</f>
        <v>|</v>
      </c>
    </row>
    <row r="239" spans="2:2" x14ac:dyDescent="0.25">
      <c r="B239" t="str" cm="1">
        <f t="array" ref="B239">TRANSPOSE(_xlfn._xlws.SORT(_xlfn._xlws.FILTER(fertilizers[fertilizer_level]&amp;"|"&amp;fertilizers[fertilizer_level_name],fertilizers[experiment_id]=A239)))</f>
        <v>|</v>
      </c>
    </row>
    <row r="240" spans="2:2" x14ac:dyDescent="0.25">
      <c r="B240" t="str" cm="1">
        <f t="array" ref="B240">TRANSPOSE(_xlfn._xlws.SORT(_xlfn._xlws.FILTER(fertilizers[fertilizer_level]&amp;"|"&amp;fertilizers[fertilizer_level_name],fertilizers[experiment_id]=A240)))</f>
        <v>|</v>
      </c>
    </row>
    <row r="241" spans="2:2" x14ac:dyDescent="0.25">
      <c r="B241" t="str" cm="1">
        <f t="array" ref="B241">TRANSPOSE(_xlfn._xlws.SORT(_xlfn._xlws.FILTER(fertilizers[fertilizer_level]&amp;"|"&amp;fertilizers[fertilizer_level_name],fertilizers[experiment_id]=A241)))</f>
        <v>|</v>
      </c>
    </row>
    <row r="242" spans="2:2" x14ac:dyDescent="0.25">
      <c r="B242" t="str" cm="1">
        <f t="array" ref="B242">TRANSPOSE(_xlfn._xlws.SORT(_xlfn._xlws.FILTER(fertilizers[fertilizer_level]&amp;"|"&amp;fertilizers[fertilizer_level_name],fertilizers[experiment_id]=A242)))</f>
        <v>|</v>
      </c>
    </row>
    <row r="243" spans="2:2" x14ac:dyDescent="0.25">
      <c r="B243" t="str" cm="1">
        <f t="array" ref="B243">TRANSPOSE(_xlfn._xlws.SORT(_xlfn._xlws.FILTER(fertilizers[fertilizer_level]&amp;"|"&amp;fertilizers[fertilizer_level_name],fertilizers[experiment_id]=A243)))</f>
        <v>|</v>
      </c>
    </row>
    <row r="244" spans="2:2" x14ac:dyDescent="0.25">
      <c r="B244" t="str" cm="1">
        <f t="array" ref="B244">TRANSPOSE(_xlfn._xlws.SORT(_xlfn._xlws.FILTER(fertilizers[fertilizer_level]&amp;"|"&amp;fertilizers[fertilizer_level_name],fertilizers[experiment_id]=A244)))</f>
        <v>|</v>
      </c>
    </row>
    <row r="245" spans="2:2" x14ac:dyDescent="0.25">
      <c r="B245" t="str" cm="1">
        <f t="array" ref="B245">TRANSPOSE(_xlfn._xlws.SORT(_xlfn._xlws.FILTER(fertilizers[fertilizer_level]&amp;"|"&amp;fertilizers[fertilizer_level_name],fertilizers[experiment_id]=A245)))</f>
        <v>|</v>
      </c>
    </row>
    <row r="246" spans="2:2" x14ac:dyDescent="0.25">
      <c r="B246" t="str" cm="1">
        <f t="array" ref="B246">TRANSPOSE(_xlfn._xlws.SORT(_xlfn._xlws.FILTER(fertilizers[fertilizer_level]&amp;"|"&amp;fertilizers[fertilizer_level_name],fertilizers[experiment_id]=A246)))</f>
        <v>|</v>
      </c>
    </row>
    <row r="247" spans="2:2" x14ac:dyDescent="0.25">
      <c r="B247" t="str" cm="1">
        <f t="array" ref="B247">TRANSPOSE(_xlfn._xlws.SORT(_xlfn._xlws.FILTER(fertilizers[fertilizer_level]&amp;"|"&amp;fertilizers[fertilizer_level_name],fertilizers[experiment_id]=A247)))</f>
        <v>|</v>
      </c>
    </row>
    <row r="248" spans="2:2" x14ac:dyDescent="0.25">
      <c r="B248" t="str" cm="1">
        <f t="array" ref="B248">TRANSPOSE(_xlfn._xlws.SORT(_xlfn._xlws.FILTER(fertilizers[fertilizer_level]&amp;"|"&amp;fertilizers[fertilizer_level_name],fertilizers[experiment_id]=A248)))</f>
        <v>|</v>
      </c>
    </row>
    <row r="249" spans="2:2" x14ac:dyDescent="0.25">
      <c r="B249" t="str" cm="1">
        <f t="array" ref="B249">TRANSPOSE(_xlfn._xlws.SORT(_xlfn._xlws.FILTER(fertilizers[fertilizer_level]&amp;"|"&amp;fertilizers[fertilizer_level_name],fertilizers[experiment_id]=A249)))</f>
        <v>|</v>
      </c>
    </row>
    <row r="250" spans="2:2" x14ac:dyDescent="0.25">
      <c r="B250" t="str" cm="1">
        <f t="array" ref="B250">TRANSPOSE(_xlfn._xlws.SORT(_xlfn._xlws.FILTER(fertilizers[fertilizer_level]&amp;"|"&amp;fertilizers[fertilizer_level_name],fertilizers[experiment_id]=A250)))</f>
        <v>|</v>
      </c>
    </row>
    <row r="251" spans="2:2" x14ac:dyDescent="0.25">
      <c r="B251" t="str" cm="1">
        <f t="array" ref="B251">TRANSPOSE(_xlfn._xlws.SORT(_xlfn._xlws.FILTER(fertilizers[fertilizer_level]&amp;"|"&amp;fertilizers[fertilizer_level_name],fertilizers[experiment_id]=A251)))</f>
        <v>|</v>
      </c>
    </row>
    <row r="252" spans="2:2" x14ac:dyDescent="0.25">
      <c r="B252" t="str" cm="1">
        <f t="array" ref="B252">TRANSPOSE(_xlfn._xlws.SORT(_xlfn._xlws.FILTER(fertilizers[fertilizer_level]&amp;"|"&amp;fertilizers[fertilizer_level_name],fertilizers[experiment_id]=A252)))</f>
        <v>|</v>
      </c>
    </row>
    <row r="253" spans="2:2" x14ac:dyDescent="0.25">
      <c r="B253" t="str" cm="1">
        <f t="array" ref="B253">TRANSPOSE(_xlfn._xlws.SORT(_xlfn._xlws.FILTER(fertilizers[fertilizer_level]&amp;"|"&amp;fertilizers[fertilizer_level_name],fertilizers[experiment_id]=A253)))</f>
        <v>|</v>
      </c>
    </row>
    <row r="254" spans="2:2" x14ac:dyDescent="0.25">
      <c r="B254" t="str" cm="1">
        <f t="array" ref="B254">TRANSPOSE(_xlfn._xlws.SORT(_xlfn._xlws.FILTER(fertilizers[fertilizer_level]&amp;"|"&amp;fertilizers[fertilizer_level_name],fertilizers[experiment_id]=A254)))</f>
        <v>|</v>
      </c>
    </row>
    <row r="255" spans="2:2" x14ac:dyDescent="0.25">
      <c r="B255" t="str" cm="1">
        <f t="array" ref="B255">TRANSPOSE(_xlfn._xlws.SORT(_xlfn._xlws.FILTER(fertilizers[fertilizer_level]&amp;"|"&amp;fertilizers[fertilizer_level_name],fertilizers[experiment_id]=A255)))</f>
        <v>|</v>
      </c>
    </row>
    <row r="256" spans="2:2" x14ac:dyDescent="0.25">
      <c r="B256" t="str" cm="1">
        <f t="array" ref="B256">TRANSPOSE(_xlfn._xlws.SORT(_xlfn._xlws.FILTER(fertilizers[fertilizer_level]&amp;"|"&amp;fertilizers[fertilizer_level_name],fertilizers[experiment_id]=A256)))</f>
        <v>|</v>
      </c>
    </row>
    <row r="257" spans="2:2" x14ac:dyDescent="0.25">
      <c r="B257" t="str" cm="1">
        <f t="array" ref="B257">TRANSPOSE(_xlfn._xlws.SORT(_xlfn._xlws.FILTER(fertilizers[fertilizer_level]&amp;"|"&amp;fertilizers[fertilizer_level_name],fertilizers[experiment_id]=A257)))</f>
        <v>|</v>
      </c>
    </row>
    <row r="258" spans="2:2" x14ac:dyDescent="0.25">
      <c r="B258" t="str" cm="1">
        <f t="array" ref="B258">TRANSPOSE(_xlfn._xlws.SORT(_xlfn._xlws.FILTER(fertilizers[fertilizer_level]&amp;"|"&amp;fertilizers[fertilizer_level_name],fertilizers[experiment_id]=A258)))</f>
        <v>|</v>
      </c>
    </row>
    <row r="259" spans="2:2" x14ac:dyDescent="0.25">
      <c r="B259" t="str" cm="1">
        <f t="array" ref="B259">TRANSPOSE(_xlfn._xlws.SORT(_xlfn._xlws.FILTER(fertilizers[fertilizer_level]&amp;"|"&amp;fertilizers[fertilizer_level_name],fertilizers[experiment_id]=A259)))</f>
        <v>|</v>
      </c>
    </row>
    <row r="260" spans="2:2" x14ac:dyDescent="0.25">
      <c r="B260" t="str" cm="1">
        <f t="array" ref="B260">TRANSPOSE(_xlfn._xlws.SORT(_xlfn._xlws.FILTER(fertilizers[fertilizer_level]&amp;"|"&amp;fertilizers[fertilizer_level_name],fertilizers[experiment_id]=A260)))</f>
        <v>|</v>
      </c>
    </row>
    <row r="261" spans="2:2" x14ac:dyDescent="0.25">
      <c r="B261" t="str" cm="1">
        <f t="array" ref="B261">TRANSPOSE(_xlfn._xlws.SORT(_xlfn._xlws.FILTER(fertilizers[fertilizer_level]&amp;"|"&amp;fertilizers[fertilizer_level_name],fertilizers[experiment_id]=A261)))</f>
        <v>|</v>
      </c>
    </row>
    <row r="262" spans="2:2" x14ac:dyDescent="0.25">
      <c r="B262" t="str" cm="1">
        <f t="array" ref="B262">TRANSPOSE(_xlfn._xlws.SORT(_xlfn._xlws.FILTER(fertilizers[fertilizer_level]&amp;"|"&amp;fertilizers[fertilizer_level_name],fertilizers[experiment_id]=A262)))</f>
        <v>|</v>
      </c>
    </row>
    <row r="263" spans="2:2" x14ac:dyDescent="0.25">
      <c r="B263" t="str" cm="1">
        <f t="array" ref="B263">TRANSPOSE(_xlfn._xlws.SORT(_xlfn._xlws.FILTER(fertilizers[fertilizer_level]&amp;"|"&amp;fertilizers[fertilizer_level_name],fertilizers[experiment_id]=A263)))</f>
        <v>|</v>
      </c>
    </row>
    <row r="264" spans="2:2" x14ac:dyDescent="0.25">
      <c r="B264" t="str" cm="1">
        <f t="array" ref="B264">TRANSPOSE(_xlfn._xlws.SORT(_xlfn._xlws.FILTER(fertilizers[fertilizer_level]&amp;"|"&amp;fertilizers[fertilizer_level_name],fertilizers[experiment_id]=A264)))</f>
        <v>|</v>
      </c>
    </row>
    <row r="265" spans="2:2" x14ac:dyDescent="0.25">
      <c r="B265" t="str" cm="1">
        <f t="array" ref="B265">TRANSPOSE(_xlfn._xlws.SORT(_xlfn._xlws.FILTER(fertilizers[fertilizer_level]&amp;"|"&amp;fertilizers[fertilizer_level_name],fertilizers[experiment_id]=A265)))</f>
        <v>|</v>
      </c>
    </row>
    <row r="266" spans="2:2" x14ac:dyDescent="0.25">
      <c r="B266" t="str" cm="1">
        <f t="array" ref="B266">TRANSPOSE(_xlfn._xlws.SORT(_xlfn._xlws.FILTER(fertilizers[fertilizer_level]&amp;"|"&amp;fertilizers[fertilizer_level_name],fertilizers[experiment_id]=A266)))</f>
        <v>|</v>
      </c>
    </row>
    <row r="267" spans="2:2" x14ac:dyDescent="0.25">
      <c r="B267" t="str" cm="1">
        <f t="array" ref="B267">TRANSPOSE(_xlfn._xlws.SORT(_xlfn._xlws.FILTER(fertilizers[fertilizer_level]&amp;"|"&amp;fertilizers[fertilizer_level_name],fertilizers[experiment_id]=A267)))</f>
        <v>|</v>
      </c>
    </row>
    <row r="268" spans="2:2" x14ac:dyDescent="0.25">
      <c r="B268" t="str" cm="1">
        <f t="array" ref="B268">TRANSPOSE(_xlfn._xlws.SORT(_xlfn._xlws.FILTER(fertilizers[fertilizer_level]&amp;"|"&amp;fertilizers[fertilizer_level_name],fertilizers[experiment_id]=A268)))</f>
        <v>|</v>
      </c>
    </row>
    <row r="269" spans="2:2" x14ac:dyDescent="0.25">
      <c r="B269" t="str" cm="1">
        <f t="array" ref="B269">TRANSPOSE(_xlfn._xlws.SORT(_xlfn._xlws.FILTER(fertilizers[fertilizer_level]&amp;"|"&amp;fertilizers[fertilizer_level_name],fertilizers[experiment_id]=A269)))</f>
        <v>|</v>
      </c>
    </row>
    <row r="270" spans="2:2" x14ac:dyDescent="0.25">
      <c r="B270" t="str" cm="1">
        <f t="array" ref="B270">TRANSPOSE(_xlfn._xlws.SORT(_xlfn._xlws.FILTER(fertilizers[fertilizer_level]&amp;"|"&amp;fertilizers[fertilizer_level_name],fertilizers[experiment_id]=A270)))</f>
        <v>|</v>
      </c>
    </row>
    <row r="271" spans="2:2" x14ac:dyDescent="0.25">
      <c r="B271" t="str" cm="1">
        <f t="array" ref="B271">TRANSPOSE(_xlfn._xlws.SORT(_xlfn._xlws.FILTER(fertilizers[fertilizer_level]&amp;"|"&amp;fertilizers[fertilizer_level_name],fertilizers[experiment_id]=A271)))</f>
        <v>|</v>
      </c>
    </row>
    <row r="272" spans="2:2" x14ac:dyDescent="0.25">
      <c r="B272" t="str" cm="1">
        <f t="array" ref="B272">TRANSPOSE(_xlfn._xlws.SORT(_xlfn._xlws.FILTER(fertilizers[fertilizer_level]&amp;"|"&amp;fertilizers[fertilizer_level_name],fertilizers[experiment_id]=A272)))</f>
        <v>|</v>
      </c>
    </row>
    <row r="273" spans="2:2" x14ac:dyDescent="0.25">
      <c r="B273" t="str" cm="1">
        <f t="array" ref="B273">TRANSPOSE(_xlfn._xlws.SORT(_xlfn._xlws.FILTER(fertilizers[fertilizer_level]&amp;"|"&amp;fertilizers[fertilizer_level_name],fertilizers[experiment_id]=A273)))</f>
        <v>|</v>
      </c>
    </row>
    <row r="274" spans="2:2" x14ac:dyDescent="0.25">
      <c r="B274" t="str" cm="1">
        <f t="array" ref="B274">TRANSPOSE(_xlfn._xlws.SORT(_xlfn._xlws.FILTER(fertilizers[fertilizer_level]&amp;"|"&amp;fertilizers[fertilizer_level_name],fertilizers[experiment_id]=A274)))</f>
        <v>|</v>
      </c>
    </row>
    <row r="275" spans="2:2" x14ac:dyDescent="0.25">
      <c r="B275" t="str" cm="1">
        <f t="array" ref="B275">TRANSPOSE(_xlfn._xlws.SORT(_xlfn._xlws.FILTER(fertilizers[fertilizer_level]&amp;"|"&amp;fertilizers[fertilizer_level_name],fertilizers[experiment_id]=A275)))</f>
        <v>|</v>
      </c>
    </row>
    <row r="276" spans="2:2" x14ac:dyDescent="0.25">
      <c r="B276" t="str" cm="1">
        <f t="array" ref="B276">TRANSPOSE(_xlfn._xlws.SORT(_xlfn._xlws.FILTER(fertilizers[fertilizer_level]&amp;"|"&amp;fertilizers[fertilizer_level_name],fertilizers[experiment_id]=A276)))</f>
        <v>|</v>
      </c>
    </row>
    <row r="277" spans="2:2" x14ac:dyDescent="0.25">
      <c r="B277" t="str" cm="1">
        <f t="array" ref="B277">TRANSPOSE(_xlfn._xlws.SORT(_xlfn._xlws.FILTER(fertilizers[fertilizer_level]&amp;"|"&amp;fertilizers[fertilizer_level_name],fertilizers[experiment_id]=A277)))</f>
        <v>|</v>
      </c>
    </row>
    <row r="278" spans="2:2" x14ac:dyDescent="0.25">
      <c r="B278" t="str" cm="1">
        <f t="array" ref="B278">TRANSPOSE(_xlfn._xlws.SORT(_xlfn._xlws.FILTER(fertilizers[fertilizer_level]&amp;"|"&amp;fertilizers[fertilizer_level_name],fertilizers[experiment_id]=A278)))</f>
        <v>|</v>
      </c>
    </row>
    <row r="279" spans="2:2" x14ac:dyDescent="0.25">
      <c r="B279" t="str" cm="1">
        <f t="array" ref="B279">TRANSPOSE(_xlfn._xlws.SORT(_xlfn._xlws.FILTER(fertilizers[fertilizer_level]&amp;"|"&amp;fertilizers[fertilizer_level_name],fertilizers[experiment_id]=A279)))</f>
        <v>|</v>
      </c>
    </row>
    <row r="280" spans="2:2" x14ac:dyDescent="0.25">
      <c r="B280" t="str" cm="1">
        <f t="array" ref="B280">TRANSPOSE(_xlfn._xlws.SORT(_xlfn._xlws.FILTER(fertilizers[fertilizer_level]&amp;"|"&amp;fertilizers[fertilizer_level_name],fertilizers[experiment_id]=A280)))</f>
        <v>|</v>
      </c>
    </row>
    <row r="281" spans="2:2" x14ac:dyDescent="0.25">
      <c r="B281" t="str" cm="1">
        <f t="array" ref="B281">TRANSPOSE(_xlfn._xlws.SORT(_xlfn._xlws.FILTER(fertilizers[fertilizer_level]&amp;"|"&amp;fertilizers[fertilizer_level_name],fertilizers[experiment_id]=A281)))</f>
        <v>|</v>
      </c>
    </row>
    <row r="282" spans="2:2" x14ac:dyDescent="0.25">
      <c r="B282" t="str" cm="1">
        <f t="array" ref="B282">TRANSPOSE(_xlfn._xlws.SORT(_xlfn._xlws.FILTER(fertilizers[fertilizer_level]&amp;"|"&amp;fertilizers[fertilizer_level_name],fertilizers[experiment_id]=A282)))</f>
        <v>|</v>
      </c>
    </row>
    <row r="283" spans="2:2" x14ac:dyDescent="0.25">
      <c r="B283" t="str" cm="1">
        <f t="array" ref="B283">TRANSPOSE(_xlfn._xlws.SORT(_xlfn._xlws.FILTER(fertilizers[fertilizer_level]&amp;"|"&amp;fertilizers[fertilizer_level_name],fertilizers[experiment_id]=A283)))</f>
        <v>|</v>
      </c>
    </row>
    <row r="284" spans="2:2" x14ac:dyDescent="0.25">
      <c r="B284" t="str" cm="1">
        <f t="array" ref="B284">TRANSPOSE(_xlfn._xlws.SORT(_xlfn._xlws.FILTER(fertilizers[fertilizer_level]&amp;"|"&amp;fertilizers[fertilizer_level_name],fertilizers[experiment_id]=A284)))</f>
        <v>|</v>
      </c>
    </row>
    <row r="285" spans="2:2" x14ac:dyDescent="0.25">
      <c r="B285" t="str" cm="1">
        <f t="array" ref="B285">TRANSPOSE(_xlfn._xlws.SORT(_xlfn._xlws.FILTER(fertilizers[fertilizer_level]&amp;"|"&amp;fertilizers[fertilizer_level_name],fertilizers[experiment_id]=A285)))</f>
        <v>|</v>
      </c>
    </row>
    <row r="286" spans="2:2" x14ac:dyDescent="0.25">
      <c r="B286" t="str" cm="1">
        <f t="array" ref="B286">TRANSPOSE(_xlfn._xlws.SORT(_xlfn._xlws.FILTER(fertilizers[fertilizer_level]&amp;"|"&amp;fertilizers[fertilizer_level_name],fertilizers[experiment_id]=A286)))</f>
        <v>|</v>
      </c>
    </row>
    <row r="287" spans="2:2" x14ac:dyDescent="0.25">
      <c r="B287" t="str" cm="1">
        <f t="array" ref="B287">TRANSPOSE(_xlfn._xlws.SORT(_xlfn._xlws.FILTER(fertilizers[fertilizer_level]&amp;"|"&amp;fertilizers[fertilizer_level_name],fertilizers[experiment_id]=A287)))</f>
        <v>|</v>
      </c>
    </row>
    <row r="288" spans="2:2" x14ac:dyDescent="0.25">
      <c r="B288" t="str" cm="1">
        <f t="array" ref="B288">TRANSPOSE(_xlfn._xlws.SORT(_xlfn._xlws.FILTER(fertilizers[fertilizer_level]&amp;"|"&amp;fertilizers[fertilizer_level_name],fertilizers[experiment_id]=A288)))</f>
        <v>|</v>
      </c>
    </row>
    <row r="289" spans="2:2" x14ac:dyDescent="0.25">
      <c r="B289" t="str" cm="1">
        <f t="array" ref="B289">TRANSPOSE(_xlfn._xlws.SORT(_xlfn._xlws.FILTER(fertilizers[fertilizer_level]&amp;"|"&amp;fertilizers[fertilizer_level_name],fertilizers[experiment_id]=A289)))</f>
        <v>|</v>
      </c>
    </row>
    <row r="290" spans="2:2" x14ac:dyDescent="0.25">
      <c r="B290" t="str" cm="1">
        <f t="array" ref="B290">TRANSPOSE(_xlfn._xlws.SORT(_xlfn._xlws.FILTER(fertilizers[fertilizer_level]&amp;"|"&amp;fertilizers[fertilizer_level_name],fertilizers[experiment_id]=A290)))</f>
        <v>|</v>
      </c>
    </row>
    <row r="291" spans="2:2" x14ac:dyDescent="0.25">
      <c r="B291" t="str" cm="1">
        <f t="array" ref="B291">TRANSPOSE(_xlfn._xlws.SORT(_xlfn._xlws.FILTER(fertilizers[fertilizer_level]&amp;"|"&amp;fertilizers[fertilizer_level_name],fertilizers[experiment_id]=A291)))</f>
        <v>|</v>
      </c>
    </row>
    <row r="292" spans="2:2" x14ac:dyDescent="0.25">
      <c r="B292" t="str" cm="1">
        <f t="array" ref="B292">TRANSPOSE(_xlfn._xlws.SORT(_xlfn._xlws.FILTER(fertilizers[fertilizer_level]&amp;"|"&amp;fertilizers[fertilizer_level_name],fertilizers[experiment_id]=A292)))</f>
        <v>|</v>
      </c>
    </row>
    <row r="293" spans="2:2" x14ac:dyDescent="0.25">
      <c r="B293" t="str" cm="1">
        <f t="array" ref="B293">TRANSPOSE(_xlfn._xlws.SORT(_xlfn._xlws.FILTER(fertilizers[fertilizer_level]&amp;"|"&amp;fertilizers[fertilizer_level_name],fertilizers[experiment_id]=A293)))</f>
        <v>|</v>
      </c>
    </row>
    <row r="294" spans="2:2" x14ac:dyDescent="0.25">
      <c r="B294" t="str" cm="1">
        <f t="array" ref="B294">TRANSPOSE(_xlfn._xlws.SORT(_xlfn._xlws.FILTER(fertilizers[fertilizer_level]&amp;"|"&amp;fertilizers[fertilizer_level_name],fertilizers[experiment_id]=A294)))</f>
        <v>|</v>
      </c>
    </row>
    <row r="295" spans="2:2" x14ac:dyDescent="0.25">
      <c r="B295" t="str" cm="1">
        <f t="array" ref="B295">TRANSPOSE(_xlfn._xlws.SORT(_xlfn._xlws.FILTER(fertilizers[fertilizer_level]&amp;"|"&amp;fertilizers[fertilizer_level_name],fertilizers[experiment_id]=A295)))</f>
        <v>|</v>
      </c>
    </row>
    <row r="296" spans="2:2" x14ac:dyDescent="0.25">
      <c r="B296" t="str" cm="1">
        <f t="array" ref="B296">TRANSPOSE(_xlfn._xlws.SORT(_xlfn._xlws.FILTER(fertilizers[fertilizer_level]&amp;"|"&amp;fertilizers[fertilizer_level_name],fertilizers[experiment_id]=A296)))</f>
        <v>|</v>
      </c>
    </row>
    <row r="297" spans="2:2" x14ac:dyDescent="0.25">
      <c r="B297" t="str" cm="1">
        <f t="array" ref="B297">TRANSPOSE(_xlfn._xlws.SORT(_xlfn._xlws.FILTER(fertilizers[fertilizer_level]&amp;"|"&amp;fertilizers[fertilizer_level_name],fertilizers[experiment_id]=A297)))</f>
        <v>|</v>
      </c>
    </row>
    <row r="298" spans="2:2" x14ac:dyDescent="0.25">
      <c r="B298" t="str" cm="1">
        <f t="array" ref="B298">TRANSPOSE(_xlfn._xlws.SORT(_xlfn._xlws.FILTER(fertilizers[fertilizer_level]&amp;"|"&amp;fertilizers[fertilizer_level_name],fertilizers[experiment_id]=A298)))</f>
        <v>|</v>
      </c>
    </row>
    <row r="299" spans="2:2" x14ac:dyDescent="0.25">
      <c r="B299" t="str" cm="1">
        <f t="array" ref="B299">TRANSPOSE(_xlfn._xlws.SORT(_xlfn._xlws.FILTER(fertilizers[fertilizer_level]&amp;"|"&amp;fertilizers[fertilizer_level_name],fertilizers[experiment_id]=A299)))</f>
        <v>|</v>
      </c>
    </row>
    <row r="300" spans="2:2" x14ac:dyDescent="0.25">
      <c r="B300" t="str" cm="1">
        <f t="array" ref="B300">TRANSPOSE(_xlfn._xlws.SORT(_xlfn._xlws.FILTER(fertilizers[fertilizer_level]&amp;"|"&amp;fertilizers[fertilizer_level_name],fertilizers[experiment_id]=A300)))</f>
        <v>|</v>
      </c>
    </row>
    <row r="301" spans="2:2" x14ac:dyDescent="0.25">
      <c r="B301" t="str" cm="1">
        <f t="array" ref="B301">TRANSPOSE(_xlfn._xlws.SORT(_xlfn._xlws.FILTER(fertilizers[fertilizer_level]&amp;"|"&amp;fertilizers[fertilizer_level_name],fertilizers[experiment_id]=A301)))</f>
        <v>|</v>
      </c>
    </row>
    <row r="302" spans="2:2" x14ac:dyDescent="0.25">
      <c r="B302" t="str" cm="1">
        <f t="array" ref="B302">TRANSPOSE(_xlfn._xlws.SORT(_xlfn._xlws.FILTER(fertilizers[fertilizer_level]&amp;"|"&amp;fertilizers[fertilizer_level_name],fertilizers[experiment_id]=A302)))</f>
        <v>|</v>
      </c>
    </row>
    <row r="303" spans="2:2" x14ac:dyDescent="0.25">
      <c r="B303" t="str" cm="1">
        <f t="array" ref="B303">TRANSPOSE(_xlfn._xlws.SORT(_xlfn._xlws.FILTER(fertilizers[fertilizer_level]&amp;"|"&amp;fertilizers[fertilizer_level_name],fertilizers[experiment_id]=A303)))</f>
        <v>|</v>
      </c>
    </row>
    <row r="304" spans="2:2" x14ac:dyDescent="0.25">
      <c r="B304" t="str" cm="1">
        <f t="array" ref="B304">TRANSPOSE(_xlfn._xlws.SORT(_xlfn._xlws.FILTER(fertilizers[fertilizer_level]&amp;"|"&amp;fertilizers[fertilizer_level_name],fertilizers[experiment_id]=A304)))</f>
        <v>|</v>
      </c>
    </row>
    <row r="305" spans="2:2" x14ac:dyDescent="0.25">
      <c r="B305" t="str" cm="1">
        <f t="array" ref="B305">TRANSPOSE(_xlfn._xlws.SORT(_xlfn._xlws.FILTER(fertilizers[fertilizer_level]&amp;"|"&amp;fertilizers[fertilizer_level_name],fertilizers[experiment_id]=A305)))</f>
        <v>|</v>
      </c>
    </row>
    <row r="306" spans="2:2" x14ac:dyDescent="0.25">
      <c r="B306" t="str" cm="1">
        <f t="array" ref="B306">TRANSPOSE(_xlfn._xlws.SORT(_xlfn._xlws.FILTER(fertilizers[fertilizer_level]&amp;"|"&amp;fertilizers[fertilizer_level_name],fertilizers[experiment_id]=A306)))</f>
        <v>|</v>
      </c>
    </row>
    <row r="307" spans="2:2" x14ac:dyDescent="0.25">
      <c r="B307" t="str" cm="1">
        <f t="array" ref="B307">TRANSPOSE(_xlfn._xlws.SORT(_xlfn._xlws.FILTER(fertilizers[fertilizer_level]&amp;"|"&amp;fertilizers[fertilizer_level_name],fertilizers[experiment_id]=A307)))</f>
        <v>|</v>
      </c>
    </row>
    <row r="308" spans="2:2" x14ac:dyDescent="0.25">
      <c r="B308" t="str" cm="1">
        <f t="array" ref="B308">TRANSPOSE(_xlfn._xlws.SORT(_xlfn._xlws.FILTER(fertilizers[fertilizer_level]&amp;"|"&amp;fertilizers[fertilizer_level_name],fertilizers[experiment_id]=A308)))</f>
        <v>|</v>
      </c>
    </row>
    <row r="309" spans="2:2" x14ac:dyDescent="0.25">
      <c r="B309" t="str" cm="1">
        <f t="array" ref="B309">TRANSPOSE(_xlfn._xlws.SORT(_xlfn._xlws.FILTER(fertilizers[fertilizer_level]&amp;"|"&amp;fertilizers[fertilizer_level_name],fertilizers[experiment_id]=A309)))</f>
        <v>|</v>
      </c>
    </row>
    <row r="310" spans="2:2" x14ac:dyDescent="0.25">
      <c r="B310" t="str" cm="1">
        <f t="array" ref="B310">TRANSPOSE(_xlfn._xlws.SORT(_xlfn._xlws.FILTER(fertilizers[fertilizer_level]&amp;"|"&amp;fertilizers[fertilizer_level_name],fertilizers[experiment_id]=A310)))</f>
        <v>|</v>
      </c>
    </row>
    <row r="311" spans="2:2" x14ac:dyDescent="0.25">
      <c r="B311" t="str" cm="1">
        <f t="array" ref="B311">TRANSPOSE(_xlfn._xlws.SORT(_xlfn._xlws.FILTER(fertilizers[fertilizer_level]&amp;"|"&amp;fertilizers[fertilizer_level_name],fertilizers[experiment_id]=A311)))</f>
        <v>|</v>
      </c>
    </row>
    <row r="312" spans="2:2" x14ac:dyDescent="0.25">
      <c r="B312" t="str" cm="1">
        <f t="array" ref="B312">TRANSPOSE(_xlfn._xlws.SORT(_xlfn._xlws.FILTER(fertilizers[fertilizer_level]&amp;"|"&amp;fertilizers[fertilizer_level_name],fertilizers[experiment_id]=A312)))</f>
        <v>|</v>
      </c>
    </row>
    <row r="313" spans="2:2" x14ac:dyDescent="0.25">
      <c r="B313" t="str" cm="1">
        <f t="array" ref="B313">TRANSPOSE(_xlfn._xlws.SORT(_xlfn._xlws.FILTER(fertilizers[fertilizer_level]&amp;"|"&amp;fertilizers[fertilizer_level_name],fertilizers[experiment_id]=A313)))</f>
        <v>|</v>
      </c>
    </row>
    <row r="314" spans="2:2" x14ac:dyDescent="0.25">
      <c r="B314" t="str" cm="1">
        <f t="array" ref="B314">TRANSPOSE(_xlfn._xlws.SORT(_xlfn._xlws.FILTER(fertilizers[fertilizer_level]&amp;"|"&amp;fertilizers[fertilizer_level_name],fertilizers[experiment_id]=A314)))</f>
        <v>|</v>
      </c>
    </row>
    <row r="315" spans="2:2" x14ac:dyDescent="0.25">
      <c r="B315" t="str" cm="1">
        <f t="array" ref="B315">TRANSPOSE(_xlfn._xlws.SORT(_xlfn._xlws.FILTER(fertilizers[fertilizer_level]&amp;"|"&amp;fertilizers[fertilizer_level_name],fertilizers[experiment_id]=A315)))</f>
        <v>|</v>
      </c>
    </row>
    <row r="316" spans="2:2" x14ac:dyDescent="0.25">
      <c r="B316" t="str" cm="1">
        <f t="array" ref="B316">TRANSPOSE(_xlfn._xlws.SORT(_xlfn._xlws.FILTER(fertilizers[fertilizer_level]&amp;"|"&amp;fertilizers[fertilizer_level_name],fertilizers[experiment_id]=A316)))</f>
        <v>|</v>
      </c>
    </row>
    <row r="317" spans="2:2" x14ac:dyDescent="0.25">
      <c r="B317" t="str" cm="1">
        <f t="array" ref="B317">TRANSPOSE(_xlfn._xlws.SORT(_xlfn._xlws.FILTER(fertilizers[fertilizer_level]&amp;"|"&amp;fertilizers[fertilizer_level_name],fertilizers[experiment_id]=A317)))</f>
        <v>|</v>
      </c>
    </row>
    <row r="318" spans="2:2" x14ac:dyDescent="0.25">
      <c r="B318" t="str" cm="1">
        <f t="array" ref="B318">TRANSPOSE(_xlfn._xlws.SORT(_xlfn._xlws.FILTER(fertilizers[fertilizer_level]&amp;"|"&amp;fertilizers[fertilizer_level_name],fertilizers[experiment_id]=A318)))</f>
        <v>|</v>
      </c>
    </row>
    <row r="319" spans="2:2" x14ac:dyDescent="0.25">
      <c r="B319" t="str" cm="1">
        <f t="array" ref="B319">TRANSPOSE(_xlfn._xlws.SORT(_xlfn._xlws.FILTER(fertilizers[fertilizer_level]&amp;"|"&amp;fertilizers[fertilizer_level_name],fertilizers[experiment_id]=A319)))</f>
        <v>|</v>
      </c>
    </row>
    <row r="320" spans="2:2" x14ac:dyDescent="0.25">
      <c r="B320" t="str" cm="1">
        <f t="array" ref="B320">TRANSPOSE(_xlfn._xlws.SORT(_xlfn._xlws.FILTER(fertilizers[fertilizer_level]&amp;"|"&amp;fertilizers[fertilizer_level_name],fertilizers[experiment_id]=A320)))</f>
        <v>|</v>
      </c>
    </row>
    <row r="321" spans="2:2" x14ac:dyDescent="0.25">
      <c r="B321" t="str" cm="1">
        <f t="array" ref="B321">TRANSPOSE(_xlfn._xlws.SORT(_xlfn._xlws.FILTER(fertilizers[fertilizer_level]&amp;"|"&amp;fertilizers[fertilizer_level_name],fertilizers[experiment_id]=A321)))</f>
        <v>|</v>
      </c>
    </row>
    <row r="322" spans="2:2" x14ac:dyDescent="0.25">
      <c r="B322" t="str" cm="1">
        <f t="array" ref="B322">TRANSPOSE(_xlfn._xlws.SORT(_xlfn._xlws.FILTER(fertilizers[fertilizer_level]&amp;"|"&amp;fertilizers[fertilizer_level_name],fertilizers[experiment_id]=A322)))</f>
        <v>|</v>
      </c>
    </row>
    <row r="323" spans="2:2" x14ac:dyDescent="0.25">
      <c r="B323" t="str" cm="1">
        <f t="array" ref="B323">TRANSPOSE(_xlfn._xlws.SORT(_xlfn._xlws.FILTER(fertilizers[fertilizer_level]&amp;"|"&amp;fertilizers[fertilizer_level_name],fertilizers[experiment_id]=A323)))</f>
        <v>|</v>
      </c>
    </row>
    <row r="324" spans="2:2" x14ac:dyDescent="0.25">
      <c r="B324" t="str" cm="1">
        <f t="array" ref="B324">TRANSPOSE(_xlfn._xlws.SORT(_xlfn._xlws.FILTER(fertilizers[fertilizer_level]&amp;"|"&amp;fertilizers[fertilizer_level_name],fertilizers[experiment_id]=A324)))</f>
        <v>|</v>
      </c>
    </row>
    <row r="325" spans="2:2" x14ac:dyDescent="0.25">
      <c r="B325" t="str" cm="1">
        <f t="array" ref="B325">TRANSPOSE(_xlfn._xlws.SORT(_xlfn._xlws.FILTER(fertilizers[fertilizer_level]&amp;"|"&amp;fertilizers[fertilizer_level_name],fertilizers[experiment_id]=A325)))</f>
        <v>|</v>
      </c>
    </row>
    <row r="326" spans="2:2" x14ac:dyDescent="0.25">
      <c r="B326" t="str" cm="1">
        <f t="array" ref="B326">TRANSPOSE(_xlfn._xlws.SORT(_xlfn._xlws.FILTER(fertilizers[fertilizer_level]&amp;"|"&amp;fertilizers[fertilizer_level_name],fertilizers[experiment_id]=A326)))</f>
        <v>|</v>
      </c>
    </row>
    <row r="327" spans="2:2" x14ac:dyDescent="0.25">
      <c r="B327" t="str" cm="1">
        <f t="array" ref="B327">TRANSPOSE(_xlfn._xlws.SORT(_xlfn._xlws.FILTER(fertilizers[fertilizer_level]&amp;"|"&amp;fertilizers[fertilizer_level_name],fertilizers[experiment_id]=A327)))</f>
        <v>|</v>
      </c>
    </row>
    <row r="328" spans="2:2" x14ac:dyDescent="0.25">
      <c r="B328" t="str" cm="1">
        <f t="array" ref="B328">TRANSPOSE(_xlfn._xlws.SORT(_xlfn._xlws.FILTER(fertilizers[fertilizer_level]&amp;"|"&amp;fertilizers[fertilizer_level_name],fertilizers[experiment_id]=A328)))</f>
        <v>|</v>
      </c>
    </row>
    <row r="329" spans="2:2" x14ac:dyDescent="0.25">
      <c r="B329" t="str" cm="1">
        <f t="array" ref="B329">TRANSPOSE(_xlfn._xlws.SORT(_xlfn._xlws.FILTER(fertilizers[fertilizer_level]&amp;"|"&amp;fertilizers[fertilizer_level_name],fertilizers[experiment_id]=A329)))</f>
        <v>|</v>
      </c>
    </row>
    <row r="330" spans="2:2" x14ac:dyDescent="0.25">
      <c r="B330" t="str" cm="1">
        <f t="array" ref="B330">TRANSPOSE(_xlfn._xlws.SORT(_xlfn._xlws.FILTER(fertilizers[fertilizer_level]&amp;"|"&amp;fertilizers[fertilizer_level_name],fertilizers[experiment_id]=A330)))</f>
        <v>|</v>
      </c>
    </row>
    <row r="331" spans="2:2" x14ac:dyDescent="0.25">
      <c r="B331" t="str" cm="1">
        <f t="array" ref="B331">TRANSPOSE(_xlfn._xlws.SORT(_xlfn._xlws.FILTER(fertilizers[fertilizer_level]&amp;"|"&amp;fertilizers[fertilizer_level_name],fertilizers[experiment_id]=A331)))</f>
        <v>|</v>
      </c>
    </row>
    <row r="332" spans="2:2" x14ac:dyDescent="0.25">
      <c r="B332" t="str" cm="1">
        <f t="array" ref="B332">TRANSPOSE(_xlfn._xlws.SORT(_xlfn._xlws.FILTER(fertilizers[fertilizer_level]&amp;"|"&amp;fertilizers[fertilizer_level_name],fertilizers[experiment_id]=A332)))</f>
        <v>|</v>
      </c>
    </row>
    <row r="333" spans="2:2" x14ac:dyDescent="0.25">
      <c r="B333" t="str" cm="1">
        <f t="array" ref="B333">TRANSPOSE(_xlfn._xlws.SORT(_xlfn._xlws.FILTER(fertilizers[fertilizer_level]&amp;"|"&amp;fertilizers[fertilizer_level_name],fertilizers[experiment_id]=A333)))</f>
        <v>|</v>
      </c>
    </row>
    <row r="334" spans="2:2" x14ac:dyDescent="0.25">
      <c r="B334" t="str" cm="1">
        <f t="array" ref="B334">TRANSPOSE(_xlfn._xlws.SORT(_xlfn._xlws.FILTER(fertilizers[fertilizer_level]&amp;"|"&amp;fertilizers[fertilizer_level_name],fertilizers[experiment_id]=A334)))</f>
        <v>|</v>
      </c>
    </row>
    <row r="335" spans="2:2" x14ac:dyDescent="0.25">
      <c r="B335" t="str" cm="1">
        <f t="array" ref="B335">TRANSPOSE(_xlfn._xlws.SORT(_xlfn._xlws.FILTER(fertilizers[fertilizer_level]&amp;"|"&amp;fertilizers[fertilizer_level_name],fertilizers[experiment_id]=A335)))</f>
        <v>|</v>
      </c>
    </row>
    <row r="336" spans="2:2" x14ac:dyDescent="0.25">
      <c r="B336" t="str" cm="1">
        <f t="array" ref="B336">TRANSPOSE(_xlfn._xlws.SORT(_xlfn._xlws.FILTER(fertilizers[fertilizer_level]&amp;"|"&amp;fertilizers[fertilizer_level_name],fertilizers[experiment_id]=A336)))</f>
        <v>|</v>
      </c>
    </row>
    <row r="337" spans="2:2" x14ac:dyDescent="0.25">
      <c r="B337" t="str" cm="1">
        <f t="array" ref="B337">TRANSPOSE(_xlfn._xlws.SORT(_xlfn._xlws.FILTER(fertilizers[fertilizer_level]&amp;"|"&amp;fertilizers[fertilizer_level_name],fertilizers[experiment_id]=A337)))</f>
        <v>|</v>
      </c>
    </row>
    <row r="338" spans="2:2" x14ac:dyDescent="0.25">
      <c r="B338" t="str" cm="1">
        <f t="array" ref="B338">TRANSPOSE(_xlfn._xlws.SORT(_xlfn._xlws.FILTER(fertilizers[fertilizer_level]&amp;"|"&amp;fertilizers[fertilizer_level_name],fertilizers[experiment_id]=A338)))</f>
        <v>|</v>
      </c>
    </row>
    <row r="339" spans="2:2" x14ac:dyDescent="0.25">
      <c r="B339" t="str" cm="1">
        <f t="array" ref="B339">TRANSPOSE(_xlfn._xlws.SORT(_xlfn._xlws.FILTER(fertilizers[fertilizer_level]&amp;"|"&amp;fertilizers[fertilizer_level_name],fertilizers[experiment_id]=A339)))</f>
        <v>|</v>
      </c>
    </row>
    <row r="340" spans="2:2" x14ac:dyDescent="0.25">
      <c r="B340" t="str" cm="1">
        <f t="array" ref="B340">TRANSPOSE(_xlfn._xlws.SORT(_xlfn._xlws.FILTER(fertilizers[fertilizer_level]&amp;"|"&amp;fertilizers[fertilizer_level_name],fertilizers[experiment_id]=A340)))</f>
        <v>|</v>
      </c>
    </row>
    <row r="341" spans="2:2" x14ac:dyDescent="0.25">
      <c r="B341" t="str" cm="1">
        <f t="array" ref="B341">TRANSPOSE(_xlfn._xlws.SORT(_xlfn._xlws.FILTER(fertilizers[fertilizer_level]&amp;"|"&amp;fertilizers[fertilizer_level_name],fertilizers[experiment_id]=A341)))</f>
        <v>|</v>
      </c>
    </row>
    <row r="342" spans="2:2" x14ac:dyDescent="0.25">
      <c r="B342" t="str" cm="1">
        <f t="array" ref="B342">TRANSPOSE(_xlfn._xlws.SORT(_xlfn._xlws.FILTER(fertilizers[fertilizer_level]&amp;"|"&amp;fertilizers[fertilizer_level_name],fertilizers[experiment_id]=A342)))</f>
        <v>|</v>
      </c>
    </row>
    <row r="343" spans="2:2" x14ac:dyDescent="0.25">
      <c r="B343" t="str" cm="1">
        <f t="array" ref="B343">TRANSPOSE(_xlfn._xlws.SORT(_xlfn._xlws.FILTER(fertilizers[fertilizer_level]&amp;"|"&amp;fertilizers[fertilizer_level_name],fertilizers[experiment_id]=A343)))</f>
        <v>|</v>
      </c>
    </row>
    <row r="344" spans="2:2" x14ac:dyDescent="0.25">
      <c r="B344" t="str" cm="1">
        <f t="array" ref="B344">TRANSPOSE(_xlfn._xlws.SORT(_xlfn._xlws.FILTER(fertilizers[fertilizer_level]&amp;"|"&amp;fertilizers[fertilizer_level_name],fertilizers[experiment_id]=A344)))</f>
        <v>|</v>
      </c>
    </row>
    <row r="345" spans="2:2" x14ac:dyDescent="0.25">
      <c r="B345" t="str" cm="1">
        <f t="array" ref="B345">TRANSPOSE(_xlfn._xlws.SORT(_xlfn._xlws.FILTER(fertilizers[fertilizer_level]&amp;"|"&amp;fertilizers[fertilizer_level_name],fertilizers[experiment_id]=A345)))</f>
        <v>|</v>
      </c>
    </row>
    <row r="346" spans="2:2" x14ac:dyDescent="0.25">
      <c r="B346" t="str" cm="1">
        <f t="array" ref="B346">TRANSPOSE(_xlfn._xlws.SORT(_xlfn._xlws.FILTER(fertilizers[fertilizer_level]&amp;"|"&amp;fertilizers[fertilizer_level_name],fertilizers[experiment_id]=A346)))</f>
        <v>|</v>
      </c>
    </row>
    <row r="347" spans="2:2" x14ac:dyDescent="0.25">
      <c r="B347" t="str" cm="1">
        <f t="array" ref="B347">TRANSPOSE(_xlfn._xlws.SORT(_xlfn._xlws.FILTER(fertilizers[fertilizer_level]&amp;"|"&amp;fertilizers[fertilizer_level_name],fertilizers[experiment_id]=A347)))</f>
        <v>|</v>
      </c>
    </row>
    <row r="348" spans="2:2" x14ac:dyDescent="0.25">
      <c r="B348" t="str" cm="1">
        <f t="array" ref="B348">TRANSPOSE(_xlfn._xlws.SORT(_xlfn._xlws.FILTER(fertilizers[fertilizer_level]&amp;"|"&amp;fertilizers[fertilizer_level_name],fertilizers[experiment_id]=A348)))</f>
        <v>|</v>
      </c>
    </row>
    <row r="349" spans="2:2" x14ac:dyDescent="0.25">
      <c r="B349" t="str" cm="1">
        <f t="array" ref="B349">TRANSPOSE(_xlfn._xlws.SORT(_xlfn._xlws.FILTER(fertilizers[fertilizer_level]&amp;"|"&amp;fertilizers[fertilizer_level_name],fertilizers[experiment_id]=A349)))</f>
        <v>|</v>
      </c>
    </row>
    <row r="350" spans="2:2" x14ac:dyDescent="0.25">
      <c r="B350" t="str" cm="1">
        <f t="array" ref="B350">TRANSPOSE(_xlfn._xlws.SORT(_xlfn._xlws.FILTER(fertilizers[fertilizer_level]&amp;"|"&amp;fertilizers[fertilizer_level_name],fertilizers[experiment_id]=A350)))</f>
        <v>|</v>
      </c>
    </row>
    <row r="351" spans="2:2" x14ac:dyDescent="0.25">
      <c r="B351" t="str" cm="1">
        <f t="array" ref="B351">TRANSPOSE(_xlfn._xlws.SORT(_xlfn._xlws.FILTER(fertilizers[fertilizer_level]&amp;"|"&amp;fertilizers[fertilizer_level_name],fertilizers[experiment_id]=A351)))</f>
        <v>|</v>
      </c>
    </row>
    <row r="352" spans="2:2" x14ac:dyDescent="0.25">
      <c r="B352" t="str" cm="1">
        <f t="array" ref="B352">TRANSPOSE(_xlfn._xlws.SORT(_xlfn._xlws.FILTER(fertilizers[fertilizer_level]&amp;"|"&amp;fertilizers[fertilizer_level_name],fertilizers[experiment_id]=A352)))</f>
        <v>|</v>
      </c>
    </row>
    <row r="353" spans="2:2" x14ac:dyDescent="0.25">
      <c r="B353" t="str" cm="1">
        <f t="array" ref="B353">TRANSPOSE(_xlfn._xlws.SORT(_xlfn._xlws.FILTER(fertilizers[fertilizer_level]&amp;"|"&amp;fertilizers[fertilizer_level_name],fertilizers[experiment_id]=A353)))</f>
        <v>|</v>
      </c>
    </row>
    <row r="354" spans="2:2" x14ac:dyDescent="0.25">
      <c r="B354" t="str" cm="1">
        <f t="array" ref="B354">TRANSPOSE(_xlfn._xlws.SORT(_xlfn._xlws.FILTER(fertilizers[fertilizer_level]&amp;"|"&amp;fertilizers[fertilizer_level_name],fertilizers[experiment_id]=A354)))</f>
        <v>|</v>
      </c>
    </row>
    <row r="355" spans="2:2" x14ac:dyDescent="0.25">
      <c r="B355" t="str" cm="1">
        <f t="array" ref="B355">TRANSPOSE(_xlfn._xlws.SORT(_xlfn._xlws.FILTER(fertilizers[fertilizer_level]&amp;"|"&amp;fertilizers[fertilizer_level_name],fertilizers[experiment_id]=A355)))</f>
        <v>|</v>
      </c>
    </row>
    <row r="356" spans="2:2" x14ac:dyDescent="0.25">
      <c r="B356" t="str" cm="1">
        <f t="array" ref="B356">TRANSPOSE(_xlfn._xlws.SORT(_xlfn._xlws.FILTER(fertilizers[fertilizer_level]&amp;"|"&amp;fertilizers[fertilizer_level_name],fertilizers[experiment_id]=A356)))</f>
        <v>|</v>
      </c>
    </row>
    <row r="357" spans="2:2" x14ac:dyDescent="0.25">
      <c r="B357" t="str" cm="1">
        <f t="array" ref="B357">TRANSPOSE(_xlfn._xlws.SORT(_xlfn._xlws.FILTER(fertilizers[fertilizer_level]&amp;"|"&amp;fertilizers[fertilizer_level_name],fertilizers[experiment_id]=A357)))</f>
        <v>|</v>
      </c>
    </row>
    <row r="358" spans="2:2" x14ac:dyDescent="0.25">
      <c r="B358" t="str" cm="1">
        <f t="array" ref="B358">TRANSPOSE(_xlfn._xlws.SORT(_xlfn._xlws.FILTER(fertilizers[fertilizer_level]&amp;"|"&amp;fertilizers[fertilizer_level_name],fertilizers[experiment_id]=A358)))</f>
        <v>|</v>
      </c>
    </row>
    <row r="359" spans="2:2" x14ac:dyDescent="0.25">
      <c r="B359" t="str" cm="1">
        <f t="array" ref="B359">TRANSPOSE(_xlfn._xlws.SORT(_xlfn._xlws.FILTER(fertilizers[fertilizer_level]&amp;"|"&amp;fertilizers[fertilizer_level_name],fertilizers[experiment_id]=A359)))</f>
        <v>|</v>
      </c>
    </row>
    <row r="360" spans="2:2" x14ac:dyDescent="0.25">
      <c r="B360" t="str" cm="1">
        <f t="array" ref="B360">TRANSPOSE(_xlfn._xlws.SORT(_xlfn._xlws.FILTER(fertilizers[fertilizer_level]&amp;"|"&amp;fertilizers[fertilizer_level_name],fertilizers[experiment_id]=A360)))</f>
        <v>|</v>
      </c>
    </row>
    <row r="361" spans="2:2" x14ac:dyDescent="0.25">
      <c r="B361" t="str" cm="1">
        <f t="array" ref="B361">TRANSPOSE(_xlfn._xlws.SORT(_xlfn._xlws.FILTER(fertilizers[fertilizer_level]&amp;"|"&amp;fertilizers[fertilizer_level_name],fertilizers[experiment_id]=A361)))</f>
        <v>|</v>
      </c>
    </row>
    <row r="362" spans="2:2" x14ac:dyDescent="0.25">
      <c r="B362" t="str" cm="1">
        <f t="array" ref="B362">TRANSPOSE(_xlfn._xlws.SORT(_xlfn._xlws.FILTER(fertilizers[fertilizer_level]&amp;"|"&amp;fertilizers[fertilizer_level_name],fertilizers[experiment_id]=A362)))</f>
        <v>|</v>
      </c>
    </row>
    <row r="363" spans="2:2" x14ac:dyDescent="0.25">
      <c r="B363" t="str" cm="1">
        <f t="array" ref="B363">TRANSPOSE(_xlfn._xlws.SORT(_xlfn._xlws.FILTER(fertilizers[fertilizer_level]&amp;"|"&amp;fertilizers[fertilizer_level_name],fertilizers[experiment_id]=A363)))</f>
        <v>|</v>
      </c>
    </row>
    <row r="364" spans="2:2" x14ac:dyDescent="0.25">
      <c r="B364" t="str" cm="1">
        <f t="array" ref="B364">TRANSPOSE(_xlfn._xlws.SORT(_xlfn._xlws.FILTER(fertilizers[fertilizer_level]&amp;"|"&amp;fertilizers[fertilizer_level_name],fertilizers[experiment_id]=A364)))</f>
        <v>|</v>
      </c>
    </row>
    <row r="365" spans="2:2" x14ac:dyDescent="0.25">
      <c r="B365" t="str" cm="1">
        <f t="array" ref="B365">TRANSPOSE(_xlfn._xlws.SORT(_xlfn._xlws.FILTER(fertilizers[fertilizer_level]&amp;"|"&amp;fertilizers[fertilizer_level_name],fertilizers[experiment_id]=A365)))</f>
        <v>|</v>
      </c>
    </row>
    <row r="366" spans="2:2" x14ac:dyDescent="0.25">
      <c r="B366" t="str" cm="1">
        <f t="array" ref="B366">TRANSPOSE(_xlfn._xlws.SORT(_xlfn._xlws.FILTER(fertilizers[fertilizer_level]&amp;"|"&amp;fertilizers[fertilizer_level_name],fertilizers[experiment_id]=A366)))</f>
        <v>|</v>
      </c>
    </row>
    <row r="367" spans="2:2" x14ac:dyDescent="0.25">
      <c r="B367" t="str" cm="1">
        <f t="array" ref="B367">TRANSPOSE(_xlfn._xlws.SORT(_xlfn._xlws.FILTER(fertilizers[fertilizer_level]&amp;"|"&amp;fertilizers[fertilizer_level_name],fertilizers[experiment_id]=A367)))</f>
        <v>|</v>
      </c>
    </row>
    <row r="368" spans="2:2" x14ac:dyDescent="0.25">
      <c r="B368" t="str" cm="1">
        <f t="array" ref="B368">TRANSPOSE(_xlfn._xlws.SORT(_xlfn._xlws.FILTER(fertilizers[fertilizer_level]&amp;"|"&amp;fertilizers[fertilizer_level_name],fertilizers[experiment_id]=A368)))</f>
        <v>|</v>
      </c>
    </row>
    <row r="369" spans="2:2" x14ac:dyDescent="0.25">
      <c r="B369" t="str" cm="1">
        <f t="array" ref="B369">TRANSPOSE(_xlfn._xlws.SORT(_xlfn._xlws.FILTER(fertilizers[fertilizer_level]&amp;"|"&amp;fertilizers[fertilizer_level_name],fertilizers[experiment_id]=A369)))</f>
        <v>|</v>
      </c>
    </row>
    <row r="370" spans="2:2" x14ac:dyDescent="0.25">
      <c r="B370" t="str" cm="1">
        <f t="array" ref="B370">TRANSPOSE(_xlfn._xlws.SORT(_xlfn._xlws.FILTER(fertilizers[fertilizer_level]&amp;"|"&amp;fertilizers[fertilizer_level_name],fertilizers[experiment_id]=A370)))</f>
        <v>|</v>
      </c>
    </row>
    <row r="371" spans="2:2" x14ac:dyDescent="0.25">
      <c r="B371" t="str" cm="1">
        <f t="array" ref="B371">TRANSPOSE(_xlfn._xlws.SORT(_xlfn._xlws.FILTER(fertilizers[fertilizer_level]&amp;"|"&amp;fertilizers[fertilizer_level_name],fertilizers[experiment_id]=A371)))</f>
        <v>|</v>
      </c>
    </row>
    <row r="372" spans="2:2" x14ac:dyDescent="0.25">
      <c r="B372" t="str" cm="1">
        <f t="array" ref="B372">TRANSPOSE(_xlfn._xlws.SORT(_xlfn._xlws.FILTER(fertilizers[fertilizer_level]&amp;"|"&amp;fertilizers[fertilizer_level_name],fertilizers[experiment_id]=A372)))</f>
        <v>|</v>
      </c>
    </row>
    <row r="373" spans="2:2" x14ac:dyDescent="0.25">
      <c r="B373" t="str" cm="1">
        <f t="array" ref="B373">TRANSPOSE(_xlfn._xlws.SORT(_xlfn._xlws.FILTER(fertilizers[fertilizer_level]&amp;"|"&amp;fertilizers[fertilizer_level_name],fertilizers[experiment_id]=A373)))</f>
        <v>|</v>
      </c>
    </row>
    <row r="374" spans="2:2" x14ac:dyDescent="0.25">
      <c r="B374" t="str" cm="1">
        <f t="array" ref="B374">TRANSPOSE(_xlfn._xlws.SORT(_xlfn._xlws.FILTER(fertilizers[fertilizer_level]&amp;"|"&amp;fertilizers[fertilizer_level_name],fertilizers[experiment_id]=A374)))</f>
        <v>|</v>
      </c>
    </row>
    <row r="375" spans="2:2" x14ac:dyDescent="0.25">
      <c r="B375" t="str" cm="1">
        <f t="array" ref="B375">TRANSPOSE(_xlfn._xlws.SORT(_xlfn._xlws.FILTER(fertilizers[fertilizer_level]&amp;"|"&amp;fertilizers[fertilizer_level_name],fertilizers[experiment_id]=A375)))</f>
        <v>|</v>
      </c>
    </row>
    <row r="376" spans="2:2" x14ac:dyDescent="0.25">
      <c r="B376" t="str" cm="1">
        <f t="array" ref="B376">TRANSPOSE(_xlfn._xlws.SORT(_xlfn._xlws.FILTER(fertilizers[fertilizer_level]&amp;"|"&amp;fertilizers[fertilizer_level_name],fertilizers[experiment_id]=A376)))</f>
        <v>|</v>
      </c>
    </row>
    <row r="377" spans="2:2" x14ac:dyDescent="0.25">
      <c r="B377" t="str" cm="1">
        <f t="array" ref="B377">TRANSPOSE(_xlfn._xlws.SORT(_xlfn._xlws.FILTER(fertilizers[fertilizer_level]&amp;"|"&amp;fertilizers[fertilizer_level_name],fertilizers[experiment_id]=A377)))</f>
        <v>|</v>
      </c>
    </row>
    <row r="378" spans="2:2" x14ac:dyDescent="0.25">
      <c r="B378" t="str" cm="1">
        <f t="array" ref="B378">TRANSPOSE(_xlfn._xlws.SORT(_xlfn._xlws.FILTER(fertilizers[fertilizer_level]&amp;"|"&amp;fertilizers[fertilizer_level_name],fertilizers[experiment_id]=A378)))</f>
        <v>|</v>
      </c>
    </row>
    <row r="379" spans="2:2" x14ac:dyDescent="0.25">
      <c r="B379" t="str" cm="1">
        <f t="array" ref="B379">TRANSPOSE(_xlfn._xlws.SORT(_xlfn._xlws.FILTER(fertilizers[fertilizer_level]&amp;"|"&amp;fertilizers[fertilizer_level_name],fertilizers[experiment_id]=A379)))</f>
        <v>|</v>
      </c>
    </row>
    <row r="380" spans="2:2" x14ac:dyDescent="0.25">
      <c r="B380" t="str" cm="1">
        <f t="array" ref="B380">TRANSPOSE(_xlfn._xlws.SORT(_xlfn._xlws.FILTER(fertilizers[fertilizer_level]&amp;"|"&amp;fertilizers[fertilizer_level_name],fertilizers[experiment_id]=A380)))</f>
        <v>|</v>
      </c>
    </row>
    <row r="381" spans="2:2" x14ac:dyDescent="0.25">
      <c r="B381" t="str" cm="1">
        <f t="array" ref="B381">TRANSPOSE(_xlfn._xlws.SORT(_xlfn._xlws.FILTER(fertilizers[fertilizer_level]&amp;"|"&amp;fertilizers[fertilizer_level_name],fertilizers[experiment_id]=A381)))</f>
        <v>|</v>
      </c>
    </row>
    <row r="382" spans="2:2" x14ac:dyDescent="0.25">
      <c r="B382" t="str" cm="1">
        <f t="array" ref="B382">TRANSPOSE(_xlfn._xlws.SORT(_xlfn._xlws.FILTER(fertilizers[fertilizer_level]&amp;"|"&amp;fertilizers[fertilizer_level_name],fertilizers[experiment_id]=A382)))</f>
        <v>|</v>
      </c>
    </row>
    <row r="383" spans="2:2" x14ac:dyDescent="0.25">
      <c r="B383" t="str" cm="1">
        <f t="array" ref="B383">TRANSPOSE(_xlfn._xlws.SORT(_xlfn._xlws.FILTER(fertilizers[fertilizer_level]&amp;"|"&amp;fertilizers[fertilizer_level_name],fertilizers[experiment_id]=A383)))</f>
        <v>|</v>
      </c>
    </row>
    <row r="384" spans="2:2" x14ac:dyDescent="0.25">
      <c r="B384" t="str" cm="1">
        <f t="array" ref="B384">TRANSPOSE(_xlfn._xlws.SORT(_xlfn._xlws.FILTER(fertilizers[fertilizer_level]&amp;"|"&amp;fertilizers[fertilizer_level_name],fertilizers[experiment_id]=A384)))</f>
        <v>|</v>
      </c>
    </row>
    <row r="385" spans="2:2" x14ac:dyDescent="0.25">
      <c r="B385" t="str" cm="1">
        <f t="array" ref="B385">TRANSPOSE(_xlfn._xlws.SORT(_xlfn._xlws.FILTER(fertilizers[fertilizer_level]&amp;"|"&amp;fertilizers[fertilizer_level_name],fertilizers[experiment_id]=A385)))</f>
        <v>|</v>
      </c>
    </row>
    <row r="386" spans="2:2" x14ac:dyDescent="0.25">
      <c r="B386" t="str" cm="1">
        <f t="array" ref="B386">TRANSPOSE(_xlfn._xlws.SORT(_xlfn._xlws.FILTER(fertilizers[fertilizer_level]&amp;"|"&amp;fertilizers[fertilizer_level_name],fertilizers[experiment_id]=A386)))</f>
        <v>|</v>
      </c>
    </row>
    <row r="387" spans="2:2" x14ac:dyDescent="0.25">
      <c r="B387" t="str" cm="1">
        <f t="array" ref="B387">TRANSPOSE(_xlfn._xlws.SORT(_xlfn._xlws.FILTER(fertilizers[fertilizer_level]&amp;"|"&amp;fertilizers[fertilizer_level_name],fertilizers[experiment_id]=A387)))</f>
        <v>|</v>
      </c>
    </row>
    <row r="388" spans="2:2" x14ac:dyDescent="0.25">
      <c r="B388" t="str" cm="1">
        <f t="array" ref="B388">TRANSPOSE(_xlfn._xlws.SORT(_xlfn._xlws.FILTER(fertilizers[fertilizer_level]&amp;"|"&amp;fertilizers[fertilizer_level_name],fertilizers[experiment_id]=A388)))</f>
        <v>|</v>
      </c>
    </row>
    <row r="389" spans="2:2" x14ac:dyDescent="0.25">
      <c r="B389" t="str" cm="1">
        <f t="array" ref="B389">TRANSPOSE(_xlfn._xlws.SORT(_xlfn._xlws.FILTER(fertilizers[fertilizer_level]&amp;"|"&amp;fertilizers[fertilizer_level_name],fertilizers[experiment_id]=A389)))</f>
        <v>|</v>
      </c>
    </row>
    <row r="390" spans="2:2" x14ac:dyDescent="0.25">
      <c r="B390" t="str" cm="1">
        <f t="array" ref="B390">TRANSPOSE(_xlfn._xlws.SORT(_xlfn._xlws.FILTER(fertilizers[fertilizer_level]&amp;"|"&amp;fertilizers[fertilizer_level_name],fertilizers[experiment_id]=A390)))</f>
        <v>|</v>
      </c>
    </row>
    <row r="391" spans="2:2" x14ac:dyDescent="0.25">
      <c r="B391" t="str" cm="1">
        <f t="array" ref="B391">TRANSPOSE(_xlfn._xlws.SORT(_xlfn._xlws.FILTER(fertilizers[fertilizer_level]&amp;"|"&amp;fertilizers[fertilizer_level_name],fertilizers[experiment_id]=A391)))</f>
        <v>|</v>
      </c>
    </row>
    <row r="392" spans="2:2" x14ac:dyDescent="0.25">
      <c r="B392" t="str" cm="1">
        <f t="array" ref="B392">TRANSPOSE(_xlfn._xlws.SORT(_xlfn._xlws.FILTER(fertilizers[fertilizer_level]&amp;"|"&amp;fertilizers[fertilizer_level_name],fertilizers[experiment_id]=A392)))</f>
        <v>|</v>
      </c>
    </row>
    <row r="393" spans="2:2" x14ac:dyDescent="0.25">
      <c r="B393" t="str" cm="1">
        <f t="array" ref="B393">TRANSPOSE(_xlfn._xlws.SORT(_xlfn._xlws.FILTER(fertilizers[fertilizer_level]&amp;"|"&amp;fertilizers[fertilizer_level_name],fertilizers[experiment_id]=A393)))</f>
        <v>|</v>
      </c>
    </row>
    <row r="394" spans="2:2" x14ac:dyDescent="0.25">
      <c r="B394" t="str" cm="1">
        <f t="array" ref="B394">TRANSPOSE(_xlfn._xlws.SORT(_xlfn._xlws.FILTER(fertilizers[fertilizer_level]&amp;"|"&amp;fertilizers[fertilizer_level_name],fertilizers[experiment_id]=A394)))</f>
        <v>|</v>
      </c>
    </row>
    <row r="395" spans="2:2" x14ac:dyDescent="0.25">
      <c r="B395" t="str" cm="1">
        <f t="array" ref="B395">TRANSPOSE(_xlfn._xlws.SORT(_xlfn._xlws.FILTER(fertilizers[fertilizer_level]&amp;"|"&amp;fertilizers[fertilizer_level_name],fertilizers[experiment_id]=A395)))</f>
        <v>|</v>
      </c>
    </row>
    <row r="396" spans="2:2" x14ac:dyDescent="0.25">
      <c r="B396" t="str" cm="1">
        <f t="array" ref="B396">TRANSPOSE(_xlfn._xlws.SORT(_xlfn._xlws.FILTER(fertilizers[fertilizer_level]&amp;"|"&amp;fertilizers[fertilizer_level_name],fertilizers[experiment_id]=A396)))</f>
        <v>|</v>
      </c>
    </row>
    <row r="397" spans="2:2" x14ac:dyDescent="0.25">
      <c r="B397" t="str" cm="1">
        <f t="array" ref="B397">TRANSPOSE(_xlfn._xlws.SORT(_xlfn._xlws.FILTER(fertilizers[fertilizer_level]&amp;"|"&amp;fertilizers[fertilizer_level_name],fertilizers[experiment_id]=A397)))</f>
        <v>|</v>
      </c>
    </row>
    <row r="398" spans="2:2" x14ac:dyDescent="0.25">
      <c r="B398" t="str" cm="1">
        <f t="array" ref="B398">TRANSPOSE(_xlfn._xlws.SORT(_xlfn._xlws.FILTER(fertilizers[fertilizer_level]&amp;"|"&amp;fertilizers[fertilizer_level_name],fertilizers[experiment_id]=A398)))</f>
        <v>|</v>
      </c>
    </row>
    <row r="399" spans="2:2" x14ac:dyDescent="0.25">
      <c r="B399" t="str" cm="1">
        <f t="array" ref="B399">TRANSPOSE(_xlfn._xlws.SORT(_xlfn._xlws.FILTER(fertilizers[fertilizer_level]&amp;"|"&amp;fertilizers[fertilizer_level_name],fertilizers[experiment_id]=A399)))</f>
        <v>|</v>
      </c>
    </row>
    <row r="400" spans="2:2" x14ac:dyDescent="0.25">
      <c r="B400" t="str" cm="1">
        <f t="array" ref="B400">TRANSPOSE(_xlfn._xlws.SORT(_xlfn._xlws.FILTER(fertilizers[fertilizer_level]&amp;"|"&amp;fertilizers[fertilizer_level_name],fertilizers[experiment_id]=A400)))</f>
        <v>|</v>
      </c>
    </row>
    <row r="401" spans="2:2" x14ac:dyDescent="0.25">
      <c r="B401" t="str" cm="1">
        <f t="array" ref="B401">TRANSPOSE(_xlfn._xlws.SORT(_xlfn._xlws.FILTER(fertilizers[fertilizer_level]&amp;"|"&amp;fertilizers[fertilizer_level_name],fertilizers[experiment_id]=A401)))</f>
        <v>|</v>
      </c>
    </row>
    <row r="402" spans="2:2" x14ac:dyDescent="0.25">
      <c r="B402" t="str" cm="1">
        <f t="array" ref="B402">TRANSPOSE(_xlfn._xlws.SORT(_xlfn._xlws.FILTER(fertilizers[fertilizer_level]&amp;"|"&amp;fertilizers[fertilizer_level_name],fertilizers[experiment_id]=A402)))</f>
        <v>|</v>
      </c>
    </row>
    <row r="403" spans="2:2" x14ac:dyDescent="0.25">
      <c r="B403" t="str" cm="1">
        <f t="array" ref="B403">TRANSPOSE(_xlfn._xlws.SORT(_xlfn._xlws.FILTER(fertilizers[fertilizer_level]&amp;"|"&amp;fertilizers[fertilizer_level_name],fertilizers[experiment_id]=A403)))</f>
        <v>|</v>
      </c>
    </row>
    <row r="404" spans="2:2" x14ac:dyDescent="0.25">
      <c r="B404" t="str" cm="1">
        <f t="array" ref="B404">TRANSPOSE(_xlfn._xlws.SORT(_xlfn._xlws.FILTER(fertilizers[fertilizer_level]&amp;"|"&amp;fertilizers[fertilizer_level_name],fertilizers[experiment_id]=A404)))</f>
        <v>|</v>
      </c>
    </row>
    <row r="405" spans="2:2" x14ac:dyDescent="0.25">
      <c r="B405" t="str" cm="1">
        <f t="array" ref="B405">TRANSPOSE(_xlfn._xlws.SORT(_xlfn._xlws.FILTER(fertilizers[fertilizer_level]&amp;"|"&amp;fertilizers[fertilizer_level_name],fertilizers[experiment_id]=A405)))</f>
        <v>|</v>
      </c>
    </row>
    <row r="406" spans="2:2" x14ac:dyDescent="0.25">
      <c r="B406" t="str" cm="1">
        <f t="array" ref="B406">TRANSPOSE(_xlfn._xlws.SORT(_xlfn._xlws.FILTER(fertilizers[fertilizer_level]&amp;"|"&amp;fertilizers[fertilizer_level_name],fertilizers[experiment_id]=A406)))</f>
        <v>|</v>
      </c>
    </row>
    <row r="407" spans="2:2" x14ac:dyDescent="0.25">
      <c r="B407" t="str" cm="1">
        <f t="array" ref="B407">TRANSPOSE(_xlfn._xlws.SORT(_xlfn._xlws.FILTER(fertilizers[fertilizer_level]&amp;"|"&amp;fertilizers[fertilizer_level_name],fertilizers[experiment_id]=A407)))</f>
        <v>|</v>
      </c>
    </row>
    <row r="408" spans="2:2" x14ac:dyDescent="0.25">
      <c r="B408" t="str" cm="1">
        <f t="array" ref="B408">TRANSPOSE(_xlfn._xlws.SORT(_xlfn._xlws.FILTER(fertilizers[fertilizer_level]&amp;"|"&amp;fertilizers[fertilizer_level_name],fertilizers[experiment_id]=A408)))</f>
        <v>|</v>
      </c>
    </row>
    <row r="409" spans="2:2" x14ac:dyDescent="0.25">
      <c r="B409" t="str" cm="1">
        <f t="array" ref="B409">TRANSPOSE(_xlfn._xlws.SORT(_xlfn._xlws.FILTER(fertilizers[fertilizer_level]&amp;"|"&amp;fertilizers[fertilizer_level_name],fertilizers[experiment_id]=A409)))</f>
        <v>|</v>
      </c>
    </row>
    <row r="410" spans="2:2" x14ac:dyDescent="0.25">
      <c r="B410" t="str" cm="1">
        <f t="array" ref="B410">TRANSPOSE(_xlfn._xlws.SORT(_xlfn._xlws.FILTER(fertilizers[fertilizer_level]&amp;"|"&amp;fertilizers[fertilizer_level_name],fertilizers[experiment_id]=A410)))</f>
        <v>|</v>
      </c>
    </row>
    <row r="411" spans="2:2" x14ac:dyDescent="0.25">
      <c r="B411" t="str" cm="1">
        <f t="array" ref="B411">TRANSPOSE(_xlfn._xlws.SORT(_xlfn._xlws.FILTER(fertilizers[fertilizer_level]&amp;"|"&amp;fertilizers[fertilizer_level_name],fertilizers[experiment_id]=A411)))</f>
        <v>|</v>
      </c>
    </row>
    <row r="412" spans="2:2" x14ac:dyDescent="0.25">
      <c r="B412" t="str" cm="1">
        <f t="array" ref="B412">TRANSPOSE(_xlfn._xlws.SORT(_xlfn._xlws.FILTER(fertilizers[fertilizer_level]&amp;"|"&amp;fertilizers[fertilizer_level_name],fertilizers[experiment_id]=A412)))</f>
        <v>|</v>
      </c>
    </row>
    <row r="413" spans="2:2" x14ac:dyDescent="0.25">
      <c r="B413" t="str" cm="1">
        <f t="array" ref="B413">TRANSPOSE(_xlfn._xlws.SORT(_xlfn._xlws.FILTER(fertilizers[fertilizer_level]&amp;"|"&amp;fertilizers[fertilizer_level_name],fertilizers[experiment_id]=A413)))</f>
        <v>|</v>
      </c>
    </row>
    <row r="414" spans="2:2" x14ac:dyDescent="0.25">
      <c r="B414" t="str" cm="1">
        <f t="array" ref="B414">TRANSPOSE(_xlfn._xlws.SORT(_xlfn._xlws.FILTER(fertilizers[fertilizer_level]&amp;"|"&amp;fertilizers[fertilizer_level_name],fertilizers[experiment_id]=A414)))</f>
        <v>|</v>
      </c>
    </row>
    <row r="415" spans="2:2" x14ac:dyDescent="0.25">
      <c r="B415" t="str" cm="1">
        <f t="array" ref="B415">TRANSPOSE(_xlfn._xlws.SORT(_xlfn._xlws.FILTER(fertilizers[fertilizer_level]&amp;"|"&amp;fertilizers[fertilizer_level_name],fertilizers[experiment_id]=A415)))</f>
        <v>|</v>
      </c>
    </row>
    <row r="416" spans="2:2" x14ac:dyDescent="0.25">
      <c r="B416" t="str" cm="1">
        <f t="array" ref="B416">TRANSPOSE(_xlfn._xlws.SORT(_xlfn._xlws.FILTER(fertilizers[fertilizer_level]&amp;"|"&amp;fertilizers[fertilizer_level_name],fertilizers[experiment_id]=A416)))</f>
        <v>|</v>
      </c>
    </row>
    <row r="417" spans="2:2" x14ac:dyDescent="0.25">
      <c r="B417" t="str" cm="1">
        <f t="array" ref="B417">TRANSPOSE(_xlfn._xlws.SORT(_xlfn._xlws.FILTER(fertilizers[fertilizer_level]&amp;"|"&amp;fertilizers[fertilizer_level_name],fertilizers[experiment_id]=A417)))</f>
        <v>|</v>
      </c>
    </row>
    <row r="418" spans="2:2" x14ac:dyDescent="0.25">
      <c r="B418" t="str" cm="1">
        <f t="array" ref="B418">TRANSPOSE(_xlfn._xlws.SORT(_xlfn._xlws.FILTER(fertilizers[fertilizer_level]&amp;"|"&amp;fertilizers[fertilizer_level_name],fertilizers[experiment_id]=A418)))</f>
        <v>|</v>
      </c>
    </row>
    <row r="419" spans="2:2" x14ac:dyDescent="0.25">
      <c r="B419" t="str" cm="1">
        <f t="array" ref="B419">TRANSPOSE(_xlfn._xlws.SORT(_xlfn._xlws.FILTER(fertilizers[fertilizer_level]&amp;"|"&amp;fertilizers[fertilizer_level_name],fertilizers[experiment_id]=A419)))</f>
        <v>|</v>
      </c>
    </row>
    <row r="420" spans="2:2" x14ac:dyDescent="0.25">
      <c r="B420" t="str" cm="1">
        <f t="array" ref="B420">TRANSPOSE(_xlfn._xlws.SORT(_xlfn._xlws.FILTER(fertilizers[fertilizer_level]&amp;"|"&amp;fertilizers[fertilizer_level_name],fertilizers[experiment_id]=A420)))</f>
        <v>|</v>
      </c>
    </row>
    <row r="421" spans="2:2" x14ac:dyDescent="0.25">
      <c r="B421" t="str" cm="1">
        <f t="array" ref="B421">TRANSPOSE(_xlfn._xlws.SORT(_xlfn._xlws.FILTER(fertilizers[fertilizer_level]&amp;"|"&amp;fertilizers[fertilizer_level_name],fertilizers[experiment_id]=A421)))</f>
        <v>|</v>
      </c>
    </row>
    <row r="422" spans="2:2" x14ac:dyDescent="0.25">
      <c r="B422" t="str" cm="1">
        <f t="array" ref="B422">TRANSPOSE(_xlfn._xlws.SORT(_xlfn._xlws.FILTER(fertilizers[fertilizer_level]&amp;"|"&amp;fertilizers[fertilizer_level_name],fertilizers[experiment_id]=A422)))</f>
        <v>|</v>
      </c>
    </row>
    <row r="423" spans="2:2" x14ac:dyDescent="0.25">
      <c r="B423" t="str" cm="1">
        <f t="array" ref="B423">TRANSPOSE(_xlfn._xlws.SORT(_xlfn._xlws.FILTER(fertilizers[fertilizer_level]&amp;"|"&amp;fertilizers[fertilizer_level_name],fertilizers[experiment_id]=A423)))</f>
        <v>|</v>
      </c>
    </row>
    <row r="424" spans="2:2" x14ac:dyDescent="0.25">
      <c r="B424" t="str" cm="1">
        <f t="array" ref="B424">TRANSPOSE(_xlfn._xlws.SORT(_xlfn._xlws.FILTER(fertilizers[fertilizer_level]&amp;"|"&amp;fertilizers[fertilizer_level_name],fertilizers[experiment_id]=A424)))</f>
        <v>|</v>
      </c>
    </row>
    <row r="425" spans="2:2" x14ac:dyDescent="0.25">
      <c r="B425" t="str" cm="1">
        <f t="array" ref="B425">TRANSPOSE(_xlfn._xlws.SORT(_xlfn._xlws.FILTER(fertilizers[fertilizer_level]&amp;"|"&amp;fertilizers[fertilizer_level_name],fertilizers[experiment_id]=A425)))</f>
        <v>|</v>
      </c>
    </row>
    <row r="426" spans="2:2" x14ac:dyDescent="0.25">
      <c r="B426" t="str" cm="1">
        <f t="array" ref="B426">TRANSPOSE(_xlfn._xlws.SORT(_xlfn._xlws.FILTER(fertilizers[fertilizer_level]&amp;"|"&amp;fertilizers[fertilizer_level_name],fertilizers[experiment_id]=A426)))</f>
        <v>|</v>
      </c>
    </row>
    <row r="427" spans="2:2" x14ac:dyDescent="0.25">
      <c r="B427" t="str" cm="1">
        <f t="array" ref="B427">TRANSPOSE(_xlfn._xlws.SORT(_xlfn._xlws.FILTER(fertilizers[fertilizer_level]&amp;"|"&amp;fertilizers[fertilizer_level_name],fertilizers[experiment_id]=A427)))</f>
        <v>|</v>
      </c>
    </row>
    <row r="428" spans="2:2" x14ac:dyDescent="0.25">
      <c r="B428" t="str" cm="1">
        <f t="array" ref="B428">TRANSPOSE(_xlfn._xlws.SORT(_xlfn._xlws.FILTER(fertilizers[fertilizer_level]&amp;"|"&amp;fertilizers[fertilizer_level_name],fertilizers[experiment_id]=A428)))</f>
        <v>|</v>
      </c>
    </row>
    <row r="429" spans="2:2" x14ac:dyDescent="0.25">
      <c r="B429" t="str" cm="1">
        <f t="array" ref="B429">TRANSPOSE(_xlfn._xlws.SORT(_xlfn._xlws.FILTER(fertilizers[fertilizer_level]&amp;"|"&amp;fertilizers[fertilizer_level_name],fertilizers[experiment_id]=A429)))</f>
        <v>|</v>
      </c>
    </row>
    <row r="430" spans="2:2" x14ac:dyDescent="0.25">
      <c r="B430" t="str" cm="1">
        <f t="array" ref="B430">TRANSPOSE(_xlfn._xlws.SORT(_xlfn._xlws.FILTER(fertilizers[fertilizer_level]&amp;"|"&amp;fertilizers[fertilizer_level_name],fertilizers[experiment_id]=A430)))</f>
        <v>|</v>
      </c>
    </row>
    <row r="431" spans="2:2" x14ac:dyDescent="0.25">
      <c r="B431" t="str" cm="1">
        <f t="array" ref="B431">TRANSPOSE(_xlfn._xlws.SORT(_xlfn._xlws.FILTER(fertilizers[fertilizer_level]&amp;"|"&amp;fertilizers[fertilizer_level_name],fertilizers[experiment_id]=A431)))</f>
        <v>|</v>
      </c>
    </row>
    <row r="432" spans="2:2" x14ac:dyDescent="0.25">
      <c r="B432" t="str" cm="1">
        <f t="array" ref="B432">TRANSPOSE(_xlfn._xlws.SORT(_xlfn._xlws.FILTER(fertilizers[fertilizer_level]&amp;"|"&amp;fertilizers[fertilizer_level_name],fertilizers[experiment_id]=A432)))</f>
        <v>|</v>
      </c>
    </row>
    <row r="433" spans="2:2" x14ac:dyDescent="0.25">
      <c r="B433" t="str" cm="1">
        <f t="array" ref="B433">TRANSPOSE(_xlfn._xlws.SORT(_xlfn._xlws.FILTER(fertilizers[fertilizer_level]&amp;"|"&amp;fertilizers[fertilizer_level_name],fertilizers[experiment_id]=A433)))</f>
        <v>|</v>
      </c>
    </row>
    <row r="434" spans="2:2" x14ac:dyDescent="0.25">
      <c r="B434" t="str" cm="1">
        <f t="array" ref="B434">TRANSPOSE(_xlfn._xlws.SORT(_xlfn._xlws.FILTER(fertilizers[fertilizer_level]&amp;"|"&amp;fertilizers[fertilizer_level_name],fertilizers[experiment_id]=A434)))</f>
        <v>|</v>
      </c>
    </row>
    <row r="435" spans="2:2" x14ac:dyDescent="0.25">
      <c r="B435" t="str" cm="1">
        <f t="array" ref="B435">TRANSPOSE(_xlfn._xlws.SORT(_xlfn._xlws.FILTER(fertilizers[fertilizer_level]&amp;"|"&amp;fertilizers[fertilizer_level_name],fertilizers[experiment_id]=A435)))</f>
        <v>|</v>
      </c>
    </row>
    <row r="436" spans="2:2" x14ac:dyDescent="0.25">
      <c r="B436" t="str" cm="1">
        <f t="array" ref="B436">TRANSPOSE(_xlfn._xlws.SORT(_xlfn._xlws.FILTER(fertilizers[fertilizer_level]&amp;"|"&amp;fertilizers[fertilizer_level_name],fertilizers[experiment_id]=A436)))</f>
        <v>|</v>
      </c>
    </row>
    <row r="437" spans="2:2" x14ac:dyDescent="0.25">
      <c r="B437" t="str" cm="1">
        <f t="array" ref="B437">TRANSPOSE(_xlfn._xlws.SORT(_xlfn._xlws.FILTER(fertilizers[fertilizer_level]&amp;"|"&amp;fertilizers[fertilizer_level_name],fertilizers[experiment_id]=A437)))</f>
        <v>|</v>
      </c>
    </row>
    <row r="438" spans="2:2" x14ac:dyDescent="0.25">
      <c r="B438" t="str" cm="1">
        <f t="array" ref="B438">TRANSPOSE(_xlfn._xlws.SORT(_xlfn._xlws.FILTER(fertilizers[fertilizer_level]&amp;"|"&amp;fertilizers[fertilizer_level_name],fertilizers[experiment_id]=A438)))</f>
        <v>|</v>
      </c>
    </row>
    <row r="439" spans="2:2" x14ac:dyDescent="0.25">
      <c r="B439" t="str" cm="1">
        <f t="array" ref="B439">TRANSPOSE(_xlfn._xlws.SORT(_xlfn._xlws.FILTER(fertilizers[fertilizer_level]&amp;"|"&amp;fertilizers[fertilizer_level_name],fertilizers[experiment_id]=A439)))</f>
        <v>|</v>
      </c>
    </row>
    <row r="440" spans="2:2" x14ac:dyDescent="0.25">
      <c r="B440" t="str" cm="1">
        <f t="array" ref="B440">TRANSPOSE(_xlfn._xlws.SORT(_xlfn._xlws.FILTER(fertilizers[fertilizer_level]&amp;"|"&amp;fertilizers[fertilizer_level_name],fertilizers[experiment_id]=A440)))</f>
        <v>|</v>
      </c>
    </row>
    <row r="441" spans="2:2" x14ac:dyDescent="0.25">
      <c r="B441" t="str" cm="1">
        <f t="array" ref="B441">TRANSPOSE(_xlfn._xlws.SORT(_xlfn._xlws.FILTER(fertilizers[fertilizer_level]&amp;"|"&amp;fertilizers[fertilizer_level_name],fertilizers[experiment_id]=A441)))</f>
        <v>|</v>
      </c>
    </row>
    <row r="442" spans="2:2" x14ac:dyDescent="0.25">
      <c r="B442" t="str" cm="1">
        <f t="array" ref="B442">TRANSPOSE(_xlfn._xlws.SORT(_xlfn._xlws.FILTER(fertilizers[fertilizer_level]&amp;"|"&amp;fertilizers[fertilizer_level_name],fertilizers[experiment_id]=A442)))</f>
        <v>|</v>
      </c>
    </row>
    <row r="443" spans="2:2" x14ac:dyDescent="0.25">
      <c r="B443" t="str" cm="1">
        <f t="array" ref="B443">TRANSPOSE(_xlfn._xlws.SORT(_xlfn._xlws.FILTER(fertilizers[fertilizer_level]&amp;"|"&amp;fertilizers[fertilizer_level_name],fertilizers[experiment_id]=A443)))</f>
        <v>|</v>
      </c>
    </row>
    <row r="444" spans="2:2" x14ac:dyDescent="0.25">
      <c r="B444" t="str" cm="1">
        <f t="array" ref="B444">TRANSPOSE(_xlfn._xlws.SORT(_xlfn._xlws.FILTER(fertilizers[fertilizer_level]&amp;"|"&amp;fertilizers[fertilizer_level_name],fertilizers[experiment_id]=A444)))</f>
        <v>|</v>
      </c>
    </row>
    <row r="445" spans="2:2" x14ac:dyDescent="0.25">
      <c r="B445" t="str" cm="1">
        <f t="array" ref="B445">TRANSPOSE(_xlfn._xlws.SORT(_xlfn._xlws.FILTER(fertilizers[fertilizer_level]&amp;"|"&amp;fertilizers[fertilizer_level_name],fertilizers[experiment_id]=A445)))</f>
        <v>|</v>
      </c>
    </row>
    <row r="446" spans="2:2" x14ac:dyDescent="0.25">
      <c r="B446" t="str" cm="1">
        <f t="array" ref="B446">TRANSPOSE(_xlfn._xlws.SORT(_xlfn._xlws.FILTER(fertilizers[fertilizer_level]&amp;"|"&amp;fertilizers[fertilizer_level_name],fertilizers[experiment_id]=A446)))</f>
        <v>|</v>
      </c>
    </row>
    <row r="447" spans="2:2" x14ac:dyDescent="0.25">
      <c r="B447" t="str" cm="1">
        <f t="array" ref="B447">TRANSPOSE(_xlfn._xlws.SORT(_xlfn._xlws.FILTER(fertilizers[fertilizer_level]&amp;"|"&amp;fertilizers[fertilizer_level_name],fertilizers[experiment_id]=A447)))</f>
        <v>|</v>
      </c>
    </row>
    <row r="448" spans="2:2" x14ac:dyDescent="0.25">
      <c r="B448" t="str" cm="1">
        <f t="array" ref="B448">TRANSPOSE(_xlfn._xlws.SORT(_xlfn._xlws.FILTER(fertilizers[fertilizer_level]&amp;"|"&amp;fertilizers[fertilizer_level_name],fertilizers[experiment_id]=A448)))</f>
        <v>|</v>
      </c>
    </row>
    <row r="449" spans="2:2" x14ac:dyDescent="0.25">
      <c r="B449" t="str" cm="1">
        <f t="array" ref="B449">TRANSPOSE(_xlfn._xlws.SORT(_xlfn._xlws.FILTER(fertilizers[fertilizer_level]&amp;"|"&amp;fertilizers[fertilizer_level_name],fertilizers[experiment_id]=A449)))</f>
        <v>|</v>
      </c>
    </row>
    <row r="450" spans="2:2" x14ac:dyDescent="0.25">
      <c r="B450" t="str" cm="1">
        <f t="array" ref="B450">TRANSPOSE(_xlfn._xlws.SORT(_xlfn._xlws.FILTER(fertilizers[fertilizer_level]&amp;"|"&amp;fertilizers[fertilizer_level_name],fertilizers[experiment_id]=A450)))</f>
        <v>|</v>
      </c>
    </row>
    <row r="451" spans="2:2" x14ac:dyDescent="0.25">
      <c r="B451" t="str" cm="1">
        <f t="array" ref="B451">TRANSPOSE(_xlfn._xlws.SORT(_xlfn._xlws.FILTER(fertilizers[fertilizer_level]&amp;"|"&amp;fertilizers[fertilizer_level_name],fertilizers[experiment_id]=A451)))</f>
        <v>|</v>
      </c>
    </row>
    <row r="452" spans="2:2" x14ac:dyDescent="0.25">
      <c r="B452" t="str" cm="1">
        <f t="array" ref="B452">TRANSPOSE(_xlfn._xlws.SORT(_xlfn._xlws.FILTER(fertilizers[fertilizer_level]&amp;"|"&amp;fertilizers[fertilizer_level_name],fertilizers[experiment_id]=A452)))</f>
        <v>|</v>
      </c>
    </row>
    <row r="453" spans="2:2" x14ac:dyDescent="0.25">
      <c r="B453" t="str" cm="1">
        <f t="array" ref="B453">TRANSPOSE(_xlfn._xlws.SORT(_xlfn._xlws.FILTER(fertilizers[fertilizer_level]&amp;"|"&amp;fertilizers[fertilizer_level_name],fertilizers[experiment_id]=A453)))</f>
        <v>|</v>
      </c>
    </row>
    <row r="454" spans="2:2" x14ac:dyDescent="0.25">
      <c r="B454" t="str" cm="1">
        <f t="array" ref="B454">TRANSPOSE(_xlfn._xlws.SORT(_xlfn._xlws.FILTER(fertilizers[fertilizer_level]&amp;"|"&amp;fertilizers[fertilizer_level_name],fertilizers[experiment_id]=A454)))</f>
        <v>|</v>
      </c>
    </row>
    <row r="455" spans="2:2" x14ac:dyDescent="0.25">
      <c r="B455" t="str" cm="1">
        <f t="array" ref="B455">TRANSPOSE(_xlfn._xlws.SORT(_xlfn._xlws.FILTER(fertilizers[fertilizer_level]&amp;"|"&amp;fertilizers[fertilizer_level_name],fertilizers[experiment_id]=A455)))</f>
        <v>|</v>
      </c>
    </row>
    <row r="456" spans="2:2" x14ac:dyDescent="0.25">
      <c r="B456" t="str" cm="1">
        <f t="array" ref="B456">TRANSPOSE(_xlfn._xlws.SORT(_xlfn._xlws.FILTER(fertilizers[fertilizer_level]&amp;"|"&amp;fertilizers[fertilizer_level_name],fertilizers[experiment_id]=A456)))</f>
        <v>|</v>
      </c>
    </row>
    <row r="457" spans="2:2" x14ac:dyDescent="0.25">
      <c r="B457" t="str" cm="1">
        <f t="array" ref="B457">TRANSPOSE(_xlfn._xlws.SORT(_xlfn._xlws.FILTER(fertilizers[fertilizer_level]&amp;"|"&amp;fertilizers[fertilizer_level_name],fertilizers[experiment_id]=A457)))</f>
        <v>|</v>
      </c>
    </row>
    <row r="458" spans="2:2" x14ac:dyDescent="0.25">
      <c r="B458" t="str" cm="1">
        <f t="array" ref="B458">TRANSPOSE(_xlfn._xlws.SORT(_xlfn._xlws.FILTER(fertilizers[fertilizer_level]&amp;"|"&amp;fertilizers[fertilizer_level_name],fertilizers[experiment_id]=A458)))</f>
        <v>|</v>
      </c>
    </row>
    <row r="459" spans="2:2" x14ac:dyDescent="0.25">
      <c r="B459" t="str" cm="1">
        <f t="array" ref="B459">TRANSPOSE(_xlfn._xlws.SORT(_xlfn._xlws.FILTER(fertilizers[fertilizer_level]&amp;"|"&amp;fertilizers[fertilizer_level_name],fertilizers[experiment_id]=A459)))</f>
        <v>|</v>
      </c>
    </row>
    <row r="460" spans="2:2" x14ac:dyDescent="0.25">
      <c r="B460" t="str" cm="1">
        <f t="array" ref="B460">TRANSPOSE(_xlfn._xlws.SORT(_xlfn._xlws.FILTER(fertilizers[fertilizer_level]&amp;"|"&amp;fertilizers[fertilizer_level_name],fertilizers[experiment_id]=A460)))</f>
        <v>|</v>
      </c>
    </row>
    <row r="461" spans="2:2" x14ac:dyDescent="0.25">
      <c r="B461" t="str" cm="1">
        <f t="array" ref="B461">TRANSPOSE(_xlfn._xlws.SORT(_xlfn._xlws.FILTER(fertilizers[fertilizer_level]&amp;"|"&amp;fertilizers[fertilizer_level_name],fertilizers[experiment_id]=A461)))</f>
        <v>|</v>
      </c>
    </row>
    <row r="462" spans="2:2" x14ac:dyDescent="0.25">
      <c r="B462" t="str" cm="1">
        <f t="array" ref="B462">TRANSPOSE(_xlfn._xlws.SORT(_xlfn._xlws.FILTER(fertilizers[fertilizer_level]&amp;"|"&amp;fertilizers[fertilizer_level_name],fertilizers[experiment_id]=A462)))</f>
        <v>|</v>
      </c>
    </row>
    <row r="463" spans="2:2" x14ac:dyDescent="0.25">
      <c r="B463" t="str" cm="1">
        <f t="array" ref="B463">TRANSPOSE(_xlfn._xlws.SORT(_xlfn._xlws.FILTER(fertilizers[fertilizer_level]&amp;"|"&amp;fertilizers[fertilizer_level_name],fertilizers[experiment_id]=A463)))</f>
        <v>|</v>
      </c>
    </row>
    <row r="464" spans="2:2" x14ac:dyDescent="0.25">
      <c r="B464" t="str" cm="1">
        <f t="array" ref="B464">TRANSPOSE(_xlfn._xlws.SORT(_xlfn._xlws.FILTER(fertilizers[fertilizer_level]&amp;"|"&amp;fertilizers[fertilizer_level_name],fertilizers[experiment_id]=A464)))</f>
        <v>|</v>
      </c>
    </row>
    <row r="465" spans="2:2" x14ac:dyDescent="0.25">
      <c r="B465" t="str" cm="1">
        <f t="array" ref="B465">TRANSPOSE(_xlfn._xlws.SORT(_xlfn._xlws.FILTER(fertilizers[fertilizer_level]&amp;"|"&amp;fertilizers[fertilizer_level_name],fertilizers[experiment_id]=A465)))</f>
        <v>|</v>
      </c>
    </row>
    <row r="466" spans="2:2" x14ac:dyDescent="0.25">
      <c r="B466" t="str" cm="1">
        <f t="array" ref="B466">TRANSPOSE(_xlfn._xlws.SORT(_xlfn._xlws.FILTER(fertilizers[fertilizer_level]&amp;"|"&amp;fertilizers[fertilizer_level_name],fertilizers[experiment_id]=A466)))</f>
        <v>|</v>
      </c>
    </row>
    <row r="467" spans="2:2" x14ac:dyDescent="0.25">
      <c r="B467" t="str" cm="1">
        <f t="array" ref="B467">TRANSPOSE(_xlfn._xlws.SORT(_xlfn._xlws.FILTER(fertilizers[fertilizer_level]&amp;"|"&amp;fertilizers[fertilizer_level_name],fertilizers[experiment_id]=A467)))</f>
        <v>|</v>
      </c>
    </row>
    <row r="468" spans="2:2" x14ac:dyDescent="0.25">
      <c r="B468" t="str" cm="1">
        <f t="array" ref="B468">TRANSPOSE(_xlfn._xlws.SORT(_xlfn._xlws.FILTER(fertilizers[fertilizer_level]&amp;"|"&amp;fertilizers[fertilizer_level_name],fertilizers[experiment_id]=A468)))</f>
        <v>|</v>
      </c>
    </row>
    <row r="469" spans="2:2" x14ac:dyDescent="0.25">
      <c r="B469" t="str" cm="1">
        <f t="array" ref="B469">TRANSPOSE(_xlfn._xlws.SORT(_xlfn._xlws.FILTER(fertilizers[fertilizer_level]&amp;"|"&amp;fertilizers[fertilizer_level_name],fertilizers[experiment_id]=A469)))</f>
        <v>|</v>
      </c>
    </row>
    <row r="470" spans="2:2" x14ac:dyDescent="0.25">
      <c r="B470" t="str" cm="1">
        <f t="array" ref="B470">TRANSPOSE(_xlfn._xlws.SORT(_xlfn._xlws.FILTER(fertilizers[fertilizer_level]&amp;"|"&amp;fertilizers[fertilizer_level_name],fertilizers[experiment_id]=A470)))</f>
        <v>|</v>
      </c>
    </row>
    <row r="471" spans="2:2" x14ac:dyDescent="0.25">
      <c r="B471" t="str" cm="1">
        <f t="array" ref="B471">TRANSPOSE(_xlfn._xlws.SORT(_xlfn._xlws.FILTER(fertilizers[fertilizer_level]&amp;"|"&amp;fertilizers[fertilizer_level_name],fertilizers[experiment_id]=A471)))</f>
        <v>|</v>
      </c>
    </row>
    <row r="472" spans="2:2" x14ac:dyDescent="0.25">
      <c r="B472" t="str" cm="1">
        <f t="array" ref="B472">TRANSPOSE(_xlfn._xlws.SORT(_xlfn._xlws.FILTER(fertilizers[fertilizer_level]&amp;"|"&amp;fertilizers[fertilizer_level_name],fertilizers[experiment_id]=A472)))</f>
        <v>|</v>
      </c>
    </row>
    <row r="473" spans="2:2" x14ac:dyDescent="0.25">
      <c r="B473" t="str" cm="1">
        <f t="array" ref="B473">TRANSPOSE(_xlfn._xlws.SORT(_xlfn._xlws.FILTER(fertilizers[fertilizer_level]&amp;"|"&amp;fertilizers[fertilizer_level_name],fertilizers[experiment_id]=A473)))</f>
        <v>|</v>
      </c>
    </row>
    <row r="474" spans="2:2" x14ac:dyDescent="0.25">
      <c r="B474" t="str" cm="1">
        <f t="array" ref="B474">TRANSPOSE(_xlfn._xlws.SORT(_xlfn._xlws.FILTER(fertilizers[fertilizer_level]&amp;"|"&amp;fertilizers[fertilizer_level_name],fertilizers[experiment_id]=A474)))</f>
        <v>|</v>
      </c>
    </row>
    <row r="475" spans="2:2" x14ac:dyDescent="0.25">
      <c r="B475" t="str" cm="1">
        <f t="array" ref="B475">TRANSPOSE(_xlfn._xlws.SORT(_xlfn._xlws.FILTER(fertilizers[fertilizer_level]&amp;"|"&amp;fertilizers[fertilizer_level_name],fertilizers[experiment_id]=A475)))</f>
        <v>|</v>
      </c>
    </row>
    <row r="476" spans="2:2" x14ac:dyDescent="0.25">
      <c r="B476" t="str" cm="1">
        <f t="array" ref="B476">TRANSPOSE(_xlfn._xlws.SORT(_xlfn._xlws.FILTER(fertilizers[fertilizer_level]&amp;"|"&amp;fertilizers[fertilizer_level_name],fertilizers[experiment_id]=A476)))</f>
        <v>|</v>
      </c>
    </row>
    <row r="477" spans="2:2" x14ac:dyDescent="0.25">
      <c r="B477" t="str" cm="1">
        <f t="array" ref="B477">TRANSPOSE(_xlfn._xlws.SORT(_xlfn._xlws.FILTER(fertilizers[fertilizer_level]&amp;"|"&amp;fertilizers[fertilizer_level_name],fertilizers[experiment_id]=A477)))</f>
        <v>|</v>
      </c>
    </row>
    <row r="478" spans="2:2" x14ac:dyDescent="0.25">
      <c r="B478" t="str" cm="1">
        <f t="array" ref="B478">TRANSPOSE(_xlfn._xlws.SORT(_xlfn._xlws.FILTER(fertilizers[fertilizer_level]&amp;"|"&amp;fertilizers[fertilizer_level_name],fertilizers[experiment_id]=A478)))</f>
        <v>|</v>
      </c>
    </row>
    <row r="479" spans="2:2" x14ac:dyDescent="0.25">
      <c r="B479" t="str" cm="1">
        <f t="array" ref="B479">TRANSPOSE(_xlfn._xlws.SORT(_xlfn._xlws.FILTER(fertilizers[fertilizer_level]&amp;"|"&amp;fertilizers[fertilizer_level_name],fertilizers[experiment_id]=A479)))</f>
        <v>|</v>
      </c>
    </row>
    <row r="480" spans="2:2" x14ac:dyDescent="0.25">
      <c r="B480" t="str" cm="1">
        <f t="array" ref="B480">TRANSPOSE(_xlfn._xlws.SORT(_xlfn._xlws.FILTER(fertilizers[fertilizer_level]&amp;"|"&amp;fertilizers[fertilizer_level_name],fertilizers[experiment_id]=A480)))</f>
        <v>|</v>
      </c>
    </row>
    <row r="481" spans="2:2" x14ac:dyDescent="0.25">
      <c r="B481" t="str" cm="1">
        <f t="array" ref="B481">TRANSPOSE(_xlfn._xlws.SORT(_xlfn._xlws.FILTER(fertilizers[fertilizer_level]&amp;"|"&amp;fertilizers[fertilizer_level_name],fertilizers[experiment_id]=A481)))</f>
        <v>|</v>
      </c>
    </row>
    <row r="482" spans="2:2" x14ac:dyDescent="0.25">
      <c r="B482" t="str" cm="1">
        <f t="array" ref="B482">TRANSPOSE(_xlfn._xlws.SORT(_xlfn._xlws.FILTER(fertilizers[fertilizer_level]&amp;"|"&amp;fertilizers[fertilizer_level_name],fertilizers[experiment_id]=A482)))</f>
        <v>|</v>
      </c>
    </row>
    <row r="483" spans="2:2" x14ac:dyDescent="0.25">
      <c r="B483" t="str" cm="1">
        <f t="array" ref="B483">TRANSPOSE(_xlfn._xlws.SORT(_xlfn._xlws.FILTER(fertilizers[fertilizer_level]&amp;"|"&amp;fertilizers[fertilizer_level_name],fertilizers[experiment_id]=A483)))</f>
        <v>|</v>
      </c>
    </row>
    <row r="484" spans="2:2" x14ac:dyDescent="0.25">
      <c r="B484" t="str" cm="1">
        <f t="array" ref="B484">TRANSPOSE(_xlfn._xlws.SORT(_xlfn._xlws.FILTER(fertilizers[fertilizer_level]&amp;"|"&amp;fertilizers[fertilizer_level_name],fertilizers[experiment_id]=A484)))</f>
        <v>|</v>
      </c>
    </row>
    <row r="485" spans="2:2" x14ac:dyDescent="0.25">
      <c r="B485" t="str" cm="1">
        <f t="array" ref="B485">TRANSPOSE(_xlfn._xlws.SORT(_xlfn._xlws.FILTER(fertilizers[fertilizer_level]&amp;"|"&amp;fertilizers[fertilizer_level_name],fertilizers[experiment_id]=A485)))</f>
        <v>|</v>
      </c>
    </row>
    <row r="486" spans="2:2" x14ac:dyDescent="0.25">
      <c r="B486" t="str" cm="1">
        <f t="array" ref="B486">TRANSPOSE(_xlfn._xlws.SORT(_xlfn._xlws.FILTER(fertilizers[fertilizer_level]&amp;"|"&amp;fertilizers[fertilizer_level_name],fertilizers[experiment_id]=A486)))</f>
        <v>|</v>
      </c>
    </row>
    <row r="487" spans="2:2" x14ac:dyDescent="0.25">
      <c r="B487" t="str" cm="1">
        <f t="array" ref="B487">TRANSPOSE(_xlfn._xlws.SORT(_xlfn._xlws.FILTER(fertilizers[fertilizer_level]&amp;"|"&amp;fertilizers[fertilizer_level_name],fertilizers[experiment_id]=A487)))</f>
        <v>|</v>
      </c>
    </row>
    <row r="488" spans="2:2" x14ac:dyDescent="0.25">
      <c r="B488" t="str" cm="1">
        <f t="array" ref="B488">TRANSPOSE(_xlfn._xlws.SORT(_xlfn._xlws.FILTER(fertilizers[fertilizer_level]&amp;"|"&amp;fertilizers[fertilizer_level_name],fertilizers[experiment_id]=A488)))</f>
        <v>|</v>
      </c>
    </row>
    <row r="489" spans="2:2" x14ac:dyDescent="0.25">
      <c r="B489" t="str" cm="1">
        <f t="array" ref="B489">TRANSPOSE(_xlfn._xlws.SORT(_xlfn._xlws.FILTER(fertilizers[fertilizer_level]&amp;"|"&amp;fertilizers[fertilizer_level_name],fertilizers[experiment_id]=A489)))</f>
        <v>|</v>
      </c>
    </row>
    <row r="490" spans="2:2" x14ac:dyDescent="0.25">
      <c r="B490" t="str" cm="1">
        <f t="array" ref="B490">TRANSPOSE(_xlfn._xlws.SORT(_xlfn._xlws.FILTER(fertilizers[fertilizer_level]&amp;"|"&amp;fertilizers[fertilizer_level_name],fertilizers[experiment_id]=A490)))</f>
        <v>|</v>
      </c>
    </row>
    <row r="491" spans="2:2" x14ac:dyDescent="0.25">
      <c r="B491" t="str" cm="1">
        <f t="array" ref="B491">TRANSPOSE(_xlfn._xlws.SORT(_xlfn._xlws.FILTER(fertilizers[fertilizer_level]&amp;"|"&amp;fertilizers[fertilizer_level_name],fertilizers[experiment_id]=A491)))</f>
        <v>|</v>
      </c>
    </row>
    <row r="492" spans="2:2" x14ac:dyDescent="0.25">
      <c r="B492" t="str" cm="1">
        <f t="array" ref="B492">TRANSPOSE(_xlfn._xlws.SORT(_xlfn._xlws.FILTER(fertilizers[fertilizer_level]&amp;"|"&amp;fertilizers[fertilizer_level_name],fertilizers[experiment_id]=A492)))</f>
        <v>|</v>
      </c>
    </row>
    <row r="493" spans="2:2" x14ac:dyDescent="0.25">
      <c r="B493" t="str" cm="1">
        <f t="array" ref="B493">TRANSPOSE(_xlfn._xlws.SORT(_xlfn._xlws.FILTER(fertilizers[fertilizer_level]&amp;"|"&amp;fertilizers[fertilizer_level_name],fertilizers[experiment_id]=A493)))</f>
        <v>|</v>
      </c>
    </row>
    <row r="494" spans="2:2" x14ac:dyDescent="0.25">
      <c r="B494" t="str" cm="1">
        <f t="array" ref="B494">TRANSPOSE(_xlfn._xlws.SORT(_xlfn._xlws.FILTER(fertilizers[fertilizer_level]&amp;"|"&amp;fertilizers[fertilizer_level_name],fertilizers[experiment_id]=A494)))</f>
        <v>|</v>
      </c>
    </row>
    <row r="495" spans="2:2" x14ac:dyDescent="0.25">
      <c r="B495" t="str" cm="1">
        <f t="array" ref="B495">TRANSPOSE(_xlfn._xlws.SORT(_xlfn._xlws.FILTER(fertilizers[fertilizer_level]&amp;"|"&amp;fertilizers[fertilizer_level_name],fertilizers[experiment_id]=A495)))</f>
        <v>|</v>
      </c>
    </row>
    <row r="496" spans="2:2" x14ac:dyDescent="0.25">
      <c r="B496" t="str" cm="1">
        <f t="array" ref="B496">TRANSPOSE(_xlfn._xlws.SORT(_xlfn._xlws.FILTER(fertilizers[fertilizer_level]&amp;"|"&amp;fertilizers[fertilizer_level_name],fertilizers[experiment_id]=A496)))</f>
        <v>|</v>
      </c>
    </row>
    <row r="497" spans="2:121" x14ac:dyDescent="0.25">
      <c r="B497" t="str" cm="1">
        <f t="array" ref="B497">TRANSPOSE(_xlfn._xlws.SORT(_xlfn._xlws.FILTER(fertilizers[fertilizer_level]&amp;"|"&amp;fertilizers[fertilizer_level_name],fertilizers[experiment_id]=A497)))</f>
        <v>|</v>
      </c>
    </row>
    <row r="498" spans="2:121" x14ac:dyDescent="0.25">
      <c r="B498" t="str" cm="1">
        <f t="array" ref="B498">TRANSPOSE(_xlfn._xlws.SORT(_xlfn._xlws.FILTER(fertilizers[fertilizer_level]&amp;"|"&amp;fertilizers[fertilizer_level_name],fertilizers[experiment_id]=A498)))</f>
        <v>|</v>
      </c>
    </row>
    <row r="499" spans="2:121" x14ac:dyDescent="0.25">
      <c r="B499" t="str" cm="1">
        <f t="array" ref="B499">TRANSPOSE(_xlfn._xlws.SORT(_xlfn._xlws.FILTER(fertilizers[fertilizer_level]&amp;"|"&amp;fertilizers[fertilizer_level_name],fertilizers[experiment_id]=A499)))</f>
        <v>|</v>
      </c>
    </row>
    <row r="500" spans="2:121" s="94" customFormat="1" x14ac:dyDescent="0.25">
      <c r="B500" s="94" t="str" cm="1">
        <f t="array" ref="B500">TRANSPOSE(_xlfn._xlws.SORT(_xlfn._xlws.FILTER(fertilizers[fertilizer_level]&amp;"|"&amp;fertilizers[fertilizer_level_name],fertilizers[experiment_id]=A500)))</f>
        <v>|</v>
      </c>
      <c r="DQ500" s="10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election activeCell="A2" sqref="A2"/>
    </sheetView>
  </sheetViews>
  <sheetFormatPr defaultRowHeight="15" x14ac:dyDescent="0.25"/>
  <cols>
    <col min="1" max="1" width="13.140625" customWidth="1"/>
    <col min="2" max="2" width="3.140625" style="145" customWidth="1"/>
    <col min="3" max="200" width="3.140625" customWidth="1"/>
    <col min="16383" max="16383" width="8.7109375" customWidth="1"/>
  </cols>
  <sheetData>
    <row r="1" spans="1:9" s="106" customFormat="1" x14ac:dyDescent="0.25">
      <c r="A1" s="105" t="s">
        <v>1590</v>
      </c>
      <c r="B1" s="310"/>
      <c r="I1" s="107"/>
    </row>
    <row r="2" spans="1:9" x14ac:dyDescent="0.25">
      <c r="A2" t="e" cm="1" vm="1">
        <f t="array" ref="A2">_xlfn._xlws.SORT(_xlfn.UNIQUE(_xlfn._xlws.FILTER(chemicals[experiment_id], chemicals[experiment_id] &lt;&gt; "")))</f>
        <v>#VALUE!</v>
      </c>
      <c r="B2" s="145" t="e" cm="1" vm="2">
        <f t="array" ref="B2">TRANSPOSE(_xlfn._xlws.SORT(_xlfn._xlws.FILTER(chemicals[chemical_applic_level]&amp;"|"&amp;chemicals[chemical_applic_name],chemicals[experiment_id]=A2)))</f>
        <v>#VALUE!</v>
      </c>
    </row>
    <row r="3" spans="1:9" x14ac:dyDescent="0.25">
      <c r="B3" s="145" t="str" cm="1">
        <f t="array" ref="B3">TRANSPOSE(_xlfn._xlws.SORT(_xlfn._xlws.FILTER(chemicals[chemical_applic_level]&amp;"|"&amp;chemicals[chemical_applic_name],chemicals[experiment_id]=A3)))</f>
        <v>|</v>
      </c>
    </row>
    <row r="4" spans="1:9" x14ac:dyDescent="0.25">
      <c r="B4" s="145" t="str" cm="1">
        <f t="array" ref="B4">TRANSPOSE(_xlfn._xlws.SORT(_xlfn._xlws.FILTER(chemicals[chemical_applic_level]&amp;"|"&amp;chemicals[chemical_applic_name],chemicals[experiment_id]=A4)))</f>
        <v>|</v>
      </c>
    </row>
    <row r="5" spans="1:9" x14ac:dyDescent="0.25">
      <c r="B5" s="145" t="str" cm="1">
        <f t="array" ref="B5">TRANSPOSE(_xlfn._xlws.SORT(_xlfn._xlws.FILTER(chemicals[chemical_applic_level]&amp;"|"&amp;chemicals[chemical_applic_name],chemicals[experiment_id]=A5)))</f>
        <v>|</v>
      </c>
    </row>
    <row r="6" spans="1:9" x14ac:dyDescent="0.25">
      <c r="B6" s="145" t="str" cm="1">
        <f t="array" ref="B6">TRANSPOSE(_xlfn._xlws.SORT(_xlfn._xlws.FILTER(chemicals[chemical_applic_level]&amp;"|"&amp;chemicals[chemical_applic_name],chemicals[experiment_id]=A6)))</f>
        <v>|</v>
      </c>
    </row>
    <row r="7" spans="1:9" x14ac:dyDescent="0.25">
      <c r="B7" s="145" t="str" cm="1">
        <f t="array" ref="B7">TRANSPOSE(_xlfn._xlws.SORT(_xlfn._xlws.FILTER(chemicals[chemical_applic_level]&amp;"|"&amp;chemicals[chemical_applic_name],chemicals[experiment_id]=A7)))</f>
        <v>|</v>
      </c>
    </row>
    <row r="8" spans="1:9" x14ac:dyDescent="0.25">
      <c r="B8" s="145" t="str" cm="1">
        <f t="array" ref="B8">TRANSPOSE(_xlfn._xlws.SORT(_xlfn._xlws.FILTER(chemicals[chemical_applic_level]&amp;"|"&amp;chemicals[chemical_applic_name],chemicals[experiment_id]=A8)))</f>
        <v>|</v>
      </c>
    </row>
    <row r="9" spans="1:9" x14ac:dyDescent="0.25">
      <c r="B9" s="145" t="str" cm="1">
        <f t="array" ref="B9">TRANSPOSE(_xlfn._xlws.SORT(_xlfn._xlws.FILTER(chemicals[chemical_applic_level]&amp;"|"&amp;chemicals[chemical_applic_name],chemicals[experiment_id]=A9)))</f>
        <v>|</v>
      </c>
    </row>
    <row r="10" spans="1:9" x14ac:dyDescent="0.25">
      <c r="B10" s="145" t="str" cm="1">
        <f t="array" ref="B10">TRANSPOSE(_xlfn._xlws.SORT(_xlfn._xlws.FILTER(chemicals[chemical_applic_level]&amp;"|"&amp;chemicals[chemical_applic_name],chemicals[experiment_id]=A10)))</f>
        <v>|</v>
      </c>
    </row>
    <row r="11" spans="1:9" x14ac:dyDescent="0.25">
      <c r="B11" s="145" t="str" cm="1">
        <f t="array" ref="B11">TRANSPOSE(_xlfn._xlws.SORT(_xlfn._xlws.FILTER(chemicals[chemical_applic_level]&amp;"|"&amp;chemicals[chemical_applic_name],chemicals[experiment_id]=A11)))</f>
        <v>|</v>
      </c>
    </row>
    <row r="12" spans="1:9" x14ac:dyDescent="0.25">
      <c r="B12" s="145" t="str" cm="1">
        <f t="array" ref="B12">TRANSPOSE(_xlfn._xlws.SORT(_xlfn._xlws.FILTER(chemicals[chemical_applic_level]&amp;"|"&amp;chemicals[chemical_applic_name],chemicals[experiment_id]=A12)))</f>
        <v>|</v>
      </c>
    </row>
    <row r="13" spans="1:9" x14ac:dyDescent="0.25">
      <c r="B13" s="145" t="str" cm="1">
        <f t="array" ref="B13">TRANSPOSE(_xlfn._xlws.SORT(_xlfn._xlws.FILTER(chemicals[chemical_applic_level]&amp;"|"&amp;chemicals[chemical_applic_name],chemicals[experiment_id]=A13)))</f>
        <v>|</v>
      </c>
    </row>
    <row r="14" spans="1:9" x14ac:dyDescent="0.25">
      <c r="B14" s="145" t="str" cm="1">
        <f t="array" ref="B14">TRANSPOSE(_xlfn._xlws.SORT(_xlfn._xlws.FILTER(chemicals[chemical_applic_level]&amp;"|"&amp;chemicals[chemical_applic_name],chemicals[experiment_id]=A14)))</f>
        <v>|</v>
      </c>
    </row>
    <row r="15" spans="1:9" x14ac:dyDescent="0.25">
      <c r="B15" s="145" t="str" cm="1">
        <f t="array" ref="B15">TRANSPOSE(_xlfn._xlws.SORT(_xlfn._xlws.FILTER(chemicals[chemical_applic_level]&amp;"|"&amp;chemicals[chemical_applic_name],chemicals[experiment_id]=A15)))</f>
        <v>|</v>
      </c>
    </row>
    <row r="16" spans="1:9" x14ac:dyDescent="0.25">
      <c r="B16" s="145" t="str" cm="1">
        <f t="array" ref="B16">TRANSPOSE(_xlfn._xlws.SORT(_xlfn._xlws.FILTER(chemicals[chemical_applic_level]&amp;"|"&amp;chemicals[chemical_applic_name],chemicals[experiment_id]=A16)))</f>
        <v>|</v>
      </c>
    </row>
    <row r="17" spans="2:2" x14ac:dyDescent="0.25">
      <c r="B17" s="145" t="str" cm="1">
        <f t="array" ref="B17">TRANSPOSE(_xlfn._xlws.SORT(_xlfn._xlws.FILTER(chemicals[chemical_applic_level]&amp;"|"&amp;chemicals[chemical_applic_name],chemicals[experiment_id]=A17)))</f>
        <v>|</v>
      </c>
    </row>
    <row r="18" spans="2:2" x14ac:dyDescent="0.25">
      <c r="B18" s="145" t="str" cm="1">
        <f t="array" ref="B18">TRANSPOSE(_xlfn._xlws.SORT(_xlfn._xlws.FILTER(chemicals[chemical_applic_level]&amp;"|"&amp;chemicals[chemical_applic_name],chemicals[experiment_id]=A18)))</f>
        <v>|</v>
      </c>
    </row>
    <row r="19" spans="2:2" x14ac:dyDescent="0.25">
      <c r="B19" s="145" t="str" cm="1">
        <f t="array" ref="B19">TRANSPOSE(_xlfn._xlws.SORT(_xlfn._xlws.FILTER(chemicals[chemical_applic_level]&amp;"|"&amp;chemicals[chemical_applic_name],chemicals[experiment_id]=A19)))</f>
        <v>|</v>
      </c>
    </row>
    <row r="20" spans="2:2" x14ac:dyDescent="0.25">
      <c r="B20" s="145" t="str" cm="1">
        <f t="array" ref="B20">TRANSPOSE(_xlfn._xlws.SORT(_xlfn._xlws.FILTER(chemicals[chemical_applic_level]&amp;"|"&amp;chemicals[chemical_applic_name],chemicals[experiment_id]=A20)))</f>
        <v>|</v>
      </c>
    </row>
    <row r="21" spans="2:2" x14ac:dyDescent="0.25">
      <c r="B21" s="145" t="str" cm="1">
        <f t="array" ref="B21">TRANSPOSE(_xlfn._xlws.SORT(_xlfn._xlws.FILTER(chemicals[chemical_applic_level]&amp;"|"&amp;chemicals[chemical_applic_name],chemicals[experiment_id]=A21)))</f>
        <v>|</v>
      </c>
    </row>
    <row r="22" spans="2:2" x14ac:dyDescent="0.25">
      <c r="B22" s="145" t="str" cm="1">
        <f t="array" ref="B22">TRANSPOSE(_xlfn._xlws.SORT(_xlfn._xlws.FILTER(chemicals[chemical_applic_level]&amp;"|"&amp;chemicals[chemical_applic_name],chemicals[experiment_id]=A22)))</f>
        <v>|</v>
      </c>
    </row>
    <row r="23" spans="2:2" x14ac:dyDescent="0.25">
      <c r="B23" s="145" t="str" cm="1">
        <f t="array" ref="B23">TRANSPOSE(_xlfn._xlws.SORT(_xlfn._xlws.FILTER(chemicals[chemical_applic_level]&amp;"|"&amp;chemicals[chemical_applic_name],chemicals[experiment_id]=A23)))</f>
        <v>|</v>
      </c>
    </row>
    <row r="24" spans="2:2" x14ac:dyDescent="0.25">
      <c r="B24" s="145" t="str" cm="1">
        <f t="array" ref="B24">TRANSPOSE(_xlfn._xlws.SORT(_xlfn._xlws.FILTER(chemicals[chemical_applic_level]&amp;"|"&amp;chemicals[chemical_applic_name],chemicals[experiment_id]=A24)))</f>
        <v>|</v>
      </c>
    </row>
    <row r="25" spans="2:2" x14ac:dyDescent="0.25">
      <c r="B25" s="145" t="str" cm="1">
        <f t="array" ref="B25">TRANSPOSE(_xlfn._xlws.SORT(_xlfn._xlws.FILTER(chemicals[chemical_applic_level]&amp;"|"&amp;chemicals[chemical_applic_name],chemicals[experiment_id]=A25)))</f>
        <v>|</v>
      </c>
    </row>
    <row r="26" spans="2:2" x14ac:dyDescent="0.25">
      <c r="B26" s="145" t="str" cm="1">
        <f t="array" ref="B26">TRANSPOSE(_xlfn._xlws.SORT(_xlfn._xlws.FILTER(chemicals[chemical_applic_level]&amp;"|"&amp;chemicals[chemical_applic_name],chemicals[experiment_id]=A26)))</f>
        <v>|</v>
      </c>
    </row>
    <row r="27" spans="2:2" x14ac:dyDescent="0.25">
      <c r="B27" s="145" t="str" cm="1">
        <f t="array" ref="B27">TRANSPOSE(_xlfn._xlws.SORT(_xlfn._xlws.FILTER(chemicals[chemical_applic_level]&amp;"|"&amp;chemicals[chemical_applic_name],chemicals[experiment_id]=A27)))</f>
        <v>|</v>
      </c>
    </row>
    <row r="28" spans="2:2" x14ac:dyDescent="0.25">
      <c r="B28" s="145" t="str" cm="1">
        <f t="array" ref="B28">TRANSPOSE(_xlfn._xlws.SORT(_xlfn._xlws.FILTER(chemicals[chemical_applic_level]&amp;"|"&amp;chemicals[chemical_applic_name],chemicals[experiment_id]=A28)))</f>
        <v>|</v>
      </c>
    </row>
    <row r="29" spans="2:2" x14ac:dyDescent="0.25">
      <c r="B29" s="145" t="str" cm="1">
        <f t="array" ref="B29">TRANSPOSE(_xlfn._xlws.SORT(_xlfn._xlws.FILTER(chemicals[chemical_applic_level]&amp;"|"&amp;chemicals[chemical_applic_name],chemicals[experiment_id]=A29)))</f>
        <v>|</v>
      </c>
    </row>
    <row r="30" spans="2:2" x14ac:dyDescent="0.25">
      <c r="B30" s="145" t="str" cm="1">
        <f t="array" ref="B30">TRANSPOSE(_xlfn._xlws.SORT(_xlfn._xlws.FILTER(chemicals[chemical_applic_level]&amp;"|"&amp;chemicals[chemical_applic_name],chemicals[experiment_id]=A30)))</f>
        <v>|</v>
      </c>
    </row>
    <row r="31" spans="2:2" x14ac:dyDescent="0.25">
      <c r="B31" s="145" t="str" cm="1">
        <f t="array" ref="B31">TRANSPOSE(_xlfn._xlws.SORT(_xlfn._xlws.FILTER(chemicals[chemical_applic_level]&amp;"|"&amp;chemicals[chemical_applic_name],chemicals[experiment_id]=A31)))</f>
        <v>|</v>
      </c>
    </row>
    <row r="32" spans="2:2" x14ac:dyDescent="0.25">
      <c r="B32" s="145" t="str" cm="1">
        <f t="array" ref="B32">TRANSPOSE(_xlfn._xlws.SORT(_xlfn._xlws.FILTER(chemicals[chemical_applic_level]&amp;"|"&amp;chemicals[chemical_applic_name],chemicals[experiment_id]=A32)))</f>
        <v>|</v>
      </c>
    </row>
    <row r="33" spans="2:2" x14ac:dyDescent="0.25">
      <c r="B33" s="145" t="str" cm="1">
        <f t="array" ref="B33">TRANSPOSE(_xlfn._xlws.SORT(_xlfn._xlws.FILTER(chemicals[chemical_applic_level]&amp;"|"&amp;chemicals[chemical_applic_name],chemicals[experiment_id]=A33)))</f>
        <v>|</v>
      </c>
    </row>
    <row r="34" spans="2:2" x14ac:dyDescent="0.25">
      <c r="B34" s="145" t="str" cm="1">
        <f t="array" ref="B34">TRANSPOSE(_xlfn._xlws.SORT(_xlfn._xlws.FILTER(chemicals[chemical_applic_level]&amp;"|"&amp;chemicals[chemical_applic_name],chemicals[experiment_id]=A34)))</f>
        <v>|</v>
      </c>
    </row>
    <row r="35" spans="2:2" x14ac:dyDescent="0.25">
      <c r="B35" s="145" t="str" cm="1">
        <f t="array" ref="B35">TRANSPOSE(_xlfn._xlws.SORT(_xlfn._xlws.FILTER(chemicals[chemical_applic_level]&amp;"|"&amp;chemicals[chemical_applic_name],chemicals[experiment_id]=A35)))</f>
        <v>|</v>
      </c>
    </row>
    <row r="36" spans="2:2" x14ac:dyDescent="0.25">
      <c r="B36" s="145" t="str" cm="1">
        <f t="array" ref="B36">TRANSPOSE(_xlfn._xlws.SORT(_xlfn._xlws.FILTER(chemicals[chemical_applic_level]&amp;"|"&amp;chemicals[chemical_applic_name],chemicals[experiment_id]=A36)))</f>
        <v>|</v>
      </c>
    </row>
    <row r="37" spans="2:2" x14ac:dyDescent="0.25">
      <c r="B37" s="145" t="str" cm="1">
        <f t="array" ref="B37">TRANSPOSE(_xlfn._xlws.SORT(_xlfn._xlws.FILTER(chemicals[chemical_applic_level]&amp;"|"&amp;chemicals[chemical_applic_name],chemicals[experiment_id]=A37)))</f>
        <v>|</v>
      </c>
    </row>
    <row r="38" spans="2:2" x14ac:dyDescent="0.25">
      <c r="B38" s="145" t="str" cm="1">
        <f t="array" ref="B38">TRANSPOSE(_xlfn._xlws.SORT(_xlfn._xlws.FILTER(chemicals[chemical_applic_level]&amp;"|"&amp;chemicals[chemical_applic_name],chemicals[experiment_id]=A38)))</f>
        <v>|</v>
      </c>
    </row>
    <row r="39" spans="2:2" x14ac:dyDescent="0.25">
      <c r="B39" s="145" t="str" cm="1">
        <f t="array" ref="B39">TRANSPOSE(_xlfn._xlws.SORT(_xlfn._xlws.FILTER(chemicals[chemical_applic_level]&amp;"|"&amp;chemicals[chemical_applic_name],chemicals[experiment_id]=A39)))</f>
        <v>|</v>
      </c>
    </row>
    <row r="40" spans="2:2" x14ac:dyDescent="0.25">
      <c r="B40" s="145" t="str" cm="1">
        <f t="array" ref="B40">TRANSPOSE(_xlfn._xlws.SORT(_xlfn._xlws.FILTER(chemicals[chemical_applic_level]&amp;"|"&amp;chemicals[chemical_applic_name],chemicals[experiment_id]=A40)))</f>
        <v>|</v>
      </c>
    </row>
    <row r="41" spans="2:2" x14ac:dyDescent="0.25">
      <c r="B41" s="145" t="str" cm="1">
        <f t="array" ref="B41">TRANSPOSE(_xlfn._xlws.SORT(_xlfn._xlws.FILTER(chemicals[chemical_applic_level]&amp;"|"&amp;chemicals[chemical_applic_name],chemicals[experiment_id]=A41)))</f>
        <v>|</v>
      </c>
    </row>
    <row r="42" spans="2:2" x14ac:dyDescent="0.25">
      <c r="B42" s="145" t="str" cm="1">
        <f t="array" ref="B42">TRANSPOSE(_xlfn._xlws.SORT(_xlfn._xlws.FILTER(chemicals[chemical_applic_level]&amp;"|"&amp;chemicals[chemical_applic_name],chemicals[experiment_id]=A42)))</f>
        <v>|</v>
      </c>
    </row>
    <row r="43" spans="2:2" x14ac:dyDescent="0.25">
      <c r="B43" s="145" t="str" cm="1">
        <f t="array" ref="B43">TRANSPOSE(_xlfn._xlws.SORT(_xlfn._xlws.FILTER(chemicals[chemical_applic_level]&amp;"|"&amp;chemicals[chemical_applic_name],chemicals[experiment_id]=A43)))</f>
        <v>|</v>
      </c>
    </row>
    <row r="44" spans="2:2" x14ac:dyDescent="0.25">
      <c r="B44" s="145" t="str" cm="1">
        <f t="array" ref="B44">TRANSPOSE(_xlfn._xlws.SORT(_xlfn._xlws.FILTER(chemicals[chemical_applic_level]&amp;"|"&amp;chemicals[chemical_applic_name],chemicals[experiment_id]=A44)))</f>
        <v>|</v>
      </c>
    </row>
    <row r="45" spans="2:2" x14ac:dyDescent="0.25">
      <c r="B45" s="145" t="str" cm="1">
        <f t="array" ref="B45">TRANSPOSE(_xlfn._xlws.SORT(_xlfn._xlws.FILTER(chemicals[chemical_applic_level]&amp;"|"&amp;chemicals[chemical_applic_name],chemicals[experiment_id]=A45)))</f>
        <v>|</v>
      </c>
    </row>
    <row r="46" spans="2:2" x14ac:dyDescent="0.25">
      <c r="B46" s="145" t="str" cm="1">
        <f t="array" ref="B46">TRANSPOSE(_xlfn._xlws.SORT(_xlfn._xlws.FILTER(chemicals[chemical_applic_level]&amp;"|"&amp;chemicals[chemical_applic_name],chemicals[experiment_id]=A46)))</f>
        <v>|</v>
      </c>
    </row>
    <row r="47" spans="2:2" x14ac:dyDescent="0.25">
      <c r="B47" s="145" t="str" cm="1">
        <f t="array" ref="B47">TRANSPOSE(_xlfn._xlws.SORT(_xlfn._xlws.FILTER(chemicals[chemical_applic_level]&amp;"|"&amp;chemicals[chemical_applic_name],chemicals[experiment_id]=A47)))</f>
        <v>|</v>
      </c>
    </row>
    <row r="48" spans="2:2" x14ac:dyDescent="0.25">
      <c r="B48" s="145" t="str" cm="1">
        <f t="array" ref="B48">TRANSPOSE(_xlfn._xlws.SORT(_xlfn._xlws.FILTER(chemicals[chemical_applic_level]&amp;"|"&amp;chemicals[chemical_applic_name],chemicals[experiment_id]=A48)))</f>
        <v>|</v>
      </c>
    </row>
    <row r="49" spans="2:2" x14ac:dyDescent="0.25">
      <c r="B49" s="145" t="str" cm="1">
        <f t="array" ref="B49">TRANSPOSE(_xlfn._xlws.SORT(_xlfn._xlws.FILTER(chemicals[chemical_applic_level]&amp;"|"&amp;chemicals[chemical_applic_name],chemicals[experiment_id]=A49)))</f>
        <v>|</v>
      </c>
    </row>
    <row r="50" spans="2:2" x14ac:dyDescent="0.25">
      <c r="B50" s="145" t="str" cm="1">
        <f t="array" ref="B50">TRANSPOSE(_xlfn._xlws.SORT(_xlfn._xlws.FILTER(chemicals[chemical_applic_level]&amp;"|"&amp;chemicals[chemical_applic_name],chemicals[experiment_id]=A50)))</f>
        <v>|</v>
      </c>
    </row>
    <row r="51" spans="2:2" x14ac:dyDescent="0.25">
      <c r="B51" s="145" t="str" cm="1">
        <f t="array" ref="B51">TRANSPOSE(_xlfn._xlws.SORT(_xlfn._xlws.FILTER(chemicals[chemical_applic_level]&amp;"|"&amp;chemicals[chemical_applic_name],chemicals[experiment_id]=A51)))</f>
        <v>|</v>
      </c>
    </row>
    <row r="52" spans="2:2" x14ac:dyDescent="0.25">
      <c r="B52" s="145" t="str" cm="1">
        <f t="array" ref="B52">TRANSPOSE(_xlfn._xlws.SORT(_xlfn._xlws.FILTER(chemicals[chemical_applic_level]&amp;"|"&amp;chemicals[chemical_applic_name],chemicals[experiment_id]=A52)))</f>
        <v>|</v>
      </c>
    </row>
    <row r="53" spans="2:2" x14ac:dyDescent="0.25">
      <c r="B53" s="145" t="str" cm="1">
        <f t="array" ref="B53">TRANSPOSE(_xlfn._xlws.SORT(_xlfn._xlws.FILTER(chemicals[chemical_applic_level]&amp;"|"&amp;chemicals[chemical_applic_name],chemicals[experiment_id]=A53)))</f>
        <v>|</v>
      </c>
    </row>
    <row r="54" spans="2:2" x14ac:dyDescent="0.25">
      <c r="B54" s="145" t="str" cm="1">
        <f t="array" ref="B54">TRANSPOSE(_xlfn._xlws.SORT(_xlfn._xlws.FILTER(chemicals[chemical_applic_level]&amp;"|"&amp;chemicals[chemical_applic_name],chemicals[experiment_id]=A54)))</f>
        <v>|</v>
      </c>
    </row>
    <row r="55" spans="2:2" x14ac:dyDescent="0.25">
      <c r="B55" s="145" t="str" cm="1">
        <f t="array" ref="B55">TRANSPOSE(_xlfn._xlws.SORT(_xlfn._xlws.FILTER(chemicals[chemical_applic_level]&amp;"|"&amp;chemicals[chemical_applic_name],chemicals[experiment_id]=A55)))</f>
        <v>|</v>
      </c>
    </row>
    <row r="56" spans="2:2" x14ac:dyDescent="0.25">
      <c r="B56" s="145" t="str" cm="1">
        <f t="array" ref="B56">TRANSPOSE(_xlfn._xlws.SORT(_xlfn._xlws.FILTER(chemicals[chemical_applic_level]&amp;"|"&amp;chemicals[chemical_applic_name],chemicals[experiment_id]=A56)))</f>
        <v>|</v>
      </c>
    </row>
    <row r="57" spans="2:2" x14ac:dyDescent="0.25">
      <c r="B57" s="145" t="str" cm="1">
        <f t="array" ref="B57">TRANSPOSE(_xlfn._xlws.SORT(_xlfn._xlws.FILTER(chemicals[chemical_applic_level]&amp;"|"&amp;chemicals[chemical_applic_name],chemicals[experiment_id]=A57)))</f>
        <v>|</v>
      </c>
    </row>
    <row r="58" spans="2:2" x14ac:dyDescent="0.25">
      <c r="B58" s="145" t="str" cm="1">
        <f t="array" ref="B58">TRANSPOSE(_xlfn._xlws.SORT(_xlfn._xlws.FILTER(chemicals[chemical_applic_level]&amp;"|"&amp;chemicals[chemical_applic_name],chemicals[experiment_id]=A58)))</f>
        <v>|</v>
      </c>
    </row>
    <row r="59" spans="2:2" x14ac:dyDescent="0.25">
      <c r="B59" s="145" t="str" cm="1">
        <f t="array" ref="B59">TRANSPOSE(_xlfn._xlws.SORT(_xlfn._xlws.FILTER(chemicals[chemical_applic_level]&amp;"|"&amp;chemicals[chemical_applic_name],chemicals[experiment_id]=A59)))</f>
        <v>|</v>
      </c>
    </row>
    <row r="60" spans="2:2" x14ac:dyDescent="0.25">
      <c r="B60" s="145" t="str" cm="1">
        <f t="array" ref="B60">TRANSPOSE(_xlfn._xlws.SORT(_xlfn._xlws.FILTER(chemicals[chemical_applic_level]&amp;"|"&amp;chemicals[chemical_applic_name],chemicals[experiment_id]=A60)))</f>
        <v>|</v>
      </c>
    </row>
    <row r="61" spans="2:2" x14ac:dyDescent="0.25">
      <c r="B61" s="145" t="str" cm="1">
        <f t="array" ref="B61">TRANSPOSE(_xlfn._xlws.SORT(_xlfn._xlws.FILTER(chemicals[chemical_applic_level]&amp;"|"&amp;chemicals[chemical_applic_name],chemicals[experiment_id]=A61)))</f>
        <v>|</v>
      </c>
    </row>
    <row r="62" spans="2:2" x14ac:dyDescent="0.25">
      <c r="B62" s="145" t="str" cm="1">
        <f t="array" ref="B62">TRANSPOSE(_xlfn._xlws.SORT(_xlfn._xlws.FILTER(chemicals[chemical_applic_level]&amp;"|"&amp;chemicals[chemical_applic_name],chemicals[experiment_id]=A62)))</f>
        <v>|</v>
      </c>
    </row>
    <row r="63" spans="2:2" x14ac:dyDescent="0.25">
      <c r="B63" s="145" t="str" cm="1">
        <f t="array" ref="B63">TRANSPOSE(_xlfn._xlws.SORT(_xlfn._xlws.FILTER(chemicals[chemical_applic_level]&amp;"|"&amp;chemicals[chemical_applic_name],chemicals[experiment_id]=A63)))</f>
        <v>|</v>
      </c>
    </row>
    <row r="64" spans="2:2" x14ac:dyDescent="0.25">
      <c r="B64" s="145" t="str" cm="1">
        <f t="array" ref="B64">TRANSPOSE(_xlfn._xlws.SORT(_xlfn._xlws.FILTER(chemicals[chemical_applic_level]&amp;"|"&amp;chemicals[chemical_applic_name],chemicals[experiment_id]=A64)))</f>
        <v>|</v>
      </c>
    </row>
    <row r="65" spans="2:2" x14ac:dyDescent="0.25">
      <c r="B65" s="145" t="str" cm="1">
        <f t="array" ref="B65">TRANSPOSE(_xlfn._xlws.SORT(_xlfn._xlws.FILTER(chemicals[chemical_applic_level]&amp;"|"&amp;chemicals[chemical_applic_name],chemicals[experiment_id]=A65)))</f>
        <v>|</v>
      </c>
    </row>
    <row r="66" spans="2:2" x14ac:dyDescent="0.25">
      <c r="B66" s="145" t="str" cm="1">
        <f t="array" ref="B66">TRANSPOSE(_xlfn._xlws.SORT(_xlfn._xlws.FILTER(chemicals[chemical_applic_level]&amp;"|"&amp;chemicals[chemical_applic_name],chemicals[experiment_id]=A66)))</f>
        <v>|</v>
      </c>
    </row>
    <row r="67" spans="2:2" x14ac:dyDescent="0.25">
      <c r="B67" s="145" t="str" cm="1">
        <f t="array" ref="B67">TRANSPOSE(_xlfn._xlws.SORT(_xlfn._xlws.FILTER(chemicals[chemical_applic_level]&amp;"|"&amp;chemicals[chemical_applic_name],chemicals[experiment_id]=A67)))</f>
        <v>|</v>
      </c>
    </row>
    <row r="68" spans="2:2" x14ac:dyDescent="0.25">
      <c r="B68" s="145" t="str" cm="1">
        <f t="array" ref="B68">TRANSPOSE(_xlfn._xlws.SORT(_xlfn._xlws.FILTER(chemicals[chemical_applic_level]&amp;"|"&amp;chemicals[chemical_applic_name],chemicals[experiment_id]=A68)))</f>
        <v>|</v>
      </c>
    </row>
    <row r="69" spans="2:2" x14ac:dyDescent="0.25">
      <c r="B69" s="145" t="str" cm="1">
        <f t="array" ref="B69">TRANSPOSE(_xlfn._xlws.SORT(_xlfn._xlws.FILTER(chemicals[chemical_applic_level]&amp;"|"&amp;chemicals[chemical_applic_name],chemicals[experiment_id]=A69)))</f>
        <v>|</v>
      </c>
    </row>
    <row r="70" spans="2:2" x14ac:dyDescent="0.25">
      <c r="B70" s="145" t="str" cm="1">
        <f t="array" ref="B70">TRANSPOSE(_xlfn._xlws.SORT(_xlfn._xlws.FILTER(chemicals[chemical_applic_level]&amp;"|"&amp;chemicals[chemical_applic_name],chemicals[experiment_id]=A70)))</f>
        <v>|</v>
      </c>
    </row>
    <row r="71" spans="2:2" x14ac:dyDescent="0.25">
      <c r="B71" s="145" t="str" cm="1">
        <f t="array" ref="B71">TRANSPOSE(_xlfn._xlws.SORT(_xlfn._xlws.FILTER(chemicals[chemical_applic_level]&amp;"|"&amp;chemicals[chemical_applic_name],chemicals[experiment_id]=A71)))</f>
        <v>|</v>
      </c>
    </row>
    <row r="72" spans="2:2" x14ac:dyDescent="0.25">
      <c r="B72" s="145" t="str" cm="1">
        <f t="array" ref="B72">TRANSPOSE(_xlfn._xlws.SORT(_xlfn._xlws.FILTER(chemicals[chemical_applic_level]&amp;"|"&amp;chemicals[chemical_applic_name],chemicals[experiment_id]=A72)))</f>
        <v>|</v>
      </c>
    </row>
    <row r="73" spans="2:2" x14ac:dyDescent="0.25">
      <c r="B73" s="145" t="str" cm="1">
        <f t="array" ref="B73">TRANSPOSE(_xlfn._xlws.SORT(_xlfn._xlws.FILTER(chemicals[chemical_applic_level]&amp;"|"&amp;chemicals[chemical_applic_name],chemicals[experiment_id]=A73)))</f>
        <v>|</v>
      </c>
    </row>
    <row r="74" spans="2:2" x14ac:dyDescent="0.25">
      <c r="B74" s="145" t="str" cm="1">
        <f t="array" ref="B74">TRANSPOSE(_xlfn._xlws.SORT(_xlfn._xlws.FILTER(chemicals[chemical_applic_level]&amp;"|"&amp;chemicals[chemical_applic_name],chemicals[experiment_id]=A74)))</f>
        <v>|</v>
      </c>
    </row>
    <row r="75" spans="2:2" x14ac:dyDescent="0.25">
      <c r="B75" s="145" t="str" cm="1">
        <f t="array" ref="B75">TRANSPOSE(_xlfn._xlws.SORT(_xlfn._xlws.FILTER(chemicals[chemical_applic_level]&amp;"|"&amp;chemicals[chemical_applic_name],chemicals[experiment_id]=A75)))</f>
        <v>|</v>
      </c>
    </row>
    <row r="76" spans="2:2" x14ac:dyDescent="0.25">
      <c r="B76" s="145" t="str" cm="1">
        <f t="array" ref="B76">TRANSPOSE(_xlfn._xlws.SORT(_xlfn._xlws.FILTER(chemicals[chemical_applic_level]&amp;"|"&amp;chemicals[chemical_applic_name],chemicals[experiment_id]=A76)))</f>
        <v>|</v>
      </c>
    </row>
    <row r="77" spans="2:2" x14ac:dyDescent="0.25">
      <c r="B77" s="145" t="str" cm="1">
        <f t="array" ref="B77">TRANSPOSE(_xlfn._xlws.SORT(_xlfn._xlws.FILTER(chemicals[chemical_applic_level]&amp;"|"&amp;chemicals[chemical_applic_name],chemicals[experiment_id]=A77)))</f>
        <v>|</v>
      </c>
    </row>
    <row r="78" spans="2:2" x14ac:dyDescent="0.25">
      <c r="B78" s="145" t="str" cm="1">
        <f t="array" ref="B78">TRANSPOSE(_xlfn._xlws.SORT(_xlfn._xlws.FILTER(chemicals[chemical_applic_level]&amp;"|"&amp;chemicals[chemical_applic_name],chemicals[experiment_id]=A78)))</f>
        <v>|</v>
      </c>
    </row>
    <row r="79" spans="2:2" x14ac:dyDescent="0.25">
      <c r="B79" s="145" t="str" cm="1">
        <f t="array" ref="B79">TRANSPOSE(_xlfn._xlws.SORT(_xlfn._xlws.FILTER(chemicals[chemical_applic_level]&amp;"|"&amp;chemicals[chemical_applic_name],chemicals[experiment_id]=A79)))</f>
        <v>|</v>
      </c>
    </row>
    <row r="80" spans="2:2" x14ac:dyDescent="0.25">
      <c r="B80" s="145" t="str" cm="1">
        <f t="array" ref="B80">TRANSPOSE(_xlfn._xlws.SORT(_xlfn._xlws.FILTER(chemicals[chemical_applic_level]&amp;"|"&amp;chemicals[chemical_applic_name],chemicals[experiment_id]=A80)))</f>
        <v>|</v>
      </c>
    </row>
    <row r="81" spans="2:2" x14ac:dyDescent="0.25">
      <c r="B81" s="145" t="str" cm="1">
        <f t="array" ref="B81">TRANSPOSE(_xlfn._xlws.SORT(_xlfn._xlws.FILTER(chemicals[chemical_applic_level]&amp;"|"&amp;chemicals[chemical_applic_name],chemicals[experiment_id]=A81)))</f>
        <v>|</v>
      </c>
    </row>
    <row r="82" spans="2:2" x14ac:dyDescent="0.25">
      <c r="B82" s="145" t="str" cm="1">
        <f t="array" ref="B82">TRANSPOSE(_xlfn._xlws.SORT(_xlfn._xlws.FILTER(chemicals[chemical_applic_level]&amp;"|"&amp;chemicals[chemical_applic_name],chemicals[experiment_id]=A82)))</f>
        <v>|</v>
      </c>
    </row>
    <row r="83" spans="2:2" x14ac:dyDescent="0.25">
      <c r="B83" s="145" t="str" cm="1">
        <f t="array" ref="B83">TRANSPOSE(_xlfn._xlws.SORT(_xlfn._xlws.FILTER(chemicals[chemical_applic_level]&amp;"|"&amp;chemicals[chemical_applic_name],chemicals[experiment_id]=A83)))</f>
        <v>|</v>
      </c>
    </row>
    <row r="84" spans="2:2" x14ac:dyDescent="0.25">
      <c r="B84" s="145" t="str" cm="1">
        <f t="array" ref="B84">TRANSPOSE(_xlfn._xlws.SORT(_xlfn._xlws.FILTER(chemicals[chemical_applic_level]&amp;"|"&amp;chemicals[chemical_applic_name],chemicals[experiment_id]=A84)))</f>
        <v>|</v>
      </c>
    </row>
    <row r="85" spans="2:2" x14ac:dyDescent="0.25">
      <c r="B85" s="145" t="str" cm="1">
        <f t="array" ref="B85">TRANSPOSE(_xlfn._xlws.SORT(_xlfn._xlws.FILTER(chemicals[chemical_applic_level]&amp;"|"&amp;chemicals[chemical_applic_name],chemicals[experiment_id]=A85)))</f>
        <v>|</v>
      </c>
    </row>
    <row r="86" spans="2:2" x14ac:dyDescent="0.25">
      <c r="B86" s="145" t="str" cm="1">
        <f t="array" ref="B86">TRANSPOSE(_xlfn._xlws.SORT(_xlfn._xlws.FILTER(chemicals[chemical_applic_level]&amp;"|"&amp;chemicals[chemical_applic_name],chemicals[experiment_id]=A86)))</f>
        <v>|</v>
      </c>
    </row>
    <row r="87" spans="2:2" x14ac:dyDescent="0.25">
      <c r="B87" s="145" t="str" cm="1">
        <f t="array" ref="B87">TRANSPOSE(_xlfn._xlws.SORT(_xlfn._xlws.FILTER(chemicals[chemical_applic_level]&amp;"|"&amp;chemicals[chemical_applic_name],chemicals[experiment_id]=A87)))</f>
        <v>|</v>
      </c>
    </row>
    <row r="88" spans="2:2" x14ac:dyDescent="0.25">
      <c r="B88" s="145" t="str" cm="1">
        <f t="array" ref="B88">TRANSPOSE(_xlfn._xlws.SORT(_xlfn._xlws.FILTER(chemicals[chemical_applic_level]&amp;"|"&amp;chemicals[chemical_applic_name],chemicals[experiment_id]=A88)))</f>
        <v>|</v>
      </c>
    </row>
    <row r="89" spans="2:2" x14ac:dyDescent="0.25">
      <c r="B89" s="145" t="str" cm="1">
        <f t="array" ref="B89">TRANSPOSE(_xlfn._xlws.SORT(_xlfn._xlws.FILTER(chemicals[chemical_applic_level]&amp;"|"&amp;chemicals[chemical_applic_name],chemicals[experiment_id]=A89)))</f>
        <v>|</v>
      </c>
    </row>
    <row r="90" spans="2:2" x14ac:dyDescent="0.25">
      <c r="B90" s="145" t="str" cm="1">
        <f t="array" ref="B90">TRANSPOSE(_xlfn._xlws.SORT(_xlfn._xlws.FILTER(chemicals[chemical_applic_level]&amp;"|"&amp;chemicals[chemical_applic_name],chemicals[experiment_id]=A90)))</f>
        <v>|</v>
      </c>
    </row>
    <row r="91" spans="2:2" x14ac:dyDescent="0.25">
      <c r="B91" s="145" t="str" cm="1">
        <f t="array" ref="B91">TRANSPOSE(_xlfn._xlws.SORT(_xlfn._xlws.FILTER(chemicals[chemical_applic_level]&amp;"|"&amp;chemicals[chemical_applic_name],chemicals[experiment_id]=A91)))</f>
        <v>|</v>
      </c>
    </row>
    <row r="92" spans="2:2" x14ac:dyDescent="0.25">
      <c r="B92" s="145" t="str" cm="1">
        <f t="array" ref="B92">TRANSPOSE(_xlfn._xlws.SORT(_xlfn._xlws.FILTER(chemicals[chemical_applic_level]&amp;"|"&amp;chemicals[chemical_applic_name],chemicals[experiment_id]=A92)))</f>
        <v>|</v>
      </c>
    </row>
    <row r="93" spans="2:2" x14ac:dyDescent="0.25">
      <c r="B93" s="145" t="str" cm="1">
        <f t="array" ref="B93">TRANSPOSE(_xlfn._xlws.SORT(_xlfn._xlws.FILTER(chemicals[chemical_applic_level]&amp;"|"&amp;chemicals[chemical_applic_name],chemicals[experiment_id]=A93)))</f>
        <v>|</v>
      </c>
    </row>
    <row r="94" spans="2:2" x14ac:dyDescent="0.25">
      <c r="B94" s="145" t="str" cm="1">
        <f t="array" ref="B94">TRANSPOSE(_xlfn._xlws.SORT(_xlfn._xlws.FILTER(chemicals[chemical_applic_level]&amp;"|"&amp;chemicals[chemical_applic_name],chemicals[experiment_id]=A94)))</f>
        <v>|</v>
      </c>
    </row>
    <row r="95" spans="2:2" x14ac:dyDescent="0.25">
      <c r="B95" s="145" t="str" cm="1">
        <f t="array" ref="B95">TRANSPOSE(_xlfn._xlws.SORT(_xlfn._xlws.FILTER(chemicals[chemical_applic_level]&amp;"|"&amp;chemicals[chemical_applic_name],chemicals[experiment_id]=A95)))</f>
        <v>|</v>
      </c>
    </row>
    <row r="96" spans="2:2" x14ac:dyDescent="0.25">
      <c r="B96" s="145" t="str" cm="1">
        <f t="array" ref="B96">TRANSPOSE(_xlfn._xlws.SORT(_xlfn._xlws.FILTER(chemicals[chemical_applic_level]&amp;"|"&amp;chemicals[chemical_applic_name],chemicals[experiment_id]=A96)))</f>
        <v>|</v>
      </c>
    </row>
    <row r="97" spans="2:2" x14ac:dyDescent="0.25">
      <c r="B97" s="145" t="str" cm="1">
        <f t="array" ref="B97">TRANSPOSE(_xlfn._xlws.SORT(_xlfn._xlws.FILTER(chemicals[chemical_applic_level]&amp;"|"&amp;chemicals[chemical_applic_name],chemicals[experiment_id]=A97)))</f>
        <v>|</v>
      </c>
    </row>
    <row r="98" spans="2:2" x14ac:dyDescent="0.25">
      <c r="B98" s="145" t="str" cm="1">
        <f t="array" ref="B98">TRANSPOSE(_xlfn._xlws.SORT(_xlfn._xlws.FILTER(chemicals[chemical_applic_level]&amp;"|"&amp;chemicals[chemical_applic_name],chemicals[experiment_id]=A98)))</f>
        <v>|</v>
      </c>
    </row>
    <row r="99" spans="2:2" x14ac:dyDescent="0.25">
      <c r="B99" s="145" t="str" cm="1">
        <f t="array" ref="B99">TRANSPOSE(_xlfn._xlws.SORT(_xlfn._xlws.FILTER(chemicals[chemical_applic_level]&amp;"|"&amp;chemicals[chemical_applic_name],chemicals[experiment_id]=A99)))</f>
        <v>|</v>
      </c>
    </row>
    <row r="100" spans="2:2" x14ac:dyDescent="0.25">
      <c r="B100" s="145" t="str" cm="1">
        <f t="array" ref="B100">TRANSPOSE(_xlfn._xlws.SORT(_xlfn._xlws.FILTER(chemicals[chemical_applic_level]&amp;"|"&amp;chemicals[chemical_applic_name],chemicals[experiment_id]=A100)))</f>
        <v>|</v>
      </c>
    </row>
    <row r="101" spans="2:2" x14ac:dyDescent="0.25">
      <c r="B101" s="145" t="str" cm="1">
        <f t="array" ref="B101">TRANSPOSE(_xlfn._xlws.SORT(_xlfn._xlws.FILTER(chemicals[chemical_applic_level]&amp;"|"&amp;chemicals[chemical_applic_name],chemicals[experiment_id]=A101)))</f>
        <v>|</v>
      </c>
    </row>
    <row r="102" spans="2:2" x14ac:dyDescent="0.25">
      <c r="B102" s="145" t="str" cm="1">
        <f t="array" ref="B102">TRANSPOSE(_xlfn._xlws.SORT(_xlfn._xlws.FILTER(chemicals[chemical_applic_level]&amp;"|"&amp;chemicals[chemical_applic_name],chemicals[experiment_id]=A102)))</f>
        <v>|</v>
      </c>
    </row>
    <row r="103" spans="2:2" x14ac:dyDescent="0.25">
      <c r="B103" s="145" t="str" cm="1">
        <f t="array" ref="B103">TRANSPOSE(_xlfn._xlws.SORT(_xlfn._xlws.FILTER(chemicals[chemical_applic_level]&amp;"|"&amp;chemicals[chemical_applic_name],chemicals[experiment_id]=A103)))</f>
        <v>|</v>
      </c>
    </row>
    <row r="104" spans="2:2" x14ac:dyDescent="0.25">
      <c r="B104" s="145" t="str" cm="1">
        <f t="array" ref="B104">TRANSPOSE(_xlfn._xlws.SORT(_xlfn._xlws.FILTER(chemicals[chemical_applic_level]&amp;"|"&amp;chemicals[chemical_applic_name],chemicals[experiment_id]=A104)))</f>
        <v>|</v>
      </c>
    </row>
    <row r="105" spans="2:2" x14ac:dyDescent="0.25">
      <c r="B105" s="145" t="str" cm="1">
        <f t="array" ref="B105">TRANSPOSE(_xlfn._xlws.SORT(_xlfn._xlws.FILTER(chemicals[chemical_applic_level]&amp;"|"&amp;chemicals[chemical_applic_name],chemicals[experiment_id]=A105)))</f>
        <v>|</v>
      </c>
    </row>
    <row r="106" spans="2:2" x14ac:dyDescent="0.25">
      <c r="B106" s="145" t="str" cm="1">
        <f t="array" ref="B106">TRANSPOSE(_xlfn._xlws.SORT(_xlfn._xlws.FILTER(chemicals[chemical_applic_level]&amp;"|"&amp;chemicals[chemical_applic_name],chemicals[experiment_id]=A106)))</f>
        <v>|</v>
      </c>
    </row>
    <row r="107" spans="2:2" x14ac:dyDescent="0.25">
      <c r="B107" s="145" t="str" cm="1">
        <f t="array" ref="B107">TRANSPOSE(_xlfn._xlws.SORT(_xlfn._xlws.FILTER(chemicals[chemical_applic_level]&amp;"|"&amp;chemicals[chemical_applic_name],chemicals[experiment_id]=A107)))</f>
        <v>|</v>
      </c>
    </row>
    <row r="108" spans="2:2" x14ac:dyDescent="0.25">
      <c r="B108" s="145" t="str" cm="1">
        <f t="array" ref="B108">TRANSPOSE(_xlfn._xlws.SORT(_xlfn._xlws.FILTER(chemicals[chemical_applic_level]&amp;"|"&amp;chemicals[chemical_applic_name],chemicals[experiment_id]=A108)))</f>
        <v>|</v>
      </c>
    </row>
    <row r="109" spans="2:2" x14ac:dyDescent="0.25">
      <c r="B109" s="145" t="str" cm="1">
        <f t="array" ref="B109">TRANSPOSE(_xlfn._xlws.SORT(_xlfn._xlws.FILTER(chemicals[chemical_applic_level]&amp;"|"&amp;chemicals[chemical_applic_name],chemicals[experiment_id]=A109)))</f>
        <v>|</v>
      </c>
    </row>
    <row r="110" spans="2:2" x14ac:dyDescent="0.25">
      <c r="B110" s="145" t="str" cm="1">
        <f t="array" ref="B110">TRANSPOSE(_xlfn._xlws.SORT(_xlfn._xlws.FILTER(chemicals[chemical_applic_level]&amp;"|"&amp;chemicals[chemical_applic_name],chemicals[experiment_id]=A110)))</f>
        <v>|</v>
      </c>
    </row>
    <row r="111" spans="2:2" x14ac:dyDescent="0.25">
      <c r="B111" s="145" t="str" cm="1">
        <f t="array" ref="B111">TRANSPOSE(_xlfn._xlws.SORT(_xlfn._xlws.FILTER(chemicals[chemical_applic_level]&amp;"|"&amp;chemicals[chemical_applic_name],chemicals[experiment_id]=A111)))</f>
        <v>|</v>
      </c>
    </row>
    <row r="112" spans="2:2" x14ac:dyDescent="0.25">
      <c r="B112" s="145" t="str" cm="1">
        <f t="array" ref="B112">TRANSPOSE(_xlfn._xlws.SORT(_xlfn._xlws.FILTER(chemicals[chemical_applic_level]&amp;"|"&amp;chemicals[chemical_applic_name],chemicals[experiment_id]=A112)))</f>
        <v>|</v>
      </c>
    </row>
    <row r="113" spans="2:2" x14ac:dyDescent="0.25">
      <c r="B113" s="145" t="str" cm="1">
        <f t="array" ref="B113">TRANSPOSE(_xlfn._xlws.SORT(_xlfn._xlws.FILTER(chemicals[chemical_applic_level]&amp;"|"&amp;chemicals[chemical_applic_name],chemicals[experiment_id]=A113)))</f>
        <v>|</v>
      </c>
    </row>
    <row r="114" spans="2:2" x14ac:dyDescent="0.25">
      <c r="B114" s="145" t="str" cm="1">
        <f t="array" ref="B114">TRANSPOSE(_xlfn._xlws.SORT(_xlfn._xlws.FILTER(chemicals[chemical_applic_level]&amp;"|"&amp;chemicals[chemical_applic_name],chemicals[experiment_id]=A114)))</f>
        <v>|</v>
      </c>
    </row>
    <row r="115" spans="2:2" x14ac:dyDescent="0.25">
      <c r="B115" s="145" t="str" cm="1">
        <f t="array" ref="B115">TRANSPOSE(_xlfn._xlws.SORT(_xlfn._xlws.FILTER(chemicals[chemical_applic_level]&amp;"|"&amp;chemicals[chemical_applic_name],chemicals[experiment_id]=A115)))</f>
        <v>|</v>
      </c>
    </row>
    <row r="116" spans="2:2" x14ac:dyDescent="0.25">
      <c r="B116" s="145" t="str" cm="1">
        <f t="array" ref="B116">TRANSPOSE(_xlfn._xlws.SORT(_xlfn._xlws.FILTER(chemicals[chemical_applic_level]&amp;"|"&amp;chemicals[chemical_applic_name],chemicals[experiment_id]=A116)))</f>
        <v>|</v>
      </c>
    </row>
    <row r="117" spans="2:2" x14ac:dyDescent="0.25">
      <c r="B117" s="145" t="str" cm="1">
        <f t="array" ref="B117">TRANSPOSE(_xlfn._xlws.SORT(_xlfn._xlws.FILTER(chemicals[chemical_applic_level]&amp;"|"&amp;chemicals[chemical_applic_name],chemicals[experiment_id]=A117)))</f>
        <v>|</v>
      </c>
    </row>
    <row r="118" spans="2:2" x14ac:dyDescent="0.25">
      <c r="B118" s="145" t="str" cm="1">
        <f t="array" ref="B118">TRANSPOSE(_xlfn._xlws.SORT(_xlfn._xlws.FILTER(chemicals[chemical_applic_level]&amp;"|"&amp;chemicals[chemical_applic_name],chemicals[experiment_id]=A118)))</f>
        <v>|</v>
      </c>
    </row>
    <row r="119" spans="2:2" x14ac:dyDescent="0.25">
      <c r="B119" s="145" t="str" cm="1">
        <f t="array" ref="B119">TRANSPOSE(_xlfn._xlws.SORT(_xlfn._xlws.FILTER(chemicals[chemical_applic_level]&amp;"|"&amp;chemicals[chemical_applic_name],chemicals[experiment_id]=A119)))</f>
        <v>|</v>
      </c>
    </row>
    <row r="120" spans="2:2" x14ac:dyDescent="0.25">
      <c r="B120" s="145" t="str" cm="1">
        <f t="array" ref="B120">TRANSPOSE(_xlfn._xlws.SORT(_xlfn._xlws.FILTER(chemicals[chemical_applic_level]&amp;"|"&amp;chemicals[chemical_applic_name],chemicals[experiment_id]=A120)))</f>
        <v>|</v>
      </c>
    </row>
    <row r="121" spans="2:2" x14ac:dyDescent="0.25">
      <c r="B121" s="145" t="str" cm="1">
        <f t="array" ref="B121">TRANSPOSE(_xlfn._xlws.SORT(_xlfn._xlws.FILTER(chemicals[chemical_applic_level]&amp;"|"&amp;chemicals[chemical_applic_name],chemicals[experiment_id]=A121)))</f>
        <v>|</v>
      </c>
    </row>
    <row r="122" spans="2:2" x14ac:dyDescent="0.25">
      <c r="B122" s="145" t="str" cm="1">
        <f t="array" ref="B122">TRANSPOSE(_xlfn._xlws.SORT(_xlfn._xlws.FILTER(chemicals[chemical_applic_level]&amp;"|"&amp;chemicals[chemical_applic_name],chemicals[experiment_id]=A122)))</f>
        <v>|</v>
      </c>
    </row>
    <row r="123" spans="2:2" x14ac:dyDescent="0.25">
      <c r="B123" s="145" t="str" cm="1">
        <f t="array" ref="B123">TRANSPOSE(_xlfn._xlws.SORT(_xlfn._xlws.FILTER(chemicals[chemical_applic_level]&amp;"|"&amp;chemicals[chemical_applic_name],chemicals[experiment_id]=A123)))</f>
        <v>|</v>
      </c>
    </row>
    <row r="124" spans="2:2" x14ac:dyDescent="0.25">
      <c r="B124" s="145" t="str" cm="1">
        <f t="array" ref="B124">TRANSPOSE(_xlfn._xlws.SORT(_xlfn._xlws.FILTER(chemicals[chemical_applic_level]&amp;"|"&amp;chemicals[chemical_applic_name],chemicals[experiment_id]=A124)))</f>
        <v>|</v>
      </c>
    </row>
    <row r="125" spans="2:2" x14ac:dyDescent="0.25">
      <c r="B125" s="145" t="str" cm="1">
        <f t="array" ref="B125">TRANSPOSE(_xlfn._xlws.SORT(_xlfn._xlws.FILTER(chemicals[chemical_applic_level]&amp;"|"&amp;chemicals[chemical_applic_name],chemicals[experiment_id]=A125)))</f>
        <v>|</v>
      </c>
    </row>
    <row r="126" spans="2:2" x14ac:dyDescent="0.25">
      <c r="B126" s="145" t="str" cm="1">
        <f t="array" ref="B126">TRANSPOSE(_xlfn._xlws.SORT(_xlfn._xlws.FILTER(chemicals[chemical_applic_level]&amp;"|"&amp;chemicals[chemical_applic_name],chemicals[experiment_id]=A126)))</f>
        <v>|</v>
      </c>
    </row>
    <row r="127" spans="2:2" x14ac:dyDescent="0.25">
      <c r="B127" s="145" t="str" cm="1">
        <f t="array" ref="B127">TRANSPOSE(_xlfn._xlws.SORT(_xlfn._xlws.FILTER(chemicals[chemical_applic_level]&amp;"|"&amp;chemicals[chemical_applic_name],chemicals[experiment_id]=A127)))</f>
        <v>|</v>
      </c>
    </row>
    <row r="128" spans="2:2" x14ac:dyDescent="0.25">
      <c r="B128" s="145" t="str" cm="1">
        <f t="array" ref="B128">TRANSPOSE(_xlfn._xlws.SORT(_xlfn._xlws.FILTER(chemicals[chemical_applic_level]&amp;"|"&amp;chemicals[chemical_applic_name],chemicals[experiment_id]=A128)))</f>
        <v>|</v>
      </c>
    </row>
    <row r="129" spans="2:2" x14ac:dyDescent="0.25">
      <c r="B129" s="145" t="str" cm="1">
        <f t="array" ref="B129">TRANSPOSE(_xlfn._xlws.SORT(_xlfn._xlws.FILTER(chemicals[chemical_applic_level]&amp;"|"&amp;chemicals[chemical_applic_name],chemicals[experiment_id]=A129)))</f>
        <v>|</v>
      </c>
    </row>
    <row r="130" spans="2:2" x14ac:dyDescent="0.25">
      <c r="B130" s="145" t="str" cm="1">
        <f t="array" ref="B130">TRANSPOSE(_xlfn._xlws.SORT(_xlfn._xlws.FILTER(chemicals[chemical_applic_level]&amp;"|"&amp;chemicals[chemical_applic_name],chemicals[experiment_id]=A130)))</f>
        <v>|</v>
      </c>
    </row>
    <row r="131" spans="2:2" x14ac:dyDescent="0.25">
      <c r="B131" s="145" t="str" cm="1">
        <f t="array" ref="B131">TRANSPOSE(_xlfn._xlws.SORT(_xlfn._xlws.FILTER(chemicals[chemical_applic_level]&amp;"|"&amp;chemicals[chemical_applic_name],chemicals[experiment_id]=A131)))</f>
        <v>|</v>
      </c>
    </row>
    <row r="132" spans="2:2" x14ac:dyDescent="0.25">
      <c r="B132" s="145" t="str" cm="1">
        <f t="array" ref="B132">TRANSPOSE(_xlfn._xlws.SORT(_xlfn._xlws.FILTER(chemicals[chemical_applic_level]&amp;"|"&amp;chemicals[chemical_applic_name],chemicals[experiment_id]=A132)))</f>
        <v>|</v>
      </c>
    </row>
    <row r="133" spans="2:2" x14ac:dyDescent="0.25">
      <c r="B133" s="145" t="str" cm="1">
        <f t="array" ref="B133">TRANSPOSE(_xlfn._xlws.SORT(_xlfn._xlws.FILTER(chemicals[chemical_applic_level]&amp;"|"&amp;chemicals[chemical_applic_name],chemicals[experiment_id]=A133)))</f>
        <v>|</v>
      </c>
    </row>
    <row r="134" spans="2:2" x14ac:dyDescent="0.25">
      <c r="B134" s="145" t="str" cm="1">
        <f t="array" ref="B134">TRANSPOSE(_xlfn._xlws.SORT(_xlfn._xlws.FILTER(chemicals[chemical_applic_level]&amp;"|"&amp;chemicals[chemical_applic_name],chemicals[experiment_id]=A134)))</f>
        <v>|</v>
      </c>
    </row>
    <row r="135" spans="2:2" x14ac:dyDescent="0.25">
      <c r="B135" s="145" t="str" cm="1">
        <f t="array" ref="B135">TRANSPOSE(_xlfn._xlws.SORT(_xlfn._xlws.FILTER(chemicals[chemical_applic_level]&amp;"|"&amp;chemicals[chemical_applic_name],chemicals[experiment_id]=A135)))</f>
        <v>|</v>
      </c>
    </row>
    <row r="136" spans="2:2" x14ac:dyDescent="0.25">
      <c r="B136" s="145" t="str" cm="1">
        <f t="array" ref="B136">TRANSPOSE(_xlfn._xlws.SORT(_xlfn._xlws.FILTER(chemicals[chemical_applic_level]&amp;"|"&amp;chemicals[chemical_applic_name],chemicals[experiment_id]=A136)))</f>
        <v>|</v>
      </c>
    </row>
    <row r="137" spans="2:2" x14ac:dyDescent="0.25">
      <c r="B137" s="145" t="str" cm="1">
        <f t="array" ref="B137">TRANSPOSE(_xlfn._xlws.SORT(_xlfn._xlws.FILTER(chemicals[chemical_applic_level]&amp;"|"&amp;chemicals[chemical_applic_name],chemicals[experiment_id]=A137)))</f>
        <v>|</v>
      </c>
    </row>
    <row r="138" spans="2:2" x14ac:dyDescent="0.25">
      <c r="B138" s="145" t="str" cm="1">
        <f t="array" ref="B138">TRANSPOSE(_xlfn._xlws.SORT(_xlfn._xlws.FILTER(chemicals[chemical_applic_level]&amp;"|"&amp;chemicals[chemical_applic_name],chemicals[experiment_id]=A138)))</f>
        <v>|</v>
      </c>
    </row>
    <row r="139" spans="2:2" x14ac:dyDescent="0.25">
      <c r="B139" s="145" t="str" cm="1">
        <f t="array" ref="B139">TRANSPOSE(_xlfn._xlws.SORT(_xlfn._xlws.FILTER(chemicals[chemical_applic_level]&amp;"|"&amp;chemicals[chemical_applic_name],chemicals[experiment_id]=A139)))</f>
        <v>|</v>
      </c>
    </row>
    <row r="140" spans="2:2" x14ac:dyDescent="0.25">
      <c r="B140" s="145" t="str" cm="1">
        <f t="array" ref="B140">TRANSPOSE(_xlfn._xlws.SORT(_xlfn._xlws.FILTER(chemicals[chemical_applic_level]&amp;"|"&amp;chemicals[chemical_applic_name],chemicals[experiment_id]=A140)))</f>
        <v>|</v>
      </c>
    </row>
    <row r="141" spans="2:2" x14ac:dyDescent="0.25">
      <c r="B141" s="145" t="str" cm="1">
        <f t="array" ref="B141">TRANSPOSE(_xlfn._xlws.SORT(_xlfn._xlws.FILTER(chemicals[chemical_applic_level]&amp;"|"&amp;chemicals[chemical_applic_name],chemicals[experiment_id]=A141)))</f>
        <v>|</v>
      </c>
    </row>
    <row r="142" spans="2:2" x14ac:dyDescent="0.25">
      <c r="B142" s="145" t="str" cm="1">
        <f t="array" ref="B142">TRANSPOSE(_xlfn._xlws.SORT(_xlfn._xlws.FILTER(chemicals[chemical_applic_level]&amp;"|"&amp;chemicals[chemical_applic_name],chemicals[experiment_id]=A142)))</f>
        <v>|</v>
      </c>
    </row>
    <row r="143" spans="2:2" x14ac:dyDescent="0.25">
      <c r="B143" s="145" t="str" cm="1">
        <f t="array" ref="B143">TRANSPOSE(_xlfn._xlws.SORT(_xlfn._xlws.FILTER(chemicals[chemical_applic_level]&amp;"|"&amp;chemicals[chemical_applic_name],chemicals[experiment_id]=A143)))</f>
        <v>|</v>
      </c>
    </row>
    <row r="144" spans="2:2" x14ac:dyDescent="0.25">
      <c r="B144" s="145" t="str" cm="1">
        <f t="array" ref="B144">TRANSPOSE(_xlfn._xlws.SORT(_xlfn._xlws.FILTER(chemicals[chemical_applic_level]&amp;"|"&amp;chemicals[chemical_applic_name],chemicals[experiment_id]=A144)))</f>
        <v>|</v>
      </c>
    </row>
    <row r="145" spans="2:2" x14ac:dyDescent="0.25">
      <c r="B145" s="145" t="str" cm="1">
        <f t="array" ref="B145">TRANSPOSE(_xlfn._xlws.SORT(_xlfn._xlws.FILTER(chemicals[chemical_applic_level]&amp;"|"&amp;chemicals[chemical_applic_name],chemicals[experiment_id]=A145)))</f>
        <v>|</v>
      </c>
    </row>
    <row r="146" spans="2:2" x14ac:dyDescent="0.25">
      <c r="B146" s="145" t="str" cm="1">
        <f t="array" ref="B146">TRANSPOSE(_xlfn._xlws.SORT(_xlfn._xlws.FILTER(chemicals[chemical_applic_level]&amp;"|"&amp;chemicals[chemical_applic_name],chemicals[experiment_id]=A146)))</f>
        <v>|</v>
      </c>
    </row>
    <row r="147" spans="2:2" x14ac:dyDescent="0.25">
      <c r="B147" s="145" t="str" cm="1">
        <f t="array" ref="B147">TRANSPOSE(_xlfn._xlws.SORT(_xlfn._xlws.FILTER(chemicals[chemical_applic_level]&amp;"|"&amp;chemicals[chemical_applic_name],chemicals[experiment_id]=A147)))</f>
        <v>|</v>
      </c>
    </row>
    <row r="148" spans="2:2" x14ac:dyDescent="0.25">
      <c r="B148" s="145" t="str" cm="1">
        <f t="array" ref="B148">TRANSPOSE(_xlfn._xlws.SORT(_xlfn._xlws.FILTER(chemicals[chemical_applic_level]&amp;"|"&amp;chemicals[chemical_applic_name],chemicals[experiment_id]=A148)))</f>
        <v>|</v>
      </c>
    </row>
    <row r="149" spans="2:2" x14ac:dyDescent="0.25">
      <c r="B149" s="145" t="str" cm="1">
        <f t="array" ref="B149">TRANSPOSE(_xlfn._xlws.SORT(_xlfn._xlws.FILTER(chemicals[chemical_applic_level]&amp;"|"&amp;chemicals[chemical_applic_name],chemicals[experiment_id]=A149)))</f>
        <v>|</v>
      </c>
    </row>
    <row r="150" spans="2:2" x14ac:dyDescent="0.25">
      <c r="B150" s="145" t="str" cm="1">
        <f t="array" ref="B150">TRANSPOSE(_xlfn._xlws.SORT(_xlfn._xlws.FILTER(chemicals[chemical_applic_level]&amp;"|"&amp;chemicals[chemical_applic_name],chemicals[experiment_id]=A150)))</f>
        <v>|</v>
      </c>
    </row>
    <row r="151" spans="2:2" x14ac:dyDescent="0.25">
      <c r="B151" s="145" t="str" cm="1">
        <f t="array" ref="B151">TRANSPOSE(_xlfn._xlws.SORT(_xlfn._xlws.FILTER(chemicals[chemical_applic_level]&amp;"|"&amp;chemicals[chemical_applic_name],chemicals[experiment_id]=A151)))</f>
        <v>|</v>
      </c>
    </row>
    <row r="152" spans="2:2" x14ac:dyDescent="0.25">
      <c r="B152" s="145" t="str" cm="1">
        <f t="array" ref="B152">TRANSPOSE(_xlfn._xlws.SORT(_xlfn._xlws.FILTER(chemicals[chemical_applic_level]&amp;"|"&amp;chemicals[chemical_applic_name],chemicals[experiment_id]=A152)))</f>
        <v>|</v>
      </c>
    </row>
    <row r="153" spans="2:2" x14ac:dyDescent="0.25">
      <c r="B153" s="145" t="str" cm="1">
        <f t="array" ref="B153">TRANSPOSE(_xlfn._xlws.SORT(_xlfn._xlws.FILTER(chemicals[chemical_applic_level]&amp;"|"&amp;chemicals[chemical_applic_name],chemicals[experiment_id]=A153)))</f>
        <v>|</v>
      </c>
    </row>
    <row r="154" spans="2:2" x14ac:dyDescent="0.25">
      <c r="B154" s="145" t="str" cm="1">
        <f t="array" ref="B154">TRANSPOSE(_xlfn._xlws.SORT(_xlfn._xlws.FILTER(chemicals[chemical_applic_level]&amp;"|"&amp;chemicals[chemical_applic_name],chemicals[experiment_id]=A154)))</f>
        <v>|</v>
      </c>
    </row>
    <row r="155" spans="2:2" x14ac:dyDescent="0.25">
      <c r="B155" s="145" t="str" cm="1">
        <f t="array" ref="B155">TRANSPOSE(_xlfn._xlws.SORT(_xlfn._xlws.FILTER(chemicals[chemical_applic_level]&amp;"|"&amp;chemicals[chemical_applic_name],chemicals[experiment_id]=A155)))</f>
        <v>|</v>
      </c>
    </row>
    <row r="156" spans="2:2" x14ac:dyDescent="0.25">
      <c r="B156" s="145" t="str" cm="1">
        <f t="array" ref="B156">TRANSPOSE(_xlfn._xlws.SORT(_xlfn._xlws.FILTER(chemicals[chemical_applic_level]&amp;"|"&amp;chemicals[chemical_applic_name],chemicals[experiment_id]=A156)))</f>
        <v>|</v>
      </c>
    </row>
    <row r="157" spans="2:2" x14ac:dyDescent="0.25">
      <c r="B157" s="145" t="str" cm="1">
        <f t="array" ref="B157">TRANSPOSE(_xlfn._xlws.SORT(_xlfn._xlws.FILTER(chemicals[chemical_applic_level]&amp;"|"&amp;chemicals[chemical_applic_name],chemicals[experiment_id]=A157)))</f>
        <v>|</v>
      </c>
    </row>
    <row r="158" spans="2:2" x14ac:dyDescent="0.25">
      <c r="B158" s="145" t="str" cm="1">
        <f t="array" ref="B158">TRANSPOSE(_xlfn._xlws.SORT(_xlfn._xlws.FILTER(chemicals[chemical_applic_level]&amp;"|"&amp;chemicals[chemical_applic_name],chemicals[experiment_id]=A158)))</f>
        <v>|</v>
      </c>
    </row>
    <row r="159" spans="2:2" x14ac:dyDescent="0.25">
      <c r="B159" s="145" t="str" cm="1">
        <f t="array" ref="B159">TRANSPOSE(_xlfn._xlws.SORT(_xlfn._xlws.FILTER(chemicals[chemical_applic_level]&amp;"|"&amp;chemicals[chemical_applic_name],chemicals[experiment_id]=A159)))</f>
        <v>|</v>
      </c>
    </row>
    <row r="160" spans="2:2" x14ac:dyDescent="0.25">
      <c r="B160" s="145" t="str" cm="1">
        <f t="array" ref="B160">TRANSPOSE(_xlfn._xlws.SORT(_xlfn._xlws.FILTER(chemicals[chemical_applic_level]&amp;"|"&amp;chemicals[chemical_applic_name],chemicals[experiment_id]=A160)))</f>
        <v>|</v>
      </c>
    </row>
    <row r="161" spans="2:2" x14ac:dyDescent="0.25">
      <c r="B161" s="145" t="str" cm="1">
        <f t="array" ref="B161">TRANSPOSE(_xlfn._xlws.SORT(_xlfn._xlws.FILTER(chemicals[chemical_applic_level]&amp;"|"&amp;chemicals[chemical_applic_name],chemicals[experiment_id]=A161)))</f>
        <v>|</v>
      </c>
    </row>
    <row r="162" spans="2:2" x14ac:dyDescent="0.25">
      <c r="B162" s="145" t="str" cm="1">
        <f t="array" ref="B162">TRANSPOSE(_xlfn._xlws.SORT(_xlfn._xlws.FILTER(chemicals[chemical_applic_level]&amp;"|"&amp;chemicals[chemical_applic_name],chemicals[experiment_id]=A162)))</f>
        <v>|</v>
      </c>
    </row>
    <row r="163" spans="2:2" x14ac:dyDescent="0.25">
      <c r="B163" s="145" t="str" cm="1">
        <f t="array" ref="B163">TRANSPOSE(_xlfn._xlws.SORT(_xlfn._xlws.FILTER(chemicals[chemical_applic_level]&amp;"|"&amp;chemicals[chemical_applic_name],chemicals[experiment_id]=A163)))</f>
        <v>|</v>
      </c>
    </row>
    <row r="164" spans="2:2" x14ac:dyDescent="0.25">
      <c r="B164" s="145" t="str" cm="1">
        <f t="array" ref="B164">TRANSPOSE(_xlfn._xlws.SORT(_xlfn._xlws.FILTER(chemicals[chemical_applic_level]&amp;"|"&amp;chemicals[chemical_applic_name],chemicals[experiment_id]=A164)))</f>
        <v>|</v>
      </c>
    </row>
    <row r="165" spans="2:2" x14ac:dyDescent="0.25">
      <c r="B165" s="145" t="str" cm="1">
        <f t="array" ref="B165">TRANSPOSE(_xlfn._xlws.SORT(_xlfn._xlws.FILTER(chemicals[chemical_applic_level]&amp;"|"&amp;chemicals[chemical_applic_name],chemicals[experiment_id]=A165)))</f>
        <v>|</v>
      </c>
    </row>
    <row r="166" spans="2:2" x14ac:dyDescent="0.25">
      <c r="B166" s="145" t="str" cm="1">
        <f t="array" ref="B166">TRANSPOSE(_xlfn._xlws.SORT(_xlfn._xlws.FILTER(chemicals[chemical_applic_level]&amp;"|"&amp;chemicals[chemical_applic_name],chemicals[experiment_id]=A166)))</f>
        <v>|</v>
      </c>
    </row>
    <row r="167" spans="2:2" x14ac:dyDescent="0.25">
      <c r="B167" s="145" t="str" cm="1">
        <f t="array" ref="B167">TRANSPOSE(_xlfn._xlws.SORT(_xlfn._xlws.FILTER(chemicals[chemical_applic_level]&amp;"|"&amp;chemicals[chemical_applic_name],chemicals[experiment_id]=A167)))</f>
        <v>|</v>
      </c>
    </row>
    <row r="168" spans="2:2" x14ac:dyDescent="0.25">
      <c r="B168" s="145" t="str" cm="1">
        <f t="array" ref="B168">TRANSPOSE(_xlfn._xlws.SORT(_xlfn._xlws.FILTER(chemicals[chemical_applic_level]&amp;"|"&amp;chemicals[chemical_applic_name],chemicals[experiment_id]=A168)))</f>
        <v>|</v>
      </c>
    </row>
    <row r="169" spans="2:2" x14ac:dyDescent="0.25">
      <c r="B169" s="145" t="str" cm="1">
        <f t="array" ref="B169">TRANSPOSE(_xlfn._xlws.SORT(_xlfn._xlws.FILTER(chemicals[chemical_applic_level]&amp;"|"&amp;chemicals[chemical_applic_name],chemicals[experiment_id]=A169)))</f>
        <v>|</v>
      </c>
    </row>
    <row r="170" spans="2:2" x14ac:dyDescent="0.25">
      <c r="B170" s="145" t="str" cm="1">
        <f t="array" ref="B170">TRANSPOSE(_xlfn._xlws.SORT(_xlfn._xlws.FILTER(chemicals[chemical_applic_level]&amp;"|"&amp;chemicals[chemical_applic_name],chemicals[experiment_id]=A170)))</f>
        <v>|</v>
      </c>
    </row>
    <row r="171" spans="2:2" x14ac:dyDescent="0.25">
      <c r="B171" s="145" t="str" cm="1">
        <f t="array" ref="B171">TRANSPOSE(_xlfn._xlws.SORT(_xlfn._xlws.FILTER(chemicals[chemical_applic_level]&amp;"|"&amp;chemicals[chemical_applic_name],chemicals[experiment_id]=A171)))</f>
        <v>|</v>
      </c>
    </row>
    <row r="172" spans="2:2" x14ac:dyDescent="0.25">
      <c r="B172" s="145" t="str" cm="1">
        <f t="array" ref="B172">TRANSPOSE(_xlfn._xlws.SORT(_xlfn._xlws.FILTER(chemicals[chemical_applic_level]&amp;"|"&amp;chemicals[chemical_applic_name],chemicals[experiment_id]=A172)))</f>
        <v>|</v>
      </c>
    </row>
    <row r="173" spans="2:2" x14ac:dyDescent="0.25">
      <c r="B173" s="145" t="str" cm="1">
        <f t="array" ref="B173">TRANSPOSE(_xlfn._xlws.SORT(_xlfn._xlws.FILTER(chemicals[chemical_applic_level]&amp;"|"&amp;chemicals[chemical_applic_name],chemicals[experiment_id]=A173)))</f>
        <v>|</v>
      </c>
    </row>
    <row r="174" spans="2:2" x14ac:dyDescent="0.25">
      <c r="B174" s="145" t="str" cm="1">
        <f t="array" ref="B174">TRANSPOSE(_xlfn._xlws.SORT(_xlfn._xlws.FILTER(chemicals[chemical_applic_level]&amp;"|"&amp;chemicals[chemical_applic_name],chemicals[experiment_id]=A174)))</f>
        <v>|</v>
      </c>
    </row>
    <row r="175" spans="2:2" x14ac:dyDescent="0.25">
      <c r="B175" s="145" t="str" cm="1">
        <f t="array" ref="B175">TRANSPOSE(_xlfn._xlws.SORT(_xlfn._xlws.FILTER(chemicals[chemical_applic_level]&amp;"|"&amp;chemicals[chemical_applic_name],chemicals[experiment_id]=A175)))</f>
        <v>|</v>
      </c>
    </row>
    <row r="176" spans="2:2" x14ac:dyDescent="0.25">
      <c r="B176" s="145" t="str" cm="1">
        <f t="array" ref="B176">TRANSPOSE(_xlfn._xlws.SORT(_xlfn._xlws.FILTER(chemicals[chemical_applic_level]&amp;"|"&amp;chemicals[chemical_applic_name],chemicals[experiment_id]=A176)))</f>
        <v>|</v>
      </c>
    </row>
    <row r="177" spans="2:2" x14ac:dyDescent="0.25">
      <c r="B177" s="145" t="str" cm="1">
        <f t="array" ref="B177">TRANSPOSE(_xlfn._xlws.SORT(_xlfn._xlws.FILTER(chemicals[chemical_applic_level]&amp;"|"&amp;chemicals[chemical_applic_name],chemicals[experiment_id]=A177)))</f>
        <v>|</v>
      </c>
    </row>
    <row r="178" spans="2:2" x14ac:dyDescent="0.25">
      <c r="B178" s="145" t="str" cm="1">
        <f t="array" ref="B178">TRANSPOSE(_xlfn._xlws.SORT(_xlfn._xlws.FILTER(chemicals[chemical_applic_level]&amp;"|"&amp;chemicals[chemical_applic_name],chemicals[experiment_id]=A178)))</f>
        <v>|</v>
      </c>
    </row>
    <row r="179" spans="2:2" x14ac:dyDescent="0.25">
      <c r="B179" s="145" t="str" cm="1">
        <f t="array" ref="B179">TRANSPOSE(_xlfn._xlws.SORT(_xlfn._xlws.FILTER(chemicals[chemical_applic_level]&amp;"|"&amp;chemicals[chemical_applic_name],chemicals[experiment_id]=A179)))</f>
        <v>|</v>
      </c>
    </row>
    <row r="180" spans="2:2" x14ac:dyDescent="0.25">
      <c r="B180" s="145" t="str" cm="1">
        <f t="array" ref="B180">TRANSPOSE(_xlfn._xlws.SORT(_xlfn._xlws.FILTER(chemicals[chemical_applic_level]&amp;"|"&amp;chemicals[chemical_applic_name],chemicals[experiment_id]=A180)))</f>
        <v>|</v>
      </c>
    </row>
    <row r="181" spans="2:2" x14ac:dyDescent="0.25">
      <c r="B181" s="145" t="str" cm="1">
        <f t="array" ref="B181">TRANSPOSE(_xlfn._xlws.SORT(_xlfn._xlws.FILTER(chemicals[chemical_applic_level]&amp;"|"&amp;chemicals[chemical_applic_name],chemicals[experiment_id]=A181)))</f>
        <v>|</v>
      </c>
    </row>
    <row r="182" spans="2:2" x14ac:dyDescent="0.25">
      <c r="B182" s="145" t="str" cm="1">
        <f t="array" ref="B182">TRANSPOSE(_xlfn._xlws.SORT(_xlfn._xlws.FILTER(chemicals[chemical_applic_level]&amp;"|"&amp;chemicals[chemical_applic_name],chemicals[experiment_id]=A182)))</f>
        <v>|</v>
      </c>
    </row>
    <row r="183" spans="2:2" x14ac:dyDescent="0.25">
      <c r="B183" s="145" t="str" cm="1">
        <f t="array" ref="B183">TRANSPOSE(_xlfn._xlws.SORT(_xlfn._xlws.FILTER(chemicals[chemical_applic_level]&amp;"|"&amp;chemicals[chemical_applic_name],chemicals[experiment_id]=A183)))</f>
        <v>|</v>
      </c>
    </row>
    <row r="184" spans="2:2" x14ac:dyDescent="0.25">
      <c r="B184" s="145" t="str" cm="1">
        <f t="array" ref="B184">TRANSPOSE(_xlfn._xlws.SORT(_xlfn._xlws.FILTER(chemicals[chemical_applic_level]&amp;"|"&amp;chemicals[chemical_applic_name],chemicals[experiment_id]=A184)))</f>
        <v>|</v>
      </c>
    </row>
    <row r="185" spans="2:2" x14ac:dyDescent="0.25">
      <c r="B185" s="145" t="str" cm="1">
        <f t="array" ref="B185">TRANSPOSE(_xlfn._xlws.SORT(_xlfn._xlws.FILTER(chemicals[chemical_applic_level]&amp;"|"&amp;chemicals[chemical_applic_name],chemicals[experiment_id]=A185)))</f>
        <v>|</v>
      </c>
    </row>
    <row r="186" spans="2:2" x14ac:dyDescent="0.25">
      <c r="B186" s="145" t="str" cm="1">
        <f t="array" ref="B186">TRANSPOSE(_xlfn._xlws.SORT(_xlfn._xlws.FILTER(chemicals[chemical_applic_level]&amp;"|"&amp;chemicals[chemical_applic_name],chemicals[experiment_id]=A186)))</f>
        <v>|</v>
      </c>
    </row>
    <row r="187" spans="2:2" x14ac:dyDescent="0.25">
      <c r="B187" s="145" t="str" cm="1">
        <f t="array" ref="B187">TRANSPOSE(_xlfn._xlws.SORT(_xlfn._xlws.FILTER(chemicals[chemical_applic_level]&amp;"|"&amp;chemicals[chemical_applic_name],chemicals[experiment_id]=A187)))</f>
        <v>|</v>
      </c>
    </row>
    <row r="188" spans="2:2" x14ac:dyDescent="0.25">
      <c r="B188" s="145" t="str" cm="1">
        <f t="array" ref="B188">TRANSPOSE(_xlfn._xlws.SORT(_xlfn._xlws.FILTER(chemicals[chemical_applic_level]&amp;"|"&amp;chemicals[chemical_applic_name],chemicals[experiment_id]=A188)))</f>
        <v>|</v>
      </c>
    </row>
    <row r="189" spans="2:2" x14ac:dyDescent="0.25">
      <c r="B189" s="145" t="str" cm="1">
        <f t="array" ref="B189">TRANSPOSE(_xlfn._xlws.SORT(_xlfn._xlws.FILTER(chemicals[chemical_applic_level]&amp;"|"&amp;chemicals[chemical_applic_name],chemicals[experiment_id]=A189)))</f>
        <v>|</v>
      </c>
    </row>
    <row r="190" spans="2:2" x14ac:dyDescent="0.25">
      <c r="B190" s="145" t="str" cm="1">
        <f t="array" ref="B190">TRANSPOSE(_xlfn._xlws.SORT(_xlfn._xlws.FILTER(chemicals[chemical_applic_level]&amp;"|"&amp;chemicals[chemical_applic_name],chemicals[experiment_id]=A190)))</f>
        <v>|</v>
      </c>
    </row>
    <row r="191" spans="2:2" x14ac:dyDescent="0.25">
      <c r="B191" s="145" t="str" cm="1">
        <f t="array" ref="B191">TRANSPOSE(_xlfn._xlws.SORT(_xlfn._xlws.FILTER(chemicals[chemical_applic_level]&amp;"|"&amp;chemicals[chemical_applic_name],chemicals[experiment_id]=A191)))</f>
        <v>|</v>
      </c>
    </row>
    <row r="192" spans="2:2" x14ac:dyDescent="0.25">
      <c r="B192" s="145" t="str" cm="1">
        <f t="array" ref="B192">TRANSPOSE(_xlfn._xlws.SORT(_xlfn._xlws.FILTER(chemicals[chemical_applic_level]&amp;"|"&amp;chemicals[chemical_applic_name],chemicals[experiment_id]=A192)))</f>
        <v>|</v>
      </c>
    </row>
    <row r="193" spans="2:2" x14ac:dyDescent="0.25">
      <c r="B193" s="145" t="str" cm="1">
        <f t="array" ref="B193">TRANSPOSE(_xlfn._xlws.SORT(_xlfn._xlws.FILTER(chemicals[chemical_applic_level]&amp;"|"&amp;chemicals[chemical_applic_name],chemicals[experiment_id]=A193)))</f>
        <v>|</v>
      </c>
    </row>
    <row r="194" spans="2:2" x14ac:dyDescent="0.25">
      <c r="B194" s="145" t="str" cm="1">
        <f t="array" ref="B194">TRANSPOSE(_xlfn._xlws.SORT(_xlfn._xlws.FILTER(chemicals[chemical_applic_level]&amp;"|"&amp;chemicals[chemical_applic_name],chemicals[experiment_id]=A194)))</f>
        <v>|</v>
      </c>
    </row>
    <row r="195" spans="2:2" x14ac:dyDescent="0.25">
      <c r="B195" s="145" t="str" cm="1">
        <f t="array" ref="B195">TRANSPOSE(_xlfn._xlws.SORT(_xlfn._xlws.FILTER(chemicals[chemical_applic_level]&amp;"|"&amp;chemicals[chemical_applic_name],chemicals[experiment_id]=A195)))</f>
        <v>|</v>
      </c>
    </row>
    <row r="196" spans="2:2" x14ac:dyDescent="0.25">
      <c r="B196" s="145" t="str" cm="1">
        <f t="array" ref="B196">TRANSPOSE(_xlfn._xlws.SORT(_xlfn._xlws.FILTER(chemicals[chemical_applic_level]&amp;"|"&amp;chemicals[chemical_applic_name],chemicals[experiment_id]=A196)))</f>
        <v>|</v>
      </c>
    </row>
    <row r="197" spans="2:2" x14ac:dyDescent="0.25">
      <c r="B197" s="145" t="str" cm="1">
        <f t="array" ref="B197">TRANSPOSE(_xlfn._xlws.SORT(_xlfn._xlws.FILTER(chemicals[chemical_applic_level]&amp;"|"&amp;chemicals[chemical_applic_name],chemicals[experiment_id]=A197)))</f>
        <v>|</v>
      </c>
    </row>
    <row r="198" spans="2:2" x14ac:dyDescent="0.25">
      <c r="B198" s="145" t="str" cm="1">
        <f t="array" ref="B198">TRANSPOSE(_xlfn._xlws.SORT(_xlfn._xlws.FILTER(chemicals[chemical_applic_level]&amp;"|"&amp;chemicals[chemical_applic_name],chemicals[experiment_id]=A198)))</f>
        <v>|</v>
      </c>
    </row>
    <row r="199" spans="2:2" x14ac:dyDescent="0.25">
      <c r="B199" s="145" t="str" cm="1">
        <f t="array" ref="B199">TRANSPOSE(_xlfn._xlws.SORT(_xlfn._xlws.FILTER(chemicals[chemical_applic_level]&amp;"|"&amp;chemicals[chemical_applic_name],chemicals[experiment_id]=A199)))</f>
        <v>|</v>
      </c>
    </row>
    <row r="200" spans="2:2" x14ac:dyDescent="0.25">
      <c r="B200" s="145" t="str" cm="1">
        <f t="array" ref="B200">TRANSPOSE(_xlfn._xlws.SORT(_xlfn._xlws.FILTER(chemicals[chemical_applic_level]&amp;"|"&amp;chemicals[chemical_applic_name],chemicals[experiment_id]=A200)))</f>
        <v>|</v>
      </c>
    </row>
    <row r="201" spans="2:2" x14ac:dyDescent="0.25">
      <c r="B201" s="145" t="str" cm="1">
        <f t="array" ref="B201">TRANSPOSE(_xlfn._xlws.SORT(_xlfn._xlws.FILTER(chemicals[chemical_applic_level]&amp;"|"&amp;chemicals[chemical_applic_name],chemicals[experiment_id]=A201)))</f>
        <v>|</v>
      </c>
    </row>
    <row r="202" spans="2:2" x14ac:dyDescent="0.25">
      <c r="B202" s="145" t="str" cm="1">
        <f t="array" ref="B202">TRANSPOSE(_xlfn._xlws.SORT(_xlfn._xlws.FILTER(chemicals[chemical_applic_level]&amp;"|"&amp;chemicals[chemical_applic_name],chemicals[experiment_id]=A202)))</f>
        <v>|</v>
      </c>
    </row>
    <row r="203" spans="2:2" x14ac:dyDescent="0.25">
      <c r="B203" s="145" t="str" cm="1">
        <f t="array" ref="B203">TRANSPOSE(_xlfn._xlws.SORT(_xlfn._xlws.FILTER(chemicals[chemical_applic_level]&amp;"|"&amp;chemicals[chemical_applic_name],chemicals[experiment_id]=A203)))</f>
        <v>|</v>
      </c>
    </row>
    <row r="204" spans="2:2" x14ac:dyDescent="0.25">
      <c r="B204" s="145" t="str" cm="1">
        <f t="array" ref="B204">TRANSPOSE(_xlfn._xlws.SORT(_xlfn._xlws.FILTER(chemicals[chemical_applic_level]&amp;"|"&amp;chemicals[chemical_applic_name],chemicals[experiment_id]=A204)))</f>
        <v>|</v>
      </c>
    </row>
    <row r="205" spans="2:2" x14ac:dyDescent="0.25">
      <c r="B205" s="145" t="str" cm="1">
        <f t="array" ref="B205">TRANSPOSE(_xlfn._xlws.SORT(_xlfn._xlws.FILTER(chemicals[chemical_applic_level]&amp;"|"&amp;chemicals[chemical_applic_name],chemicals[experiment_id]=A205)))</f>
        <v>|</v>
      </c>
    </row>
    <row r="206" spans="2:2" x14ac:dyDescent="0.25">
      <c r="B206" s="145" t="str" cm="1">
        <f t="array" ref="B206">TRANSPOSE(_xlfn._xlws.SORT(_xlfn._xlws.FILTER(chemicals[chemical_applic_level]&amp;"|"&amp;chemicals[chemical_applic_name],chemicals[experiment_id]=A206)))</f>
        <v>|</v>
      </c>
    </row>
    <row r="207" spans="2:2" x14ac:dyDescent="0.25">
      <c r="B207" s="145" t="str" cm="1">
        <f t="array" ref="B207">TRANSPOSE(_xlfn._xlws.SORT(_xlfn._xlws.FILTER(chemicals[chemical_applic_level]&amp;"|"&amp;chemicals[chemical_applic_name],chemicals[experiment_id]=A207)))</f>
        <v>|</v>
      </c>
    </row>
    <row r="208" spans="2:2" x14ac:dyDescent="0.25">
      <c r="B208" s="145" t="str" cm="1">
        <f t="array" ref="B208">TRANSPOSE(_xlfn._xlws.SORT(_xlfn._xlws.FILTER(chemicals[chemical_applic_level]&amp;"|"&amp;chemicals[chemical_applic_name],chemicals[experiment_id]=A208)))</f>
        <v>|</v>
      </c>
    </row>
    <row r="209" spans="2:2" x14ac:dyDescent="0.25">
      <c r="B209" s="145" t="str" cm="1">
        <f t="array" ref="B209">TRANSPOSE(_xlfn._xlws.SORT(_xlfn._xlws.FILTER(chemicals[chemical_applic_level]&amp;"|"&amp;chemicals[chemical_applic_name],chemicals[experiment_id]=A209)))</f>
        <v>|</v>
      </c>
    </row>
    <row r="210" spans="2:2" x14ac:dyDescent="0.25">
      <c r="B210" s="145" t="str" cm="1">
        <f t="array" ref="B210">TRANSPOSE(_xlfn._xlws.SORT(_xlfn._xlws.FILTER(chemicals[chemical_applic_level]&amp;"|"&amp;chemicals[chemical_applic_name],chemicals[experiment_id]=A210)))</f>
        <v>|</v>
      </c>
    </row>
    <row r="211" spans="2:2" x14ac:dyDescent="0.25">
      <c r="B211" s="145" t="str" cm="1">
        <f t="array" ref="B211">TRANSPOSE(_xlfn._xlws.SORT(_xlfn._xlws.FILTER(chemicals[chemical_applic_level]&amp;"|"&amp;chemicals[chemical_applic_name],chemicals[experiment_id]=A211)))</f>
        <v>|</v>
      </c>
    </row>
    <row r="212" spans="2:2" x14ac:dyDescent="0.25">
      <c r="B212" s="145" t="str" cm="1">
        <f t="array" ref="B212">TRANSPOSE(_xlfn._xlws.SORT(_xlfn._xlws.FILTER(chemicals[chemical_applic_level]&amp;"|"&amp;chemicals[chemical_applic_name],chemicals[experiment_id]=A212)))</f>
        <v>|</v>
      </c>
    </row>
    <row r="213" spans="2:2" x14ac:dyDescent="0.25">
      <c r="B213" s="145" t="str" cm="1">
        <f t="array" ref="B213">TRANSPOSE(_xlfn._xlws.SORT(_xlfn._xlws.FILTER(chemicals[chemical_applic_level]&amp;"|"&amp;chemicals[chemical_applic_name],chemicals[experiment_id]=A213)))</f>
        <v>|</v>
      </c>
    </row>
    <row r="214" spans="2:2" x14ac:dyDescent="0.25">
      <c r="B214" s="145" t="str" cm="1">
        <f t="array" ref="B214">TRANSPOSE(_xlfn._xlws.SORT(_xlfn._xlws.FILTER(chemicals[chemical_applic_level]&amp;"|"&amp;chemicals[chemical_applic_name],chemicals[experiment_id]=A214)))</f>
        <v>|</v>
      </c>
    </row>
    <row r="215" spans="2:2" x14ac:dyDescent="0.25">
      <c r="B215" s="145" t="str" cm="1">
        <f t="array" ref="B215">TRANSPOSE(_xlfn._xlws.SORT(_xlfn._xlws.FILTER(chemicals[chemical_applic_level]&amp;"|"&amp;chemicals[chemical_applic_name],chemicals[experiment_id]=A215)))</f>
        <v>|</v>
      </c>
    </row>
    <row r="216" spans="2:2" x14ac:dyDescent="0.25">
      <c r="B216" s="145" t="str" cm="1">
        <f t="array" ref="B216">TRANSPOSE(_xlfn._xlws.SORT(_xlfn._xlws.FILTER(chemicals[chemical_applic_level]&amp;"|"&amp;chemicals[chemical_applic_name],chemicals[experiment_id]=A216)))</f>
        <v>|</v>
      </c>
    </row>
    <row r="217" spans="2:2" x14ac:dyDescent="0.25">
      <c r="B217" s="145" t="str" cm="1">
        <f t="array" ref="B217">TRANSPOSE(_xlfn._xlws.SORT(_xlfn._xlws.FILTER(chemicals[chemical_applic_level]&amp;"|"&amp;chemicals[chemical_applic_name],chemicals[experiment_id]=A217)))</f>
        <v>|</v>
      </c>
    </row>
    <row r="218" spans="2:2" x14ac:dyDescent="0.25">
      <c r="B218" s="145" t="str" cm="1">
        <f t="array" ref="B218">TRANSPOSE(_xlfn._xlws.SORT(_xlfn._xlws.FILTER(chemicals[chemical_applic_level]&amp;"|"&amp;chemicals[chemical_applic_name],chemicals[experiment_id]=A218)))</f>
        <v>|</v>
      </c>
    </row>
    <row r="219" spans="2:2" x14ac:dyDescent="0.25">
      <c r="B219" s="145" t="str" cm="1">
        <f t="array" ref="B219">TRANSPOSE(_xlfn._xlws.SORT(_xlfn._xlws.FILTER(chemicals[chemical_applic_level]&amp;"|"&amp;chemicals[chemical_applic_name],chemicals[experiment_id]=A219)))</f>
        <v>|</v>
      </c>
    </row>
    <row r="220" spans="2:2" x14ac:dyDescent="0.25">
      <c r="B220" s="145" t="str" cm="1">
        <f t="array" ref="B220">TRANSPOSE(_xlfn._xlws.SORT(_xlfn._xlws.FILTER(chemicals[chemical_applic_level]&amp;"|"&amp;chemicals[chemical_applic_name],chemicals[experiment_id]=A220)))</f>
        <v>|</v>
      </c>
    </row>
    <row r="221" spans="2:2" x14ac:dyDescent="0.25">
      <c r="B221" s="145" t="str" cm="1">
        <f t="array" ref="B221">TRANSPOSE(_xlfn._xlws.SORT(_xlfn._xlws.FILTER(chemicals[chemical_applic_level]&amp;"|"&amp;chemicals[chemical_applic_name],chemicals[experiment_id]=A221)))</f>
        <v>|</v>
      </c>
    </row>
    <row r="222" spans="2:2" x14ac:dyDescent="0.25">
      <c r="B222" s="145" t="str" cm="1">
        <f t="array" ref="B222">TRANSPOSE(_xlfn._xlws.SORT(_xlfn._xlws.FILTER(chemicals[chemical_applic_level]&amp;"|"&amp;chemicals[chemical_applic_name],chemicals[experiment_id]=A222)))</f>
        <v>|</v>
      </c>
    </row>
    <row r="223" spans="2:2" x14ac:dyDescent="0.25">
      <c r="B223" s="145" t="str" cm="1">
        <f t="array" ref="B223">TRANSPOSE(_xlfn._xlws.SORT(_xlfn._xlws.FILTER(chemicals[chemical_applic_level]&amp;"|"&amp;chemicals[chemical_applic_name],chemicals[experiment_id]=A223)))</f>
        <v>|</v>
      </c>
    </row>
    <row r="224" spans="2:2" x14ac:dyDescent="0.25">
      <c r="B224" s="145" t="str" cm="1">
        <f t="array" ref="B224">TRANSPOSE(_xlfn._xlws.SORT(_xlfn._xlws.FILTER(chemicals[chemical_applic_level]&amp;"|"&amp;chemicals[chemical_applic_name],chemicals[experiment_id]=A224)))</f>
        <v>|</v>
      </c>
    </row>
    <row r="225" spans="2:2" x14ac:dyDescent="0.25">
      <c r="B225" s="145" t="str" cm="1">
        <f t="array" ref="B225">TRANSPOSE(_xlfn._xlws.SORT(_xlfn._xlws.FILTER(chemicals[chemical_applic_level]&amp;"|"&amp;chemicals[chemical_applic_name],chemicals[experiment_id]=A225)))</f>
        <v>|</v>
      </c>
    </row>
    <row r="226" spans="2:2" x14ac:dyDescent="0.25">
      <c r="B226" s="145" t="str" cm="1">
        <f t="array" ref="B226">TRANSPOSE(_xlfn._xlws.SORT(_xlfn._xlws.FILTER(chemicals[chemical_applic_level]&amp;"|"&amp;chemicals[chemical_applic_name],chemicals[experiment_id]=A226)))</f>
        <v>|</v>
      </c>
    </row>
    <row r="227" spans="2:2" x14ac:dyDescent="0.25">
      <c r="B227" s="145" t="str" cm="1">
        <f t="array" ref="B227">TRANSPOSE(_xlfn._xlws.SORT(_xlfn._xlws.FILTER(chemicals[chemical_applic_level]&amp;"|"&amp;chemicals[chemical_applic_name],chemicals[experiment_id]=A227)))</f>
        <v>|</v>
      </c>
    </row>
    <row r="228" spans="2:2" x14ac:dyDescent="0.25">
      <c r="B228" s="145" t="str" cm="1">
        <f t="array" ref="B228">TRANSPOSE(_xlfn._xlws.SORT(_xlfn._xlws.FILTER(chemicals[chemical_applic_level]&amp;"|"&amp;chemicals[chemical_applic_name],chemicals[experiment_id]=A228)))</f>
        <v>|</v>
      </c>
    </row>
    <row r="229" spans="2:2" x14ac:dyDescent="0.25">
      <c r="B229" s="145" t="str" cm="1">
        <f t="array" ref="B229">TRANSPOSE(_xlfn._xlws.SORT(_xlfn._xlws.FILTER(chemicals[chemical_applic_level]&amp;"|"&amp;chemicals[chemical_applic_name],chemicals[experiment_id]=A229)))</f>
        <v>|</v>
      </c>
    </row>
    <row r="230" spans="2:2" x14ac:dyDescent="0.25">
      <c r="B230" s="145" t="str" cm="1">
        <f t="array" ref="B230">TRANSPOSE(_xlfn._xlws.SORT(_xlfn._xlws.FILTER(chemicals[chemical_applic_level]&amp;"|"&amp;chemicals[chemical_applic_name],chemicals[experiment_id]=A230)))</f>
        <v>|</v>
      </c>
    </row>
    <row r="231" spans="2:2" x14ac:dyDescent="0.25">
      <c r="B231" s="145" t="str" cm="1">
        <f t="array" ref="B231">TRANSPOSE(_xlfn._xlws.SORT(_xlfn._xlws.FILTER(chemicals[chemical_applic_level]&amp;"|"&amp;chemicals[chemical_applic_name],chemicals[experiment_id]=A231)))</f>
        <v>|</v>
      </c>
    </row>
    <row r="232" spans="2:2" x14ac:dyDescent="0.25">
      <c r="B232" s="145" t="str" cm="1">
        <f t="array" ref="B232">TRANSPOSE(_xlfn._xlws.SORT(_xlfn._xlws.FILTER(chemicals[chemical_applic_level]&amp;"|"&amp;chemicals[chemical_applic_name],chemicals[experiment_id]=A232)))</f>
        <v>|</v>
      </c>
    </row>
    <row r="233" spans="2:2" x14ac:dyDescent="0.25">
      <c r="B233" s="145" t="str" cm="1">
        <f t="array" ref="B233">TRANSPOSE(_xlfn._xlws.SORT(_xlfn._xlws.FILTER(chemicals[chemical_applic_level]&amp;"|"&amp;chemicals[chemical_applic_name],chemicals[experiment_id]=A233)))</f>
        <v>|</v>
      </c>
    </row>
    <row r="234" spans="2:2" x14ac:dyDescent="0.25">
      <c r="B234" s="145" t="str" cm="1">
        <f t="array" ref="B234">TRANSPOSE(_xlfn._xlws.SORT(_xlfn._xlws.FILTER(chemicals[chemical_applic_level]&amp;"|"&amp;chemicals[chemical_applic_name],chemicals[experiment_id]=A234)))</f>
        <v>|</v>
      </c>
    </row>
    <row r="235" spans="2:2" x14ac:dyDescent="0.25">
      <c r="B235" s="145" t="str" cm="1">
        <f t="array" ref="B235">TRANSPOSE(_xlfn._xlws.SORT(_xlfn._xlws.FILTER(chemicals[chemical_applic_level]&amp;"|"&amp;chemicals[chemical_applic_name],chemicals[experiment_id]=A235)))</f>
        <v>|</v>
      </c>
    </row>
    <row r="236" spans="2:2" x14ac:dyDescent="0.25">
      <c r="B236" s="145" t="str" cm="1">
        <f t="array" ref="B236">TRANSPOSE(_xlfn._xlws.SORT(_xlfn._xlws.FILTER(chemicals[chemical_applic_level]&amp;"|"&amp;chemicals[chemical_applic_name],chemicals[experiment_id]=A236)))</f>
        <v>|</v>
      </c>
    </row>
    <row r="237" spans="2:2" x14ac:dyDescent="0.25">
      <c r="B237" s="145" t="str" cm="1">
        <f t="array" ref="B237">TRANSPOSE(_xlfn._xlws.SORT(_xlfn._xlws.FILTER(chemicals[chemical_applic_level]&amp;"|"&amp;chemicals[chemical_applic_name],chemicals[experiment_id]=A237)))</f>
        <v>|</v>
      </c>
    </row>
    <row r="238" spans="2:2" x14ac:dyDescent="0.25">
      <c r="B238" s="145" t="str" cm="1">
        <f t="array" ref="B238">TRANSPOSE(_xlfn._xlws.SORT(_xlfn._xlws.FILTER(chemicals[chemical_applic_level]&amp;"|"&amp;chemicals[chemical_applic_name],chemicals[experiment_id]=A238)))</f>
        <v>|</v>
      </c>
    </row>
    <row r="239" spans="2:2" x14ac:dyDescent="0.25">
      <c r="B239" s="145" t="str" cm="1">
        <f t="array" ref="B239">TRANSPOSE(_xlfn._xlws.SORT(_xlfn._xlws.FILTER(chemicals[chemical_applic_level]&amp;"|"&amp;chemicals[chemical_applic_name],chemicals[experiment_id]=A239)))</f>
        <v>|</v>
      </c>
    </row>
    <row r="240" spans="2:2" x14ac:dyDescent="0.25">
      <c r="B240" s="145" t="str" cm="1">
        <f t="array" ref="B240">TRANSPOSE(_xlfn._xlws.SORT(_xlfn._xlws.FILTER(chemicals[chemical_applic_level]&amp;"|"&amp;chemicals[chemical_applic_name],chemicals[experiment_id]=A240)))</f>
        <v>|</v>
      </c>
    </row>
    <row r="241" spans="2:2" x14ac:dyDescent="0.25">
      <c r="B241" s="145" t="str" cm="1">
        <f t="array" ref="B241">TRANSPOSE(_xlfn._xlws.SORT(_xlfn._xlws.FILTER(chemicals[chemical_applic_level]&amp;"|"&amp;chemicals[chemical_applic_name],chemicals[experiment_id]=A241)))</f>
        <v>|</v>
      </c>
    </row>
    <row r="242" spans="2:2" x14ac:dyDescent="0.25">
      <c r="B242" s="145" t="str" cm="1">
        <f t="array" ref="B242">TRANSPOSE(_xlfn._xlws.SORT(_xlfn._xlws.FILTER(chemicals[chemical_applic_level]&amp;"|"&amp;chemicals[chemical_applic_name],chemicals[experiment_id]=A242)))</f>
        <v>|</v>
      </c>
    </row>
    <row r="243" spans="2:2" x14ac:dyDescent="0.25">
      <c r="B243" s="145" t="str" cm="1">
        <f t="array" ref="B243">TRANSPOSE(_xlfn._xlws.SORT(_xlfn._xlws.FILTER(chemicals[chemical_applic_level]&amp;"|"&amp;chemicals[chemical_applic_name],chemicals[experiment_id]=A243)))</f>
        <v>|</v>
      </c>
    </row>
    <row r="244" spans="2:2" x14ac:dyDescent="0.25">
      <c r="B244" s="145" t="str" cm="1">
        <f t="array" ref="B244">TRANSPOSE(_xlfn._xlws.SORT(_xlfn._xlws.FILTER(chemicals[chemical_applic_level]&amp;"|"&amp;chemicals[chemical_applic_name],chemicals[experiment_id]=A244)))</f>
        <v>|</v>
      </c>
    </row>
    <row r="245" spans="2:2" x14ac:dyDescent="0.25">
      <c r="B245" s="145" t="str" cm="1">
        <f t="array" ref="B245">TRANSPOSE(_xlfn._xlws.SORT(_xlfn._xlws.FILTER(chemicals[chemical_applic_level]&amp;"|"&amp;chemicals[chemical_applic_name],chemicals[experiment_id]=A245)))</f>
        <v>|</v>
      </c>
    </row>
    <row r="246" spans="2:2" x14ac:dyDescent="0.25">
      <c r="B246" s="145" t="str" cm="1">
        <f t="array" ref="B246">TRANSPOSE(_xlfn._xlws.SORT(_xlfn._xlws.FILTER(chemicals[chemical_applic_level]&amp;"|"&amp;chemicals[chemical_applic_name],chemicals[experiment_id]=A246)))</f>
        <v>|</v>
      </c>
    </row>
    <row r="247" spans="2:2" x14ac:dyDescent="0.25">
      <c r="B247" s="145" t="str" cm="1">
        <f t="array" ref="B247">TRANSPOSE(_xlfn._xlws.SORT(_xlfn._xlws.FILTER(chemicals[chemical_applic_level]&amp;"|"&amp;chemicals[chemical_applic_name],chemicals[experiment_id]=A247)))</f>
        <v>|</v>
      </c>
    </row>
    <row r="248" spans="2:2" x14ac:dyDescent="0.25">
      <c r="B248" s="145" t="str" cm="1">
        <f t="array" ref="B248">TRANSPOSE(_xlfn._xlws.SORT(_xlfn._xlws.FILTER(chemicals[chemical_applic_level]&amp;"|"&amp;chemicals[chemical_applic_name],chemicals[experiment_id]=A248)))</f>
        <v>|</v>
      </c>
    </row>
    <row r="249" spans="2:2" x14ac:dyDescent="0.25">
      <c r="B249" s="145" t="str" cm="1">
        <f t="array" ref="B249">TRANSPOSE(_xlfn._xlws.SORT(_xlfn._xlws.FILTER(chemicals[chemical_applic_level]&amp;"|"&amp;chemicals[chemical_applic_name],chemicals[experiment_id]=A249)))</f>
        <v>|</v>
      </c>
    </row>
    <row r="250" spans="2:2" x14ac:dyDescent="0.25">
      <c r="B250" s="145" t="str" cm="1">
        <f t="array" ref="B250">TRANSPOSE(_xlfn._xlws.SORT(_xlfn._xlws.FILTER(chemicals[chemical_applic_level]&amp;"|"&amp;chemicals[chemical_applic_name],chemicals[experiment_id]=A250)))</f>
        <v>|</v>
      </c>
    </row>
    <row r="251" spans="2:2" x14ac:dyDescent="0.25">
      <c r="B251" s="145" t="str" cm="1">
        <f t="array" ref="B251">TRANSPOSE(_xlfn._xlws.SORT(_xlfn._xlws.FILTER(chemicals[chemical_applic_level]&amp;"|"&amp;chemicals[chemical_applic_name],chemicals[experiment_id]=A251)))</f>
        <v>|</v>
      </c>
    </row>
    <row r="252" spans="2:2" x14ac:dyDescent="0.25">
      <c r="B252" s="145" t="str" cm="1">
        <f t="array" ref="B252">TRANSPOSE(_xlfn._xlws.SORT(_xlfn._xlws.FILTER(chemicals[chemical_applic_level]&amp;"|"&amp;chemicals[chemical_applic_name],chemicals[experiment_id]=A252)))</f>
        <v>|</v>
      </c>
    </row>
    <row r="253" spans="2:2" x14ac:dyDescent="0.25">
      <c r="B253" s="145" t="str" cm="1">
        <f t="array" ref="B253">TRANSPOSE(_xlfn._xlws.SORT(_xlfn._xlws.FILTER(chemicals[chemical_applic_level]&amp;"|"&amp;chemicals[chemical_applic_name],chemicals[experiment_id]=A253)))</f>
        <v>|</v>
      </c>
    </row>
    <row r="254" spans="2:2" x14ac:dyDescent="0.25">
      <c r="B254" s="145" t="str" cm="1">
        <f t="array" ref="B254">TRANSPOSE(_xlfn._xlws.SORT(_xlfn._xlws.FILTER(chemicals[chemical_applic_level]&amp;"|"&amp;chemicals[chemical_applic_name],chemicals[experiment_id]=A254)))</f>
        <v>|</v>
      </c>
    </row>
    <row r="255" spans="2:2" x14ac:dyDescent="0.25">
      <c r="B255" s="145" t="str" cm="1">
        <f t="array" ref="B255">TRANSPOSE(_xlfn._xlws.SORT(_xlfn._xlws.FILTER(chemicals[chemical_applic_level]&amp;"|"&amp;chemicals[chemical_applic_name],chemicals[experiment_id]=A255)))</f>
        <v>|</v>
      </c>
    </row>
    <row r="256" spans="2:2" x14ac:dyDescent="0.25">
      <c r="B256" s="145" t="str" cm="1">
        <f t="array" ref="B256">TRANSPOSE(_xlfn._xlws.SORT(_xlfn._xlws.FILTER(chemicals[chemical_applic_level]&amp;"|"&amp;chemicals[chemical_applic_name],chemicals[experiment_id]=A256)))</f>
        <v>|</v>
      </c>
    </row>
    <row r="257" spans="2:2" x14ac:dyDescent="0.25">
      <c r="B257" s="145" t="str" cm="1">
        <f t="array" ref="B257">TRANSPOSE(_xlfn._xlws.SORT(_xlfn._xlws.FILTER(chemicals[chemical_applic_level]&amp;"|"&amp;chemicals[chemical_applic_name],chemicals[experiment_id]=A257)))</f>
        <v>|</v>
      </c>
    </row>
    <row r="258" spans="2:2" x14ac:dyDescent="0.25">
      <c r="B258" s="145" t="str" cm="1">
        <f t="array" ref="B258">TRANSPOSE(_xlfn._xlws.SORT(_xlfn._xlws.FILTER(chemicals[chemical_applic_level]&amp;"|"&amp;chemicals[chemical_applic_name],chemicals[experiment_id]=A258)))</f>
        <v>|</v>
      </c>
    </row>
    <row r="259" spans="2:2" x14ac:dyDescent="0.25">
      <c r="B259" s="145" t="str" cm="1">
        <f t="array" ref="B259">TRANSPOSE(_xlfn._xlws.SORT(_xlfn._xlws.FILTER(chemicals[chemical_applic_level]&amp;"|"&amp;chemicals[chemical_applic_name],chemicals[experiment_id]=A259)))</f>
        <v>|</v>
      </c>
    </row>
    <row r="260" spans="2:2" x14ac:dyDescent="0.25">
      <c r="B260" s="145" t="str" cm="1">
        <f t="array" ref="B260">TRANSPOSE(_xlfn._xlws.SORT(_xlfn._xlws.FILTER(chemicals[chemical_applic_level]&amp;"|"&amp;chemicals[chemical_applic_name],chemicals[experiment_id]=A260)))</f>
        <v>|</v>
      </c>
    </row>
    <row r="261" spans="2:2" x14ac:dyDescent="0.25">
      <c r="B261" s="145" t="str" cm="1">
        <f t="array" ref="B261">TRANSPOSE(_xlfn._xlws.SORT(_xlfn._xlws.FILTER(chemicals[chemical_applic_level]&amp;"|"&amp;chemicals[chemical_applic_name],chemicals[experiment_id]=A261)))</f>
        <v>|</v>
      </c>
    </row>
    <row r="262" spans="2:2" x14ac:dyDescent="0.25">
      <c r="B262" s="145" t="str" cm="1">
        <f t="array" ref="B262">TRANSPOSE(_xlfn._xlws.SORT(_xlfn._xlws.FILTER(chemicals[chemical_applic_level]&amp;"|"&amp;chemicals[chemical_applic_name],chemicals[experiment_id]=A262)))</f>
        <v>|</v>
      </c>
    </row>
    <row r="263" spans="2:2" x14ac:dyDescent="0.25">
      <c r="B263" s="145" t="str" cm="1">
        <f t="array" ref="B263">TRANSPOSE(_xlfn._xlws.SORT(_xlfn._xlws.FILTER(chemicals[chemical_applic_level]&amp;"|"&amp;chemicals[chemical_applic_name],chemicals[experiment_id]=A263)))</f>
        <v>|</v>
      </c>
    </row>
    <row r="264" spans="2:2" x14ac:dyDescent="0.25">
      <c r="B264" s="145" t="str" cm="1">
        <f t="array" ref="B264">TRANSPOSE(_xlfn._xlws.SORT(_xlfn._xlws.FILTER(chemicals[chemical_applic_level]&amp;"|"&amp;chemicals[chemical_applic_name],chemicals[experiment_id]=A264)))</f>
        <v>|</v>
      </c>
    </row>
    <row r="265" spans="2:2" x14ac:dyDescent="0.25">
      <c r="B265" s="145" t="str" cm="1">
        <f t="array" ref="B265">TRANSPOSE(_xlfn._xlws.SORT(_xlfn._xlws.FILTER(chemicals[chemical_applic_level]&amp;"|"&amp;chemicals[chemical_applic_name],chemicals[experiment_id]=A265)))</f>
        <v>|</v>
      </c>
    </row>
    <row r="266" spans="2:2" x14ac:dyDescent="0.25">
      <c r="B266" s="145" t="str" cm="1">
        <f t="array" ref="B266">TRANSPOSE(_xlfn._xlws.SORT(_xlfn._xlws.FILTER(chemicals[chemical_applic_level]&amp;"|"&amp;chemicals[chemical_applic_name],chemicals[experiment_id]=A266)))</f>
        <v>|</v>
      </c>
    </row>
    <row r="267" spans="2:2" x14ac:dyDescent="0.25">
      <c r="B267" s="145" t="str" cm="1">
        <f t="array" ref="B267">TRANSPOSE(_xlfn._xlws.SORT(_xlfn._xlws.FILTER(chemicals[chemical_applic_level]&amp;"|"&amp;chemicals[chemical_applic_name],chemicals[experiment_id]=A267)))</f>
        <v>|</v>
      </c>
    </row>
    <row r="268" spans="2:2" x14ac:dyDescent="0.25">
      <c r="B268" s="145" t="str" cm="1">
        <f t="array" ref="B268">TRANSPOSE(_xlfn._xlws.SORT(_xlfn._xlws.FILTER(chemicals[chemical_applic_level]&amp;"|"&amp;chemicals[chemical_applic_name],chemicals[experiment_id]=A268)))</f>
        <v>|</v>
      </c>
    </row>
    <row r="269" spans="2:2" x14ac:dyDescent="0.25">
      <c r="B269" s="145" t="str" cm="1">
        <f t="array" ref="B269">TRANSPOSE(_xlfn._xlws.SORT(_xlfn._xlws.FILTER(chemicals[chemical_applic_level]&amp;"|"&amp;chemicals[chemical_applic_name],chemicals[experiment_id]=A269)))</f>
        <v>|</v>
      </c>
    </row>
    <row r="270" spans="2:2" x14ac:dyDescent="0.25">
      <c r="B270" s="145" t="str" cm="1">
        <f t="array" ref="B270">TRANSPOSE(_xlfn._xlws.SORT(_xlfn._xlws.FILTER(chemicals[chemical_applic_level]&amp;"|"&amp;chemicals[chemical_applic_name],chemicals[experiment_id]=A270)))</f>
        <v>|</v>
      </c>
    </row>
    <row r="271" spans="2:2" x14ac:dyDescent="0.25">
      <c r="B271" s="145" t="str" cm="1">
        <f t="array" ref="B271">TRANSPOSE(_xlfn._xlws.SORT(_xlfn._xlws.FILTER(chemicals[chemical_applic_level]&amp;"|"&amp;chemicals[chemical_applic_name],chemicals[experiment_id]=A271)))</f>
        <v>|</v>
      </c>
    </row>
    <row r="272" spans="2:2" x14ac:dyDescent="0.25">
      <c r="B272" s="145" t="str" cm="1">
        <f t="array" ref="B272">TRANSPOSE(_xlfn._xlws.SORT(_xlfn._xlws.FILTER(chemicals[chemical_applic_level]&amp;"|"&amp;chemicals[chemical_applic_name],chemicals[experiment_id]=A272)))</f>
        <v>|</v>
      </c>
    </row>
    <row r="273" spans="2:2" x14ac:dyDescent="0.25">
      <c r="B273" s="145" t="str" cm="1">
        <f t="array" ref="B273">TRANSPOSE(_xlfn._xlws.SORT(_xlfn._xlws.FILTER(chemicals[chemical_applic_level]&amp;"|"&amp;chemicals[chemical_applic_name],chemicals[experiment_id]=A273)))</f>
        <v>|</v>
      </c>
    </row>
    <row r="274" spans="2:2" x14ac:dyDescent="0.25">
      <c r="B274" s="145" t="str" cm="1">
        <f t="array" ref="B274">TRANSPOSE(_xlfn._xlws.SORT(_xlfn._xlws.FILTER(chemicals[chemical_applic_level]&amp;"|"&amp;chemicals[chemical_applic_name],chemicals[experiment_id]=A274)))</f>
        <v>|</v>
      </c>
    </row>
    <row r="275" spans="2:2" x14ac:dyDescent="0.25">
      <c r="B275" s="145" t="str" cm="1">
        <f t="array" ref="B275">TRANSPOSE(_xlfn._xlws.SORT(_xlfn._xlws.FILTER(chemicals[chemical_applic_level]&amp;"|"&amp;chemicals[chemical_applic_name],chemicals[experiment_id]=A275)))</f>
        <v>|</v>
      </c>
    </row>
    <row r="276" spans="2:2" x14ac:dyDescent="0.25">
      <c r="B276" s="145" t="str" cm="1">
        <f t="array" ref="B276">TRANSPOSE(_xlfn._xlws.SORT(_xlfn._xlws.FILTER(chemicals[chemical_applic_level]&amp;"|"&amp;chemicals[chemical_applic_name],chemicals[experiment_id]=A276)))</f>
        <v>|</v>
      </c>
    </row>
    <row r="277" spans="2:2" x14ac:dyDescent="0.25">
      <c r="B277" s="145" t="str" cm="1">
        <f t="array" ref="B277">TRANSPOSE(_xlfn._xlws.SORT(_xlfn._xlws.FILTER(chemicals[chemical_applic_level]&amp;"|"&amp;chemicals[chemical_applic_name],chemicals[experiment_id]=A277)))</f>
        <v>|</v>
      </c>
    </row>
    <row r="278" spans="2:2" x14ac:dyDescent="0.25">
      <c r="B278" s="145" t="str" cm="1">
        <f t="array" ref="B278">TRANSPOSE(_xlfn._xlws.SORT(_xlfn._xlws.FILTER(chemicals[chemical_applic_level]&amp;"|"&amp;chemicals[chemical_applic_name],chemicals[experiment_id]=A278)))</f>
        <v>|</v>
      </c>
    </row>
    <row r="279" spans="2:2" x14ac:dyDescent="0.25">
      <c r="B279" s="145" t="str" cm="1">
        <f t="array" ref="B279">TRANSPOSE(_xlfn._xlws.SORT(_xlfn._xlws.FILTER(chemicals[chemical_applic_level]&amp;"|"&amp;chemicals[chemical_applic_name],chemicals[experiment_id]=A279)))</f>
        <v>|</v>
      </c>
    </row>
    <row r="280" spans="2:2" x14ac:dyDescent="0.25">
      <c r="B280" s="145" t="str" cm="1">
        <f t="array" ref="B280">TRANSPOSE(_xlfn._xlws.SORT(_xlfn._xlws.FILTER(chemicals[chemical_applic_level]&amp;"|"&amp;chemicals[chemical_applic_name],chemicals[experiment_id]=A280)))</f>
        <v>|</v>
      </c>
    </row>
    <row r="281" spans="2:2" x14ac:dyDescent="0.25">
      <c r="B281" s="145" t="str" cm="1">
        <f t="array" ref="B281">TRANSPOSE(_xlfn._xlws.SORT(_xlfn._xlws.FILTER(chemicals[chemical_applic_level]&amp;"|"&amp;chemicals[chemical_applic_name],chemicals[experiment_id]=A281)))</f>
        <v>|</v>
      </c>
    </row>
    <row r="282" spans="2:2" x14ac:dyDescent="0.25">
      <c r="B282" s="145" t="str" cm="1">
        <f t="array" ref="B282">TRANSPOSE(_xlfn._xlws.SORT(_xlfn._xlws.FILTER(chemicals[chemical_applic_level]&amp;"|"&amp;chemicals[chemical_applic_name],chemicals[experiment_id]=A282)))</f>
        <v>|</v>
      </c>
    </row>
    <row r="283" spans="2:2" x14ac:dyDescent="0.25">
      <c r="B283" s="145" t="str" cm="1">
        <f t="array" ref="B283">TRANSPOSE(_xlfn._xlws.SORT(_xlfn._xlws.FILTER(chemicals[chemical_applic_level]&amp;"|"&amp;chemicals[chemical_applic_name],chemicals[experiment_id]=A283)))</f>
        <v>|</v>
      </c>
    </row>
    <row r="284" spans="2:2" x14ac:dyDescent="0.25">
      <c r="B284" s="145" t="str" cm="1">
        <f t="array" ref="B284">TRANSPOSE(_xlfn._xlws.SORT(_xlfn._xlws.FILTER(chemicals[chemical_applic_level]&amp;"|"&amp;chemicals[chemical_applic_name],chemicals[experiment_id]=A284)))</f>
        <v>|</v>
      </c>
    </row>
    <row r="285" spans="2:2" x14ac:dyDescent="0.25">
      <c r="B285" s="145" t="str" cm="1">
        <f t="array" ref="B285">TRANSPOSE(_xlfn._xlws.SORT(_xlfn._xlws.FILTER(chemicals[chemical_applic_level]&amp;"|"&amp;chemicals[chemical_applic_name],chemicals[experiment_id]=A285)))</f>
        <v>|</v>
      </c>
    </row>
    <row r="286" spans="2:2" x14ac:dyDescent="0.25">
      <c r="B286" s="145" t="str" cm="1">
        <f t="array" ref="B286">TRANSPOSE(_xlfn._xlws.SORT(_xlfn._xlws.FILTER(chemicals[chemical_applic_level]&amp;"|"&amp;chemicals[chemical_applic_name],chemicals[experiment_id]=A286)))</f>
        <v>|</v>
      </c>
    </row>
    <row r="287" spans="2:2" x14ac:dyDescent="0.25">
      <c r="B287" s="145" t="str" cm="1">
        <f t="array" ref="B287">TRANSPOSE(_xlfn._xlws.SORT(_xlfn._xlws.FILTER(chemicals[chemical_applic_level]&amp;"|"&amp;chemicals[chemical_applic_name],chemicals[experiment_id]=A287)))</f>
        <v>|</v>
      </c>
    </row>
    <row r="288" spans="2:2" x14ac:dyDescent="0.25">
      <c r="B288" s="145" t="str" cm="1">
        <f t="array" ref="B288">TRANSPOSE(_xlfn._xlws.SORT(_xlfn._xlws.FILTER(chemicals[chemical_applic_level]&amp;"|"&amp;chemicals[chemical_applic_name],chemicals[experiment_id]=A288)))</f>
        <v>|</v>
      </c>
    </row>
    <row r="289" spans="2:2" x14ac:dyDescent="0.25">
      <c r="B289" s="145" t="str" cm="1">
        <f t="array" ref="B289">TRANSPOSE(_xlfn._xlws.SORT(_xlfn._xlws.FILTER(chemicals[chemical_applic_level]&amp;"|"&amp;chemicals[chemical_applic_name],chemicals[experiment_id]=A289)))</f>
        <v>|</v>
      </c>
    </row>
    <row r="290" spans="2:2" x14ac:dyDescent="0.25">
      <c r="B290" s="145" t="str" cm="1">
        <f t="array" ref="B290">TRANSPOSE(_xlfn._xlws.SORT(_xlfn._xlws.FILTER(chemicals[chemical_applic_level]&amp;"|"&amp;chemicals[chemical_applic_name],chemicals[experiment_id]=A290)))</f>
        <v>|</v>
      </c>
    </row>
    <row r="291" spans="2:2" x14ac:dyDescent="0.25">
      <c r="B291" s="145" t="str" cm="1">
        <f t="array" ref="B291">TRANSPOSE(_xlfn._xlws.SORT(_xlfn._xlws.FILTER(chemicals[chemical_applic_level]&amp;"|"&amp;chemicals[chemical_applic_name],chemicals[experiment_id]=A291)))</f>
        <v>|</v>
      </c>
    </row>
    <row r="292" spans="2:2" x14ac:dyDescent="0.25">
      <c r="B292" s="145" t="str" cm="1">
        <f t="array" ref="B292">TRANSPOSE(_xlfn._xlws.SORT(_xlfn._xlws.FILTER(chemicals[chemical_applic_level]&amp;"|"&amp;chemicals[chemical_applic_name],chemicals[experiment_id]=A292)))</f>
        <v>|</v>
      </c>
    </row>
    <row r="293" spans="2:2" x14ac:dyDescent="0.25">
      <c r="B293" s="145" t="str" cm="1">
        <f t="array" ref="B293">TRANSPOSE(_xlfn._xlws.SORT(_xlfn._xlws.FILTER(chemicals[chemical_applic_level]&amp;"|"&amp;chemicals[chemical_applic_name],chemicals[experiment_id]=A293)))</f>
        <v>|</v>
      </c>
    </row>
    <row r="294" spans="2:2" x14ac:dyDescent="0.25">
      <c r="B294" s="145" t="str" cm="1">
        <f t="array" ref="B294">TRANSPOSE(_xlfn._xlws.SORT(_xlfn._xlws.FILTER(chemicals[chemical_applic_level]&amp;"|"&amp;chemicals[chemical_applic_name],chemicals[experiment_id]=A294)))</f>
        <v>|</v>
      </c>
    </row>
    <row r="295" spans="2:2" x14ac:dyDescent="0.25">
      <c r="B295" s="145" t="str" cm="1">
        <f t="array" ref="B295">TRANSPOSE(_xlfn._xlws.SORT(_xlfn._xlws.FILTER(chemicals[chemical_applic_level]&amp;"|"&amp;chemicals[chemical_applic_name],chemicals[experiment_id]=A295)))</f>
        <v>|</v>
      </c>
    </row>
    <row r="296" spans="2:2" x14ac:dyDescent="0.25">
      <c r="B296" s="145" t="str" cm="1">
        <f t="array" ref="B296">TRANSPOSE(_xlfn._xlws.SORT(_xlfn._xlws.FILTER(chemicals[chemical_applic_level]&amp;"|"&amp;chemicals[chemical_applic_name],chemicals[experiment_id]=A296)))</f>
        <v>|</v>
      </c>
    </row>
    <row r="297" spans="2:2" x14ac:dyDescent="0.25">
      <c r="B297" s="145" t="str" cm="1">
        <f t="array" ref="B297">TRANSPOSE(_xlfn._xlws.SORT(_xlfn._xlws.FILTER(chemicals[chemical_applic_level]&amp;"|"&amp;chemicals[chemical_applic_name],chemicals[experiment_id]=A297)))</f>
        <v>|</v>
      </c>
    </row>
    <row r="298" spans="2:2" x14ac:dyDescent="0.25">
      <c r="B298" s="145" t="str" cm="1">
        <f t="array" ref="B298">TRANSPOSE(_xlfn._xlws.SORT(_xlfn._xlws.FILTER(chemicals[chemical_applic_level]&amp;"|"&amp;chemicals[chemical_applic_name],chemicals[experiment_id]=A298)))</f>
        <v>|</v>
      </c>
    </row>
    <row r="299" spans="2:2" x14ac:dyDescent="0.25">
      <c r="B299" s="145" t="str" cm="1">
        <f t="array" ref="B299">TRANSPOSE(_xlfn._xlws.SORT(_xlfn._xlws.FILTER(chemicals[chemical_applic_level]&amp;"|"&amp;chemicals[chemical_applic_name],chemicals[experiment_id]=A299)))</f>
        <v>|</v>
      </c>
    </row>
    <row r="300" spans="2:2" x14ac:dyDescent="0.25">
      <c r="B300" s="145" t="str" cm="1">
        <f t="array" ref="B300">TRANSPOSE(_xlfn._xlws.SORT(_xlfn._xlws.FILTER(chemicals[chemical_applic_level]&amp;"|"&amp;chemicals[chemical_applic_name],chemicals[experiment_id]=A300)))</f>
        <v>|</v>
      </c>
    </row>
    <row r="301" spans="2:2" x14ac:dyDescent="0.25">
      <c r="B301" s="145" t="str" cm="1">
        <f t="array" ref="B301">TRANSPOSE(_xlfn._xlws.SORT(_xlfn._xlws.FILTER(chemicals[chemical_applic_level]&amp;"|"&amp;chemicals[chemical_applic_name],chemicals[experiment_id]=A301)))</f>
        <v>|</v>
      </c>
    </row>
    <row r="302" spans="2:2" x14ac:dyDescent="0.25">
      <c r="B302" s="145" t="str" cm="1">
        <f t="array" ref="B302">TRANSPOSE(_xlfn._xlws.SORT(_xlfn._xlws.FILTER(chemicals[chemical_applic_level]&amp;"|"&amp;chemicals[chemical_applic_name],chemicals[experiment_id]=A302)))</f>
        <v>|</v>
      </c>
    </row>
    <row r="303" spans="2:2" x14ac:dyDescent="0.25">
      <c r="B303" s="145" t="str" cm="1">
        <f t="array" ref="B303">TRANSPOSE(_xlfn._xlws.SORT(_xlfn._xlws.FILTER(chemicals[chemical_applic_level]&amp;"|"&amp;chemicals[chemical_applic_name],chemicals[experiment_id]=A303)))</f>
        <v>|</v>
      </c>
    </row>
    <row r="304" spans="2:2" x14ac:dyDescent="0.25">
      <c r="B304" s="145" t="str" cm="1">
        <f t="array" ref="B304">TRANSPOSE(_xlfn._xlws.SORT(_xlfn._xlws.FILTER(chemicals[chemical_applic_level]&amp;"|"&amp;chemicals[chemical_applic_name],chemicals[experiment_id]=A304)))</f>
        <v>|</v>
      </c>
    </row>
    <row r="305" spans="2:2" x14ac:dyDescent="0.25">
      <c r="B305" s="145" t="str" cm="1">
        <f t="array" ref="B305">TRANSPOSE(_xlfn._xlws.SORT(_xlfn._xlws.FILTER(chemicals[chemical_applic_level]&amp;"|"&amp;chemicals[chemical_applic_name],chemicals[experiment_id]=A305)))</f>
        <v>|</v>
      </c>
    </row>
    <row r="306" spans="2:2" x14ac:dyDescent="0.25">
      <c r="B306" s="145" t="str" cm="1">
        <f t="array" ref="B306">TRANSPOSE(_xlfn._xlws.SORT(_xlfn._xlws.FILTER(chemicals[chemical_applic_level]&amp;"|"&amp;chemicals[chemical_applic_name],chemicals[experiment_id]=A306)))</f>
        <v>|</v>
      </c>
    </row>
    <row r="307" spans="2:2" x14ac:dyDescent="0.25">
      <c r="B307" s="145" t="str" cm="1">
        <f t="array" ref="B307">TRANSPOSE(_xlfn._xlws.SORT(_xlfn._xlws.FILTER(chemicals[chemical_applic_level]&amp;"|"&amp;chemicals[chemical_applic_name],chemicals[experiment_id]=A307)))</f>
        <v>|</v>
      </c>
    </row>
    <row r="308" spans="2:2" x14ac:dyDescent="0.25">
      <c r="B308" s="145" t="str" cm="1">
        <f t="array" ref="B308">TRANSPOSE(_xlfn._xlws.SORT(_xlfn._xlws.FILTER(chemicals[chemical_applic_level]&amp;"|"&amp;chemicals[chemical_applic_name],chemicals[experiment_id]=A308)))</f>
        <v>|</v>
      </c>
    </row>
    <row r="309" spans="2:2" x14ac:dyDescent="0.25">
      <c r="B309" s="145" t="str" cm="1">
        <f t="array" ref="B309">TRANSPOSE(_xlfn._xlws.SORT(_xlfn._xlws.FILTER(chemicals[chemical_applic_level]&amp;"|"&amp;chemicals[chemical_applic_name],chemicals[experiment_id]=A309)))</f>
        <v>|</v>
      </c>
    </row>
    <row r="310" spans="2:2" x14ac:dyDescent="0.25">
      <c r="B310" s="145" t="str" cm="1">
        <f t="array" ref="B310">TRANSPOSE(_xlfn._xlws.SORT(_xlfn._xlws.FILTER(chemicals[chemical_applic_level]&amp;"|"&amp;chemicals[chemical_applic_name],chemicals[experiment_id]=A310)))</f>
        <v>|</v>
      </c>
    </row>
    <row r="311" spans="2:2" x14ac:dyDescent="0.25">
      <c r="B311" s="145" t="str" cm="1">
        <f t="array" ref="B311">TRANSPOSE(_xlfn._xlws.SORT(_xlfn._xlws.FILTER(chemicals[chemical_applic_level]&amp;"|"&amp;chemicals[chemical_applic_name],chemicals[experiment_id]=A311)))</f>
        <v>|</v>
      </c>
    </row>
    <row r="312" spans="2:2" x14ac:dyDescent="0.25">
      <c r="B312" s="145" t="str" cm="1">
        <f t="array" ref="B312">TRANSPOSE(_xlfn._xlws.SORT(_xlfn._xlws.FILTER(chemicals[chemical_applic_level]&amp;"|"&amp;chemicals[chemical_applic_name],chemicals[experiment_id]=A312)))</f>
        <v>|</v>
      </c>
    </row>
    <row r="313" spans="2:2" x14ac:dyDescent="0.25">
      <c r="B313" s="145" t="str" cm="1">
        <f t="array" ref="B313">TRANSPOSE(_xlfn._xlws.SORT(_xlfn._xlws.FILTER(chemicals[chemical_applic_level]&amp;"|"&amp;chemicals[chemical_applic_name],chemicals[experiment_id]=A313)))</f>
        <v>|</v>
      </c>
    </row>
    <row r="314" spans="2:2" x14ac:dyDescent="0.25">
      <c r="B314" s="145" t="str" cm="1">
        <f t="array" ref="B314">TRANSPOSE(_xlfn._xlws.SORT(_xlfn._xlws.FILTER(chemicals[chemical_applic_level]&amp;"|"&amp;chemicals[chemical_applic_name],chemicals[experiment_id]=A314)))</f>
        <v>|</v>
      </c>
    </row>
    <row r="315" spans="2:2" x14ac:dyDescent="0.25">
      <c r="B315" s="145" t="str" cm="1">
        <f t="array" ref="B315">TRANSPOSE(_xlfn._xlws.SORT(_xlfn._xlws.FILTER(chemicals[chemical_applic_level]&amp;"|"&amp;chemicals[chemical_applic_name],chemicals[experiment_id]=A315)))</f>
        <v>|</v>
      </c>
    </row>
    <row r="316" spans="2:2" x14ac:dyDescent="0.25">
      <c r="B316" s="145" t="str" cm="1">
        <f t="array" ref="B316">TRANSPOSE(_xlfn._xlws.SORT(_xlfn._xlws.FILTER(chemicals[chemical_applic_level]&amp;"|"&amp;chemicals[chemical_applic_name],chemicals[experiment_id]=A316)))</f>
        <v>|</v>
      </c>
    </row>
    <row r="317" spans="2:2" x14ac:dyDescent="0.25">
      <c r="B317" s="145" t="str" cm="1">
        <f t="array" ref="B317">TRANSPOSE(_xlfn._xlws.SORT(_xlfn._xlws.FILTER(chemicals[chemical_applic_level]&amp;"|"&amp;chemicals[chemical_applic_name],chemicals[experiment_id]=A317)))</f>
        <v>|</v>
      </c>
    </row>
    <row r="318" spans="2:2" x14ac:dyDescent="0.25">
      <c r="B318" s="145" t="str" cm="1">
        <f t="array" ref="B318">TRANSPOSE(_xlfn._xlws.SORT(_xlfn._xlws.FILTER(chemicals[chemical_applic_level]&amp;"|"&amp;chemicals[chemical_applic_name],chemicals[experiment_id]=A318)))</f>
        <v>|</v>
      </c>
    </row>
    <row r="319" spans="2:2" x14ac:dyDescent="0.25">
      <c r="B319" s="145" t="str" cm="1">
        <f t="array" ref="B319">TRANSPOSE(_xlfn._xlws.SORT(_xlfn._xlws.FILTER(chemicals[chemical_applic_level]&amp;"|"&amp;chemicals[chemical_applic_name],chemicals[experiment_id]=A319)))</f>
        <v>|</v>
      </c>
    </row>
    <row r="320" spans="2:2" x14ac:dyDescent="0.25">
      <c r="B320" s="145" t="str" cm="1">
        <f t="array" ref="B320">TRANSPOSE(_xlfn._xlws.SORT(_xlfn._xlws.FILTER(chemicals[chemical_applic_level]&amp;"|"&amp;chemicals[chemical_applic_name],chemicals[experiment_id]=A320)))</f>
        <v>|</v>
      </c>
    </row>
    <row r="321" spans="2:2" x14ac:dyDescent="0.25">
      <c r="B321" s="145" t="str" cm="1">
        <f t="array" ref="B321">TRANSPOSE(_xlfn._xlws.SORT(_xlfn._xlws.FILTER(chemicals[chemical_applic_level]&amp;"|"&amp;chemicals[chemical_applic_name],chemicals[experiment_id]=A321)))</f>
        <v>|</v>
      </c>
    </row>
    <row r="322" spans="2:2" x14ac:dyDescent="0.25">
      <c r="B322" s="145" t="str" cm="1">
        <f t="array" ref="B322">TRANSPOSE(_xlfn._xlws.SORT(_xlfn._xlws.FILTER(chemicals[chemical_applic_level]&amp;"|"&amp;chemicals[chemical_applic_name],chemicals[experiment_id]=A322)))</f>
        <v>|</v>
      </c>
    </row>
    <row r="323" spans="2:2" x14ac:dyDescent="0.25">
      <c r="B323" s="145" t="str" cm="1">
        <f t="array" ref="B323">TRANSPOSE(_xlfn._xlws.SORT(_xlfn._xlws.FILTER(chemicals[chemical_applic_level]&amp;"|"&amp;chemicals[chemical_applic_name],chemicals[experiment_id]=A323)))</f>
        <v>|</v>
      </c>
    </row>
    <row r="324" spans="2:2" x14ac:dyDescent="0.25">
      <c r="B324" s="145" t="str" cm="1">
        <f t="array" ref="B324">TRANSPOSE(_xlfn._xlws.SORT(_xlfn._xlws.FILTER(chemicals[chemical_applic_level]&amp;"|"&amp;chemicals[chemical_applic_name],chemicals[experiment_id]=A324)))</f>
        <v>|</v>
      </c>
    </row>
    <row r="325" spans="2:2" x14ac:dyDescent="0.25">
      <c r="B325" s="145" t="str" cm="1">
        <f t="array" ref="B325">TRANSPOSE(_xlfn._xlws.SORT(_xlfn._xlws.FILTER(chemicals[chemical_applic_level]&amp;"|"&amp;chemicals[chemical_applic_name],chemicals[experiment_id]=A325)))</f>
        <v>|</v>
      </c>
    </row>
    <row r="326" spans="2:2" x14ac:dyDescent="0.25">
      <c r="B326" s="145" t="str" cm="1">
        <f t="array" ref="B326">TRANSPOSE(_xlfn._xlws.SORT(_xlfn._xlws.FILTER(chemicals[chemical_applic_level]&amp;"|"&amp;chemicals[chemical_applic_name],chemicals[experiment_id]=A326)))</f>
        <v>|</v>
      </c>
    </row>
    <row r="327" spans="2:2" x14ac:dyDescent="0.25">
      <c r="B327" s="145" t="str" cm="1">
        <f t="array" ref="B327">TRANSPOSE(_xlfn._xlws.SORT(_xlfn._xlws.FILTER(chemicals[chemical_applic_level]&amp;"|"&amp;chemicals[chemical_applic_name],chemicals[experiment_id]=A327)))</f>
        <v>|</v>
      </c>
    </row>
    <row r="328" spans="2:2" x14ac:dyDescent="0.25">
      <c r="B328" s="145" t="str" cm="1">
        <f t="array" ref="B328">TRANSPOSE(_xlfn._xlws.SORT(_xlfn._xlws.FILTER(chemicals[chemical_applic_level]&amp;"|"&amp;chemicals[chemical_applic_name],chemicals[experiment_id]=A328)))</f>
        <v>|</v>
      </c>
    </row>
    <row r="329" spans="2:2" x14ac:dyDescent="0.25">
      <c r="B329" s="145" t="str" cm="1">
        <f t="array" ref="B329">TRANSPOSE(_xlfn._xlws.SORT(_xlfn._xlws.FILTER(chemicals[chemical_applic_level]&amp;"|"&amp;chemicals[chemical_applic_name],chemicals[experiment_id]=A329)))</f>
        <v>|</v>
      </c>
    </row>
    <row r="330" spans="2:2" x14ac:dyDescent="0.25">
      <c r="B330" s="145" t="str" cm="1">
        <f t="array" ref="B330">TRANSPOSE(_xlfn._xlws.SORT(_xlfn._xlws.FILTER(chemicals[chemical_applic_level]&amp;"|"&amp;chemicals[chemical_applic_name],chemicals[experiment_id]=A330)))</f>
        <v>|</v>
      </c>
    </row>
    <row r="331" spans="2:2" x14ac:dyDescent="0.25">
      <c r="B331" s="145" t="str" cm="1">
        <f t="array" ref="B331">TRANSPOSE(_xlfn._xlws.SORT(_xlfn._xlws.FILTER(chemicals[chemical_applic_level]&amp;"|"&amp;chemicals[chemical_applic_name],chemicals[experiment_id]=A331)))</f>
        <v>|</v>
      </c>
    </row>
    <row r="332" spans="2:2" x14ac:dyDescent="0.25">
      <c r="B332" s="145" t="str" cm="1">
        <f t="array" ref="B332">TRANSPOSE(_xlfn._xlws.SORT(_xlfn._xlws.FILTER(chemicals[chemical_applic_level]&amp;"|"&amp;chemicals[chemical_applic_name],chemicals[experiment_id]=A332)))</f>
        <v>|</v>
      </c>
    </row>
    <row r="333" spans="2:2" x14ac:dyDescent="0.25">
      <c r="B333" s="145" t="str" cm="1">
        <f t="array" ref="B333">TRANSPOSE(_xlfn._xlws.SORT(_xlfn._xlws.FILTER(chemicals[chemical_applic_level]&amp;"|"&amp;chemicals[chemical_applic_name],chemicals[experiment_id]=A333)))</f>
        <v>|</v>
      </c>
    </row>
    <row r="334" spans="2:2" x14ac:dyDescent="0.25">
      <c r="B334" s="145" t="str" cm="1">
        <f t="array" ref="B334">TRANSPOSE(_xlfn._xlws.SORT(_xlfn._xlws.FILTER(chemicals[chemical_applic_level]&amp;"|"&amp;chemicals[chemical_applic_name],chemicals[experiment_id]=A334)))</f>
        <v>|</v>
      </c>
    </row>
    <row r="335" spans="2:2" x14ac:dyDescent="0.25">
      <c r="B335" s="145" t="str" cm="1">
        <f t="array" ref="B335">TRANSPOSE(_xlfn._xlws.SORT(_xlfn._xlws.FILTER(chemicals[chemical_applic_level]&amp;"|"&amp;chemicals[chemical_applic_name],chemicals[experiment_id]=A335)))</f>
        <v>|</v>
      </c>
    </row>
    <row r="336" spans="2:2" x14ac:dyDescent="0.25">
      <c r="B336" s="145" t="str" cm="1">
        <f t="array" ref="B336">TRANSPOSE(_xlfn._xlws.SORT(_xlfn._xlws.FILTER(chemicals[chemical_applic_level]&amp;"|"&amp;chemicals[chemical_applic_name],chemicals[experiment_id]=A336)))</f>
        <v>|</v>
      </c>
    </row>
    <row r="337" spans="2:2" x14ac:dyDescent="0.25">
      <c r="B337" s="145" t="str" cm="1">
        <f t="array" ref="B337">TRANSPOSE(_xlfn._xlws.SORT(_xlfn._xlws.FILTER(chemicals[chemical_applic_level]&amp;"|"&amp;chemicals[chemical_applic_name],chemicals[experiment_id]=A337)))</f>
        <v>|</v>
      </c>
    </row>
    <row r="338" spans="2:2" x14ac:dyDescent="0.25">
      <c r="B338" s="145" t="str" cm="1">
        <f t="array" ref="B338">TRANSPOSE(_xlfn._xlws.SORT(_xlfn._xlws.FILTER(chemicals[chemical_applic_level]&amp;"|"&amp;chemicals[chemical_applic_name],chemicals[experiment_id]=A338)))</f>
        <v>|</v>
      </c>
    </row>
    <row r="339" spans="2:2" x14ac:dyDescent="0.25">
      <c r="B339" s="145" t="str" cm="1">
        <f t="array" ref="B339">TRANSPOSE(_xlfn._xlws.SORT(_xlfn._xlws.FILTER(chemicals[chemical_applic_level]&amp;"|"&amp;chemicals[chemical_applic_name],chemicals[experiment_id]=A339)))</f>
        <v>|</v>
      </c>
    </row>
    <row r="340" spans="2:2" x14ac:dyDescent="0.25">
      <c r="B340" s="145" t="str" cm="1">
        <f t="array" ref="B340">TRANSPOSE(_xlfn._xlws.SORT(_xlfn._xlws.FILTER(chemicals[chemical_applic_level]&amp;"|"&amp;chemicals[chemical_applic_name],chemicals[experiment_id]=A340)))</f>
        <v>|</v>
      </c>
    </row>
    <row r="341" spans="2:2" x14ac:dyDescent="0.25">
      <c r="B341" s="145" t="str" cm="1">
        <f t="array" ref="B341">TRANSPOSE(_xlfn._xlws.SORT(_xlfn._xlws.FILTER(chemicals[chemical_applic_level]&amp;"|"&amp;chemicals[chemical_applic_name],chemicals[experiment_id]=A341)))</f>
        <v>|</v>
      </c>
    </row>
    <row r="342" spans="2:2" x14ac:dyDescent="0.25">
      <c r="B342" s="145" t="str" cm="1">
        <f t="array" ref="B342">TRANSPOSE(_xlfn._xlws.SORT(_xlfn._xlws.FILTER(chemicals[chemical_applic_level]&amp;"|"&amp;chemicals[chemical_applic_name],chemicals[experiment_id]=A342)))</f>
        <v>|</v>
      </c>
    </row>
    <row r="343" spans="2:2" x14ac:dyDescent="0.25">
      <c r="B343" s="145" t="str" cm="1">
        <f t="array" ref="B343">TRANSPOSE(_xlfn._xlws.SORT(_xlfn._xlws.FILTER(chemicals[chemical_applic_level]&amp;"|"&amp;chemicals[chemical_applic_name],chemicals[experiment_id]=A343)))</f>
        <v>|</v>
      </c>
    </row>
    <row r="344" spans="2:2" x14ac:dyDescent="0.25">
      <c r="B344" s="145" t="str" cm="1">
        <f t="array" ref="B344">TRANSPOSE(_xlfn._xlws.SORT(_xlfn._xlws.FILTER(chemicals[chemical_applic_level]&amp;"|"&amp;chemicals[chemical_applic_name],chemicals[experiment_id]=A344)))</f>
        <v>|</v>
      </c>
    </row>
    <row r="345" spans="2:2" x14ac:dyDescent="0.25">
      <c r="B345" s="145" t="str" cm="1">
        <f t="array" ref="B345">TRANSPOSE(_xlfn._xlws.SORT(_xlfn._xlws.FILTER(chemicals[chemical_applic_level]&amp;"|"&amp;chemicals[chemical_applic_name],chemicals[experiment_id]=A345)))</f>
        <v>|</v>
      </c>
    </row>
    <row r="346" spans="2:2" x14ac:dyDescent="0.25">
      <c r="B346" s="145" t="str" cm="1">
        <f t="array" ref="B346">TRANSPOSE(_xlfn._xlws.SORT(_xlfn._xlws.FILTER(chemicals[chemical_applic_level]&amp;"|"&amp;chemicals[chemical_applic_name],chemicals[experiment_id]=A346)))</f>
        <v>|</v>
      </c>
    </row>
    <row r="347" spans="2:2" x14ac:dyDescent="0.25">
      <c r="B347" s="145" t="str" cm="1">
        <f t="array" ref="B347">TRANSPOSE(_xlfn._xlws.SORT(_xlfn._xlws.FILTER(chemicals[chemical_applic_level]&amp;"|"&amp;chemicals[chemical_applic_name],chemicals[experiment_id]=A347)))</f>
        <v>|</v>
      </c>
    </row>
    <row r="348" spans="2:2" x14ac:dyDescent="0.25">
      <c r="B348" s="145" t="str" cm="1">
        <f t="array" ref="B348">TRANSPOSE(_xlfn._xlws.SORT(_xlfn._xlws.FILTER(chemicals[chemical_applic_level]&amp;"|"&amp;chemicals[chemical_applic_name],chemicals[experiment_id]=A348)))</f>
        <v>|</v>
      </c>
    </row>
    <row r="349" spans="2:2" x14ac:dyDescent="0.25">
      <c r="B349" s="145" t="str" cm="1">
        <f t="array" ref="B349">TRANSPOSE(_xlfn._xlws.SORT(_xlfn._xlws.FILTER(chemicals[chemical_applic_level]&amp;"|"&amp;chemicals[chemical_applic_name],chemicals[experiment_id]=A349)))</f>
        <v>|</v>
      </c>
    </row>
    <row r="350" spans="2:2" x14ac:dyDescent="0.25">
      <c r="B350" s="145" t="str" cm="1">
        <f t="array" ref="B350">TRANSPOSE(_xlfn._xlws.SORT(_xlfn._xlws.FILTER(chemicals[chemical_applic_level]&amp;"|"&amp;chemicals[chemical_applic_name],chemicals[experiment_id]=A350)))</f>
        <v>|</v>
      </c>
    </row>
    <row r="351" spans="2:2" x14ac:dyDescent="0.25">
      <c r="B351" s="145" t="str" cm="1">
        <f t="array" ref="B351">TRANSPOSE(_xlfn._xlws.SORT(_xlfn._xlws.FILTER(chemicals[chemical_applic_level]&amp;"|"&amp;chemicals[chemical_applic_name],chemicals[experiment_id]=A351)))</f>
        <v>|</v>
      </c>
    </row>
    <row r="352" spans="2:2" x14ac:dyDescent="0.25">
      <c r="B352" s="145" t="str" cm="1">
        <f t="array" ref="B352">TRANSPOSE(_xlfn._xlws.SORT(_xlfn._xlws.FILTER(chemicals[chemical_applic_level]&amp;"|"&amp;chemicals[chemical_applic_name],chemicals[experiment_id]=A352)))</f>
        <v>|</v>
      </c>
    </row>
    <row r="353" spans="2:2" x14ac:dyDescent="0.25">
      <c r="B353" s="145" t="str" cm="1">
        <f t="array" ref="B353">TRANSPOSE(_xlfn._xlws.SORT(_xlfn._xlws.FILTER(chemicals[chemical_applic_level]&amp;"|"&amp;chemicals[chemical_applic_name],chemicals[experiment_id]=A353)))</f>
        <v>|</v>
      </c>
    </row>
    <row r="354" spans="2:2" x14ac:dyDescent="0.25">
      <c r="B354" s="145" t="str" cm="1">
        <f t="array" ref="B354">TRANSPOSE(_xlfn._xlws.SORT(_xlfn._xlws.FILTER(chemicals[chemical_applic_level]&amp;"|"&amp;chemicals[chemical_applic_name],chemicals[experiment_id]=A354)))</f>
        <v>|</v>
      </c>
    </row>
    <row r="355" spans="2:2" x14ac:dyDescent="0.25">
      <c r="B355" s="145" t="str" cm="1">
        <f t="array" ref="B355">TRANSPOSE(_xlfn._xlws.SORT(_xlfn._xlws.FILTER(chemicals[chemical_applic_level]&amp;"|"&amp;chemicals[chemical_applic_name],chemicals[experiment_id]=A355)))</f>
        <v>|</v>
      </c>
    </row>
    <row r="356" spans="2:2" x14ac:dyDescent="0.25">
      <c r="B356" s="145" t="str" cm="1">
        <f t="array" ref="B356">TRANSPOSE(_xlfn._xlws.SORT(_xlfn._xlws.FILTER(chemicals[chemical_applic_level]&amp;"|"&amp;chemicals[chemical_applic_name],chemicals[experiment_id]=A356)))</f>
        <v>|</v>
      </c>
    </row>
    <row r="357" spans="2:2" x14ac:dyDescent="0.25">
      <c r="B357" s="145" t="str" cm="1">
        <f t="array" ref="B357">TRANSPOSE(_xlfn._xlws.SORT(_xlfn._xlws.FILTER(chemicals[chemical_applic_level]&amp;"|"&amp;chemicals[chemical_applic_name],chemicals[experiment_id]=A357)))</f>
        <v>|</v>
      </c>
    </row>
    <row r="358" spans="2:2" x14ac:dyDescent="0.25">
      <c r="B358" s="145" t="str" cm="1">
        <f t="array" ref="B358">TRANSPOSE(_xlfn._xlws.SORT(_xlfn._xlws.FILTER(chemicals[chemical_applic_level]&amp;"|"&amp;chemicals[chemical_applic_name],chemicals[experiment_id]=A358)))</f>
        <v>|</v>
      </c>
    </row>
    <row r="359" spans="2:2" x14ac:dyDescent="0.25">
      <c r="B359" s="145" t="str" cm="1">
        <f t="array" ref="B359">TRANSPOSE(_xlfn._xlws.SORT(_xlfn._xlws.FILTER(chemicals[chemical_applic_level]&amp;"|"&amp;chemicals[chemical_applic_name],chemicals[experiment_id]=A359)))</f>
        <v>|</v>
      </c>
    </row>
    <row r="360" spans="2:2" x14ac:dyDescent="0.25">
      <c r="B360" s="145" t="str" cm="1">
        <f t="array" ref="B360">TRANSPOSE(_xlfn._xlws.SORT(_xlfn._xlws.FILTER(chemicals[chemical_applic_level]&amp;"|"&amp;chemicals[chemical_applic_name],chemicals[experiment_id]=A360)))</f>
        <v>|</v>
      </c>
    </row>
    <row r="361" spans="2:2" x14ac:dyDescent="0.25">
      <c r="B361" s="145" t="str" cm="1">
        <f t="array" ref="B361">TRANSPOSE(_xlfn._xlws.SORT(_xlfn._xlws.FILTER(chemicals[chemical_applic_level]&amp;"|"&amp;chemicals[chemical_applic_name],chemicals[experiment_id]=A361)))</f>
        <v>|</v>
      </c>
    </row>
    <row r="362" spans="2:2" x14ac:dyDescent="0.25">
      <c r="B362" s="145" t="str" cm="1">
        <f t="array" ref="B362">TRANSPOSE(_xlfn._xlws.SORT(_xlfn._xlws.FILTER(chemicals[chemical_applic_level]&amp;"|"&amp;chemicals[chemical_applic_name],chemicals[experiment_id]=A362)))</f>
        <v>|</v>
      </c>
    </row>
    <row r="363" spans="2:2" x14ac:dyDescent="0.25">
      <c r="B363" s="145" t="str" cm="1">
        <f t="array" ref="B363">TRANSPOSE(_xlfn._xlws.SORT(_xlfn._xlws.FILTER(chemicals[chemical_applic_level]&amp;"|"&amp;chemicals[chemical_applic_name],chemicals[experiment_id]=A363)))</f>
        <v>|</v>
      </c>
    </row>
    <row r="364" spans="2:2" x14ac:dyDescent="0.25">
      <c r="B364" s="145" t="str" cm="1">
        <f t="array" ref="B364">TRANSPOSE(_xlfn._xlws.SORT(_xlfn._xlws.FILTER(chemicals[chemical_applic_level]&amp;"|"&amp;chemicals[chemical_applic_name],chemicals[experiment_id]=A364)))</f>
        <v>|</v>
      </c>
    </row>
    <row r="365" spans="2:2" x14ac:dyDescent="0.25">
      <c r="B365" s="145" t="str" cm="1">
        <f t="array" ref="B365">TRANSPOSE(_xlfn._xlws.SORT(_xlfn._xlws.FILTER(chemicals[chemical_applic_level]&amp;"|"&amp;chemicals[chemical_applic_name],chemicals[experiment_id]=A365)))</f>
        <v>|</v>
      </c>
    </row>
    <row r="366" spans="2:2" x14ac:dyDescent="0.25">
      <c r="B366" s="145" t="str" cm="1">
        <f t="array" ref="B366">TRANSPOSE(_xlfn._xlws.SORT(_xlfn._xlws.FILTER(chemicals[chemical_applic_level]&amp;"|"&amp;chemicals[chemical_applic_name],chemicals[experiment_id]=A366)))</f>
        <v>|</v>
      </c>
    </row>
    <row r="367" spans="2:2" x14ac:dyDescent="0.25">
      <c r="B367" s="145" t="str" cm="1">
        <f t="array" ref="B367">TRANSPOSE(_xlfn._xlws.SORT(_xlfn._xlws.FILTER(chemicals[chemical_applic_level]&amp;"|"&amp;chemicals[chemical_applic_name],chemicals[experiment_id]=A367)))</f>
        <v>|</v>
      </c>
    </row>
    <row r="368" spans="2:2" x14ac:dyDescent="0.25">
      <c r="B368" s="145" t="str" cm="1">
        <f t="array" ref="B368">TRANSPOSE(_xlfn._xlws.SORT(_xlfn._xlws.FILTER(chemicals[chemical_applic_level]&amp;"|"&amp;chemicals[chemical_applic_name],chemicals[experiment_id]=A368)))</f>
        <v>|</v>
      </c>
    </row>
    <row r="369" spans="2:2" x14ac:dyDescent="0.25">
      <c r="B369" s="145" t="str" cm="1">
        <f t="array" ref="B369">TRANSPOSE(_xlfn._xlws.SORT(_xlfn._xlws.FILTER(chemicals[chemical_applic_level]&amp;"|"&amp;chemicals[chemical_applic_name],chemicals[experiment_id]=A369)))</f>
        <v>|</v>
      </c>
    </row>
    <row r="370" spans="2:2" x14ac:dyDescent="0.25">
      <c r="B370" s="145" t="str" cm="1">
        <f t="array" ref="B370">TRANSPOSE(_xlfn._xlws.SORT(_xlfn._xlws.FILTER(chemicals[chemical_applic_level]&amp;"|"&amp;chemicals[chemical_applic_name],chemicals[experiment_id]=A370)))</f>
        <v>|</v>
      </c>
    </row>
    <row r="371" spans="2:2" x14ac:dyDescent="0.25">
      <c r="B371" s="145" t="str" cm="1">
        <f t="array" ref="B371">TRANSPOSE(_xlfn._xlws.SORT(_xlfn._xlws.FILTER(chemicals[chemical_applic_level]&amp;"|"&amp;chemicals[chemical_applic_name],chemicals[experiment_id]=A371)))</f>
        <v>|</v>
      </c>
    </row>
    <row r="372" spans="2:2" x14ac:dyDescent="0.25">
      <c r="B372" s="145" t="str" cm="1">
        <f t="array" ref="B372">TRANSPOSE(_xlfn._xlws.SORT(_xlfn._xlws.FILTER(chemicals[chemical_applic_level]&amp;"|"&amp;chemicals[chemical_applic_name],chemicals[experiment_id]=A372)))</f>
        <v>|</v>
      </c>
    </row>
    <row r="373" spans="2:2" x14ac:dyDescent="0.25">
      <c r="B373" s="145" t="str" cm="1">
        <f t="array" ref="B373">TRANSPOSE(_xlfn._xlws.SORT(_xlfn._xlws.FILTER(chemicals[chemical_applic_level]&amp;"|"&amp;chemicals[chemical_applic_name],chemicals[experiment_id]=A373)))</f>
        <v>|</v>
      </c>
    </row>
    <row r="374" spans="2:2" x14ac:dyDescent="0.25">
      <c r="B374" s="145" t="str" cm="1">
        <f t="array" ref="B374">TRANSPOSE(_xlfn._xlws.SORT(_xlfn._xlws.FILTER(chemicals[chemical_applic_level]&amp;"|"&amp;chemicals[chemical_applic_name],chemicals[experiment_id]=A374)))</f>
        <v>|</v>
      </c>
    </row>
    <row r="375" spans="2:2" x14ac:dyDescent="0.25">
      <c r="B375" s="145" t="str" cm="1">
        <f t="array" ref="B375">TRANSPOSE(_xlfn._xlws.SORT(_xlfn._xlws.FILTER(chemicals[chemical_applic_level]&amp;"|"&amp;chemicals[chemical_applic_name],chemicals[experiment_id]=A375)))</f>
        <v>|</v>
      </c>
    </row>
    <row r="376" spans="2:2" x14ac:dyDescent="0.25">
      <c r="B376" s="145" t="str" cm="1">
        <f t="array" ref="B376">TRANSPOSE(_xlfn._xlws.SORT(_xlfn._xlws.FILTER(chemicals[chemical_applic_level]&amp;"|"&amp;chemicals[chemical_applic_name],chemicals[experiment_id]=A376)))</f>
        <v>|</v>
      </c>
    </row>
    <row r="377" spans="2:2" x14ac:dyDescent="0.25">
      <c r="B377" s="145" t="str" cm="1">
        <f t="array" ref="B377">TRANSPOSE(_xlfn._xlws.SORT(_xlfn._xlws.FILTER(chemicals[chemical_applic_level]&amp;"|"&amp;chemicals[chemical_applic_name],chemicals[experiment_id]=A377)))</f>
        <v>|</v>
      </c>
    </row>
    <row r="378" spans="2:2" x14ac:dyDescent="0.25">
      <c r="B378" s="145" t="str" cm="1">
        <f t="array" ref="B378">TRANSPOSE(_xlfn._xlws.SORT(_xlfn._xlws.FILTER(chemicals[chemical_applic_level]&amp;"|"&amp;chemicals[chemical_applic_name],chemicals[experiment_id]=A378)))</f>
        <v>|</v>
      </c>
    </row>
    <row r="379" spans="2:2" x14ac:dyDescent="0.25">
      <c r="B379" s="145" t="str" cm="1">
        <f t="array" ref="B379">TRANSPOSE(_xlfn._xlws.SORT(_xlfn._xlws.FILTER(chemicals[chemical_applic_level]&amp;"|"&amp;chemicals[chemical_applic_name],chemicals[experiment_id]=A379)))</f>
        <v>|</v>
      </c>
    </row>
    <row r="380" spans="2:2" x14ac:dyDescent="0.25">
      <c r="B380" s="145" t="str" cm="1">
        <f t="array" ref="B380">TRANSPOSE(_xlfn._xlws.SORT(_xlfn._xlws.FILTER(chemicals[chemical_applic_level]&amp;"|"&amp;chemicals[chemical_applic_name],chemicals[experiment_id]=A380)))</f>
        <v>|</v>
      </c>
    </row>
    <row r="381" spans="2:2" x14ac:dyDescent="0.25">
      <c r="B381" s="145" t="str" cm="1">
        <f t="array" ref="B381">TRANSPOSE(_xlfn._xlws.SORT(_xlfn._xlws.FILTER(chemicals[chemical_applic_level]&amp;"|"&amp;chemicals[chemical_applic_name],chemicals[experiment_id]=A381)))</f>
        <v>|</v>
      </c>
    </row>
    <row r="382" spans="2:2" x14ac:dyDescent="0.25">
      <c r="B382" s="145" t="str" cm="1">
        <f t="array" ref="B382">TRANSPOSE(_xlfn._xlws.SORT(_xlfn._xlws.FILTER(chemicals[chemical_applic_level]&amp;"|"&amp;chemicals[chemical_applic_name],chemicals[experiment_id]=A382)))</f>
        <v>|</v>
      </c>
    </row>
    <row r="383" spans="2:2" x14ac:dyDescent="0.25">
      <c r="B383" s="145" t="str" cm="1">
        <f t="array" ref="B383">TRANSPOSE(_xlfn._xlws.SORT(_xlfn._xlws.FILTER(chemicals[chemical_applic_level]&amp;"|"&amp;chemicals[chemical_applic_name],chemicals[experiment_id]=A383)))</f>
        <v>|</v>
      </c>
    </row>
    <row r="384" spans="2:2" x14ac:dyDescent="0.25">
      <c r="B384" s="145" t="str" cm="1">
        <f t="array" ref="B384">TRANSPOSE(_xlfn._xlws.SORT(_xlfn._xlws.FILTER(chemicals[chemical_applic_level]&amp;"|"&amp;chemicals[chemical_applic_name],chemicals[experiment_id]=A384)))</f>
        <v>|</v>
      </c>
    </row>
    <row r="385" spans="2:2" x14ac:dyDescent="0.25">
      <c r="B385" s="145" t="str" cm="1">
        <f t="array" ref="B385">TRANSPOSE(_xlfn._xlws.SORT(_xlfn._xlws.FILTER(chemicals[chemical_applic_level]&amp;"|"&amp;chemicals[chemical_applic_name],chemicals[experiment_id]=A385)))</f>
        <v>|</v>
      </c>
    </row>
    <row r="386" spans="2:2" x14ac:dyDescent="0.25">
      <c r="B386" s="145" t="str" cm="1">
        <f t="array" ref="B386">TRANSPOSE(_xlfn._xlws.SORT(_xlfn._xlws.FILTER(chemicals[chemical_applic_level]&amp;"|"&amp;chemicals[chemical_applic_name],chemicals[experiment_id]=A386)))</f>
        <v>|</v>
      </c>
    </row>
    <row r="387" spans="2:2" x14ac:dyDescent="0.25">
      <c r="B387" s="145" t="str" cm="1">
        <f t="array" ref="B387">TRANSPOSE(_xlfn._xlws.SORT(_xlfn._xlws.FILTER(chemicals[chemical_applic_level]&amp;"|"&amp;chemicals[chemical_applic_name],chemicals[experiment_id]=A387)))</f>
        <v>|</v>
      </c>
    </row>
    <row r="388" spans="2:2" x14ac:dyDescent="0.25">
      <c r="B388" s="145" t="str" cm="1">
        <f t="array" ref="B388">TRANSPOSE(_xlfn._xlws.SORT(_xlfn._xlws.FILTER(chemicals[chemical_applic_level]&amp;"|"&amp;chemicals[chemical_applic_name],chemicals[experiment_id]=A388)))</f>
        <v>|</v>
      </c>
    </row>
    <row r="389" spans="2:2" x14ac:dyDescent="0.25">
      <c r="B389" s="145" t="str" cm="1">
        <f t="array" ref="B389">TRANSPOSE(_xlfn._xlws.SORT(_xlfn._xlws.FILTER(chemicals[chemical_applic_level]&amp;"|"&amp;chemicals[chemical_applic_name],chemicals[experiment_id]=A389)))</f>
        <v>|</v>
      </c>
    </row>
    <row r="390" spans="2:2" x14ac:dyDescent="0.25">
      <c r="B390" s="145" t="str" cm="1">
        <f t="array" ref="B390">TRANSPOSE(_xlfn._xlws.SORT(_xlfn._xlws.FILTER(chemicals[chemical_applic_level]&amp;"|"&amp;chemicals[chemical_applic_name],chemicals[experiment_id]=A390)))</f>
        <v>|</v>
      </c>
    </row>
    <row r="391" spans="2:2" x14ac:dyDescent="0.25">
      <c r="B391" s="145" t="str" cm="1">
        <f t="array" ref="B391">TRANSPOSE(_xlfn._xlws.SORT(_xlfn._xlws.FILTER(chemicals[chemical_applic_level]&amp;"|"&amp;chemicals[chemical_applic_name],chemicals[experiment_id]=A391)))</f>
        <v>|</v>
      </c>
    </row>
    <row r="392" spans="2:2" x14ac:dyDescent="0.25">
      <c r="B392" s="145" t="str" cm="1">
        <f t="array" ref="B392">TRANSPOSE(_xlfn._xlws.SORT(_xlfn._xlws.FILTER(chemicals[chemical_applic_level]&amp;"|"&amp;chemicals[chemical_applic_name],chemicals[experiment_id]=A392)))</f>
        <v>|</v>
      </c>
    </row>
    <row r="393" spans="2:2" x14ac:dyDescent="0.25">
      <c r="B393" s="145" t="str" cm="1">
        <f t="array" ref="B393">TRANSPOSE(_xlfn._xlws.SORT(_xlfn._xlws.FILTER(chemicals[chemical_applic_level]&amp;"|"&amp;chemicals[chemical_applic_name],chemicals[experiment_id]=A393)))</f>
        <v>|</v>
      </c>
    </row>
    <row r="394" spans="2:2" x14ac:dyDescent="0.25">
      <c r="B394" s="145" t="str" cm="1">
        <f t="array" ref="B394">TRANSPOSE(_xlfn._xlws.SORT(_xlfn._xlws.FILTER(chemicals[chemical_applic_level]&amp;"|"&amp;chemicals[chemical_applic_name],chemicals[experiment_id]=A394)))</f>
        <v>|</v>
      </c>
    </row>
    <row r="395" spans="2:2" x14ac:dyDescent="0.25">
      <c r="B395" s="145" t="str" cm="1">
        <f t="array" ref="B395">TRANSPOSE(_xlfn._xlws.SORT(_xlfn._xlws.FILTER(chemicals[chemical_applic_level]&amp;"|"&amp;chemicals[chemical_applic_name],chemicals[experiment_id]=A395)))</f>
        <v>|</v>
      </c>
    </row>
    <row r="396" spans="2:2" x14ac:dyDescent="0.25">
      <c r="B396" s="145" t="str" cm="1">
        <f t="array" ref="B396">TRANSPOSE(_xlfn._xlws.SORT(_xlfn._xlws.FILTER(chemicals[chemical_applic_level]&amp;"|"&amp;chemicals[chemical_applic_name],chemicals[experiment_id]=A396)))</f>
        <v>|</v>
      </c>
    </row>
    <row r="397" spans="2:2" x14ac:dyDescent="0.25">
      <c r="B397" s="145" t="str" cm="1">
        <f t="array" ref="B397">TRANSPOSE(_xlfn._xlws.SORT(_xlfn._xlws.FILTER(chemicals[chemical_applic_level]&amp;"|"&amp;chemicals[chemical_applic_name],chemicals[experiment_id]=A397)))</f>
        <v>|</v>
      </c>
    </row>
    <row r="398" spans="2:2" x14ac:dyDescent="0.25">
      <c r="B398" s="145" t="str" cm="1">
        <f t="array" ref="B398">TRANSPOSE(_xlfn._xlws.SORT(_xlfn._xlws.FILTER(chemicals[chemical_applic_level]&amp;"|"&amp;chemicals[chemical_applic_name],chemicals[experiment_id]=A398)))</f>
        <v>|</v>
      </c>
    </row>
    <row r="399" spans="2:2" x14ac:dyDescent="0.25">
      <c r="B399" s="145" t="str" cm="1">
        <f t="array" ref="B399">TRANSPOSE(_xlfn._xlws.SORT(_xlfn._xlws.FILTER(chemicals[chemical_applic_level]&amp;"|"&amp;chemicals[chemical_applic_name],chemicals[experiment_id]=A399)))</f>
        <v>|</v>
      </c>
    </row>
    <row r="400" spans="2:2" x14ac:dyDescent="0.25">
      <c r="B400" s="145" t="str" cm="1">
        <f t="array" ref="B400">TRANSPOSE(_xlfn._xlws.SORT(_xlfn._xlws.FILTER(chemicals[chemical_applic_level]&amp;"|"&amp;chemicals[chemical_applic_name],chemicals[experiment_id]=A400)))</f>
        <v>|</v>
      </c>
    </row>
    <row r="401" spans="2:2" x14ac:dyDescent="0.25">
      <c r="B401" s="145" t="str" cm="1">
        <f t="array" ref="B401">TRANSPOSE(_xlfn._xlws.SORT(_xlfn._xlws.FILTER(chemicals[chemical_applic_level]&amp;"|"&amp;chemicals[chemical_applic_name],chemicals[experiment_id]=A401)))</f>
        <v>|</v>
      </c>
    </row>
    <row r="402" spans="2:2" x14ac:dyDescent="0.25">
      <c r="B402" s="145" t="str" cm="1">
        <f t="array" ref="B402">TRANSPOSE(_xlfn._xlws.SORT(_xlfn._xlws.FILTER(chemicals[chemical_applic_level]&amp;"|"&amp;chemicals[chemical_applic_name],chemicals[experiment_id]=A402)))</f>
        <v>|</v>
      </c>
    </row>
    <row r="403" spans="2:2" x14ac:dyDescent="0.25">
      <c r="B403" s="145" t="str" cm="1">
        <f t="array" ref="B403">TRANSPOSE(_xlfn._xlws.SORT(_xlfn._xlws.FILTER(chemicals[chemical_applic_level]&amp;"|"&amp;chemicals[chemical_applic_name],chemicals[experiment_id]=A403)))</f>
        <v>|</v>
      </c>
    </row>
    <row r="404" spans="2:2" x14ac:dyDescent="0.25">
      <c r="B404" s="145" t="str" cm="1">
        <f t="array" ref="B404">TRANSPOSE(_xlfn._xlws.SORT(_xlfn._xlws.FILTER(chemicals[chemical_applic_level]&amp;"|"&amp;chemicals[chemical_applic_name],chemicals[experiment_id]=A404)))</f>
        <v>|</v>
      </c>
    </row>
    <row r="405" spans="2:2" x14ac:dyDescent="0.25">
      <c r="B405" s="145" t="str" cm="1">
        <f t="array" ref="B405">TRANSPOSE(_xlfn._xlws.SORT(_xlfn._xlws.FILTER(chemicals[chemical_applic_level]&amp;"|"&amp;chemicals[chemical_applic_name],chemicals[experiment_id]=A405)))</f>
        <v>|</v>
      </c>
    </row>
    <row r="406" spans="2:2" x14ac:dyDescent="0.25">
      <c r="B406" s="145" t="str" cm="1">
        <f t="array" ref="B406">TRANSPOSE(_xlfn._xlws.SORT(_xlfn._xlws.FILTER(chemicals[chemical_applic_level]&amp;"|"&amp;chemicals[chemical_applic_name],chemicals[experiment_id]=A406)))</f>
        <v>|</v>
      </c>
    </row>
    <row r="407" spans="2:2" x14ac:dyDescent="0.25">
      <c r="B407" s="145" t="str" cm="1">
        <f t="array" ref="B407">TRANSPOSE(_xlfn._xlws.SORT(_xlfn._xlws.FILTER(chemicals[chemical_applic_level]&amp;"|"&amp;chemicals[chemical_applic_name],chemicals[experiment_id]=A407)))</f>
        <v>|</v>
      </c>
    </row>
    <row r="408" spans="2:2" x14ac:dyDescent="0.25">
      <c r="B408" s="145" t="str" cm="1">
        <f t="array" ref="B408">TRANSPOSE(_xlfn._xlws.SORT(_xlfn._xlws.FILTER(chemicals[chemical_applic_level]&amp;"|"&amp;chemicals[chemical_applic_name],chemicals[experiment_id]=A408)))</f>
        <v>|</v>
      </c>
    </row>
    <row r="409" spans="2:2" x14ac:dyDescent="0.25">
      <c r="B409" s="145" t="str" cm="1">
        <f t="array" ref="B409">TRANSPOSE(_xlfn._xlws.SORT(_xlfn._xlws.FILTER(chemicals[chemical_applic_level]&amp;"|"&amp;chemicals[chemical_applic_name],chemicals[experiment_id]=A409)))</f>
        <v>|</v>
      </c>
    </row>
    <row r="410" spans="2:2" x14ac:dyDescent="0.25">
      <c r="B410" s="145" t="str" cm="1">
        <f t="array" ref="B410">TRANSPOSE(_xlfn._xlws.SORT(_xlfn._xlws.FILTER(chemicals[chemical_applic_level]&amp;"|"&amp;chemicals[chemical_applic_name],chemicals[experiment_id]=A410)))</f>
        <v>|</v>
      </c>
    </row>
    <row r="411" spans="2:2" x14ac:dyDescent="0.25">
      <c r="B411" s="145" t="str" cm="1">
        <f t="array" ref="B411">TRANSPOSE(_xlfn._xlws.SORT(_xlfn._xlws.FILTER(chemicals[chemical_applic_level]&amp;"|"&amp;chemicals[chemical_applic_name],chemicals[experiment_id]=A411)))</f>
        <v>|</v>
      </c>
    </row>
    <row r="412" spans="2:2" x14ac:dyDescent="0.25">
      <c r="B412" s="145" t="str" cm="1">
        <f t="array" ref="B412">TRANSPOSE(_xlfn._xlws.SORT(_xlfn._xlws.FILTER(chemicals[chemical_applic_level]&amp;"|"&amp;chemicals[chemical_applic_name],chemicals[experiment_id]=A412)))</f>
        <v>|</v>
      </c>
    </row>
    <row r="413" spans="2:2" x14ac:dyDescent="0.25">
      <c r="B413" s="145" t="str" cm="1">
        <f t="array" ref="B413">TRANSPOSE(_xlfn._xlws.SORT(_xlfn._xlws.FILTER(chemicals[chemical_applic_level]&amp;"|"&amp;chemicals[chemical_applic_name],chemicals[experiment_id]=A413)))</f>
        <v>|</v>
      </c>
    </row>
    <row r="414" spans="2:2" x14ac:dyDescent="0.25">
      <c r="B414" s="145" t="str" cm="1">
        <f t="array" ref="B414">TRANSPOSE(_xlfn._xlws.SORT(_xlfn._xlws.FILTER(chemicals[chemical_applic_level]&amp;"|"&amp;chemicals[chemical_applic_name],chemicals[experiment_id]=A414)))</f>
        <v>|</v>
      </c>
    </row>
    <row r="415" spans="2:2" x14ac:dyDescent="0.25">
      <c r="B415" s="145" t="str" cm="1">
        <f t="array" ref="B415">TRANSPOSE(_xlfn._xlws.SORT(_xlfn._xlws.FILTER(chemicals[chemical_applic_level]&amp;"|"&amp;chemicals[chemical_applic_name],chemicals[experiment_id]=A415)))</f>
        <v>|</v>
      </c>
    </row>
    <row r="416" spans="2:2" x14ac:dyDescent="0.25">
      <c r="B416" s="145" t="str" cm="1">
        <f t="array" ref="B416">TRANSPOSE(_xlfn._xlws.SORT(_xlfn._xlws.FILTER(chemicals[chemical_applic_level]&amp;"|"&amp;chemicals[chemical_applic_name],chemicals[experiment_id]=A416)))</f>
        <v>|</v>
      </c>
    </row>
    <row r="417" spans="2:2" x14ac:dyDescent="0.25">
      <c r="B417" s="145" t="str" cm="1">
        <f t="array" ref="B417">TRANSPOSE(_xlfn._xlws.SORT(_xlfn._xlws.FILTER(chemicals[chemical_applic_level]&amp;"|"&amp;chemicals[chemical_applic_name],chemicals[experiment_id]=A417)))</f>
        <v>|</v>
      </c>
    </row>
    <row r="418" spans="2:2" x14ac:dyDescent="0.25">
      <c r="B418" s="145" t="str" cm="1">
        <f t="array" ref="B418">TRANSPOSE(_xlfn._xlws.SORT(_xlfn._xlws.FILTER(chemicals[chemical_applic_level]&amp;"|"&amp;chemicals[chemical_applic_name],chemicals[experiment_id]=A418)))</f>
        <v>|</v>
      </c>
    </row>
    <row r="419" spans="2:2" x14ac:dyDescent="0.25">
      <c r="B419" s="145" t="str" cm="1">
        <f t="array" ref="B419">TRANSPOSE(_xlfn._xlws.SORT(_xlfn._xlws.FILTER(chemicals[chemical_applic_level]&amp;"|"&amp;chemicals[chemical_applic_name],chemicals[experiment_id]=A419)))</f>
        <v>|</v>
      </c>
    </row>
    <row r="420" spans="2:2" x14ac:dyDescent="0.25">
      <c r="B420" s="145" t="str" cm="1">
        <f t="array" ref="B420">TRANSPOSE(_xlfn._xlws.SORT(_xlfn._xlws.FILTER(chemicals[chemical_applic_level]&amp;"|"&amp;chemicals[chemical_applic_name],chemicals[experiment_id]=A420)))</f>
        <v>|</v>
      </c>
    </row>
    <row r="421" spans="2:2" x14ac:dyDescent="0.25">
      <c r="B421" s="145" t="str" cm="1">
        <f t="array" ref="B421">TRANSPOSE(_xlfn._xlws.SORT(_xlfn._xlws.FILTER(chemicals[chemical_applic_level]&amp;"|"&amp;chemicals[chemical_applic_name],chemicals[experiment_id]=A421)))</f>
        <v>|</v>
      </c>
    </row>
    <row r="422" spans="2:2" x14ac:dyDescent="0.25">
      <c r="B422" s="145" t="str" cm="1">
        <f t="array" ref="B422">TRANSPOSE(_xlfn._xlws.SORT(_xlfn._xlws.FILTER(chemicals[chemical_applic_level]&amp;"|"&amp;chemicals[chemical_applic_name],chemicals[experiment_id]=A422)))</f>
        <v>|</v>
      </c>
    </row>
    <row r="423" spans="2:2" x14ac:dyDescent="0.25">
      <c r="B423" s="145" t="str" cm="1">
        <f t="array" ref="B423">TRANSPOSE(_xlfn._xlws.SORT(_xlfn._xlws.FILTER(chemicals[chemical_applic_level]&amp;"|"&amp;chemicals[chemical_applic_name],chemicals[experiment_id]=A423)))</f>
        <v>|</v>
      </c>
    </row>
    <row r="424" spans="2:2" x14ac:dyDescent="0.25">
      <c r="B424" s="145" t="str" cm="1">
        <f t="array" ref="B424">TRANSPOSE(_xlfn._xlws.SORT(_xlfn._xlws.FILTER(chemicals[chemical_applic_level]&amp;"|"&amp;chemicals[chemical_applic_name],chemicals[experiment_id]=A424)))</f>
        <v>|</v>
      </c>
    </row>
    <row r="425" spans="2:2" x14ac:dyDescent="0.25">
      <c r="B425" s="145" t="str" cm="1">
        <f t="array" ref="B425">TRANSPOSE(_xlfn._xlws.SORT(_xlfn._xlws.FILTER(chemicals[chemical_applic_level]&amp;"|"&amp;chemicals[chemical_applic_name],chemicals[experiment_id]=A425)))</f>
        <v>|</v>
      </c>
    </row>
    <row r="426" spans="2:2" x14ac:dyDescent="0.25">
      <c r="B426" s="145" t="str" cm="1">
        <f t="array" ref="B426">TRANSPOSE(_xlfn._xlws.SORT(_xlfn._xlws.FILTER(chemicals[chemical_applic_level]&amp;"|"&amp;chemicals[chemical_applic_name],chemicals[experiment_id]=A426)))</f>
        <v>|</v>
      </c>
    </row>
    <row r="427" spans="2:2" x14ac:dyDescent="0.25">
      <c r="B427" s="145" t="str" cm="1">
        <f t="array" ref="B427">TRANSPOSE(_xlfn._xlws.SORT(_xlfn._xlws.FILTER(chemicals[chemical_applic_level]&amp;"|"&amp;chemicals[chemical_applic_name],chemicals[experiment_id]=A427)))</f>
        <v>|</v>
      </c>
    </row>
    <row r="428" spans="2:2" x14ac:dyDescent="0.25">
      <c r="B428" s="145" t="str" cm="1">
        <f t="array" ref="B428">TRANSPOSE(_xlfn._xlws.SORT(_xlfn._xlws.FILTER(chemicals[chemical_applic_level]&amp;"|"&amp;chemicals[chemical_applic_name],chemicals[experiment_id]=A428)))</f>
        <v>|</v>
      </c>
    </row>
    <row r="429" spans="2:2" x14ac:dyDescent="0.25">
      <c r="B429" s="145" t="str" cm="1">
        <f t="array" ref="B429">TRANSPOSE(_xlfn._xlws.SORT(_xlfn._xlws.FILTER(chemicals[chemical_applic_level]&amp;"|"&amp;chemicals[chemical_applic_name],chemicals[experiment_id]=A429)))</f>
        <v>|</v>
      </c>
    </row>
    <row r="430" spans="2:2" x14ac:dyDescent="0.25">
      <c r="B430" s="145" t="str" cm="1">
        <f t="array" ref="B430">TRANSPOSE(_xlfn._xlws.SORT(_xlfn._xlws.FILTER(chemicals[chemical_applic_level]&amp;"|"&amp;chemicals[chemical_applic_name],chemicals[experiment_id]=A430)))</f>
        <v>|</v>
      </c>
    </row>
    <row r="431" spans="2:2" x14ac:dyDescent="0.25">
      <c r="B431" s="145" t="str" cm="1">
        <f t="array" ref="B431">TRANSPOSE(_xlfn._xlws.SORT(_xlfn._xlws.FILTER(chemicals[chemical_applic_level]&amp;"|"&amp;chemicals[chemical_applic_name],chemicals[experiment_id]=A431)))</f>
        <v>|</v>
      </c>
    </row>
    <row r="432" spans="2:2" x14ac:dyDescent="0.25">
      <c r="B432" s="145" t="str" cm="1">
        <f t="array" ref="B432">TRANSPOSE(_xlfn._xlws.SORT(_xlfn._xlws.FILTER(chemicals[chemical_applic_level]&amp;"|"&amp;chemicals[chemical_applic_name],chemicals[experiment_id]=A432)))</f>
        <v>|</v>
      </c>
    </row>
    <row r="433" spans="2:2" x14ac:dyDescent="0.25">
      <c r="B433" s="145" t="str" cm="1">
        <f t="array" ref="B433">TRANSPOSE(_xlfn._xlws.SORT(_xlfn._xlws.FILTER(chemicals[chemical_applic_level]&amp;"|"&amp;chemicals[chemical_applic_name],chemicals[experiment_id]=A433)))</f>
        <v>|</v>
      </c>
    </row>
    <row r="434" spans="2:2" x14ac:dyDescent="0.25">
      <c r="B434" s="145" t="str" cm="1">
        <f t="array" ref="B434">TRANSPOSE(_xlfn._xlws.SORT(_xlfn._xlws.FILTER(chemicals[chemical_applic_level]&amp;"|"&amp;chemicals[chemical_applic_name],chemicals[experiment_id]=A434)))</f>
        <v>|</v>
      </c>
    </row>
    <row r="435" spans="2:2" x14ac:dyDescent="0.25">
      <c r="B435" s="145" t="str" cm="1">
        <f t="array" ref="B435">TRANSPOSE(_xlfn._xlws.SORT(_xlfn._xlws.FILTER(chemicals[chemical_applic_level]&amp;"|"&amp;chemicals[chemical_applic_name],chemicals[experiment_id]=A435)))</f>
        <v>|</v>
      </c>
    </row>
    <row r="436" spans="2:2" x14ac:dyDescent="0.25">
      <c r="B436" s="145" t="str" cm="1">
        <f t="array" ref="B436">TRANSPOSE(_xlfn._xlws.SORT(_xlfn._xlws.FILTER(chemicals[chemical_applic_level]&amp;"|"&amp;chemicals[chemical_applic_name],chemicals[experiment_id]=A436)))</f>
        <v>|</v>
      </c>
    </row>
    <row r="437" spans="2:2" x14ac:dyDescent="0.25">
      <c r="B437" s="145" t="str" cm="1">
        <f t="array" ref="B437">TRANSPOSE(_xlfn._xlws.SORT(_xlfn._xlws.FILTER(chemicals[chemical_applic_level]&amp;"|"&amp;chemicals[chemical_applic_name],chemicals[experiment_id]=A437)))</f>
        <v>|</v>
      </c>
    </row>
    <row r="438" spans="2:2" x14ac:dyDescent="0.25">
      <c r="B438" s="145" t="str" cm="1">
        <f t="array" ref="B438">TRANSPOSE(_xlfn._xlws.SORT(_xlfn._xlws.FILTER(chemicals[chemical_applic_level]&amp;"|"&amp;chemicals[chemical_applic_name],chemicals[experiment_id]=A438)))</f>
        <v>|</v>
      </c>
    </row>
    <row r="439" spans="2:2" x14ac:dyDescent="0.25">
      <c r="B439" s="145" t="str" cm="1">
        <f t="array" ref="B439">TRANSPOSE(_xlfn._xlws.SORT(_xlfn._xlws.FILTER(chemicals[chemical_applic_level]&amp;"|"&amp;chemicals[chemical_applic_name],chemicals[experiment_id]=A439)))</f>
        <v>|</v>
      </c>
    </row>
    <row r="440" spans="2:2" x14ac:dyDescent="0.25">
      <c r="B440" s="145" t="str" cm="1">
        <f t="array" ref="B440">TRANSPOSE(_xlfn._xlws.SORT(_xlfn._xlws.FILTER(chemicals[chemical_applic_level]&amp;"|"&amp;chemicals[chemical_applic_name],chemicals[experiment_id]=A440)))</f>
        <v>|</v>
      </c>
    </row>
    <row r="441" spans="2:2" x14ac:dyDescent="0.25">
      <c r="B441" s="145" t="str" cm="1">
        <f t="array" ref="B441">TRANSPOSE(_xlfn._xlws.SORT(_xlfn._xlws.FILTER(chemicals[chemical_applic_level]&amp;"|"&amp;chemicals[chemical_applic_name],chemicals[experiment_id]=A441)))</f>
        <v>|</v>
      </c>
    </row>
    <row r="442" spans="2:2" x14ac:dyDescent="0.25">
      <c r="B442" s="145" t="str" cm="1">
        <f t="array" ref="B442">TRANSPOSE(_xlfn._xlws.SORT(_xlfn._xlws.FILTER(chemicals[chemical_applic_level]&amp;"|"&amp;chemicals[chemical_applic_name],chemicals[experiment_id]=A442)))</f>
        <v>|</v>
      </c>
    </row>
    <row r="443" spans="2:2" x14ac:dyDescent="0.25">
      <c r="B443" s="145" t="str" cm="1">
        <f t="array" ref="B443">TRANSPOSE(_xlfn._xlws.SORT(_xlfn._xlws.FILTER(chemicals[chemical_applic_level]&amp;"|"&amp;chemicals[chemical_applic_name],chemicals[experiment_id]=A443)))</f>
        <v>|</v>
      </c>
    </row>
    <row r="444" spans="2:2" x14ac:dyDescent="0.25">
      <c r="B444" s="145" t="str" cm="1">
        <f t="array" ref="B444">TRANSPOSE(_xlfn._xlws.SORT(_xlfn._xlws.FILTER(chemicals[chemical_applic_level]&amp;"|"&amp;chemicals[chemical_applic_name],chemicals[experiment_id]=A444)))</f>
        <v>|</v>
      </c>
    </row>
    <row r="445" spans="2:2" x14ac:dyDescent="0.25">
      <c r="B445" s="145" t="str" cm="1">
        <f t="array" ref="B445">TRANSPOSE(_xlfn._xlws.SORT(_xlfn._xlws.FILTER(chemicals[chemical_applic_level]&amp;"|"&amp;chemicals[chemical_applic_name],chemicals[experiment_id]=A445)))</f>
        <v>|</v>
      </c>
    </row>
    <row r="446" spans="2:2" x14ac:dyDescent="0.25">
      <c r="B446" s="145" t="str" cm="1">
        <f t="array" ref="B446">TRANSPOSE(_xlfn._xlws.SORT(_xlfn._xlws.FILTER(chemicals[chemical_applic_level]&amp;"|"&amp;chemicals[chemical_applic_name],chemicals[experiment_id]=A446)))</f>
        <v>|</v>
      </c>
    </row>
    <row r="447" spans="2:2" x14ac:dyDescent="0.25">
      <c r="B447" s="145" t="str" cm="1">
        <f t="array" ref="B447">TRANSPOSE(_xlfn._xlws.SORT(_xlfn._xlws.FILTER(chemicals[chemical_applic_level]&amp;"|"&amp;chemicals[chemical_applic_name],chemicals[experiment_id]=A447)))</f>
        <v>|</v>
      </c>
    </row>
    <row r="448" spans="2:2" x14ac:dyDescent="0.25">
      <c r="B448" s="145" t="str" cm="1">
        <f t="array" ref="B448">TRANSPOSE(_xlfn._xlws.SORT(_xlfn._xlws.FILTER(chemicals[chemical_applic_level]&amp;"|"&amp;chemicals[chemical_applic_name],chemicals[experiment_id]=A448)))</f>
        <v>|</v>
      </c>
    </row>
    <row r="449" spans="2:2" x14ac:dyDescent="0.25">
      <c r="B449" s="145" t="str" cm="1">
        <f t="array" ref="B449">TRANSPOSE(_xlfn._xlws.SORT(_xlfn._xlws.FILTER(chemicals[chemical_applic_level]&amp;"|"&amp;chemicals[chemical_applic_name],chemicals[experiment_id]=A449)))</f>
        <v>|</v>
      </c>
    </row>
    <row r="450" spans="2:2" x14ac:dyDescent="0.25">
      <c r="B450" s="145" t="str" cm="1">
        <f t="array" ref="B450">TRANSPOSE(_xlfn._xlws.SORT(_xlfn._xlws.FILTER(chemicals[chemical_applic_level]&amp;"|"&amp;chemicals[chemical_applic_name],chemicals[experiment_id]=A450)))</f>
        <v>|</v>
      </c>
    </row>
    <row r="451" spans="2:2" x14ac:dyDescent="0.25">
      <c r="B451" s="145" t="str" cm="1">
        <f t="array" ref="B451">TRANSPOSE(_xlfn._xlws.SORT(_xlfn._xlws.FILTER(chemicals[chemical_applic_level]&amp;"|"&amp;chemicals[chemical_applic_name],chemicals[experiment_id]=A451)))</f>
        <v>|</v>
      </c>
    </row>
    <row r="452" spans="2:2" x14ac:dyDescent="0.25">
      <c r="B452" s="145" t="str" cm="1">
        <f t="array" ref="B452">TRANSPOSE(_xlfn._xlws.SORT(_xlfn._xlws.FILTER(chemicals[chemical_applic_level]&amp;"|"&amp;chemicals[chemical_applic_name],chemicals[experiment_id]=A452)))</f>
        <v>|</v>
      </c>
    </row>
    <row r="453" spans="2:2" x14ac:dyDescent="0.25">
      <c r="B453" s="145" t="str" cm="1">
        <f t="array" ref="B453">TRANSPOSE(_xlfn._xlws.SORT(_xlfn._xlws.FILTER(chemicals[chemical_applic_level]&amp;"|"&amp;chemicals[chemical_applic_name],chemicals[experiment_id]=A453)))</f>
        <v>|</v>
      </c>
    </row>
    <row r="454" spans="2:2" x14ac:dyDescent="0.25">
      <c r="B454" s="145" t="str" cm="1">
        <f t="array" ref="B454">TRANSPOSE(_xlfn._xlws.SORT(_xlfn._xlws.FILTER(chemicals[chemical_applic_level]&amp;"|"&amp;chemicals[chemical_applic_name],chemicals[experiment_id]=A454)))</f>
        <v>|</v>
      </c>
    </row>
    <row r="455" spans="2:2" x14ac:dyDescent="0.25">
      <c r="B455" s="145" t="str" cm="1">
        <f t="array" ref="B455">TRANSPOSE(_xlfn._xlws.SORT(_xlfn._xlws.FILTER(chemicals[chemical_applic_level]&amp;"|"&amp;chemicals[chemical_applic_name],chemicals[experiment_id]=A455)))</f>
        <v>|</v>
      </c>
    </row>
    <row r="456" spans="2:2" x14ac:dyDescent="0.25">
      <c r="B456" s="145" t="str" cm="1">
        <f t="array" ref="B456">TRANSPOSE(_xlfn._xlws.SORT(_xlfn._xlws.FILTER(chemicals[chemical_applic_level]&amp;"|"&amp;chemicals[chemical_applic_name],chemicals[experiment_id]=A456)))</f>
        <v>|</v>
      </c>
    </row>
    <row r="457" spans="2:2" x14ac:dyDescent="0.25">
      <c r="B457" s="145" t="str" cm="1">
        <f t="array" ref="B457">TRANSPOSE(_xlfn._xlws.SORT(_xlfn._xlws.FILTER(chemicals[chemical_applic_level]&amp;"|"&amp;chemicals[chemical_applic_name],chemicals[experiment_id]=A457)))</f>
        <v>|</v>
      </c>
    </row>
    <row r="458" spans="2:2" x14ac:dyDescent="0.25">
      <c r="B458" s="145" t="str" cm="1">
        <f t="array" ref="B458">TRANSPOSE(_xlfn._xlws.SORT(_xlfn._xlws.FILTER(chemicals[chemical_applic_level]&amp;"|"&amp;chemicals[chemical_applic_name],chemicals[experiment_id]=A458)))</f>
        <v>|</v>
      </c>
    </row>
    <row r="459" spans="2:2" x14ac:dyDescent="0.25">
      <c r="B459" s="145" t="str" cm="1">
        <f t="array" ref="B459">TRANSPOSE(_xlfn._xlws.SORT(_xlfn._xlws.FILTER(chemicals[chemical_applic_level]&amp;"|"&amp;chemicals[chemical_applic_name],chemicals[experiment_id]=A459)))</f>
        <v>|</v>
      </c>
    </row>
    <row r="460" spans="2:2" x14ac:dyDescent="0.25">
      <c r="B460" s="145" t="str" cm="1">
        <f t="array" ref="B460">TRANSPOSE(_xlfn._xlws.SORT(_xlfn._xlws.FILTER(chemicals[chemical_applic_level]&amp;"|"&amp;chemicals[chemical_applic_name],chemicals[experiment_id]=A460)))</f>
        <v>|</v>
      </c>
    </row>
    <row r="461" spans="2:2" x14ac:dyDescent="0.25">
      <c r="B461" s="145" t="str" cm="1">
        <f t="array" ref="B461">TRANSPOSE(_xlfn._xlws.SORT(_xlfn._xlws.FILTER(chemicals[chemical_applic_level]&amp;"|"&amp;chemicals[chemical_applic_name],chemicals[experiment_id]=A461)))</f>
        <v>|</v>
      </c>
    </row>
    <row r="462" spans="2:2" x14ac:dyDescent="0.25">
      <c r="B462" s="145" t="str" cm="1">
        <f t="array" ref="B462">TRANSPOSE(_xlfn._xlws.SORT(_xlfn._xlws.FILTER(chemicals[chemical_applic_level]&amp;"|"&amp;chemicals[chemical_applic_name],chemicals[experiment_id]=A462)))</f>
        <v>|</v>
      </c>
    </row>
    <row r="463" spans="2:2" x14ac:dyDescent="0.25">
      <c r="B463" s="145" t="str" cm="1">
        <f t="array" ref="B463">TRANSPOSE(_xlfn._xlws.SORT(_xlfn._xlws.FILTER(chemicals[chemical_applic_level]&amp;"|"&amp;chemicals[chemical_applic_name],chemicals[experiment_id]=A463)))</f>
        <v>|</v>
      </c>
    </row>
    <row r="464" spans="2:2" x14ac:dyDescent="0.25">
      <c r="B464" s="145" t="str" cm="1">
        <f t="array" ref="B464">TRANSPOSE(_xlfn._xlws.SORT(_xlfn._xlws.FILTER(chemicals[chemical_applic_level]&amp;"|"&amp;chemicals[chemical_applic_name],chemicals[experiment_id]=A464)))</f>
        <v>|</v>
      </c>
    </row>
    <row r="465" spans="2:2" x14ac:dyDescent="0.25">
      <c r="B465" s="145" t="str" cm="1">
        <f t="array" ref="B465">TRANSPOSE(_xlfn._xlws.SORT(_xlfn._xlws.FILTER(chemicals[chemical_applic_level]&amp;"|"&amp;chemicals[chemical_applic_name],chemicals[experiment_id]=A465)))</f>
        <v>|</v>
      </c>
    </row>
    <row r="466" spans="2:2" x14ac:dyDescent="0.25">
      <c r="B466" s="145" t="str" cm="1">
        <f t="array" ref="B466">TRANSPOSE(_xlfn._xlws.SORT(_xlfn._xlws.FILTER(chemicals[chemical_applic_level]&amp;"|"&amp;chemicals[chemical_applic_name],chemicals[experiment_id]=A466)))</f>
        <v>|</v>
      </c>
    </row>
    <row r="467" spans="2:2" x14ac:dyDescent="0.25">
      <c r="B467" s="145" t="str" cm="1">
        <f t="array" ref="B467">TRANSPOSE(_xlfn._xlws.SORT(_xlfn._xlws.FILTER(chemicals[chemical_applic_level]&amp;"|"&amp;chemicals[chemical_applic_name],chemicals[experiment_id]=A467)))</f>
        <v>|</v>
      </c>
    </row>
    <row r="468" spans="2:2" x14ac:dyDescent="0.25">
      <c r="B468" s="145" t="str" cm="1">
        <f t="array" ref="B468">TRANSPOSE(_xlfn._xlws.SORT(_xlfn._xlws.FILTER(chemicals[chemical_applic_level]&amp;"|"&amp;chemicals[chemical_applic_name],chemicals[experiment_id]=A468)))</f>
        <v>|</v>
      </c>
    </row>
    <row r="469" spans="2:2" x14ac:dyDescent="0.25">
      <c r="B469" s="145" t="str" cm="1">
        <f t="array" ref="B469">TRANSPOSE(_xlfn._xlws.SORT(_xlfn._xlws.FILTER(chemicals[chemical_applic_level]&amp;"|"&amp;chemicals[chemical_applic_name],chemicals[experiment_id]=A469)))</f>
        <v>|</v>
      </c>
    </row>
    <row r="470" spans="2:2" x14ac:dyDescent="0.25">
      <c r="B470" s="145" t="str" cm="1">
        <f t="array" ref="B470">TRANSPOSE(_xlfn._xlws.SORT(_xlfn._xlws.FILTER(chemicals[chemical_applic_level]&amp;"|"&amp;chemicals[chemical_applic_name],chemicals[experiment_id]=A470)))</f>
        <v>|</v>
      </c>
    </row>
    <row r="471" spans="2:2" x14ac:dyDescent="0.25">
      <c r="B471" s="145" t="str" cm="1">
        <f t="array" ref="B471">TRANSPOSE(_xlfn._xlws.SORT(_xlfn._xlws.FILTER(chemicals[chemical_applic_level]&amp;"|"&amp;chemicals[chemical_applic_name],chemicals[experiment_id]=A471)))</f>
        <v>|</v>
      </c>
    </row>
    <row r="472" spans="2:2" x14ac:dyDescent="0.25">
      <c r="B472" s="145" t="str" cm="1">
        <f t="array" ref="B472">TRANSPOSE(_xlfn._xlws.SORT(_xlfn._xlws.FILTER(chemicals[chemical_applic_level]&amp;"|"&amp;chemicals[chemical_applic_name],chemicals[experiment_id]=A472)))</f>
        <v>|</v>
      </c>
    </row>
    <row r="473" spans="2:2" x14ac:dyDescent="0.25">
      <c r="B473" s="145" t="str" cm="1">
        <f t="array" ref="B473">TRANSPOSE(_xlfn._xlws.SORT(_xlfn._xlws.FILTER(chemicals[chemical_applic_level]&amp;"|"&amp;chemicals[chemical_applic_name],chemicals[experiment_id]=A473)))</f>
        <v>|</v>
      </c>
    </row>
    <row r="474" spans="2:2" x14ac:dyDescent="0.25">
      <c r="B474" s="145" t="str" cm="1">
        <f t="array" ref="B474">TRANSPOSE(_xlfn._xlws.SORT(_xlfn._xlws.FILTER(chemicals[chemical_applic_level]&amp;"|"&amp;chemicals[chemical_applic_name],chemicals[experiment_id]=A474)))</f>
        <v>|</v>
      </c>
    </row>
    <row r="475" spans="2:2" x14ac:dyDescent="0.25">
      <c r="B475" s="145" t="str" cm="1">
        <f t="array" ref="B475">TRANSPOSE(_xlfn._xlws.SORT(_xlfn._xlws.FILTER(chemicals[chemical_applic_level]&amp;"|"&amp;chemicals[chemical_applic_name],chemicals[experiment_id]=A475)))</f>
        <v>|</v>
      </c>
    </row>
    <row r="476" spans="2:2" x14ac:dyDescent="0.25">
      <c r="B476" s="145" t="str" cm="1">
        <f t="array" ref="B476">TRANSPOSE(_xlfn._xlws.SORT(_xlfn._xlws.FILTER(chemicals[chemical_applic_level]&amp;"|"&amp;chemicals[chemical_applic_name],chemicals[experiment_id]=A476)))</f>
        <v>|</v>
      </c>
    </row>
    <row r="477" spans="2:2" x14ac:dyDescent="0.25">
      <c r="B477" s="145" t="str" cm="1">
        <f t="array" ref="B477">TRANSPOSE(_xlfn._xlws.SORT(_xlfn._xlws.FILTER(chemicals[chemical_applic_level]&amp;"|"&amp;chemicals[chemical_applic_name],chemicals[experiment_id]=A477)))</f>
        <v>|</v>
      </c>
    </row>
    <row r="478" spans="2:2" x14ac:dyDescent="0.25">
      <c r="B478" s="145" t="str" cm="1">
        <f t="array" ref="B478">TRANSPOSE(_xlfn._xlws.SORT(_xlfn._xlws.FILTER(chemicals[chemical_applic_level]&amp;"|"&amp;chemicals[chemical_applic_name],chemicals[experiment_id]=A478)))</f>
        <v>|</v>
      </c>
    </row>
    <row r="479" spans="2:2" x14ac:dyDescent="0.25">
      <c r="B479" s="145" t="str" cm="1">
        <f t="array" ref="B479">TRANSPOSE(_xlfn._xlws.SORT(_xlfn._xlws.FILTER(chemicals[chemical_applic_level]&amp;"|"&amp;chemicals[chemical_applic_name],chemicals[experiment_id]=A479)))</f>
        <v>|</v>
      </c>
    </row>
    <row r="480" spans="2:2" x14ac:dyDescent="0.25">
      <c r="B480" s="145" t="str" cm="1">
        <f t="array" ref="B480">TRANSPOSE(_xlfn._xlws.SORT(_xlfn._xlws.FILTER(chemicals[chemical_applic_level]&amp;"|"&amp;chemicals[chemical_applic_name],chemicals[experiment_id]=A480)))</f>
        <v>|</v>
      </c>
    </row>
    <row r="481" spans="2:2" x14ac:dyDescent="0.25">
      <c r="B481" s="145" t="str" cm="1">
        <f t="array" ref="B481">TRANSPOSE(_xlfn._xlws.SORT(_xlfn._xlws.FILTER(chemicals[chemical_applic_level]&amp;"|"&amp;chemicals[chemical_applic_name],chemicals[experiment_id]=A481)))</f>
        <v>|</v>
      </c>
    </row>
    <row r="482" spans="2:2" x14ac:dyDescent="0.25">
      <c r="B482" s="145" t="str" cm="1">
        <f t="array" ref="B482">TRANSPOSE(_xlfn._xlws.SORT(_xlfn._xlws.FILTER(chemicals[chemical_applic_level]&amp;"|"&amp;chemicals[chemical_applic_name],chemicals[experiment_id]=A482)))</f>
        <v>|</v>
      </c>
    </row>
    <row r="483" spans="2:2" x14ac:dyDescent="0.25">
      <c r="B483" s="145" t="str" cm="1">
        <f t="array" ref="B483">TRANSPOSE(_xlfn._xlws.SORT(_xlfn._xlws.FILTER(chemicals[chemical_applic_level]&amp;"|"&amp;chemicals[chemical_applic_name],chemicals[experiment_id]=A483)))</f>
        <v>|</v>
      </c>
    </row>
    <row r="484" spans="2:2" x14ac:dyDescent="0.25">
      <c r="B484" s="145" t="str" cm="1">
        <f t="array" ref="B484">TRANSPOSE(_xlfn._xlws.SORT(_xlfn._xlws.FILTER(chemicals[chemical_applic_level]&amp;"|"&amp;chemicals[chemical_applic_name],chemicals[experiment_id]=A484)))</f>
        <v>|</v>
      </c>
    </row>
    <row r="485" spans="2:2" x14ac:dyDescent="0.25">
      <c r="B485" s="145" t="str" cm="1">
        <f t="array" ref="B485">TRANSPOSE(_xlfn._xlws.SORT(_xlfn._xlws.FILTER(chemicals[chemical_applic_level]&amp;"|"&amp;chemicals[chemical_applic_name],chemicals[experiment_id]=A485)))</f>
        <v>|</v>
      </c>
    </row>
    <row r="486" spans="2:2" x14ac:dyDescent="0.25">
      <c r="B486" s="145" t="str" cm="1">
        <f t="array" ref="B486">TRANSPOSE(_xlfn._xlws.SORT(_xlfn._xlws.FILTER(chemicals[chemical_applic_level]&amp;"|"&amp;chemicals[chemical_applic_name],chemicals[experiment_id]=A486)))</f>
        <v>|</v>
      </c>
    </row>
    <row r="487" spans="2:2" x14ac:dyDescent="0.25">
      <c r="B487" s="145" t="str" cm="1">
        <f t="array" ref="B487">TRANSPOSE(_xlfn._xlws.SORT(_xlfn._xlws.FILTER(chemicals[chemical_applic_level]&amp;"|"&amp;chemicals[chemical_applic_name],chemicals[experiment_id]=A487)))</f>
        <v>|</v>
      </c>
    </row>
    <row r="488" spans="2:2" x14ac:dyDescent="0.25">
      <c r="B488" s="145" t="str" cm="1">
        <f t="array" ref="B488">TRANSPOSE(_xlfn._xlws.SORT(_xlfn._xlws.FILTER(chemicals[chemical_applic_level]&amp;"|"&amp;chemicals[chemical_applic_name],chemicals[experiment_id]=A488)))</f>
        <v>|</v>
      </c>
    </row>
    <row r="489" spans="2:2" x14ac:dyDescent="0.25">
      <c r="B489" s="145" t="str" cm="1">
        <f t="array" ref="B489">TRANSPOSE(_xlfn._xlws.SORT(_xlfn._xlws.FILTER(chemicals[chemical_applic_level]&amp;"|"&amp;chemicals[chemical_applic_name],chemicals[experiment_id]=A489)))</f>
        <v>|</v>
      </c>
    </row>
    <row r="490" spans="2:2" x14ac:dyDescent="0.25">
      <c r="B490" s="145" t="str" cm="1">
        <f t="array" ref="B490">TRANSPOSE(_xlfn._xlws.SORT(_xlfn._xlws.FILTER(chemicals[chemical_applic_level]&amp;"|"&amp;chemicals[chemical_applic_name],chemicals[experiment_id]=A490)))</f>
        <v>|</v>
      </c>
    </row>
    <row r="491" spans="2:2" x14ac:dyDescent="0.25">
      <c r="B491" s="145" t="str" cm="1">
        <f t="array" ref="B491">TRANSPOSE(_xlfn._xlws.SORT(_xlfn._xlws.FILTER(chemicals[chemical_applic_level]&amp;"|"&amp;chemicals[chemical_applic_name],chemicals[experiment_id]=A491)))</f>
        <v>|</v>
      </c>
    </row>
    <row r="492" spans="2:2" x14ac:dyDescent="0.25">
      <c r="B492" s="145" t="str" cm="1">
        <f t="array" ref="B492">TRANSPOSE(_xlfn._xlws.SORT(_xlfn._xlws.FILTER(chemicals[chemical_applic_level]&amp;"|"&amp;chemicals[chemical_applic_name],chemicals[experiment_id]=A492)))</f>
        <v>|</v>
      </c>
    </row>
    <row r="493" spans="2:2" x14ac:dyDescent="0.25">
      <c r="B493" s="145" t="str" cm="1">
        <f t="array" ref="B493">TRANSPOSE(_xlfn._xlws.SORT(_xlfn._xlws.FILTER(chemicals[chemical_applic_level]&amp;"|"&amp;chemicals[chemical_applic_name],chemicals[experiment_id]=A493)))</f>
        <v>|</v>
      </c>
    </row>
    <row r="494" spans="2:2" x14ac:dyDescent="0.25">
      <c r="B494" s="145" t="str" cm="1">
        <f t="array" ref="B494">TRANSPOSE(_xlfn._xlws.SORT(_xlfn._xlws.FILTER(chemicals[chemical_applic_level]&amp;"|"&amp;chemicals[chemical_applic_name],chemicals[experiment_id]=A494)))</f>
        <v>|</v>
      </c>
    </row>
    <row r="495" spans="2:2" x14ac:dyDescent="0.25">
      <c r="B495" s="145" t="str" cm="1">
        <f t="array" ref="B495">TRANSPOSE(_xlfn._xlws.SORT(_xlfn._xlws.FILTER(chemicals[chemical_applic_level]&amp;"|"&amp;chemicals[chemical_applic_name],chemicals[experiment_id]=A495)))</f>
        <v>|</v>
      </c>
    </row>
    <row r="496" spans="2:2" x14ac:dyDescent="0.25">
      <c r="B496" s="145" t="str" cm="1">
        <f t="array" ref="B496">TRANSPOSE(_xlfn._xlws.SORT(_xlfn._xlws.FILTER(chemicals[chemical_applic_level]&amp;"|"&amp;chemicals[chemical_applic_name],chemicals[experiment_id]=A496)))</f>
        <v>|</v>
      </c>
    </row>
    <row r="497" spans="2:121" x14ac:dyDescent="0.25">
      <c r="B497" s="145" t="str" cm="1">
        <f t="array" ref="B497">TRANSPOSE(_xlfn._xlws.SORT(_xlfn._xlws.FILTER(chemicals[chemical_applic_level]&amp;"|"&amp;chemicals[chemical_applic_name],chemicals[experiment_id]=A497)))</f>
        <v>|</v>
      </c>
    </row>
    <row r="498" spans="2:121" x14ac:dyDescent="0.25">
      <c r="B498" s="145" t="str" cm="1">
        <f t="array" ref="B498">TRANSPOSE(_xlfn._xlws.SORT(_xlfn._xlws.FILTER(chemicals[chemical_applic_level]&amp;"|"&amp;chemicals[chemical_applic_name],chemicals[experiment_id]=A498)))</f>
        <v>|</v>
      </c>
    </row>
    <row r="499" spans="2:121" x14ac:dyDescent="0.25">
      <c r="B499" s="145" t="str" cm="1">
        <f t="array" ref="B499">TRANSPOSE(_xlfn._xlws.SORT(_xlfn._xlws.FILTER(chemicals[chemical_applic_level]&amp;"|"&amp;chemicals[chemical_applic_name],chemicals[experiment_id]=A499)))</f>
        <v>|</v>
      </c>
    </row>
    <row r="500" spans="2:121" s="94" customFormat="1" x14ac:dyDescent="0.25">
      <c r="B500" s="94" t="str" cm="1">
        <f t="array" ref="B500">TRANSPOSE(_xlfn._xlws.SORT(_xlfn._xlws.FILTER(chemicals[chemical_applic_level]&amp;"|"&amp;chemicals[chemical_applic_name],chemicals[experiment_id]=A500)))</f>
        <v>|</v>
      </c>
      <c r="DQ500" s="10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A2" sqref="A2"/>
    </sheetView>
  </sheetViews>
  <sheetFormatPr defaultRowHeight="15" x14ac:dyDescent="0.25"/>
  <cols>
    <col min="1" max="1" width="12.85546875" customWidth="1"/>
    <col min="2" max="2" width="11.42578125" customWidth="1"/>
    <col min="3" max="200" width="3.140625" customWidth="1"/>
    <col min="16383" max="16383" width="8.7109375" customWidth="1"/>
  </cols>
  <sheetData>
    <row r="1" spans="1:9" s="106" customFormat="1" x14ac:dyDescent="0.25">
      <c r="A1" s="105" t="s">
        <v>6760</v>
      </c>
      <c r="I1" s="107"/>
    </row>
    <row r="2" spans="1:9" x14ac:dyDescent="0.25">
      <c r="A2" t="e" cm="1" vm="1">
        <f t="array" ref="A2">_xlfn._xlws.SORT(_xlfn.UNIQUE(_xlfn._xlws.FILTER(mulches[experiment_id],mulches[experiment_id] &lt;&gt; "")))</f>
        <v>#VALUE!</v>
      </c>
      <c r="B2" t="e" cm="1" vm="2">
        <f t="array" ref="B2">TRANSPOSE(_xlfn._xlws.SORT(_xlfn._xlws.FILTER(mulches[mulch_level]&amp;"|"&amp;mulches[mulch_level_name],mulches[experiment_id]=A2)))</f>
        <v>#VALUE!</v>
      </c>
    </row>
    <row r="3" spans="1:9" x14ac:dyDescent="0.25">
      <c r="B3" t="str" cm="1">
        <f t="array" ref="B3">TRANSPOSE(_xlfn._xlws.SORT(_xlfn._xlws.FILTER(mulches[mulch_level]&amp;"|"&amp;mulches[mulch_level_name],mulches[experiment_id]=A3)))</f>
        <v>|</v>
      </c>
    </row>
    <row r="4" spans="1:9" x14ac:dyDescent="0.25">
      <c r="B4" t="str" cm="1">
        <f t="array" ref="B4">TRANSPOSE(_xlfn._xlws.SORT(_xlfn._xlws.FILTER(mulches[mulch_level]&amp;"|"&amp;mulches[mulch_level_name],mulches[experiment_id]=A4)))</f>
        <v>|</v>
      </c>
    </row>
    <row r="5" spans="1:9" x14ac:dyDescent="0.25">
      <c r="B5" t="str" cm="1">
        <f t="array" ref="B5">TRANSPOSE(_xlfn._xlws.SORT(_xlfn._xlws.FILTER(mulches[mulch_level]&amp;"|"&amp;mulches[mulch_level_name],mulches[experiment_id]=A5)))</f>
        <v>|</v>
      </c>
    </row>
    <row r="6" spans="1:9" x14ac:dyDescent="0.25">
      <c r="B6" t="str" cm="1">
        <f t="array" ref="B6">TRANSPOSE(_xlfn._xlws.SORT(_xlfn._xlws.FILTER(mulches[mulch_level]&amp;"|"&amp;mulches[mulch_level_name],mulches[experiment_id]=A6)))</f>
        <v>|</v>
      </c>
    </row>
    <row r="7" spans="1:9" x14ac:dyDescent="0.25">
      <c r="B7" t="str" cm="1">
        <f t="array" ref="B7">TRANSPOSE(_xlfn._xlws.SORT(_xlfn._xlws.FILTER(mulches[mulch_level]&amp;"|"&amp;mulches[mulch_level_name],mulches[experiment_id]=A7)))</f>
        <v>|</v>
      </c>
    </row>
    <row r="8" spans="1:9" x14ac:dyDescent="0.25">
      <c r="B8" t="str" cm="1">
        <f t="array" ref="B8">TRANSPOSE(_xlfn._xlws.SORT(_xlfn._xlws.FILTER(mulches[mulch_level]&amp;"|"&amp;mulches[mulch_level_name],mulches[experiment_id]=A8)))</f>
        <v>|</v>
      </c>
    </row>
    <row r="9" spans="1:9" x14ac:dyDescent="0.25">
      <c r="B9" t="str" cm="1">
        <f t="array" ref="B9">TRANSPOSE(_xlfn._xlws.SORT(_xlfn._xlws.FILTER(mulches[mulch_level]&amp;"|"&amp;mulches[mulch_level_name],mulches[experiment_id]=A9)))</f>
        <v>|</v>
      </c>
    </row>
    <row r="10" spans="1:9" x14ac:dyDescent="0.25">
      <c r="B10" t="str" cm="1">
        <f t="array" ref="B10">TRANSPOSE(_xlfn._xlws.SORT(_xlfn._xlws.FILTER(mulches[mulch_level]&amp;"|"&amp;mulches[mulch_level_name],mulches[experiment_id]=A10)))</f>
        <v>|</v>
      </c>
    </row>
    <row r="11" spans="1:9" x14ac:dyDescent="0.25">
      <c r="B11" t="str" cm="1">
        <f t="array" ref="B11">TRANSPOSE(_xlfn._xlws.SORT(_xlfn._xlws.FILTER(mulches[mulch_level]&amp;"|"&amp;mulches[mulch_level_name],mulches[experiment_id]=A11)))</f>
        <v>|</v>
      </c>
    </row>
    <row r="12" spans="1:9" x14ac:dyDescent="0.25">
      <c r="B12" t="str" cm="1">
        <f t="array" ref="B12">TRANSPOSE(_xlfn._xlws.SORT(_xlfn._xlws.FILTER(mulches[mulch_level]&amp;"|"&amp;mulches[mulch_level_name],mulches[experiment_id]=A12)))</f>
        <v>|</v>
      </c>
    </row>
    <row r="13" spans="1:9" x14ac:dyDescent="0.25">
      <c r="B13" t="str" cm="1">
        <f t="array" ref="B13">TRANSPOSE(_xlfn._xlws.SORT(_xlfn._xlws.FILTER(mulches[mulch_level]&amp;"|"&amp;mulches[mulch_level_name],mulches[experiment_id]=A13)))</f>
        <v>|</v>
      </c>
    </row>
    <row r="14" spans="1:9" x14ac:dyDescent="0.25">
      <c r="B14" t="str" cm="1">
        <f t="array" ref="B14">TRANSPOSE(_xlfn._xlws.SORT(_xlfn._xlws.FILTER(mulches[mulch_level]&amp;"|"&amp;mulches[mulch_level_name],mulches[experiment_id]=A14)))</f>
        <v>|</v>
      </c>
    </row>
    <row r="15" spans="1:9" x14ac:dyDescent="0.25">
      <c r="B15" t="str" cm="1">
        <f t="array" ref="B15">TRANSPOSE(_xlfn._xlws.SORT(_xlfn._xlws.FILTER(mulches[mulch_level]&amp;"|"&amp;mulches[mulch_level_name],mulches[experiment_id]=A15)))</f>
        <v>|</v>
      </c>
    </row>
    <row r="16" spans="1:9" x14ac:dyDescent="0.25">
      <c r="B16" t="str" cm="1">
        <f t="array" ref="B16">TRANSPOSE(_xlfn._xlws.SORT(_xlfn._xlws.FILTER(mulches[mulch_level]&amp;"|"&amp;mulches[mulch_level_name],mulches[experiment_id]=A16)))</f>
        <v>|</v>
      </c>
    </row>
    <row r="17" spans="2:2" x14ac:dyDescent="0.25">
      <c r="B17" t="str" cm="1">
        <f t="array" ref="B17">TRANSPOSE(_xlfn._xlws.SORT(_xlfn._xlws.FILTER(mulches[mulch_level]&amp;"|"&amp;mulches[mulch_level_name],mulches[experiment_id]=A17)))</f>
        <v>|</v>
      </c>
    </row>
    <row r="18" spans="2:2" x14ac:dyDescent="0.25">
      <c r="B18" t="str" cm="1">
        <f t="array" ref="B18">TRANSPOSE(_xlfn._xlws.SORT(_xlfn._xlws.FILTER(mulches[mulch_level]&amp;"|"&amp;mulches[mulch_level_name],mulches[experiment_id]=A18)))</f>
        <v>|</v>
      </c>
    </row>
    <row r="19" spans="2:2" x14ac:dyDescent="0.25">
      <c r="B19" t="str" cm="1">
        <f t="array" ref="B19">TRANSPOSE(_xlfn._xlws.SORT(_xlfn._xlws.FILTER(mulches[mulch_level]&amp;"|"&amp;mulches[mulch_level_name],mulches[experiment_id]=A19)))</f>
        <v>|</v>
      </c>
    </row>
    <row r="20" spans="2:2" x14ac:dyDescent="0.25">
      <c r="B20" t="str" cm="1">
        <f t="array" ref="B20">TRANSPOSE(_xlfn._xlws.SORT(_xlfn._xlws.FILTER(mulches[mulch_level]&amp;"|"&amp;mulches[mulch_level_name],mulches[experiment_id]=A20)))</f>
        <v>|</v>
      </c>
    </row>
    <row r="21" spans="2:2" x14ac:dyDescent="0.25">
      <c r="B21" t="str" cm="1">
        <f t="array" ref="B21">TRANSPOSE(_xlfn._xlws.SORT(_xlfn._xlws.FILTER(mulches[mulch_level]&amp;"|"&amp;mulches[mulch_level_name],mulches[experiment_id]=A21)))</f>
        <v>|</v>
      </c>
    </row>
    <row r="22" spans="2:2" x14ac:dyDescent="0.25">
      <c r="B22" t="str" cm="1">
        <f t="array" ref="B22">TRANSPOSE(_xlfn._xlws.SORT(_xlfn._xlws.FILTER(mulches[mulch_level]&amp;"|"&amp;mulches[mulch_level_name],mulches[experiment_id]=A22)))</f>
        <v>|</v>
      </c>
    </row>
    <row r="23" spans="2:2" x14ac:dyDescent="0.25">
      <c r="B23" t="str" cm="1">
        <f t="array" ref="B23">TRANSPOSE(_xlfn._xlws.SORT(_xlfn._xlws.FILTER(mulches[mulch_level]&amp;"|"&amp;mulches[mulch_level_name],mulches[experiment_id]=A23)))</f>
        <v>|</v>
      </c>
    </row>
    <row r="24" spans="2:2" x14ac:dyDescent="0.25">
      <c r="B24" t="str" cm="1">
        <f t="array" ref="B24">TRANSPOSE(_xlfn._xlws.SORT(_xlfn._xlws.FILTER(mulches[mulch_level]&amp;"|"&amp;mulches[mulch_level_name],mulches[experiment_id]=A24)))</f>
        <v>|</v>
      </c>
    </row>
    <row r="25" spans="2:2" x14ac:dyDescent="0.25">
      <c r="B25" t="str" cm="1">
        <f t="array" ref="B25">TRANSPOSE(_xlfn._xlws.SORT(_xlfn._xlws.FILTER(mulches[mulch_level]&amp;"|"&amp;mulches[mulch_level_name],mulches[experiment_id]=A25)))</f>
        <v>|</v>
      </c>
    </row>
    <row r="26" spans="2:2" x14ac:dyDescent="0.25">
      <c r="B26" t="str" cm="1">
        <f t="array" ref="B26">TRANSPOSE(_xlfn._xlws.SORT(_xlfn._xlws.FILTER(mulches[mulch_level]&amp;"|"&amp;mulches[mulch_level_name],mulches[experiment_id]=A26)))</f>
        <v>|</v>
      </c>
    </row>
    <row r="27" spans="2:2" x14ac:dyDescent="0.25">
      <c r="B27" t="str" cm="1">
        <f t="array" ref="B27">TRANSPOSE(_xlfn._xlws.SORT(_xlfn._xlws.FILTER(mulches[mulch_level]&amp;"|"&amp;mulches[mulch_level_name],mulches[experiment_id]=A27)))</f>
        <v>|</v>
      </c>
    </row>
    <row r="28" spans="2:2" x14ac:dyDescent="0.25">
      <c r="B28" t="str" cm="1">
        <f t="array" ref="B28">TRANSPOSE(_xlfn._xlws.SORT(_xlfn._xlws.FILTER(mulches[mulch_level]&amp;"|"&amp;mulches[mulch_level_name],mulches[experiment_id]=A28)))</f>
        <v>|</v>
      </c>
    </row>
    <row r="29" spans="2:2" x14ac:dyDescent="0.25">
      <c r="B29" t="str" cm="1">
        <f t="array" ref="B29">TRANSPOSE(_xlfn._xlws.SORT(_xlfn._xlws.FILTER(mulches[mulch_level]&amp;"|"&amp;mulches[mulch_level_name],mulches[experiment_id]=A29)))</f>
        <v>|</v>
      </c>
    </row>
    <row r="30" spans="2:2" x14ac:dyDescent="0.25">
      <c r="B30" t="str" cm="1">
        <f t="array" ref="B30">TRANSPOSE(_xlfn._xlws.SORT(_xlfn._xlws.FILTER(mulches[mulch_level]&amp;"|"&amp;mulches[mulch_level_name],mulches[experiment_id]=A30)))</f>
        <v>|</v>
      </c>
    </row>
    <row r="31" spans="2:2" x14ac:dyDescent="0.25">
      <c r="B31" t="str" cm="1">
        <f t="array" ref="B31">TRANSPOSE(_xlfn._xlws.SORT(_xlfn._xlws.FILTER(mulches[mulch_level]&amp;"|"&amp;mulches[mulch_level_name],mulches[experiment_id]=A31)))</f>
        <v>|</v>
      </c>
    </row>
    <row r="32" spans="2:2" x14ac:dyDescent="0.25">
      <c r="B32" t="str" cm="1">
        <f t="array" ref="B32">TRANSPOSE(_xlfn._xlws.SORT(_xlfn._xlws.FILTER(mulches[mulch_level]&amp;"|"&amp;mulches[mulch_level_name],mulches[experiment_id]=A32)))</f>
        <v>|</v>
      </c>
    </row>
    <row r="33" spans="2:2" x14ac:dyDescent="0.25">
      <c r="B33" t="str" cm="1">
        <f t="array" ref="B33">TRANSPOSE(_xlfn._xlws.SORT(_xlfn._xlws.FILTER(mulches[mulch_level]&amp;"|"&amp;mulches[mulch_level_name],mulches[experiment_id]=A33)))</f>
        <v>|</v>
      </c>
    </row>
    <row r="34" spans="2:2" x14ac:dyDescent="0.25">
      <c r="B34" t="str" cm="1">
        <f t="array" ref="B34">TRANSPOSE(_xlfn._xlws.SORT(_xlfn._xlws.FILTER(mulches[mulch_level]&amp;"|"&amp;mulches[mulch_level_name],mulches[experiment_id]=A34)))</f>
        <v>|</v>
      </c>
    </row>
    <row r="35" spans="2:2" x14ac:dyDescent="0.25">
      <c r="B35" t="str" cm="1">
        <f t="array" ref="B35">TRANSPOSE(_xlfn._xlws.SORT(_xlfn._xlws.FILTER(mulches[mulch_level]&amp;"|"&amp;mulches[mulch_level_name],mulches[experiment_id]=A35)))</f>
        <v>|</v>
      </c>
    </row>
    <row r="36" spans="2:2" x14ac:dyDescent="0.25">
      <c r="B36" t="str" cm="1">
        <f t="array" ref="B36">TRANSPOSE(_xlfn._xlws.SORT(_xlfn._xlws.FILTER(mulches[mulch_level]&amp;"|"&amp;mulches[mulch_level_name],mulches[experiment_id]=A36)))</f>
        <v>|</v>
      </c>
    </row>
    <row r="37" spans="2:2" x14ac:dyDescent="0.25">
      <c r="B37" t="str" cm="1">
        <f t="array" ref="B37">TRANSPOSE(_xlfn._xlws.SORT(_xlfn._xlws.FILTER(mulches[mulch_level]&amp;"|"&amp;mulches[mulch_level_name],mulches[experiment_id]=A37)))</f>
        <v>|</v>
      </c>
    </row>
    <row r="38" spans="2:2" x14ac:dyDescent="0.25">
      <c r="B38" t="str" cm="1">
        <f t="array" ref="B38">TRANSPOSE(_xlfn._xlws.SORT(_xlfn._xlws.FILTER(mulches[mulch_level]&amp;"|"&amp;mulches[mulch_level_name],mulches[experiment_id]=A38)))</f>
        <v>|</v>
      </c>
    </row>
    <row r="39" spans="2:2" x14ac:dyDescent="0.25">
      <c r="B39" t="str" cm="1">
        <f t="array" ref="B39">TRANSPOSE(_xlfn._xlws.SORT(_xlfn._xlws.FILTER(mulches[mulch_level]&amp;"|"&amp;mulches[mulch_level_name],mulches[experiment_id]=A39)))</f>
        <v>|</v>
      </c>
    </row>
    <row r="40" spans="2:2" x14ac:dyDescent="0.25">
      <c r="B40" t="str" cm="1">
        <f t="array" ref="B40">TRANSPOSE(_xlfn._xlws.SORT(_xlfn._xlws.FILTER(mulches[mulch_level]&amp;"|"&amp;mulches[mulch_level_name],mulches[experiment_id]=A40)))</f>
        <v>|</v>
      </c>
    </row>
    <row r="41" spans="2:2" x14ac:dyDescent="0.25">
      <c r="B41" t="str" cm="1">
        <f t="array" ref="B41">TRANSPOSE(_xlfn._xlws.SORT(_xlfn._xlws.FILTER(mulches[mulch_level]&amp;"|"&amp;mulches[mulch_level_name],mulches[experiment_id]=A41)))</f>
        <v>|</v>
      </c>
    </row>
    <row r="42" spans="2:2" x14ac:dyDescent="0.25">
      <c r="B42" t="str" cm="1">
        <f t="array" ref="B42">TRANSPOSE(_xlfn._xlws.SORT(_xlfn._xlws.FILTER(mulches[mulch_level]&amp;"|"&amp;mulches[mulch_level_name],mulches[experiment_id]=A42)))</f>
        <v>|</v>
      </c>
    </row>
    <row r="43" spans="2:2" x14ac:dyDescent="0.25">
      <c r="B43" t="str" cm="1">
        <f t="array" ref="B43">TRANSPOSE(_xlfn._xlws.SORT(_xlfn._xlws.FILTER(mulches[mulch_level]&amp;"|"&amp;mulches[mulch_level_name],mulches[experiment_id]=A43)))</f>
        <v>|</v>
      </c>
    </row>
    <row r="44" spans="2:2" x14ac:dyDescent="0.25">
      <c r="B44" t="str" cm="1">
        <f t="array" ref="B44">TRANSPOSE(_xlfn._xlws.SORT(_xlfn._xlws.FILTER(mulches[mulch_level]&amp;"|"&amp;mulches[mulch_level_name],mulches[experiment_id]=A44)))</f>
        <v>|</v>
      </c>
    </row>
    <row r="45" spans="2:2" x14ac:dyDescent="0.25">
      <c r="B45" t="str" cm="1">
        <f t="array" ref="B45">TRANSPOSE(_xlfn._xlws.SORT(_xlfn._xlws.FILTER(mulches[mulch_level]&amp;"|"&amp;mulches[mulch_level_name],mulches[experiment_id]=A45)))</f>
        <v>|</v>
      </c>
    </row>
    <row r="46" spans="2:2" x14ac:dyDescent="0.25">
      <c r="B46" t="str" cm="1">
        <f t="array" ref="B46">TRANSPOSE(_xlfn._xlws.SORT(_xlfn._xlws.FILTER(mulches[mulch_level]&amp;"|"&amp;mulches[mulch_level_name],mulches[experiment_id]=A46)))</f>
        <v>|</v>
      </c>
    </row>
    <row r="47" spans="2:2" x14ac:dyDescent="0.25">
      <c r="B47" t="str" cm="1">
        <f t="array" ref="B47">TRANSPOSE(_xlfn._xlws.SORT(_xlfn._xlws.FILTER(mulches[mulch_level]&amp;"|"&amp;mulches[mulch_level_name],mulches[experiment_id]=A47)))</f>
        <v>|</v>
      </c>
    </row>
    <row r="48" spans="2:2" x14ac:dyDescent="0.25">
      <c r="B48" t="str" cm="1">
        <f t="array" ref="B48">TRANSPOSE(_xlfn._xlws.SORT(_xlfn._xlws.FILTER(mulches[mulch_level]&amp;"|"&amp;mulches[mulch_level_name],mulches[experiment_id]=A48)))</f>
        <v>|</v>
      </c>
    </row>
    <row r="49" spans="2:2" x14ac:dyDescent="0.25">
      <c r="B49" t="str" cm="1">
        <f t="array" ref="B49">TRANSPOSE(_xlfn._xlws.SORT(_xlfn._xlws.FILTER(mulches[mulch_level]&amp;"|"&amp;mulches[mulch_level_name],mulches[experiment_id]=A49)))</f>
        <v>|</v>
      </c>
    </row>
    <row r="50" spans="2:2" x14ac:dyDescent="0.25">
      <c r="B50" t="str" cm="1">
        <f t="array" ref="B50">TRANSPOSE(_xlfn._xlws.SORT(_xlfn._xlws.FILTER(mulches[mulch_level]&amp;"|"&amp;mulches[mulch_level_name],mulches[experiment_id]=A50)))</f>
        <v>|</v>
      </c>
    </row>
    <row r="51" spans="2:2" x14ac:dyDescent="0.25">
      <c r="B51" t="str" cm="1">
        <f t="array" ref="B51">TRANSPOSE(_xlfn._xlws.SORT(_xlfn._xlws.FILTER(mulches[mulch_level]&amp;"|"&amp;mulches[mulch_level_name],mulches[experiment_id]=A51)))</f>
        <v>|</v>
      </c>
    </row>
    <row r="52" spans="2:2" x14ac:dyDescent="0.25">
      <c r="B52" t="str" cm="1">
        <f t="array" ref="B52">TRANSPOSE(_xlfn._xlws.SORT(_xlfn._xlws.FILTER(mulches[mulch_level]&amp;"|"&amp;mulches[mulch_level_name],mulches[experiment_id]=A52)))</f>
        <v>|</v>
      </c>
    </row>
    <row r="53" spans="2:2" x14ac:dyDescent="0.25">
      <c r="B53" t="str" cm="1">
        <f t="array" ref="B53">TRANSPOSE(_xlfn._xlws.SORT(_xlfn._xlws.FILTER(mulches[mulch_level]&amp;"|"&amp;mulches[mulch_level_name],mulches[experiment_id]=A53)))</f>
        <v>|</v>
      </c>
    </row>
    <row r="54" spans="2:2" x14ac:dyDescent="0.25">
      <c r="B54" t="str" cm="1">
        <f t="array" ref="B54">TRANSPOSE(_xlfn._xlws.SORT(_xlfn._xlws.FILTER(mulches[mulch_level]&amp;"|"&amp;mulches[mulch_level_name],mulches[experiment_id]=A54)))</f>
        <v>|</v>
      </c>
    </row>
    <row r="55" spans="2:2" x14ac:dyDescent="0.25">
      <c r="B55" t="str" cm="1">
        <f t="array" ref="B55">TRANSPOSE(_xlfn._xlws.SORT(_xlfn._xlws.FILTER(mulches[mulch_level]&amp;"|"&amp;mulches[mulch_level_name],mulches[experiment_id]=A55)))</f>
        <v>|</v>
      </c>
    </row>
    <row r="56" spans="2:2" x14ac:dyDescent="0.25">
      <c r="B56" t="str" cm="1">
        <f t="array" ref="B56">TRANSPOSE(_xlfn._xlws.SORT(_xlfn._xlws.FILTER(mulches[mulch_level]&amp;"|"&amp;mulches[mulch_level_name],mulches[experiment_id]=A56)))</f>
        <v>|</v>
      </c>
    </row>
    <row r="57" spans="2:2" x14ac:dyDescent="0.25">
      <c r="B57" t="str" cm="1">
        <f t="array" ref="B57">TRANSPOSE(_xlfn._xlws.SORT(_xlfn._xlws.FILTER(mulches[mulch_level]&amp;"|"&amp;mulches[mulch_level_name],mulches[experiment_id]=A57)))</f>
        <v>|</v>
      </c>
    </row>
    <row r="58" spans="2:2" x14ac:dyDescent="0.25">
      <c r="B58" t="str" cm="1">
        <f t="array" ref="B58">TRANSPOSE(_xlfn._xlws.SORT(_xlfn._xlws.FILTER(mulches[mulch_level]&amp;"|"&amp;mulches[mulch_level_name],mulches[experiment_id]=A58)))</f>
        <v>|</v>
      </c>
    </row>
    <row r="59" spans="2:2" x14ac:dyDescent="0.25">
      <c r="B59" t="str" cm="1">
        <f t="array" ref="B59">TRANSPOSE(_xlfn._xlws.SORT(_xlfn._xlws.FILTER(mulches[mulch_level]&amp;"|"&amp;mulches[mulch_level_name],mulches[experiment_id]=A59)))</f>
        <v>|</v>
      </c>
    </row>
    <row r="60" spans="2:2" x14ac:dyDescent="0.25">
      <c r="B60" t="str" cm="1">
        <f t="array" ref="B60">TRANSPOSE(_xlfn._xlws.SORT(_xlfn._xlws.FILTER(mulches[mulch_level]&amp;"|"&amp;mulches[mulch_level_name],mulches[experiment_id]=A60)))</f>
        <v>|</v>
      </c>
    </row>
    <row r="61" spans="2:2" x14ac:dyDescent="0.25">
      <c r="B61" t="str" cm="1">
        <f t="array" ref="B61">TRANSPOSE(_xlfn._xlws.SORT(_xlfn._xlws.FILTER(mulches[mulch_level]&amp;"|"&amp;mulches[mulch_level_name],mulches[experiment_id]=A61)))</f>
        <v>|</v>
      </c>
    </row>
    <row r="62" spans="2:2" x14ac:dyDescent="0.25">
      <c r="B62" t="str" cm="1">
        <f t="array" ref="B62">TRANSPOSE(_xlfn._xlws.SORT(_xlfn._xlws.FILTER(mulches[mulch_level]&amp;"|"&amp;mulches[mulch_level_name],mulches[experiment_id]=A62)))</f>
        <v>|</v>
      </c>
    </row>
    <row r="63" spans="2:2" x14ac:dyDescent="0.25">
      <c r="B63" t="str" cm="1">
        <f t="array" ref="B63">TRANSPOSE(_xlfn._xlws.SORT(_xlfn._xlws.FILTER(mulches[mulch_level]&amp;"|"&amp;mulches[mulch_level_name],mulches[experiment_id]=A63)))</f>
        <v>|</v>
      </c>
    </row>
    <row r="64" spans="2:2" x14ac:dyDescent="0.25">
      <c r="B64" t="str" cm="1">
        <f t="array" ref="B64">TRANSPOSE(_xlfn._xlws.SORT(_xlfn._xlws.FILTER(mulches[mulch_level]&amp;"|"&amp;mulches[mulch_level_name],mulches[experiment_id]=A64)))</f>
        <v>|</v>
      </c>
    </row>
    <row r="65" spans="2:2" x14ac:dyDescent="0.25">
      <c r="B65" t="str" cm="1">
        <f t="array" ref="B65">TRANSPOSE(_xlfn._xlws.SORT(_xlfn._xlws.FILTER(mulches[mulch_level]&amp;"|"&amp;mulches[mulch_level_name],mulches[experiment_id]=A65)))</f>
        <v>|</v>
      </c>
    </row>
    <row r="66" spans="2:2" x14ac:dyDescent="0.25">
      <c r="B66" t="str" cm="1">
        <f t="array" ref="B66">TRANSPOSE(_xlfn._xlws.SORT(_xlfn._xlws.FILTER(mulches[mulch_level]&amp;"|"&amp;mulches[mulch_level_name],mulches[experiment_id]=A66)))</f>
        <v>|</v>
      </c>
    </row>
    <row r="67" spans="2:2" x14ac:dyDescent="0.25">
      <c r="B67" t="str" cm="1">
        <f t="array" ref="B67">TRANSPOSE(_xlfn._xlws.SORT(_xlfn._xlws.FILTER(mulches[mulch_level]&amp;"|"&amp;mulches[mulch_level_name],mulches[experiment_id]=A67)))</f>
        <v>|</v>
      </c>
    </row>
    <row r="68" spans="2:2" x14ac:dyDescent="0.25">
      <c r="B68" t="str" cm="1">
        <f t="array" ref="B68">TRANSPOSE(_xlfn._xlws.SORT(_xlfn._xlws.FILTER(mulches[mulch_level]&amp;"|"&amp;mulches[mulch_level_name],mulches[experiment_id]=A68)))</f>
        <v>|</v>
      </c>
    </row>
    <row r="69" spans="2:2" x14ac:dyDescent="0.25">
      <c r="B69" t="str" cm="1">
        <f t="array" ref="B69">TRANSPOSE(_xlfn._xlws.SORT(_xlfn._xlws.FILTER(mulches[mulch_level]&amp;"|"&amp;mulches[mulch_level_name],mulches[experiment_id]=A69)))</f>
        <v>|</v>
      </c>
    </row>
    <row r="70" spans="2:2" x14ac:dyDescent="0.25">
      <c r="B70" t="str" cm="1">
        <f t="array" ref="B70">TRANSPOSE(_xlfn._xlws.SORT(_xlfn._xlws.FILTER(mulches[mulch_level]&amp;"|"&amp;mulches[mulch_level_name],mulches[experiment_id]=A70)))</f>
        <v>|</v>
      </c>
    </row>
    <row r="71" spans="2:2" x14ac:dyDescent="0.25">
      <c r="B71" t="str" cm="1">
        <f t="array" ref="B71">TRANSPOSE(_xlfn._xlws.SORT(_xlfn._xlws.FILTER(mulches[mulch_level]&amp;"|"&amp;mulches[mulch_level_name],mulches[experiment_id]=A71)))</f>
        <v>|</v>
      </c>
    </row>
    <row r="72" spans="2:2" x14ac:dyDescent="0.25">
      <c r="B72" t="str" cm="1">
        <f t="array" ref="B72">TRANSPOSE(_xlfn._xlws.SORT(_xlfn._xlws.FILTER(mulches[mulch_level]&amp;"|"&amp;mulches[mulch_level_name],mulches[experiment_id]=A72)))</f>
        <v>|</v>
      </c>
    </row>
    <row r="73" spans="2:2" x14ac:dyDescent="0.25">
      <c r="B73" t="str" cm="1">
        <f t="array" ref="B73">TRANSPOSE(_xlfn._xlws.SORT(_xlfn._xlws.FILTER(mulches[mulch_level]&amp;"|"&amp;mulches[mulch_level_name],mulches[experiment_id]=A73)))</f>
        <v>|</v>
      </c>
    </row>
    <row r="74" spans="2:2" x14ac:dyDescent="0.25">
      <c r="B74" t="str" cm="1">
        <f t="array" ref="B74">TRANSPOSE(_xlfn._xlws.SORT(_xlfn._xlws.FILTER(mulches[mulch_level]&amp;"|"&amp;mulches[mulch_level_name],mulches[experiment_id]=A74)))</f>
        <v>|</v>
      </c>
    </row>
    <row r="75" spans="2:2" x14ac:dyDescent="0.25">
      <c r="B75" t="str" cm="1">
        <f t="array" ref="B75">TRANSPOSE(_xlfn._xlws.SORT(_xlfn._xlws.FILTER(mulches[mulch_level]&amp;"|"&amp;mulches[mulch_level_name],mulches[experiment_id]=A75)))</f>
        <v>|</v>
      </c>
    </row>
    <row r="76" spans="2:2" x14ac:dyDescent="0.25">
      <c r="B76" t="str" cm="1">
        <f t="array" ref="B76">TRANSPOSE(_xlfn._xlws.SORT(_xlfn._xlws.FILTER(mulches[mulch_level]&amp;"|"&amp;mulches[mulch_level_name],mulches[experiment_id]=A76)))</f>
        <v>|</v>
      </c>
    </row>
    <row r="77" spans="2:2" x14ac:dyDescent="0.25">
      <c r="B77" t="str" cm="1">
        <f t="array" ref="B77">TRANSPOSE(_xlfn._xlws.SORT(_xlfn._xlws.FILTER(mulches[mulch_level]&amp;"|"&amp;mulches[mulch_level_name],mulches[experiment_id]=A77)))</f>
        <v>|</v>
      </c>
    </row>
    <row r="78" spans="2:2" x14ac:dyDescent="0.25">
      <c r="B78" t="str" cm="1">
        <f t="array" ref="B78">TRANSPOSE(_xlfn._xlws.SORT(_xlfn._xlws.FILTER(mulches[mulch_level]&amp;"|"&amp;mulches[mulch_level_name],mulches[experiment_id]=A78)))</f>
        <v>|</v>
      </c>
    </row>
    <row r="79" spans="2:2" x14ac:dyDescent="0.25">
      <c r="B79" t="str" cm="1">
        <f t="array" ref="B79">TRANSPOSE(_xlfn._xlws.SORT(_xlfn._xlws.FILTER(mulches[mulch_level]&amp;"|"&amp;mulches[mulch_level_name],mulches[experiment_id]=A79)))</f>
        <v>|</v>
      </c>
    </row>
    <row r="80" spans="2:2" x14ac:dyDescent="0.25">
      <c r="B80" t="str" cm="1">
        <f t="array" ref="B80">TRANSPOSE(_xlfn._xlws.SORT(_xlfn._xlws.FILTER(mulches[mulch_level]&amp;"|"&amp;mulches[mulch_level_name],mulches[experiment_id]=A80)))</f>
        <v>|</v>
      </c>
    </row>
    <row r="81" spans="2:2" x14ac:dyDescent="0.25">
      <c r="B81" t="str" cm="1">
        <f t="array" ref="B81">TRANSPOSE(_xlfn._xlws.SORT(_xlfn._xlws.FILTER(mulches[mulch_level]&amp;"|"&amp;mulches[mulch_level_name],mulches[experiment_id]=A81)))</f>
        <v>|</v>
      </c>
    </row>
    <row r="82" spans="2:2" x14ac:dyDescent="0.25">
      <c r="B82" t="str" cm="1">
        <f t="array" ref="B82">TRANSPOSE(_xlfn._xlws.SORT(_xlfn._xlws.FILTER(mulches[mulch_level]&amp;"|"&amp;mulches[mulch_level_name],mulches[experiment_id]=A82)))</f>
        <v>|</v>
      </c>
    </row>
    <row r="83" spans="2:2" x14ac:dyDescent="0.25">
      <c r="B83" t="str" cm="1">
        <f t="array" ref="B83">TRANSPOSE(_xlfn._xlws.SORT(_xlfn._xlws.FILTER(mulches[mulch_level]&amp;"|"&amp;mulches[mulch_level_name],mulches[experiment_id]=A83)))</f>
        <v>|</v>
      </c>
    </row>
    <row r="84" spans="2:2" x14ac:dyDescent="0.25">
      <c r="B84" t="str" cm="1">
        <f t="array" ref="B84">TRANSPOSE(_xlfn._xlws.SORT(_xlfn._xlws.FILTER(mulches[mulch_level]&amp;"|"&amp;mulches[mulch_level_name],mulches[experiment_id]=A84)))</f>
        <v>|</v>
      </c>
    </row>
    <row r="85" spans="2:2" x14ac:dyDescent="0.25">
      <c r="B85" t="str" cm="1">
        <f t="array" ref="B85">TRANSPOSE(_xlfn._xlws.SORT(_xlfn._xlws.FILTER(mulches[mulch_level]&amp;"|"&amp;mulches[mulch_level_name],mulches[experiment_id]=A85)))</f>
        <v>|</v>
      </c>
    </row>
    <row r="86" spans="2:2" x14ac:dyDescent="0.25">
      <c r="B86" t="str" cm="1">
        <f t="array" ref="B86">TRANSPOSE(_xlfn._xlws.SORT(_xlfn._xlws.FILTER(mulches[mulch_level]&amp;"|"&amp;mulches[mulch_level_name],mulches[experiment_id]=A86)))</f>
        <v>|</v>
      </c>
    </row>
    <row r="87" spans="2:2" x14ac:dyDescent="0.25">
      <c r="B87" t="str" cm="1">
        <f t="array" ref="B87">TRANSPOSE(_xlfn._xlws.SORT(_xlfn._xlws.FILTER(mulches[mulch_level]&amp;"|"&amp;mulches[mulch_level_name],mulches[experiment_id]=A87)))</f>
        <v>|</v>
      </c>
    </row>
    <row r="88" spans="2:2" x14ac:dyDescent="0.25">
      <c r="B88" t="str" cm="1">
        <f t="array" ref="B88">TRANSPOSE(_xlfn._xlws.SORT(_xlfn._xlws.FILTER(mulches[mulch_level]&amp;"|"&amp;mulches[mulch_level_name],mulches[experiment_id]=A88)))</f>
        <v>|</v>
      </c>
    </row>
    <row r="89" spans="2:2" x14ac:dyDescent="0.25">
      <c r="B89" t="str" cm="1">
        <f t="array" ref="B89">TRANSPOSE(_xlfn._xlws.SORT(_xlfn._xlws.FILTER(mulches[mulch_level]&amp;"|"&amp;mulches[mulch_level_name],mulches[experiment_id]=A89)))</f>
        <v>|</v>
      </c>
    </row>
    <row r="90" spans="2:2" x14ac:dyDescent="0.25">
      <c r="B90" t="str" cm="1">
        <f t="array" ref="B90">TRANSPOSE(_xlfn._xlws.SORT(_xlfn._xlws.FILTER(mulches[mulch_level]&amp;"|"&amp;mulches[mulch_level_name],mulches[experiment_id]=A90)))</f>
        <v>|</v>
      </c>
    </row>
    <row r="91" spans="2:2" x14ac:dyDescent="0.25">
      <c r="B91" t="str" cm="1">
        <f t="array" ref="B91">TRANSPOSE(_xlfn._xlws.SORT(_xlfn._xlws.FILTER(mulches[mulch_level]&amp;"|"&amp;mulches[mulch_level_name],mulches[experiment_id]=A91)))</f>
        <v>|</v>
      </c>
    </row>
    <row r="92" spans="2:2" x14ac:dyDescent="0.25">
      <c r="B92" t="str" cm="1">
        <f t="array" ref="B92">TRANSPOSE(_xlfn._xlws.SORT(_xlfn._xlws.FILTER(mulches[mulch_level]&amp;"|"&amp;mulches[mulch_level_name],mulches[experiment_id]=A92)))</f>
        <v>|</v>
      </c>
    </row>
    <row r="93" spans="2:2" x14ac:dyDescent="0.25">
      <c r="B93" t="str" cm="1">
        <f t="array" ref="B93">TRANSPOSE(_xlfn._xlws.SORT(_xlfn._xlws.FILTER(mulches[mulch_level]&amp;"|"&amp;mulches[mulch_level_name],mulches[experiment_id]=A93)))</f>
        <v>|</v>
      </c>
    </row>
    <row r="94" spans="2:2" x14ac:dyDescent="0.25">
      <c r="B94" t="str" cm="1">
        <f t="array" ref="B94">TRANSPOSE(_xlfn._xlws.SORT(_xlfn._xlws.FILTER(mulches[mulch_level]&amp;"|"&amp;mulches[mulch_level_name],mulches[experiment_id]=A94)))</f>
        <v>|</v>
      </c>
    </row>
    <row r="95" spans="2:2" x14ac:dyDescent="0.25">
      <c r="B95" t="str" cm="1">
        <f t="array" ref="B95">TRANSPOSE(_xlfn._xlws.SORT(_xlfn._xlws.FILTER(mulches[mulch_level]&amp;"|"&amp;mulches[mulch_level_name],mulches[experiment_id]=A95)))</f>
        <v>|</v>
      </c>
    </row>
    <row r="96" spans="2:2" x14ac:dyDescent="0.25">
      <c r="B96" t="str" cm="1">
        <f t="array" ref="B96">TRANSPOSE(_xlfn._xlws.SORT(_xlfn._xlws.FILTER(mulches[mulch_level]&amp;"|"&amp;mulches[mulch_level_name],mulches[experiment_id]=A96)))</f>
        <v>|</v>
      </c>
    </row>
    <row r="97" spans="2:2" x14ac:dyDescent="0.25">
      <c r="B97" t="str" cm="1">
        <f t="array" ref="B97">TRANSPOSE(_xlfn._xlws.SORT(_xlfn._xlws.FILTER(mulches[mulch_level]&amp;"|"&amp;mulches[mulch_level_name],mulches[experiment_id]=A97)))</f>
        <v>|</v>
      </c>
    </row>
    <row r="98" spans="2:2" x14ac:dyDescent="0.25">
      <c r="B98" t="str" cm="1">
        <f t="array" ref="B98">TRANSPOSE(_xlfn._xlws.SORT(_xlfn._xlws.FILTER(mulches[mulch_level]&amp;"|"&amp;mulches[mulch_level_name],mulches[experiment_id]=A98)))</f>
        <v>|</v>
      </c>
    </row>
    <row r="99" spans="2:2" x14ac:dyDescent="0.25">
      <c r="B99" t="str" cm="1">
        <f t="array" ref="B99">TRANSPOSE(_xlfn._xlws.SORT(_xlfn._xlws.FILTER(mulches[mulch_level]&amp;"|"&amp;mulches[mulch_level_name],mulches[experiment_id]=A99)))</f>
        <v>|</v>
      </c>
    </row>
    <row r="100" spans="2:2" x14ac:dyDescent="0.25">
      <c r="B100" t="str" cm="1">
        <f t="array" ref="B100">TRANSPOSE(_xlfn._xlws.SORT(_xlfn._xlws.FILTER(mulches[mulch_level]&amp;"|"&amp;mulches[mulch_level_name],mulches[experiment_id]=A100)))</f>
        <v>|</v>
      </c>
    </row>
    <row r="101" spans="2:2" x14ac:dyDescent="0.25">
      <c r="B101" t="str" cm="1">
        <f t="array" ref="B101">TRANSPOSE(_xlfn._xlws.SORT(_xlfn._xlws.FILTER(mulches[mulch_level]&amp;"|"&amp;mulches[mulch_level_name],mulches[experiment_id]=A101)))</f>
        <v>|</v>
      </c>
    </row>
    <row r="102" spans="2:2" x14ac:dyDescent="0.25">
      <c r="B102" t="str" cm="1">
        <f t="array" ref="B102">TRANSPOSE(_xlfn._xlws.SORT(_xlfn._xlws.FILTER(mulches[mulch_level]&amp;"|"&amp;mulches[mulch_level_name],mulches[experiment_id]=A102)))</f>
        <v>|</v>
      </c>
    </row>
    <row r="103" spans="2:2" x14ac:dyDescent="0.25">
      <c r="B103" t="str" cm="1">
        <f t="array" ref="B103">TRANSPOSE(_xlfn._xlws.SORT(_xlfn._xlws.FILTER(mulches[mulch_level]&amp;"|"&amp;mulches[mulch_level_name],mulches[experiment_id]=A103)))</f>
        <v>|</v>
      </c>
    </row>
    <row r="104" spans="2:2" x14ac:dyDescent="0.25">
      <c r="B104" t="str" cm="1">
        <f t="array" ref="B104">TRANSPOSE(_xlfn._xlws.SORT(_xlfn._xlws.FILTER(mulches[mulch_level]&amp;"|"&amp;mulches[mulch_level_name],mulches[experiment_id]=A104)))</f>
        <v>|</v>
      </c>
    </row>
    <row r="105" spans="2:2" x14ac:dyDescent="0.25">
      <c r="B105" t="str" cm="1">
        <f t="array" ref="B105">TRANSPOSE(_xlfn._xlws.SORT(_xlfn._xlws.FILTER(mulches[mulch_level]&amp;"|"&amp;mulches[mulch_level_name],mulches[experiment_id]=A105)))</f>
        <v>|</v>
      </c>
    </row>
    <row r="106" spans="2:2" x14ac:dyDescent="0.25">
      <c r="B106" t="str" cm="1">
        <f t="array" ref="B106">TRANSPOSE(_xlfn._xlws.SORT(_xlfn._xlws.FILTER(mulches[mulch_level]&amp;"|"&amp;mulches[mulch_level_name],mulches[experiment_id]=A106)))</f>
        <v>|</v>
      </c>
    </row>
    <row r="107" spans="2:2" x14ac:dyDescent="0.25">
      <c r="B107" t="str" cm="1">
        <f t="array" ref="B107">TRANSPOSE(_xlfn._xlws.SORT(_xlfn._xlws.FILTER(mulches[mulch_level]&amp;"|"&amp;mulches[mulch_level_name],mulches[experiment_id]=A107)))</f>
        <v>|</v>
      </c>
    </row>
    <row r="108" spans="2:2" x14ac:dyDescent="0.25">
      <c r="B108" t="str" cm="1">
        <f t="array" ref="B108">TRANSPOSE(_xlfn._xlws.SORT(_xlfn._xlws.FILTER(mulches[mulch_level]&amp;"|"&amp;mulches[mulch_level_name],mulches[experiment_id]=A108)))</f>
        <v>|</v>
      </c>
    </row>
    <row r="109" spans="2:2" x14ac:dyDescent="0.25">
      <c r="B109" t="str" cm="1">
        <f t="array" ref="B109">TRANSPOSE(_xlfn._xlws.SORT(_xlfn._xlws.FILTER(mulches[mulch_level]&amp;"|"&amp;mulches[mulch_level_name],mulches[experiment_id]=A109)))</f>
        <v>|</v>
      </c>
    </row>
    <row r="110" spans="2:2" x14ac:dyDescent="0.25">
      <c r="B110" t="str" cm="1">
        <f t="array" ref="B110">TRANSPOSE(_xlfn._xlws.SORT(_xlfn._xlws.FILTER(mulches[mulch_level]&amp;"|"&amp;mulches[mulch_level_name],mulches[experiment_id]=A110)))</f>
        <v>|</v>
      </c>
    </row>
    <row r="111" spans="2:2" x14ac:dyDescent="0.25">
      <c r="B111" t="str" cm="1">
        <f t="array" ref="B111">TRANSPOSE(_xlfn._xlws.SORT(_xlfn._xlws.FILTER(mulches[mulch_level]&amp;"|"&amp;mulches[mulch_level_name],mulches[experiment_id]=A111)))</f>
        <v>|</v>
      </c>
    </row>
    <row r="112" spans="2:2" x14ac:dyDescent="0.25">
      <c r="B112" t="str" cm="1">
        <f t="array" ref="B112">TRANSPOSE(_xlfn._xlws.SORT(_xlfn._xlws.FILTER(mulches[mulch_level]&amp;"|"&amp;mulches[mulch_level_name],mulches[experiment_id]=A112)))</f>
        <v>|</v>
      </c>
    </row>
    <row r="113" spans="2:2" x14ac:dyDescent="0.25">
      <c r="B113" t="str" cm="1">
        <f t="array" ref="B113">TRANSPOSE(_xlfn._xlws.SORT(_xlfn._xlws.FILTER(mulches[mulch_level]&amp;"|"&amp;mulches[mulch_level_name],mulches[experiment_id]=A113)))</f>
        <v>|</v>
      </c>
    </row>
    <row r="114" spans="2:2" x14ac:dyDescent="0.25">
      <c r="B114" t="str" cm="1">
        <f t="array" ref="B114">TRANSPOSE(_xlfn._xlws.SORT(_xlfn._xlws.FILTER(mulches[mulch_level]&amp;"|"&amp;mulches[mulch_level_name],mulches[experiment_id]=A114)))</f>
        <v>|</v>
      </c>
    </row>
    <row r="115" spans="2:2" x14ac:dyDescent="0.25">
      <c r="B115" t="str" cm="1">
        <f t="array" ref="B115">TRANSPOSE(_xlfn._xlws.SORT(_xlfn._xlws.FILTER(mulches[mulch_level]&amp;"|"&amp;mulches[mulch_level_name],mulches[experiment_id]=A115)))</f>
        <v>|</v>
      </c>
    </row>
    <row r="116" spans="2:2" x14ac:dyDescent="0.25">
      <c r="B116" t="str" cm="1">
        <f t="array" ref="B116">TRANSPOSE(_xlfn._xlws.SORT(_xlfn._xlws.FILTER(mulches[mulch_level]&amp;"|"&amp;mulches[mulch_level_name],mulches[experiment_id]=A116)))</f>
        <v>|</v>
      </c>
    </row>
    <row r="117" spans="2:2" x14ac:dyDescent="0.25">
      <c r="B117" t="str" cm="1">
        <f t="array" ref="B117">TRANSPOSE(_xlfn._xlws.SORT(_xlfn._xlws.FILTER(mulches[mulch_level]&amp;"|"&amp;mulches[mulch_level_name],mulches[experiment_id]=A117)))</f>
        <v>|</v>
      </c>
    </row>
    <row r="118" spans="2:2" x14ac:dyDescent="0.25">
      <c r="B118" t="str" cm="1">
        <f t="array" ref="B118">TRANSPOSE(_xlfn._xlws.SORT(_xlfn._xlws.FILTER(mulches[mulch_level]&amp;"|"&amp;mulches[mulch_level_name],mulches[experiment_id]=A118)))</f>
        <v>|</v>
      </c>
    </row>
    <row r="119" spans="2:2" x14ac:dyDescent="0.25">
      <c r="B119" t="str" cm="1">
        <f t="array" ref="B119">TRANSPOSE(_xlfn._xlws.SORT(_xlfn._xlws.FILTER(mulches[mulch_level]&amp;"|"&amp;mulches[mulch_level_name],mulches[experiment_id]=A119)))</f>
        <v>|</v>
      </c>
    </row>
    <row r="120" spans="2:2" x14ac:dyDescent="0.25">
      <c r="B120" t="str" cm="1">
        <f t="array" ref="B120">TRANSPOSE(_xlfn._xlws.SORT(_xlfn._xlws.FILTER(mulches[mulch_level]&amp;"|"&amp;mulches[mulch_level_name],mulches[experiment_id]=A120)))</f>
        <v>|</v>
      </c>
    </row>
    <row r="121" spans="2:2" x14ac:dyDescent="0.25">
      <c r="B121" t="str" cm="1">
        <f t="array" ref="B121">TRANSPOSE(_xlfn._xlws.SORT(_xlfn._xlws.FILTER(mulches[mulch_level]&amp;"|"&amp;mulches[mulch_level_name],mulches[experiment_id]=A121)))</f>
        <v>|</v>
      </c>
    </row>
    <row r="122" spans="2:2" x14ac:dyDescent="0.25">
      <c r="B122" t="str" cm="1">
        <f t="array" ref="B122">TRANSPOSE(_xlfn._xlws.SORT(_xlfn._xlws.FILTER(mulches[mulch_level]&amp;"|"&amp;mulches[mulch_level_name],mulches[experiment_id]=A122)))</f>
        <v>|</v>
      </c>
    </row>
    <row r="123" spans="2:2" x14ac:dyDescent="0.25">
      <c r="B123" t="str" cm="1">
        <f t="array" ref="B123">TRANSPOSE(_xlfn._xlws.SORT(_xlfn._xlws.FILTER(mulches[mulch_level]&amp;"|"&amp;mulches[mulch_level_name],mulches[experiment_id]=A123)))</f>
        <v>|</v>
      </c>
    </row>
    <row r="124" spans="2:2" x14ac:dyDescent="0.25">
      <c r="B124" t="str" cm="1">
        <f t="array" ref="B124">TRANSPOSE(_xlfn._xlws.SORT(_xlfn._xlws.FILTER(mulches[mulch_level]&amp;"|"&amp;mulches[mulch_level_name],mulches[experiment_id]=A124)))</f>
        <v>|</v>
      </c>
    </row>
    <row r="125" spans="2:2" x14ac:dyDescent="0.25">
      <c r="B125" t="str" cm="1">
        <f t="array" ref="B125">TRANSPOSE(_xlfn._xlws.SORT(_xlfn._xlws.FILTER(mulches[mulch_level]&amp;"|"&amp;mulches[mulch_level_name],mulches[experiment_id]=A125)))</f>
        <v>|</v>
      </c>
    </row>
    <row r="126" spans="2:2" x14ac:dyDescent="0.25">
      <c r="B126" t="str" cm="1">
        <f t="array" ref="B126">TRANSPOSE(_xlfn._xlws.SORT(_xlfn._xlws.FILTER(mulches[mulch_level]&amp;"|"&amp;mulches[mulch_level_name],mulches[experiment_id]=A126)))</f>
        <v>|</v>
      </c>
    </row>
    <row r="127" spans="2:2" x14ac:dyDescent="0.25">
      <c r="B127" t="str" cm="1">
        <f t="array" ref="B127">TRANSPOSE(_xlfn._xlws.SORT(_xlfn._xlws.FILTER(mulches[mulch_level]&amp;"|"&amp;mulches[mulch_level_name],mulches[experiment_id]=A127)))</f>
        <v>|</v>
      </c>
    </row>
    <row r="128" spans="2:2" x14ac:dyDescent="0.25">
      <c r="B128" t="str" cm="1">
        <f t="array" ref="B128">TRANSPOSE(_xlfn._xlws.SORT(_xlfn._xlws.FILTER(mulches[mulch_level]&amp;"|"&amp;mulches[mulch_level_name],mulches[experiment_id]=A128)))</f>
        <v>|</v>
      </c>
    </row>
    <row r="129" spans="2:2" x14ac:dyDescent="0.25">
      <c r="B129" t="str" cm="1">
        <f t="array" ref="B129">TRANSPOSE(_xlfn._xlws.SORT(_xlfn._xlws.FILTER(mulches[mulch_level]&amp;"|"&amp;mulches[mulch_level_name],mulches[experiment_id]=A129)))</f>
        <v>|</v>
      </c>
    </row>
    <row r="130" spans="2:2" x14ac:dyDescent="0.25">
      <c r="B130" t="str" cm="1">
        <f t="array" ref="B130">TRANSPOSE(_xlfn._xlws.SORT(_xlfn._xlws.FILTER(mulches[mulch_level]&amp;"|"&amp;mulches[mulch_level_name],mulches[experiment_id]=A130)))</f>
        <v>|</v>
      </c>
    </row>
    <row r="131" spans="2:2" x14ac:dyDescent="0.25">
      <c r="B131" t="str" cm="1">
        <f t="array" ref="B131">TRANSPOSE(_xlfn._xlws.SORT(_xlfn._xlws.FILTER(mulches[mulch_level]&amp;"|"&amp;mulches[mulch_level_name],mulches[experiment_id]=A131)))</f>
        <v>|</v>
      </c>
    </row>
    <row r="132" spans="2:2" x14ac:dyDescent="0.25">
      <c r="B132" t="str" cm="1">
        <f t="array" ref="B132">TRANSPOSE(_xlfn._xlws.SORT(_xlfn._xlws.FILTER(mulches[mulch_level]&amp;"|"&amp;mulches[mulch_level_name],mulches[experiment_id]=A132)))</f>
        <v>|</v>
      </c>
    </row>
    <row r="133" spans="2:2" x14ac:dyDescent="0.25">
      <c r="B133" t="str" cm="1">
        <f t="array" ref="B133">TRANSPOSE(_xlfn._xlws.SORT(_xlfn._xlws.FILTER(mulches[mulch_level]&amp;"|"&amp;mulches[mulch_level_name],mulches[experiment_id]=A133)))</f>
        <v>|</v>
      </c>
    </row>
    <row r="134" spans="2:2" x14ac:dyDescent="0.25">
      <c r="B134" t="str" cm="1">
        <f t="array" ref="B134">TRANSPOSE(_xlfn._xlws.SORT(_xlfn._xlws.FILTER(mulches[mulch_level]&amp;"|"&amp;mulches[mulch_level_name],mulches[experiment_id]=A134)))</f>
        <v>|</v>
      </c>
    </row>
    <row r="135" spans="2:2" x14ac:dyDescent="0.25">
      <c r="B135" t="str" cm="1">
        <f t="array" ref="B135">TRANSPOSE(_xlfn._xlws.SORT(_xlfn._xlws.FILTER(mulches[mulch_level]&amp;"|"&amp;mulches[mulch_level_name],mulches[experiment_id]=A135)))</f>
        <v>|</v>
      </c>
    </row>
    <row r="136" spans="2:2" x14ac:dyDescent="0.25">
      <c r="B136" t="str" cm="1">
        <f t="array" ref="B136">TRANSPOSE(_xlfn._xlws.SORT(_xlfn._xlws.FILTER(mulches[mulch_level]&amp;"|"&amp;mulches[mulch_level_name],mulches[experiment_id]=A136)))</f>
        <v>|</v>
      </c>
    </row>
    <row r="137" spans="2:2" x14ac:dyDescent="0.25">
      <c r="B137" t="str" cm="1">
        <f t="array" ref="B137">TRANSPOSE(_xlfn._xlws.SORT(_xlfn._xlws.FILTER(mulches[mulch_level]&amp;"|"&amp;mulches[mulch_level_name],mulches[experiment_id]=A137)))</f>
        <v>|</v>
      </c>
    </row>
    <row r="138" spans="2:2" x14ac:dyDescent="0.25">
      <c r="B138" t="str" cm="1">
        <f t="array" ref="B138">TRANSPOSE(_xlfn._xlws.SORT(_xlfn._xlws.FILTER(mulches[mulch_level]&amp;"|"&amp;mulches[mulch_level_name],mulches[experiment_id]=A138)))</f>
        <v>|</v>
      </c>
    </row>
    <row r="139" spans="2:2" x14ac:dyDescent="0.25">
      <c r="B139" t="str" cm="1">
        <f t="array" ref="B139">TRANSPOSE(_xlfn._xlws.SORT(_xlfn._xlws.FILTER(mulches[mulch_level]&amp;"|"&amp;mulches[mulch_level_name],mulches[experiment_id]=A139)))</f>
        <v>|</v>
      </c>
    </row>
    <row r="140" spans="2:2" x14ac:dyDescent="0.25">
      <c r="B140" t="str" cm="1">
        <f t="array" ref="B140">TRANSPOSE(_xlfn._xlws.SORT(_xlfn._xlws.FILTER(mulches[mulch_level]&amp;"|"&amp;mulches[mulch_level_name],mulches[experiment_id]=A140)))</f>
        <v>|</v>
      </c>
    </row>
    <row r="141" spans="2:2" x14ac:dyDescent="0.25">
      <c r="B141" t="str" cm="1">
        <f t="array" ref="B141">TRANSPOSE(_xlfn._xlws.SORT(_xlfn._xlws.FILTER(mulches[mulch_level]&amp;"|"&amp;mulches[mulch_level_name],mulches[experiment_id]=A141)))</f>
        <v>|</v>
      </c>
    </row>
    <row r="142" spans="2:2" x14ac:dyDescent="0.25">
      <c r="B142" t="str" cm="1">
        <f t="array" ref="B142">TRANSPOSE(_xlfn._xlws.SORT(_xlfn._xlws.FILTER(mulches[mulch_level]&amp;"|"&amp;mulches[mulch_level_name],mulches[experiment_id]=A142)))</f>
        <v>|</v>
      </c>
    </row>
    <row r="143" spans="2:2" x14ac:dyDescent="0.25">
      <c r="B143" t="str" cm="1">
        <f t="array" ref="B143">TRANSPOSE(_xlfn._xlws.SORT(_xlfn._xlws.FILTER(mulches[mulch_level]&amp;"|"&amp;mulches[mulch_level_name],mulches[experiment_id]=A143)))</f>
        <v>|</v>
      </c>
    </row>
    <row r="144" spans="2:2" x14ac:dyDescent="0.25">
      <c r="B144" t="str" cm="1">
        <f t="array" ref="B144">TRANSPOSE(_xlfn._xlws.SORT(_xlfn._xlws.FILTER(mulches[mulch_level]&amp;"|"&amp;mulches[mulch_level_name],mulches[experiment_id]=A144)))</f>
        <v>|</v>
      </c>
    </row>
    <row r="145" spans="2:2" x14ac:dyDescent="0.25">
      <c r="B145" t="str" cm="1">
        <f t="array" ref="B145">TRANSPOSE(_xlfn._xlws.SORT(_xlfn._xlws.FILTER(mulches[mulch_level]&amp;"|"&amp;mulches[mulch_level_name],mulches[experiment_id]=A145)))</f>
        <v>|</v>
      </c>
    </row>
    <row r="146" spans="2:2" x14ac:dyDescent="0.25">
      <c r="B146" t="str" cm="1">
        <f t="array" ref="B146">TRANSPOSE(_xlfn._xlws.SORT(_xlfn._xlws.FILTER(mulches[mulch_level]&amp;"|"&amp;mulches[mulch_level_name],mulches[experiment_id]=A146)))</f>
        <v>|</v>
      </c>
    </row>
    <row r="147" spans="2:2" x14ac:dyDescent="0.25">
      <c r="B147" t="str" cm="1">
        <f t="array" ref="B147">TRANSPOSE(_xlfn._xlws.SORT(_xlfn._xlws.FILTER(mulches[mulch_level]&amp;"|"&amp;mulches[mulch_level_name],mulches[experiment_id]=A147)))</f>
        <v>|</v>
      </c>
    </row>
    <row r="148" spans="2:2" x14ac:dyDescent="0.25">
      <c r="B148" t="str" cm="1">
        <f t="array" ref="B148">TRANSPOSE(_xlfn._xlws.SORT(_xlfn._xlws.FILTER(mulches[mulch_level]&amp;"|"&amp;mulches[mulch_level_name],mulches[experiment_id]=A148)))</f>
        <v>|</v>
      </c>
    </row>
    <row r="149" spans="2:2" x14ac:dyDescent="0.25">
      <c r="B149" t="str" cm="1">
        <f t="array" ref="B149">TRANSPOSE(_xlfn._xlws.SORT(_xlfn._xlws.FILTER(mulches[mulch_level]&amp;"|"&amp;mulches[mulch_level_name],mulches[experiment_id]=A149)))</f>
        <v>|</v>
      </c>
    </row>
    <row r="150" spans="2:2" x14ac:dyDescent="0.25">
      <c r="B150" t="str" cm="1">
        <f t="array" ref="B150">TRANSPOSE(_xlfn._xlws.SORT(_xlfn._xlws.FILTER(mulches[mulch_level]&amp;"|"&amp;mulches[mulch_level_name],mulches[experiment_id]=A150)))</f>
        <v>|</v>
      </c>
    </row>
    <row r="151" spans="2:2" x14ac:dyDescent="0.25">
      <c r="B151" t="str" cm="1">
        <f t="array" ref="B151">TRANSPOSE(_xlfn._xlws.SORT(_xlfn._xlws.FILTER(mulches[mulch_level]&amp;"|"&amp;mulches[mulch_level_name],mulches[experiment_id]=A151)))</f>
        <v>|</v>
      </c>
    </row>
    <row r="152" spans="2:2" x14ac:dyDescent="0.25">
      <c r="B152" t="str" cm="1">
        <f t="array" ref="B152">TRANSPOSE(_xlfn._xlws.SORT(_xlfn._xlws.FILTER(mulches[mulch_level]&amp;"|"&amp;mulches[mulch_level_name],mulches[experiment_id]=A152)))</f>
        <v>|</v>
      </c>
    </row>
    <row r="153" spans="2:2" x14ac:dyDescent="0.25">
      <c r="B153" t="str" cm="1">
        <f t="array" ref="B153">TRANSPOSE(_xlfn._xlws.SORT(_xlfn._xlws.FILTER(mulches[mulch_level]&amp;"|"&amp;mulches[mulch_level_name],mulches[experiment_id]=A153)))</f>
        <v>|</v>
      </c>
    </row>
    <row r="154" spans="2:2" x14ac:dyDescent="0.25">
      <c r="B154" t="str" cm="1">
        <f t="array" ref="B154">TRANSPOSE(_xlfn._xlws.SORT(_xlfn._xlws.FILTER(mulches[mulch_level]&amp;"|"&amp;mulches[mulch_level_name],mulches[experiment_id]=A154)))</f>
        <v>|</v>
      </c>
    </row>
    <row r="155" spans="2:2" x14ac:dyDescent="0.25">
      <c r="B155" t="str" cm="1">
        <f t="array" ref="B155">TRANSPOSE(_xlfn._xlws.SORT(_xlfn._xlws.FILTER(mulches[mulch_level]&amp;"|"&amp;mulches[mulch_level_name],mulches[experiment_id]=A155)))</f>
        <v>|</v>
      </c>
    </row>
    <row r="156" spans="2:2" x14ac:dyDescent="0.25">
      <c r="B156" t="str" cm="1">
        <f t="array" ref="B156">TRANSPOSE(_xlfn._xlws.SORT(_xlfn._xlws.FILTER(mulches[mulch_level]&amp;"|"&amp;mulches[mulch_level_name],mulches[experiment_id]=A156)))</f>
        <v>|</v>
      </c>
    </row>
    <row r="157" spans="2:2" x14ac:dyDescent="0.25">
      <c r="B157" t="str" cm="1">
        <f t="array" ref="B157">TRANSPOSE(_xlfn._xlws.SORT(_xlfn._xlws.FILTER(mulches[mulch_level]&amp;"|"&amp;mulches[mulch_level_name],mulches[experiment_id]=A157)))</f>
        <v>|</v>
      </c>
    </row>
    <row r="158" spans="2:2" x14ac:dyDescent="0.25">
      <c r="B158" t="str" cm="1">
        <f t="array" ref="B158">TRANSPOSE(_xlfn._xlws.SORT(_xlfn._xlws.FILTER(mulches[mulch_level]&amp;"|"&amp;mulches[mulch_level_name],mulches[experiment_id]=A158)))</f>
        <v>|</v>
      </c>
    </row>
    <row r="159" spans="2:2" x14ac:dyDescent="0.25">
      <c r="B159" t="str" cm="1">
        <f t="array" ref="B159">TRANSPOSE(_xlfn._xlws.SORT(_xlfn._xlws.FILTER(mulches[mulch_level]&amp;"|"&amp;mulches[mulch_level_name],mulches[experiment_id]=A159)))</f>
        <v>|</v>
      </c>
    </row>
    <row r="160" spans="2:2" x14ac:dyDescent="0.25">
      <c r="B160" t="str" cm="1">
        <f t="array" ref="B160">TRANSPOSE(_xlfn._xlws.SORT(_xlfn._xlws.FILTER(mulches[mulch_level]&amp;"|"&amp;mulches[mulch_level_name],mulches[experiment_id]=A160)))</f>
        <v>|</v>
      </c>
    </row>
    <row r="161" spans="2:2" x14ac:dyDescent="0.25">
      <c r="B161" t="str" cm="1">
        <f t="array" ref="B161">TRANSPOSE(_xlfn._xlws.SORT(_xlfn._xlws.FILTER(mulches[mulch_level]&amp;"|"&amp;mulches[mulch_level_name],mulches[experiment_id]=A161)))</f>
        <v>|</v>
      </c>
    </row>
    <row r="162" spans="2:2" x14ac:dyDescent="0.25">
      <c r="B162" t="str" cm="1">
        <f t="array" ref="B162">TRANSPOSE(_xlfn._xlws.SORT(_xlfn._xlws.FILTER(mulches[mulch_level]&amp;"|"&amp;mulches[mulch_level_name],mulches[experiment_id]=A162)))</f>
        <v>|</v>
      </c>
    </row>
    <row r="163" spans="2:2" x14ac:dyDescent="0.25">
      <c r="B163" t="str" cm="1">
        <f t="array" ref="B163">TRANSPOSE(_xlfn._xlws.SORT(_xlfn._xlws.FILTER(mulches[mulch_level]&amp;"|"&amp;mulches[mulch_level_name],mulches[experiment_id]=A163)))</f>
        <v>|</v>
      </c>
    </row>
    <row r="164" spans="2:2" x14ac:dyDescent="0.25">
      <c r="B164" t="str" cm="1">
        <f t="array" ref="B164">TRANSPOSE(_xlfn._xlws.SORT(_xlfn._xlws.FILTER(mulches[mulch_level]&amp;"|"&amp;mulches[mulch_level_name],mulches[experiment_id]=A164)))</f>
        <v>|</v>
      </c>
    </row>
    <row r="165" spans="2:2" x14ac:dyDescent="0.25">
      <c r="B165" t="str" cm="1">
        <f t="array" ref="B165">TRANSPOSE(_xlfn._xlws.SORT(_xlfn._xlws.FILTER(mulches[mulch_level]&amp;"|"&amp;mulches[mulch_level_name],mulches[experiment_id]=A165)))</f>
        <v>|</v>
      </c>
    </row>
    <row r="166" spans="2:2" x14ac:dyDescent="0.25">
      <c r="B166" t="str" cm="1">
        <f t="array" ref="B166">TRANSPOSE(_xlfn._xlws.SORT(_xlfn._xlws.FILTER(mulches[mulch_level]&amp;"|"&amp;mulches[mulch_level_name],mulches[experiment_id]=A166)))</f>
        <v>|</v>
      </c>
    </row>
    <row r="167" spans="2:2" x14ac:dyDescent="0.25">
      <c r="B167" t="str" cm="1">
        <f t="array" ref="B167">TRANSPOSE(_xlfn._xlws.SORT(_xlfn._xlws.FILTER(mulches[mulch_level]&amp;"|"&amp;mulches[mulch_level_name],mulches[experiment_id]=A167)))</f>
        <v>|</v>
      </c>
    </row>
    <row r="168" spans="2:2" x14ac:dyDescent="0.25">
      <c r="B168" t="str" cm="1">
        <f t="array" ref="B168">TRANSPOSE(_xlfn._xlws.SORT(_xlfn._xlws.FILTER(mulches[mulch_level]&amp;"|"&amp;mulches[mulch_level_name],mulches[experiment_id]=A168)))</f>
        <v>|</v>
      </c>
    </row>
    <row r="169" spans="2:2" x14ac:dyDescent="0.25">
      <c r="B169" t="str" cm="1">
        <f t="array" ref="B169">TRANSPOSE(_xlfn._xlws.SORT(_xlfn._xlws.FILTER(mulches[mulch_level]&amp;"|"&amp;mulches[mulch_level_name],mulches[experiment_id]=A169)))</f>
        <v>|</v>
      </c>
    </row>
    <row r="170" spans="2:2" x14ac:dyDescent="0.25">
      <c r="B170" t="str" cm="1">
        <f t="array" ref="B170">TRANSPOSE(_xlfn._xlws.SORT(_xlfn._xlws.FILTER(mulches[mulch_level]&amp;"|"&amp;mulches[mulch_level_name],mulches[experiment_id]=A170)))</f>
        <v>|</v>
      </c>
    </row>
    <row r="171" spans="2:2" x14ac:dyDescent="0.25">
      <c r="B171" t="str" cm="1">
        <f t="array" ref="B171">TRANSPOSE(_xlfn._xlws.SORT(_xlfn._xlws.FILTER(mulches[mulch_level]&amp;"|"&amp;mulches[mulch_level_name],mulches[experiment_id]=A171)))</f>
        <v>|</v>
      </c>
    </row>
    <row r="172" spans="2:2" x14ac:dyDescent="0.25">
      <c r="B172" t="str" cm="1">
        <f t="array" ref="B172">TRANSPOSE(_xlfn._xlws.SORT(_xlfn._xlws.FILTER(mulches[mulch_level]&amp;"|"&amp;mulches[mulch_level_name],mulches[experiment_id]=A172)))</f>
        <v>|</v>
      </c>
    </row>
    <row r="173" spans="2:2" x14ac:dyDescent="0.25">
      <c r="B173" t="str" cm="1">
        <f t="array" ref="B173">TRANSPOSE(_xlfn._xlws.SORT(_xlfn._xlws.FILTER(mulches[mulch_level]&amp;"|"&amp;mulches[mulch_level_name],mulches[experiment_id]=A173)))</f>
        <v>|</v>
      </c>
    </row>
    <row r="174" spans="2:2" x14ac:dyDescent="0.25">
      <c r="B174" t="str" cm="1">
        <f t="array" ref="B174">TRANSPOSE(_xlfn._xlws.SORT(_xlfn._xlws.FILTER(mulches[mulch_level]&amp;"|"&amp;mulches[mulch_level_name],mulches[experiment_id]=A174)))</f>
        <v>|</v>
      </c>
    </row>
    <row r="175" spans="2:2" x14ac:dyDescent="0.25">
      <c r="B175" t="str" cm="1">
        <f t="array" ref="B175">TRANSPOSE(_xlfn._xlws.SORT(_xlfn._xlws.FILTER(mulches[mulch_level]&amp;"|"&amp;mulches[mulch_level_name],mulches[experiment_id]=A175)))</f>
        <v>|</v>
      </c>
    </row>
    <row r="176" spans="2:2" x14ac:dyDescent="0.25">
      <c r="B176" t="str" cm="1">
        <f t="array" ref="B176">TRANSPOSE(_xlfn._xlws.SORT(_xlfn._xlws.FILTER(mulches[mulch_level]&amp;"|"&amp;mulches[mulch_level_name],mulches[experiment_id]=A176)))</f>
        <v>|</v>
      </c>
    </row>
    <row r="177" spans="2:2" x14ac:dyDescent="0.25">
      <c r="B177" t="str" cm="1">
        <f t="array" ref="B177">TRANSPOSE(_xlfn._xlws.SORT(_xlfn._xlws.FILTER(mulches[mulch_level]&amp;"|"&amp;mulches[mulch_level_name],mulches[experiment_id]=A177)))</f>
        <v>|</v>
      </c>
    </row>
    <row r="178" spans="2:2" x14ac:dyDescent="0.25">
      <c r="B178" t="str" cm="1">
        <f t="array" ref="B178">TRANSPOSE(_xlfn._xlws.SORT(_xlfn._xlws.FILTER(mulches[mulch_level]&amp;"|"&amp;mulches[mulch_level_name],mulches[experiment_id]=A178)))</f>
        <v>|</v>
      </c>
    </row>
    <row r="179" spans="2:2" x14ac:dyDescent="0.25">
      <c r="B179" t="str" cm="1">
        <f t="array" ref="B179">TRANSPOSE(_xlfn._xlws.SORT(_xlfn._xlws.FILTER(mulches[mulch_level]&amp;"|"&amp;mulches[mulch_level_name],mulches[experiment_id]=A179)))</f>
        <v>|</v>
      </c>
    </row>
    <row r="180" spans="2:2" x14ac:dyDescent="0.25">
      <c r="B180" t="str" cm="1">
        <f t="array" ref="B180">TRANSPOSE(_xlfn._xlws.SORT(_xlfn._xlws.FILTER(mulches[mulch_level]&amp;"|"&amp;mulches[mulch_level_name],mulches[experiment_id]=A180)))</f>
        <v>|</v>
      </c>
    </row>
    <row r="181" spans="2:2" x14ac:dyDescent="0.25">
      <c r="B181" t="str" cm="1">
        <f t="array" ref="B181">TRANSPOSE(_xlfn._xlws.SORT(_xlfn._xlws.FILTER(mulches[mulch_level]&amp;"|"&amp;mulches[mulch_level_name],mulches[experiment_id]=A181)))</f>
        <v>|</v>
      </c>
    </row>
    <row r="182" spans="2:2" x14ac:dyDescent="0.25">
      <c r="B182" t="str" cm="1">
        <f t="array" ref="B182">TRANSPOSE(_xlfn._xlws.SORT(_xlfn._xlws.FILTER(mulches[mulch_level]&amp;"|"&amp;mulches[mulch_level_name],mulches[experiment_id]=A182)))</f>
        <v>|</v>
      </c>
    </row>
    <row r="183" spans="2:2" x14ac:dyDescent="0.25">
      <c r="B183" t="str" cm="1">
        <f t="array" ref="B183">TRANSPOSE(_xlfn._xlws.SORT(_xlfn._xlws.FILTER(mulches[mulch_level]&amp;"|"&amp;mulches[mulch_level_name],mulches[experiment_id]=A183)))</f>
        <v>|</v>
      </c>
    </row>
    <row r="184" spans="2:2" x14ac:dyDescent="0.25">
      <c r="B184" t="str" cm="1">
        <f t="array" ref="B184">TRANSPOSE(_xlfn._xlws.SORT(_xlfn._xlws.FILTER(mulches[mulch_level]&amp;"|"&amp;mulches[mulch_level_name],mulches[experiment_id]=A184)))</f>
        <v>|</v>
      </c>
    </row>
    <row r="185" spans="2:2" x14ac:dyDescent="0.25">
      <c r="B185" t="str" cm="1">
        <f t="array" ref="B185">TRANSPOSE(_xlfn._xlws.SORT(_xlfn._xlws.FILTER(mulches[mulch_level]&amp;"|"&amp;mulches[mulch_level_name],mulches[experiment_id]=A185)))</f>
        <v>|</v>
      </c>
    </row>
    <row r="186" spans="2:2" x14ac:dyDescent="0.25">
      <c r="B186" t="str" cm="1">
        <f t="array" ref="B186">TRANSPOSE(_xlfn._xlws.SORT(_xlfn._xlws.FILTER(mulches[mulch_level]&amp;"|"&amp;mulches[mulch_level_name],mulches[experiment_id]=A186)))</f>
        <v>|</v>
      </c>
    </row>
    <row r="187" spans="2:2" x14ac:dyDescent="0.25">
      <c r="B187" t="str" cm="1">
        <f t="array" ref="B187">TRANSPOSE(_xlfn._xlws.SORT(_xlfn._xlws.FILTER(mulches[mulch_level]&amp;"|"&amp;mulches[mulch_level_name],mulches[experiment_id]=A187)))</f>
        <v>|</v>
      </c>
    </row>
    <row r="188" spans="2:2" x14ac:dyDescent="0.25">
      <c r="B188" t="str" cm="1">
        <f t="array" ref="B188">TRANSPOSE(_xlfn._xlws.SORT(_xlfn._xlws.FILTER(mulches[mulch_level]&amp;"|"&amp;mulches[mulch_level_name],mulches[experiment_id]=A188)))</f>
        <v>|</v>
      </c>
    </row>
    <row r="189" spans="2:2" x14ac:dyDescent="0.25">
      <c r="B189" t="str" cm="1">
        <f t="array" ref="B189">TRANSPOSE(_xlfn._xlws.SORT(_xlfn._xlws.FILTER(mulches[mulch_level]&amp;"|"&amp;mulches[mulch_level_name],mulches[experiment_id]=A189)))</f>
        <v>|</v>
      </c>
    </row>
    <row r="190" spans="2:2" x14ac:dyDescent="0.25">
      <c r="B190" t="str" cm="1">
        <f t="array" ref="B190">TRANSPOSE(_xlfn._xlws.SORT(_xlfn._xlws.FILTER(mulches[mulch_level]&amp;"|"&amp;mulches[mulch_level_name],mulches[experiment_id]=A190)))</f>
        <v>|</v>
      </c>
    </row>
    <row r="191" spans="2:2" x14ac:dyDescent="0.25">
      <c r="B191" t="str" cm="1">
        <f t="array" ref="B191">TRANSPOSE(_xlfn._xlws.SORT(_xlfn._xlws.FILTER(mulches[mulch_level]&amp;"|"&amp;mulches[mulch_level_name],mulches[experiment_id]=A191)))</f>
        <v>|</v>
      </c>
    </row>
    <row r="192" spans="2:2" x14ac:dyDescent="0.25">
      <c r="B192" t="str" cm="1">
        <f t="array" ref="B192">TRANSPOSE(_xlfn._xlws.SORT(_xlfn._xlws.FILTER(mulches[mulch_level]&amp;"|"&amp;mulches[mulch_level_name],mulches[experiment_id]=A192)))</f>
        <v>|</v>
      </c>
    </row>
    <row r="193" spans="2:2" x14ac:dyDescent="0.25">
      <c r="B193" t="str" cm="1">
        <f t="array" ref="B193">TRANSPOSE(_xlfn._xlws.SORT(_xlfn._xlws.FILTER(mulches[mulch_level]&amp;"|"&amp;mulches[mulch_level_name],mulches[experiment_id]=A193)))</f>
        <v>|</v>
      </c>
    </row>
    <row r="194" spans="2:2" x14ac:dyDescent="0.25">
      <c r="B194" t="str" cm="1">
        <f t="array" ref="B194">TRANSPOSE(_xlfn._xlws.SORT(_xlfn._xlws.FILTER(mulches[mulch_level]&amp;"|"&amp;mulches[mulch_level_name],mulches[experiment_id]=A194)))</f>
        <v>|</v>
      </c>
    </row>
    <row r="195" spans="2:2" x14ac:dyDescent="0.25">
      <c r="B195" t="str" cm="1">
        <f t="array" ref="B195">TRANSPOSE(_xlfn._xlws.SORT(_xlfn._xlws.FILTER(mulches[mulch_level]&amp;"|"&amp;mulches[mulch_level_name],mulches[experiment_id]=A195)))</f>
        <v>|</v>
      </c>
    </row>
    <row r="196" spans="2:2" x14ac:dyDescent="0.25">
      <c r="B196" t="str" cm="1">
        <f t="array" ref="B196">TRANSPOSE(_xlfn._xlws.SORT(_xlfn._xlws.FILTER(mulches[mulch_level]&amp;"|"&amp;mulches[mulch_level_name],mulches[experiment_id]=A196)))</f>
        <v>|</v>
      </c>
    </row>
    <row r="197" spans="2:2" x14ac:dyDescent="0.25">
      <c r="B197" t="str" cm="1">
        <f t="array" ref="B197">TRANSPOSE(_xlfn._xlws.SORT(_xlfn._xlws.FILTER(mulches[mulch_level]&amp;"|"&amp;mulches[mulch_level_name],mulches[experiment_id]=A197)))</f>
        <v>|</v>
      </c>
    </row>
    <row r="198" spans="2:2" x14ac:dyDescent="0.25">
      <c r="B198" t="str" cm="1">
        <f t="array" ref="B198">TRANSPOSE(_xlfn._xlws.SORT(_xlfn._xlws.FILTER(mulches[mulch_level]&amp;"|"&amp;mulches[mulch_level_name],mulches[experiment_id]=A198)))</f>
        <v>|</v>
      </c>
    </row>
    <row r="199" spans="2:2" x14ac:dyDescent="0.25">
      <c r="B199" t="str" cm="1">
        <f t="array" ref="B199">TRANSPOSE(_xlfn._xlws.SORT(_xlfn._xlws.FILTER(mulches[mulch_level]&amp;"|"&amp;mulches[mulch_level_name],mulches[experiment_id]=A199)))</f>
        <v>|</v>
      </c>
    </row>
    <row r="200" spans="2:2" x14ac:dyDescent="0.25">
      <c r="B200" t="str" cm="1">
        <f t="array" ref="B200">TRANSPOSE(_xlfn._xlws.SORT(_xlfn._xlws.FILTER(mulches[mulch_level]&amp;"|"&amp;mulches[mulch_level_name],mulches[experiment_id]=A200)))</f>
        <v>|</v>
      </c>
    </row>
    <row r="201" spans="2:2" x14ac:dyDescent="0.25">
      <c r="B201" t="str" cm="1">
        <f t="array" ref="B201">TRANSPOSE(_xlfn._xlws.SORT(_xlfn._xlws.FILTER(mulches[mulch_level]&amp;"|"&amp;mulches[mulch_level_name],mulches[experiment_id]=A201)))</f>
        <v>|</v>
      </c>
    </row>
    <row r="202" spans="2:2" x14ac:dyDescent="0.25">
      <c r="B202" t="str" cm="1">
        <f t="array" ref="B202">TRANSPOSE(_xlfn._xlws.SORT(_xlfn._xlws.FILTER(mulches[mulch_level]&amp;"|"&amp;mulches[mulch_level_name],mulches[experiment_id]=A202)))</f>
        <v>|</v>
      </c>
    </row>
    <row r="203" spans="2:2" x14ac:dyDescent="0.25">
      <c r="B203" t="str" cm="1">
        <f t="array" ref="B203">TRANSPOSE(_xlfn._xlws.SORT(_xlfn._xlws.FILTER(mulches[mulch_level]&amp;"|"&amp;mulches[mulch_level_name],mulches[experiment_id]=A203)))</f>
        <v>|</v>
      </c>
    </row>
    <row r="204" spans="2:2" x14ac:dyDescent="0.25">
      <c r="B204" t="str" cm="1">
        <f t="array" ref="B204">TRANSPOSE(_xlfn._xlws.SORT(_xlfn._xlws.FILTER(mulches[mulch_level]&amp;"|"&amp;mulches[mulch_level_name],mulches[experiment_id]=A204)))</f>
        <v>|</v>
      </c>
    </row>
    <row r="205" spans="2:2" x14ac:dyDescent="0.25">
      <c r="B205" t="str" cm="1">
        <f t="array" ref="B205">TRANSPOSE(_xlfn._xlws.SORT(_xlfn._xlws.FILTER(mulches[mulch_level]&amp;"|"&amp;mulches[mulch_level_name],mulches[experiment_id]=A205)))</f>
        <v>|</v>
      </c>
    </row>
    <row r="206" spans="2:2" x14ac:dyDescent="0.25">
      <c r="B206" t="str" cm="1">
        <f t="array" ref="B206">TRANSPOSE(_xlfn._xlws.SORT(_xlfn._xlws.FILTER(mulches[mulch_level]&amp;"|"&amp;mulches[mulch_level_name],mulches[experiment_id]=A206)))</f>
        <v>|</v>
      </c>
    </row>
    <row r="207" spans="2:2" x14ac:dyDescent="0.25">
      <c r="B207" t="str" cm="1">
        <f t="array" ref="B207">TRANSPOSE(_xlfn._xlws.SORT(_xlfn._xlws.FILTER(mulches[mulch_level]&amp;"|"&amp;mulches[mulch_level_name],mulches[experiment_id]=A207)))</f>
        <v>|</v>
      </c>
    </row>
    <row r="208" spans="2:2" x14ac:dyDescent="0.25">
      <c r="B208" t="str" cm="1">
        <f t="array" ref="B208">TRANSPOSE(_xlfn._xlws.SORT(_xlfn._xlws.FILTER(mulches[mulch_level]&amp;"|"&amp;mulches[mulch_level_name],mulches[experiment_id]=A208)))</f>
        <v>|</v>
      </c>
    </row>
    <row r="209" spans="2:2" x14ac:dyDescent="0.25">
      <c r="B209" t="str" cm="1">
        <f t="array" ref="B209">TRANSPOSE(_xlfn._xlws.SORT(_xlfn._xlws.FILTER(mulches[mulch_level]&amp;"|"&amp;mulches[mulch_level_name],mulches[experiment_id]=A209)))</f>
        <v>|</v>
      </c>
    </row>
    <row r="210" spans="2:2" x14ac:dyDescent="0.25">
      <c r="B210" t="str" cm="1">
        <f t="array" ref="B210">TRANSPOSE(_xlfn._xlws.SORT(_xlfn._xlws.FILTER(mulches[mulch_level]&amp;"|"&amp;mulches[mulch_level_name],mulches[experiment_id]=A210)))</f>
        <v>|</v>
      </c>
    </row>
    <row r="211" spans="2:2" x14ac:dyDescent="0.25">
      <c r="B211" t="str" cm="1">
        <f t="array" ref="B211">TRANSPOSE(_xlfn._xlws.SORT(_xlfn._xlws.FILTER(mulches[mulch_level]&amp;"|"&amp;mulches[mulch_level_name],mulches[experiment_id]=A211)))</f>
        <v>|</v>
      </c>
    </row>
    <row r="212" spans="2:2" x14ac:dyDescent="0.25">
      <c r="B212" t="str" cm="1">
        <f t="array" ref="B212">TRANSPOSE(_xlfn._xlws.SORT(_xlfn._xlws.FILTER(mulches[mulch_level]&amp;"|"&amp;mulches[mulch_level_name],mulches[experiment_id]=A212)))</f>
        <v>|</v>
      </c>
    </row>
    <row r="213" spans="2:2" x14ac:dyDescent="0.25">
      <c r="B213" t="str" cm="1">
        <f t="array" ref="B213">TRANSPOSE(_xlfn._xlws.SORT(_xlfn._xlws.FILTER(mulches[mulch_level]&amp;"|"&amp;mulches[mulch_level_name],mulches[experiment_id]=A213)))</f>
        <v>|</v>
      </c>
    </row>
    <row r="214" spans="2:2" x14ac:dyDescent="0.25">
      <c r="B214" t="str" cm="1">
        <f t="array" ref="B214">TRANSPOSE(_xlfn._xlws.SORT(_xlfn._xlws.FILTER(mulches[mulch_level]&amp;"|"&amp;mulches[mulch_level_name],mulches[experiment_id]=A214)))</f>
        <v>|</v>
      </c>
    </row>
    <row r="215" spans="2:2" x14ac:dyDescent="0.25">
      <c r="B215" t="str" cm="1">
        <f t="array" ref="B215">TRANSPOSE(_xlfn._xlws.SORT(_xlfn._xlws.FILTER(mulches[mulch_level]&amp;"|"&amp;mulches[mulch_level_name],mulches[experiment_id]=A215)))</f>
        <v>|</v>
      </c>
    </row>
    <row r="216" spans="2:2" x14ac:dyDescent="0.25">
      <c r="B216" t="str" cm="1">
        <f t="array" ref="B216">TRANSPOSE(_xlfn._xlws.SORT(_xlfn._xlws.FILTER(mulches[mulch_level]&amp;"|"&amp;mulches[mulch_level_name],mulches[experiment_id]=A216)))</f>
        <v>|</v>
      </c>
    </row>
    <row r="217" spans="2:2" x14ac:dyDescent="0.25">
      <c r="B217" t="str" cm="1">
        <f t="array" ref="B217">TRANSPOSE(_xlfn._xlws.SORT(_xlfn._xlws.FILTER(mulches[mulch_level]&amp;"|"&amp;mulches[mulch_level_name],mulches[experiment_id]=A217)))</f>
        <v>|</v>
      </c>
    </row>
    <row r="218" spans="2:2" x14ac:dyDescent="0.25">
      <c r="B218" t="str" cm="1">
        <f t="array" ref="B218">TRANSPOSE(_xlfn._xlws.SORT(_xlfn._xlws.FILTER(mulches[mulch_level]&amp;"|"&amp;mulches[mulch_level_name],mulches[experiment_id]=A218)))</f>
        <v>|</v>
      </c>
    </row>
    <row r="219" spans="2:2" x14ac:dyDescent="0.25">
      <c r="B219" t="str" cm="1">
        <f t="array" ref="B219">TRANSPOSE(_xlfn._xlws.SORT(_xlfn._xlws.FILTER(mulches[mulch_level]&amp;"|"&amp;mulches[mulch_level_name],mulches[experiment_id]=A219)))</f>
        <v>|</v>
      </c>
    </row>
    <row r="220" spans="2:2" x14ac:dyDescent="0.25">
      <c r="B220" t="str" cm="1">
        <f t="array" ref="B220">TRANSPOSE(_xlfn._xlws.SORT(_xlfn._xlws.FILTER(mulches[mulch_level]&amp;"|"&amp;mulches[mulch_level_name],mulches[experiment_id]=A220)))</f>
        <v>|</v>
      </c>
    </row>
    <row r="221" spans="2:2" x14ac:dyDescent="0.25">
      <c r="B221" t="str" cm="1">
        <f t="array" ref="B221">TRANSPOSE(_xlfn._xlws.SORT(_xlfn._xlws.FILTER(mulches[mulch_level]&amp;"|"&amp;mulches[mulch_level_name],mulches[experiment_id]=A221)))</f>
        <v>|</v>
      </c>
    </row>
    <row r="222" spans="2:2" x14ac:dyDescent="0.25">
      <c r="B222" t="str" cm="1">
        <f t="array" ref="B222">TRANSPOSE(_xlfn._xlws.SORT(_xlfn._xlws.FILTER(mulches[mulch_level]&amp;"|"&amp;mulches[mulch_level_name],mulches[experiment_id]=A222)))</f>
        <v>|</v>
      </c>
    </row>
    <row r="223" spans="2:2" x14ac:dyDescent="0.25">
      <c r="B223" t="str" cm="1">
        <f t="array" ref="B223">TRANSPOSE(_xlfn._xlws.SORT(_xlfn._xlws.FILTER(mulches[mulch_level]&amp;"|"&amp;mulches[mulch_level_name],mulches[experiment_id]=A223)))</f>
        <v>|</v>
      </c>
    </row>
    <row r="224" spans="2:2" x14ac:dyDescent="0.25">
      <c r="B224" t="str" cm="1">
        <f t="array" ref="B224">TRANSPOSE(_xlfn._xlws.SORT(_xlfn._xlws.FILTER(mulches[mulch_level]&amp;"|"&amp;mulches[mulch_level_name],mulches[experiment_id]=A224)))</f>
        <v>|</v>
      </c>
    </row>
    <row r="225" spans="2:2" x14ac:dyDescent="0.25">
      <c r="B225" t="str" cm="1">
        <f t="array" ref="B225">TRANSPOSE(_xlfn._xlws.SORT(_xlfn._xlws.FILTER(mulches[mulch_level]&amp;"|"&amp;mulches[mulch_level_name],mulches[experiment_id]=A225)))</f>
        <v>|</v>
      </c>
    </row>
    <row r="226" spans="2:2" x14ac:dyDescent="0.25">
      <c r="B226" t="str" cm="1">
        <f t="array" ref="B226">TRANSPOSE(_xlfn._xlws.SORT(_xlfn._xlws.FILTER(mulches[mulch_level]&amp;"|"&amp;mulches[mulch_level_name],mulches[experiment_id]=A226)))</f>
        <v>|</v>
      </c>
    </row>
    <row r="227" spans="2:2" x14ac:dyDescent="0.25">
      <c r="B227" t="str" cm="1">
        <f t="array" ref="B227">TRANSPOSE(_xlfn._xlws.SORT(_xlfn._xlws.FILTER(mulches[mulch_level]&amp;"|"&amp;mulches[mulch_level_name],mulches[experiment_id]=A227)))</f>
        <v>|</v>
      </c>
    </row>
    <row r="228" spans="2:2" x14ac:dyDescent="0.25">
      <c r="B228" t="str" cm="1">
        <f t="array" ref="B228">TRANSPOSE(_xlfn._xlws.SORT(_xlfn._xlws.FILTER(mulches[mulch_level]&amp;"|"&amp;mulches[mulch_level_name],mulches[experiment_id]=A228)))</f>
        <v>|</v>
      </c>
    </row>
    <row r="229" spans="2:2" x14ac:dyDescent="0.25">
      <c r="B229" t="str" cm="1">
        <f t="array" ref="B229">TRANSPOSE(_xlfn._xlws.SORT(_xlfn._xlws.FILTER(mulches[mulch_level]&amp;"|"&amp;mulches[mulch_level_name],mulches[experiment_id]=A229)))</f>
        <v>|</v>
      </c>
    </row>
    <row r="230" spans="2:2" x14ac:dyDescent="0.25">
      <c r="B230" t="str" cm="1">
        <f t="array" ref="B230">TRANSPOSE(_xlfn._xlws.SORT(_xlfn._xlws.FILTER(mulches[mulch_level]&amp;"|"&amp;mulches[mulch_level_name],mulches[experiment_id]=A230)))</f>
        <v>|</v>
      </c>
    </row>
    <row r="231" spans="2:2" x14ac:dyDescent="0.25">
      <c r="B231" t="str" cm="1">
        <f t="array" ref="B231">TRANSPOSE(_xlfn._xlws.SORT(_xlfn._xlws.FILTER(mulches[mulch_level]&amp;"|"&amp;mulches[mulch_level_name],mulches[experiment_id]=A231)))</f>
        <v>|</v>
      </c>
    </row>
    <row r="232" spans="2:2" x14ac:dyDescent="0.25">
      <c r="B232" t="str" cm="1">
        <f t="array" ref="B232">TRANSPOSE(_xlfn._xlws.SORT(_xlfn._xlws.FILTER(mulches[mulch_level]&amp;"|"&amp;mulches[mulch_level_name],mulches[experiment_id]=A232)))</f>
        <v>|</v>
      </c>
    </row>
    <row r="233" spans="2:2" x14ac:dyDescent="0.25">
      <c r="B233" t="str" cm="1">
        <f t="array" ref="B233">TRANSPOSE(_xlfn._xlws.SORT(_xlfn._xlws.FILTER(mulches[mulch_level]&amp;"|"&amp;mulches[mulch_level_name],mulches[experiment_id]=A233)))</f>
        <v>|</v>
      </c>
    </row>
    <row r="234" spans="2:2" x14ac:dyDescent="0.25">
      <c r="B234" t="str" cm="1">
        <f t="array" ref="B234">TRANSPOSE(_xlfn._xlws.SORT(_xlfn._xlws.FILTER(mulches[mulch_level]&amp;"|"&amp;mulches[mulch_level_name],mulches[experiment_id]=A234)))</f>
        <v>|</v>
      </c>
    </row>
    <row r="235" spans="2:2" x14ac:dyDescent="0.25">
      <c r="B235" t="str" cm="1">
        <f t="array" ref="B235">TRANSPOSE(_xlfn._xlws.SORT(_xlfn._xlws.FILTER(mulches[mulch_level]&amp;"|"&amp;mulches[mulch_level_name],mulches[experiment_id]=A235)))</f>
        <v>|</v>
      </c>
    </row>
    <row r="236" spans="2:2" x14ac:dyDescent="0.25">
      <c r="B236" t="str" cm="1">
        <f t="array" ref="B236">TRANSPOSE(_xlfn._xlws.SORT(_xlfn._xlws.FILTER(mulches[mulch_level]&amp;"|"&amp;mulches[mulch_level_name],mulches[experiment_id]=A236)))</f>
        <v>|</v>
      </c>
    </row>
    <row r="237" spans="2:2" x14ac:dyDescent="0.25">
      <c r="B237" t="str" cm="1">
        <f t="array" ref="B237">TRANSPOSE(_xlfn._xlws.SORT(_xlfn._xlws.FILTER(mulches[mulch_level]&amp;"|"&amp;mulches[mulch_level_name],mulches[experiment_id]=A237)))</f>
        <v>|</v>
      </c>
    </row>
    <row r="238" spans="2:2" x14ac:dyDescent="0.25">
      <c r="B238" t="str" cm="1">
        <f t="array" ref="B238">TRANSPOSE(_xlfn._xlws.SORT(_xlfn._xlws.FILTER(mulches[mulch_level]&amp;"|"&amp;mulches[mulch_level_name],mulches[experiment_id]=A238)))</f>
        <v>|</v>
      </c>
    </row>
    <row r="239" spans="2:2" x14ac:dyDescent="0.25">
      <c r="B239" t="str" cm="1">
        <f t="array" ref="B239">TRANSPOSE(_xlfn._xlws.SORT(_xlfn._xlws.FILTER(mulches[mulch_level]&amp;"|"&amp;mulches[mulch_level_name],mulches[experiment_id]=A239)))</f>
        <v>|</v>
      </c>
    </row>
    <row r="240" spans="2:2" x14ac:dyDescent="0.25">
      <c r="B240" t="str" cm="1">
        <f t="array" ref="B240">TRANSPOSE(_xlfn._xlws.SORT(_xlfn._xlws.FILTER(mulches[mulch_level]&amp;"|"&amp;mulches[mulch_level_name],mulches[experiment_id]=A240)))</f>
        <v>|</v>
      </c>
    </row>
    <row r="241" spans="2:2" x14ac:dyDescent="0.25">
      <c r="B241" t="str" cm="1">
        <f t="array" ref="B241">TRANSPOSE(_xlfn._xlws.SORT(_xlfn._xlws.FILTER(mulches[mulch_level]&amp;"|"&amp;mulches[mulch_level_name],mulches[experiment_id]=A241)))</f>
        <v>|</v>
      </c>
    </row>
    <row r="242" spans="2:2" x14ac:dyDescent="0.25">
      <c r="B242" t="str" cm="1">
        <f t="array" ref="B242">TRANSPOSE(_xlfn._xlws.SORT(_xlfn._xlws.FILTER(mulches[mulch_level]&amp;"|"&amp;mulches[mulch_level_name],mulches[experiment_id]=A242)))</f>
        <v>|</v>
      </c>
    </row>
    <row r="243" spans="2:2" x14ac:dyDescent="0.25">
      <c r="B243" t="str" cm="1">
        <f t="array" ref="B243">TRANSPOSE(_xlfn._xlws.SORT(_xlfn._xlws.FILTER(mulches[mulch_level]&amp;"|"&amp;mulches[mulch_level_name],mulches[experiment_id]=A243)))</f>
        <v>|</v>
      </c>
    </row>
    <row r="244" spans="2:2" x14ac:dyDescent="0.25">
      <c r="B244" t="str" cm="1">
        <f t="array" ref="B244">TRANSPOSE(_xlfn._xlws.SORT(_xlfn._xlws.FILTER(mulches[mulch_level]&amp;"|"&amp;mulches[mulch_level_name],mulches[experiment_id]=A244)))</f>
        <v>|</v>
      </c>
    </row>
    <row r="245" spans="2:2" x14ac:dyDescent="0.25">
      <c r="B245" t="str" cm="1">
        <f t="array" ref="B245">TRANSPOSE(_xlfn._xlws.SORT(_xlfn._xlws.FILTER(mulches[mulch_level]&amp;"|"&amp;mulches[mulch_level_name],mulches[experiment_id]=A245)))</f>
        <v>|</v>
      </c>
    </row>
    <row r="246" spans="2:2" x14ac:dyDescent="0.25">
      <c r="B246" t="str" cm="1">
        <f t="array" ref="B246">TRANSPOSE(_xlfn._xlws.SORT(_xlfn._xlws.FILTER(mulches[mulch_level]&amp;"|"&amp;mulches[mulch_level_name],mulches[experiment_id]=A246)))</f>
        <v>|</v>
      </c>
    </row>
    <row r="247" spans="2:2" x14ac:dyDescent="0.25">
      <c r="B247" t="str" cm="1">
        <f t="array" ref="B247">TRANSPOSE(_xlfn._xlws.SORT(_xlfn._xlws.FILTER(mulches[mulch_level]&amp;"|"&amp;mulches[mulch_level_name],mulches[experiment_id]=A247)))</f>
        <v>|</v>
      </c>
    </row>
    <row r="248" spans="2:2" x14ac:dyDescent="0.25">
      <c r="B248" t="str" cm="1">
        <f t="array" ref="B248">TRANSPOSE(_xlfn._xlws.SORT(_xlfn._xlws.FILTER(mulches[mulch_level]&amp;"|"&amp;mulches[mulch_level_name],mulches[experiment_id]=A248)))</f>
        <v>|</v>
      </c>
    </row>
    <row r="249" spans="2:2" x14ac:dyDescent="0.25">
      <c r="B249" t="str" cm="1">
        <f t="array" ref="B249">TRANSPOSE(_xlfn._xlws.SORT(_xlfn._xlws.FILTER(mulches[mulch_level]&amp;"|"&amp;mulches[mulch_level_name],mulches[experiment_id]=A249)))</f>
        <v>|</v>
      </c>
    </row>
    <row r="250" spans="2:2" x14ac:dyDescent="0.25">
      <c r="B250" t="str" cm="1">
        <f t="array" ref="B250">TRANSPOSE(_xlfn._xlws.SORT(_xlfn._xlws.FILTER(mulches[mulch_level]&amp;"|"&amp;mulches[mulch_level_name],mulches[experiment_id]=A250)))</f>
        <v>|</v>
      </c>
    </row>
    <row r="251" spans="2:2" x14ac:dyDescent="0.25">
      <c r="B251" t="str" cm="1">
        <f t="array" ref="B251">TRANSPOSE(_xlfn._xlws.SORT(_xlfn._xlws.FILTER(mulches[mulch_level]&amp;"|"&amp;mulches[mulch_level_name],mulches[experiment_id]=A251)))</f>
        <v>|</v>
      </c>
    </row>
    <row r="252" spans="2:2" x14ac:dyDescent="0.25">
      <c r="B252" t="str" cm="1">
        <f t="array" ref="B252">TRANSPOSE(_xlfn._xlws.SORT(_xlfn._xlws.FILTER(mulches[mulch_level]&amp;"|"&amp;mulches[mulch_level_name],mulches[experiment_id]=A252)))</f>
        <v>|</v>
      </c>
    </row>
    <row r="253" spans="2:2" x14ac:dyDescent="0.25">
      <c r="B253" t="str" cm="1">
        <f t="array" ref="B253">TRANSPOSE(_xlfn._xlws.SORT(_xlfn._xlws.FILTER(mulches[mulch_level]&amp;"|"&amp;mulches[mulch_level_name],mulches[experiment_id]=A253)))</f>
        <v>|</v>
      </c>
    </row>
    <row r="254" spans="2:2" x14ac:dyDescent="0.25">
      <c r="B254" t="str" cm="1">
        <f t="array" ref="B254">TRANSPOSE(_xlfn._xlws.SORT(_xlfn._xlws.FILTER(mulches[mulch_level]&amp;"|"&amp;mulches[mulch_level_name],mulches[experiment_id]=A254)))</f>
        <v>|</v>
      </c>
    </row>
    <row r="255" spans="2:2" x14ac:dyDescent="0.25">
      <c r="B255" t="str" cm="1">
        <f t="array" ref="B255">TRANSPOSE(_xlfn._xlws.SORT(_xlfn._xlws.FILTER(mulches[mulch_level]&amp;"|"&amp;mulches[mulch_level_name],mulches[experiment_id]=A255)))</f>
        <v>|</v>
      </c>
    </row>
    <row r="256" spans="2:2" x14ac:dyDescent="0.25">
      <c r="B256" t="str" cm="1">
        <f t="array" ref="B256">TRANSPOSE(_xlfn._xlws.SORT(_xlfn._xlws.FILTER(mulches[mulch_level]&amp;"|"&amp;mulches[mulch_level_name],mulches[experiment_id]=A256)))</f>
        <v>|</v>
      </c>
    </row>
    <row r="257" spans="2:2" x14ac:dyDescent="0.25">
      <c r="B257" t="str" cm="1">
        <f t="array" ref="B257">TRANSPOSE(_xlfn._xlws.SORT(_xlfn._xlws.FILTER(mulches[mulch_level]&amp;"|"&amp;mulches[mulch_level_name],mulches[experiment_id]=A257)))</f>
        <v>|</v>
      </c>
    </row>
    <row r="258" spans="2:2" x14ac:dyDescent="0.25">
      <c r="B258" t="str" cm="1">
        <f t="array" ref="B258">TRANSPOSE(_xlfn._xlws.SORT(_xlfn._xlws.FILTER(mulches[mulch_level]&amp;"|"&amp;mulches[mulch_level_name],mulches[experiment_id]=A258)))</f>
        <v>|</v>
      </c>
    </row>
    <row r="259" spans="2:2" x14ac:dyDescent="0.25">
      <c r="B259" t="str" cm="1">
        <f t="array" ref="B259">TRANSPOSE(_xlfn._xlws.SORT(_xlfn._xlws.FILTER(mulches[mulch_level]&amp;"|"&amp;mulches[mulch_level_name],mulches[experiment_id]=A259)))</f>
        <v>|</v>
      </c>
    </row>
    <row r="260" spans="2:2" x14ac:dyDescent="0.25">
      <c r="B260" t="str" cm="1">
        <f t="array" ref="B260">TRANSPOSE(_xlfn._xlws.SORT(_xlfn._xlws.FILTER(mulches[mulch_level]&amp;"|"&amp;mulches[mulch_level_name],mulches[experiment_id]=A260)))</f>
        <v>|</v>
      </c>
    </row>
    <row r="261" spans="2:2" x14ac:dyDescent="0.25">
      <c r="B261" t="str" cm="1">
        <f t="array" ref="B261">TRANSPOSE(_xlfn._xlws.SORT(_xlfn._xlws.FILTER(mulches[mulch_level]&amp;"|"&amp;mulches[mulch_level_name],mulches[experiment_id]=A261)))</f>
        <v>|</v>
      </c>
    </row>
    <row r="262" spans="2:2" x14ac:dyDescent="0.25">
      <c r="B262" t="str" cm="1">
        <f t="array" ref="B262">TRANSPOSE(_xlfn._xlws.SORT(_xlfn._xlws.FILTER(mulches[mulch_level]&amp;"|"&amp;mulches[mulch_level_name],mulches[experiment_id]=A262)))</f>
        <v>|</v>
      </c>
    </row>
    <row r="263" spans="2:2" x14ac:dyDescent="0.25">
      <c r="B263" t="str" cm="1">
        <f t="array" ref="B263">TRANSPOSE(_xlfn._xlws.SORT(_xlfn._xlws.FILTER(mulches[mulch_level]&amp;"|"&amp;mulches[mulch_level_name],mulches[experiment_id]=A263)))</f>
        <v>|</v>
      </c>
    </row>
    <row r="264" spans="2:2" x14ac:dyDescent="0.25">
      <c r="B264" t="str" cm="1">
        <f t="array" ref="B264">TRANSPOSE(_xlfn._xlws.SORT(_xlfn._xlws.FILTER(mulches[mulch_level]&amp;"|"&amp;mulches[mulch_level_name],mulches[experiment_id]=A264)))</f>
        <v>|</v>
      </c>
    </row>
    <row r="265" spans="2:2" x14ac:dyDescent="0.25">
      <c r="B265" t="str" cm="1">
        <f t="array" ref="B265">TRANSPOSE(_xlfn._xlws.SORT(_xlfn._xlws.FILTER(mulches[mulch_level]&amp;"|"&amp;mulches[mulch_level_name],mulches[experiment_id]=A265)))</f>
        <v>|</v>
      </c>
    </row>
    <row r="266" spans="2:2" x14ac:dyDescent="0.25">
      <c r="B266" t="str" cm="1">
        <f t="array" ref="B266">TRANSPOSE(_xlfn._xlws.SORT(_xlfn._xlws.FILTER(mulches[mulch_level]&amp;"|"&amp;mulches[mulch_level_name],mulches[experiment_id]=A266)))</f>
        <v>|</v>
      </c>
    </row>
    <row r="267" spans="2:2" x14ac:dyDescent="0.25">
      <c r="B267" t="str" cm="1">
        <f t="array" ref="B267">TRANSPOSE(_xlfn._xlws.SORT(_xlfn._xlws.FILTER(mulches[mulch_level]&amp;"|"&amp;mulches[mulch_level_name],mulches[experiment_id]=A267)))</f>
        <v>|</v>
      </c>
    </row>
    <row r="268" spans="2:2" x14ac:dyDescent="0.25">
      <c r="B268" t="str" cm="1">
        <f t="array" ref="B268">TRANSPOSE(_xlfn._xlws.SORT(_xlfn._xlws.FILTER(mulches[mulch_level]&amp;"|"&amp;mulches[mulch_level_name],mulches[experiment_id]=A268)))</f>
        <v>|</v>
      </c>
    </row>
    <row r="269" spans="2:2" x14ac:dyDescent="0.25">
      <c r="B269" t="str" cm="1">
        <f t="array" ref="B269">TRANSPOSE(_xlfn._xlws.SORT(_xlfn._xlws.FILTER(mulches[mulch_level]&amp;"|"&amp;mulches[mulch_level_name],mulches[experiment_id]=A269)))</f>
        <v>|</v>
      </c>
    </row>
    <row r="270" spans="2:2" x14ac:dyDescent="0.25">
      <c r="B270" t="str" cm="1">
        <f t="array" ref="B270">TRANSPOSE(_xlfn._xlws.SORT(_xlfn._xlws.FILTER(mulches[mulch_level]&amp;"|"&amp;mulches[mulch_level_name],mulches[experiment_id]=A270)))</f>
        <v>|</v>
      </c>
    </row>
    <row r="271" spans="2:2" x14ac:dyDescent="0.25">
      <c r="B271" t="str" cm="1">
        <f t="array" ref="B271">TRANSPOSE(_xlfn._xlws.SORT(_xlfn._xlws.FILTER(mulches[mulch_level]&amp;"|"&amp;mulches[mulch_level_name],mulches[experiment_id]=A271)))</f>
        <v>|</v>
      </c>
    </row>
    <row r="272" spans="2:2" x14ac:dyDescent="0.25">
      <c r="B272" t="str" cm="1">
        <f t="array" ref="B272">TRANSPOSE(_xlfn._xlws.SORT(_xlfn._xlws.FILTER(mulches[mulch_level]&amp;"|"&amp;mulches[mulch_level_name],mulches[experiment_id]=A272)))</f>
        <v>|</v>
      </c>
    </row>
    <row r="273" spans="2:2" x14ac:dyDescent="0.25">
      <c r="B273" t="str" cm="1">
        <f t="array" ref="B273">TRANSPOSE(_xlfn._xlws.SORT(_xlfn._xlws.FILTER(mulches[mulch_level]&amp;"|"&amp;mulches[mulch_level_name],mulches[experiment_id]=A273)))</f>
        <v>|</v>
      </c>
    </row>
    <row r="274" spans="2:2" x14ac:dyDescent="0.25">
      <c r="B274" t="str" cm="1">
        <f t="array" ref="B274">TRANSPOSE(_xlfn._xlws.SORT(_xlfn._xlws.FILTER(mulches[mulch_level]&amp;"|"&amp;mulches[mulch_level_name],mulches[experiment_id]=A274)))</f>
        <v>|</v>
      </c>
    </row>
    <row r="275" spans="2:2" x14ac:dyDescent="0.25">
      <c r="B275" t="str" cm="1">
        <f t="array" ref="B275">TRANSPOSE(_xlfn._xlws.SORT(_xlfn._xlws.FILTER(mulches[mulch_level]&amp;"|"&amp;mulches[mulch_level_name],mulches[experiment_id]=A275)))</f>
        <v>|</v>
      </c>
    </row>
    <row r="276" spans="2:2" x14ac:dyDescent="0.25">
      <c r="B276" t="str" cm="1">
        <f t="array" ref="B276">TRANSPOSE(_xlfn._xlws.SORT(_xlfn._xlws.FILTER(mulches[mulch_level]&amp;"|"&amp;mulches[mulch_level_name],mulches[experiment_id]=A276)))</f>
        <v>|</v>
      </c>
    </row>
    <row r="277" spans="2:2" x14ac:dyDescent="0.25">
      <c r="B277" t="str" cm="1">
        <f t="array" ref="B277">TRANSPOSE(_xlfn._xlws.SORT(_xlfn._xlws.FILTER(mulches[mulch_level]&amp;"|"&amp;mulches[mulch_level_name],mulches[experiment_id]=A277)))</f>
        <v>|</v>
      </c>
    </row>
    <row r="278" spans="2:2" x14ac:dyDescent="0.25">
      <c r="B278" t="str" cm="1">
        <f t="array" ref="B278">TRANSPOSE(_xlfn._xlws.SORT(_xlfn._xlws.FILTER(mulches[mulch_level]&amp;"|"&amp;mulches[mulch_level_name],mulches[experiment_id]=A278)))</f>
        <v>|</v>
      </c>
    </row>
    <row r="279" spans="2:2" x14ac:dyDescent="0.25">
      <c r="B279" t="str" cm="1">
        <f t="array" ref="B279">TRANSPOSE(_xlfn._xlws.SORT(_xlfn._xlws.FILTER(mulches[mulch_level]&amp;"|"&amp;mulches[mulch_level_name],mulches[experiment_id]=A279)))</f>
        <v>|</v>
      </c>
    </row>
    <row r="280" spans="2:2" x14ac:dyDescent="0.25">
      <c r="B280" t="str" cm="1">
        <f t="array" ref="B280">TRANSPOSE(_xlfn._xlws.SORT(_xlfn._xlws.FILTER(mulches[mulch_level]&amp;"|"&amp;mulches[mulch_level_name],mulches[experiment_id]=A280)))</f>
        <v>|</v>
      </c>
    </row>
    <row r="281" spans="2:2" x14ac:dyDescent="0.25">
      <c r="B281" t="str" cm="1">
        <f t="array" ref="B281">TRANSPOSE(_xlfn._xlws.SORT(_xlfn._xlws.FILTER(mulches[mulch_level]&amp;"|"&amp;mulches[mulch_level_name],mulches[experiment_id]=A281)))</f>
        <v>|</v>
      </c>
    </row>
    <row r="282" spans="2:2" x14ac:dyDescent="0.25">
      <c r="B282" t="str" cm="1">
        <f t="array" ref="B282">TRANSPOSE(_xlfn._xlws.SORT(_xlfn._xlws.FILTER(mulches[mulch_level]&amp;"|"&amp;mulches[mulch_level_name],mulches[experiment_id]=A282)))</f>
        <v>|</v>
      </c>
    </row>
    <row r="283" spans="2:2" x14ac:dyDescent="0.25">
      <c r="B283" t="str" cm="1">
        <f t="array" ref="B283">TRANSPOSE(_xlfn._xlws.SORT(_xlfn._xlws.FILTER(mulches[mulch_level]&amp;"|"&amp;mulches[mulch_level_name],mulches[experiment_id]=A283)))</f>
        <v>|</v>
      </c>
    </row>
    <row r="284" spans="2:2" x14ac:dyDescent="0.25">
      <c r="B284" t="str" cm="1">
        <f t="array" ref="B284">TRANSPOSE(_xlfn._xlws.SORT(_xlfn._xlws.FILTER(mulches[mulch_level]&amp;"|"&amp;mulches[mulch_level_name],mulches[experiment_id]=A284)))</f>
        <v>|</v>
      </c>
    </row>
    <row r="285" spans="2:2" x14ac:dyDescent="0.25">
      <c r="B285" t="str" cm="1">
        <f t="array" ref="B285">TRANSPOSE(_xlfn._xlws.SORT(_xlfn._xlws.FILTER(mulches[mulch_level]&amp;"|"&amp;mulches[mulch_level_name],mulches[experiment_id]=A285)))</f>
        <v>|</v>
      </c>
    </row>
    <row r="286" spans="2:2" x14ac:dyDescent="0.25">
      <c r="B286" t="str" cm="1">
        <f t="array" ref="B286">TRANSPOSE(_xlfn._xlws.SORT(_xlfn._xlws.FILTER(mulches[mulch_level]&amp;"|"&amp;mulches[mulch_level_name],mulches[experiment_id]=A286)))</f>
        <v>|</v>
      </c>
    </row>
    <row r="287" spans="2:2" x14ac:dyDescent="0.25">
      <c r="B287" t="str" cm="1">
        <f t="array" ref="B287">TRANSPOSE(_xlfn._xlws.SORT(_xlfn._xlws.FILTER(mulches[mulch_level]&amp;"|"&amp;mulches[mulch_level_name],mulches[experiment_id]=A287)))</f>
        <v>|</v>
      </c>
    </row>
    <row r="288" spans="2:2" x14ac:dyDescent="0.25">
      <c r="B288" t="str" cm="1">
        <f t="array" ref="B288">TRANSPOSE(_xlfn._xlws.SORT(_xlfn._xlws.FILTER(mulches[mulch_level]&amp;"|"&amp;mulches[mulch_level_name],mulches[experiment_id]=A288)))</f>
        <v>|</v>
      </c>
    </row>
    <row r="289" spans="2:2" x14ac:dyDescent="0.25">
      <c r="B289" t="str" cm="1">
        <f t="array" ref="B289">TRANSPOSE(_xlfn._xlws.SORT(_xlfn._xlws.FILTER(mulches[mulch_level]&amp;"|"&amp;mulches[mulch_level_name],mulches[experiment_id]=A289)))</f>
        <v>|</v>
      </c>
    </row>
    <row r="290" spans="2:2" x14ac:dyDescent="0.25">
      <c r="B290" t="str" cm="1">
        <f t="array" ref="B290">TRANSPOSE(_xlfn._xlws.SORT(_xlfn._xlws.FILTER(mulches[mulch_level]&amp;"|"&amp;mulches[mulch_level_name],mulches[experiment_id]=A290)))</f>
        <v>|</v>
      </c>
    </row>
    <row r="291" spans="2:2" x14ac:dyDescent="0.25">
      <c r="B291" t="str" cm="1">
        <f t="array" ref="B291">TRANSPOSE(_xlfn._xlws.SORT(_xlfn._xlws.FILTER(mulches[mulch_level]&amp;"|"&amp;mulches[mulch_level_name],mulches[experiment_id]=A291)))</f>
        <v>|</v>
      </c>
    </row>
    <row r="292" spans="2:2" x14ac:dyDescent="0.25">
      <c r="B292" t="str" cm="1">
        <f t="array" ref="B292">TRANSPOSE(_xlfn._xlws.SORT(_xlfn._xlws.FILTER(mulches[mulch_level]&amp;"|"&amp;mulches[mulch_level_name],mulches[experiment_id]=A292)))</f>
        <v>|</v>
      </c>
    </row>
    <row r="293" spans="2:2" x14ac:dyDescent="0.25">
      <c r="B293" t="str" cm="1">
        <f t="array" ref="B293">TRANSPOSE(_xlfn._xlws.SORT(_xlfn._xlws.FILTER(mulches[mulch_level]&amp;"|"&amp;mulches[mulch_level_name],mulches[experiment_id]=A293)))</f>
        <v>|</v>
      </c>
    </row>
    <row r="294" spans="2:2" x14ac:dyDescent="0.25">
      <c r="B294" t="str" cm="1">
        <f t="array" ref="B294">TRANSPOSE(_xlfn._xlws.SORT(_xlfn._xlws.FILTER(mulches[mulch_level]&amp;"|"&amp;mulches[mulch_level_name],mulches[experiment_id]=A294)))</f>
        <v>|</v>
      </c>
    </row>
    <row r="295" spans="2:2" x14ac:dyDescent="0.25">
      <c r="B295" t="str" cm="1">
        <f t="array" ref="B295">TRANSPOSE(_xlfn._xlws.SORT(_xlfn._xlws.FILTER(mulches[mulch_level]&amp;"|"&amp;mulches[mulch_level_name],mulches[experiment_id]=A295)))</f>
        <v>|</v>
      </c>
    </row>
    <row r="296" spans="2:2" x14ac:dyDescent="0.25">
      <c r="B296" t="str" cm="1">
        <f t="array" ref="B296">TRANSPOSE(_xlfn._xlws.SORT(_xlfn._xlws.FILTER(mulches[mulch_level]&amp;"|"&amp;mulches[mulch_level_name],mulches[experiment_id]=A296)))</f>
        <v>|</v>
      </c>
    </row>
    <row r="297" spans="2:2" x14ac:dyDescent="0.25">
      <c r="B297" t="str" cm="1">
        <f t="array" ref="B297">TRANSPOSE(_xlfn._xlws.SORT(_xlfn._xlws.FILTER(mulches[mulch_level]&amp;"|"&amp;mulches[mulch_level_name],mulches[experiment_id]=A297)))</f>
        <v>|</v>
      </c>
    </row>
    <row r="298" spans="2:2" x14ac:dyDescent="0.25">
      <c r="B298" t="str" cm="1">
        <f t="array" ref="B298">TRANSPOSE(_xlfn._xlws.SORT(_xlfn._xlws.FILTER(mulches[mulch_level]&amp;"|"&amp;mulches[mulch_level_name],mulches[experiment_id]=A298)))</f>
        <v>|</v>
      </c>
    </row>
    <row r="299" spans="2:2" x14ac:dyDescent="0.25">
      <c r="B299" t="str" cm="1">
        <f t="array" ref="B299">TRANSPOSE(_xlfn._xlws.SORT(_xlfn._xlws.FILTER(mulches[mulch_level]&amp;"|"&amp;mulches[mulch_level_name],mulches[experiment_id]=A299)))</f>
        <v>|</v>
      </c>
    </row>
    <row r="300" spans="2:2" x14ac:dyDescent="0.25">
      <c r="B300" t="str" cm="1">
        <f t="array" ref="B300">TRANSPOSE(_xlfn._xlws.SORT(_xlfn._xlws.FILTER(mulches[mulch_level]&amp;"|"&amp;mulches[mulch_level_name],mulches[experiment_id]=A300)))</f>
        <v>|</v>
      </c>
    </row>
    <row r="301" spans="2:2" x14ac:dyDescent="0.25">
      <c r="B301" t="str" cm="1">
        <f t="array" ref="B301">TRANSPOSE(_xlfn._xlws.SORT(_xlfn._xlws.FILTER(mulches[mulch_level]&amp;"|"&amp;mulches[mulch_level_name],mulches[experiment_id]=A301)))</f>
        <v>|</v>
      </c>
    </row>
    <row r="302" spans="2:2" x14ac:dyDescent="0.25">
      <c r="B302" t="str" cm="1">
        <f t="array" ref="B302">TRANSPOSE(_xlfn._xlws.SORT(_xlfn._xlws.FILTER(mulches[mulch_level]&amp;"|"&amp;mulches[mulch_level_name],mulches[experiment_id]=A302)))</f>
        <v>|</v>
      </c>
    </row>
    <row r="303" spans="2:2" x14ac:dyDescent="0.25">
      <c r="B303" t="str" cm="1">
        <f t="array" ref="B303">TRANSPOSE(_xlfn._xlws.SORT(_xlfn._xlws.FILTER(mulches[mulch_level]&amp;"|"&amp;mulches[mulch_level_name],mulches[experiment_id]=A303)))</f>
        <v>|</v>
      </c>
    </row>
    <row r="304" spans="2:2" x14ac:dyDescent="0.25">
      <c r="B304" t="str" cm="1">
        <f t="array" ref="B304">TRANSPOSE(_xlfn._xlws.SORT(_xlfn._xlws.FILTER(mulches[mulch_level]&amp;"|"&amp;mulches[mulch_level_name],mulches[experiment_id]=A304)))</f>
        <v>|</v>
      </c>
    </row>
    <row r="305" spans="2:2" x14ac:dyDescent="0.25">
      <c r="B305" t="str" cm="1">
        <f t="array" ref="B305">TRANSPOSE(_xlfn._xlws.SORT(_xlfn._xlws.FILTER(mulches[mulch_level]&amp;"|"&amp;mulches[mulch_level_name],mulches[experiment_id]=A305)))</f>
        <v>|</v>
      </c>
    </row>
    <row r="306" spans="2:2" x14ac:dyDescent="0.25">
      <c r="B306" t="str" cm="1">
        <f t="array" ref="B306">TRANSPOSE(_xlfn._xlws.SORT(_xlfn._xlws.FILTER(mulches[mulch_level]&amp;"|"&amp;mulches[mulch_level_name],mulches[experiment_id]=A306)))</f>
        <v>|</v>
      </c>
    </row>
    <row r="307" spans="2:2" x14ac:dyDescent="0.25">
      <c r="B307" t="str" cm="1">
        <f t="array" ref="B307">TRANSPOSE(_xlfn._xlws.SORT(_xlfn._xlws.FILTER(mulches[mulch_level]&amp;"|"&amp;mulches[mulch_level_name],mulches[experiment_id]=A307)))</f>
        <v>|</v>
      </c>
    </row>
    <row r="308" spans="2:2" x14ac:dyDescent="0.25">
      <c r="B308" t="str" cm="1">
        <f t="array" ref="B308">TRANSPOSE(_xlfn._xlws.SORT(_xlfn._xlws.FILTER(mulches[mulch_level]&amp;"|"&amp;mulches[mulch_level_name],mulches[experiment_id]=A308)))</f>
        <v>|</v>
      </c>
    </row>
    <row r="309" spans="2:2" x14ac:dyDescent="0.25">
      <c r="B309" t="str" cm="1">
        <f t="array" ref="B309">TRANSPOSE(_xlfn._xlws.SORT(_xlfn._xlws.FILTER(mulches[mulch_level]&amp;"|"&amp;mulches[mulch_level_name],mulches[experiment_id]=A309)))</f>
        <v>|</v>
      </c>
    </row>
    <row r="310" spans="2:2" x14ac:dyDescent="0.25">
      <c r="B310" t="str" cm="1">
        <f t="array" ref="B310">TRANSPOSE(_xlfn._xlws.SORT(_xlfn._xlws.FILTER(mulches[mulch_level]&amp;"|"&amp;mulches[mulch_level_name],mulches[experiment_id]=A310)))</f>
        <v>|</v>
      </c>
    </row>
    <row r="311" spans="2:2" x14ac:dyDescent="0.25">
      <c r="B311" t="str" cm="1">
        <f t="array" ref="B311">TRANSPOSE(_xlfn._xlws.SORT(_xlfn._xlws.FILTER(mulches[mulch_level]&amp;"|"&amp;mulches[mulch_level_name],mulches[experiment_id]=A311)))</f>
        <v>|</v>
      </c>
    </row>
    <row r="312" spans="2:2" x14ac:dyDescent="0.25">
      <c r="B312" t="str" cm="1">
        <f t="array" ref="B312">TRANSPOSE(_xlfn._xlws.SORT(_xlfn._xlws.FILTER(mulches[mulch_level]&amp;"|"&amp;mulches[mulch_level_name],mulches[experiment_id]=A312)))</f>
        <v>|</v>
      </c>
    </row>
    <row r="313" spans="2:2" x14ac:dyDescent="0.25">
      <c r="B313" t="str" cm="1">
        <f t="array" ref="B313">TRANSPOSE(_xlfn._xlws.SORT(_xlfn._xlws.FILTER(mulches[mulch_level]&amp;"|"&amp;mulches[mulch_level_name],mulches[experiment_id]=A313)))</f>
        <v>|</v>
      </c>
    </row>
    <row r="314" spans="2:2" x14ac:dyDescent="0.25">
      <c r="B314" t="str" cm="1">
        <f t="array" ref="B314">TRANSPOSE(_xlfn._xlws.SORT(_xlfn._xlws.FILTER(mulches[mulch_level]&amp;"|"&amp;mulches[mulch_level_name],mulches[experiment_id]=A314)))</f>
        <v>|</v>
      </c>
    </row>
    <row r="315" spans="2:2" x14ac:dyDescent="0.25">
      <c r="B315" t="str" cm="1">
        <f t="array" ref="B315">TRANSPOSE(_xlfn._xlws.SORT(_xlfn._xlws.FILTER(mulches[mulch_level]&amp;"|"&amp;mulches[mulch_level_name],mulches[experiment_id]=A315)))</f>
        <v>|</v>
      </c>
    </row>
    <row r="316" spans="2:2" x14ac:dyDescent="0.25">
      <c r="B316" t="str" cm="1">
        <f t="array" ref="B316">TRANSPOSE(_xlfn._xlws.SORT(_xlfn._xlws.FILTER(mulches[mulch_level]&amp;"|"&amp;mulches[mulch_level_name],mulches[experiment_id]=A316)))</f>
        <v>|</v>
      </c>
    </row>
    <row r="317" spans="2:2" x14ac:dyDescent="0.25">
      <c r="B317" t="str" cm="1">
        <f t="array" ref="B317">TRANSPOSE(_xlfn._xlws.SORT(_xlfn._xlws.FILTER(mulches[mulch_level]&amp;"|"&amp;mulches[mulch_level_name],mulches[experiment_id]=A317)))</f>
        <v>|</v>
      </c>
    </row>
    <row r="318" spans="2:2" x14ac:dyDescent="0.25">
      <c r="B318" t="str" cm="1">
        <f t="array" ref="B318">TRANSPOSE(_xlfn._xlws.SORT(_xlfn._xlws.FILTER(mulches[mulch_level]&amp;"|"&amp;mulches[mulch_level_name],mulches[experiment_id]=A318)))</f>
        <v>|</v>
      </c>
    </row>
    <row r="319" spans="2:2" x14ac:dyDescent="0.25">
      <c r="B319" t="str" cm="1">
        <f t="array" ref="B319">TRANSPOSE(_xlfn._xlws.SORT(_xlfn._xlws.FILTER(mulches[mulch_level]&amp;"|"&amp;mulches[mulch_level_name],mulches[experiment_id]=A319)))</f>
        <v>|</v>
      </c>
    </row>
    <row r="320" spans="2:2" x14ac:dyDescent="0.25">
      <c r="B320" t="str" cm="1">
        <f t="array" ref="B320">TRANSPOSE(_xlfn._xlws.SORT(_xlfn._xlws.FILTER(mulches[mulch_level]&amp;"|"&amp;mulches[mulch_level_name],mulches[experiment_id]=A320)))</f>
        <v>|</v>
      </c>
    </row>
    <row r="321" spans="2:2" x14ac:dyDescent="0.25">
      <c r="B321" t="str" cm="1">
        <f t="array" ref="B321">TRANSPOSE(_xlfn._xlws.SORT(_xlfn._xlws.FILTER(mulches[mulch_level]&amp;"|"&amp;mulches[mulch_level_name],mulches[experiment_id]=A321)))</f>
        <v>|</v>
      </c>
    </row>
    <row r="322" spans="2:2" x14ac:dyDescent="0.25">
      <c r="B322" t="str" cm="1">
        <f t="array" ref="B322">TRANSPOSE(_xlfn._xlws.SORT(_xlfn._xlws.FILTER(mulches[mulch_level]&amp;"|"&amp;mulches[mulch_level_name],mulches[experiment_id]=A322)))</f>
        <v>|</v>
      </c>
    </row>
    <row r="323" spans="2:2" x14ac:dyDescent="0.25">
      <c r="B323" t="str" cm="1">
        <f t="array" ref="B323">TRANSPOSE(_xlfn._xlws.SORT(_xlfn._xlws.FILTER(mulches[mulch_level]&amp;"|"&amp;mulches[mulch_level_name],mulches[experiment_id]=A323)))</f>
        <v>|</v>
      </c>
    </row>
    <row r="324" spans="2:2" x14ac:dyDescent="0.25">
      <c r="B324" t="str" cm="1">
        <f t="array" ref="B324">TRANSPOSE(_xlfn._xlws.SORT(_xlfn._xlws.FILTER(mulches[mulch_level]&amp;"|"&amp;mulches[mulch_level_name],mulches[experiment_id]=A324)))</f>
        <v>|</v>
      </c>
    </row>
    <row r="325" spans="2:2" x14ac:dyDescent="0.25">
      <c r="B325" t="str" cm="1">
        <f t="array" ref="B325">TRANSPOSE(_xlfn._xlws.SORT(_xlfn._xlws.FILTER(mulches[mulch_level]&amp;"|"&amp;mulches[mulch_level_name],mulches[experiment_id]=A325)))</f>
        <v>|</v>
      </c>
    </row>
    <row r="326" spans="2:2" x14ac:dyDescent="0.25">
      <c r="B326" t="str" cm="1">
        <f t="array" ref="B326">TRANSPOSE(_xlfn._xlws.SORT(_xlfn._xlws.FILTER(mulches[mulch_level]&amp;"|"&amp;mulches[mulch_level_name],mulches[experiment_id]=A326)))</f>
        <v>|</v>
      </c>
    </row>
    <row r="327" spans="2:2" x14ac:dyDescent="0.25">
      <c r="B327" t="str" cm="1">
        <f t="array" ref="B327">TRANSPOSE(_xlfn._xlws.SORT(_xlfn._xlws.FILTER(mulches[mulch_level]&amp;"|"&amp;mulches[mulch_level_name],mulches[experiment_id]=A327)))</f>
        <v>|</v>
      </c>
    </row>
    <row r="328" spans="2:2" x14ac:dyDescent="0.25">
      <c r="B328" t="str" cm="1">
        <f t="array" ref="B328">TRANSPOSE(_xlfn._xlws.SORT(_xlfn._xlws.FILTER(mulches[mulch_level]&amp;"|"&amp;mulches[mulch_level_name],mulches[experiment_id]=A328)))</f>
        <v>|</v>
      </c>
    </row>
    <row r="329" spans="2:2" x14ac:dyDescent="0.25">
      <c r="B329" t="str" cm="1">
        <f t="array" ref="B329">TRANSPOSE(_xlfn._xlws.SORT(_xlfn._xlws.FILTER(mulches[mulch_level]&amp;"|"&amp;mulches[mulch_level_name],mulches[experiment_id]=A329)))</f>
        <v>|</v>
      </c>
    </row>
    <row r="330" spans="2:2" x14ac:dyDescent="0.25">
      <c r="B330" t="str" cm="1">
        <f t="array" ref="B330">TRANSPOSE(_xlfn._xlws.SORT(_xlfn._xlws.FILTER(mulches[mulch_level]&amp;"|"&amp;mulches[mulch_level_name],mulches[experiment_id]=A330)))</f>
        <v>|</v>
      </c>
    </row>
    <row r="331" spans="2:2" x14ac:dyDescent="0.25">
      <c r="B331" t="str" cm="1">
        <f t="array" ref="B331">TRANSPOSE(_xlfn._xlws.SORT(_xlfn._xlws.FILTER(mulches[mulch_level]&amp;"|"&amp;mulches[mulch_level_name],mulches[experiment_id]=A331)))</f>
        <v>|</v>
      </c>
    </row>
    <row r="332" spans="2:2" x14ac:dyDescent="0.25">
      <c r="B332" t="str" cm="1">
        <f t="array" ref="B332">TRANSPOSE(_xlfn._xlws.SORT(_xlfn._xlws.FILTER(mulches[mulch_level]&amp;"|"&amp;mulches[mulch_level_name],mulches[experiment_id]=A332)))</f>
        <v>|</v>
      </c>
    </row>
    <row r="333" spans="2:2" x14ac:dyDescent="0.25">
      <c r="B333" t="str" cm="1">
        <f t="array" ref="B333">TRANSPOSE(_xlfn._xlws.SORT(_xlfn._xlws.FILTER(mulches[mulch_level]&amp;"|"&amp;mulches[mulch_level_name],mulches[experiment_id]=A333)))</f>
        <v>|</v>
      </c>
    </row>
    <row r="334" spans="2:2" x14ac:dyDescent="0.25">
      <c r="B334" t="str" cm="1">
        <f t="array" ref="B334">TRANSPOSE(_xlfn._xlws.SORT(_xlfn._xlws.FILTER(mulches[mulch_level]&amp;"|"&amp;mulches[mulch_level_name],mulches[experiment_id]=A334)))</f>
        <v>|</v>
      </c>
    </row>
    <row r="335" spans="2:2" x14ac:dyDescent="0.25">
      <c r="B335" t="str" cm="1">
        <f t="array" ref="B335">TRANSPOSE(_xlfn._xlws.SORT(_xlfn._xlws.FILTER(mulches[mulch_level]&amp;"|"&amp;mulches[mulch_level_name],mulches[experiment_id]=A335)))</f>
        <v>|</v>
      </c>
    </row>
    <row r="336" spans="2:2" x14ac:dyDescent="0.25">
      <c r="B336" t="str" cm="1">
        <f t="array" ref="B336">TRANSPOSE(_xlfn._xlws.SORT(_xlfn._xlws.FILTER(mulches[mulch_level]&amp;"|"&amp;mulches[mulch_level_name],mulches[experiment_id]=A336)))</f>
        <v>|</v>
      </c>
    </row>
    <row r="337" spans="2:2" x14ac:dyDescent="0.25">
      <c r="B337" t="str" cm="1">
        <f t="array" ref="B337">TRANSPOSE(_xlfn._xlws.SORT(_xlfn._xlws.FILTER(mulches[mulch_level]&amp;"|"&amp;mulches[mulch_level_name],mulches[experiment_id]=A337)))</f>
        <v>|</v>
      </c>
    </row>
    <row r="338" spans="2:2" x14ac:dyDescent="0.25">
      <c r="B338" t="str" cm="1">
        <f t="array" ref="B338">TRANSPOSE(_xlfn._xlws.SORT(_xlfn._xlws.FILTER(mulches[mulch_level]&amp;"|"&amp;mulches[mulch_level_name],mulches[experiment_id]=A338)))</f>
        <v>|</v>
      </c>
    </row>
    <row r="339" spans="2:2" x14ac:dyDescent="0.25">
      <c r="B339" t="str" cm="1">
        <f t="array" ref="B339">TRANSPOSE(_xlfn._xlws.SORT(_xlfn._xlws.FILTER(mulches[mulch_level]&amp;"|"&amp;mulches[mulch_level_name],mulches[experiment_id]=A339)))</f>
        <v>|</v>
      </c>
    </row>
    <row r="340" spans="2:2" x14ac:dyDescent="0.25">
      <c r="B340" t="str" cm="1">
        <f t="array" ref="B340">TRANSPOSE(_xlfn._xlws.SORT(_xlfn._xlws.FILTER(mulches[mulch_level]&amp;"|"&amp;mulches[mulch_level_name],mulches[experiment_id]=A340)))</f>
        <v>|</v>
      </c>
    </row>
    <row r="341" spans="2:2" x14ac:dyDescent="0.25">
      <c r="B341" t="str" cm="1">
        <f t="array" ref="B341">TRANSPOSE(_xlfn._xlws.SORT(_xlfn._xlws.FILTER(mulches[mulch_level]&amp;"|"&amp;mulches[mulch_level_name],mulches[experiment_id]=A341)))</f>
        <v>|</v>
      </c>
    </row>
    <row r="342" spans="2:2" x14ac:dyDescent="0.25">
      <c r="B342" t="str" cm="1">
        <f t="array" ref="B342">TRANSPOSE(_xlfn._xlws.SORT(_xlfn._xlws.FILTER(mulches[mulch_level]&amp;"|"&amp;mulches[mulch_level_name],mulches[experiment_id]=A342)))</f>
        <v>|</v>
      </c>
    </row>
    <row r="343" spans="2:2" x14ac:dyDescent="0.25">
      <c r="B343" t="str" cm="1">
        <f t="array" ref="B343">TRANSPOSE(_xlfn._xlws.SORT(_xlfn._xlws.FILTER(mulches[mulch_level]&amp;"|"&amp;mulches[mulch_level_name],mulches[experiment_id]=A343)))</f>
        <v>|</v>
      </c>
    </row>
    <row r="344" spans="2:2" x14ac:dyDescent="0.25">
      <c r="B344" t="str" cm="1">
        <f t="array" ref="B344">TRANSPOSE(_xlfn._xlws.SORT(_xlfn._xlws.FILTER(mulches[mulch_level]&amp;"|"&amp;mulches[mulch_level_name],mulches[experiment_id]=A344)))</f>
        <v>|</v>
      </c>
    </row>
    <row r="345" spans="2:2" x14ac:dyDescent="0.25">
      <c r="B345" t="str" cm="1">
        <f t="array" ref="B345">TRANSPOSE(_xlfn._xlws.SORT(_xlfn._xlws.FILTER(mulches[mulch_level]&amp;"|"&amp;mulches[mulch_level_name],mulches[experiment_id]=A345)))</f>
        <v>|</v>
      </c>
    </row>
    <row r="346" spans="2:2" x14ac:dyDescent="0.25">
      <c r="B346" t="str" cm="1">
        <f t="array" ref="B346">TRANSPOSE(_xlfn._xlws.SORT(_xlfn._xlws.FILTER(mulches[mulch_level]&amp;"|"&amp;mulches[mulch_level_name],mulches[experiment_id]=A346)))</f>
        <v>|</v>
      </c>
    </row>
    <row r="347" spans="2:2" x14ac:dyDescent="0.25">
      <c r="B347" t="str" cm="1">
        <f t="array" ref="B347">TRANSPOSE(_xlfn._xlws.SORT(_xlfn._xlws.FILTER(mulches[mulch_level]&amp;"|"&amp;mulches[mulch_level_name],mulches[experiment_id]=A347)))</f>
        <v>|</v>
      </c>
    </row>
    <row r="348" spans="2:2" x14ac:dyDescent="0.25">
      <c r="B348" t="str" cm="1">
        <f t="array" ref="B348">TRANSPOSE(_xlfn._xlws.SORT(_xlfn._xlws.FILTER(mulches[mulch_level]&amp;"|"&amp;mulches[mulch_level_name],mulches[experiment_id]=A348)))</f>
        <v>|</v>
      </c>
    </row>
    <row r="349" spans="2:2" x14ac:dyDescent="0.25">
      <c r="B349" t="str" cm="1">
        <f t="array" ref="B349">TRANSPOSE(_xlfn._xlws.SORT(_xlfn._xlws.FILTER(mulches[mulch_level]&amp;"|"&amp;mulches[mulch_level_name],mulches[experiment_id]=A349)))</f>
        <v>|</v>
      </c>
    </row>
    <row r="350" spans="2:2" x14ac:dyDescent="0.25">
      <c r="B350" t="str" cm="1">
        <f t="array" ref="B350">TRANSPOSE(_xlfn._xlws.SORT(_xlfn._xlws.FILTER(mulches[mulch_level]&amp;"|"&amp;mulches[mulch_level_name],mulches[experiment_id]=A350)))</f>
        <v>|</v>
      </c>
    </row>
    <row r="351" spans="2:2" x14ac:dyDescent="0.25">
      <c r="B351" t="str" cm="1">
        <f t="array" ref="B351">TRANSPOSE(_xlfn._xlws.SORT(_xlfn._xlws.FILTER(mulches[mulch_level]&amp;"|"&amp;mulches[mulch_level_name],mulches[experiment_id]=A351)))</f>
        <v>|</v>
      </c>
    </row>
    <row r="352" spans="2:2" x14ac:dyDescent="0.25">
      <c r="B352" t="str" cm="1">
        <f t="array" ref="B352">TRANSPOSE(_xlfn._xlws.SORT(_xlfn._xlws.FILTER(mulches[mulch_level]&amp;"|"&amp;mulches[mulch_level_name],mulches[experiment_id]=A352)))</f>
        <v>|</v>
      </c>
    </row>
    <row r="353" spans="2:2" x14ac:dyDescent="0.25">
      <c r="B353" t="str" cm="1">
        <f t="array" ref="B353">TRANSPOSE(_xlfn._xlws.SORT(_xlfn._xlws.FILTER(mulches[mulch_level]&amp;"|"&amp;mulches[mulch_level_name],mulches[experiment_id]=A353)))</f>
        <v>|</v>
      </c>
    </row>
    <row r="354" spans="2:2" x14ac:dyDescent="0.25">
      <c r="B354" t="str" cm="1">
        <f t="array" ref="B354">TRANSPOSE(_xlfn._xlws.SORT(_xlfn._xlws.FILTER(mulches[mulch_level]&amp;"|"&amp;mulches[mulch_level_name],mulches[experiment_id]=A354)))</f>
        <v>|</v>
      </c>
    </row>
    <row r="355" spans="2:2" x14ac:dyDescent="0.25">
      <c r="B355" t="str" cm="1">
        <f t="array" ref="B355">TRANSPOSE(_xlfn._xlws.SORT(_xlfn._xlws.FILTER(mulches[mulch_level]&amp;"|"&amp;mulches[mulch_level_name],mulches[experiment_id]=A355)))</f>
        <v>|</v>
      </c>
    </row>
    <row r="356" spans="2:2" x14ac:dyDescent="0.25">
      <c r="B356" t="str" cm="1">
        <f t="array" ref="B356">TRANSPOSE(_xlfn._xlws.SORT(_xlfn._xlws.FILTER(mulches[mulch_level]&amp;"|"&amp;mulches[mulch_level_name],mulches[experiment_id]=A356)))</f>
        <v>|</v>
      </c>
    </row>
    <row r="357" spans="2:2" x14ac:dyDescent="0.25">
      <c r="B357" t="str" cm="1">
        <f t="array" ref="B357">TRANSPOSE(_xlfn._xlws.SORT(_xlfn._xlws.FILTER(mulches[mulch_level]&amp;"|"&amp;mulches[mulch_level_name],mulches[experiment_id]=A357)))</f>
        <v>|</v>
      </c>
    </row>
    <row r="358" spans="2:2" x14ac:dyDescent="0.25">
      <c r="B358" t="str" cm="1">
        <f t="array" ref="B358">TRANSPOSE(_xlfn._xlws.SORT(_xlfn._xlws.FILTER(mulches[mulch_level]&amp;"|"&amp;mulches[mulch_level_name],mulches[experiment_id]=A358)))</f>
        <v>|</v>
      </c>
    </row>
    <row r="359" spans="2:2" x14ac:dyDescent="0.25">
      <c r="B359" t="str" cm="1">
        <f t="array" ref="B359">TRANSPOSE(_xlfn._xlws.SORT(_xlfn._xlws.FILTER(mulches[mulch_level]&amp;"|"&amp;mulches[mulch_level_name],mulches[experiment_id]=A359)))</f>
        <v>|</v>
      </c>
    </row>
    <row r="360" spans="2:2" x14ac:dyDescent="0.25">
      <c r="B360" t="str" cm="1">
        <f t="array" ref="B360">TRANSPOSE(_xlfn._xlws.SORT(_xlfn._xlws.FILTER(mulches[mulch_level]&amp;"|"&amp;mulches[mulch_level_name],mulches[experiment_id]=A360)))</f>
        <v>|</v>
      </c>
    </row>
    <row r="361" spans="2:2" x14ac:dyDescent="0.25">
      <c r="B361" t="str" cm="1">
        <f t="array" ref="B361">TRANSPOSE(_xlfn._xlws.SORT(_xlfn._xlws.FILTER(mulches[mulch_level]&amp;"|"&amp;mulches[mulch_level_name],mulches[experiment_id]=A361)))</f>
        <v>|</v>
      </c>
    </row>
    <row r="362" spans="2:2" x14ac:dyDescent="0.25">
      <c r="B362" t="str" cm="1">
        <f t="array" ref="B362">TRANSPOSE(_xlfn._xlws.SORT(_xlfn._xlws.FILTER(mulches[mulch_level]&amp;"|"&amp;mulches[mulch_level_name],mulches[experiment_id]=A362)))</f>
        <v>|</v>
      </c>
    </row>
    <row r="363" spans="2:2" x14ac:dyDescent="0.25">
      <c r="B363" t="str" cm="1">
        <f t="array" ref="B363">TRANSPOSE(_xlfn._xlws.SORT(_xlfn._xlws.FILTER(mulches[mulch_level]&amp;"|"&amp;mulches[mulch_level_name],mulches[experiment_id]=A363)))</f>
        <v>|</v>
      </c>
    </row>
    <row r="364" spans="2:2" x14ac:dyDescent="0.25">
      <c r="B364" t="str" cm="1">
        <f t="array" ref="B364">TRANSPOSE(_xlfn._xlws.SORT(_xlfn._xlws.FILTER(mulches[mulch_level]&amp;"|"&amp;mulches[mulch_level_name],mulches[experiment_id]=A364)))</f>
        <v>|</v>
      </c>
    </row>
    <row r="365" spans="2:2" x14ac:dyDescent="0.25">
      <c r="B365" t="str" cm="1">
        <f t="array" ref="B365">TRANSPOSE(_xlfn._xlws.SORT(_xlfn._xlws.FILTER(mulches[mulch_level]&amp;"|"&amp;mulches[mulch_level_name],mulches[experiment_id]=A365)))</f>
        <v>|</v>
      </c>
    </row>
    <row r="366" spans="2:2" x14ac:dyDescent="0.25">
      <c r="B366" t="str" cm="1">
        <f t="array" ref="B366">TRANSPOSE(_xlfn._xlws.SORT(_xlfn._xlws.FILTER(mulches[mulch_level]&amp;"|"&amp;mulches[mulch_level_name],mulches[experiment_id]=A366)))</f>
        <v>|</v>
      </c>
    </row>
    <row r="367" spans="2:2" x14ac:dyDescent="0.25">
      <c r="B367" t="str" cm="1">
        <f t="array" ref="B367">TRANSPOSE(_xlfn._xlws.SORT(_xlfn._xlws.FILTER(mulches[mulch_level]&amp;"|"&amp;mulches[mulch_level_name],mulches[experiment_id]=A367)))</f>
        <v>|</v>
      </c>
    </row>
    <row r="368" spans="2:2" x14ac:dyDescent="0.25">
      <c r="B368" t="str" cm="1">
        <f t="array" ref="B368">TRANSPOSE(_xlfn._xlws.SORT(_xlfn._xlws.FILTER(mulches[mulch_level]&amp;"|"&amp;mulches[mulch_level_name],mulches[experiment_id]=A368)))</f>
        <v>|</v>
      </c>
    </row>
    <row r="369" spans="2:2" x14ac:dyDescent="0.25">
      <c r="B369" t="str" cm="1">
        <f t="array" ref="B369">TRANSPOSE(_xlfn._xlws.SORT(_xlfn._xlws.FILTER(mulches[mulch_level]&amp;"|"&amp;mulches[mulch_level_name],mulches[experiment_id]=A369)))</f>
        <v>|</v>
      </c>
    </row>
    <row r="370" spans="2:2" x14ac:dyDescent="0.25">
      <c r="B370" t="str" cm="1">
        <f t="array" ref="B370">TRANSPOSE(_xlfn._xlws.SORT(_xlfn._xlws.FILTER(mulches[mulch_level]&amp;"|"&amp;mulches[mulch_level_name],mulches[experiment_id]=A370)))</f>
        <v>|</v>
      </c>
    </row>
    <row r="371" spans="2:2" x14ac:dyDescent="0.25">
      <c r="B371" t="str" cm="1">
        <f t="array" ref="B371">TRANSPOSE(_xlfn._xlws.SORT(_xlfn._xlws.FILTER(mulches[mulch_level]&amp;"|"&amp;mulches[mulch_level_name],mulches[experiment_id]=A371)))</f>
        <v>|</v>
      </c>
    </row>
    <row r="372" spans="2:2" x14ac:dyDescent="0.25">
      <c r="B372" t="str" cm="1">
        <f t="array" ref="B372">TRANSPOSE(_xlfn._xlws.SORT(_xlfn._xlws.FILTER(mulches[mulch_level]&amp;"|"&amp;mulches[mulch_level_name],mulches[experiment_id]=A372)))</f>
        <v>|</v>
      </c>
    </row>
    <row r="373" spans="2:2" x14ac:dyDescent="0.25">
      <c r="B373" t="str" cm="1">
        <f t="array" ref="B373">TRANSPOSE(_xlfn._xlws.SORT(_xlfn._xlws.FILTER(mulches[mulch_level]&amp;"|"&amp;mulches[mulch_level_name],mulches[experiment_id]=A373)))</f>
        <v>|</v>
      </c>
    </row>
    <row r="374" spans="2:2" x14ac:dyDescent="0.25">
      <c r="B374" t="str" cm="1">
        <f t="array" ref="B374">TRANSPOSE(_xlfn._xlws.SORT(_xlfn._xlws.FILTER(mulches[mulch_level]&amp;"|"&amp;mulches[mulch_level_name],mulches[experiment_id]=A374)))</f>
        <v>|</v>
      </c>
    </row>
    <row r="375" spans="2:2" x14ac:dyDescent="0.25">
      <c r="B375" t="str" cm="1">
        <f t="array" ref="B375">TRANSPOSE(_xlfn._xlws.SORT(_xlfn._xlws.FILTER(mulches[mulch_level]&amp;"|"&amp;mulches[mulch_level_name],mulches[experiment_id]=A375)))</f>
        <v>|</v>
      </c>
    </row>
    <row r="376" spans="2:2" x14ac:dyDescent="0.25">
      <c r="B376" t="str" cm="1">
        <f t="array" ref="B376">TRANSPOSE(_xlfn._xlws.SORT(_xlfn._xlws.FILTER(mulches[mulch_level]&amp;"|"&amp;mulches[mulch_level_name],mulches[experiment_id]=A376)))</f>
        <v>|</v>
      </c>
    </row>
    <row r="377" spans="2:2" x14ac:dyDescent="0.25">
      <c r="B377" t="str" cm="1">
        <f t="array" ref="B377">TRANSPOSE(_xlfn._xlws.SORT(_xlfn._xlws.FILTER(mulches[mulch_level]&amp;"|"&amp;mulches[mulch_level_name],mulches[experiment_id]=A377)))</f>
        <v>|</v>
      </c>
    </row>
    <row r="378" spans="2:2" x14ac:dyDescent="0.25">
      <c r="B378" t="str" cm="1">
        <f t="array" ref="B378">TRANSPOSE(_xlfn._xlws.SORT(_xlfn._xlws.FILTER(mulches[mulch_level]&amp;"|"&amp;mulches[mulch_level_name],mulches[experiment_id]=A378)))</f>
        <v>|</v>
      </c>
    </row>
    <row r="379" spans="2:2" x14ac:dyDescent="0.25">
      <c r="B379" t="str" cm="1">
        <f t="array" ref="B379">TRANSPOSE(_xlfn._xlws.SORT(_xlfn._xlws.FILTER(mulches[mulch_level]&amp;"|"&amp;mulches[mulch_level_name],mulches[experiment_id]=A379)))</f>
        <v>|</v>
      </c>
    </row>
    <row r="380" spans="2:2" x14ac:dyDescent="0.25">
      <c r="B380" t="str" cm="1">
        <f t="array" ref="B380">TRANSPOSE(_xlfn._xlws.SORT(_xlfn._xlws.FILTER(mulches[mulch_level]&amp;"|"&amp;mulches[mulch_level_name],mulches[experiment_id]=A380)))</f>
        <v>|</v>
      </c>
    </row>
    <row r="381" spans="2:2" x14ac:dyDescent="0.25">
      <c r="B381" t="str" cm="1">
        <f t="array" ref="B381">TRANSPOSE(_xlfn._xlws.SORT(_xlfn._xlws.FILTER(mulches[mulch_level]&amp;"|"&amp;mulches[mulch_level_name],mulches[experiment_id]=A381)))</f>
        <v>|</v>
      </c>
    </row>
    <row r="382" spans="2:2" x14ac:dyDescent="0.25">
      <c r="B382" t="str" cm="1">
        <f t="array" ref="B382">TRANSPOSE(_xlfn._xlws.SORT(_xlfn._xlws.FILTER(mulches[mulch_level]&amp;"|"&amp;mulches[mulch_level_name],mulches[experiment_id]=A382)))</f>
        <v>|</v>
      </c>
    </row>
    <row r="383" spans="2:2" x14ac:dyDescent="0.25">
      <c r="B383" t="str" cm="1">
        <f t="array" ref="B383">TRANSPOSE(_xlfn._xlws.SORT(_xlfn._xlws.FILTER(mulches[mulch_level]&amp;"|"&amp;mulches[mulch_level_name],mulches[experiment_id]=A383)))</f>
        <v>|</v>
      </c>
    </row>
    <row r="384" spans="2:2" x14ac:dyDescent="0.25">
      <c r="B384" t="str" cm="1">
        <f t="array" ref="B384">TRANSPOSE(_xlfn._xlws.SORT(_xlfn._xlws.FILTER(mulches[mulch_level]&amp;"|"&amp;mulches[mulch_level_name],mulches[experiment_id]=A384)))</f>
        <v>|</v>
      </c>
    </row>
    <row r="385" spans="2:2" x14ac:dyDescent="0.25">
      <c r="B385" t="str" cm="1">
        <f t="array" ref="B385">TRANSPOSE(_xlfn._xlws.SORT(_xlfn._xlws.FILTER(mulches[mulch_level]&amp;"|"&amp;mulches[mulch_level_name],mulches[experiment_id]=A385)))</f>
        <v>|</v>
      </c>
    </row>
    <row r="386" spans="2:2" x14ac:dyDescent="0.25">
      <c r="B386" t="str" cm="1">
        <f t="array" ref="B386">TRANSPOSE(_xlfn._xlws.SORT(_xlfn._xlws.FILTER(mulches[mulch_level]&amp;"|"&amp;mulches[mulch_level_name],mulches[experiment_id]=A386)))</f>
        <v>|</v>
      </c>
    </row>
    <row r="387" spans="2:2" x14ac:dyDescent="0.25">
      <c r="B387" t="str" cm="1">
        <f t="array" ref="B387">TRANSPOSE(_xlfn._xlws.SORT(_xlfn._xlws.FILTER(mulches[mulch_level]&amp;"|"&amp;mulches[mulch_level_name],mulches[experiment_id]=A387)))</f>
        <v>|</v>
      </c>
    </row>
    <row r="388" spans="2:2" x14ac:dyDescent="0.25">
      <c r="B388" t="str" cm="1">
        <f t="array" ref="B388">TRANSPOSE(_xlfn._xlws.SORT(_xlfn._xlws.FILTER(mulches[mulch_level]&amp;"|"&amp;mulches[mulch_level_name],mulches[experiment_id]=A388)))</f>
        <v>|</v>
      </c>
    </row>
    <row r="389" spans="2:2" x14ac:dyDescent="0.25">
      <c r="B389" t="str" cm="1">
        <f t="array" ref="B389">TRANSPOSE(_xlfn._xlws.SORT(_xlfn._xlws.FILTER(mulches[mulch_level]&amp;"|"&amp;mulches[mulch_level_name],mulches[experiment_id]=A389)))</f>
        <v>|</v>
      </c>
    </row>
    <row r="390" spans="2:2" x14ac:dyDescent="0.25">
      <c r="B390" t="str" cm="1">
        <f t="array" ref="B390">TRANSPOSE(_xlfn._xlws.SORT(_xlfn._xlws.FILTER(mulches[mulch_level]&amp;"|"&amp;mulches[mulch_level_name],mulches[experiment_id]=A390)))</f>
        <v>|</v>
      </c>
    </row>
    <row r="391" spans="2:2" x14ac:dyDescent="0.25">
      <c r="B391" t="str" cm="1">
        <f t="array" ref="B391">TRANSPOSE(_xlfn._xlws.SORT(_xlfn._xlws.FILTER(mulches[mulch_level]&amp;"|"&amp;mulches[mulch_level_name],mulches[experiment_id]=A391)))</f>
        <v>|</v>
      </c>
    </row>
    <row r="392" spans="2:2" x14ac:dyDescent="0.25">
      <c r="B392" t="str" cm="1">
        <f t="array" ref="B392">TRANSPOSE(_xlfn._xlws.SORT(_xlfn._xlws.FILTER(mulches[mulch_level]&amp;"|"&amp;mulches[mulch_level_name],mulches[experiment_id]=A392)))</f>
        <v>|</v>
      </c>
    </row>
    <row r="393" spans="2:2" x14ac:dyDescent="0.25">
      <c r="B393" t="str" cm="1">
        <f t="array" ref="B393">TRANSPOSE(_xlfn._xlws.SORT(_xlfn._xlws.FILTER(mulches[mulch_level]&amp;"|"&amp;mulches[mulch_level_name],mulches[experiment_id]=A393)))</f>
        <v>|</v>
      </c>
    </row>
    <row r="394" spans="2:2" x14ac:dyDescent="0.25">
      <c r="B394" t="str" cm="1">
        <f t="array" ref="B394">TRANSPOSE(_xlfn._xlws.SORT(_xlfn._xlws.FILTER(mulches[mulch_level]&amp;"|"&amp;mulches[mulch_level_name],mulches[experiment_id]=A394)))</f>
        <v>|</v>
      </c>
    </row>
    <row r="395" spans="2:2" x14ac:dyDescent="0.25">
      <c r="B395" t="str" cm="1">
        <f t="array" ref="B395">TRANSPOSE(_xlfn._xlws.SORT(_xlfn._xlws.FILTER(mulches[mulch_level]&amp;"|"&amp;mulches[mulch_level_name],mulches[experiment_id]=A395)))</f>
        <v>|</v>
      </c>
    </row>
    <row r="396" spans="2:2" x14ac:dyDescent="0.25">
      <c r="B396" t="str" cm="1">
        <f t="array" ref="B396">TRANSPOSE(_xlfn._xlws.SORT(_xlfn._xlws.FILTER(mulches[mulch_level]&amp;"|"&amp;mulches[mulch_level_name],mulches[experiment_id]=A396)))</f>
        <v>|</v>
      </c>
    </row>
    <row r="397" spans="2:2" x14ac:dyDescent="0.25">
      <c r="B397" t="str" cm="1">
        <f t="array" ref="B397">TRANSPOSE(_xlfn._xlws.SORT(_xlfn._xlws.FILTER(mulches[mulch_level]&amp;"|"&amp;mulches[mulch_level_name],mulches[experiment_id]=A397)))</f>
        <v>|</v>
      </c>
    </row>
    <row r="398" spans="2:2" x14ac:dyDescent="0.25">
      <c r="B398" t="str" cm="1">
        <f t="array" ref="B398">TRANSPOSE(_xlfn._xlws.SORT(_xlfn._xlws.FILTER(mulches[mulch_level]&amp;"|"&amp;mulches[mulch_level_name],mulches[experiment_id]=A398)))</f>
        <v>|</v>
      </c>
    </row>
    <row r="399" spans="2:2" x14ac:dyDescent="0.25">
      <c r="B399" t="str" cm="1">
        <f t="array" ref="B399">TRANSPOSE(_xlfn._xlws.SORT(_xlfn._xlws.FILTER(mulches[mulch_level]&amp;"|"&amp;mulches[mulch_level_name],mulches[experiment_id]=A399)))</f>
        <v>|</v>
      </c>
    </row>
    <row r="400" spans="2:2" x14ac:dyDescent="0.25">
      <c r="B400" t="str" cm="1">
        <f t="array" ref="B400">TRANSPOSE(_xlfn._xlws.SORT(_xlfn._xlws.FILTER(mulches[mulch_level]&amp;"|"&amp;mulches[mulch_level_name],mulches[experiment_id]=A400)))</f>
        <v>|</v>
      </c>
    </row>
    <row r="401" spans="2:2" x14ac:dyDescent="0.25">
      <c r="B401" t="str" cm="1">
        <f t="array" ref="B401">TRANSPOSE(_xlfn._xlws.SORT(_xlfn._xlws.FILTER(mulches[mulch_level]&amp;"|"&amp;mulches[mulch_level_name],mulches[experiment_id]=A401)))</f>
        <v>|</v>
      </c>
    </row>
    <row r="402" spans="2:2" x14ac:dyDescent="0.25">
      <c r="B402" t="str" cm="1">
        <f t="array" ref="B402">TRANSPOSE(_xlfn._xlws.SORT(_xlfn._xlws.FILTER(mulches[mulch_level]&amp;"|"&amp;mulches[mulch_level_name],mulches[experiment_id]=A402)))</f>
        <v>|</v>
      </c>
    </row>
    <row r="403" spans="2:2" x14ac:dyDescent="0.25">
      <c r="B403" t="str" cm="1">
        <f t="array" ref="B403">TRANSPOSE(_xlfn._xlws.SORT(_xlfn._xlws.FILTER(mulches[mulch_level]&amp;"|"&amp;mulches[mulch_level_name],mulches[experiment_id]=A403)))</f>
        <v>|</v>
      </c>
    </row>
    <row r="404" spans="2:2" x14ac:dyDescent="0.25">
      <c r="B404" t="str" cm="1">
        <f t="array" ref="B404">TRANSPOSE(_xlfn._xlws.SORT(_xlfn._xlws.FILTER(mulches[mulch_level]&amp;"|"&amp;mulches[mulch_level_name],mulches[experiment_id]=A404)))</f>
        <v>|</v>
      </c>
    </row>
    <row r="405" spans="2:2" x14ac:dyDescent="0.25">
      <c r="B405" t="str" cm="1">
        <f t="array" ref="B405">TRANSPOSE(_xlfn._xlws.SORT(_xlfn._xlws.FILTER(mulches[mulch_level]&amp;"|"&amp;mulches[mulch_level_name],mulches[experiment_id]=A405)))</f>
        <v>|</v>
      </c>
    </row>
    <row r="406" spans="2:2" x14ac:dyDescent="0.25">
      <c r="B406" t="str" cm="1">
        <f t="array" ref="B406">TRANSPOSE(_xlfn._xlws.SORT(_xlfn._xlws.FILTER(mulches[mulch_level]&amp;"|"&amp;mulches[mulch_level_name],mulches[experiment_id]=A406)))</f>
        <v>|</v>
      </c>
    </row>
    <row r="407" spans="2:2" x14ac:dyDescent="0.25">
      <c r="B407" t="str" cm="1">
        <f t="array" ref="B407">TRANSPOSE(_xlfn._xlws.SORT(_xlfn._xlws.FILTER(mulches[mulch_level]&amp;"|"&amp;mulches[mulch_level_name],mulches[experiment_id]=A407)))</f>
        <v>|</v>
      </c>
    </row>
    <row r="408" spans="2:2" x14ac:dyDescent="0.25">
      <c r="B408" t="str" cm="1">
        <f t="array" ref="B408">TRANSPOSE(_xlfn._xlws.SORT(_xlfn._xlws.FILTER(mulches[mulch_level]&amp;"|"&amp;mulches[mulch_level_name],mulches[experiment_id]=A408)))</f>
        <v>|</v>
      </c>
    </row>
    <row r="409" spans="2:2" x14ac:dyDescent="0.25">
      <c r="B409" t="str" cm="1">
        <f t="array" ref="B409">TRANSPOSE(_xlfn._xlws.SORT(_xlfn._xlws.FILTER(mulches[mulch_level]&amp;"|"&amp;mulches[mulch_level_name],mulches[experiment_id]=A409)))</f>
        <v>|</v>
      </c>
    </row>
    <row r="410" spans="2:2" x14ac:dyDescent="0.25">
      <c r="B410" t="str" cm="1">
        <f t="array" ref="B410">TRANSPOSE(_xlfn._xlws.SORT(_xlfn._xlws.FILTER(mulches[mulch_level]&amp;"|"&amp;mulches[mulch_level_name],mulches[experiment_id]=A410)))</f>
        <v>|</v>
      </c>
    </row>
    <row r="411" spans="2:2" x14ac:dyDescent="0.25">
      <c r="B411" t="str" cm="1">
        <f t="array" ref="B411">TRANSPOSE(_xlfn._xlws.SORT(_xlfn._xlws.FILTER(mulches[mulch_level]&amp;"|"&amp;mulches[mulch_level_name],mulches[experiment_id]=A411)))</f>
        <v>|</v>
      </c>
    </row>
    <row r="412" spans="2:2" x14ac:dyDescent="0.25">
      <c r="B412" t="str" cm="1">
        <f t="array" ref="B412">TRANSPOSE(_xlfn._xlws.SORT(_xlfn._xlws.FILTER(mulches[mulch_level]&amp;"|"&amp;mulches[mulch_level_name],mulches[experiment_id]=A412)))</f>
        <v>|</v>
      </c>
    </row>
    <row r="413" spans="2:2" x14ac:dyDescent="0.25">
      <c r="B413" t="str" cm="1">
        <f t="array" ref="B413">TRANSPOSE(_xlfn._xlws.SORT(_xlfn._xlws.FILTER(mulches[mulch_level]&amp;"|"&amp;mulches[mulch_level_name],mulches[experiment_id]=A413)))</f>
        <v>|</v>
      </c>
    </row>
    <row r="414" spans="2:2" x14ac:dyDescent="0.25">
      <c r="B414" t="str" cm="1">
        <f t="array" ref="B414">TRANSPOSE(_xlfn._xlws.SORT(_xlfn._xlws.FILTER(mulches[mulch_level]&amp;"|"&amp;mulches[mulch_level_name],mulches[experiment_id]=A414)))</f>
        <v>|</v>
      </c>
    </row>
    <row r="415" spans="2:2" x14ac:dyDescent="0.25">
      <c r="B415" t="str" cm="1">
        <f t="array" ref="B415">TRANSPOSE(_xlfn._xlws.SORT(_xlfn._xlws.FILTER(mulches[mulch_level]&amp;"|"&amp;mulches[mulch_level_name],mulches[experiment_id]=A415)))</f>
        <v>|</v>
      </c>
    </row>
    <row r="416" spans="2:2" x14ac:dyDescent="0.25">
      <c r="B416" t="str" cm="1">
        <f t="array" ref="B416">TRANSPOSE(_xlfn._xlws.SORT(_xlfn._xlws.FILTER(mulches[mulch_level]&amp;"|"&amp;mulches[mulch_level_name],mulches[experiment_id]=A416)))</f>
        <v>|</v>
      </c>
    </row>
    <row r="417" spans="2:2" x14ac:dyDescent="0.25">
      <c r="B417" t="str" cm="1">
        <f t="array" ref="B417">TRANSPOSE(_xlfn._xlws.SORT(_xlfn._xlws.FILTER(mulches[mulch_level]&amp;"|"&amp;mulches[mulch_level_name],mulches[experiment_id]=A417)))</f>
        <v>|</v>
      </c>
    </row>
    <row r="418" spans="2:2" x14ac:dyDescent="0.25">
      <c r="B418" t="str" cm="1">
        <f t="array" ref="B418">TRANSPOSE(_xlfn._xlws.SORT(_xlfn._xlws.FILTER(mulches[mulch_level]&amp;"|"&amp;mulches[mulch_level_name],mulches[experiment_id]=A418)))</f>
        <v>|</v>
      </c>
    </row>
    <row r="419" spans="2:2" x14ac:dyDescent="0.25">
      <c r="B419" t="str" cm="1">
        <f t="array" ref="B419">TRANSPOSE(_xlfn._xlws.SORT(_xlfn._xlws.FILTER(mulches[mulch_level]&amp;"|"&amp;mulches[mulch_level_name],mulches[experiment_id]=A419)))</f>
        <v>|</v>
      </c>
    </row>
    <row r="420" spans="2:2" x14ac:dyDescent="0.25">
      <c r="B420" t="str" cm="1">
        <f t="array" ref="B420">TRANSPOSE(_xlfn._xlws.SORT(_xlfn._xlws.FILTER(mulches[mulch_level]&amp;"|"&amp;mulches[mulch_level_name],mulches[experiment_id]=A420)))</f>
        <v>|</v>
      </c>
    </row>
    <row r="421" spans="2:2" x14ac:dyDescent="0.25">
      <c r="B421" t="str" cm="1">
        <f t="array" ref="B421">TRANSPOSE(_xlfn._xlws.SORT(_xlfn._xlws.FILTER(mulches[mulch_level]&amp;"|"&amp;mulches[mulch_level_name],mulches[experiment_id]=A421)))</f>
        <v>|</v>
      </c>
    </row>
    <row r="422" spans="2:2" x14ac:dyDescent="0.25">
      <c r="B422" t="str" cm="1">
        <f t="array" ref="B422">TRANSPOSE(_xlfn._xlws.SORT(_xlfn._xlws.FILTER(mulches[mulch_level]&amp;"|"&amp;mulches[mulch_level_name],mulches[experiment_id]=A422)))</f>
        <v>|</v>
      </c>
    </row>
    <row r="423" spans="2:2" x14ac:dyDescent="0.25">
      <c r="B423" t="str" cm="1">
        <f t="array" ref="B423">TRANSPOSE(_xlfn._xlws.SORT(_xlfn._xlws.FILTER(mulches[mulch_level]&amp;"|"&amp;mulches[mulch_level_name],mulches[experiment_id]=A423)))</f>
        <v>|</v>
      </c>
    </row>
    <row r="424" spans="2:2" x14ac:dyDescent="0.25">
      <c r="B424" t="str" cm="1">
        <f t="array" ref="B424">TRANSPOSE(_xlfn._xlws.SORT(_xlfn._xlws.FILTER(mulches[mulch_level]&amp;"|"&amp;mulches[mulch_level_name],mulches[experiment_id]=A424)))</f>
        <v>|</v>
      </c>
    </row>
    <row r="425" spans="2:2" x14ac:dyDescent="0.25">
      <c r="B425" t="str" cm="1">
        <f t="array" ref="B425">TRANSPOSE(_xlfn._xlws.SORT(_xlfn._xlws.FILTER(mulches[mulch_level]&amp;"|"&amp;mulches[mulch_level_name],mulches[experiment_id]=A425)))</f>
        <v>|</v>
      </c>
    </row>
    <row r="426" spans="2:2" x14ac:dyDescent="0.25">
      <c r="B426" t="str" cm="1">
        <f t="array" ref="B426">TRANSPOSE(_xlfn._xlws.SORT(_xlfn._xlws.FILTER(mulches[mulch_level]&amp;"|"&amp;mulches[mulch_level_name],mulches[experiment_id]=A426)))</f>
        <v>|</v>
      </c>
    </row>
    <row r="427" spans="2:2" x14ac:dyDescent="0.25">
      <c r="B427" t="str" cm="1">
        <f t="array" ref="B427">TRANSPOSE(_xlfn._xlws.SORT(_xlfn._xlws.FILTER(mulches[mulch_level]&amp;"|"&amp;mulches[mulch_level_name],mulches[experiment_id]=A427)))</f>
        <v>|</v>
      </c>
    </row>
    <row r="428" spans="2:2" x14ac:dyDescent="0.25">
      <c r="B428" t="str" cm="1">
        <f t="array" ref="B428">TRANSPOSE(_xlfn._xlws.SORT(_xlfn._xlws.FILTER(mulches[mulch_level]&amp;"|"&amp;mulches[mulch_level_name],mulches[experiment_id]=A428)))</f>
        <v>|</v>
      </c>
    </row>
    <row r="429" spans="2:2" x14ac:dyDescent="0.25">
      <c r="B429" t="str" cm="1">
        <f t="array" ref="B429">TRANSPOSE(_xlfn._xlws.SORT(_xlfn._xlws.FILTER(mulches[mulch_level]&amp;"|"&amp;mulches[mulch_level_name],mulches[experiment_id]=A429)))</f>
        <v>|</v>
      </c>
    </row>
    <row r="430" spans="2:2" x14ac:dyDescent="0.25">
      <c r="B430" t="str" cm="1">
        <f t="array" ref="B430">TRANSPOSE(_xlfn._xlws.SORT(_xlfn._xlws.FILTER(mulches[mulch_level]&amp;"|"&amp;mulches[mulch_level_name],mulches[experiment_id]=A430)))</f>
        <v>|</v>
      </c>
    </row>
    <row r="431" spans="2:2" x14ac:dyDescent="0.25">
      <c r="B431" t="str" cm="1">
        <f t="array" ref="B431">TRANSPOSE(_xlfn._xlws.SORT(_xlfn._xlws.FILTER(mulches[mulch_level]&amp;"|"&amp;mulches[mulch_level_name],mulches[experiment_id]=A431)))</f>
        <v>|</v>
      </c>
    </row>
    <row r="432" spans="2:2" x14ac:dyDescent="0.25">
      <c r="B432" t="str" cm="1">
        <f t="array" ref="B432">TRANSPOSE(_xlfn._xlws.SORT(_xlfn._xlws.FILTER(mulches[mulch_level]&amp;"|"&amp;mulches[mulch_level_name],mulches[experiment_id]=A432)))</f>
        <v>|</v>
      </c>
    </row>
    <row r="433" spans="2:2" x14ac:dyDescent="0.25">
      <c r="B433" t="str" cm="1">
        <f t="array" ref="B433">TRANSPOSE(_xlfn._xlws.SORT(_xlfn._xlws.FILTER(mulches[mulch_level]&amp;"|"&amp;mulches[mulch_level_name],mulches[experiment_id]=A433)))</f>
        <v>|</v>
      </c>
    </row>
    <row r="434" spans="2:2" x14ac:dyDescent="0.25">
      <c r="B434" t="str" cm="1">
        <f t="array" ref="B434">TRANSPOSE(_xlfn._xlws.SORT(_xlfn._xlws.FILTER(mulches[mulch_level]&amp;"|"&amp;mulches[mulch_level_name],mulches[experiment_id]=A434)))</f>
        <v>|</v>
      </c>
    </row>
    <row r="435" spans="2:2" x14ac:dyDescent="0.25">
      <c r="B435" t="str" cm="1">
        <f t="array" ref="B435">TRANSPOSE(_xlfn._xlws.SORT(_xlfn._xlws.FILTER(mulches[mulch_level]&amp;"|"&amp;mulches[mulch_level_name],mulches[experiment_id]=A435)))</f>
        <v>|</v>
      </c>
    </row>
    <row r="436" spans="2:2" x14ac:dyDescent="0.25">
      <c r="B436" t="str" cm="1">
        <f t="array" ref="B436">TRANSPOSE(_xlfn._xlws.SORT(_xlfn._xlws.FILTER(mulches[mulch_level]&amp;"|"&amp;mulches[mulch_level_name],mulches[experiment_id]=A436)))</f>
        <v>|</v>
      </c>
    </row>
    <row r="437" spans="2:2" x14ac:dyDescent="0.25">
      <c r="B437" t="str" cm="1">
        <f t="array" ref="B437">TRANSPOSE(_xlfn._xlws.SORT(_xlfn._xlws.FILTER(mulches[mulch_level]&amp;"|"&amp;mulches[mulch_level_name],mulches[experiment_id]=A437)))</f>
        <v>|</v>
      </c>
    </row>
    <row r="438" spans="2:2" x14ac:dyDescent="0.25">
      <c r="B438" t="str" cm="1">
        <f t="array" ref="B438">TRANSPOSE(_xlfn._xlws.SORT(_xlfn._xlws.FILTER(mulches[mulch_level]&amp;"|"&amp;mulches[mulch_level_name],mulches[experiment_id]=A438)))</f>
        <v>|</v>
      </c>
    </row>
    <row r="439" spans="2:2" x14ac:dyDescent="0.25">
      <c r="B439" t="str" cm="1">
        <f t="array" ref="B439">TRANSPOSE(_xlfn._xlws.SORT(_xlfn._xlws.FILTER(mulches[mulch_level]&amp;"|"&amp;mulches[mulch_level_name],mulches[experiment_id]=A439)))</f>
        <v>|</v>
      </c>
    </row>
    <row r="440" spans="2:2" x14ac:dyDescent="0.25">
      <c r="B440" t="str" cm="1">
        <f t="array" ref="B440">TRANSPOSE(_xlfn._xlws.SORT(_xlfn._xlws.FILTER(mulches[mulch_level]&amp;"|"&amp;mulches[mulch_level_name],mulches[experiment_id]=A440)))</f>
        <v>|</v>
      </c>
    </row>
    <row r="441" spans="2:2" x14ac:dyDescent="0.25">
      <c r="B441" t="str" cm="1">
        <f t="array" ref="B441">TRANSPOSE(_xlfn._xlws.SORT(_xlfn._xlws.FILTER(mulches[mulch_level]&amp;"|"&amp;mulches[mulch_level_name],mulches[experiment_id]=A441)))</f>
        <v>|</v>
      </c>
    </row>
    <row r="442" spans="2:2" x14ac:dyDescent="0.25">
      <c r="B442" t="str" cm="1">
        <f t="array" ref="B442">TRANSPOSE(_xlfn._xlws.SORT(_xlfn._xlws.FILTER(mulches[mulch_level]&amp;"|"&amp;mulches[mulch_level_name],mulches[experiment_id]=A442)))</f>
        <v>|</v>
      </c>
    </row>
    <row r="443" spans="2:2" x14ac:dyDescent="0.25">
      <c r="B443" t="str" cm="1">
        <f t="array" ref="B443">TRANSPOSE(_xlfn._xlws.SORT(_xlfn._xlws.FILTER(mulches[mulch_level]&amp;"|"&amp;mulches[mulch_level_name],mulches[experiment_id]=A443)))</f>
        <v>|</v>
      </c>
    </row>
    <row r="444" spans="2:2" x14ac:dyDescent="0.25">
      <c r="B444" t="str" cm="1">
        <f t="array" ref="B444">TRANSPOSE(_xlfn._xlws.SORT(_xlfn._xlws.FILTER(mulches[mulch_level]&amp;"|"&amp;mulches[mulch_level_name],mulches[experiment_id]=A444)))</f>
        <v>|</v>
      </c>
    </row>
    <row r="445" spans="2:2" x14ac:dyDescent="0.25">
      <c r="B445" t="str" cm="1">
        <f t="array" ref="B445">TRANSPOSE(_xlfn._xlws.SORT(_xlfn._xlws.FILTER(mulches[mulch_level]&amp;"|"&amp;mulches[mulch_level_name],mulches[experiment_id]=A445)))</f>
        <v>|</v>
      </c>
    </row>
    <row r="446" spans="2:2" x14ac:dyDescent="0.25">
      <c r="B446" t="str" cm="1">
        <f t="array" ref="B446">TRANSPOSE(_xlfn._xlws.SORT(_xlfn._xlws.FILTER(mulches[mulch_level]&amp;"|"&amp;mulches[mulch_level_name],mulches[experiment_id]=A446)))</f>
        <v>|</v>
      </c>
    </row>
    <row r="447" spans="2:2" x14ac:dyDescent="0.25">
      <c r="B447" t="str" cm="1">
        <f t="array" ref="B447">TRANSPOSE(_xlfn._xlws.SORT(_xlfn._xlws.FILTER(mulches[mulch_level]&amp;"|"&amp;mulches[mulch_level_name],mulches[experiment_id]=A447)))</f>
        <v>|</v>
      </c>
    </row>
    <row r="448" spans="2:2" x14ac:dyDescent="0.25">
      <c r="B448" t="str" cm="1">
        <f t="array" ref="B448">TRANSPOSE(_xlfn._xlws.SORT(_xlfn._xlws.FILTER(mulches[mulch_level]&amp;"|"&amp;mulches[mulch_level_name],mulches[experiment_id]=A448)))</f>
        <v>|</v>
      </c>
    </row>
    <row r="449" spans="2:2" x14ac:dyDescent="0.25">
      <c r="B449" t="str" cm="1">
        <f t="array" ref="B449">TRANSPOSE(_xlfn._xlws.SORT(_xlfn._xlws.FILTER(mulches[mulch_level]&amp;"|"&amp;mulches[mulch_level_name],mulches[experiment_id]=A449)))</f>
        <v>|</v>
      </c>
    </row>
    <row r="450" spans="2:2" x14ac:dyDescent="0.25">
      <c r="B450" t="str" cm="1">
        <f t="array" ref="B450">TRANSPOSE(_xlfn._xlws.SORT(_xlfn._xlws.FILTER(mulches[mulch_level]&amp;"|"&amp;mulches[mulch_level_name],mulches[experiment_id]=A450)))</f>
        <v>|</v>
      </c>
    </row>
    <row r="451" spans="2:2" x14ac:dyDescent="0.25">
      <c r="B451" t="str" cm="1">
        <f t="array" ref="B451">TRANSPOSE(_xlfn._xlws.SORT(_xlfn._xlws.FILTER(mulches[mulch_level]&amp;"|"&amp;mulches[mulch_level_name],mulches[experiment_id]=A451)))</f>
        <v>|</v>
      </c>
    </row>
    <row r="452" spans="2:2" x14ac:dyDescent="0.25">
      <c r="B452" t="str" cm="1">
        <f t="array" ref="B452">TRANSPOSE(_xlfn._xlws.SORT(_xlfn._xlws.FILTER(mulches[mulch_level]&amp;"|"&amp;mulches[mulch_level_name],mulches[experiment_id]=A452)))</f>
        <v>|</v>
      </c>
    </row>
    <row r="453" spans="2:2" x14ac:dyDescent="0.25">
      <c r="B453" t="str" cm="1">
        <f t="array" ref="B453">TRANSPOSE(_xlfn._xlws.SORT(_xlfn._xlws.FILTER(mulches[mulch_level]&amp;"|"&amp;mulches[mulch_level_name],mulches[experiment_id]=A453)))</f>
        <v>|</v>
      </c>
    </row>
    <row r="454" spans="2:2" x14ac:dyDescent="0.25">
      <c r="B454" t="str" cm="1">
        <f t="array" ref="B454">TRANSPOSE(_xlfn._xlws.SORT(_xlfn._xlws.FILTER(mulches[mulch_level]&amp;"|"&amp;mulches[mulch_level_name],mulches[experiment_id]=A454)))</f>
        <v>|</v>
      </c>
    </row>
    <row r="455" spans="2:2" x14ac:dyDescent="0.25">
      <c r="B455" t="str" cm="1">
        <f t="array" ref="B455">TRANSPOSE(_xlfn._xlws.SORT(_xlfn._xlws.FILTER(mulches[mulch_level]&amp;"|"&amp;mulches[mulch_level_name],mulches[experiment_id]=A455)))</f>
        <v>|</v>
      </c>
    </row>
    <row r="456" spans="2:2" x14ac:dyDescent="0.25">
      <c r="B456" t="str" cm="1">
        <f t="array" ref="B456">TRANSPOSE(_xlfn._xlws.SORT(_xlfn._xlws.FILTER(mulches[mulch_level]&amp;"|"&amp;mulches[mulch_level_name],mulches[experiment_id]=A456)))</f>
        <v>|</v>
      </c>
    </row>
    <row r="457" spans="2:2" x14ac:dyDescent="0.25">
      <c r="B457" t="str" cm="1">
        <f t="array" ref="B457">TRANSPOSE(_xlfn._xlws.SORT(_xlfn._xlws.FILTER(mulches[mulch_level]&amp;"|"&amp;mulches[mulch_level_name],mulches[experiment_id]=A457)))</f>
        <v>|</v>
      </c>
    </row>
    <row r="458" spans="2:2" x14ac:dyDescent="0.25">
      <c r="B458" t="str" cm="1">
        <f t="array" ref="B458">TRANSPOSE(_xlfn._xlws.SORT(_xlfn._xlws.FILTER(mulches[mulch_level]&amp;"|"&amp;mulches[mulch_level_name],mulches[experiment_id]=A458)))</f>
        <v>|</v>
      </c>
    </row>
    <row r="459" spans="2:2" x14ac:dyDescent="0.25">
      <c r="B459" t="str" cm="1">
        <f t="array" ref="B459">TRANSPOSE(_xlfn._xlws.SORT(_xlfn._xlws.FILTER(mulches[mulch_level]&amp;"|"&amp;mulches[mulch_level_name],mulches[experiment_id]=A459)))</f>
        <v>|</v>
      </c>
    </row>
    <row r="460" spans="2:2" x14ac:dyDescent="0.25">
      <c r="B460" t="str" cm="1">
        <f t="array" ref="B460">TRANSPOSE(_xlfn._xlws.SORT(_xlfn._xlws.FILTER(mulches[mulch_level]&amp;"|"&amp;mulches[mulch_level_name],mulches[experiment_id]=A460)))</f>
        <v>|</v>
      </c>
    </row>
    <row r="461" spans="2:2" x14ac:dyDescent="0.25">
      <c r="B461" t="str" cm="1">
        <f t="array" ref="B461">TRANSPOSE(_xlfn._xlws.SORT(_xlfn._xlws.FILTER(mulches[mulch_level]&amp;"|"&amp;mulches[mulch_level_name],mulches[experiment_id]=A461)))</f>
        <v>|</v>
      </c>
    </row>
    <row r="462" spans="2:2" x14ac:dyDescent="0.25">
      <c r="B462" t="str" cm="1">
        <f t="array" ref="B462">TRANSPOSE(_xlfn._xlws.SORT(_xlfn._xlws.FILTER(mulches[mulch_level]&amp;"|"&amp;mulches[mulch_level_name],mulches[experiment_id]=A462)))</f>
        <v>|</v>
      </c>
    </row>
    <row r="463" spans="2:2" x14ac:dyDescent="0.25">
      <c r="B463" t="str" cm="1">
        <f t="array" ref="B463">TRANSPOSE(_xlfn._xlws.SORT(_xlfn._xlws.FILTER(mulches[mulch_level]&amp;"|"&amp;mulches[mulch_level_name],mulches[experiment_id]=A463)))</f>
        <v>|</v>
      </c>
    </row>
    <row r="464" spans="2:2" x14ac:dyDescent="0.25">
      <c r="B464" t="str" cm="1">
        <f t="array" ref="B464">TRANSPOSE(_xlfn._xlws.SORT(_xlfn._xlws.FILTER(mulches[mulch_level]&amp;"|"&amp;mulches[mulch_level_name],mulches[experiment_id]=A464)))</f>
        <v>|</v>
      </c>
    </row>
    <row r="465" spans="2:2" x14ac:dyDescent="0.25">
      <c r="B465" t="str" cm="1">
        <f t="array" ref="B465">TRANSPOSE(_xlfn._xlws.SORT(_xlfn._xlws.FILTER(mulches[mulch_level]&amp;"|"&amp;mulches[mulch_level_name],mulches[experiment_id]=A465)))</f>
        <v>|</v>
      </c>
    </row>
    <row r="466" spans="2:2" x14ac:dyDescent="0.25">
      <c r="B466" t="str" cm="1">
        <f t="array" ref="B466">TRANSPOSE(_xlfn._xlws.SORT(_xlfn._xlws.FILTER(mulches[mulch_level]&amp;"|"&amp;mulches[mulch_level_name],mulches[experiment_id]=A466)))</f>
        <v>|</v>
      </c>
    </row>
    <row r="467" spans="2:2" x14ac:dyDescent="0.25">
      <c r="B467" t="str" cm="1">
        <f t="array" ref="B467">TRANSPOSE(_xlfn._xlws.SORT(_xlfn._xlws.FILTER(mulches[mulch_level]&amp;"|"&amp;mulches[mulch_level_name],mulches[experiment_id]=A467)))</f>
        <v>|</v>
      </c>
    </row>
    <row r="468" spans="2:2" x14ac:dyDescent="0.25">
      <c r="B468" t="str" cm="1">
        <f t="array" ref="B468">TRANSPOSE(_xlfn._xlws.SORT(_xlfn._xlws.FILTER(mulches[mulch_level]&amp;"|"&amp;mulches[mulch_level_name],mulches[experiment_id]=A468)))</f>
        <v>|</v>
      </c>
    </row>
    <row r="469" spans="2:2" x14ac:dyDescent="0.25">
      <c r="B469" t="str" cm="1">
        <f t="array" ref="B469">TRANSPOSE(_xlfn._xlws.SORT(_xlfn._xlws.FILTER(mulches[mulch_level]&amp;"|"&amp;mulches[mulch_level_name],mulches[experiment_id]=A469)))</f>
        <v>|</v>
      </c>
    </row>
    <row r="470" spans="2:2" x14ac:dyDescent="0.25">
      <c r="B470" t="str" cm="1">
        <f t="array" ref="B470">TRANSPOSE(_xlfn._xlws.SORT(_xlfn._xlws.FILTER(mulches[mulch_level]&amp;"|"&amp;mulches[mulch_level_name],mulches[experiment_id]=A470)))</f>
        <v>|</v>
      </c>
    </row>
    <row r="471" spans="2:2" x14ac:dyDescent="0.25">
      <c r="B471" t="str" cm="1">
        <f t="array" ref="B471">TRANSPOSE(_xlfn._xlws.SORT(_xlfn._xlws.FILTER(mulches[mulch_level]&amp;"|"&amp;mulches[mulch_level_name],mulches[experiment_id]=A471)))</f>
        <v>|</v>
      </c>
    </row>
    <row r="472" spans="2:2" x14ac:dyDescent="0.25">
      <c r="B472" t="str" cm="1">
        <f t="array" ref="B472">TRANSPOSE(_xlfn._xlws.SORT(_xlfn._xlws.FILTER(mulches[mulch_level]&amp;"|"&amp;mulches[mulch_level_name],mulches[experiment_id]=A472)))</f>
        <v>|</v>
      </c>
    </row>
    <row r="473" spans="2:2" x14ac:dyDescent="0.25">
      <c r="B473" t="str" cm="1">
        <f t="array" ref="B473">TRANSPOSE(_xlfn._xlws.SORT(_xlfn._xlws.FILTER(mulches[mulch_level]&amp;"|"&amp;mulches[mulch_level_name],mulches[experiment_id]=A473)))</f>
        <v>|</v>
      </c>
    </row>
    <row r="474" spans="2:2" x14ac:dyDescent="0.25">
      <c r="B474" t="str" cm="1">
        <f t="array" ref="B474">TRANSPOSE(_xlfn._xlws.SORT(_xlfn._xlws.FILTER(mulches[mulch_level]&amp;"|"&amp;mulches[mulch_level_name],mulches[experiment_id]=A474)))</f>
        <v>|</v>
      </c>
    </row>
    <row r="475" spans="2:2" x14ac:dyDescent="0.25">
      <c r="B475" t="str" cm="1">
        <f t="array" ref="B475">TRANSPOSE(_xlfn._xlws.SORT(_xlfn._xlws.FILTER(mulches[mulch_level]&amp;"|"&amp;mulches[mulch_level_name],mulches[experiment_id]=A475)))</f>
        <v>|</v>
      </c>
    </row>
    <row r="476" spans="2:2" x14ac:dyDescent="0.25">
      <c r="B476" t="str" cm="1">
        <f t="array" ref="B476">TRANSPOSE(_xlfn._xlws.SORT(_xlfn._xlws.FILTER(mulches[mulch_level]&amp;"|"&amp;mulches[mulch_level_name],mulches[experiment_id]=A476)))</f>
        <v>|</v>
      </c>
    </row>
    <row r="477" spans="2:2" x14ac:dyDescent="0.25">
      <c r="B477" t="str" cm="1">
        <f t="array" ref="B477">TRANSPOSE(_xlfn._xlws.SORT(_xlfn._xlws.FILTER(mulches[mulch_level]&amp;"|"&amp;mulches[mulch_level_name],mulches[experiment_id]=A477)))</f>
        <v>|</v>
      </c>
    </row>
    <row r="478" spans="2:2" x14ac:dyDescent="0.25">
      <c r="B478" t="str" cm="1">
        <f t="array" ref="B478">TRANSPOSE(_xlfn._xlws.SORT(_xlfn._xlws.FILTER(mulches[mulch_level]&amp;"|"&amp;mulches[mulch_level_name],mulches[experiment_id]=A478)))</f>
        <v>|</v>
      </c>
    </row>
    <row r="479" spans="2:2" x14ac:dyDescent="0.25">
      <c r="B479" t="str" cm="1">
        <f t="array" ref="B479">TRANSPOSE(_xlfn._xlws.SORT(_xlfn._xlws.FILTER(mulches[mulch_level]&amp;"|"&amp;mulches[mulch_level_name],mulches[experiment_id]=A479)))</f>
        <v>|</v>
      </c>
    </row>
    <row r="480" spans="2:2" x14ac:dyDescent="0.25">
      <c r="B480" t="str" cm="1">
        <f t="array" ref="B480">TRANSPOSE(_xlfn._xlws.SORT(_xlfn._xlws.FILTER(mulches[mulch_level]&amp;"|"&amp;mulches[mulch_level_name],mulches[experiment_id]=A480)))</f>
        <v>|</v>
      </c>
    </row>
    <row r="481" spans="2:2" x14ac:dyDescent="0.25">
      <c r="B481" t="str" cm="1">
        <f t="array" ref="B481">TRANSPOSE(_xlfn._xlws.SORT(_xlfn._xlws.FILTER(mulches[mulch_level]&amp;"|"&amp;mulches[mulch_level_name],mulches[experiment_id]=A481)))</f>
        <v>|</v>
      </c>
    </row>
    <row r="482" spans="2:2" x14ac:dyDescent="0.25">
      <c r="B482" t="str" cm="1">
        <f t="array" ref="B482">TRANSPOSE(_xlfn._xlws.SORT(_xlfn._xlws.FILTER(mulches[mulch_level]&amp;"|"&amp;mulches[mulch_level_name],mulches[experiment_id]=A482)))</f>
        <v>|</v>
      </c>
    </row>
    <row r="483" spans="2:2" x14ac:dyDescent="0.25">
      <c r="B483" t="str" cm="1">
        <f t="array" ref="B483">TRANSPOSE(_xlfn._xlws.SORT(_xlfn._xlws.FILTER(mulches[mulch_level]&amp;"|"&amp;mulches[mulch_level_name],mulches[experiment_id]=A483)))</f>
        <v>|</v>
      </c>
    </row>
    <row r="484" spans="2:2" x14ac:dyDescent="0.25">
      <c r="B484" t="str" cm="1">
        <f t="array" ref="B484">TRANSPOSE(_xlfn._xlws.SORT(_xlfn._xlws.FILTER(mulches[mulch_level]&amp;"|"&amp;mulches[mulch_level_name],mulches[experiment_id]=A484)))</f>
        <v>|</v>
      </c>
    </row>
    <row r="485" spans="2:2" x14ac:dyDescent="0.25">
      <c r="B485" t="str" cm="1">
        <f t="array" ref="B485">TRANSPOSE(_xlfn._xlws.SORT(_xlfn._xlws.FILTER(mulches[mulch_level]&amp;"|"&amp;mulches[mulch_level_name],mulches[experiment_id]=A485)))</f>
        <v>|</v>
      </c>
    </row>
    <row r="486" spans="2:2" x14ac:dyDescent="0.25">
      <c r="B486" t="str" cm="1">
        <f t="array" ref="B486">TRANSPOSE(_xlfn._xlws.SORT(_xlfn._xlws.FILTER(mulches[mulch_level]&amp;"|"&amp;mulches[mulch_level_name],mulches[experiment_id]=A486)))</f>
        <v>|</v>
      </c>
    </row>
    <row r="487" spans="2:2" x14ac:dyDescent="0.25">
      <c r="B487" t="str" cm="1">
        <f t="array" ref="B487">TRANSPOSE(_xlfn._xlws.SORT(_xlfn._xlws.FILTER(mulches[mulch_level]&amp;"|"&amp;mulches[mulch_level_name],mulches[experiment_id]=A487)))</f>
        <v>|</v>
      </c>
    </row>
    <row r="488" spans="2:2" x14ac:dyDescent="0.25">
      <c r="B488" t="str" cm="1">
        <f t="array" ref="B488">TRANSPOSE(_xlfn._xlws.SORT(_xlfn._xlws.FILTER(mulches[mulch_level]&amp;"|"&amp;mulches[mulch_level_name],mulches[experiment_id]=A488)))</f>
        <v>|</v>
      </c>
    </row>
    <row r="489" spans="2:2" x14ac:dyDescent="0.25">
      <c r="B489" t="str" cm="1">
        <f t="array" ref="B489">TRANSPOSE(_xlfn._xlws.SORT(_xlfn._xlws.FILTER(mulches[mulch_level]&amp;"|"&amp;mulches[mulch_level_name],mulches[experiment_id]=A489)))</f>
        <v>|</v>
      </c>
    </row>
    <row r="490" spans="2:2" x14ac:dyDescent="0.25">
      <c r="B490" t="str" cm="1">
        <f t="array" ref="B490">TRANSPOSE(_xlfn._xlws.SORT(_xlfn._xlws.FILTER(mulches[mulch_level]&amp;"|"&amp;mulches[mulch_level_name],mulches[experiment_id]=A490)))</f>
        <v>|</v>
      </c>
    </row>
    <row r="491" spans="2:2" x14ac:dyDescent="0.25">
      <c r="B491" t="str" cm="1">
        <f t="array" ref="B491">TRANSPOSE(_xlfn._xlws.SORT(_xlfn._xlws.FILTER(mulches[mulch_level]&amp;"|"&amp;mulches[mulch_level_name],mulches[experiment_id]=A491)))</f>
        <v>|</v>
      </c>
    </row>
    <row r="492" spans="2:2" x14ac:dyDescent="0.25">
      <c r="B492" t="str" cm="1">
        <f t="array" ref="B492">TRANSPOSE(_xlfn._xlws.SORT(_xlfn._xlws.FILTER(mulches[mulch_level]&amp;"|"&amp;mulches[mulch_level_name],mulches[experiment_id]=A492)))</f>
        <v>|</v>
      </c>
    </row>
    <row r="493" spans="2:2" x14ac:dyDescent="0.25">
      <c r="B493" t="str" cm="1">
        <f t="array" ref="B493">TRANSPOSE(_xlfn._xlws.SORT(_xlfn._xlws.FILTER(mulches[mulch_level]&amp;"|"&amp;mulches[mulch_level_name],mulches[experiment_id]=A493)))</f>
        <v>|</v>
      </c>
    </row>
    <row r="494" spans="2:2" x14ac:dyDescent="0.25">
      <c r="B494" t="str" cm="1">
        <f t="array" ref="B494">TRANSPOSE(_xlfn._xlws.SORT(_xlfn._xlws.FILTER(mulches[mulch_level]&amp;"|"&amp;mulches[mulch_level_name],mulches[experiment_id]=A494)))</f>
        <v>|</v>
      </c>
    </row>
    <row r="495" spans="2:2" x14ac:dyDescent="0.25">
      <c r="B495" t="str" cm="1">
        <f t="array" ref="B495">TRANSPOSE(_xlfn._xlws.SORT(_xlfn._xlws.FILTER(mulches[mulch_level]&amp;"|"&amp;mulches[mulch_level_name],mulches[experiment_id]=A495)))</f>
        <v>|</v>
      </c>
    </row>
    <row r="496" spans="2:2" x14ac:dyDescent="0.25">
      <c r="B496" t="str" cm="1">
        <f t="array" ref="B496">TRANSPOSE(_xlfn._xlws.SORT(_xlfn._xlws.FILTER(mulches[mulch_level]&amp;"|"&amp;mulches[mulch_level_name],mulches[experiment_id]=A496)))</f>
        <v>|</v>
      </c>
    </row>
    <row r="497" spans="2:2" x14ac:dyDescent="0.25">
      <c r="B497" t="str" cm="1">
        <f t="array" ref="B497">TRANSPOSE(_xlfn._xlws.SORT(_xlfn._xlws.FILTER(mulches[mulch_level]&amp;"|"&amp;mulches[mulch_level_name],mulches[experiment_id]=A497)))</f>
        <v>|</v>
      </c>
    </row>
    <row r="498" spans="2:2" x14ac:dyDescent="0.25">
      <c r="B498" t="str" cm="1">
        <f t="array" ref="B498">TRANSPOSE(_xlfn._xlws.SORT(_xlfn._xlws.FILTER(mulches[mulch_level]&amp;"|"&amp;mulches[mulch_level_name],mulches[experiment_id]=A498)))</f>
        <v>|</v>
      </c>
    </row>
    <row r="499" spans="2:2" x14ac:dyDescent="0.25">
      <c r="B499" t="str" cm="1">
        <f t="array" ref="B499">TRANSPOSE(_xlfn._xlws.SORT(_xlfn._xlws.FILTER(mulches[mulch_level]&amp;"|"&amp;mulches[mulch_level_name],mulches[experiment_id]=A499)))</f>
        <v>|</v>
      </c>
    </row>
    <row r="500" spans="2:2" s="94" customFormat="1" x14ac:dyDescent="0.25">
      <c r="B500" s="94" t="str" cm="1">
        <f t="array" ref="B500">TRANSPOSE(_xlfn._xlws.SORT(_xlfn._xlws.FILTER(mulches[mulch_level]&amp;"|"&amp;mulches[mulch_level_name],mulches[experiment_id]=A500)))</f>
        <v>|</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06" customFormat="1" x14ac:dyDescent="0.25">
      <c r="A1" s="105" t="s">
        <v>5918</v>
      </c>
      <c r="I1" s="107"/>
    </row>
    <row r="2" spans="1:9" x14ac:dyDescent="0.25">
      <c r="A2" t="e" cm="1">
        <f t="array" ref="A2">_xlfn._xlws.SORT(_xlfn.UNIQUE(_xlfn._xlws.FILTER(#REF!,#REF! &lt;&gt; "")))</f>
        <v>#REF!</v>
      </c>
      <c r="B2" t="e" cm="1">
        <f t="array" ref="B2">TRANSPOSE(_xlfn._xlws.SORT(_xlfn._xlws.FILTER(institutions[institute_id]&amp;" | "&amp;institutions[resource_id],#REF!=A2)))</f>
        <v>#REF!</v>
      </c>
    </row>
    <row r="3" spans="1:9" x14ac:dyDescent="0.25">
      <c r="B3" t="e" cm="1">
        <f t="array" ref="B3">TRANSPOSE(_xlfn._xlws.SORT(_xlfn._xlws.FILTER(institutions[institute_id]&amp;" | "&amp;institutions[resource_id],#REF!=A3)))</f>
        <v>#REF!</v>
      </c>
    </row>
    <row r="4" spans="1:9" x14ac:dyDescent="0.25">
      <c r="B4" t="e" cm="1">
        <f t="array" ref="B4">TRANSPOSE(_xlfn._xlws.SORT(_xlfn._xlws.FILTER(institutions[institute_id]&amp;" | "&amp;institutions[resource_id],#REF!=A4)))</f>
        <v>#REF!</v>
      </c>
    </row>
    <row r="5" spans="1:9" x14ac:dyDescent="0.25">
      <c r="B5" t="e" cm="1">
        <f t="array" ref="B5">TRANSPOSE(_xlfn._xlws.SORT(_xlfn._xlws.FILTER(institutions[institute_id]&amp;" | "&amp;institutions[resource_id],#REF!=A5)))</f>
        <v>#REF!</v>
      </c>
    </row>
    <row r="6" spans="1:9" x14ac:dyDescent="0.25">
      <c r="B6" t="e" cm="1">
        <f t="array" ref="B6">TRANSPOSE(_xlfn._xlws.SORT(_xlfn._xlws.FILTER(institutions[institute_id]&amp;" | "&amp;institutions[resource_id],#REF!=A6)))</f>
        <v>#REF!</v>
      </c>
    </row>
    <row r="7" spans="1:9" x14ac:dyDescent="0.25">
      <c r="B7" t="e" cm="1">
        <f t="array" ref="B7">TRANSPOSE(_xlfn._xlws.SORT(_xlfn._xlws.FILTER(institutions[institute_id]&amp;" | "&amp;institutions[resource_id],#REF!=A7)))</f>
        <v>#REF!</v>
      </c>
    </row>
    <row r="8" spans="1:9" x14ac:dyDescent="0.25">
      <c r="B8" t="e" cm="1">
        <f t="array" ref="B8">TRANSPOSE(_xlfn._xlws.SORT(_xlfn._xlws.FILTER(institutions[institute_id]&amp;" | "&amp;institutions[resource_id],#REF!=A8)))</f>
        <v>#REF!</v>
      </c>
    </row>
    <row r="9" spans="1:9" x14ac:dyDescent="0.25">
      <c r="B9" t="e" cm="1">
        <f t="array" ref="B9">TRANSPOSE(_xlfn._xlws.SORT(_xlfn._xlws.FILTER(institutions[institute_id]&amp;" | "&amp;institutions[resource_id],#REF!=A9)))</f>
        <v>#REF!</v>
      </c>
    </row>
    <row r="10" spans="1:9" x14ac:dyDescent="0.25">
      <c r="B10" t="e" cm="1">
        <f t="array" ref="B10">TRANSPOSE(_xlfn._xlws.SORT(_xlfn._xlws.FILTER(institutions[institute_id]&amp;" | "&amp;institutions[resource_id],#REF!=A10)))</f>
        <v>#REF!</v>
      </c>
    </row>
    <row r="11" spans="1:9" x14ac:dyDescent="0.25">
      <c r="B11" t="e" cm="1">
        <f t="array" ref="B11">TRANSPOSE(_xlfn._xlws.SORT(_xlfn._xlws.FILTER(institutions[institute_id]&amp;" | "&amp;institutions[resource_id],#REF!=A11)))</f>
        <v>#REF!</v>
      </c>
    </row>
    <row r="12" spans="1:9" x14ac:dyDescent="0.25">
      <c r="B12" t="e" cm="1">
        <f t="array" ref="B12">TRANSPOSE(_xlfn._xlws.SORT(_xlfn._xlws.FILTER(institutions[institute_id]&amp;" | "&amp;institutions[resource_id],#REF!=A12)))</f>
        <v>#REF!</v>
      </c>
    </row>
    <row r="13" spans="1:9" x14ac:dyDescent="0.25">
      <c r="B13" t="e" cm="1">
        <f t="array" ref="B13">TRANSPOSE(_xlfn._xlws.SORT(_xlfn._xlws.FILTER(institutions[institute_id]&amp;" | "&amp;institutions[resource_id],#REF!=A13)))</f>
        <v>#REF!</v>
      </c>
    </row>
    <row r="14" spans="1:9" x14ac:dyDescent="0.25">
      <c r="B14" t="e" cm="1">
        <f t="array" ref="B14">TRANSPOSE(_xlfn._xlws.SORT(_xlfn._xlws.FILTER(institutions[institute_id]&amp;" | "&amp;institutions[resource_id],#REF!=A14)))</f>
        <v>#REF!</v>
      </c>
    </row>
    <row r="15" spans="1:9" x14ac:dyDescent="0.25">
      <c r="B15" t="e" cm="1">
        <f t="array" ref="B15">TRANSPOSE(_xlfn._xlws.SORT(_xlfn._xlws.FILTER(institutions[institute_id]&amp;" | "&amp;institutions[resource_id],#REF!=A15)))</f>
        <v>#REF!</v>
      </c>
    </row>
    <row r="16" spans="1:9" x14ac:dyDescent="0.25">
      <c r="B16" t="e" cm="1">
        <f t="array" ref="B16">TRANSPOSE(_xlfn._xlws.SORT(_xlfn._xlws.FILTER(institutions[institute_id]&amp;" | "&amp;institutions[resource_id],#REF!=A16)))</f>
        <v>#REF!</v>
      </c>
    </row>
    <row r="17" spans="2:2" x14ac:dyDescent="0.25">
      <c r="B17" t="e" cm="1">
        <f t="array" ref="B17">TRANSPOSE(_xlfn._xlws.SORT(_xlfn._xlws.FILTER(institutions[institute_id]&amp;" | "&amp;institutions[resource_id],#REF!=A17)))</f>
        <v>#REF!</v>
      </c>
    </row>
    <row r="18" spans="2:2" x14ac:dyDescent="0.25">
      <c r="B18" t="e" cm="1">
        <f t="array" ref="B18">TRANSPOSE(_xlfn._xlws.SORT(_xlfn._xlws.FILTER(institutions[institute_id]&amp;" | "&amp;institutions[resource_id],#REF!=A18)))</f>
        <v>#REF!</v>
      </c>
    </row>
    <row r="19" spans="2:2" x14ac:dyDescent="0.25">
      <c r="B19" t="e" cm="1">
        <f t="array" ref="B19">TRANSPOSE(_xlfn._xlws.SORT(_xlfn._xlws.FILTER(institutions[institute_id]&amp;" | "&amp;institutions[resource_id],#REF!=A19)))</f>
        <v>#REF!</v>
      </c>
    </row>
    <row r="20" spans="2:2" x14ac:dyDescent="0.25">
      <c r="B20" t="e" cm="1">
        <f t="array" ref="B20">TRANSPOSE(_xlfn._xlws.SORT(_xlfn._xlws.FILTER(institutions[institute_id]&amp;" | "&amp;institutions[resource_id],#REF!=A20)))</f>
        <v>#REF!</v>
      </c>
    </row>
    <row r="21" spans="2:2" x14ac:dyDescent="0.25">
      <c r="B21" t="e" cm="1">
        <f t="array" ref="B21">TRANSPOSE(_xlfn._xlws.SORT(_xlfn._xlws.FILTER(institutions[institute_id]&amp;" | "&amp;institutions[resource_id],#REF!=A21)))</f>
        <v>#REF!</v>
      </c>
    </row>
    <row r="22" spans="2:2" x14ac:dyDescent="0.25">
      <c r="B22" t="e" cm="1">
        <f t="array" ref="B22">TRANSPOSE(_xlfn._xlws.SORT(_xlfn._xlws.FILTER(institutions[institute_id]&amp;" | "&amp;institutions[resource_id],#REF!=A22)))</f>
        <v>#REF!</v>
      </c>
    </row>
    <row r="23" spans="2:2" x14ac:dyDescent="0.25">
      <c r="B23" t="e" cm="1">
        <f t="array" ref="B23">TRANSPOSE(_xlfn._xlws.SORT(_xlfn._xlws.FILTER(institutions[institute_id]&amp;" | "&amp;institutions[resource_id],#REF!=A23)))</f>
        <v>#REF!</v>
      </c>
    </row>
    <row r="24" spans="2:2" x14ac:dyDescent="0.25">
      <c r="B24" t="e" cm="1">
        <f t="array" ref="B24">TRANSPOSE(_xlfn._xlws.SORT(_xlfn._xlws.FILTER(institutions[institute_id]&amp;" | "&amp;institutions[resource_id],#REF!=A24)))</f>
        <v>#REF!</v>
      </c>
    </row>
    <row r="25" spans="2:2" x14ac:dyDescent="0.25">
      <c r="B25" t="e" cm="1">
        <f t="array" ref="B25">TRANSPOSE(_xlfn._xlws.SORT(_xlfn._xlws.FILTER(institutions[institute_id]&amp;" | "&amp;institutions[resource_id],#REF!=A25)))</f>
        <v>#REF!</v>
      </c>
    </row>
    <row r="26" spans="2:2" x14ac:dyDescent="0.25">
      <c r="B26" t="e" cm="1">
        <f t="array" ref="B26">TRANSPOSE(_xlfn._xlws.SORT(_xlfn._xlws.FILTER(institutions[institute_id]&amp;" | "&amp;institutions[resource_id],#REF!=A26)))</f>
        <v>#REF!</v>
      </c>
    </row>
    <row r="27" spans="2:2" x14ac:dyDescent="0.25">
      <c r="B27" t="e" cm="1">
        <f t="array" ref="B27">TRANSPOSE(_xlfn._xlws.SORT(_xlfn._xlws.FILTER(institutions[institute_id]&amp;" | "&amp;institutions[resource_id],#REF!=A27)))</f>
        <v>#REF!</v>
      </c>
    </row>
    <row r="28" spans="2:2" x14ac:dyDescent="0.25">
      <c r="B28" t="e" cm="1">
        <f t="array" ref="B28">TRANSPOSE(_xlfn._xlws.SORT(_xlfn._xlws.FILTER(institutions[institute_id]&amp;" | "&amp;institutions[resource_id],#REF!=A28)))</f>
        <v>#REF!</v>
      </c>
    </row>
    <row r="29" spans="2:2" x14ac:dyDescent="0.25">
      <c r="B29" t="e" cm="1">
        <f t="array" ref="B29">TRANSPOSE(_xlfn._xlws.SORT(_xlfn._xlws.FILTER(institutions[institute_id]&amp;" | "&amp;institutions[resource_id],#REF!=A29)))</f>
        <v>#REF!</v>
      </c>
    </row>
    <row r="30" spans="2:2" x14ac:dyDescent="0.25">
      <c r="B30" t="e" cm="1">
        <f t="array" ref="B30">TRANSPOSE(_xlfn._xlws.SORT(_xlfn._xlws.FILTER(institutions[institute_id]&amp;" | "&amp;institutions[resource_id],#REF!=A30)))</f>
        <v>#REF!</v>
      </c>
    </row>
    <row r="31" spans="2:2" x14ac:dyDescent="0.25">
      <c r="B31" t="e" cm="1">
        <f t="array" ref="B31">TRANSPOSE(_xlfn._xlws.SORT(_xlfn._xlws.FILTER(institutions[institute_id]&amp;" | "&amp;institutions[resource_id],#REF!=A31)))</f>
        <v>#REF!</v>
      </c>
    </row>
    <row r="32" spans="2:2" x14ac:dyDescent="0.25">
      <c r="B32" t="e" cm="1">
        <f t="array" ref="B32">TRANSPOSE(_xlfn._xlws.SORT(_xlfn._xlws.FILTER(institutions[institute_id]&amp;" | "&amp;institutions[resource_id],#REF!=A32)))</f>
        <v>#REF!</v>
      </c>
    </row>
    <row r="33" spans="2:2" x14ac:dyDescent="0.25">
      <c r="B33" t="e" cm="1">
        <f t="array" ref="B33">TRANSPOSE(_xlfn._xlws.SORT(_xlfn._xlws.FILTER(institutions[institute_id]&amp;" | "&amp;institutions[resource_id],#REF!=A33)))</f>
        <v>#REF!</v>
      </c>
    </row>
    <row r="34" spans="2:2" x14ac:dyDescent="0.25">
      <c r="B34" t="e" cm="1">
        <f t="array" ref="B34">TRANSPOSE(_xlfn._xlws.SORT(_xlfn._xlws.FILTER(institutions[institute_id]&amp;" | "&amp;institutions[resource_id],#REF!=A34)))</f>
        <v>#REF!</v>
      </c>
    </row>
    <row r="35" spans="2:2" x14ac:dyDescent="0.25">
      <c r="B35" t="e" cm="1">
        <f t="array" ref="B35">TRANSPOSE(_xlfn._xlws.SORT(_xlfn._xlws.FILTER(institutions[institute_id]&amp;" | "&amp;institutions[resource_id],#REF!=A35)))</f>
        <v>#REF!</v>
      </c>
    </row>
    <row r="36" spans="2:2" x14ac:dyDescent="0.25">
      <c r="B36" t="e" cm="1">
        <f t="array" ref="B36">TRANSPOSE(_xlfn._xlws.SORT(_xlfn._xlws.FILTER(institutions[institute_id]&amp;" | "&amp;institutions[resource_id],#REF!=A36)))</f>
        <v>#REF!</v>
      </c>
    </row>
    <row r="37" spans="2:2" x14ac:dyDescent="0.25">
      <c r="B37" t="e" cm="1">
        <f t="array" ref="B37">TRANSPOSE(_xlfn._xlws.SORT(_xlfn._xlws.FILTER(institutions[institute_id]&amp;" | "&amp;institutions[resource_id],#REF!=A37)))</f>
        <v>#REF!</v>
      </c>
    </row>
    <row r="38" spans="2:2" x14ac:dyDescent="0.25">
      <c r="B38" t="e" cm="1">
        <f t="array" ref="B38">TRANSPOSE(_xlfn._xlws.SORT(_xlfn._xlws.FILTER(institutions[institute_id]&amp;" | "&amp;institutions[resource_id],#REF!=A38)))</f>
        <v>#REF!</v>
      </c>
    </row>
    <row r="39" spans="2:2" x14ac:dyDescent="0.25">
      <c r="B39" t="e" cm="1">
        <f t="array" ref="B39">TRANSPOSE(_xlfn._xlws.SORT(_xlfn._xlws.FILTER(institutions[institute_id]&amp;" | "&amp;institutions[resource_id],#REF!=A39)))</f>
        <v>#REF!</v>
      </c>
    </row>
    <row r="40" spans="2:2" x14ac:dyDescent="0.25">
      <c r="B40" t="e" cm="1">
        <f t="array" ref="B40">TRANSPOSE(_xlfn._xlws.SORT(_xlfn._xlws.FILTER(institutions[institute_id]&amp;" | "&amp;institutions[resource_id],#REF!=A40)))</f>
        <v>#REF!</v>
      </c>
    </row>
    <row r="41" spans="2:2" x14ac:dyDescent="0.25">
      <c r="B41" t="e" cm="1">
        <f t="array" ref="B41">TRANSPOSE(_xlfn._xlws.SORT(_xlfn._xlws.FILTER(institutions[institute_id]&amp;" | "&amp;institutions[resource_id],#REF!=A41)))</f>
        <v>#REF!</v>
      </c>
    </row>
    <row r="42" spans="2:2" x14ac:dyDescent="0.25">
      <c r="B42" t="e" cm="1">
        <f t="array" ref="B42">TRANSPOSE(_xlfn._xlws.SORT(_xlfn._xlws.FILTER(institutions[institute_id]&amp;" | "&amp;institutions[resource_id],#REF!=A42)))</f>
        <v>#REF!</v>
      </c>
    </row>
    <row r="43" spans="2:2" x14ac:dyDescent="0.25">
      <c r="B43" t="e" cm="1">
        <f t="array" ref="B43">TRANSPOSE(_xlfn._xlws.SORT(_xlfn._xlws.FILTER(institutions[institute_id]&amp;" | "&amp;institutions[resource_id],#REF!=A43)))</f>
        <v>#REF!</v>
      </c>
    </row>
    <row r="44" spans="2:2" x14ac:dyDescent="0.25">
      <c r="B44" t="e" cm="1">
        <f t="array" ref="B44">TRANSPOSE(_xlfn._xlws.SORT(_xlfn._xlws.FILTER(institutions[institute_id]&amp;" | "&amp;institutions[resource_id],#REF!=A44)))</f>
        <v>#REF!</v>
      </c>
    </row>
    <row r="45" spans="2:2" x14ac:dyDescent="0.25">
      <c r="B45" t="e" cm="1">
        <f t="array" ref="B45">TRANSPOSE(_xlfn._xlws.SORT(_xlfn._xlws.FILTER(institutions[institute_id]&amp;" | "&amp;institutions[resource_id],#REF!=A45)))</f>
        <v>#REF!</v>
      </c>
    </row>
    <row r="46" spans="2:2" x14ac:dyDescent="0.25">
      <c r="B46" t="e" cm="1">
        <f t="array" ref="B46">TRANSPOSE(_xlfn._xlws.SORT(_xlfn._xlws.FILTER(institutions[institute_id]&amp;" | "&amp;institutions[resource_id],#REF!=A46)))</f>
        <v>#REF!</v>
      </c>
    </row>
    <row r="47" spans="2:2" x14ac:dyDescent="0.25">
      <c r="B47" t="e" cm="1">
        <f t="array" ref="B47">TRANSPOSE(_xlfn._xlws.SORT(_xlfn._xlws.FILTER(institutions[institute_id]&amp;" | "&amp;institutions[resource_id],#REF!=A47)))</f>
        <v>#REF!</v>
      </c>
    </row>
    <row r="48" spans="2:2" x14ac:dyDescent="0.25">
      <c r="B48" t="e" cm="1">
        <f t="array" ref="B48">TRANSPOSE(_xlfn._xlws.SORT(_xlfn._xlws.FILTER(institutions[institute_id]&amp;" | "&amp;institutions[resource_id],#REF!=A48)))</f>
        <v>#REF!</v>
      </c>
    </row>
    <row r="49" spans="2:2" x14ac:dyDescent="0.25">
      <c r="B49" t="e" cm="1">
        <f t="array" ref="B49">TRANSPOSE(_xlfn._xlws.SORT(_xlfn._xlws.FILTER(institutions[institute_id]&amp;" | "&amp;institutions[resource_id],#REF!=A49)))</f>
        <v>#REF!</v>
      </c>
    </row>
    <row r="50" spans="2:2" x14ac:dyDescent="0.25">
      <c r="B50" t="e" cm="1">
        <f t="array" ref="B50">TRANSPOSE(_xlfn._xlws.SORT(_xlfn._xlws.FILTER(institutions[institute_id]&amp;" | "&amp;institutions[resource_id],#REF!=A50)))</f>
        <v>#REF!</v>
      </c>
    </row>
    <row r="51" spans="2:2" x14ac:dyDescent="0.25">
      <c r="B51" t="e" cm="1">
        <f t="array" ref="B51">TRANSPOSE(_xlfn._xlws.SORT(_xlfn._xlws.FILTER(institutions[institute_id]&amp;" | "&amp;institutions[resource_id],#REF!=A51)))</f>
        <v>#REF!</v>
      </c>
    </row>
    <row r="52" spans="2:2" x14ac:dyDescent="0.25">
      <c r="B52" t="e" cm="1">
        <f t="array" ref="B52">TRANSPOSE(_xlfn._xlws.SORT(_xlfn._xlws.FILTER(institutions[institute_id]&amp;" | "&amp;institutions[resource_id],#REF!=A52)))</f>
        <v>#REF!</v>
      </c>
    </row>
    <row r="53" spans="2:2" x14ac:dyDescent="0.25">
      <c r="B53" t="e" cm="1">
        <f t="array" ref="B53">TRANSPOSE(_xlfn._xlws.SORT(_xlfn._xlws.FILTER(institutions[institute_id]&amp;" | "&amp;institutions[resource_id],#REF!=A53)))</f>
        <v>#REF!</v>
      </c>
    </row>
    <row r="54" spans="2:2" x14ac:dyDescent="0.25">
      <c r="B54" t="e" cm="1">
        <f t="array" ref="B54">TRANSPOSE(_xlfn._xlws.SORT(_xlfn._xlws.FILTER(institutions[institute_id]&amp;" | "&amp;institutions[resource_id],#REF!=A54)))</f>
        <v>#REF!</v>
      </c>
    </row>
    <row r="55" spans="2:2" x14ac:dyDescent="0.25">
      <c r="B55" t="e" cm="1">
        <f t="array" ref="B55">TRANSPOSE(_xlfn._xlws.SORT(_xlfn._xlws.FILTER(institutions[institute_id]&amp;" | "&amp;institutions[resource_id],#REF!=A55)))</f>
        <v>#REF!</v>
      </c>
    </row>
    <row r="56" spans="2:2" x14ac:dyDescent="0.25">
      <c r="B56" t="e" cm="1">
        <f t="array" ref="B56">TRANSPOSE(_xlfn._xlws.SORT(_xlfn._xlws.FILTER(institutions[institute_id]&amp;" | "&amp;institutions[resource_id],#REF!=A56)))</f>
        <v>#REF!</v>
      </c>
    </row>
    <row r="57" spans="2:2" x14ac:dyDescent="0.25">
      <c r="B57" t="e" cm="1">
        <f t="array" ref="B57">TRANSPOSE(_xlfn._xlws.SORT(_xlfn._xlws.FILTER(institutions[institute_id]&amp;" | "&amp;institutions[resource_id],#REF!=A57)))</f>
        <v>#REF!</v>
      </c>
    </row>
    <row r="58" spans="2:2" x14ac:dyDescent="0.25">
      <c r="B58" t="e" cm="1">
        <f t="array" ref="B58">TRANSPOSE(_xlfn._xlws.SORT(_xlfn._xlws.FILTER(institutions[institute_id]&amp;" | "&amp;institutions[resource_id],#REF!=A58)))</f>
        <v>#REF!</v>
      </c>
    </row>
    <row r="59" spans="2:2" x14ac:dyDescent="0.25">
      <c r="B59" t="e" cm="1">
        <f t="array" ref="B59">TRANSPOSE(_xlfn._xlws.SORT(_xlfn._xlws.FILTER(institutions[institute_id]&amp;" | "&amp;institutions[resource_id],#REF!=A59)))</f>
        <v>#REF!</v>
      </c>
    </row>
    <row r="60" spans="2:2" x14ac:dyDescent="0.25">
      <c r="B60" t="e" cm="1">
        <f t="array" ref="B60">TRANSPOSE(_xlfn._xlws.SORT(_xlfn._xlws.FILTER(institutions[institute_id]&amp;" | "&amp;institutions[resource_id],#REF!=A60)))</f>
        <v>#REF!</v>
      </c>
    </row>
    <row r="61" spans="2:2" x14ac:dyDescent="0.25">
      <c r="B61" t="e" cm="1">
        <f t="array" ref="B61">TRANSPOSE(_xlfn._xlws.SORT(_xlfn._xlws.FILTER(institutions[institute_id]&amp;" | "&amp;institutions[resource_id],#REF!=A61)))</f>
        <v>#REF!</v>
      </c>
    </row>
    <row r="62" spans="2:2" x14ac:dyDescent="0.25">
      <c r="B62" t="e" cm="1">
        <f t="array" ref="B62">TRANSPOSE(_xlfn._xlws.SORT(_xlfn._xlws.FILTER(institutions[institute_id]&amp;" | "&amp;institutions[resource_id],#REF!=A62)))</f>
        <v>#REF!</v>
      </c>
    </row>
    <row r="63" spans="2:2" x14ac:dyDescent="0.25">
      <c r="B63" t="e" cm="1">
        <f t="array" ref="B63">TRANSPOSE(_xlfn._xlws.SORT(_xlfn._xlws.FILTER(institutions[institute_id]&amp;" | "&amp;institutions[resource_id],#REF!=A63)))</f>
        <v>#REF!</v>
      </c>
    </row>
    <row r="64" spans="2:2" x14ac:dyDescent="0.25">
      <c r="B64" t="e" cm="1">
        <f t="array" ref="B64">TRANSPOSE(_xlfn._xlws.SORT(_xlfn._xlws.FILTER(institutions[institute_id]&amp;" | "&amp;institutions[resource_id],#REF!=A64)))</f>
        <v>#REF!</v>
      </c>
    </row>
    <row r="65" spans="2:2" x14ac:dyDescent="0.25">
      <c r="B65" t="e" cm="1">
        <f t="array" ref="B65">TRANSPOSE(_xlfn._xlws.SORT(_xlfn._xlws.FILTER(institutions[institute_id]&amp;" | "&amp;institutions[resource_id],#REF!=A65)))</f>
        <v>#REF!</v>
      </c>
    </row>
    <row r="66" spans="2:2" x14ac:dyDescent="0.25">
      <c r="B66" t="e" cm="1">
        <f t="array" ref="B66">TRANSPOSE(_xlfn._xlws.SORT(_xlfn._xlws.FILTER(institutions[institute_id]&amp;" | "&amp;institutions[resource_id],#REF!=A66)))</f>
        <v>#REF!</v>
      </c>
    </row>
    <row r="67" spans="2:2" x14ac:dyDescent="0.25">
      <c r="B67" t="e" cm="1">
        <f t="array" ref="B67">TRANSPOSE(_xlfn._xlws.SORT(_xlfn._xlws.FILTER(institutions[institute_id]&amp;" | "&amp;institutions[resource_id],#REF!=A67)))</f>
        <v>#REF!</v>
      </c>
    </row>
    <row r="68" spans="2:2" x14ac:dyDescent="0.25">
      <c r="B68" t="e" cm="1">
        <f t="array" ref="B68">TRANSPOSE(_xlfn._xlws.SORT(_xlfn._xlws.FILTER(institutions[institute_id]&amp;" | "&amp;institutions[resource_id],#REF!=A68)))</f>
        <v>#REF!</v>
      </c>
    </row>
    <row r="69" spans="2:2" x14ac:dyDescent="0.25">
      <c r="B69" t="e" cm="1">
        <f t="array" ref="B69">TRANSPOSE(_xlfn._xlws.SORT(_xlfn._xlws.FILTER(institutions[institute_id]&amp;" | "&amp;institutions[resource_id],#REF!=A69)))</f>
        <v>#REF!</v>
      </c>
    </row>
    <row r="70" spans="2:2" x14ac:dyDescent="0.25">
      <c r="B70" t="e" cm="1">
        <f t="array" ref="B70">TRANSPOSE(_xlfn._xlws.SORT(_xlfn._xlws.FILTER(institutions[institute_id]&amp;" | "&amp;institutions[resource_id],#REF!=A70)))</f>
        <v>#REF!</v>
      </c>
    </row>
    <row r="71" spans="2:2" x14ac:dyDescent="0.25">
      <c r="B71" t="e" cm="1">
        <f t="array" ref="B71">TRANSPOSE(_xlfn._xlws.SORT(_xlfn._xlws.FILTER(institutions[institute_id]&amp;" | "&amp;institutions[resource_id],#REF!=A71)))</f>
        <v>#REF!</v>
      </c>
    </row>
    <row r="72" spans="2:2" x14ac:dyDescent="0.25">
      <c r="B72" t="e" cm="1">
        <f t="array" ref="B72">TRANSPOSE(_xlfn._xlws.SORT(_xlfn._xlws.FILTER(institutions[institute_id]&amp;" | "&amp;institutions[resource_id],#REF!=A72)))</f>
        <v>#REF!</v>
      </c>
    </row>
    <row r="73" spans="2:2" x14ac:dyDescent="0.25">
      <c r="B73" t="e" cm="1">
        <f t="array" ref="B73">TRANSPOSE(_xlfn._xlws.SORT(_xlfn._xlws.FILTER(institutions[institute_id]&amp;" | "&amp;institutions[resource_id],#REF!=A73)))</f>
        <v>#REF!</v>
      </c>
    </row>
    <row r="74" spans="2:2" x14ac:dyDescent="0.25">
      <c r="B74" t="e" cm="1">
        <f t="array" ref="B74">TRANSPOSE(_xlfn._xlws.SORT(_xlfn._xlws.FILTER(institutions[institute_id]&amp;" | "&amp;institutions[resource_id],#REF!=A74)))</f>
        <v>#REF!</v>
      </c>
    </row>
    <row r="75" spans="2:2" x14ac:dyDescent="0.25">
      <c r="B75" t="e" cm="1">
        <f t="array" ref="B75">TRANSPOSE(_xlfn._xlws.SORT(_xlfn._xlws.FILTER(institutions[institute_id]&amp;" | "&amp;institutions[resource_id],#REF!=A75)))</f>
        <v>#REF!</v>
      </c>
    </row>
    <row r="76" spans="2:2" x14ac:dyDescent="0.25">
      <c r="B76" t="e" cm="1">
        <f t="array" ref="B76">TRANSPOSE(_xlfn._xlws.SORT(_xlfn._xlws.FILTER(institutions[institute_id]&amp;" | "&amp;institutions[resource_id],#REF!=A76)))</f>
        <v>#REF!</v>
      </c>
    </row>
    <row r="77" spans="2:2" x14ac:dyDescent="0.25">
      <c r="B77" t="e" cm="1">
        <f t="array" ref="B77">TRANSPOSE(_xlfn._xlws.SORT(_xlfn._xlws.FILTER(institutions[institute_id]&amp;" | "&amp;institutions[resource_id],#REF!=A77)))</f>
        <v>#REF!</v>
      </c>
    </row>
    <row r="78" spans="2:2" x14ac:dyDescent="0.25">
      <c r="B78" t="e" cm="1">
        <f t="array" ref="B78">TRANSPOSE(_xlfn._xlws.SORT(_xlfn._xlws.FILTER(institutions[institute_id]&amp;" | "&amp;institutions[resource_id],#REF!=A78)))</f>
        <v>#REF!</v>
      </c>
    </row>
    <row r="79" spans="2:2" x14ac:dyDescent="0.25">
      <c r="B79" t="e" cm="1">
        <f t="array" ref="B79">TRANSPOSE(_xlfn._xlws.SORT(_xlfn._xlws.FILTER(institutions[institute_id]&amp;" | "&amp;institutions[resource_id],#REF!=A79)))</f>
        <v>#REF!</v>
      </c>
    </row>
    <row r="80" spans="2:2" x14ac:dyDescent="0.25">
      <c r="B80" t="e" cm="1">
        <f t="array" ref="B80">TRANSPOSE(_xlfn._xlws.SORT(_xlfn._xlws.FILTER(institutions[institute_id]&amp;" | "&amp;institutions[resource_id],#REF!=A80)))</f>
        <v>#REF!</v>
      </c>
    </row>
    <row r="81" spans="2:2" x14ac:dyDescent="0.25">
      <c r="B81" t="e" cm="1">
        <f t="array" ref="B81">TRANSPOSE(_xlfn._xlws.SORT(_xlfn._xlws.FILTER(institutions[institute_id]&amp;" | "&amp;institutions[resource_id],#REF!=A81)))</f>
        <v>#REF!</v>
      </c>
    </row>
    <row r="82" spans="2:2" x14ac:dyDescent="0.25">
      <c r="B82" t="e" cm="1">
        <f t="array" ref="B82">TRANSPOSE(_xlfn._xlws.SORT(_xlfn._xlws.FILTER(institutions[institute_id]&amp;" | "&amp;institutions[resource_id],#REF!=A82)))</f>
        <v>#REF!</v>
      </c>
    </row>
    <row r="83" spans="2:2" x14ac:dyDescent="0.25">
      <c r="B83" t="e" cm="1">
        <f t="array" ref="B83">TRANSPOSE(_xlfn._xlws.SORT(_xlfn._xlws.FILTER(institutions[institute_id]&amp;" | "&amp;institutions[resource_id],#REF!=A83)))</f>
        <v>#REF!</v>
      </c>
    </row>
    <row r="84" spans="2:2" x14ac:dyDescent="0.25">
      <c r="B84" t="e" cm="1">
        <f t="array" ref="B84">TRANSPOSE(_xlfn._xlws.SORT(_xlfn._xlws.FILTER(institutions[institute_id]&amp;" | "&amp;institutions[resource_id],#REF!=A84)))</f>
        <v>#REF!</v>
      </c>
    </row>
    <row r="85" spans="2:2" x14ac:dyDescent="0.25">
      <c r="B85" t="e" cm="1">
        <f t="array" ref="B85">TRANSPOSE(_xlfn._xlws.SORT(_xlfn._xlws.FILTER(institutions[institute_id]&amp;" | "&amp;institutions[resource_id],#REF!=A85)))</f>
        <v>#REF!</v>
      </c>
    </row>
    <row r="86" spans="2:2" x14ac:dyDescent="0.25">
      <c r="B86" t="e" cm="1">
        <f t="array" ref="B86">TRANSPOSE(_xlfn._xlws.SORT(_xlfn._xlws.FILTER(institutions[institute_id]&amp;" | "&amp;institutions[resource_id],#REF!=A86)))</f>
        <v>#REF!</v>
      </c>
    </row>
    <row r="87" spans="2:2" x14ac:dyDescent="0.25">
      <c r="B87" t="e" cm="1">
        <f t="array" ref="B87">TRANSPOSE(_xlfn._xlws.SORT(_xlfn._xlws.FILTER(institutions[institute_id]&amp;" | "&amp;institutions[resource_id],#REF!=A87)))</f>
        <v>#REF!</v>
      </c>
    </row>
    <row r="88" spans="2:2" x14ac:dyDescent="0.25">
      <c r="B88" t="e" cm="1">
        <f t="array" ref="B88">TRANSPOSE(_xlfn._xlws.SORT(_xlfn._xlws.FILTER(institutions[institute_id]&amp;" | "&amp;institutions[resource_id],#REF!=A88)))</f>
        <v>#REF!</v>
      </c>
    </row>
    <row r="89" spans="2:2" x14ac:dyDescent="0.25">
      <c r="B89" t="e" cm="1">
        <f t="array" ref="B89">TRANSPOSE(_xlfn._xlws.SORT(_xlfn._xlws.FILTER(institutions[institute_id]&amp;" | "&amp;institutions[resource_id],#REF!=A89)))</f>
        <v>#REF!</v>
      </c>
    </row>
    <row r="90" spans="2:2" x14ac:dyDescent="0.25">
      <c r="B90" t="e" cm="1">
        <f t="array" ref="B90">TRANSPOSE(_xlfn._xlws.SORT(_xlfn._xlws.FILTER(institutions[institute_id]&amp;" | "&amp;institutions[resource_id],#REF!=A90)))</f>
        <v>#REF!</v>
      </c>
    </row>
    <row r="91" spans="2:2" x14ac:dyDescent="0.25">
      <c r="B91" t="e" cm="1">
        <f t="array" ref="B91">TRANSPOSE(_xlfn._xlws.SORT(_xlfn._xlws.FILTER(institutions[institute_id]&amp;" | "&amp;institutions[resource_id],#REF!=A91)))</f>
        <v>#REF!</v>
      </c>
    </row>
    <row r="92" spans="2:2" x14ac:dyDescent="0.25">
      <c r="B92" t="e" cm="1">
        <f t="array" ref="B92">TRANSPOSE(_xlfn._xlws.SORT(_xlfn._xlws.FILTER(institutions[institute_id]&amp;" | "&amp;institutions[resource_id],#REF!=A92)))</f>
        <v>#REF!</v>
      </c>
    </row>
    <row r="93" spans="2:2" x14ac:dyDescent="0.25">
      <c r="B93" t="e" cm="1">
        <f t="array" ref="B93">TRANSPOSE(_xlfn._xlws.SORT(_xlfn._xlws.FILTER(institutions[institute_id]&amp;" | "&amp;institutions[resource_id],#REF!=A93)))</f>
        <v>#REF!</v>
      </c>
    </row>
    <row r="94" spans="2:2" x14ac:dyDescent="0.25">
      <c r="B94" t="e" cm="1">
        <f t="array" ref="B94">TRANSPOSE(_xlfn._xlws.SORT(_xlfn._xlws.FILTER(institutions[institute_id]&amp;" | "&amp;institutions[resource_id],#REF!=A94)))</f>
        <v>#REF!</v>
      </c>
    </row>
    <row r="95" spans="2:2" x14ac:dyDescent="0.25">
      <c r="B95" t="e" cm="1">
        <f t="array" ref="B95">TRANSPOSE(_xlfn._xlws.SORT(_xlfn._xlws.FILTER(institutions[institute_id]&amp;" | "&amp;institutions[resource_id],#REF!=A95)))</f>
        <v>#REF!</v>
      </c>
    </row>
    <row r="96" spans="2:2" x14ac:dyDescent="0.25">
      <c r="B96" t="e" cm="1">
        <f t="array" ref="B96">TRANSPOSE(_xlfn._xlws.SORT(_xlfn._xlws.FILTER(institutions[institute_id]&amp;" | "&amp;institutions[resource_id],#REF!=A96)))</f>
        <v>#REF!</v>
      </c>
    </row>
    <row r="97" spans="2:2" x14ac:dyDescent="0.25">
      <c r="B97" t="e" cm="1">
        <f t="array" ref="B97">TRANSPOSE(_xlfn._xlws.SORT(_xlfn._xlws.FILTER(institutions[institute_id]&amp;" | "&amp;institutions[resource_id],#REF!=A97)))</f>
        <v>#REF!</v>
      </c>
    </row>
    <row r="98" spans="2:2" x14ac:dyDescent="0.25">
      <c r="B98" t="e" cm="1">
        <f t="array" ref="B98">TRANSPOSE(_xlfn._xlws.SORT(_xlfn._xlws.FILTER(institutions[institute_id]&amp;" | "&amp;institutions[resource_id],#REF!=A98)))</f>
        <v>#REF!</v>
      </c>
    </row>
    <row r="99" spans="2:2" x14ac:dyDescent="0.25">
      <c r="B99" t="e" cm="1">
        <f t="array" ref="B99">TRANSPOSE(_xlfn._xlws.SORT(_xlfn._xlws.FILTER(institutions[institute_id]&amp;" | "&amp;institutions[resource_id],#REF!=A99)))</f>
        <v>#REF!</v>
      </c>
    </row>
    <row r="100" spans="2:2" x14ac:dyDescent="0.25">
      <c r="B100" t="e" cm="1">
        <f t="array" ref="B100">TRANSPOSE(_xlfn._xlws.SORT(_xlfn._xlws.FILTER(institutions[institute_id]&amp;" | "&amp;institutions[resource_id],#REF!=A100)))</f>
        <v>#REF!</v>
      </c>
    </row>
    <row r="101" spans="2:2" x14ac:dyDescent="0.25">
      <c r="B101" t="e" cm="1">
        <f t="array" ref="B101">TRANSPOSE(_xlfn._xlws.SORT(_xlfn._xlws.FILTER(institutions[institute_id]&amp;" | "&amp;institutions[resource_id],#REF!=A101)))</f>
        <v>#REF!</v>
      </c>
    </row>
    <row r="102" spans="2:2" x14ac:dyDescent="0.25">
      <c r="B102" t="e" cm="1">
        <f t="array" ref="B102">TRANSPOSE(_xlfn._xlws.SORT(_xlfn._xlws.FILTER(institutions[institute_id]&amp;" | "&amp;institutions[resource_id],#REF!=A102)))</f>
        <v>#REF!</v>
      </c>
    </row>
    <row r="103" spans="2:2" x14ac:dyDescent="0.25">
      <c r="B103" t="e" cm="1">
        <f t="array" ref="B103">TRANSPOSE(_xlfn._xlws.SORT(_xlfn._xlws.FILTER(institutions[institute_id]&amp;" | "&amp;institutions[resource_id],#REF!=A103)))</f>
        <v>#REF!</v>
      </c>
    </row>
    <row r="104" spans="2:2" x14ac:dyDescent="0.25">
      <c r="B104" t="e" cm="1">
        <f t="array" ref="B104">TRANSPOSE(_xlfn._xlws.SORT(_xlfn._xlws.FILTER(institutions[institute_id]&amp;" | "&amp;institutions[resource_id],#REF!=A104)))</f>
        <v>#REF!</v>
      </c>
    </row>
    <row r="105" spans="2:2" x14ac:dyDescent="0.25">
      <c r="B105" t="e" cm="1">
        <f t="array" ref="B105">TRANSPOSE(_xlfn._xlws.SORT(_xlfn._xlws.FILTER(institutions[institute_id]&amp;" | "&amp;institutions[resource_id],#REF!=A105)))</f>
        <v>#REF!</v>
      </c>
    </row>
    <row r="106" spans="2:2" x14ac:dyDescent="0.25">
      <c r="B106" t="e" cm="1">
        <f t="array" ref="B106">TRANSPOSE(_xlfn._xlws.SORT(_xlfn._xlws.FILTER(institutions[institute_id]&amp;" | "&amp;institutions[resource_id],#REF!=A106)))</f>
        <v>#REF!</v>
      </c>
    </row>
    <row r="107" spans="2:2" x14ac:dyDescent="0.25">
      <c r="B107" t="e" cm="1">
        <f t="array" ref="B107">TRANSPOSE(_xlfn._xlws.SORT(_xlfn._xlws.FILTER(institutions[institute_id]&amp;" | "&amp;institutions[resource_id],#REF!=A107)))</f>
        <v>#REF!</v>
      </c>
    </row>
    <row r="108" spans="2:2" x14ac:dyDescent="0.25">
      <c r="B108" t="e" cm="1">
        <f t="array" ref="B108">TRANSPOSE(_xlfn._xlws.SORT(_xlfn._xlws.FILTER(institutions[institute_id]&amp;" | "&amp;institutions[resource_id],#REF!=A108)))</f>
        <v>#REF!</v>
      </c>
    </row>
    <row r="109" spans="2:2" x14ac:dyDescent="0.25">
      <c r="B109" t="e" cm="1">
        <f t="array" ref="B109">TRANSPOSE(_xlfn._xlws.SORT(_xlfn._xlws.FILTER(institutions[institute_id]&amp;" | "&amp;institutions[resource_id],#REF!=A109)))</f>
        <v>#REF!</v>
      </c>
    </row>
    <row r="110" spans="2:2" x14ac:dyDescent="0.25">
      <c r="B110" t="e" cm="1">
        <f t="array" ref="B110">TRANSPOSE(_xlfn._xlws.SORT(_xlfn._xlws.FILTER(institutions[institute_id]&amp;" | "&amp;institutions[resource_id],#REF!=A110)))</f>
        <v>#REF!</v>
      </c>
    </row>
    <row r="111" spans="2:2" x14ac:dyDescent="0.25">
      <c r="B111" t="e" cm="1">
        <f t="array" ref="B111">TRANSPOSE(_xlfn._xlws.SORT(_xlfn._xlws.FILTER(institutions[institute_id]&amp;" | "&amp;institutions[resource_id],#REF!=A111)))</f>
        <v>#REF!</v>
      </c>
    </row>
    <row r="112" spans="2:2" x14ac:dyDescent="0.25">
      <c r="B112" t="e" cm="1">
        <f t="array" ref="B112">TRANSPOSE(_xlfn._xlws.SORT(_xlfn._xlws.FILTER(institutions[institute_id]&amp;" | "&amp;institutions[resource_id],#REF!=A112)))</f>
        <v>#REF!</v>
      </c>
    </row>
    <row r="113" spans="2:2" x14ac:dyDescent="0.25">
      <c r="B113" t="e" cm="1">
        <f t="array" ref="B113">TRANSPOSE(_xlfn._xlws.SORT(_xlfn._xlws.FILTER(institutions[institute_id]&amp;" | "&amp;institutions[resource_id],#REF!=A113)))</f>
        <v>#REF!</v>
      </c>
    </row>
    <row r="114" spans="2:2" x14ac:dyDescent="0.25">
      <c r="B114" t="e" cm="1">
        <f t="array" ref="B114">TRANSPOSE(_xlfn._xlws.SORT(_xlfn._xlws.FILTER(institutions[institute_id]&amp;" | "&amp;institutions[resource_id],#REF!=A114)))</f>
        <v>#REF!</v>
      </c>
    </row>
    <row r="115" spans="2:2" x14ac:dyDescent="0.25">
      <c r="B115" t="e" cm="1">
        <f t="array" ref="B115">TRANSPOSE(_xlfn._xlws.SORT(_xlfn._xlws.FILTER(institutions[institute_id]&amp;" | "&amp;institutions[resource_id],#REF!=A115)))</f>
        <v>#REF!</v>
      </c>
    </row>
    <row r="116" spans="2:2" x14ac:dyDescent="0.25">
      <c r="B116" t="e" cm="1">
        <f t="array" ref="B116">TRANSPOSE(_xlfn._xlws.SORT(_xlfn._xlws.FILTER(institutions[institute_id]&amp;" | "&amp;institutions[resource_id],#REF!=A116)))</f>
        <v>#REF!</v>
      </c>
    </row>
    <row r="117" spans="2:2" x14ac:dyDescent="0.25">
      <c r="B117" t="e" cm="1">
        <f t="array" ref="B117">TRANSPOSE(_xlfn._xlws.SORT(_xlfn._xlws.FILTER(institutions[institute_id]&amp;" | "&amp;institutions[resource_id],#REF!=A117)))</f>
        <v>#REF!</v>
      </c>
    </row>
    <row r="118" spans="2:2" x14ac:dyDescent="0.25">
      <c r="B118" t="e" cm="1">
        <f t="array" ref="B118">TRANSPOSE(_xlfn._xlws.SORT(_xlfn._xlws.FILTER(institutions[institute_id]&amp;" | "&amp;institutions[resource_id],#REF!=A118)))</f>
        <v>#REF!</v>
      </c>
    </row>
    <row r="119" spans="2:2" x14ac:dyDescent="0.25">
      <c r="B119" t="e" cm="1">
        <f t="array" ref="B119">TRANSPOSE(_xlfn._xlws.SORT(_xlfn._xlws.FILTER(institutions[institute_id]&amp;" | "&amp;institutions[resource_id],#REF!=A119)))</f>
        <v>#REF!</v>
      </c>
    </row>
    <row r="120" spans="2:2" x14ac:dyDescent="0.25">
      <c r="B120" t="e" cm="1">
        <f t="array" ref="B120">TRANSPOSE(_xlfn._xlws.SORT(_xlfn._xlws.FILTER(institutions[institute_id]&amp;" | "&amp;institutions[resource_id],#REF!=A120)))</f>
        <v>#REF!</v>
      </c>
    </row>
    <row r="121" spans="2:2" x14ac:dyDescent="0.25">
      <c r="B121" t="e" cm="1">
        <f t="array" ref="B121">TRANSPOSE(_xlfn._xlws.SORT(_xlfn._xlws.FILTER(institutions[institute_id]&amp;" | "&amp;institutions[resource_id],#REF!=A121)))</f>
        <v>#REF!</v>
      </c>
    </row>
    <row r="122" spans="2:2" x14ac:dyDescent="0.25">
      <c r="B122" t="e" cm="1">
        <f t="array" ref="B122">TRANSPOSE(_xlfn._xlws.SORT(_xlfn._xlws.FILTER(institutions[institute_id]&amp;" | "&amp;institutions[resource_id],#REF!=A122)))</f>
        <v>#REF!</v>
      </c>
    </row>
    <row r="123" spans="2:2" x14ac:dyDescent="0.25">
      <c r="B123" t="e" cm="1">
        <f t="array" ref="B123">TRANSPOSE(_xlfn._xlws.SORT(_xlfn._xlws.FILTER(institutions[institute_id]&amp;" | "&amp;institutions[resource_id],#REF!=A123)))</f>
        <v>#REF!</v>
      </c>
    </row>
    <row r="124" spans="2:2" x14ac:dyDescent="0.25">
      <c r="B124" t="e" cm="1">
        <f t="array" ref="B124">TRANSPOSE(_xlfn._xlws.SORT(_xlfn._xlws.FILTER(institutions[institute_id]&amp;" | "&amp;institutions[resource_id],#REF!=A124)))</f>
        <v>#REF!</v>
      </c>
    </row>
    <row r="125" spans="2:2" x14ac:dyDescent="0.25">
      <c r="B125" t="e" cm="1">
        <f t="array" ref="B125">TRANSPOSE(_xlfn._xlws.SORT(_xlfn._xlws.FILTER(institutions[institute_id]&amp;" | "&amp;institutions[resource_id],#REF!=A125)))</f>
        <v>#REF!</v>
      </c>
    </row>
    <row r="126" spans="2:2" x14ac:dyDescent="0.25">
      <c r="B126" t="e" cm="1">
        <f t="array" ref="B126">TRANSPOSE(_xlfn._xlws.SORT(_xlfn._xlws.FILTER(institutions[institute_id]&amp;" | "&amp;institutions[resource_id],#REF!=A126)))</f>
        <v>#REF!</v>
      </c>
    </row>
    <row r="127" spans="2:2" x14ac:dyDescent="0.25">
      <c r="B127" t="e" cm="1">
        <f t="array" ref="B127">TRANSPOSE(_xlfn._xlws.SORT(_xlfn._xlws.FILTER(institutions[institute_id]&amp;" | "&amp;institutions[resource_id],#REF!=A127)))</f>
        <v>#REF!</v>
      </c>
    </row>
    <row r="128" spans="2:2" x14ac:dyDescent="0.25">
      <c r="B128" t="e" cm="1">
        <f t="array" ref="B128">TRANSPOSE(_xlfn._xlws.SORT(_xlfn._xlws.FILTER(institutions[institute_id]&amp;" | "&amp;institutions[resource_id],#REF!=A128)))</f>
        <v>#REF!</v>
      </c>
    </row>
    <row r="129" spans="2:2" x14ac:dyDescent="0.25">
      <c r="B129" t="e" cm="1">
        <f t="array" ref="B129">TRANSPOSE(_xlfn._xlws.SORT(_xlfn._xlws.FILTER(institutions[institute_id]&amp;" | "&amp;institutions[resource_id],#REF!=A129)))</f>
        <v>#REF!</v>
      </c>
    </row>
    <row r="130" spans="2:2" x14ac:dyDescent="0.25">
      <c r="B130" t="e" cm="1">
        <f t="array" ref="B130">TRANSPOSE(_xlfn._xlws.SORT(_xlfn._xlws.FILTER(institutions[institute_id]&amp;" | "&amp;institutions[resource_id],#REF!=A130)))</f>
        <v>#REF!</v>
      </c>
    </row>
    <row r="131" spans="2:2" x14ac:dyDescent="0.25">
      <c r="B131" t="e" cm="1">
        <f t="array" ref="B131">TRANSPOSE(_xlfn._xlws.SORT(_xlfn._xlws.FILTER(institutions[institute_id]&amp;" | "&amp;institutions[resource_id],#REF!=A131)))</f>
        <v>#REF!</v>
      </c>
    </row>
    <row r="132" spans="2:2" x14ac:dyDescent="0.25">
      <c r="B132" t="e" cm="1">
        <f t="array" ref="B132">TRANSPOSE(_xlfn._xlws.SORT(_xlfn._xlws.FILTER(institutions[institute_id]&amp;" | "&amp;institutions[resource_id],#REF!=A132)))</f>
        <v>#REF!</v>
      </c>
    </row>
    <row r="133" spans="2:2" x14ac:dyDescent="0.25">
      <c r="B133" t="e" cm="1">
        <f t="array" ref="B133">TRANSPOSE(_xlfn._xlws.SORT(_xlfn._xlws.FILTER(institutions[institute_id]&amp;" | "&amp;institutions[resource_id],#REF!=A133)))</f>
        <v>#REF!</v>
      </c>
    </row>
    <row r="134" spans="2:2" x14ac:dyDescent="0.25">
      <c r="B134" t="e" cm="1">
        <f t="array" ref="B134">TRANSPOSE(_xlfn._xlws.SORT(_xlfn._xlws.FILTER(institutions[institute_id]&amp;" | "&amp;institutions[resource_id],#REF!=A134)))</f>
        <v>#REF!</v>
      </c>
    </row>
    <row r="135" spans="2:2" x14ac:dyDescent="0.25">
      <c r="B135" t="e" cm="1">
        <f t="array" ref="B135">TRANSPOSE(_xlfn._xlws.SORT(_xlfn._xlws.FILTER(institutions[institute_id]&amp;" | "&amp;institutions[resource_id],#REF!=A135)))</f>
        <v>#REF!</v>
      </c>
    </row>
    <row r="136" spans="2:2" x14ac:dyDescent="0.25">
      <c r="B136" t="e" cm="1">
        <f t="array" ref="B136">TRANSPOSE(_xlfn._xlws.SORT(_xlfn._xlws.FILTER(institutions[institute_id]&amp;" | "&amp;institutions[resource_id],#REF!=A136)))</f>
        <v>#REF!</v>
      </c>
    </row>
    <row r="137" spans="2:2" x14ac:dyDescent="0.25">
      <c r="B137" t="e" cm="1">
        <f t="array" ref="B137">TRANSPOSE(_xlfn._xlws.SORT(_xlfn._xlws.FILTER(institutions[institute_id]&amp;" | "&amp;institutions[resource_id],#REF!=A137)))</f>
        <v>#REF!</v>
      </c>
    </row>
    <row r="138" spans="2:2" x14ac:dyDescent="0.25">
      <c r="B138" t="e" cm="1">
        <f t="array" ref="B138">TRANSPOSE(_xlfn._xlws.SORT(_xlfn._xlws.FILTER(institutions[institute_id]&amp;" | "&amp;institutions[resource_id],#REF!=A138)))</f>
        <v>#REF!</v>
      </c>
    </row>
    <row r="139" spans="2:2" x14ac:dyDescent="0.25">
      <c r="B139" t="e" cm="1">
        <f t="array" ref="B139">TRANSPOSE(_xlfn._xlws.SORT(_xlfn._xlws.FILTER(institutions[institute_id]&amp;" | "&amp;institutions[resource_id],#REF!=A139)))</f>
        <v>#REF!</v>
      </c>
    </row>
    <row r="140" spans="2:2" x14ac:dyDescent="0.25">
      <c r="B140" t="e" cm="1">
        <f t="array" ref="B140">TRANSPOSE(_xlfn._xlws.SORT(_xlfn._xlws.FILTER(institutions[institute_id]&amp;" | "&amp;institutions[resource_id],#REF!=A140)))</f>
        <v>#REF!</v>
      </c>
    </row>
    <row r="141" spans="2:2" x14ac:dyDescent="0.25">
      <c r="B141" t="e" cm="1">
        <f t="array" ref="B141">TRANSPOSE(_xlfn._xlws.SORT(_xlfn._xlws.FILTER(institutions[institute_id]&amp;" | "&amp;institutions[resource_id],#REF!=A141)))</f>
        <v>#REF!</v>
      </c>
    </row>
    <row r="142" spans="2:2" x14ac:dyDescent="0.25">
      <c r="B142" t="e" cm="1">
        <f t="array" ref="B142">TRANSPOSE(_xlfn._xlws.SORT(_xlfn._xlws.FILTER(institutions[institute_id]&amp;" | "&amp;institutions[resource_id],#REF!=A142)))</f>
        <v>#REF!</v>
      </c>
    </row>
    <row r="143" spans="2:2" x14ac:dyDescent="0.25">
      <c r="B143" t="e" cm="1">
        <f t="array" ref="B143">TRANSPOSE(_xlfn._xlws.SORT(_xlfn._xlws.FILTER(institutions[institute_id]&amp;" | "&amp;institutions[resource_id],#REF!=A143)))</f>
        <v>#REF!</v>
      </c>
    </row>
    <row r="144" spans="2:2" x14ac:dyDescent="0.25">
      <c r="B144" t="e" cm="1">
        <f t="array" ref="B144">TRANSPOSE(_xlfn._xlws.SORT(_xlfn._xlws.FILTER(institutions[institute_id]&amp;" | "&amp;institutions[resource_id],#REF!=A144)))</f>
        <v>#REF!</v>
      </c>
    </row>
    <row r="145" spans="2:2" x14ac:dyDescent="0.25">
      <c r="B145" t="e" cm="1">
        <f t="array" ref="B145">TRANSPOSE(_xlfn._xlws.SORT(_xlfn._xlws.FILTER(institutions[institute_id]&amp;" | "&amp;institutions[resource_id],#REF!=A145)))</f>
        <v>#REF!</v>
      </c>
    </row>
    <row r="146" spans="2:2" x14ac:dyDescent="0.25">
      <c r="B146" t="e" cm="1">
        <f t="array" ref="B146">TRANSPOSE(_xlfn._xlws.SORT(_xlfn._xlws.FILTER(institutions[institute_id]&amp;" | "&amp;institutions[resource_id],#REF!=A146)))</f>
        <v>#REF!</v>
      </c>
    </row>
    <row r="147" spans="2:2" x14ac:dyDescent="0.25">
      <c r="B147" t="e" cm="1">
        <f t="array" ref="B147">TRANSPOSE(_xlfn._xlws.SORT(_xlfn._xlws.FILTER(institutions[institute_id]&amp;" | "&amp;institutions[resource_id],#REF!=A147)))</f>
        <v>#REF!</v>
      </c>
    </row>
    <row r="148" spans="2:2" x14ac:dyDescent="0.25">
      <c r="B148" t="e" cm="1">
        <f t="array" ref="B148">TRANSPOSE(_xlfn._xlws.SORT(_xlfn._xlws.FILTER(institutions[institute_id]&amp;" | "&amp;institutions[resource_id],#REF!=A148)))</f>
        <v>#REF!</v>
      </c>
    </row>
    <row r="149" spans="2:2" x14ac:dyDescent="0.25">
      <c r="B149" t="e" cm="1">
        <f t="array" ref="B149">TRANSPOSE(_xlfn._xlws.SORT(_xlfn._xlws.FILTER(institutions[institute_id]&amp;" | "&amp;institutions[resource_id],#REF!=A149)))</f>
        <v>#REF!</v>
      </c>
    </row>
    <row r="150" spans="2:2" x14ac:dyDescent="0.25">
      <c r="B150" t="e" cm="1">
        <f t="array" ref="B150">TRANSPOSE(_xlfn._xlws.SORT(_xlfn._xlws.FILTER(institutions[institute_id]&amp;" | "&amp;institutions[resource_id],#REF!=A150)))</f>
        <v>#REF!</v>
      </c>
    </row>
    <row r="151" spans="2:2" x14ac:dyDescent="0.25">
      <c r="B151" t="e" cm="1">
        <f t="array" ref="B151">TRANSPOSE(_xlfn._xlws.SORT(_xlfn._xlws.FILTER(institutions[institute_id]&amp;" | "&amp;institutions[resource_id],#REF!=A151)))</f>
        <v>#REF!</v>
      </c>
    </row>
    <row r="152" spans="2:2" x14ac:dyDescent="0.25">
      <c r="B152" t="e" cm="1">
        <f t="array" ref="B152">TRANSPOSE(_xlfn._xlws.SORT(_xlfn._xlws.FILTER(institutions[institute_id]&amp;" | "&amp;institutions[resource_id],#REF!=A152)))</f>
        <v>#REF!</v>
      </c>
    </row>
    <row r="153" spans="2:2" x14ac:dyDescent="0.25">
      <c r="B153" t="e" cm="1">
        <f t="array" ref="B153">TRANSPOSE(_xlfn._xlws.SORT(_xlfn._xlws.FILTER(institutions[institute_id]&amp;" | "&amp;institutions[resource_id],#REF!=A153)))</f>
        <v>#REF!</v>
      </c>
    </row>
    <row r="154" spans="2:2" x14ac:dyDescent="0.25">
      <c r="B154" t="e" cm="1">
        <f t="array" ref="B154">TRANSPOSE(_xlfn._xlws.SORT(_xlfn._xlws.FILTER(institutions[institute_id]&amp;" | "&amp;institutions[resource_id],#REF!=A154)))</f>
        <v>#REF!</v>
      </c>
    </row>
    <row r="155" spans="2:2" x14ac:dyDescent="0.25">
      <c r="B155" t="e" cm="1">
        <f t="array" ref="B155">TRANSPOSE(_xlfn._xlws.SORT(_xlfn._xlws.FILTER(institutions[institute_id]&amp;" | "&amp;institutions[resource_id],#REF!=A155)))</f>
        <v>#REF!</v>
      </c>
    </row>
    <row r="156" spans="2:2" x14ac:dyDescent="0.25">
      <c r="B156" t="e" cm="1">
        <f t="array" ref="B156">TRANSPOSE(_xlfn._xlws.SORT(_xlfn._xlws.FILTER(institutions[institute_id]&amp;" | "&amp;institutions[resource_id],#REF!=A156)))</f>
        <v>#REF!</v>
      </c>
    </row>
    <row r="157" spans="2:2" x14ac:dyDescent="0.25">
      <c r="B157" t="e" cm="1">
        <f t="array" ref="B157">TRANSPOSE(_xlfn._xlws.SORT(_xlfn._xlws.FILTER(institutions[institute_id]&amp;" | "&amp;institutions[resource_id],#REF!=A157)))</f>
        <v>#REF!</v>
      </c>
    </row>
    <row r="158" spans="2:2" x14ac:dyDescent="0.25">
      <c r="B158" t="e" cm="1">
        <f t="array" ref="B158">TRANSPOSE(_xlfn._xlws.SORT(_xlfn._xlws.FILTER(institutions[institute_id]&amp;" | "&amp;institutions[resource_id],#REF!=A158)))</f>
        <v>#REF!</v>
      </c>
    </row>
    <row r="159" spans="2:2" x14ac:dyDescent="0.25">
      <c r="B159" t="e" cm="1">
        <f t="array" ref="B159">TRANSPOSE(_xlfn._xlws.SORT(_xlfn._xlws.FILTER(institutions[institute_id]&amp;" | "&amp;institutions[resource_id],#REF!=A159)))</f>
        <v>#REF!</v>
      </c>
    </row>
    <row r="160" spans="2:2" x14ac:dyDescent="0.25">
      <c r="B160" t="e" cm="1">
        <f t="array" ref="B160">TRANSPOSE(_xlfn._xlws.SORT(_xlfn._xlws.FILTER(institutions[institute_id]&amp;" | "&amp;institutions[resource_id],#REF!=A160)))</f>
        <v>#REF!</v>
      </c>
    </row>
    <row r="161" spans="2:2" x14ac:dyDescent="0.25">
      <c r="B161" t="e" cm="1">
        <f t="array" ref="B161">TRANSPOSE(_xlfn._xlws.SORT(_xlfn._xlws.FILTER(institutions[institute_id]&amp;" | "&amp;institutions[resource_id],#REF!=A161)))</f>
        <v>#REF!</v>
      </c>
    </row>
    <row r="162" spans="2:2" x14ac:dyDescent="0.25">
      <c r="B162" t="e" cm="1">
        <f t="array" ref="B162">TRANSPOSE(_xlfn._xlws.SORT(_xlfn._xlws.FILTER(institutions[institute_id]&amp;" | "&amp;institutions[resource_id],#REF!=A162)))</f>
        <v>#REF!</v>
      </c>
    </row>
    <row r="163" spans="2:2" x14ac:dyDescent="0.25">
      <c r="B163" t="e" cm="1">
        <f t="array" ref="B163">TRANSPOSE(_xlfn._xlws.SORT(_xlfn._xlws.FILTER(institutions[institute_id]&amp;" | "&amp;institutions[resource_id],#REF!=A163)))</f>
        <v>#REF!</v>
      </c>
    </row>
    <row r="164" spans="2:2" x14ac:dyDescent="0.25">
      <c r="B164" t="e" cm="1">
        <f t="array" ref="B164">TRANSPOSE(_xlfn._xlws.SORT(_xlfn._xlws.FILTER(institutions[institute_id]&amp;" | "&amp;institutions[resource_id],#REF!=A164)))</f>
        <v>#REF!</v>
      </c>
    </row>
    <row r="165" spans="2:2" x14ac:dyDescent="0.25">
      <c r="B165" t="e" cm="1">
        <f t="array" ref="B165">TRANSPOSE(_xlfn._xlws.SORT(_xlfn._xlws.FILTER(institutions[institute_id]&amp;" | "&amp;institutions[resource_id],#REF!=A165)))</f>
        <v>#REF!</v>
      </c>
    </row>
    <row r="166" spans="2:2" x14ac:dyDescent="0.25">
      <c r="B166" t="e" cm="1">
        <f t="array" ref="B166">TRANSPOSE(_xlfn._xlws.SORT(_xlfn._xlws.FILTER(institutions[institute_id]&amp;" | "&amp;institutions[resource_id],#REF!=A166)))</f>
        <v>#REF!</v>
      </c>
    </row>
    <row r="167" spans="2:2" x14ac:dyDescent="0.25">
      <c r="B167" t="e" cm="1">
        <f t="array" ref="B167">TRANSPOSE(_xlfn._xlws.SORT(_xlfn._xlws.FILTER(institutions[institute_id]&amp;" | "&amp;institutions[resource_id],#REF!=A167)))</f>
        <v>#REF!</v>
      </c>
    </row>
    <row r="168" spans="2:2" x14ac:dyDescent="0.25">
      <c r="B168" t="e" cm="1">
        <f t="array" ref="B168">TRANSPOSE(_xlfn._xlws.SORT(_xlfn._xlws.FILTER(institutions[institute_id]&amp;" | "&amp;institutions[resource_id],#REF!=A168)))</f>
        <v>#REF!</v>
      </c>
    </row>
    <row r="169" spans="2:2" x14ac:dyDescent="0.25">
      <c r="B169" t="e" cm="1">
        <f t="array" ref="B169">TRANSPOSE(_xlfn._xlws.SORT(_xlfn._xlws.FILTER(institutions[institute_id]&amp;" | "&amp;institutions[resource_id],#REF!=A169)))</f>
        <v>#REF!</v>
      </c>
    </row>
    <row r="170" spans="2:2" x14ac:dyDescent="0.25">
      <c r="B170" t="e" cm="1">
        <f t="array" ref="B170">TRANSPOSE(_xlfn._xlws.SORT(_xlfn._xlws.FILTER(institutions[institute_id]&amp;" | "&amp;institutions[resource_id],#REF!=A170)))</f>
        <v>#REF!</v>
      </c>
    </row>
    <row r="171" spans="2:2" x14ac:dyDescent="0.25">
      <c r="B171" t="e" cm="1">
        <f t="array" ref="B171">TRANSPOSE(_xlfn._xlws.SORT(_xlfn._xlws.FILTER(institutions[institute_id]&amp;" | "&amp;institutions[resource_id],#REF!=A171)))</f>
        <v>#REF!</v>
      </c>
    </row>
    <row r="172" spans="2:2" x14ac:dyDescent="0.25">
      <c r="B172" t="e" cm="1">
        <f t="array" ref="B172">TRANSPOSE(_xlfn._xlws.SORT(_xlfn._xlws.FILTER(institutions[institute_id]&amp;" | "&amp;institutions[resource_id],#REF!=A172)))</f>
        <v>#REF!</v>
      </c>
    </row>
    <row r="173" spans="2:2" x14ac:dyDescent="0.25">
      <c r="B173" t="e" cm="1">
        <f t="array" ref="B173">TRANSPOSE(_xlfn._xlws.SORT(_xlfn._xlws.FILTER(institutions[institute_id]&amp;" | "&amp;institutions[resource_id],#REF!=A173)))</f>
        <v>#REF!</v>
      </c>
    </row>
    <row r="174" spans="2:2" x14ac:dyDescent="0.25">
      <c r="B174" t="e" cm="1">
        <f t="array" ref="B174">TRANSPOSE(_xlfn._xlws.SORT(_xlfn._xlws.FILTER(institutions[institute_id]&amp;" | "&amp;institutions[resource_id],#REF!=A174)))</f>
        <v>#REF!</v>
      </c>
    </row>
    <row r="175" spans="2:2" x14ac:dyDescent="0.25">
      <c r="B175" t="e" cm="1">
        <f t="array" ref="B175">TRANSPOSE(_xlfn._xlws.SORT(_xlfn._xlws.FILTER(institutions[institute_id]&amp;" | "&amp;institutions[resource_id],#REF!=A175)))</f>
        <v>#REF!</v>
      </c>
    </row>
    <row r="176" spans="2:2" x14ac:dyDescent="0.25">
      <c r="B176" t="e" cm="1">
        <f t="array" ref="B176">TRANSPOSE(_xlfn._xlws.SORT(_xlfn._xlws.FILTER(institutions[institute_id]&amp;" | "&amp;institutions[resource_id],#REF!=A176)))</f>
        <v>#REF!</v>
      </c>
    </row>
    <row r="177" spans="2:2" x14ac:dyDescent="0.25">
      <c r="B177" t="e" cm="1">
        <f t="array" ref="B177">TRANSPOSE(_xlfn._xlws.SORT(_xlfn._xlws.FILTER(institutions[institute_id]&amp;" | "&amp;institutions[resource_id],#REF!=A177)))</f>
        <v>#REF!</v>
      </c>
    </row>
    <row r="178" spans="2:2" x14ac:dyDescent="0.25">
      <c r="B178" t="e" cm="1">
        <f t="array" ref="B178">TRANSPOSE(_xlfn._xlws.SORT(_xlfn._xlws.FILTER(institutions[institute_id]&amp;" | "&amp;institutions[resource_id],#REF!=A178)))</f>
        <v>#REF!</v>
      </c>
    </row>
    <row r="179" spans="2:2" x14ac:dyDescent="0.25">
      <c r="B179" t="e" cm="1">
        <f t="array" ref="B179">TRANSPOSE(_xlfn._xlws.SORT(_xlfn._xlws.FILTER(institutions[institute_id]&amp;" | "&amp;institutions[resource_id],#REF!=A179)))</f>
        <v>#REF!</v>
      </c>
    </row>
    <row r="180" spans="2:2" x14ac:dyDescent="0.25">
      <c r="B180" t="e" cm="1">
        <f t="array" ref="B180">TRANSPOSE(_xlfn._xlws.SORT(_xlfn._xlws.FILTER(institutions[institute_id]&amp;" | "&amp;institutions[resource_id],#REF!=A180)))</f>
        <v>#REF!</v>
      </c>
    </row>
    <row r="181" spans="2:2" x14ac:dyDescent="0.25">
      <c r="B181" t="e" cm="1">
        <f t="array" ref="B181">TRANSPOSE(_xlfn._xlws.SORT(_xlfn._xlws.FILTER(institutions[institute_id]&amp;" | "&amp;institutions[resource_id],#REF!=A181)))</f>
        <v>#REF!</v>
      </c>
    </row>
    <row r="182" spans="2:2" x14ac:dyDescent="0.25">
      <c r="B182" t="e" cm="1">
        <f t="array" ref="B182">TRANSPOSE(_xlfn._xlws.SORT(_xlfn._xlws.FILTER(institutions[institute_id]&amp;" | "&amp;institutions[resource_id],#REF!=A182)))</f>
        <v>#REF!</v>
      </c>
    </row>
    <row r="183" spans="2:2" x14ac:dyDescent="0.25">
      <c r="B183" t="e" cm="1">
        <f t="array" ref="B183">TRANSPOSE(_xlfn._xlws.SORT(_xlfn._xlws.FILTER(institutions[institute_id]&amp;" | "&amp;institutions[resource_id],#REF!=A183)))</f>
        <v>#REF!</v>
      </c>
    </row>
    <row r="184" spans="2:2" x14ac:dyDescent="0.25">
      <c r="B184" t="e" cm="1">
        <f t="array" ref="B184">TRANSPOSE(_xlfn._xlws.SORT(_xlfn._xlws.FILTER(institutions[institute_id]&amp;" | "&amp;institutions[resource_id],#REF!=A184)))</f>
        <v>#REF!</v>
      </c>
    </row>
    <row r="185" spans="2:2" x14ac:dyDescent="0.25">
      <c r="B185" t="e" cm="1">
        <f t="array" ref="B185">TRANSPOSE(_xlfn._xlws.SORT(_xlfn._xlws.FILTER(institutions[institute_id]&amp;" | "&amp;institutions[resource_id],#REF!=A185)))</f>
        <v>#REF!</v>
      </c>
    </row>
    <row r="186" spans="2:2" x14ac:dyDescent="0.25">
      <c r="B186" t="e" cm="1">
        <f t="array" ref="B186">TRANSPOSE(_xlfn._xlws.SORT(_xlfn._xlws.FILTER(institutions[institute_id]&amp;" | "&amp;institutions[resource_id],#REF!=A186)))</f>
        <v>#REF!</v>
      </c>
    </row>
    <row r="187" spans="2:2" x14ac:dyDescent="0.25">
      <c r="B187" t="e" cm="1">
        <f t="array" ref="B187">TRANSPOSE(_xlfn._xlws.SORT(_xlfn._xlws.FILTER(institutions[institute_id]&amp;" | "&amp;institutions[resource_id],#REF!=A187)))</f>
        <v>#REF!</v>
      </c>
    </row>
    <row r="188" spans="2:2" x14ac:dyDescent="0.25">
      <c r="B188" t="e" cm="1">
        <f t="array" ref="B188">TRANSPOSE(_xlfn._xlws.SORT(_xlfn._xlws.FILTER(institutions[institute_id]&amp;" | "&amp;institutions[resource_id],#REF!=A188)))</f>
        <v>#REF!</v>
      </c>
    </row>
    <row r="189" spans="2:2" x14ac:dyDescent="0.25">
      <c r="B189" t="e" cm="1">
        <f t="array" ref="B189">TRANSPOSE(_xlfn._xlws.SORT(_xlfn._xlws.FILTER(institutions[institute_id]&amp;" | "&amp;institutions[resource_id],#REF!=A189)))</f>
        <v>#REF!</v>
      </c>
    </row>
    <row r="190" spans="2:2" x14ac:dyDescent="0.25">
      <c r="B190" t="e" cm="1">
        <f t="array" ref="B190">TRANSPOSE(_xlfn._xlws.SORT(_xlfn._xlws.FILTER(institutions[institute_id]&amp;" | "&amp;institutions[resource_id],#REF!=A190)))</f>
        <v>#REF!</v>
      </c>
    </row>
    <row r="191" spans="2:2" x14ac:dyDescent="0.25">
      <c r="B191" t="e" cm="1">
        <f t="array" ref="B191">TRANSPOSE(_xlfn._xlws.SORT(_xlfn._xlws.FILTER(institutions[institute_id]&amp;" | "&amp;institutions[resource_id],#REF!=A191)))</f>
        <v>#REF!</v>
      </c>
    </row>
    <row r="192" spans="2:2" x14ac:dyDescent="0.25">
      <c r="B192" t="e" cm="1">
        <f t="array" ref="B192">TRANSPOSE(_xlfn._xlws.SORT(_xlfn._xlws.FILTER(institutions[institute_id]&amp;" | "&amp;institutions[resource_id],#REF!=A192)))</f>
        <v>#REF!</v>
      </c>
    </row>
    <row r="193" spans="2:2" x14ac:dyDescent="0.25">
      <c r="B193" t="e" cm="1">
        <f t="array" ref="B193">TRANSPOSE(_xlfn._xlws.SORT(_xlfn._xlws.FILTER(institutions[institute_id]&amp;" | "&amp;institutions[resource_id],#REF!=A193)))</f>
        <v>#REF!</v>
      </c>
    </row>
    <row r="194" spans="2:2" x14ac:dyDescent="0.25">
      <c r="B194" t="e" cm="1">
        <f t="array" ref="B194">TRANSPOSE(_xlfn._xlws.SORT(_xlfn._xlws.FILTER(institutions[institute_id]&amp;" | "&amp;institutions[resource_id],#REF!=A194)))</f>
        <v>#REF!</v>
      </c>
    </row>
    <row r="195" spans="2:2" x14ac:dyDescent="0.25">
      <c r="B195" t="e" cm="1">
        <f t="array" ref="B195">TRANSPOSE(_xlfn._xlws.SORT(_xlfn._xlws.FILTER(institutions[institute_id]&amp;" | "&amp;institutions[resource_id],#REF!=A195)))</f>
        <v>#REF!</v>
      </c>
    </row>
    <row r="196" spans="2:2" x14ac:dyDescent="0.25">
      <c r="B196" t="e" cm="1">
        <f t="array" ref="B196">TRANSPOSE(_xlfn._xlws.SORT(_xlfn._xlws.FILTER(institutions[institute_id]&amp;" | "&amp;institutions[resource_id],#REF!=A196)))</f>
        <v>#REF!</v>
      </c>
    </row>
    <row r="197" spans="2:2" x14ac:dyDescent="0.25">
      <c r="B197" t="e" cm="1">
        <f t="array" ref="B197">TRANSPOSE(_xlfn._xlws.SORT(_xlfn._xlws.FILTER(institutions[institute_id]&amp;" | "&amp;institutions[resource_id],#REF!=A197)))</f>
        <v>#REF!</v>
      </c>
    </row>
    <row r="198" spans="2:2" x14ac:dyDescent="0.25">
      <c r="B198" t="e" cm="1">
        <f t="array" ref="B198">TRANSPOSE(_xlfn._xlws.SORT(_xlfn._xlws.FILTER(institutions[institute_id]&amp;" | "&amp;institutions[resource_id],#REF!=A198)))</f>
        <v>#REF!</v>
      </c>
    </row>
    <row r="199" spans="2:2" x14ac:dyDescent="0.25">
      <c r="B199" t="e" cm="1">
        <f t="array" ref="B199">TRANSPOSE(_xlfn._xlws.SORT(_xlfn._xlws.FILTER(institutions[institute_id]&amp;" | "&amp;institutions[resource_id],#REF!=A199)))</f>
        <v>#REF!</v>
      </c>
    </row>
    <row r="200" spans="2:2" x14ac:dyDescent="0.25">
      <c r="B200" t="e" cm="1">
        <f t="array" ref="B200">TRANSPOSE(_xlfn._xlws.SORT(_xlfn._xlws.FILTER(institutions[institute_id]&amp;" | "&amp;institutions[resource_id],#REF!=A200)))</f>
        <v>#REF!</v>
      </c>
    </row>
    <row r="201" spans="2:2" x14ac:dyDescent="0.25">
      <c r="B201" t="e" cm="1">
        <f t="array" ref="B201">TRANSPOSE(_xlfn._xlws.SORT(_xlfn._xlws.FILTER(institutions[institute_id]&amp;" | "&amp;institutions[resource_id],#REF!=A201)))</f>
        <v>#REF!</v>
      </c>
    </row>
    <row r="202" spans="2:2" x14ac:dyDescent="0.25">
      <c r="B202" t="e" cm="1">
        <f t="array" ref="B202">TRANSPOSE(_xlfn._xlws.SORT(_xlfn._xlws.FILTER(institutions[institute_id]&amp;" | "&amp;institutions[resource_id],#REF!=A202)))</f>
        <v>#REF!</v>
      </c>
    </row>
    <row r="203" spans="2:2" x14ac:dyDescent="0.25">
      <c r="B203" t="e" cm="1">
        <f t="array" ref="B203">TRANSPOSE(_xlfn._xlws.SORT(_xlfn._xlws.FILTER(institutions[institute_id]&amp;" | "&amp;institutions[resource_id],#REF!=A203)))</f>
        <v>#REF!</v>
      </c>
    </row>
    <row r="204" spans="2:2" x14ac:dyDescent="0.25">
      <c r="B204" t="e" cm="1">
        <f t="array" ref="B204">TRANSPOSE(_xlfn._xlws.SORT(_xlfn._xlws.FILTER(institutions[institute_id]&amp;" | "&amp;institutions[resource_id],#REF!=A204)))</f>
        <v>#REF!</v>
      </c>
    </row>
    <row r="205" spans="2:2" x14ac:dyDescent="0.25">
      <c r="B205" t="e" cm="1">
        <f t="array" ref="B205">TRANSPOSE(_xlfn._xlws.SORT(_xlfn._xlws.FILTER(institutions[institute_id]&amp;" | "&amp;institutions[resource_id],#REF!=A205)))</f>
        <v>#REF!</v>
      </c>
    </row>
    <row r="206" spans="2:2" x14ac:dyDescent="0.25">
      <c r="B206" t="e" cm="1">
        <f t="array" ref="B206">TRANSPOSE(_xlfn._xlws.SORT(_xlfn._xlws.FILTER(institutions[institute_id]&amp;" | "&amp;institutions[resource_id],#REF!=A206)))</f>
        <v>#REF!</v>
      </c>
    </row>
    <row r="207" spans="2:2" x14ac:dyDescent="0.25">
      <c r="B207" t="e" cm="1">
        <f t="array" ref="B207">TRANSPOSE(_xlfn._xlws.SORT(_xlfn._xlws.FILTER(institutions[institute_id]&amp;" | "&amp;institutions[resource_id],#REF!=A207)))</f>
        <v>#REF!</v>
      </c>
    </row>
    <row r="208" spans="2:2" x14ac:dyDescent="0.25">
      <c r="B208" t="e" cm="1">
        <f t="array" ref="B208">TRANSPOSE(_xlfn._xlws.SORT(_xlfn._xlws.FILTER(institutions[institute_id]&amp;" | "&amp;institutions[resource_id],#REF!=A208)))</f>
        <v>#REF!</v>
      </c>
    </row>
    <row r="209" spans="2:2" x14ac:dyDescent="0.25">
      <c r="B209" t="e" cm="1">
        <f t="array" ref="B209">TRANSPOSE(_xlfn._xlws.SORT(_xlfn._xlws.FILTER(institutions[institute_id]&amp;" | "&amp;institutions[resource_id],#REF!=A209)))</f>
        <v>#REF!</v>
      </c>
    </row>
    <row r="210" spans="2:2" x14ac:dyDescent="0.25">
      <c r="B210" t="e" cm="1">
        <f t="array" ref="B210">TRANSPOSE(_xlfn._xlws.SORT(_xlfn._xlws.FILTER(institutions[institute_id]&amp;" | "&amp;institutions[resource_id],#REF!=A210)))</f>
        <v>#REF!</v>
      </c>
    </row>
    <row r="211" spans="2:2" x14ac:dyDescent="0.25">
      <c r="B211" t="e" cm="1">
        <f t="array" ref="B211">TRANSPOSE(_xlfn._xlws.SORT(_xlfn._xlws.FILTER(institutions[institute_id]&amp;" | "&amp;institutions[resource_id],#REF!=A211)))</f>
        <v>#REF!</v>
      </c>
    </row>
    <row r="212" spans="2:2" x14ac:dyDescent="0.25">
      <c r="B212" t="e" cm="1">
        <f t="array" ref="B212">TRANSPOSE(_xlfn._xlws.SORT(_xlfn._xlws.FILTER(institutions[institute_id]&amp;" | "&amp;institutions[resource_id],#REF!=A212)))</f>
        <v>#REF!</v>
      </c>
    </row>
    <row r="213" spans="2:2" x14ac:dyDescent="0.25">
      <c r="B213" t="e" cm="1">
        <f t="array" ref="B213">TRANSPOSE(_xlfn._xlws.SORT(_xlfn._xlws.FILTER(institutions[institute_id]&amp;" | "&amp;institutions[resource_id],#REF!=A213)))</f>
        <v>#REF!</v>
      </c>
    </row>
    <row r="214" spans="2:2" x14ac:dyDescent="0.25">
      <c r="B214" t="e" cm="1">
        <f t="array" ref="B214">TRANSPOSE(_xlfn._xlws.SORT(_xlfn._xlws.FILTER(institutions[institute_id]&amp;" | "&amp;institutions[resource_id],#REF!=A214)))</f>
        <v>#REF!</v>
      </c>
    </row>
    <row r="215" spans="2:2" x14ac:dyDescent="0.25">
      <c r="B215" t="e" cm="1">
        <f t="array" ref="B215">TRANSPOSE(_xlfn._xlws.SORT(_xlfn._xlws.FILTER(institutions[institute_id]&amp;" | "&amp;institutions[resource_id],#REF!=A215)))</f>
        <v>#REF!</v>
      </c>
    </row>
    <row r="216" spans="2:2" x14ac:dyDescent="0.25">
      <c r="B216" t="e" cm="1">
        <f t="array" ref="B216">TRANSPOSE(_xlfn._xlws.SORT(_xlfn._xlws.FILTER(institutions[institute_id]&amp;" | "&amp;institutions[resource_id],#REF!=A216)))</f>
        <v>#REF!</v>
      </c>
    </row>
    <row r="217" spans="2:2" x14ac:dyDescent="0.25">
      <c r="B217" t="e" cm="1">
        <f t="array" ref="B217">TRANSPOSE(_xlfn._xlws.SORT(_xlfn._xlws.FILTER(institutions[institute_id]&amp;" | "&amp;institutions[resource_id],#REF!=A217)))</f>
        <v>#REF!</v>
      </c>
    </row>
    <row r="218" spans="2:2" x14ac:dyDescent="0.25">
      <c r="B218" t="e" cm="1">
        <f t="array" ref="B218">TRANSPOSE(_xlfn._xlws.SORT(_xlfn._xlws.FILTER(institutions[institute_id]&amp;" | "&amp;institutions[resource_id],#REF!=A218)))</f>
        <v>#REF!</v>
      </c>
    </row>
    <row r="219" spans="2:2" x14ac:dyDescent="0.25">
      <c r="B219" t="e" cm="1">
        <f t="array" ref="B219">TRANSPOSE(_xlfn._xlws.SORT(_xlfn._xlws.FILTER(institutions[institute_id]&amp;" | "&amp;institutions[resource_id],#REF!=A219)))</f>
        <v>#REF!</v>
      </c>
    </row>
    <row r="220" spans="2:2" x14ac:dyDescent="0.25">
      <c r="B220" t="e" cm="1">
        <f t="array" ref="B220">TRANSPOSE(_xlfn._xlws.SORT(_xlfn._xlws.FILTER(institutions[institute_id]&amp;" | "&amp;institutions[resource_id],#REF!=A220)))</f>
        <v>#REF!</v>
      </c>
    </row>
    <row r="221" spans="2:2" x14ac:dyDescent="0.25">
      <c r="B221" t="e" cm="1">
        <f t="array" ref="B221">TRANSPOSE(_xlfn._xlws.SORT(_xlfn._xlws.FILTER(institutions[institute_id]&amp;" | "&amp;institutions[resource_id],#REF!=A221)))</f>
        <v>#REF!</v>
      </c>
    </row>
    <row r="222" spans="2:2" x14ac:dyDescent="0.25">
      <c r="B222" t="e" cm="1">
        <f t="array" ref="B222">TRANSPOSE(_xlfn._xlws.SORT(_xlfn._xlws.FILTER(institutions[institute_id]&amp;" | "&amp;institutions[resource_id],#REF!=A222)))</f>
        <v>#REF!</v>
      </c>
    </row>
    <row r="223" spans="2:2" x14ac:dyDescent="0.25">
      <c r="B223" t="e" cm="1">
        <f t="array" ref="B223">TRANSPOSE(_xlfn._xlws.SORT(_xlfn._xlws.FILTER(institutions[institute_id]&amp;" | "&amp;institutions[resource_id],#REF!=A223)))</f>
        <v>#REF!</v>
      </c>
    </row>
    <row r="224" spans="2:2" x14ac:dyDescent="0.25">
      <c r="B224" t="e" cm="1">
        <f t="array" ref="B224">TRANSPOSE(_xlfn._xlws.SORT(_xlfn._xlws.FILTER(institutions[institute_id]&amp;" | "&amp;institutions[resource_id],#REF!=A224)))</f>
        <v>#REF!</v>
      </c>
    </row>
    <row r="225" spans="2:2" x14ac:dyDescent="0.25">
      <c r="B225" t="e" cm="1">
        <f t="array" ref="B225">TRANSPOSE(_xlfn._xlws.SORT(_xlfn._xlws.FILTER(institutions[institute_id]&amp;" | "&amp;institutions[resource_id],#REF!=A225)))</f>
        <v>#REF!</v>
      </c>
    </row>
    <row r="226" spans="2:2" x14ac:dyDescent="0.25">
      <c r="B226" t="e" cm="1">
        <f t="array" ref="B226">TRANSPOSE(_xlfn._xlws.SORT(_xlfn._xlws.FILTER(institutions[institute_id]&amp;" | "&amp;institutions[resource_id],#REF!=A226)))</f>
        <v>#REF!</v>
      </c>
    </row>
    <row r="227" spans="2:2" x14ac:dyDescent="0.25">
      <c r="B227" t="e" cm="1">
        <f t="array" ref="B227">TRANSPOSE(_xlfn._xlws.SORT(_xlfn._xlws.FILTER(institutions[institute_id]&amp;" | "&amp;institutions[resource_id],#REF!=A227)))</f>
        <v>#REF!</v>
      </c>
    </row>
    <row r="228" spans="2:2" x14ac:dyDescent="0.25">
      <c r="B228" t="e" cm="1">
        <f t="array" ref="B228">TRANSPOSE(_xlfn._xlws.SORT(_xlfn._xlws.FILTER(institutions[institute_id]&amp;" | "&amp;institutions[resource_id],#REF!=A228)))</f>
        <v>#REF!</v>
      </c>
    </row>
    <row r="229" spans="2:2" x14ac:dyDescent="0.25">
      <c r="B229" t="e" cm="1">
        <f t="array" ref="B229">TRANSPOSE(_xlfn._xlws.SORT(_xlfn._xlws.FILTER(institutions[institute_id]&amp;" | "&amp;institutions[resource_id],#REF!=A229)))</f>
        <v>#REF!</v>
      </c>
    </row>
    <row r="230" spans="2:2" x14ac:dyDescent="0.25">
      <c r="B230" t="e" cm="1">
        <f t="array" ref="B230">TRANSPOSE(_xlfn._xlws.SORT(_xlfn._xlws.FILTER(institutions[institute_id]&amp;" | "&amp;institutions[resource_id],#REF!=A230)))</f>
        <v>#REF!</v>
      </c>
    </row>
    <row r="231" spans="2:2" x14ac:dyDescent="0.25">
      <c r="B231" t="e" cm="1">
        <f t="array" ref="B231">TRANSPOSE(_xlfn._xlws.SORT(_xlfn._xlws.FILTER(institutions[institute_id]&amp;" | "&amp;institutions[resource_id],#REF!=A231)))</f>
        <v>#REF!</v>
      </c>
    </row>
    <row r="232" spans="2:2" x14ac:dyDescent="0.25">
      <c r="B232" t="e" cm="1">
        <f t="array" ref="B232">TRANSPOSE(_xlfn._xlws.SORT(_xlfn._xlws.FILTER(institutions[institute_id]&amp;" | "&amp;institutions[resource_id],#REF!=A232)))</f>
        <v>#REF!</v>
      </c>
    </row>
    <row r="233" spans="2:2" x14ac:dyDescent="0.25">
      <c r="B233" t="e" cm="1">
        <f t="array" ref="B233">TRANSPOSE(_xlfn._xlws.SORT(_xlfn._xlws.FILTER(institutions[institute_id]&amp;" | "&amp;institutions[resource_id],#REF!=A233)))</f>
        <v>#REF!</v>
      </c>
    </row>
    <row r="234" spans="2:2" x14ac:dyDescent="0.25">
      <c r="B234" t="e" cm="1">
        <f t="array" ref="B234">TRANSPOSE(_xlfn._xlws.SORT(_xlfn._xlws.FILTER(institutions[institute_id]&amp;" | "&amp;institutions[resource_id],#REF!=A234)))</f>
        <v>#REF!</v>
      </c>
    </row>
    <row r="235" spans="2:2" x14ac:dyDescent="0.25">
      <c r="B235" t="e" cm="1">
        <f t="array" ref="B235">TRANSPOSE(_xlfn._xlws.SORT(_xlfn._xlws.FILTER(institutions[institute_id]&amp;" | "&amp;institutions[resource_id],#REF!=A235)))</f>
        <v>#REF!</v>
      </c>
    </row>
    <row r="236" spans="2:2" x14ac:dyDescent="0.25">
      <c r="B236" t="e" cm="1">
        <f t="array" ref="B236">TRANSPOSE(_xlfn._xlws.SORT(_xlfn._xlws.FILTER(institutions[institute_id]&amp;" | "&amp;institutions[resource_id],#REF!=A236)))</f>
        <v>#REF!</v>
      </c>
    </row>
    <row r="237" spans="2:2" x14ac:dyDescent="0.25">
      <c r="B237" t="e" cm="1">
        <f t="array" ref="B237">TRANSPOSE(_xlfn._xlws.SORT(_xlfn._xlws.FILTER(institutions[institute_id]&amp;" | "&amp;institutions[resource_id],#REF!=A237)))</f>
        <v>#REF!</v>
      </c>
    </row>
    <row r="238" spans="2:2" x14ac:dyDescent="0.25">
      <c r="B238" t="e" cm="1">
        <f t="array" ref="B238">TRANSPOSE(_xlfn._xlws.SORT(_xlfn._xlws.FILTER(institutions[institute_id]&amp;" | "&amp;institutions[resource_id],#REF!=A238)))</f>
        <v>#REF!</v>
      </c>
    </row>
    <row r="239" spans="2:2" x14ac:dyDescent="0.25">
      <c r="B239" t="e" cm="1">
        <f t="array" ref="B239">TRANSPOSE(_xlfn._xlws.SORT(_xlfn._xlws.FILTER(institutions[institute_id]&amp;" | "&amp;institutions[resource_id],#REF!=A239)))</f>
        <v>#REF!</v>
      </c>
    </row>
    <row r="240" spans="2:2" x14ac:dyDescent="0.25">
      <c r="B240" t="e" cm="1">
        <f t="array" ref="B240">TRANSPOSE(_xlfn._xlws.SORT(_xlfn._xlws.FILTER(institutions[institute_id]&amp;" | "&amp;institutions[resource_id],#REF!=A240)))</f>
        <v>#REF!</v>
      </c>
    </row>
    <row r="241" spans="2:2" x14ac:dyDescent="0.25">
      <c r="B241" t="e" cm="1">
        <f t="array" ref="B241">TRANSPOSE(_xlfn._xlws.SORT(_xlfn._xlws.FILTER(institutions[institute_id]&amp;" | "&amp;institutions[resource_id],#REF!=A241)))</f>
        <v>#REF!</v>
      </c>
    </row>
    <row r="242" spans="2:2" x14ac:dyDescent="0.25">
      <c r="B242" t="e" cm="1">
        <f t="array" ref="B242">TRANSPOSE(_xlfn._xlws.SORT(_xlfn._xlws.FILTER(institutions[institute_id]&amp;" | "&amp;institutions[resource_id],#REF!=A242)))</f>
        <v>#REF!</v>
      </c>
    </row>
    <row r="243" spans="2:2" x14ac:dyDescent="0.25">
      <c r="B243" t="e" cm="1">
        <f t="array" ref="B243">TRANSPOSE(_xlfn._xlws.SORT(_xlfn._xlws.FILTER(institutions[institute_id]&amp;" | "&amp;institutions[resource_id],#REF!=A243)))</f>
        <v>#REF!</v>
      </c>
    </row>
    <row r="244" spans="2:2" x14ac:dyDescent="0.25">
      <c r="B244" t="e" cm="1">
        <f t="array" ref="B244">TRANSPOSE(_xlfn._xlws.SORT(_xlfn._xlws.FILTER(institutions[institute_id]&amp;" | "&amp;institutions[resource_id],#REF!=A244)))</f>
        <v>#REF!</v>
      </c>
    </row>
    <row r="245" spans="2:2" x14ac:dyDescent="0.25">
      <c r="B245" t="e" cm="1">
        <f t="array" ref="B245">TRANSPOSE(_xlfn._xlws.SORT(_xlfn._xlws.FILTER(institutions[institute_id]&amp;" | "&amp;institutions[resource_id],#REF!=A245)))</f>
        <v>#REF!</v>
      </c>
    </row>
    <row r="246" spans="2:2" x14ac:dyDescent="0.25">
      <c r="B246" t="e" cm="1">
        <f t="array" ref="B246">TRANSPOSE(_xlfn._xlws.SORT(_xlfn._xlws.FILTER(institutions[institute_id]&amp;" | "&amp;institutions[resource_id],#REF!=A246)))</f>
        <v>#REF!</v>
      </c>
    </row>
    <row r="247" spans="2:2" x14ac:dyDescent="0.25">
      <c r="B247" t="e" cm="1">
        <f t="array" ref="B247">TRANSPOSE(_xlfn._xlws.SORT(_xlfn._xlws.FILTER(institutions[institute_id]&amp;" | "&amp;institutions[resource_id],#REF!=A247)))</f>
        <v>#REF!</v>
      </c>
    </row>
    <row r="248" spans="2:2" x14ac:dyDescent="0.25">
      <c r="B248" t="e" cm="1">
        <f t="array" ref="B248">TRANSPOSE(_xlfn._xlws.SORT(_xlfn._xlws.FILTER(institutions[institute_id]&amp;" | "&amp;institutions[resource_id],#REF!=A248)))</f>
        <v>#REF!</v>
      </c>
    </row>
    <row r="249" spans="2:2" x14ac:dyDescent="0.25">
      <c r="B249" t="e" cm="1">
        <f t="array" ref="B249">TRANSPOSE(_xlfn._xlws.SORT(_xlfn._xlws.FILTER(institutions[institute_id]&amp;" | "&amp;institutions[resource_id],#REF!=A249)))</f>
        <v>#REF!</v>
      </c>
    </row>
    <row r="250" spans="2:2" x14ac:dyDescent="0.25">
      <c r="B250" t="e" cm="1">
        <f t="array" ref="B250">TRANSPOSE(_xlfn._xlws.SORT(_xlfn._xlws.FILTER(institutions[institute_id]&amp;" | "&amp;institutions[resource_id],#REF!=A250)))</f>
        <v>#REF!</v>
      </c>
    </row>
    <row r="251" spans="2:2" x14ac:dyDescent="0.25">
      <c r="B251" t="e" cm="1">
        <f t="array" ref="B251">TRANSPOSE(_xlfn._xlws.SORT(_xlfn._xlws.FILTER(institutions[institute_id]&amp;" | "&amp;institutions[resource_id],#REF!=A251)))</f>
        <v>#REF!</v>
      </c>
    </row>
    <row r="252" spans="2:2" x14ac:dyDescent="0.25">
      <c r="B252" t="e" cm="1">
        <f t="array" ref="B252">TRANSPOSE(_xlfn._xlws.SORT(_xlfn._xlws.FILTER(institutions[institute_id]&amp;" | "&amp;institutions[resource_id],#REF!=A252)))</f>
        <v>#REF!</v>
      </c>
    </row>
    <row r="253" spans="2:2" x14ac:dyDescent="0.25">
      <c r="B253" t="e" cm="1">
        <f t="array" ref="B253">TRANSPOSE(_xlfn._xlws.SORT(_xlfn._xlws.FILTER(institutions[institute_id]&amp;" | "&amp;institutions[resource_id],#REF!=A253)))</f>
        <v>#REF!</v>
      </c>
    </row>
    <row r="254" spans="2:2" x14ac:dyDescent="0.25">
      <c r="B254" t="e" cm="1">
        <f t="array" ref="B254">TRANSPOSE(_xlfn._xlws.SORT(_xlfn._xlws.FILTER(institutions[institute_id]&amp;" | "&amp;institutions[resource_id],#REF!=A254)))</f>
        <v>#REF!</v>
      </c>
    </row>
    <row r="255" spans="2:2" x14ac:dyDescent="0.25">
      <c r="B255" t="e" cm="1">
        <f t="array" ref="B255">TRANSPOSE(_xlfn._xlws.SORT(_xlfn._xlws.FILTER(institutions[institute_id]&amp;" | "&amp;institutions[resource_id],#REF!=A255)))</f>
        <v>#REF!</v>
      </c>
    </row>
    <row r="256" spans="2:2" x14ac:dyDescent="0.25">
      <c r="B256" t="e" cm="1">
        <f t="array" ref="B256">TRANSPOSE(_xlfn._xlws.SORT(_xlfn._xlws.FILTER(institutions[institute_id]&amp;" | "&amp;institutions[resource_id],#REF!=A256)))</f>
        <v>#REF!</v>
      </c>
    </row>
    <row r="257" spans="2:2" x14ac:dyDescent="0.25">
      <c r="B257" t="e" cm="1">
        <f t="array" ref="B257">TRANSPOSE(_xlfn._xlws.SORT(_xlfn._xlws.FILTER(institutions[institute_id]&amp;" | "&amp;institutions[resource_id],#REF!=A257)))</f>
        <v>#REF!</v>
      </c>
    </row>
    <row r="258" spans="2:2" x14ac:dyDescent="0.25">
      <c r="B258" t="e" cm="1">
        <f t="array" ref="B258">TRANSPOSE(_xlfn._xlws.SORT(_xlfn._xlws.FILTER(institutions[institute_id]&amp;" | "&amp;institutions[resource_id],#REF!=A258)))</f>
        <v>#REF!</v>
      </c>
    </row>
    <row r="259" spans="2:2" x14ac:dyDescent="0.25">
      <c r="B259" t="e" cm="1">
        <f t="array" ref="B259">TRANSPOSE(_xlfn._xlws.SORT(_xlfn._xlws.FILTER(institutions[institute_id]&amp;" | "&amp;institutions[resource_id],#REF!=A259)))</f>
        <v>#REF!</v>
      </c>
    </row>
    <row r="260" spans="2:2" x14ac:dyDescent="0.25">
      <c r="B260" t="e" cm="1">
        <f t="array" ref="B260">TRANSPOSE(_xlfn._xlws.SORT(_xlfn._xlws.FILTER(institutions[institute_id]&amp;" | "&amp;institutions[resource_id],#REF!=A260)))</f>
        <v>#REF!</v>
      </c>
    </row>
    <row r="261" spans="2:2" x14ac:dyDescent="0.25">
      <c r="B261" t="e" cm="1">
        <f t="array" ref="B261">TRANSPOSE(_xlfn._xlws.SORT(_xlfn._xlws.FILTER(institutions[institute_id]&amp;" | "&amp;institutions[resource_id],#REF!=A261)))</f>
        <v>#REF!</v>
      </c>
    </row>
    <row r="262" spans="2:2" x14ac:dyDescent="0.25">
      <c r="B262" t="e" cm="1">
        <f t="array" ref="B262">TRANSPOSE(_xlfn._xlws.SORT(_xlfn._xlws.FILTER(institutions[institute_id]&amp;" | "&amp;institutions[resource_id],#REF!=A262)))</f>
        <v>#REF!</v>
      </c>
    </row>
    <row r="263" spans="2:2" x14ac:dyDescent="0.25">
      <c r="B263" t="e" cm="1">
        <f t="array" ref="B263">TRANSPOSE(_xlfn._xlws.SORT(_xlfn._xlws.FILTER(institutions[institute_id]&amp;" | "&amp;institutions[resource_id],#REF!=A263)))</f>
        <v>#REF!</v>
      </c>
    </row>
    <row r="264" spans="2:2" x14ac:dyDescent="0.25">
      <c r="B264" t="e" cm="1">
        <f t="array" ref="B264">TRANSPOSE(_xlfn._xlws.SORT(_xlfn._xlws.FILTER(institutions[institute_id]&amp;" | "&amp;institutions[resource_id],#REF!=A264)))</f>
        <v>#REF!</v>
      </c>
    </row>
    <row r="265" spans="2:2" x14ac:dyDescent="0.25">
      <c r="B265" t="e" cm="1">
        <f t="array" ref="B265">TRANSPOSE(_xlfn._xlws.SORT(_xlfn._xlws.FILTER(institutions[institute_id]&amp;" | "&amp;institutions[resource_id],#REF!=A265)))</f>
        <v>#REF!</v>
      </c>
    </row>
    <row r="266" spans="2:2" x14ac:dyDescent="0.25">
      <c r="B266" t="e" cm="1">
        <f t="array" ref="B266">TRANSPOSE(_xlfn._xlws.SORT(_xlfn._xlws.FILTER(institutions[institute_id]&amp;" | "&amp;institutions[resource_id],#REF!=A266)))</f>
        <v>#REF!</v>
      </c>
    </row>
    <row r="267" spans="2:2" x14ac:dyDescent="0.25">
      <c r="B267" t="e" cm="1">
        <f t="array" ref="B267">TRANSPOSE(_xlfn._xlws.SORT(_xlfn._xlws.FILTER(institutions[institute_id]&amp;" | "&amp;institutions[resource_id],#REF!=A267)))</f>
        <v>#REF!</v>
      </c>
    </row>
    <row r="268" spans="2:2" x14ac:dyDescent="0.25">
      <c r="B268" t="e" cm="1">
        <f t="array" ref="B268">TRANSPOSE(_xlfn._xlws.SORT(_xlfn._xlws.FILTER(institutions[institute_id]&amp;" | "&amp;institutions[resource_id],#REF!=A268)))</f>
        <v>#REF!</v>
      </c>
    </row>
    <row r="269" spans="2:2" x14ac:dyDescent="0.25">
      <c r="B269" t="e" cm="1">
        <f t="array" ref="B269">TRANSPOSE(_xlfn._xlws.SORT(_xlfn._xlws.FILTER(institutions[institute_id]&amp;" | "&amp;institutions[resource_id],#REF!=A269)))</f>
        <v>#REF!</v>
      </c>
    </row>
    <row r="270" spans="2:2" x14ac:dyDescent="0.25">
      <c r="B270" t="e" cm="1">
        <f t="array" ref="B270">TRANSPOSE(_xlfn._xlws.SORT(_xlfn._xlws.FILTER(institutions[institute_id]&amp;" | "&amp;institutions[resource_id],#REF!=A270)))</f>
        <v>#REF!</v>
      </c>
    </row>
    <row r="271" spans="2:2" x14ac:dyDescent="0.25">
      <c r="B271" t="e" cm="1">
        <f t="array" ref="B271">TRANSPOSE(_xlfn._xlws.SORT(_xlfn._xlws.FILTER(institutions[institute_id]&amp;" | "&amp;institutions[resource_id],#REF!=A271)))</f>
        <v>#REF!</v>
      </c>
    </row>
    <row r="272" spans="2:2" x14ac:dyDescent="0.25">
      <c r="B272" t="e" cm="1">
        <f t="array" ref="B272">TRANSPOSE(_xlfn._xlws.SORT(_xlfn._xlws.FILTER(institutions[institute_id]&amp;" | "&amp;institutions[resource_id],#REF!=A272)))</f>
        <v>#REF!</v>
      </c>
    </row>
    <row r="273" spans="2:2" x14ac:dyDescent="0.25">
      <c r="B273" t="e" cm="1">
        <f t="array" ref="B273">TRANSPOSE(_xlfn._xlws.SORT(_xlfn._xlws.FILTER(institutions[institute_id]&amp;" | "&amp;institutions[resource_id],#REF!=A273)))</f>
        <v>#REF!</v>
      </c>
    </row>
    <row r="274" spans="2:2" x14ac:dyDescent="0.25">
      <c r="B274" t="e" cm="1">
        <f t="array" ref="B274">TRANSPOSE(_xlfn._xlws.SORT(_xlfn._xlws.FILTER(institutions[institute_id]&amp;" | "&amp;institutions[resource_id],#REF!=A274)))</f>
        <v>#REF!</v>
      </c>
    </row>
    <row r="275" spans="2:2" x14ac:dyDescent="0.25">
      <c r="B275" t="e" cm="1">
        <f t="array" ref="B275">TRANSPOSE(_xlfn._xlws.SORT(_xlfn._xlws.FILTER(institutions[institute_id]&amp;" | "&amp;institutions[resource_id],#REF!=A275)))</f>
        <v>#REF!</v>
      </c>
    </row>
    <row r="276" spans="2:2" x14ac:dyDescent="0.25">
      <c r="B276" t="e" cm="1">
        <f t="array" ref="B276">TRANSPOSE(_xlfn._xlws.SORT(_xlfn._xlws.FILTER(institutions[institute_id]&amp;" | "&amp;institutions[resource_id],#REF!=A276)))</f>
        <v>#REF!</v>
      </c>
    </row>
    <row r="277" spans="2:2" x14ac:dyDescent="0.25">
      <c r="B277" t="e" cm="1">
        <f t="array" ref="B277">TRANSPOSE(_xlfn._xlws.SORT(_xlfn._xlws.FILTER(institutions[institute_id]&amp;" | "&amp;institutions[resource_id],#REF!=A277)))</f>
        <v>#REF!</v>
      </c>
    </row>
    <row r="278" spans="2:2" x14ac:dyDescent="0.25">
      <c r="B278" t="e" cm="1">
        <f t="array" ref="B278">TRANSPOSE(_xlfn._xlws.SORT(_xlfn._xlws.FILTER(institutions[institute_id]&amp;" | "&amp;institutions[resource_id],#REF!=A278)))</f>
        <v>#REF!</v>
      </c>
    </row>
    <row r="279" spans="2:2" x14ac:dyDescent="0.25">
      <c r="B279" t="e" cm="1">
        <f t="array" ref="B279">TRANSPOSE(_xlfn._xlws.SORT(_xlfn._xlws.FILTER(institutions[institute_id]&amp;" | "&amp;institutions[resource_id],#REF!=A279)))</f>
        <v>#REF!</v>
      </c>
    </row>
    <row r="280" spans="2:2" x14ac:dyDescent="0.25">
      <c r="B280" t="e" cm="1">
        <f t="array" ref="B280">TRANSPOSE(_xlfn._xlws.SORT(_xlfn._xlws.FILTER(institutions[institute_id]&amp;" | "&amp;institutions[resource_id],#REF!=A280)))</f>
        <v>#REF!</v>
      </c>
    </row>
    <row r="281" spans="2:2" x14ac:dyDescent="0.25">
      <c r="B281" t="e" cm="1">
        <f t="array" ref="B281">TRANSPOSE(_xlfn._xlws.SORT(_xlfn._xlws.FILTER(institutions[institute_id]&amp;" | "&amp;institutions[resource_id],#REF!=A281)))</f>
        <v>#REF!</v>
      </c>
    </row>
    <row r="282" spans="2:2" x14ac:dyDescent="0.25">
      <c r="B282" t="e" cm="1">
        <f t="array" ref="B282">TRANSPOSE(_xlfn._xlws.SORT(_xlfn._xlws.FILTER(institutions[institute_id]&amp;" | "&amp;institutions[resource_id],#REF!=A282)))</f>
        <v>#REF!</v>
      </c>
    </row>
    <row r="283" spans="2:2" x14ac:dyDescent="0.25">
      <c r="B283" t="e" cm="1">
        <f t="array" ref="B283">TRANSPOSE(_xlfn._xlws.SORT(_xlfn._xlws.FILTER(institutions[institute_id]&amp;" | "&amp;institutions[resource_id],#REF!=A283)))</f>
        <v>#REF!</v>
      </c>
    </row>
    <row r="284" spans="2:2" x14ac:dyDescent="0.25">
      <c r="B284" t="e" cm="1">
        <f t="array" ref="B284">TRANSPOSE(_xlfn._xlws.SORT(_xlfn._xlws.FILTER(institutions[institute_id]&amp;" | "&amp;institutions[resource_id],#REF!=A284)))</f>
        <v>#REF!</v>
      </c>
    </row>
    <row r="285" spans="2:2" x14ac:dyDescent="0.25">
      <c r="B285" t="e" cm="1">
        <f t="array" ref="B285">TRANSPOSE(_xlfn._xlws.SORT(_xlfn._xlws.FILTER(institutions[institute_id]&amp;" | "&amp;institutions[resource_id],#REF!=A285)))</f>
        <v>#REF!</v>
      </c>
    </row>
    <row r="286" spans="2:2" x14ac:dyDescent="0.25">
      <c r="B286" t="e" cm="1">
        <f t="array" ref="B286">TRANSPOSE(_xlfn._xlws.SORT(_xlfn._xlws.FILTER(institutions[institute_id]&amp;" | "&amp;institutions[resource_id],#REF!=A286)))</f>
        <v>#REF!</v>
      </c>
    </row>
    <row r="287" spans="2:2" x14ac:dyDescent="0.25">
      <c r="B287" t="e" cm="1">
        <f t="array" ref="B287">TRANSPOSE(_xlfn._xlws.SORT(_xlfn._xlws.FILTER(institutions[institute_id]&amp;" | "&amp;institutions[resource_id],#REF!=A287)))</f>
        <v>#REF!</v>
      </c>
    </row>
    <row r="288" spans="2:2" x14ac:dyDescent="0.25">
      <c r="B288" t="e" cm="1">
        <f t="array" ref="B288">TRANSPOSE(_xlfn._xlws.SORT(_xlfn._xlws.FILTER(institutions[institute_id]&amp;" | "&amp;institutions[resource_id],#REF!=A288)))</f>
        <v>#REF!</v>
      </c>
    </row>
    <row r="289" spans="2:2" x14ac:dyDescent="0.25">
      <c r="B289" t="e" cm="1">
        <f t="array" ref="B289">TRANSPOSE(_xlfn._xlws.SORT(_xlfn._xlws.FILTER(institutions[institute_id]&amp;" | "&amp;institutions[resource_id],#REF!=A289)))</f>
        <v>#REF!</v>
      </c>
    </row>
    <row r="290" spans="2:2" x14ac:dyDescent="0.25">
      <c r="B290" t="e" cm="1">
        <f t="array" ref="B290">TRANSPOSE(_xlfn._xlws.SORT(_xlfn._xlws.FILTER(institutions[institute_id]&amp;" | "&amp;institutions[resource_id],#REF!=A290)))</f>
        <v>#REF!</v>
      </c>
    </row>
    <row r="291" spans="2:2" x14ac:dyDescent="0.25">
      <c r="B291" t="e" cm="1">
        <f t="array" ref="B291">TRANSPOSE(_xlfn._xlws.SORT(_xlfn._xlws.FILTER(institutions[institute_id]&amp;" | "&amp;institutions[resource_id],#REF!=A291)))</f>
        <v>#REF!</v>
      </c>
    </row>
    <row r="292" spans="2:2" x14ac:dyDescent="0.25">
      <c r="B292" t="e" cm="1">
        <f t="array" ref="B292">TRANSPOSE(_xlfn._xlws.SORT(_xlfn._xlws.FILTER(institutions[institute_id]&amp;" | "&amp;institutions[resource_id],#REF!=A292)))</f>
        <v>#REF!</v>
      </c>
    </row>
    <row r="293" spans="2:2" x14ac:dyDescent="0.25">
      <c r="B293" t="e" cm="1">
        <f t="array" ref="B293">TRANSPOSE(_xlfn._xlws.SORT(_xlfn._xlws.FILTER(institutions[institute_id]&amp;" | "&amp;institutions[resource_id],#REF!=A293)))</f>
        <v>#REF!</v>
      </c>
    </row>
    <row r="294" spans="2:2" x14ac:dyDescent="0.25">
      <c r="B294" t="e" cm="1">
        <f t="array" ref="B294">TRANSPOSE(_xlfn._xlws.SORT(_xlfn._xlws.FILTER(institutions[institute_id]&amp;" | "&amp;institutions[resource_id],#REF!=A294)))</f>
        <v>#REF!</v>
      </c>
    </row>
    <row r="295" spans="2:2" x14ac:dyDescent="0.25">
      <c r="B295" t="e" cm="1">
        <f t="array" ref="B295">TRANSPOSE(_xlfn._xlws.SORT(_xlfn._xlws.FILTER(institutions[institute_id]&amp;" | "&amp;institutions[resource_id],#REF!=A295)))</f>
        <v>#REF!</v>
      </c>
    </row>
    <row r="296" spans="2:2" x14ac:dyDescent="0.25">
      <c r="B296" t="e" cm="1">
        <f t="array" ref="B296">TRANSPOSE(_xlfn._xlws.SORT(_xlfn._xlws.FILTER(institutions[institute_id]&amp;" | "&amp;institutions[resource_id],#REF!=A296)))</f>
        <v>#REF!</v>
      </c>
    </row>
    <row r="297" spans="2:2" x14ac:dyDescent="0.25">
      <c r="B297" t="e" cm="1">
        <f t="array" ref="B297">TRANSPOSE(_xlfn._xlws.SORT(_xlfn._xlws.FILTER(institutions[institute_id]&amp;" | "&amp;institutions[resource_id],#REF!=A297)))</f>
        <v>#REF!</v>
      </c>
    </row>
    <row r="298" spans="2:2" x14ac:dyDescent="0.25">
      <c r="B298" t="e" cm="1">
        <f t="array" ref="B298">TRANSPOSE(_xlfn._xlws.SORT(_xlfn._xlws.FILTER(institutions[institute_id]&amp;" | "&amp;institutions[resource_id],#REF!=A298)))</f>
        <v>#REF!</v>
      </c>
    </row>
    <row r="299" spans="2:2" x14ac:dyDescent="0.25">
      <c r="B299" t="e" cm="1">
        <f t="array" ref="B299">TRANSPOSE(_xlfn._xlws.SORT(_xlfn._xlws.FILTER(institutions[institute_id]&amp;" | "&amp;institutions[resource_id],#REF!=A299)))</f>
        <v>#REF!</v>
      </c>
    </row>
    <row r="300" spans="2:2" x14ac:dyDescent="0.25">
      <c r="B300" t="e" cm="1">
        <f t="array" ref="B300">TRANSPOSE(_xlfn._xlws.SORT(_xlfn._xlws.FILTER(institutions[institute_id]&amp;" | "&amp;institutions[resource_id],#REF!=A300)))</f>
        <v>#REF!</v>
      </c>
    </row>
    <row r="301" spans="2:2" x14ac:dyDescent="0.25">
      <c r="B301" t="e" cm="1">
        <f t="array" ref="B301">TRANSPOSE(_xlfn._xlws.SORT(_xlfn._xlws.FILTER(institutions[institute_id]&amp;" | "&amp;institutions[resource_id],#REF!=A301)))</f>
        <v>#REF!</v>
      </c>
    </row>
    <row r="302" spans="2:2" x14ac:dyDescent="0.25">
      <c r="B302" t="e" cm="1">
        <f t="array" ref="B302">TRANSPOSE(_xlfn._xlws.SORT(_xlfn._xlws.FILTER(institutions[institute_id]&amp;" | "&amp;institutions[resource_id],#REF!=A302)))</f>
        <v>#REF!</v>
      </c>
    </row>
    <row r="303" spans="2:2" x14ac:dyDescent="0.25">
      <c r="B303" t="e" cm="1">
        <f t="array" ref="B303">TRANSPOSE(_xlfn._xlws.SORT(_xlfn._xlws.FILTER(institutions[institute_id]&amp;" | "&amp;institutions[resource_id],#REF!=A303)))</f>
        <v>#REF!</v>
      </c>
    </row>
    <row r="304" spans="2:2" x14ac:dyDescent="0.25">
      <c r="B304" t="e" cm="1">
        <f t="array" ref="B304">TRANSPOSE(_xlfn._xlws.SORT(_xlfn._xlws.FILTER(institutions[institute_id]&amp;" | "&amp;institutions[resource_id],#REF!=A304)))</f>
        <v>#REF!</v>
      </c>
    </row>
    <row r="305" spans="2:2" x14ac:dyDescent="0.25">
      <c r="B305" t="e" cm="1">
        <f t="array" ref="B305">TRANSPOSE(_xlfn._xlws.SORT(_xlfn._xlws.FILTER(institutions[institute_id]&amp;" | "&amp;institutions[resource_id],#REF!=A305)))</f>
        <v>#REF!</v>
      </c>
    </row>
    <row r="306" spans="2:2" x14ac:dyDescent="0.25">
      <c r="B306" t="e" cm="1">
        <f t="array" ref="B306">TRANSPOSE(_xlfn._xlws.SORT(_xlfn._xlws.FILTER(institutions[institute_id]&amp;" | "&amp;institutions[resource_id],#REF!=A306)))</f>
        <v>#REF!</v>
      </c>
    </row>
    <row r="307" spans="2:2" x14ac:dyDescent="0.25">
      <c r="B307" t="e" cm="1">
        <f t="array" ref="B307">TRANSPOSE(_xlfn._xlws.SORT(_xlfn._xlws.FILTER(institutions[institute_id]&amp;" | "&amp;institutions[resource_id],#REF!=A307)))</f>
        <v>#REF!</v>
      </c>
    </row>
    <row r="308" spans="2:2" x14ac:dyDescent="0.25">
      <c r="B308" t="e" cm="1">
        <f t="array" ref="B308">TRANSPOSE(_xlfn._xlws.SORT(_xlfn._xlws.FILTER(institutions[institute_id]&amp;" | "&amp;institutions[resource_id],#REF!=A308)))</f>
        <v>#REF!</v>
      </c>
    </row>
    <row r="309" spans="2:2" x14ac:dyDescent="0.25">
      <c r="B309" t="e" cm="1">
        <f t="array" ref="B309">TRANSPOSE(_xlfn._xlws.SORT(_xlfn._xlws.FILTER(institutions[institute_id]&amp;" | "&amp;institutions[resource_id],#REF!=A309)))</f>
        <v>#REF!</v>
      </c>
    </row>
    <row r="310" spans="2:2" x14ac:dyDescent="0.25">
      <c r="B310" t="e" cm="1">
        <f t="array" ref="B310">TRANSPOSE(_xlfn._xlws.SORT(_xlfn._xlws.FILTER(institutions[institute_id]&amp;" | "&amp;institutions[resource_id],#REF!=A310)))</f>
        <v>#REF!</v>
      </c>
    </row>
    <row r="311" spans="2:2" x14ac:dyDescent="0.25">
      <c r="B311" t="e" cm="1">
        <f t="array" ref="B311">TRANSPOSE(_xlfn._xlws.SORT(_xlfn._xlws.FILTER(institutions[institute_id]&amp;" | "&amp;institutions[resource_id],#REF!=A311)))</f>
        <v>#REF!</v>
      </c>
    </row>
    <row r="312" spans="2:2" x14ac:dyDescent="0.25">
      <c r="B312" t="e" cm="1">
        <f t="array" ref="B312">TRANSPOSE(_xlfn._xlws.SORT(_xlfn._xlws.FILTER(institutions[institute_id]&amp;" | "&amp;institutions[resource_id],#REF!=A312)))</f>
        <v>#REF!</v>
      </c>
    </row>
    <row r="313" spans="2:2" x14ac:dyDescent="0.25">
      <c r="B313" t="e" cm="1">
        <f t="array" ref="B313">TRANSPOSE(_xlfn._xlws.SORT(_xlfn._xlws.FILTER(institutions[institute_id]&amp;" | "&amp;institutions[resource_id],#REF!=A313)))</f>
        <v>#REF!</v>
      </c>
    </row>
    <row r="314" spans="2:2" x14ac:dyDescent="0.25">
      <c r="B314" t="e" cm="1">
        <f t="array" ref="B314">TRANSPOSE(_xlfn._xlws.SORT(_xlfn._xlws.FILTER(institutions[institute_id]&amp;" | "&amp;institutions[resource_id],#REF!=A314)))</f>
        <v>#REF!</v>
      </c>
    </row>
    <row r="315" spans="2:2" x14ac:dyDescent="0.25">
      <c r="B315" t="e" cm="1">
        <f t="array" ref="B315">TRANSPOSE(_xlfn._xlws.SORT(_xlfn._xlws.FILTER(institutions[institute_id]&amp;" | "&amp;institutions[resource_id],#REF!=A315)))</f>
        <v>#REF!</v>
      </c>
    </row>
    <row r="316" spans="2:2" x14ac:dyDescent="0.25">
      <c r="B316" t="e" cm="1">
        <f t="array" ref="B316">TRANSPOSE(_xlfn._xlws.SORT(_xlfn._xlws.FILTER(institutions[institute_id]&amp;" | "&amp;institutions[resource_id],#REF!=A316)))</f>
        <v>#REF!</v>
      </c>
    </row>
    <row r="317" spans="2:2" x14ac:dyDescent="0.25">
      <c r="B317" t="e" cm="1">
        <f t="array" ref="B317">TRANSPOSE(_xlfn._xlws.SORT(_xlfn._xlws.FILTER(institutions[institute_id]&amp;" | "&amp;institutions[resource_id],#REF!=A317)))</f>
        <v>#REF!</v>
      </c>
    </row>
    <row r="318" spans="2:2" x14ac:dyDescent="0.25">
      <c r="B318" t="e" cm="1">
        <f t="array" ref="B318">TRANSPOSE(_xlfn._xlws.SORT(_xlfn._xlws.FILTER(institutions[institute_id]&amp;" | "&amp;institutions[resource_id],#REF!=A318)))</f>
        <v>#REF!</v>
      </c>
    </row>
    <row r="319" spans="2:2" x14ac:dyDescent="0.25">
      <c r="B319" t="e" cm="1">
        <f t="array" ref="B319">TRANSPOSE(_xlfn._xlws.SORT(_xlfn._xlws.FILTER(institutions[institute_id]&amp;" | "&amp;institutions[resource_id],#REF!=A319)))</f>
        <v>#REF!</v>
      </c>
    </row>
    <row r="320" spans="2:2" x14ac:dyDescent="0.25">
      <c r="B320" t="e" cm="1">
        <f t="array" ref="B320">TRANSPOSE(_xlfn._xlws.SORT(_xlfn._xlws.FILTER(institutions[institute_id]&amp;" | "&amp;institutions[resource_id],#REF!=A320)))</f>
        <v>#REF!</v>
      </c>
    </row>
    <row r="321" spans="2:2" x14ac:dyDescent="0.25">
      <c r="B321" t="e" cm="1">
        <f t="array" ref="B321">TRANSPOSE(_xlfn._xlws.SORT(_xlfn._xlws.FILTER(institutions[institute_id]&amp;" | "&amp;institutions[resource_id],#REF!=A321)))</f>
        <v>#REF!</v>
      </c>
    </row>
    <row r="322" spans="2:2" x14ac:dyDescent="0.25">
      <c r="B322" t="e" cm="1">
        <f t="array" ref="B322">TRANSPOSE(_xlfn._xlws.SORT(_xlfn._xlws.FILTER(institutions[institute_id]&amp;" | "&amp;institutions[resource_id],#REF!=A322)))</f>
        <v>#REF!</v>
      </c>
    </row>
    <row r="323" spans="2:2" x14ac:dyDescent="0.25">
      <c r="B323" t="e" cm="1">
        <f t="array" ref="B323">TRANSPOSE(_xlfn._xlws.SORT(_xlfn._xlws.FILTER(institutions[institute_id]&amp;" | "&amp;institutions[resource_id],#REF!=A323)))</f>
        <v>#REF!</v>
      </c>
    </row>
    <row r="324" spans="2:2" x14ac:dyDescent="0.25">
      <c r="B324" t="e" cm="1">
        <f t="array" ref="B324">TRANSPOSE(_xlfn._xlws.SORT(_xlfn._xlws.FILTER(institutions[institute_id]&amp;" | "&amp;institutions[resource_id],#REF!=A324)))</f>
        <v>#REF!</v>
      </c>
    </row>
    <row r="325" spans="2:2" x14ac:dyDescent="0.25">
      <c r="B325" t="e" cm="1">
        <f t="array" ref="B325">TRANSPOSE(_xlfn._xlws.SORT(_xlfn._xlws.FILTER(institutions[institute_id]&amp;" | "&amp;institutions[resource_id],#REF!=A325)))</f>
        <v>#REF!</v>
      </c>
    </row>
    <row r="326" spans="2:2" x14ac:dyDescent="0.25">
      <c r="B326" t="e" cm="1">
        <f t="array" ref="B326">TRANSPOSE(_xlfn._xlws.SORT(_xlfn._xlws.FILTER(institutions[institute_id]&amp;" | "&amp;institutions[resource_id],#REF!=A326)))</f>
        <v>#REF!</v>
      </c>
    </row>
    <row r="327" spans="2:2" x14ac:dyDescent="0.25">
      <c r="B327" t="e" cm="1">
        <f t="array" ref="B327">TRANSPOSE(_xlfn._xlws.SORT(_xlfn._xlws.FILTER(institutions[institute_id]&amp;" | "&amp;institutions[resource_id],#REF!=A327)))</f>
        <v>#REF!</v>
      </c>
    </row>
    <row r="328" spans="2:2" x14ac:dyDescent="0.25">
      <c r="B328" t="e" cm="1">
        <f t="array" ref="B328">TRANSPOSE(_xlfn._xlws.SORT(_xlfn._xlws.FILTER(institutions[institute_id]&amp;" | "&amp;institutions[resource_id],#REF!=A328)))</f>
        <v>#REF!</v>
      </c>
    </row>
    <row r="329" spans="2:2" x14ac:dyDescent="0.25">
      <c r="B329" t="e" cm="1">
        <f t="array" ref="B329">TRANSPOSE(_xlfn._xlws.SORT(_xlfn._xlws.FILTER(institutions[institute_id]&amp;" | "&amp;institutions[resource_id],#REF!=A329)))</f>
        <v>#REF!</v>
      </c>
    </row>
    <row r="330" spans="2:2" x14ac:dyDescent="0.25">
      <c r="B330" t="e" cm="1">
        <f t="array" ref="B330">TRANSPOSE(_xlfn._xlws.SORT(_xlfn._xlws.FILTER(institutions[institute_id]&amp;" | "&amp;institutions[resource_id],#REF!=A330)))</f>
        <v>#REF!</v>
      </c>
    </row>
    <row r="331" spans="2:2" x14ac:dyDescent="0.25">
      <c r="B331" t="e" cm="1">
        <f t="array" ref="B331">TRANSPOSE(_xlfn._xlws.SORT(_xlfn._xlws.FILTER(institutions[institute_id]&amp;" | "&amp;institutions[resource_id],#REF!=A331)))</f>
        <v>#REF!</v>
      </c>
    </row>
    <row r="332" spans="2:2" x14ac:dyDescent="0.25">
      <c r="B332" t="e" cm="1">
        <f t="array" ref="B332">TRANSPOSE(_xlfn._xlws.SORT(_xlfn._xlws.FILTER(institutions[institute_id]&amp;" | "&amp;institutions[resource_id],#REF!=A332)))</f>
        <v>#REF!</v>
      </c>
    </row>
    <row r="333" spans="2:2" x14ac:dyDescent="0.25">
      <c r="B333" t="e" cm="1">
        <f t="array" ref="B333">TRANSPOSE(_xlfn._xlws.SORT(_xlfn._xlws.FILTER(institutions[institute_id]&amp;" | "&amp;institutions[resource_id],#REF!=A333)))</f>
        <v>#REF!</v>
      </c>
    </row>
    <row r="334" spans="2:2" x14ac:dyDescent="0.25">
      <c r="B334" t="e" cm="1">
        <f t="array" ref="B334">TRANSPOSE(_xlfn._xlws.SORT(_xlfn._xlws.FILTER(institutions[institute_id]&amp;" | "&amp;institutions[resource_id],#REF!=A334)))</f>
        <v>#REF!</v>
      </c>
    </row>
    <row r="335" spans="2:2" x14ac:dyDescent="0.25">
      <c r="B335" t="e" cm="1">
        <f t="array" ref="B335">TRANSPOSE(_xlfn._xlws.SORT(_xlfn._xlws.FILTER(institutions[institute_id]&amp;" | "&amp;institutions[resource_id],#REF!=A335)))</f>
        <v>#REF!</v>
      </c>
    </row>
    <row r="336" spans="2:2" x14ac:dyDescent="0.25">
      <c r="B336" t="e" cm="1">
        <f t="array" ref="B336">TRANSPOSE(_xlfn._xlws.SORT(_xlfn._xlws.FILTER(institutions[institute_id]&amp;" | "&amp;institutions[resource_id],#REF!=A336)))</f>
        <v>#REF!</v>
      </c>
    </row>
    <row r="337" spans="2:2" x14ac:dyDescent="0.25">
      <c r="B337" t="e" cm="1">
        <f t="array" ref="B337">TRANSPOSE(_xlfn._xlws.SORT(_xlfn._xlws.FILTER(institutions[institute_id]&amp;" | "&amp;institutions[resource_id],#REF!=A337)))</f>
        <v>#REF!</v>
      </c>
    </row>
    <row r="338" spans="2:2" x14ac:dyDescent="0.25">
      <c r="B338" t="e" cm="1">
        <f t="array" ref="B338">TRANSPOSE(_xlfn._xlws.SORT(_xlfn._xlws.FILTER(institutions[institute_id]&amp;" | "&amp;institutions[resource_id],#REF!=A338)))</f>
        <v>#REF!</v>
      </c>
    </row>
    <row r="339" spans="2:2" x14ac:dyDescent="0.25">
      <c r="B339" t="e" cm="1">
        <f t="array" ref="B339">TRANSPOSE(_xlfn._xlws.SORT(_xlfn._xlws.FILTER(institutions[institute_id]&amp;" | "&amp;institutions[resource_id],#REF!=A339)))</f>
        <v>#REF!</v>
      </c>
    </row>
    <row r="340" spans="2:2" x14ac:dyDescent="0.25">
      <c r="B340" t="e" cm="1">
        <f t="array" ref="B340">TRANSPOSE(_xlfn._xlws.SORT(_xlfn._xlws.FILTER(institutions[institute_id]&amp;" | "&amp;institutions[resource_id],#REF!=A340)))</f>
        <v>#REF!</v>
      </c>
    </row>
    <row r="341" spans="2:2" x14ac:dyDescent="0.25">
      <c r="B341" t="e" cm="1">
        <f t="array" ref="B341">TRANSPOSE(_xlfn._xlws.SORT(_xlfn._xlws.FILTER(institutions[institute_id]&amp;" | "&amp;institutions[resource_id],#REF!=A341)))</f>
        <v>#REF!</v>
      </c>
    </row>
    <row r="342" spans="2:2" x14ac:dyDescent="0.25">
      <c r="B342" t="e" cm="1">
        <f t="array" ref="B342">TRANSPOSE(_xlfn._xlws.SORT(_xlfn._xlws.FILTER(institutions[institute_id]&amp;" | "&amp;institutions[resource_id],#REF!=A342)))</f>
        <v>#REF!</v>
      </c>
    </row>
    <row r="343" spans="2:2" x14ac:dyDescent="0.25">
      <c r="B343" t="e" cm="1">
        <f t="array" ref="B343">TRANSPOSE(_xlfn._xlws.SORT(_xlfn._xlws.FILTER(institutions[institute_id]&amp;" | "&amp;institutions[resource_id],#REF!=A343)))</f>
        <v>#REF!</v>
      </c>
    </row>
    <row r="344" spans="2:2" x14ac:dyDescent="0.25">
      <c r="B344" t="e" cm="1">
        <f t="array" ref="B344">TRANSPOSE(_xlfn._xlws.SORT(_xlfn._xlws.FILTER(institutions[institute_id]&amp;" | "&amp;institutions[resource_id],#REF!=A344)))</f>
        <v>#REF!</v>
      </c>
    </row>
    <row r="345" spans="2:2" x14ac:dyDescent="0.25">
      <c r="B345" t="e" cm="1">
        <f t="array" ref="B345">TRANSPOSE(_xlfn._xlws.SORT(_xlfn._xlws.FILTER(institutions[institute_id]&amp;" | "&amp;institutions[resource_id],#REF!=A345)))</f>
        <v>#REF!</v>
      </c>
    </row>
    <row r="346" spans="2:2" x14ac:dyDescent="0.25">
      <c r="B346" t="e" cm="1">
        <f t="array" ref="B346">TRANSPOSE(_xlfn._xlws.SORT(_xlfn._xlws.FILTER(institutions[institute_id]&amp;" | "&amp;institutions[resource_id],#REF!=A346)))</f>
        <v>#REF!</v>
      </c>
    </row>
    <row r="347" spans="2:2" x14ac:dyDescent="0.25">
      <c r="B347" t="e" cm="1">
        <f t="array" ref="B347">TRANSPOSE(_xlfn._xlws.SORT(_xlfn._xlws.FILTER(institutions[institute_id]&amp;" | "&amp;institutions[resource_id],#REF!=A347)))</f>
        <v>#REF!</v>
      </c>
    </row>
    <row r="348" spans="2:2" x14ac:dyDescent="0.25">
      <c r="B348" t="e" cm="1">
        <f t="array" ref="B348">TRANSPOSE(_xlfn._xlws.SORT(_xlfn._xlws.FILTER(institutions[institute_id]&amp;" | "&amp;institutions[resource_id],#REF!=A348)))</f>
        <v>#REF!</v>
      </c>
    </row>
    <row r="349" spans="2:2" x14ac:dyDescent="0.25">
      <c r="B349" t="e" cm="1">
        <f t="array" ref="B349">TRANSPOSE(_xlfn._xlws.SORT(_xlfn._xlws.FILTER(institutions[institute_id]&amp;" | "&amp;institutions[resource_id],#REF!=A349)))</f>
        <v>#REF!</v>
      </c>
    </row>
    <row r="350" spans="2:2" x14ac:dyDescent="0.25">
      <c r="B350" t="e" cm="1">
        <f t="array" ref="B350">TRANSPOSE(_xlfn._xlws.SORT(_xlfn._xlws.FILTER(institutions[institute_id]&amp;" | "&amp;institutions[resource_id],#REF!=A350)))</f>
        <v>#REF!</v>
      </c>
    </row>
    <row r="351" spans="2:2" x14ac:dyDescent="0.25">
      <c r="B351" t="e" cm="1">
        <f t="array" ref="B351">TRANSPOSE(_xlfn._xlws.SORT(_xlfn._xlws.FILTER(institutions[institute_id]&amp;" | "&amp;institutions[resource_id],#REF!=A351)))</f>
        <v>#REF!</v>
      </c>
    </row>
    <row r="352" spans="2:2" x14ac:dyDescent="0.25">
      <c r="B352" t="e" cm="1">
        <f t="array" ref="B352">TRANSPOSE(_xlfn._xlws.SORT(_xlfn._xlws.FILTER(institutions[institute_id]&amp;" | "&amp;institutions[resource_id],#REF!=A352)))</f>
        <v>#REF!</v>
      </c>
    </row>
    <row r="353" spans="2:2" x14ac:dyDescent="0.25">
      <c r="B353" t="e" cm="1">
        <f t="array" ref="B353">TRANSPOSE(_xlfn._xlws.SORT(_xlfn._xlws.FILTER(institutions[institute_id]&amp;" | "&amp;institutions[resource_id],#REF!=A353)))</f>
        <v>#REF!</v>
      </c>
    </row>
    <row r="354" spans="2:2" x14ac:dyDescent="0.25">
      <c r="B354" t="e" cm="1">
        <f t="array" ref="B354">TRANSPOSE(_xlfn._xlws.SORT(_xlfn._xlws.FILTER(institutions[institute_id]&amp;" | "&amp;institutions[resource_id],#REF!=A354)))</f>
        <v>#REF!</v>
      </c>
    </row>
    <row r="355" spans="2:2" x14ac:dyDescent="0.25">
      <c r="B355" t="e" cm="1">
        <f t="array" ref="B355">TRANSPOSE(_xlfn._xlws.SORT(_xlfn._xlws.FILTER(institutions[institute_id]&amp;" | "&amp;institutions[resource_id],#REF!=A355)))</f>
        <v>#REF!</v>
      </c>
    </row>
    <row r="356" spans="2:2" x14ac:dyDescent="0.25">
      <c r="B356" t="e" cm="1">
        <f t="array" ref="B356">TRANSPOSE(_xlfn._xlws.SORT(_xlfn._xlws.FILTER(institutions[institute_id]&amp;" | "&amp;institutions[resource_id],#REF!=A356)))</f>
        <v>#REF!</v>
      </c>
    </row>
    <row r="357" spans="2:2" x14ac:dyDescent="0.25">
      <c r="B357" t="e" cm="1">
        <f t="array" ref="B357">TRANSPOSE(_xlfn._xlws.SORT(_xlfn._xlws.FILTER(institutions[institute_id]&amp;" | "&amp;institutions[resource_id],#REF!=A357)))</f>
        <v>#REF!</v>
      </c>
    </row>
    <row r="358" spans="2:2" x14ac:dyDescent="0.25">
      <c r="B358" t="e" cm="1">
        <f t="array" ref="B358">TRANSPOSE(_xlfn._xlws.SORT(_xlfn._xlws.FILTER(institutions[institute_id]&amp;" | "&amp;institutions[resource_id],#REF!=A358)))</f>
        <v>#REF!</v>
      </c>
    </row>
    <row r="359" spans="2:2" x14ac:dyDescent="0.25">
      <c r="B359" t="e" cm="1">
        <f t="array" ref="B359">TRANSPOSE(_xlfn._xlws.SORT(_xlfn._xlws.FILTER(institutions[institute_id]&amp;" | "&amp;institutions[resource_id],#REF!=A359)))</f>
        <v>#REF!</v>
      </c>
    </row>
    <row r="360" spans="2:2" x14ac:dyDescent="0.25">
      <c r="B360" t="e" cm="1">
        <f t="array" ref="B360">TRANSPOSE(_xlfn._xlws.SORT(_xlfn._xlws.FILTER(institutions[institute_id]&amp;" | "&amp;institutions[resource_id],#REF!=A360)))</f>
        <v>#REF!</v>
      </c>
    </row>
    <row r="361" spans="2:2" x14ac:dyDescent="0.25">
      <c r="B361" t="e" cm="1">
        <f t="array" ref="B361">TRANSPOSE(_xlfn._xlws.SORT(_xlfn._xlws.FILTER(institutions[institute_id]&amp;" | "&amp;institutions[resource_id],#REF!=A361)))</f>
        <v>#REF!</v>
      </c>
    </row>
    <row r="362" spans="2:2" x14ac:dyDescent="0.25">
      <c r="B362" t="e" cm="1">
        <f t="array" ref="B362">TRANSPOSE(_xlfn._xlws.SORT(_xlfn._xlws.FILTER(institutions[institute_id]&amp;" | "&amp;institutions[resource_id],#REF!=A362)))</f>
        <v>#REF!</v>
      </c>
    </row>
    <row r="363" spans="2:2" x14ac:dyDescent="0.25">
      <c r="B363" t="e" cm="1">
        <f t="array" ref="B363">TRANSPOSE(_xlfn._xlws.SORT(_xlfn._xlws.FILTER(institutions[institute_id]&amp;" | "&amp;institutions[resource_id],#REF!=A363)))</f>
        <v>#REF!</v>
      </c>
    </row>
    <row r="364" spans="2:2" x14ac:dyDescent="0.25">
      <c r="B364" t="e" cm="1">
        <f t="array" ref="B364">TRANSPOSE(_xlfn._xlws.SORT(_xlfn._xlws.FILTER(institutions[institute_id]&amp;" | "&amp;institutions[resource_id],#REF!=A364)))</f>
        <v>#REF!</v>
      </c>
    </row>
    <row r="365" spans="2:2" x14ac:dyDescent="0.25">
      <c r="B365" t="e" cm="1">
        <f t="array" ref="B365">TRANSPOSE(_xlfn._xlws.SORT(_xlfn._xlws.FILTER(institutions[institute_id]&amp;" | "&amp;institutions[resource_id],#REF!=A365)))</f>
        <v>#REF!</v>
      </c>
    </row>
    <row r="366" spans="2:2" x14ac:dyDescent="0.25">
      <c r="B366" t="e" cm="1">
        <f t="array" ref="B366">TRANSPOSE(_xlfn._xlws.SORT(_xlfn._xlws.FILTER(institutions[institute_id]&amp;" | "&amp;institutions[resource_id],#REF!=A366)))</f>
        <v>#REF!</v>
      </c>
    </row>
    <row r="367" spans="2:2" x14ac:dyDescent="0.25">
      <c r="B367" t="e" cm="1">
        <f t="array" ref="B367">TRANSPOSE(_xlfn._xlws.SORT(_xlfn._xlws.FILTER(institutions[institute_id]&amp;" | "&amp;institutions[resource_id],#REF!=A367)))</f>
        <v>#REF!</v>
      </c>
    </row>
    <row r="368" spans="2:2" x14ac:dyDescent="0.25">
      <c r="B368" t="e" cm="1">
        <f t="array" ref="B368">TRANSPOSE(_xlfn._xlws.SORT(_xlfn._xlws.FILTER(institutions[institute_id]&amp;" | "&amp;institutions[resource_id],#REF!=A368)))</f>
        <v>#REF!</v>
      </c>
    </row>
    <row r="369" spans="2:2" x14ac:dyDescent="0.25">
      <c r="B369" t="e" cm="1">
        <f t="array" ref="B369">TRANSPOSE(_xlfn._xlws.SORT(_xlfn._xlws.FILTER(institutions[institute_id]&amp;" | "&amp;institutions[resource_id],#REF!=A369)))</f>
        <v>#REF!</v>
      </c>
    </row>
    <row r="370" spans="2:2" x14ac:dyDescent="0.25">
      <c r="B370" t="e" cm="1">
        <f t="array" ref="B370">TRANSPOSE(_xlfn._xlws.SORT(_xlfn._xlws.FILTER(institutions[institute_id]&amp;" | "&amp;institutions[resource_id],#REF!=A370)))</f>
        <v>#REF!</v>
      </c>
    </row>
    <row r="371" spans="2:2" x14ac:dyDescent="0.25">
      <c r="B371" t="e" cm="1">
        <f t="array" ref="B371">TRANSPOSE(_xlfn._xlws.SORT(_xlfn._xlws.FILTER(institutions[institute_id]&amp;" | "&amp;institutions[resource_id],#REF!=A371)))</f>
        <v>#REF!</v>
      </c>
    </row>
    <row r="372" spans="2:2" x14ac:dyDescent="0.25">
      <c r="B372" t="e" cm="1">
        <f t="array" ref="B372">TRANSPOSE(_xlfn._xlws.SORT(_xlfn._xlws.FILTER(institutions[institute_id]&amp;" | "&amp;institutions[resource_id],#REF!=A372)))</f>
        <v>#REF!</v>
      </c>
    </row>
    <row r="373" spans="2:2" x14ac:dyDescent="0.25">
      <c r="B373" t="e" cm="1">
        <f t="array" ref="B373">TRANSPOSE(_xlfn._xlws.SORT(_xlfn._xlws.FILTER(institutions[institute_id]&amp;" | "&amp;institutions[resource_id],#REF!=A373)))</f>
        <v>#REF!</v>
      </c>
    </row>
    <row r="374" spans="2:2" x14ac:dyDescent="0.25">
      <c r="B374" t="e" cm="1">
        <f t="array" ref="B374">TRANSPOSE(_xlfn._xlws.SORT(_xlfn._xlws.FILTER(institutions[institute_id]&amp;" | "&amp;institutions[resource_id],#REF!=A374)))</f>
        <v>#REF!</v>
      </c>
    </row>
    <row r="375" spans="2:2" x14ac:dyDescent="0.25">
      <c r="B375" t="e" cm="1">
        <f t="array" ref="B375">TRANSPOSE(_xlfn._xlws.SORT(_xlfn._xlws.FILTER(institutions[institute_id]&amp;" | "&amp;institutions[resource_id],#REF!=A375)))</f>
        <v>#REF!</v>
      </c>
    </row>
    <row r="376" spans="2:2" x14ac:dyDescent="0.25">
      <c r="B376" t="e" cm="1">
        <f t="array" ref="B376">TRANSPOSE(_xlfn._xlws.SORT(_xlfn._xlws.FILTER(institutions[institute_id]&amp;" | "&amp;institutions[resource_id],#REF!=A376)))</f>
        <v>#REF!</v>
      </c>
    </row>
    <row r="377" spans="2:2" x14ac:dyDescent="0.25">
      <c r="B377" t="e" cm="1">
        <f t="array" ref="B377">TRANSPOSE(_xlfn._xlws.SORT(_xlfn._xlws.FILTER(institutions[institute_id]&amp;" | "&amp;institutions[resource_id],#REF!=A377)))</f>
        <v>#REF!</v>
      </c>
    </row>
    <row r="378" spans="2:2" x14ac:dyDescent="0.25">
      <c r="B378" t="e" cm="1">
        <f t="array" ref="B378">TRANSPOSE(_xlfn._xlws.SORT(_xlfn._xlws.FILTER(institutions[institute_id]&amp;" | "&amp;institutions[resource_id],#REF!=A378)))</f>
        <v>#REF!</v>
      </c>
    </row>
    <row r="379" spans="2:2" x14ac:dyDescent="0.25">
      <c r="B379" t="e" cm="1">
        <f t="array" ref="B379">TRANSPOSE(_xlfn._xlws.SORT(_xlfn._xlws.FILTER(institutions[institute_id]&amp;" | "&amp;institutions[resource_id],#REF!=A379)))</f>
        <v>#REF!</v>
      </c>
    </row>
    <row r="380" spans="2:2" x14ac:dyDescent="0.25">
      <c r="B380" t="e" cm="1">
        <f t="array" ref="B380">TRANSPOSE(_xlfn._xlws.SORT(_xlfn._xlws.FILTER(institutions[institute_id]&amp;" | "&amp;institutions[resource_id],#REF!=A380)))</f>
        <v>#REF!</v>
      </c>
    </row>
    <row r="381" spans="2:2" x14ac:dyDescent="0.25">
      <c r="B381" t="e" cm="1">
        <f t="array" ref="B381">TRANSPOSE(_xlfn._xlws.SORT(_xlfn._xlws.FILTER(institutions[institute_id]&amp;" | "&amp;institutions[resource_id],#REF!=A381)))</f>
        <v>#REF!</v>
      </c>
    </row>
    <row r="382" spans="2:2" x14ac:dyDescent="0.25">
      <c r="B382" t="e" cm="1">
        <f t="array" ref="B382">TRANSPOSE(_xlfn._xlws.SORT(_xlfn._xlws.FILTER(institutions[institute_id]&amp;" | "&amp;institutions[resource_id],#REF!=A382)))</f>
        <v>#REF!</v>
      </c>
    </row>
    <row r="383" spans="2:2" x14ac:dyDescent="0.25">
      <c r="B383" t="e" cm="1">
        <f t="array" ref="B383">TRANSPOSE(_xlfn._xlws.SORT(_xlfn._xlws.FILTER(institutions[institute_id]&amp;" | "&amp;institutions[resource_id],#REF!=A383)))</f>
        <v>#REF!</v>
      </c>
    </row>
    <row r="384" spans="2:2" x14ac:dyDescent="0.25">
      <c r="B384" t="e" cm="1">
        <f t="array" ref="B384">TRANSPOSE(_xlfn._xlws.SORT(_xlfn._xlws.FILTER(institutions[institute_id]&amp;" | "&amp;institutions[resource_id],#REF!=A384)))</f>
        <v>#REF!</v>
      </c>
    </row>
    <row r="385" spans="2:2" x14ac:dyDescent="0.25">
      <c r="B385" t="e" cm="1">
        <f t="array" ref="B385">TRANSPOSE(_xlfn._xlws.SORT(_xlfn._xlws.FILTER(institutions[institute_id]&amp;" | "&amp;institutions[resource_id],#REF!=A385)))</f>
        <v>#REF!</v>
      </c>
    </row>
    <row r="386" spans="2:2" x14ac:dyDescent="0.25">
      <c r="B386" t="e" cm="1">
        <f t="array" ref="B386">TRANSPOSE(_xlfn._xlws.SORT(_xlfn._xlws.FILTER(institutions[institute_id]&amp;" | "&amp;institutions[resource_id],#REF!=A386)))</f>
        <v>#REF!</v>
      </c>
    </row>
    <row r="387" spans="2:2" x14ac:dyDescent="0.25">
      <c r="B387" t="e" cm="1">
        <f t="array" ref="B387">TRANSPOSE(_xlfn._xlws.SORT(_xlfn._xlws.FILTER(institutions[institute_id]&amp;" | "&amp;institutions[resource_id],#REF!=A387)))</f>
        <v>#REF!</v>
      </c>
    </row>
    <row r="388" spans="2:2" x14ac:dyDescent="0.25">
      <c r="B388" t="e" cm="1">
        <f t="array" ref="B388">TRANSPOSE(_xlfn._xlws.SORT(_xlfn._xlws.FILTER(institutions[institute_id]&amp;" | "&amp;institutions[resource_id],#REF!=A388)))</f>
        <v>#REF!</v>
      </c>
    </row>
    <row r="389" spans="2:2" x14ac:dyDescent="0.25">
      <c r="B389" t="e" cm="1">
        <f t="array" ref="B389">TRANSPOSE(_xlfn._xlws.SORT(_xlfn._xlws.FILTER(institutions[institute_id]&amp;" | "&amp;institutions[resource_id],#REF!=A389)))</f>
        <v>#REF!</v>
      </c>
    </row>
    <row r="390" spans="2:2" x14ac:dyDescent="0.25">
      <c r="B390" t="e" cm="1">
        <f t="array" ref="B390">TRANSPOSE(_xlfn._xlws.SORT(_xlfn._xlws.FILTER(institutions[institute_id]&amp;" | "&amp;institutions[resource_id],#REF!=A390)))</f>
        <v>#REF!</v>
      </c>
    </row>
    <row r="391" spans="2:2" x14ac:dyDescent="0.25">
      <c r="B391" t="e" cm="1">
        <f t="array" ref="B391">TRANSPOSE(_xlfn._xlws.SORT(_xlfn._xlws.FILTER(institutions[institute_id]&amp;" | "&amp;institutions[resource_id],#REF!=A391)))</f>
        <v>#REF!</v>
      </c>
    </row>
    <row r="392" spans="2:2" x14ac:dyDescent="0.25">
      <c r="B392" t="e" cm="1">
        <f t="array" ref="B392">TRANSPOSE(_xlfn._xlws.SORT(_xlfn._xlws.FILTER(institutions[institute_id]&amp;" | "&amp;institutions[resource_id],#REF!=A392)))</f>
        <v>#REF!</v>
      </c>
    </row>
    <row r="393" spans="2:2" x14ac:dyDescent="0.25">
      <c r="B393" t="e" cm="1">
        <f t="array" ref="B393">TRANSPOSE(_xlfn._xlws.SORT(_xlfn._xlws.FILTER(institutions[institute_id]&amp;" | "&amp;institutions[resource_id],#REF!=A393)))</f>
        <v>#REF!</v>
      </c>
    </row>
    <row r="394" spans="2:2" x14ac:dyDescent="0.25">
      <c r="B394" t="e" cm="1">
        <f t="array" ref="B394">TRANSPOSE(_xlfn._xlws.SORT(_xlfn._xlws.FILTER(institutions[institute_id]&amp;" | "&amp;institutions[resource_id],#REF!=A394)))</f>
        <v>#REF!</v>
      </c>
    </row>
    <row r="395" spans="2:2" x14ac:dyDescent="0.25">
      <c r="B395" t="e" cm="1">
        <f t="array" ref="B395">TRANSPOSE(_xlfn._xlws.SORT(_xlfn._xlws.FILTER(institutions[institute_id]&amp;" | "&amp;institutions[resource_id],#REF!=A395)))</f>
        <v>#REF!</v>
      </c>
    </row>
    <row r="396" spans="2:2" x14ac:dyDescent="0.25">
      <c r="B396" t="e" cm="1">
        <f t="array" ref="B396">TRANSPOSE(_xlfn._xlws.SORT(_xlfn._xlws.FILTER(institutions[institute_id]&amp;" | "&amp;institutions[resource_id],#REF!=A396)))</f>
        <v>#REF!</v>
      </c>
    </row>
    <row r="397" spans="2:2" x14ac:dyDescent="0.25">
      <c r="B397" t="e" cm="1">
        <f t="array" ref="B397">TRANSPOSE(_xlfn._xlws.SORT(_xlfn._xlws.FILTER(institutions[institute_id]&amp;" | "&amp;institutions[resource_id],#REF!=A397)))</f>
        <v>#REF!</v>
      </c>
    </row>
    <row r="398" spans="2:2" x14ac:dyDescent="0.25">
      <c r="B398" t="e" cm="1">
        <f t="array" ref="B398">TRANSPOSE(_xlfn._xlws.SORT(_xlfn._xlws.FILTER(institutions[institute_id]&amp;" | "&amp;institutions[resource_id],#REF!=A398)))</f>
        <v>#REF!</v>
      </c>
    </row>
    <row r="399" spans="2:2" x14ac:dyDescent="0.25">
      <c r="B399" t="e" cm="1">
        <f t="array" ref="B399">TRANSPOSE(_xlfn._xlws.SORT(_xlfn._xlws.FILTER(institutions[institute_id]&amp;" | "&amp;institutions[resource_id],#REF!=A399)))</f>
        <v>#REF!</v>
      </c>
    </row>
    <row r="400" spans="2:2" x14ac:dyDescent="0.25">
      <c r="B400" t="e" cm="1">
        <f t="array" ref="B400">TRANSPOSE(_xlfn._xlws.SORT(_xlfn._xlws.FILTER(institutions[institute_id]&amp;" | "&amp;institutions[resource_id],#REF!=A400)))</f>
        <v>#REF!</v>
      </c>
    </row>
    <row r="401" spans="2:2" x14ac:dyDescent="0.25">
      <c r="B401" t="e" cm="1">
        <f t="array" ref="B401">TRANSPOSE(_xlfn._xlws.SORT(_xlfn._xlws.FILTER(institutions[institute_id]&amp;" | "&amp;institutions[resource_id],#REF!=A401)))</f>
        <v>#REF!</v>
      </c>
    </row>
    <row r="402" spans="2:2" x14ac:dyDescent="0.25">
      <c r="B402" t="e" cm="1">
        <f t="array" ref="B402">TRANSPOSE(_xlfn._xlws.SORT(_xlfn._xlws.FILTER(institutions[institute_id]&amp;" | "&amp;institutions[resource_id],#REF!=A402)))</f>
        <v>#REF!</v>
      </c>
    </row>
    <row r="403" spans="2:2" x14ac:dyDescent="0.25">
      <c r="B403" t="e" cm="1">
        <f t="array" ref="B403">TRANSPOSE(_xlfn._xlws.SORT(_xlfn._xlws.FILTER(institutions[institute_id]&amp;" | "&amp;institutions[resource_id],#REF!=A403)))</f>
        <v>#REF!</v>
      </c>
    </row>
    <row r="404" spans="2:2" x14ac:dyDescent="0.25">
      <c r="B404" t="e" cm="1">
        <f t="array" ref="B404">TRANSPOSE(_xlfn._xlws.SORT(_xlfn._xlws.FILTER(institutions[institute_id]&amp;" | "&amp;institutions[resource_id],#REF!=A404)))</f>
        <v>#REF!</v>
      </c>
    </row>
    <row r="405" spans="2:2" x14ac:dyDescent="0.25">
      <c r="B405" t="e" cm="1">
        <f t="array" ref="B405">TRANSPOSE(_xlfn._xlws.SORT(_xlfn._xlws.FILTER(institutions[institute_id]&amp;" | "&amp;institutions[resource_id],#REF!=A405)))</f>
        <v>#REF!</v>
      </c>
    </row>
    <row r="406" spans="2:2" x14ac:dyDescent="0.25">
      <c r="B406" t="e" cm="1">
        <f t="array" ref="B406">TRANSPOSE(_xlfn._xlws.SORT(_xlfn._xlws.FILTER(institutions[institute_id]&amp;" | "&amp;institutions[resource_id],#REF!=A406)))</f>
        <v>#REF!</v>
      </c>
    </row>
    <row r="407" spans="2:2" x14ac:dyDescent="0.25">
      <c r="B407" t="e" cm="1">
        <f t="array" ref="B407">TRANSPOSE(_xlfn._xlws.SORT(_xlfn._xlws.FILTER(institutions[institute_id]&amp;" | "&amp;institutions[resource_id],#REF!=A407)))</f>
        <v>#REF!</v>
      </c>
    </row>
    <row r="408" spans="2:2" x14ac:dyDescent="0.25">
      <c r="B408" t="e" cm="1">
        <f t="array" ref="B408">TRANSPOSE(_xlfn._xlws.SORT(_xlfn._xlws.FILTER(institutions[institute_id]&amp;" | "&amp;institutions[resource_id],#REF!=A408)))</f>
        <v>#REF!</v>
      </c>
    </row>
    <row r="409" spans="2:2" x14ac:dyDescent="0.25">
      <c r="B409" t="e" cm="1">
        <f t="array" ref="B409">TRANSPOSE(_xlfn._xlws.SORT(_xlfn._xlws.FILTER(institutions[institute_id]&amp;" | "&amp;institutions[resource_id],#REF!=A409)))</f>
        <v>#REF!</v>
      </c>
    </row>
    <row r="410" spans="2:2" x14ac:dyDescent="0.25">
      <c r="B410" t="e" cm="1">
        <f t="array" ref="B410">TRANSPOSE(_xlfn._xlws.SORT(_xlfn._xlws.FILTER(institutions[institute_id]&amp;" | "&amp;institutions[resource_id],#REF!=A410)))</f>
        <v>#REF!</v>
      </c>
    </row>
    <row r="411" spans="2:2" x14ac:dyDescent="0.25">
      <c r="B411" t="e" cm="1">
        <f t="array" ref="B411">TRANSPOSE(_xlfn._xlws.SORT(_xlfn._xlws.FILTER(institutions[institute_id]&amp;" | "&amp;institutions[resource_id],#REF!=A411)))</f>
        <v>#REF!</v>
      </c>
    </row>
    <row r="412" spans="2:2" x14ac:dyDescent="0.25">
      <c r="B412" t="e" cm="1">
        <f t="array" ref="B412">TRANSPOSE(_xlfn._xlws.SORT(_xlfn._xlws.FILTER(institutions[institute_id]&amp;" | "&amp;institutions[resource_id],#REF!=A412)))</f>
        <v>#REF!</v>
      </c>
    </row>
    <row r="413" spans="2:2" x14ac:dyDescent="0.25">
      <c r="B413" t="e" cm="1">
        <f t="array" ref="B413">TRANSPOSE(_xlfn._xlws.SORT(_xlfn._xlws.FILTER(institutions[institute_id]&amp;" | "&amp;institutions[resource_id],#REF!=A413)))</f>
        <v>#REF!</v>
      </c>
    </row>
    <row r="414" spans="2:2" x14ac:dyDescent="0.25">
      <c r="B414" t="e" cm="1">
        <f t="array" ref="B414">TRANSPOSE(_xlfn._xlws.SORT(_xlfn._xlws.FILTER(institutions[institute_id]&amp;" | "&amp;institutions[resource_id],#REF!=A414)))</f>
        <v>#REF!</v>
      </c>
    </row>
    <row r="415" spans="2:2" x14ac:dyDescent="0.25">
      <c r="B415" t="e" cm="1">
        <f t="array" ref="B415">TRANSPOSE(_xlfn._xlws.SORT(_xlfn._xlws.FILTER(institutions[institute_id]&amp;" | "&amp;institutions[resource_id],#REF!=A415)))</f>
        <v>#REF!</v>
      </c>
    </row>
    <row r="416" spans="2:2" x14ac:dyDescent="0.25">
      <c r="B416" t="e" cm="1">
        <f t="array" ref="B416">TRANSPOSE(_xlfn._xlws.SORT(_xlfn._xlws.FILTER(institutions[institute_id]&amp;" | "&amp;institutions[resource_id],#REF!=A416)))</f>
        <v>#REF!</v>
      </c>
    </row>
    <row r="417" spans="2:2" x14ac:dyDescent="0.25">
      <c r="B417" t="e" cm="1">
        <f t="array" ref="B417">TRANSPOSE(_xlfn._xlws.SORT(_xlfn._xlws.FILTER(institutions[institute_id]&amp;" | "&amp;institutions[resource_id],#REF!=A417)))</f>
        <v>#REF!</v>
      </c>
    </row>
    <row r="418" spans="2:2" x14ac:dyDescent="0.25">
      <c r="B418" t="e" cm="1">
        <f t="array" ref="B418">TRANSPOSE(_xlfn._xlws.SORT(_xlfn._xlws.FILTER(institutions[institute_id]&amp;" | "&amp;institutions[resource_id],#REF!=A418)))</f>
        <v>#REF!</v>
      </c>
    </row>
    <row r="419" spans="2:2" x14ac:dyDescent="0.25">
      <c r="B419" t="e" cm="1">
        <f t="array" ref="B419">TRANSPOSE(_xlfn._xlws.SORT(_xlfn._xlws.FILTER(institutions[institute_id]&amp;" | "&amp;institutions[resource_id],#REF!=A419)))</f>
        <v>#REF!</v>
      </c>
    </row>
    <row r="420" spans="2:2" x14ac:dyDescent="0.25">
      <c r="B420" t="e" cm="1">
        <f t="array" ref="B420">TRANSPOSE(_xlfn._xlws.SORT(_xlfn._xlws.FILTER(institutions[institute_id]&amp;" | "&amp;institutions[resource_id],#REF!=A420)))</f>
        <v>#REF!</v>
      </c>
    </row>
    <row r="421" spans="2:2" x14ac:dyDescent="0.25">
      <c r="B421" t="e" cm="1">
        <f t="array" ref="B421">TRANSPOSE(_xlfn._xlws.SORT(_xlfn._xlws.FILTER(institutions[institute_id]&amp;" | "&amp;institutions[resource_id],#REF!=A421)))</f>
        <v>#REF!</v>
      </c>
    </row>
    <row r="422" spans="2:2" x14ac:dyDescent="0.25">
      <c r="B422" t="e" cm="1">
        <f t="array" ref="B422">TRANSPOSE(_xlfn._xlws.SORT(_xlfn._xlws.FILTER(institutions[institute_id]&amp;" | "&amp;institutions[resource_id],#REF!=A422)))</f>
        <v>#REF!</v>
      </c>
    </row>
    <row r="423" spans="2:2" x14ac:dyDescent="0.25">
      <c r="B423" t="e" cm="1">
        <f t="array" ref="B423">TRANSPOSE(_xlfn._xlws.SORT(_xlfn._xlws.FILTER(institutions[institute_id]&amp;" | "&amp;institutions[resource_id],#REF!=A423)))</f>
        <v>#REF!</v>
      </c>
    </row>
    <row r="424" spans="2:2" x14ac:dyDescent="0.25">
      <c r="B424" t="e" cm="1">
        <f t="array" ref="B424">TRANSPOSE(_xlfn._xlws.SORT(_xlfn._xlws.FILTER(institutions[institute_id]&amp;" | "&amp;institutions[resource_id],#REF!=A424)))</f>
        <v>#REF!</v>
      </c>
    </row>
    <row r="425" spans="2:2" x14ac:dyDescent="0.25">
      <c r="B425" t="e" cm="1">
        <f t="array" ref="B425">TRANSPOSE(_xlfn._xlws.SORT(_xlfn._xlws.FILTER(institutions[institute_id]&amp;" | "&amp;institutions[resource_id],#REF!=A425)))</f>
        <v>#REF!</v>
      </c>
    </row>
    <row r="426" spans="2:2" x14ac:dyDescent="0.25">
      <c r="B426" t="e" cm="1">
        <f t="array" ref="B426">TRANSPOSE(_xlfn._xlws.SORT(_xlfn._xlws.FILTER(institutions[institute_id]&amp;" | "&amp;institutions[resource_id],#REF!=A426)))</f>
        <v>#REF!</v>
      </c>
    </row>
    <row r="427" spans="2:2" x14ac:dyDescent="0.25">
      <c r="B427" t="e" cm="1">
        <f t="array" ref="B427">TRANSPOSE(_xlfn._xlws.SORT(_xlfn._xlws.FILTER(institutions[institute_id]&amp;" | "&amp;institutions[resource_id],#REF!=A427)))</f>
        <v>#REF!</v>
      </c>
    </row>
    <row r="428" spans="2:2" x14ac:dyDescent="0.25">
      <c r="B428" t="e" cm="1">
        <f t="array" ref="B428">TRANSPOSE(_xlfn._xlws.SORT(_xlfn._xlws.FILTER(institutions[institute_id]&amp;" | "&amp;institutions[resource_id],#REF!=A428)))</f>
        <v>#REF!</v>
      </c>
    </row>
    <row r="429" spans="2:2" x14ac:dyDescent="0.25">
      <c r="B429" t="e" cm="1">
        <f t="array" ref="B429">TRANSPOSE(_xlfn._xlws.SORT(_xlfn._xlws.FILTER(institutions[institute_id]&amp;" | "&amp;institutions[resource_id],#REF!=A429)))</f>
        <v>#REF!</v>
      </c>
    </row>
    <row r="430" spans="2:2" x14ac:dyDescent="0.25">
      <c r="B430" t="e" cm="1">
        <f t="array" ref="B430">TRANSPOSE(_xlfn._xlws.SORT(_xlfn._xlws.FILTER(institutions[institute_id]&amp;" | "&amp;institutions[resource_id],#REF!=A430)))</f>
        <v>#REF!</v>
      </c>
    </row>
    <row r="431" spans="2:2" x14ac:dyDescent="0.25">
      <c r="B431" t="e" cm="1">
        <f t="array" ref="B431">TRANSPOSE(_xlfn._xlws.SORT(_xlfn._xlws.FILTER(institutions[institute_id]&amp;" | "&amp;institutions[resource_id],#REF!=A431)))</f>
        <v>#REF!</v>
      </c>
    </row>
    <row r="432" spans="2:2" x14ac:dyDescent="0.25">
      <c r="B432" t="e" cm="1">
        <f t="array" ref="B432">TRANSPOSE(_xlfn._xlws.SORT(_xlfn._xlws.FILTER(institutions[institute_id]&amp;" | "&amp;institutions[resource_id],#REF!=A432)))</f>
        <v>#REF!</v>
      </c>
    </row>
    <row r="433" spans="2:2" x14ac:dyDescent="0.25">
      <c r="B433" t="e" cm="1">
        <f t="array" ref="B433">TRANSPOSE(_xlfn._xlws.SORT(_xlfn._xlws.FILTER(institutions[institute_id]&amp;" | "&amp;institutions[resource_id],#REF!=A433)))</f>
        <v>#REF!</v>
      </c>
    </row>
    <row r="434" spans="2:2" x14ac:dyDescent="0.25">
      <c r="B434" t="e" cm="1">
        <f t="array" ref="B434">TRANSPOSE(_xlfn._xlws.SORT(_xlfn._xlws.FILTER(institutions[institute_id]&amp;" | "&amp;institutions[resource_id],#REF!=A434)))</f>
        <v>#REF!</v>
      </c>
    </row>
    <row r="435" spans="2:2" x14ac:dyDescent="0.25">
      <c r="B435" t="e" cm="1">
        <f t="array" ref="B435">TRANSPOSE(_xlfn._xlws.SORT(_xlfn._xlws.FILTER(institutions[institute_id]&amp;" | "&amp;institutions[resource_id],#REF!=A435)))</f>
        <v>#REF!</v>
      </c>
    </row>
    <row r="436" spans="2:2" x14ac:dyDescent="0.25">
      <c r="B436" t="e" cm="1">
        <f t="array" ref="B436">TRANSPOSE(_xlfn._xlws.SORT(_xlfn._xlws.FILTER(institutions[institute_id]&amp;" | "&amp;institutions[resource_id],#REF!=A436)))</f>
        <v>#REF!</v>
      </c>
    </row>
    <row r="437" spans="2:2" x14ac:dyDescent="0.25">
      <c r="B437" t="e" cm="1">
        <f t="array" ref="B437">TRANSPOSE(_xlfn._xlws.SORT(_xlfn._xlws.FILTER(institutions[institute_id]&amp;" | "&amp;institutions[resource_id],#REF!=A437)))</f>
        <v>#REF!</v>
      </c>
    </row>
    <row r="438" spans="2:2" x14ac:dyDescent="0.25">
      <c r="B438" t="e" cm="1">
        <f t="array" ref="B438">TRANSPOSE(_xlfn._xlws.SORT(_xlfn._xlws.FILTER(institutions[institute_id]&amp;" | "&amp;institutions[resource_id],#REF!=A438)))</f>
        <v>#REF!</v>
      </c>
    </row>
    <row r="439" spans="2:2" x14ac:dyDescent="0.25">
      <c r="B439" t="e" cm="1">
        <f t="array" ref="B439">TRANSPOSE(_xlfn._xlws.SORT(_xlfn._xlws.FILTER(institutions[institute_id]&amp;" | "&amp;institutions[resource_id],#REF!=A439)))</f>
        <v>#REF!</v>
      </c>
    </row>
    <row r="440" spans="2:2" x14ac:dyDescent="0.25">
      <c r="B440" t="e" cm="1">
        <f t="array" ref="B440">TRANSPOSE(_xlfn._xlws.SORT(_xlfn._xlws.FILTER(institutions[institute_id]&amp;" | "&amp;institutions[resource_id],#REF!=A440)))</f>
        <v>#REF!</v>
      </c>
    </row>
    <row r="441" spans="2:2" x14ac:dyDescent="0.25">
      <c r="B441" t="e" cm="1">
        <f t="array" ref="B441">TRANSPOSE(_xlfn._xlws.SORT(_xlfn._xlws.FILTER(institutions[institute_id]&amp;" | "&amp;institutions[resource_id],#REF!=A441)))</f>
        <v>#REF!</v>
      </c>
    </row>
    <row r="442" spans="2:2" x14ac:dyDescent="0.25">
      <c r="B442" t="e" cm="1">
        <f t="array" ref="B442">TRANSPOSE(_xlfn._xlws.SORT(_xlfn._xlws.FILTER(institutions[institute_id]&amp;" | "&amp;institutions[resource_id],#REF!=A442)))</f>
        <v>#REF!</v>
      </c>
    </row>
    <row r="443" spans="2:2" x14ac:dyDescent="0.25">
      <c r="B443" t="e" cm="1">
        <f t="array" ref="B443">TRANSPOSE(_xlfn._xlws.SORT(_xlfn._xlws.FILTER(institutions[institute_id]&amp;" | "&amp;institutions[resource_id],#REF!=A443)))</f>
        <v>#REF!</v>
      </c>
    </row>
    <row r="444" spans="2:2" x14ac:dyDescent="0.25">
      <c r="B444" t="e" cm="1">
        <f t="array" ref="B444">TRANSPOSE(_xlfn._xlws.SORT(_xlfn._xlws.FILTER(institutions[institute_id]&amp;" | "&amp;institutions[resource_id],#REF!=A444)))</f>
        <v>#REF!</v>
      </c>
    </row>
    <row r="445" spans="2:2" x14ac:dyDescent="0.25">
      <c r="B445" t="e" cm="1">
        <f t="array" ref="B445">TRANSPOSE(_xlfn._xlws.SORT(_xlfn._xlws.FILTER(institutions[institute_id]&amp;" | "&amp;institutions[resource_id],#REF!=A445)))</f>
        <v>#REF!</v>
      </c>
    </row>
    <row r="446" spans="2:2" x14ac:dyDescent="0.25">
      <c r="B446" t="e" cm="1">
        <f t="array" ref="B446">TRANSPOSE(_xlfn._xlws.SORT(_xlfn._xlws.FILTER(institutions[institute_id]&amp;" | "&amp;institutions[resource_id],#REF!=A446)))</f>
        <v>#REF!</v>
      </c>
    </row>
    <row r="447" spans="2:2" x14ac:dyDescent="0.25">
      <c r="B447" t="e" cm="1">
        <f t="array" ref="B447">TRANSPOSE(_xlfn._xlws.SORT(_xlfn._xlws.FILTER(institutions[institute_id]&amp;" | "&amp;institutions[resource_id],#REF!=A447)))</f>
        <v>#REF!</v>
      </c>
    </row>
    <row r="448" spans="2:2" x14ac:dyDescent="0.25">
      <c r="B448" t="e" cm="1">
        <f t="array" ref="B448">TRANSPOSE(_xlfn._xlws.SORT(_xlfn._xlws.FILTER(institutions[institute_id]&amp;" | "&amp;institutions[resource_id],#REF!=A448)))</f>
        <v>#REF!</v>
      </c>
    </row>
    <row r="449" spans="2:2" x14ac:dyDescent="0.25">
      <c r="B449" t="e" cm="1">
        <f t="array" ref="B449">TRANSPOSE(_xlfn._xlws.SORT(_xlfn._xlws.FILTER(institutions[institute_id]&amp;" | "&amp;institutions[resource_id],#REF!=A449)))</f>
        <v>#REF!</v>
      </c>
    </row>
    <row r="450" spans="2:2" x14ac:dyDescent="0.25">
      <c r="B450" t="e" cm="1">
        <f t="array" ref="B450">TRANSPOSE(_xlfn._xlws.SORT(_xlfn._xlws.FILTER(institutions[institute_id]&amp;" | "&amp;institutions[resource_id],#REF!=A450)))</f>
        <v>#REF!</v>
      </c>
    </row>
    <row r="451" spans="2:2" x14ac:dyDescent="0.25">
      <c r="B451" t="e" cm="1">
        <f t="array" ref="B451">TRANSPOSE(_xlfn._xlws.SORT(_xlfn._xlws.FILTER(institutions[institute_id]&amp;" | "&amp;institutions[resource_id],#REF!=A451)))</f>
        <v>#REF!</v>
      </c>
    </row>
    <row r="452" spans="2:2" x14ac:dyDescent="0.25">
      <c r="B452" t="e" cm="1">
        <f t="array" ref="B452">TRANSPOSE(_xlfn._xlws.SORT(_xlfn._xlws.FILTER(institutions[institute_id]&amp;" | "&amp;institutions[resource_id],#REF!=A452)))</f>
        <v>#REF!</v>
      </c>
    </row>
    <row r="453" spans="2:2" x14ac:dyDescent="0.25">
      <c r="B453" t="e" cm="1">
        <f t="array" ref="B453">TRANSPOSE(_xlfn._xlws.SORT(_xlfn._xlws.FILTER(institutions[institute_id]&amp;" | "&amp;institutions[resource_id],#REF!=A453)))</f>
        <v>#REF!</v>
      </c>
    </row>
    <row r="454" spans="2:2" x14ac:dyDescent="0.25">
      <c r="B454" t="e" cm="1">
        <f t="array" ref="B454">TRANSPOSE(_xlfn._xlws.SORT(_xlfn._xlws.FILTER(institutions[institute_id]&amp;" | "&amp;institutions[resource_id],#REF!=A454)))</f>
        <v>#REF!</v>
      </c>
    </row>
    <row r="455" spans="2:2" x14ac:dyDescent="0.25">
      <c r="B455" t="e" cm="1">
        <f t="array" ref="B455">TRANSPOSE(_xlfn._xlws.SORT(_xlfn._xlws.FILTER(institutions[institute_id]&amp;" | "&amp;institutions[resource_id],#REF!=A455)))</f>
        <v>#REF!</v>
      </c>
    </row>
    <row r="456" spans="2:2" x14ac:dyDescent="0.25">
      <c r="B456" t="e" cm="1">
        <f t="array" ref="B456">TRANSPOSE(_xlfn._xlws.SORT(_xlfn._xlws.FILTER(institutions[institute_id]&amp;" | "&amp;institutions[resource_id],#REF!=A456)))</f>
        <v>#REF!</v>
      </c>
    </row>
    <row r="457" spans="2:2" x14ac:dyDescent="0.25">
      <c r="B457" t="e" cm="1">
        <f t="array" ref="B457">TRANSPOSE(_xlfn._xlws.SORT(_xlfn._xlws.FILTER(institutions[institute_id]&amp;" | "&amp;institutions[resource_id],#REF!=A457)))</f>
        <v>#REF!</v>
      </c>
    </row>
    <row r="458" spans="2:2" x14ac:dyDescent="0.25">
      <c r="B458" t="e" cm="1">
        <f t="array" ref="B458">TRANSPOSE(_xlfn._xlws.SORT(_xlfn._xlws.FILTER(institutions[institute_id]&amp;" | "&amp;institutions[resource_id],#REF!=A458)))</f>
        <v>#REF!</v>
      </c>
    </row>
    <row r="459" spans="2:2" x14ac:dyDescent="0.25">
      <c r="B459" t="e" cm="1">
        <f t="array" ref="B459">TRANSPOSE(_xlfn._xlws.SORT(_xlfn._xlws.FILTER(institutions[institute_id]&amp;" | "&amp;institutions[resource_id],#REF!=A459)))</f>
        <v>#REF!</v>
      </c>
    </row>
    <row r="460" spans="2:2" x14ac:dyDescent="0.25">
      <c r="B460" t="e" cm="1">
        <f t="array" ref="B460">TRANSPOSE(_xlfn._xlws.SORT(_xlfn._xlws.FILTER(institutions[institute_id]&amp;" | "&amp;institutions[resource_id],#REF!=A460)))</f>
        <v>#REF!</v>
      </c>
    </row>
    <row r="461" spans="2:2" x14ac:dyDescent="0.25">
      <c r="B461" t="e" cm="1">
        <f t="array" ref="B461">TRANSPOSE(_xlfn._xlws.SORT(_xlfn._xlws.FILTER(institutions[institute_id]&amp;" | "&amp;institutions[resource_id],#REF!=A461)))</f>
        <v>#REF!</v>
      </c>
    </row>
    <row r="462" spans="2:2" x14ac:dyDescent="0.25">
      <c r="B462" t="e" cm="1">
        <f t="array" ref="B462">TRANSPOSE(_xlfn._xlws.SORT(_xlfn._xlws.FILTER(institutions[institute_id]&amp;" | "&amp;institutions[resource_id],#REF!=A462)))</f>
        <v>#REF!</v>
      </c>
    </row>
    <row r="463" spans="2:2" x14ac:dyDescent="0.25">
      <c r="B463" t="e" cm="1">
        <f t="array" ref="B463">TRANSPOSE(_xlfn._xlws.SORT(_xlfn._xlws.FILTER(institutions[institute_id]&amp;" | "&amp;institutions[resource_id],#REF!=A463)))</f>
        <v>#REF!</v>
      </c>
    </row>
    <row r="464" spans="2:2" x14ac:dyDescent="0.25">
      <c r="B464" t="e" cm="1">
        <f t="array" ref="B464">TRANSPOSE(_xlfn._xlws.SORT(_xlfn._xlws.FILTER(institutions[institute_id]&amp;" | "&amp;institutions[resource_id],#REF!=A464)))</f>
        <v>#REF!</v>
      </c>
    </row>
    <row r="465" spans="2:2" x14ac:dyDescent="0.25">
      <c r="B465" t="e" cm="1">
        <f t="array" ref="B465">TRANSPOSE(_xlfn._xlws.SORT(_xlfn._xlws.FILTER(institutions[institute_id]&amp;" | "&amp;institutions[resource_id],#REF!=A465)))</f>
        <v>#REF!</v>
      </c>
    </row>
    <row r="466" spans="2:2" x14ac:dyDescent="0.25">
      <c r="B466" t="e" cm="1">
        <f t="array" ref="B466">TRANSPOSE(_xlfn._xlws.SORT(_xlfn._xlws.FILTER(institutions[institute_id]&amp;" | "&amp;institutions[resource_id],#REF!=A466)))</f>
        <v>#REF!</v>
      </c>
    </row>
    <row r="467" spans="2:2" x14ac:dyDescent="0.25">
      <c r="B467" t="e" cm="1">
        <f t="array" ref="B467">TRANSPOSE(_xlfn._xlws.SORT(_xlfn._xlws.FILTER(institutions[institute_id]&amp;" | "&amp;institutions[resource_id],#REF!=A467)))</f>
        <v>#REF!</v>
      </c>
    </row>
    <row r="468" spans="2:2" x14ac:dyDescent="0.25">
      <c r="B468" t="e" cm="1">
        <f t="array" ref="B468">TRANSPOSE(_xlfn._xlws.SORT(_xlfn._xlws.FILTER(institutions[institute_id]&amp;" | "&amp;institutions[resource_id],#REF!=A468)))</f>
        <v>#REF!</v>
      </c>
    </row>
    <row r="469" spans="2:2" x14ac:dyDescent="0.25">
      <c r="B469" t="e" cm="1">
        <f t="array" ref="B469">TRANSPOSE(_xlfn._xlws.SORT(_xlfn._xlws.FILTER(institutions[institute_id]&amp;" | "&amp;institutions[resource_id],#REF!=A469)))</f>
        <v>#REF!</v>
      </c>
    </row>
    <row r="470" spans="2:2" x14ac:dyDescent="0.25">
      <c r="B470" t="e" cm="1">
        <f t="array" ref="B470">TRANSPOSE(_xlfn._xlws.SORT(_xlfn._xlws.FILTER(institutions[institute_id]&amp;" | "&amp;institutions[resource_id],#REF!=A470)))</f>
        <v>#REF!</v>
      </c>
    </row>
    <row r="471" spans="2:2" x14ac:dyDescent="0.25">
      <c r="B471" t="e" cm="1">
        <f t="array" ref="B471">TRANSPOSE(_xlfn._xlws.SORT(_xlfn._xlws.FILTER(institutions[institute_id]&amp;" | "&amp;institutions[resource_id],#REF!=A471)))</f>
        <v>#REF!</v>
      </c>
    </row>
    <row r="472" spans="2:2" x14ac:dyDescent="0.25">
      <c r="B472" t="e" cm="1">
        <f t="array" ref="B472">TRANSPOSE(_xlfn._xlws.SORT(_xlfn._xlws.FILTER(institutions[institute_id]&amp;" | "&amp;institutions[resource_id],#REF!=A472)))</f>
        <v>#REF!</v>
      </c>
    </row>
    <row r="473" spans="2:2" x14ac:dyDescent="0.25">
      <c r="B473" t="e" cm="1">
        <f t="array" ref="B473">TRANSPOSE(_xlfn._xlws.SORT(_xlfn._xlws.FILTER(institutions[institute_id]&amp;" | "&amp;institutions[resource_id],#REF!=A473)))</f>
        <v>#REF!</v>
      </c>
    </row>
    <row r="474" spans="2:2" x14ac:dyDescent="0.25">
      <c r="B474" t="e" cm="1">
        <f t="array" ref="B474">TRANSPOSE(_xlfn._xlws.SORT(_xlfn._xlws.FILTER(institutions[institute_id]&amp;" | "&amp;institutions[resource_id],#REF!=A474)))</f>
        <v>#REF!</v>
      </c>
    </row>
    <row r="475" spans="2:2" x14ac:dyDescent="0.25">
      <c r="B475" t="e" cm="1">
        <f t="array" ref="B475">TRANSPOSE(_xlfn._xlws.SORT(_xlfn._xlws.FILTER(institutions[institute_id]&amp;" | "&amp;institutions[resource_id],#REF!=A475)))</f>
        <v>#REF!</v>
      </c>
    </row>
    <row r="476" spans="2:2" x14ac:dyDescent="0.25">
      <c r="B476" t="e" cm="1">
        <f t="array" ref="B476">TRANSPOSE(_xlfn._xlws.SORT(_xlfn._xlws.FILTER(institutions[institute_id]&amp;" | "&amp;institutions[resource_id],#REF!=A476)))</f>
        <v>#REF!</v>
      </c>
    </row>
    <row r="477" spans="2:2" x14ac:dyDescent="0.25">
      <c r="B477" t="e" cm="1">
        <f t="array" ref="B477">TRANSPOSE(_xlfn._xlws.SORT(_xlfn._xlws.FILTER(institutions[institute_id]&amp;" | "&amp;institutions[resource_id],#REF!=A477)))</f>
        <v>#REF!</v>
      </c>
    </row>
    <row r="478" spans="2:2" x14ac:dyDescent="0.25">
      <c r="B478" t="e" cm="1">
        <f t="array" ref="B478">TRANSPOSE(_xlfn._xlws.SORT(_xlfn._xlws.FILTER(institutions[institute_id]&amp;" | "&amp;institutions[resource_id],#REF!=A478)))</f>
        <v>#REF!</v>
      </c>
    </row>
    <row r="479" spans="2:2" x14ac:dyDescent="0.25">
      <c r="B479" t="e" cm="1">
        <f t="array" ref="B479">TRANSPOSE(_xlfn._xlws.SORT(_xlfn._xlws.FILTER(institutions[institute_id]&amp;" | "&amp;institutions[resource_id],#REF!=A479)))</f>
        <v>#REF!</v>
      </c>
    </row>
    <row r="480" spans="2:2" x14ac:dyDescent="0.25">
      <c r="B480" t="e" cm="1">
        <f t="array" ref="B480">TRANSPOSE(_xlfn._xlws.SORT(_xlfn._xlws.FILTER(institutions[institute_id]&amp;" | "&amp;institutions[resource_id],#REF!=A480)))</f>
        <v>#REF!</v>
      </c>
    </row>
    <row r="481" spans="2:2" x14ac:dyDescent="0.25">
      <c r="B481" t="e" cm="1">
        <f t="array" ref="B481">TRANSPOSE(_xlfn._xlws.SORT(_xlfn._xlws.FILTER(institutions[institute_id]&amp;" | "&amp;institutions[resource_id],#REF!=A481)))</f>
        <v>#REF!</v>
      </c>
    </row>
    <row r="482" spans="2:2" x14ac:dyDescent="0.25">
      <c r="B482" t="e" cm="1">
        <f t="array" ref="B482">TRANSPOSE(_xlfn._xlws.SORT(_xlfn._xlws.FILTER(institutions[institute_id]&amp;" | "&amp;institutions[resource_id],#REF!=A482)))</f>
        <v>#REF!</v>
      </c>
    </row>
    <row r="483" spans="2:2" x14ac:dyDescent="0.25">
      <c r="B483" t="e" cm="1">
        <f t="array" ref="B483">TRANSPOSE(_xlfn._xlws.SORT(_xlfn._xlws.FILTER(institutions[institute_id]&amp;" | "&amp;institutions[resource_id],#REF!=A483)))</f>
        <v>#REF!</v>
      </c>
    </row>
    <row r="484" spans="2:2" x14ac:dyDescent="0.25">
      <c r="B484" t="e" cm="1">
        <f t="array" ref="B484">TRANSPOSE(_xlfn._xlws.SORT(_xlfn._xlws.FILTER(institutions[institute_id]&amp;" | "&amp;institutions[resource_id],#REF!=A484)))</f>
        <v>#REF!</v>
      </c>
    </row>
    <row r="485" spans="2:2" x14ac:dyDescent="0.25">
      <c r="B485" t="e" cm="1">
        <f t="array" ref="B485">TRANSPOSE(_xlfn._xlws.SORT(_xlfn._xlws.FILTER(institutions[institute_id]&amp;" | "&amp;institutions[resource_id],#REF!=A485)))</f>
        <v>#REF!</v>
      </c>
    </row>
    <row r="486" spans="2:2" x14ac:dyDescent="0.25">
      <c r="B486" t="e" cm="1">
        <f t="array" ref="B486">TRANSPOSE(_xlfn._xlws.SORT(_xlfn._xlws.FILTER(institutions[institute_id]&amp;" | "&amp;institutions[resource_id],#REF!=A486)))</f>
        <v>#REF!</v>
      </c>
    </row>
    <row r="487" spans="2:2" x14ac:dyDescent="0.25">
      <c r="B487" t="e" cm="1">
        <f t="array" ref="B487">TRANSPOSE(_xlfn._xlws.SORT(_xlfn._xlws.FILTER(institutions[institute_id]&amp;" | "&amp;institutions[resource_id],#REF!=A487)))</f>
        <v>#REF!</v>
      </c>
    </row>
    <row r="488" spans="2:2" x14ac:dyDescent="0.25">
      <c r="B488" t="e" cm="1">
        <f t="array" ref="B488">TRANSPOSE(_xlfn._xlws.SORT(_xlfn._xlws.FILTER(institutions[institute_id]&amp;" | "&amp;institutions[resource_id],#REF!=A488)))</f>
        <v>#REF!</v>
      </c>
    </row>
    <row r="489" spans="2:2" x14ac:dyDescent="0.25">
      <c r="B489" t="e" cm="1">
        <f t="array" ref="B489">TRANSPOSE(_xlfn._xlws.SORT(_xlfn._xlws.FILTER(institutions[institute_id]&amp;" | "&amp;institutions[resource_id],#REF!=A489)))</f>
        <v>#REF!</v>
      </c>
    </row>
    <row r="490" spans="2:2" x14ac:dyDescent="0.25">
      <c r="B490" t="e" cm="1">
        <f t="array" ref="B490">TRANSPOSE(_xlfn._xlws.SORT(_xlfn._xlws.FILTER(institutions[institute_id]&amp;" | "&amp;institutions[resource_id],#REF!=A490)))</f>
        <v>#REF!</v>
      </c>
    </row>
    <row r="491" spans="2:2" x14ac:dyDescent="0.25">
      <c r="B491" t="e" cm="1">
        <f t="array" ref="B491">TRANSPOSE(_xlfn._xlws.SORT(_xlfn._xlws.FILTER(institutions[institute_id]&amp;" | "&amp;institutions[resource_id],#REF!=A491)))</f>
        <v>#REF!</v>
      </c>
    </row>
    <row r="492" spans="2:2" x14ac:dyDescent="0.25">
      <c r="B492" t="e" cm="1">
        <f t="array" ref="B492">TRANSPOSE(_xlfn._xlws.SORT(_xlfn._xlws.FILTER(institutions[institute_id]&amp;" | "&amp;institutions[resource_id],#REF!=A492)))</f>
        <v>#REF!</v>
      </c>
    </row>
    <row r="493" spans="2:2" x14ac:dyDescent="0.25">
      <c r="B493" t="e" cm="1">
        <f t="array" ref="B493">TRANSPOSE(_xlfn._xlws.SORT(_xlfn._xlws.FILTER(institutions[institute_id]&amp;" | "&amp;institutions[resource_id],#REF!=A493)))</f>
        <v>#REF!</v>
      </c>
    </row>
    <row r="494" spans="2:2" x14ac:dyDescent="0.25">
      <c r="B494" t="e" cm="1">
        <f t="array" ref="B494">TRANSPOSE(_xlfn._xlws.SORT(_xlfn._xlws.FILTER(institutions[institute_id]&amp;" | "&amp;institutions[resource_id],#REF!=A494)))</f>
        <v>#REF!</v>
      </c>
    </row>
    <row r="495" spans="2:2" x14ac:dyDescent="0.25">
      <c r="B495" t="e" cm="1">
        <f t="array" ref="B495">TRANSPOSE(_xlfn._xlws.SORT(_xlfn._xlws.FILTER(institutions[institute_id]&amp;" | "&amp;institutions[resource_id],#REF!=A495)))</f>
        <v>#REF!</v>
      </c>
    </row>
    <row r="496" spans="2:2" x14ac:dyDescent="0.25">
      <c r="B496" t="e" cm="1">
        <f t="array" ref="B496">TRANSPOSE(_xlfn._xlws.SORT(_xlfn._xlws.FILTER(institutions[institute_id]&amp;" | "&amp;institutions[resource_id],#REF!=A496)))</f>
        <v>#REF!</v>
      </c>
    </row>
    <row r="497" spans="2:2" x14ac:dyDescent="0.25">
      <c r="B497" t="e" cm="1">
        <f t="array" ref="B497">TRANSPOSE(_xlfn._xlws.SORT(_xlfn._xlws.FILTER(institutions[institute_id]&amp;" | "&amp;institutions[resource_id],#REF!=A497)))</f>
        <v>#REF!</v>
      </c>
    </row>
    <row r="498" spans="2:2" x14ac:dyDescent="0.25">
      <c r="B498" t="e" cm="1">
        <f t="array" ref="B498">TRANSPOSE(_xlfn._xlws.SORT(_xlfn._xlws.FILTER(institutions[institute_id]&amp;" | "&amp;institutions[resource_id],#REF!=A498)))</f>
        <v>#REF!</v>
      </c>
    </row>
    <row r="499" spans="2:2" x14ac:dyDescent="0.25">
      <c r="B499" t="e" cm="1">
        <f t="array" ref="B499">TRANSPOSE(_xlfn._xlws.SORT(_xlfn._xlws.FILTER(institutions[institute_id]&amp;" | "&amp;institutions[resource_id],#REF!=A499)))</f>
        <v>#REF!</v>
      </c>
    </row>
    <row r="500" spans="2:2" s="94" customFormat="1" x14ac:dyDescent="0.25">
      <c r="B500" s="94" t="e" cm="1">
        <f t="array" ref="B500">TRANSPOSE(_xlfn._xlws.SORT(_xlfn._xlws.FILTER(institutions[institute_id]&amp;" | "&amp;institutions[resource_id],#REF!=A500)))</f>
        <v>#REF!</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8219E-F35F-4AEF-B723-A99EFE2A8CE8}">
  <sheetPr codeName="Sheet12">
    <tabColor rgb="FF002060"/>
  </sheetPr>
  <dimension ref="A1:L21"/>
  <sheetViews>
    <sheetView workbookViewId="0">
      <selection activeCell="J2" sqref="J2"/>
    </sheetView>
  </sheetViews>
  <sheetFormatPr defaultRowHeight="15" x14ac:dyDescent="0.25"/>
  <cols>
    <col min="1" max="2" width="11.28515625" customWidth="1"/>
    <col min="3" max="3" width="37.5703125" customWidth="1"/>
    <col min="4" max="4" width="3.5703125" customWidth="1"/>
    <col min="5" max="9" width="11.5703125" customWidth="1"/>
  </cols>
  <sheetData>
    <row r="1" spans="1:12" x14ac:dyDescent="0.25">
      <c r="A1" t="s">
        <v>8420</v>
      </c>
      <c r="B1" t="s">
        <v>8419</v>
      </c>
      <c r="C1" t="s">
        <v>8421</v>
      </c>
      <c r="E1" s="140" t="s">
        <v>8426</v>
      </c>
      <c r="F1" s="140" t="s">
        <v>8427</v>
      </c>
      <c r="G1" s="140" t="s">
        <v>8428</v>
      </c>
      <c r="H1" s="140" t="s">
        <v>8429</v>
      </c>
      <c r="I1" s="140" t="s">
        <v>8430</v>
      </c>
      <c r="J1" s="140" t="s">
        <v>8433</v>
      </c>
      <c r="K1" s="140" t="s">
        <v>8434</v>
      </c>
      <c r="L1" s="140" t="s">
        <v>8435</v>
      </c>
    </row>
    <row r="2" spans="1:12" x14ac:dyDescent="0.25">
      <c r="A2" t="s">
        <v>8391</v>
      </c>
      <c r="B2" t="s">
        <v>8422</v>
      </c>
      <c r="C2" t="s">
        <v>1218</v>
      </c>
      <c r="E2" t="str" cm="1">
        <f t="array" ref="E2:E3">_xlfn._xlws.FILTER(dataPurposes[Data_purpose],((dataPurposes[Data_type]="Soil")*((dataPurposes[Obs_unit]="Field"))))</f>
        <v>Initial conditions</v>
      </c>
      <c r="F2" t="str" cm="1">
        <f t="array" ref="F2:F3">_xlfn._xlws.FILTER(dataPurposes[Data_purpose],((dataPurposes[Data_type]="Soil")*((dataPurposes[Obs_unit]="Treatment"))))</f>
        <v>Initial conditions</v>
      </c>
      <c r="G2" t="str" cm="1">
        <f t="array" ref="G2:G3">_xlfn._xlws.FILTER(dataPurposes[Data_purpose],((dataPurposes[Data_type]="Soil")*((dataPurposes[Obs_unit]="Plot"))))</f>
        <v>Initial conditions</v>
      </c>
      <c r="H2" t="str" cm="1">
        <f t="array" ref="H2:H5">_xlfn._xlws.FILTER(dataPurposes[Data_purpose],((dataPurposes[Data_type]="Plant")*((dataPurposes[Obs_unit]="Treatment"))))</f>
        <v>In-season monitoring</v>
      </c>
      <c r="I2" t="str" cm="1">
        <f t="array" ref="I2:I5">_xlfn._xlws.FILTER(dataPurposes[Data_purpose],((dataPurposes[Data_type]="Plant")*((dataPurposes[Obs_unit]="Plot"))))</f>
        <v>In-season monitoring</v>
      </c>
      <c r="J2" t="str" cm="1">
        <f t="array" ref="J2:J3">_xlfn._xlws.FILTER(dataPurposes[Data_purpose],((dataPurposes[Data_type]="Environment")*((dataPurposes[Obs_unit]="Field"))))</f>
        <v>In-season monitoring</v>
      </c>
      <c r="K2" t="str" cm="1">
        <f t="array" ref="K2:K3">_xlfn._xlws.FILTER(dataPurposes[Data_purpose],((dataPurposes[Data_type]="Environment")*((dataPurposes[Obs_unit]="Treatment"))))</f>
        <v>In-season monitoring</v>
      </c>
      <c r="L2" t="str" cm="1">
        <f t="array" ref="L2:L3">_xlfn._xlws.FILTER(dataPurposes[Data_purpose],((dataPurposes[Data_type]="Environment")*((dataPurposes[Obs_unit]="Plot"))))</f>
        <v>In-season monitoring</v>
      </c>
    </row>
    <row r="3" spans="1:12" x14ac:dyDescent="0.25">
      <c r="A3" t="s">
        <v>8391</v>
      </c>
      <c r="B3" t="s">
        <v>8422</v>
      </c>
      <c r="C3" t="s">
        <v>8262</v>
      </c>
      <c r="E3" t="str">
        <v>Site characterization</v>
      </c>
      <c r="F3" t="str">
        <v>In-season monitoring</v>
      </c>
      <c r="G3" t="str">
        <v>In-season monitoring</v>
      </c>
      <c r="H3" t="str">
        <v>In-season single-point measurement</v>
      </c>
      <c r="I3" t="str">
        <v>In-season single-point measurement</v>
      </c>
      <c r="J3" t="str">
        <v>Derived metric</v>
      </c>
      <c r="K3" t="str">
        <v>Derived metric</v>
      </c>
      <c r="L3" t="str">
        <v>Derived metric</v>
      </c>
    </row>
    <row r="4" spans="1:12" x14ac:dyDescent="0.25">
      <c r="A4" t="s">
        <v>8391</v>
      </c>
      <c r="B4" t="s">
        <v>8245</v>
      </c>
      <c r="C4" t="s">
        <v>1218</v>
      </c>
      <c r="H4" t="str">
        <v>End-of-season measurement</v>
      </c>
      <c r="I4" t="str">
        <v>End-of-season measurement</v>
      </c>
    </row>
    <row r="5" spans="1:12" x14ac:dyDescent="0.25">
      <c r="A5" t="s">
        <v>8391</v>
      </c>
      <c r="B5" t="s">
        <v>8245</v>
      </c>
      <c r="C5" t="s">
        <v>8261</v>
      </c>
      <c r="H5" t="str">
        <v>Derived metric</v>
      </c>
      <c r="I5" t="str">
        <v>Derived metric</v>
      </c>
    </row>
    <row r="6" spans="1:12" x14ac:dyDescent="0.25">
      <c r="A6" t="s">
        <v>8391</v>
      </c>
      <c r="B6" t="s">
        <v>8246</v>
      </c>
      <c r="C6" t="s">
        <v>1218</v>
      </c>
    </row>
    <row r="7" spans="1:12" x14ac:dyDescent="0.25">
      <c r="A7" t="s">
        <v>8391</v>
      </c>
      <c r="B7" t="s">
        <v>8246</v>
      </c>
      <c r="C7" t="s">
        <v>8261</v>
      </c>
    </row>
    <row r="8" spans="1:12" x14ac:dyDescent="0.25">
      <c r="A8" t="s">
        <v>8390</v>
      </c>
      <c r="B8" t="s">
        <v>8245</v>
      </c>
      <c r="C8" t="s">
        <v>8261</v>
      </c>
    </row>
    <row r="9" spans="1:12" x14ac:dyDescent="0.25">
      <c r="A9" t="s">
        <v>8390</v>
      </c>
      <c r="B9" t="s">
        <v>8245</v>
      </c>
      <c r="C9" t="s">
        <v>8423</v>
      </c>
    </row>
    <row r="10" spans="1:12" x14ac:dyDescent="0.25">
      <c r="A10" t="s">
        <v>8390</v>
      </c>
      <c r="B10" t="s">
        <v>8245</v>
      </c>
      <c r="C10" t="s">
        <v>8424</v>
      </c>
    </row>
    <row r="11" spans="1:12" x14ac:dyDescent="0.25">
      <c r="A11" t="s">
        <v>8390</v>
      </c>
      <c r="B11" t="s">
        <v>8245</v>
      </c>
      <c r="C11" t="s">
        <v>8425</v>
      </c>
    </row>
    <row r="12" spans="1:12" x14ac:dyDescent="0.25">
      <c r="A12" t="s">
        <v>8390</v>
      </c>
      <c r="B12" t="s">
        <v>8246</v>
      </c>
      <c r="C12" t="s">
        <v>8261</v>
      </c>
    </row>
    <row r="13" spans="1:12" x14ac:dyDescent="0.25">
      <c r="A13" t="s">
        <v>8390</v>
      </c>
      <c r="B13" t="s">
        <v>8246</v>
      </c>
      <c r="C13" t="s">
        <v>8423</v>
      </c>
    </row>
    <row r="14" spans="1:12" x14ac:dyDescent="0.25">
      <c r="A14" t="s">
        <v>8390</v>
      </c>
      <c r="B14" t="s">
        <v>8246</v>
      </c>
      <c r="C14" t="s">
        <v>8424</v>
      </c>
    </row>
    <row r="15" spans="1:12" x14ac:dyDescent="0.25">
      <c r="A15" t="s">
        <v>8390</v>
      </c>
      <c r="B15" t="s">
        <v>8246</v>
      </c>
      <c r="C15" t="s">
        <v>8425</v>
      </c>
    </row>
    <row r="16" spans="1:12" x14ac:dyDescent="0.25">
      <c r="A16" t="s">
        <v>8432</v>
      </c>
      <c r="B16" t="s">
        <v>8422</v>
      </c>
      <c r="C16" t="s">
        <v>8261</v>
      </c>
    </row>
    <row r="17" spans="1:3" x14ac:dyDescent="0.25">
      <c r="A17" t="s">
        <v>8432</v>
      </c>
      <c r="B17" t="s">
        <v>8422</v>
      </c>
      <c r="C17" t="s">
        <v>8425</v>
      </c>
    </row>
    <row r="18" spans="1:3" x14ac:dyDescent="0.25">
      <c r="A18" t="s">
        <v>8432</v>
      </c>
      <c r="B18" t="s">
        <v>8245</v>
      </c>
      <c r="C18" t="s">
        <v>8261</v>
      </c>
    </row>
    <row r="19" spans="1:3" x14ac:dyDescent="0.25">
      <c r="A19" t="s">
        <v>8432</v>
      </c>
      <c r="B19" t="s">
        <v>8245</v>
      </c>
      <c r="C19" t="s">
        <v>8425</v>
      </c>
    </row>
    <row r="20" spans="1:3" x14ac:dyDescent="0.25">
      <c r="A20" t="s">
        <v>8432</v>
      </c>
      <c r="B20" t="s">
        <v>8246</v>
      </c>
      <c r="C20" t="s">
        <v>8261</v>
      </c>
    </row>
    <row r="21" spans="1:3" x14ac:dyDescent="0.25">
      <c r="A21" t="s">
        <v>8432</v>
      </c>
      <c r="B21" t="s">
        <v>8246</v>
      </c>
      <c r="C21" t="s">
        <v>8425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C7362-40F8-4671-BB9D-93FE2288F84A}">
  <sheetPr codeName="Sheet78">
    <tabColor rgb="FF002060"/>
  </sheetPr>
  <dimension ref="A1:I500"/>
  <sheetViews>
    <sheetView workbookViewId="0">
      <selection activeCell="A2" sqref="A2"/>
    </sheetView>
  </sheetViews>
  <sheetFormatPr defaultRowHeight="15" x14ac:dyDescent="0.25"/>
  <cols>
    <col min="1" max="1" width="10.5703125" customWidth="1"/>
    <col min="2" max="2" width="22.28515625" bestFit="1" customWidth="1"/>
    <col min="3" max="200" width="3.140625" customWidth="1"/>
    <col min="16383" max="16383" width="8.7109375" customWidth="1"/>
  </cols>
  <sheetData>
    <row r="1" spans="1:9" s="106" customFormat="1" ht="24" customHeight="1" x14ac:dyDescent="0.25">
      <c r="A1" s="239" t="s">
        <v>8306</v>
      </c>
      <c r="I1" s="107"/>
    </row>
    <row r="2" spans="1:9" x14ac:dyDescent="0.25">
      <c r="A2" t="e" cm="1" vm="1">
        <f t="array" ref="A2">_xlfn._xlws.SORT(_xlfn.UNIQUE(_xlfn._xlws.FILTER(plotLayout[field_level], plotLayout[field_level] &lt;&gt; "")))</f>
        <v>#VALUE!</v>
      </c>
      <c r="B2" t="e" cm="1" vm="2">
        <f t="array" ref="B2">TRANSPOSE(_xlfn._xlws.SORT(_xlfn._xlws.FILTER(plotLayout[plot_layout_id]&amp;"|"&amp;plotLayout[plot_layout_name],plotLayout[field_level]=A2)))</f>
        <v>#VALUE!</v>
      </c>
    </row>
    <row r="3" spans="1:9" x14ac:dyDescent="0.25">
      <c r="B3" t="str" cm="1">
        <f t="array" ref="B3">TRANSPOSE(_xlfn._xlws.SORT(_xlfn._xlws.FILTER(plotLayout[plot_layout_id]&amp;"|"&amp;plotLayout[plot_layout_name],plotLayout[field_level]=A3)))</f>
        <v>|</v>
      </c>
    </row>
    <row r="4" spans="1:9" x14ac:dyDescent="0.25">
      <c r="B4" t="str" cm="1">
        <f t="array" ref="B4">TRANSPOSE(_xlfn._xlws.SORT(_xlfn._xlws.FILTER(plotLayout[plot_layout_id]&amp;"|"&amp;plotLayout[plot_layout_name],plotLayout[field_level]=A4)))</f>
        <v>|</v>
      </c>
    </row>
    <row r="5" spans="1:9" x14ac:dyDescent="0.25">
      <c r="B5" t="str" cm="1">
        <f t="array" ref="B5">TRANSPOSE(_xlfn._xlws.SORT(_xlfn._xlws.FILTER(plotLayout[plot_layout_id]&amp;"|"&amp;plotLayout[plot_layout_name],plotLayout[field_level]=A5)))</f>
        <v>|</v>
      </c>
    </row>
    <row r="6" spans="1:9" x14ac:dyDescent="0.25">
      <c r="B6" t="str" cm="1">
        <f t="array" ref="B6">TRANSPOSE(_xlfn._xlws.SORT(_xlfn._xlws.FILTER(plotLayout[plot_layout_id]&amp;"|"&amp;plotLayout[plot_layout_name],plotLayout[field_level]=A6)))</f>
        <v>|</v>
      </c>
    </row>
    <row r="7" spans="1:9" x14ac:dyDescent="0.25">
      <c r="B7" t="str" cm="1">
        <f t="array" ref="B7">TRANSPOSE(_xlfn._xlws.SORT(_xlfn._xlws.FILTER(plotLayout[plot_layout_id]&amp;"|"&amp;plotLayout[plot_layout_name],plotLayout[field_level]=A7)))</f>
        <v>|</v>
      </c>
    </row>
    <row r="8" spans="1:9" x14ac:dyDescent="0.25">
      <c r="B8" t="str" cm="1">
        <f t="array" ref="B8">TRANSPOSE(_xlfn._xlws.SORT(_xlfn._xlws.FILTER(plotLayout[plot_layout_id]&amp;"|"&amp;plotLayout[plot_layout_name],plotLayout[field_level]=A8)))</f>
        <v>|</v>
      </c>
    </row>
    <row r="9" spans="1:9" x14ac:dyDescent="0.25">
      <c r="B9" t="str" cm="1">
        <f t="array" ref="B9">TRANSPOSE(_xlfn._xlws.SORT(_xlfn._xlws.FILTER(plotLayout[plot_layout_id]&amp;"|"&amp;plotLayout[plot_layout_name],plotLayout[field_level]=A9)))</f>
        <v>|</v>
      </c>
    </row>
    <row r="10" spans="1:9" x14ac:dyDescent="0.25">
      <c r="B10" t="str" cm="1">
        <f t="array" ref="B10">TRANSPOSE(_xlfn._xlws.SORT(_xlfn._xlws.FILTER(plotLayout[plot_layout_id]&amp;"|"&amp;plotLayout[plot_layout_name],plotLayout[field_level]=A10)))</f>
        <v>|</v>
      </c>
    </row>
    <row r="11" spans="1:9" x14ac:dyDescent="0.25">
      <c r="B11" t="str" cm="1">
        <f t="array" ref="B11">TRANSPOSE(_xlfn._xlws.SORT(_xlfn._xlws.FILTER(plotLayout[plot_layout_id]&amp;"|"&amp;plotLayout[plot_layout_name],plotLayout[field_level]=A11)))</f>
        <v>|</v>
      </c>
    </row>
    <row r="12" spans="1:9" x14ac:dyDescent="0.25">
      <c r="B12" t="str" cm="1">
        <f t="array" ref="B12">TRANSPOSE(_xlfn._xlws.SORT(_xlfn._xlws.FILTER(plotLayout[plot_layout_id]&amp;"|"&amp;plotLayout[plot_layout_name],plotLayout[field_level]=A12)))</f>
        <v>|</v>
      </c>
    </row>
    <row r="13" spans="1:9" x14ac:dyDescent="0.25">
      <c r="B13" t="str" cm="1">
        <f t="array" ref="B13">TRANSPOSE(_xlfn._xlws.SORT(_xlfn._xlws.FILTER(plotLayout[plot_layout_id]&amp;"|"&amp;plotLayout[plot_layout_name],plotLayout[field_level]=A13)))</f>
        <v>|</v>
      </c>
    </row>
    <row r="14" spans="1:9" x14ac:dyDescent="0.25">
      <c r="B14" t="str" cm="1">
        <f t="array" ref="B14">TRANSPOSE(_xlfn._xlws.SORT(_xlfn._xlws.FILTER(plotLayout[plot_layout_id]&amp;"|"&amp;plotLayout[plot_layout_name],plotLayout[field_level]=A14)))</f>
        <v>|</v>
      </c>
    </row>
    <row r="15" spans="1:9" x14ac:dyDescent="0.25">
      <c r="B15" t="str" cm="1">
        <f t="array" ref="B15">TRANSPOSE(_xlfn._xlws.SORT(_xlfn._xlws.FILTER(plotLayout[plot_layout_id]&amp;"|"&amp;plotLayout[plot_layout_name],plotLayout[field_level]=A15)))</f>
        <v>|</v>
      </c>
    </row>
    <row r="16" spans="1:9" x14ac:dyDescent="0.25">
      <c r="B16" t="str" cm="1">
        <f t="array" ref="B16">TRANSPOSE(_xlfn._xlws.SORT(_xlfn._xlws.FILTER(plotLayout[plot_layout_id]&amp;"|"&amp;plotLayout[plot_layout_name],plotLayout[field_level]=A16)))</f>
        <v>|</v>
      </c>
    </row>
    <row r="17" spans="2:2" x14ac:dyDescent="0.25">
      <c r="B17" t="str" cm="1">
        <f t="array" ref="B17">TRANSPOSE(_xlfn._xlws.SORT(_xlfn._xlws.FILTER(plotLayout[plot_layout_id]&amp;"|"&amp;plotLayout[plot_layout_name],plotLayout[field_level]=A17)))</f>
        <v>|</v>
      </c>
    </row>
    <row r="18" spans="2:2" x14ac:dyDescent="0.25">
      <c r="B18" t="str" cm="1">
        <f t="array" ref="B18">TRANSPOSE(_xlfn._xlws.SORT(_xlfn._xlws.FILTER(plotLayout[plot_layout_id]&amp;"|"&amp;plotLayout[plot_layout_name],plotLayout[field_level]=A18)))</f>
        <v>|</v>
      </c>
    </row>
    <row r="19" spans="2:2" x14ac:dyDescent="0.25">
      <c r="B19" t="str" cm="1">
        <f t="array" ref="B19">TRANSPOSE(_xlfn._xlws.SORT(_xlfn._xlws.FILTER(plotLayout[plot_layout_id]&amp;"|"&amp;plotLayout[plot_layout_name],plotLayout[field_level]=A19)))</f>
        <v>|</v>
      </c>
    </row>
    <row r="20" spans="2:2" x14ac:dyDescent="0.25">
      <c r="B20" t="str" cm="1">
        <f t="array" ref="B20">TRANSPOSE(_xlfn._xlws.SORT(_xlfn._xlws.FILTER(plotLayout[plot_layout_id]&amp;"|"&amp;plotLayout[plot_layout_name],plotLayout[field_level]=A20)))</f>
        <v>|</v>
      </c>
    </row>
    <row r="21" spans="2:2" x14ac:dyDescent="0.25">
      <c r="B21" t="str" cm="1">
        <f t="array" ref="B21">TRANSPOSE(_xlfn._xlws.SORT(_xlfn._xlws.FILTER(plotLayout[plot_layout_id]&amp;"|"&amp;plotLayout[plot_layout_name],plotLayout[field_level]=A21)))</f>
        <v>|</v>
      </c>
    </row>
    <row r="22" spans="2:2" x14ac:dyDescent="0.25">
      <c r="B22" t="str" cm="1">
        <f t="array" ref="B22">TRANSPOSE(_xlfn._xlws.SORT(_xlfn._xlws.FILTER(plotLayout[plot_layout_id]&amp;"|"&amp;plotLayout[plot_layout_name],plotLayout[field_level]=A22)))</f>
        <v>|</v>
      </c>
    </row>
    <row r="23" spans="2:2" x14ac:dyDescent="0.25">
      <c r="B23" t="str" cm="1">
        <f t="array" ref="B23">TRANSPOSE(_xlfn._xlws.SORT(_xlfn._xlws.FILTER(plotLayout[plot_layout_id]&amp;"|"&amp;plotLayout[plot_layout_name],plotLayout[field_level]=A23)))</f>
        <v>|</v>
      </c>
    </row>
    <row r="24" spans="2:2" x14ac:dyDescent="0.25">
      <c r="B24" t="str" cm="1">
        <f t="array" ref="B24">TRANSPOSE(_xlfn._xlws.SORT(_xlfn._xlws.FILTER(plotLayout[plot_layout_id]&amp;"|"&amp;plotLayout[plot_layout_name],plotLayout[field_level]=A24)))</f>
        <v>|</v>
      </c>
    </row>
    <row r="25" spans="2:2" x14ac:dyDescent="0.25">
      <c r="B25" t="str" cm="1">
        <f t="array" ref="B25">TRANSPOSE(_xlfn._xlws.SORT(_xlfn._xlws.FILTER(plotLayout[plot_layout_id]&amp;"|"&amp;plotLayout[plot_layout_name],plotLayout[field_level]=A25)))</f>
        <v>|</v>
      </c>
    </row>
    <row r="26" spans="2:2" x14ac:dyDescent="0.25">
      <c r="B26" t="str" cm="1">
        <f t="array" ref="B26">TRANSPOSE(_xlfn._xlws.SORT(_xlfn._xlws.FILTER(plotLayout[plot_layout_id]&amp;"|"&amp;plotLayout[plot_layout_name],plotLayout[field_level]=A26)))</f>
        <v>|</v>
      </c>
    </row>
    <row r="27" spans="2:2" x14ac:dyDescent="0.25">
      <c r="B27" t="str" cm="1">
        <f t="array" ref="B27">TRANSPOSE(_xlfn._xlws.SORT(_xlfn._xlws.FILTER(plotLayout[plot_layout_id]&amp;"|"&amp;plotLayout[plot_layout_name],plotLayout[field_level]=A27)))</f>
        <v>|</v>
      </c>
    </row>
    <row r="28" spans="2:2" x14ac:dyDescent="0.25">
      <c r="B28" t="str" cm="1">
        <f t="array" ref="B28">TRANSPOSE(_xlfn._xlws.SORT(_xlfn._xlws.FILTER(plotLayout[plot_layout_id]&amp;"|"&amp;plotLayout[plot_layout_name],plotLayout[field_level]=A28)))</f>
        <v>|</v>
      </c>
    </row>
    <row r="29" spans="2:2" x14ac:dyDescent="0.25">
      <c r="B29" t="str" cm="1">
        <f t="array" ref="B29">TRANSPOSE(_xlfn._xlws.SORT(_xlfn._xlws.FILTER(plotLayout[plot_layout_id]&amp;"|"&amp;plotLayout[plot_layout_name],plotLayout[field_level]=A29)))</f>
        <v>|</v>
      </c>
    </row>
    <row r="30" spans="2:2" x14ac:dyDescent="0.25">
      <c r="B30" t="str" cm="1">
        <f t="array" ref="B30">TRANSPOSE(_xlfn._xlws.SORT(_xlfn._xlws.FILTER(plotLayout[plot_layout_id]&amp;"|"&amp;plotLayout[plot_layout_name],plotLayout[field_level]=A30)))</f>
        <v>|</v>
      </c>
    </row>
    <row r="31" spans="2:2" x14ac:dyDescent="0.25">
      <c r="B31" t="str" cm="1">
        <f t="array" ref="B31">TRANSPOSE(_xlfn._xlws.SORT(_xlfn._xlws.FILTER(plotLayout[plot_layout_id]&amp;"|"&amp;plotLayout[plot_layout_name],plotLayout[field_level]=A31)))</f>
        <v>|</v>
      </c>
    </row>
    <row r="32" spans="2:2" x14ac:dyDescent="0.25">
      <c r="B32" t="str" cm="1">
        <f t="array" ref="B32">TRANSPOSE(_xlfn._xlws.SORT(_xlfn._xlws.FILTER(plotLayout[plot_layout_id]&amp;"|"&amp;plotLayout[plot_layout_name],plotLayout[field_level]=A32)))</f>
        <v>|</v>
      </c>
    </row>
    <row r="33" spans="2:2" x14ac:dyDescent="0.25">
      <c r="B33" t="str" cm="1">
        <f t="array" ref="B33">TRANSPOSE(_xlfn._xlws.SORT(_xlfn._xlws.FILTER(plotLayout[plot_layout_id]&amp;"|"&amp;plotLayout[plot_layout_name],plotLayout[field_level]=A33)))</f>
        <v>|</v>
      </c>
    </row>
    <row r="34" spans="2:2" x14ac:dyDescent="0.25">
      <c r="B34" t="str" cm="1">
        <f t="array" ref="B34">TRANSPOSE(_xlfn._xlws.SORT(_xlfn._xlws.FILTER(plotLayout[plot_layout_id]&amp;"|"&amp;plotLayout[plot_layout_name],plotLayout[field_level]=A34)))</f>
        <v>|</v>
      </c>
    </row>
    <row r="35" spans="2:2" x14ac:dyDescent="0.25">
      <c r="B35" t="str" cm="1">
        <f t="array" ref="B35">TRANSPOSE(_xlfn._xlws.SORT(_xlfn._xlws.FILTER(plotLayout[plot_layout_id]&amp;"|"&amp;plotLayout[plot_layout_name],plotLayout[field_level]=A35)))</f>
        <v>|</v>
      </c>
    </row>
    <row r="36" spans="2:2" x14ac:dyDescent="0.25">
      <c r="B36" t="str" cm="1">
        <f t="array" ref="B36">TRANSPOSE(_xlfn._xlws.SORT(_xlfn._xlws.FILTER(plotLayout[plot_layout_id]&amp;"|"&amp;plotLayout[plot_layout_name],plotLayout[field_level]=A36)))</f>
        <v>|</v>
      </c>
    </row>
    <row r="37" spans="2:2" x14ac:dyDescent="0.25">
      <c r="B37" t="str" cm="1">
        <f t="array" ref="B37">TRANSPOSE(_xlfn._xlws.SORT(_xlfn._xlws.FILTER(plotLayout[plot_layout_id]&amp;"|"&amp;plotLayout[plot_layout_name],plotLayout[field_level]=A37)))</f>
        <v>|</v>
      </c>
    </row>
    <row r="38" spans="2:2" x14ac:dyDescent="0.25">
      <c r="B38" t="str" cm="1">
        <f t="array" ref="B38">TRANSPOSE(_xlfn._xlws.SORT(_xlfn._xlws.FILTER(plotLayout[plot_layout_id]&amp;"|"&amp;plotLayout[plot_layout_name],plotLayout[field_level]=A38)))</f>
        <v>|</v>
      </c>
    </row>
    <row r="39" spans="2:2" x14ac:dyDescent="0.25">
      <c r="B39" t="str" cm="1">
        <f t="array" ref="B39">TRANSPOSE(_xlfn._xlws.SORT(_xlfn._xlws.FILTER(plotLayout[plot_layout_id]&amp;"|"&amp;plotLayout[plot_layout_name],plotLayout[field_level]=A39)))</f>
        <v>|</v>
      </c>
    </row>
    <row r="40" spans="2:2" x14ac:dyDescent="0.25">
      <c r="B40" t="str" cm="1">
        <f t="array" ref="B40">TRANSPOSE(_xlfn._xlws.SORT(_xlfn._xlws.FILTER(plotLayout[plot_layout_id]&amp;"|"&amp;plotLayout[plot_layout_name],plotLayout[field_level]=A40)))</f>
        <v>|</v>
      </c>
    </row>
    <row r="41" spans="2:2" x14ac:dyDescent="0.25">
      <c r="B41" t="str" cm="1">
        <f t="array" ref="B41">TRANSPOSE(_xlfn._xlws.SORT(_xlfn._xlws.FILTER(plotLayout[plot_layout_id]&amp;"|"&amp;plotLayout[plot_layout_name],plotLayout[field_level]=A41)))</f>
        <v>|</v>
      </c>
    </row>
    <row r="42" spans="2:2" x14ac:dyDescent="0.25">
      <c r="B42" t="str" cm="1">
        <f t="array" ref="B42">TRANSPOSE(_xlfn._xlws.SORT(_xlfn._xlws.FILTER(plotLayout[plot_layout_id]&amp;"|"&amp;plotLayout[plot_layout_name],plotLayout[field_level]=A42)))</f>
        <v>|</v>
      </c>
    </row>
    <row r="43" spans="2:2" x14ac:dyDescent="0.25">
      <c r="B43" t="str" cm="1">
        <f t="array" ref="B43">TRANSPOSE(_xlfn._xlws.SORT(_xlfn._xlws.FILTER(plotLayout[plot_layout_id]&amp;"|"&amp;plotLayout[plot_layout_name],plotLayout[field_level]=A43)))</f>
        <v>|</v>
      </c>
    </row>
    <row r="44" spans="2:2" x14ac:dyDescent="0.25">
      <c r="B44" t="str" cm="1">
        <f t="array" ref="B44">TRANSPOSE(_xlfn._xlws.SORT(_xlfn._xlws.FILTER(plotLayout[plot_layout_id]&amp;"|"&amp;plotLayout[plot_layout_name],plotLayout[field_level]=A44)))</f>
        <v>|</v>
      </c>
    </row>
    <row r="45" spans="2:2" x14ac:dyDescent="0.25">
      <c r="B45" t="str" cm="1">
        <f t="array" ref="B45">TRANSPOSE(_xlfn._xlws.SORT(_xlfn._xlws.FILTER(plotLayout[plot_layout_id]&amp;"|"&amp;plotLayout[plot_layout_name],plotLayout[field_level]=A45)))</f>
        <v>|</v>
      </c>
    </row>
    <row r="46" spans="2:2" x14ac:dyDescent="0.25">
      <c r="B46" t="str" cm="1">
        <f t="array" ref="B46">TRANSPOSE(_xlfn._xlws.SORT(_xlfn._xlws.FILTER(plotLayout[plot_layout_id]&amp;"|"&amp;plotLayout[plot_layout_name],plotLayout[field_level]=A46)))</f>
        <v>|</v>
      </c>
    </row>
    <row r="47" spans="2:2" x14ac:dyDescent="0.25">
      <c r="B47" t="str" cm="1">
        <f t="array" ref="B47">TRANSPOSE(_xlfn._xlws.SORT(_xlfn._xlws.FILTER(plotLayout[plot_layout_id]&amp;"|"&amp;plotLayout[plot_layout_name],plotLayout[field_level]=A47)))</f>
        <v>|</v>
      </c>
    </row>
    <row r="48" spans="2:2" x14ac:dyDescent="0.25">
      <c r="B48" t="str" cm="1">
        <f t="array" ref="B48">TRANSPOSE(_xlfn._xlws.SORT(_xlfn._xlws.FILTER(plotLayout[plot_layout_id]&amp;"|"&amp;plotLayout[plot_layout_name],plotLayout[field_level]=A48)))</f>
        <v>|</v>
      </c>
    </row>
    <row r="49" spans="2:2" x14ac:dyDescent="0.25">
      <c r="B49" t="str" cm="1">
        <f t="array" ref="B49">TRANSPOSE(_xlfn._xlws.SORT(_xlfn._xlws.FILTER(plotLayout[plot_layout_id]&amp;"|"&amp;plotLayout[plot_layout_name],plotLayout[field_level]=A49)))</f>
        <v>|</v>
      </c>
    </row>
    <row r="50" spans="2:2" x14ac:dyDescent="0.25">
      <c r="B50" t="str" cm="1">
        <f t="array" ref="B50">TRANSPOSE(_xlfn._xlws.SORT(_xlfn._xlws.FILTER(plotLayout[plot_layout_id]&amp;"|"&amp;plotLayout[plot_layout_name],plotLayout[field_level]=A50)))</f>
        <v>|</v>
      </c>
    </row>
    <row r="51" spans="2:2" x14ac:dyDescent="0.25">
      <c r="B51" t="str" cm="1">
        <f t="array" ref="B51">TRANSPOSE(_xlfn._xlws.SORT(_xlfn._xlws.FILTER(plotLayout[plot_layout_id]&amp;"|"&amp;plotLayout[plot_layout_name],plotLayout[field_level]=A51)))</f>
        <v>|</v>
      </c>
    </row>
    <row r="52" spans="2:2" x14ac:dyDescent="0.25">
      <c r="B52" t="str" cm="1">
        <f t="array" ref="B52">TRANSPOSE(_xlfn._xlws.SORT(_xlfn._xlws.FILTER(plotLayout[plot_layout_id]&amp;"|"&amp;plotLayout[plot_layout_name],plotLayout[field_level]=A52)))</f>
        <v>|</v>
      </c>
    </row>
    <row r="53" spans="2:2" x14ac:dyDescent="0.25">
      <c r="B53" t="str" cm="1">
        <f t="array" ref="B53">TRANSPOSE(_xlfn._xlws.SORT(_xlfn._xlws.FILTER(plotLayout[plot_layout_id]&amp;"|"&amp;plotLayout[plot_layout_name],plotLayout[field_level]=A53)))</f>
        <v>|</v>
      </c>
    </row>
    <row r="54" spans="2:2" x14ac:dyDescent="0.25">
      <c r="B54" t="str" cm="1">
        <f t="array" ref="B54">TRANSPOSE(_xlfn._xlws.SORT(_xlfn._xlws.FILTER(plotLayout[plot_layout_id]&amp;"|"&amp;plotLayout[plot_layout_name],plotLayout[field_level]=A54)))</f>
        <v>|</v>
      </c>
    </row>
    <row r="55" spans="2:2" x14ac:dyDescent="0.25">
      <c r="B55" t="str" cm="1">
        <f t="array" ref="B55">TRANSPOSE(_xlfn._xlws.SORT(_xlfn._xlws.FILTER(plotLayout[plot_layout_id]&amp;"|"&amp;plotLayout[plot_layout_name],plotLayout[field_level]=A55)))</f>
        <v>|</v>
      </c>
    </row>
    <row r="56" spans="2:2" x14ac:dyDescent="0.25">
      <c r="B56" t="str" cm="1">
        <f t="array" ref="B56">TRANSPOSE(_xlfn._xlws.SORT(_xlfn._xlws.FILTER(plotLayout[plot_layout_id]&amp;"|"&amp;plotLayout[plot_layout_name],plotLayout[field_level]=A56)))</f>
        <v>|</v>
      </c>
    </row>
    <row r="57" spans="2:2" x14ac:dyDescent="0.25">
      <c r="B57" t="str" cm="1">
        <f t="array" ref="B57">TRANSPOSE(_xlfn._xlws.SORT(_xlfn._xlws.FILTER(plotLayout[plot_layout_id]&amp;"|"&amp;plotLayout[plot_layout_name],plotLayout[field_level]=A57)))</f>
        <v>|</v>
      </c>
    </row>
    <row r="58" spans="2:2" x14ac:dyDescent="0.25">
      <c r="B58" t="str" cm="1">
        <f t="array" ref="B58">TRANSPOSE(_xlfn._xlws.SORT(_xlfn._xlws.FILTER(plotLayout[plot_layout_id]&amp;"|"&amp;plotLayout[plot_layout_name],plotLayout[field_level]=A58)))</f>
        <v>|</v>
      </c>
    </row>
    <row r="59" spans="2:2" x14ac:dyDescent="0.25">
      <c r="B59" t="str" cm="1">
        <f t="array" ref="B59">TRANSPOSE(_xlfn._xlws.SORT(_xlfn._xlws.FILTER(plotLayout[plot_layout_id]&amp;"|"&amp;plotLayout[plot_layout_name],plotLayout[field_level]=A59)))</f>
        <v>|</v>
      </c>
    </row>
    <row r="60" spans="2:2" x14ac:dyDescent="0.25">
      <c r="B60" t="str" cm="1">
        <f t="array" ref="B60">TRANSPOSE(_xlfn._xlws.SORT(_xlfn._xlws.FILTER(plotLayout[plot_layout_id]&amp;"|"&amp;plotLayout[plot_layout_name],plotLayout[field_level]=A60)))</f>
        <v>|</v>
      </c>
    </row>
    <row r="61" spans="2:2" x14ac:dyDescent="0.25">
      <c r="B61" t="str" cm="1">
        <f t="array" ref="B61">TRANSPOSE(_xlfn._xlws.SORT(_xlfn._xlws.FILTER(plotLayout[plot_layout_id]&amp;"|"&amp;plotLayout[plot_layout_name],plotLayout[field_level]=A61)))</f>
        <v>|</v>
      </c>
    </row>
    <row r="62" spans="2:2" x14ac:dyDescent="0.25">
      <c r="B62" t="str" cm="1">
        <f t="array" ref="B62">TRANSPOSE(_xlfn._xlws.SORT(_xlfn._xlws.FILTER(plotLayout[plot_layout_id]&amp;"|"&amp;plotLayout[plot_layout_name],plotLayout[field_level]=A62)))</f>
        <v>|</v>
      </c>
    </row>
    <row r="63" spans="2:2" x14ac:dyDescent="0.25">
      <c r="B63" t="str" cm="1">
        <f t="array" ref="B63">TRANSPOSE(_xlfn._xlws.SORT(_xlfn._xlws.FILTER(plotLayout[plot_layout_id]&amp;"|"&amp;plotLayout[plot_layout_name],plotLayout[field_level]=A63)))</f>
        <v>|</v>
      </c>
    </row>
    <row r="64" spans="2:2" x14ac:dyDescent="0.25">
      <c r="B64" t="str" cm="1">
        <f t="array" ref="B64">TRANSPOSE(_xlfn._xlws.SORT(_xlfn._xlws.FILTER(plotLayout[plot_layout_id]&amp;"|"&amp;plotLayout[plot_layout_name],plotLayout[field_level]=A64)))</f>
        <v>|</v>
      </c>
    </row>
    <row r="65" spans="2:2" x14ac:dyDescent="0.25">
      <c r="B65" t="str" cm="1">
        <f t="array" ref="B65">TRANSPOSE(_xlfn._xlws.SORT(_xlfn._xlws.FILTER(plotLayout[plot_layout_id]&amp;"|"&amp;plotLayout[plot_layout_name],plotLayout[field_level]=A65)))</f>
        <v>|</v>
      </c>
    </row>
    <row r="66" spans="2:2" x14ac:dyDescent="0.25">
      <c r="B66" t="str" cm="1">
        <f t="array" ref="B66">TRANSPOSE(_xlfn._xlws.SORT(_xlfn._xlws.FILTER(plotLayout[plot_layout_id]&amp;"|"&amp;plotLayout[plot_layout_name],plotLayout[field_level]=A66)))</f>
        <v>|</v>
      </c>
    </row>
    <row r="67" spans="2:2" x14ac:dyDescent="0.25">
      <c r="B67" t="str" cm="1">
        <f t="array" ref="B67">TRANSPOSE(_xlfn._xlws.SORT(_xlfn._xlws.FILTER(plotLayout[plot_layout_id]&amp;"|"&amp;plotLayout[plot_layout_name],plotLayout[field_level]=A67)))</f>
        <v>|</v>
      </c>
    </row>
    <row r="68" spans="2:2" x14ac:dyDescent="0.25">
      <c r="B68" t="str" cm="1">
        <f t="array" ref="B68">TRANSPOSE(_xlfn._xlws.SORT(_xlfn._xlws.FILTER(plotLayout[plot_layout_id]&amp;"|"&amp;plotLayout[plot_layout_name],plotLayout[field_level]=A68)))</f>
        <v>|</v>
      </c>
    </row>
    <row r="69" spans="2:2" x14ac:dyDescent="0.25">
      <c r="B69" t="str" cm="1">
        <f t="array" ref="B69">TRANSPOSE(_xlfn._xlws.SORT(_xlfn._xlws.FILTER(plotLayout[plot_layout_id]&amp;"|"&amp;plotLayout[plot_layout_name],plotLayout[field_level]=A69)))</f>
        <v>|</v>
      </c>
    </row>
    <row r="70" spans="2:2" x14ac:dyDescent="0.25">
      <c r="B70" t="str" cm="1">
        <f t="array" ref="B70">TRANSPOSE(_xlfn._xlws.SORT(_xlfn._xlws.FILTER(plotLayout[plot_layout_id]&amp;"|"&amp;plotLayout[plot_layout_name],plotLayout[field_level]=A70)))</f>
        <v>|</v>
      </c>
    </row>
    <row r="71" spans="2:2" x14ac:dyDescent="0.25">
      <c r="B71" t="str" cm="1">
        <f t="array" ref="B71">TRANSPOSE(_xlfn._xlws.SORT(_xlfn._xlws.FILTER(plotLayout[plot_layout_id]&amp;"|"&amp;plotLayout[plot_layout_name],plotLayout[field_level]=A71)))</f>
        <v>|</v>
      </c>
    </row>
    <row r="72" spans="2:2" x14ac:dyDescent="0.25">
      <c r="B72" t="str" cm="1">
        <f t="array" ref="B72">TRANSPOSE(_xlfn._xlws.SORT(_xlfn._xlws.FILTER(plotLayout[plot_layout_id]&amp;"|"&amp;plotLayout[plot_layout_name],plotLayout[field_level]=A72)))</f>
        <v>|</v>
      </c>
    </row>
    <row r="73" spans="2:2" x14ac:dyDescent="0.25">
      <c r="B73" t="str" cm="1">
        <f t="array" ref="B73">TRANSPOSE(_xlfn._xlws.SORT(_xlfn._xlws.FILTER(plotLayout[plot_layout_id]&amp;"|"&amp;plotLayout[plot_layout_name],plotLayout[field_level]=A73)))</f>
        <v>|</v>
      </c>
    </row>
    <row r="74" spans="2:2" x14ac:dyDescent="0.25">
      <c r="B74" t="str" cm="1">
        <f t="array" ref="B74">TRANSPOSE(_xlfn._xlws.SORT(_xlfn._xlws.FILTER(plotLayout[plot_layout_id]&amp;"|"&amp;plotLayout[plot_layout_name],plotLayout[field_level]=A74)))</f>
        <v>|</v>
      </c>
    </row>
    <row r="75" spans="2:2" x14ac:dyDescent="0.25">
      <c r="B75" t="str" cm="1">
        <f t="array" ref="B75">TRANSPOSE(_xlfn._xlws.SORT(_xlfn._xlws.FILTER(plotLayout[plot_layout_id]&amp;"|"&amp;plotLayout[plot_layout_name],plotLayout[field_level]=A75)))</f>
        <v>|</v>
      </c>
    </row>
    <row r="76" spans="2:2" x14ac:dyDescent="0.25">
      <c r="B76" t="str" cm="1">
        <f t="array" ref="B76">TRANSPOSE(_xlfn._xlws.SORT(_xlfn._xlws.FILTER(plotLayout[plot_layout_id]&amp;"|"&amp;plotLayout[plot_layout_name],plotLayout[field_level]=A76)))</f>
        <v>|</v>
      </c>
    </row>
    <row r="77" spans="2:2" x14ac:dyDescent="0.25">
      <c r="B77" t="str" cm="1">
        <f t="array" ref="B77">TRANSPOSE(_xlfn._xlws.SORT(_xlfn._xlws.FILTER(plotLayout[plot_layout_id]&amp;"|"&amp;plotLayout[plot_layout_name],plotLayout[field_level]=A77)))</f>
        <v>|</v>
      </c>
    </row>
    <row r="78" spans="2:2" x14ac:dyDescent="0.25">
      <c r="B78" t="str" cm="1">
        <f t="array" ref="B78">TRANSPOSE(_xlfn._xlws.SORT(_xlfn._xlws.FILTER(plotLayout[plot_layout_id]&amp;"|"&amp;plotLayout[plot_layout_name],plotLayout[field_level]=A78)))</f>
        <v>|</v>
      </c>
    </row>
    <row r="79" spans="2:2" x14ac:dyDescent="0.25">
      <c r="B79" t="str" cm="1">
        <f t="array" ref="B79">TRANSPOSE(_xlfn._xlws.SORT(_xlfn._xlws.FILTER(plotLayout[plot_layout_id]&amp;"|"&amp;plotLayout[plot_layout_name],plotLayout[field_level]=A79)))</f>
        <v>|</v>
      </c>
    </row>
    <row r="80" spans="2:2" x14ac:dyDescent="0.25">
      <c r="B80" t="str" cm="1">
        <f t="array" ref="B80">TRANSPOSE(_xlfn._xlws.SORT(_xlfn._xlws.FILTER(plotLayout[plot_layout_id]&amp;"|"&amp;plotLayout[plot_layout_name],plotLayout[field_level]=A80)))</f>
        <v>|</v>
      </c>
    </row>
    <row r="81" spans="2:2" x14ac:dyDescent="0.25">
      <c r="B81" t="str" cm="1">
        <f t="array" ref="B81">TRANSPOSE(_xlfn._xlws.SORT(_xlfn._xlws.FILTER(plotLayout[plot_layout_id]&amp;"|"&amp;plotLayout[plot_layout_name],plotLayout[field_level]=A81)))</f>
        <v>|</v>
      </c>
    </row>
    <row r="82" spans="2:2" x14ac:dyDescent="0.25">
      <c r="B82" t="str" cm="1">
        <f t="array" ref="B82">TRANSPOSE(_xlfn._xlws.SORT(_xlfn._xlws.FILTER(plotLayout[plot_layout_id]&amp;"|"&amp;plotLayout[plot_layout_name],plotLayout[field_level]=A82)))</f>
        <v>|</v>
      </c>
    </row>
    <row r="83" spans="2:2" x14ac:dyDescent="0.25">
      <c r="B83" t="str" cm="1">
        <f t="array" ref="B83">TRANSPOSE(_xlfn._xlws.SORT(_xlfn._xlws.FILTER(plotLayout[plot_layout_id]&amp;"|"&amp;plotLayout[plot_layout_name],plotLayout[field_level]=A83)))</f>
        <v>|</v>
      </c>
    </row>
    <row r="84" spans="2:2" x14ac:dyDescent="0.25">
      <c r="B84" t="str" cm="1">
        <f t="array" ref="B84">TRANSPOSE(_xlfn._xlws.SORT(_xlfn._xlws.FILTER(plotLayout[plot_layout_id]&amp;"|"&amp;plotLayout[plot_layout_name],plotLayout[field_level]=A84)))</f>
        <v>|</v>
      </c>
    </row>
    <row r="85" spans="2:2" x14ac:dyDescent="0.25">
      <c r="B85" t="str" cm="1">
        <f t="array" ref="B85">TRANSPOSE(_xlfn._xlws.SORT(_xlfn._xlws.FILTER(plotLayout[plot_layout_id]&amp;"|"&amp;plotLayout[plot_layout_name],plotLayout[field_level]=A85)))</f>
        <v>|</v>
      </c>
    </row>
    <row r="86" spans="2:2" x14ac:dyDescent="0.25">
      <c r="B86" t="str" cm="1">
        <f t="array" ref="B86">TRANSPOSE(_xlfn._xlws.SORT(_xlfn._xlws.FILTER(plotLayout[plot_layout_id]&amp;"|"&amp;plotLayout[plot_layout_name],plotLayout[field_level]=A86)))</f>
        <v>|</v>
      </c>
    </row>
    <row r="87" spans="2:2" x14ac:dyDescent="0.25">
      <c r="B87" t="str" cm="1">
        <f t="array" ref="B87">TRANSPOSE(_xlfn._xlws.SORT(_xlfn._xlws.FILTER(plotLayout[plot_layout_id]&amp;"|"&amp;plotLayout[plot_layout_name],plotLayout[field_level]=A87)))</f>
        <v>|</v>
      </c>
    </row>
    <row r="88" spans="2:2" x14ac:dyDescent="0.25">
      <c r="B88" t="str" cm="1">
        <f t="array" ref="B88">TRANSPOSE(_xlfn._xlws.SORT(_xlfn._xlws.FILTER(plotLayout[plot_layout_id]&amp;"|"&amp;plotLayout[plot_layout_name],plotLayout[field_level]=A88)))</f>
        <v>|</v>
      </c>
    </row>
    <row r="89" spans="2:2" x14ac:dyDescent="0.25">
      <c r="B89" t="str" cm="1">
        <f t="array" ref="B89">TRANSPOSE(_xlfn._xlws.SORT(_xlfn._xlws.FILTER(plotLayout[plot_layout_id]&amp;"|"&amp;plotLayout[plot_layout_name],plotLayout[field_level]=A89)))</f>
        <v>|</v>
      </c>
    </row>
    <row r="90" spans="2:2" x14ac:dyDescent="0.25">
      <c r="B90" t="str" cm="1">
        <f t="array" ref="B90">TRANSPOSE(_xlfn._xlws.SORT(_xlfn._xlws.FILTER(plotLayout[plot_layout_id]&amp;"|"&amp;plotLayout[plot_layout_name],plotLayout[field_level]=A90)))</f>
        <v>|</v>
      </c>
    </row>
    <row r="91" spans="2:2" x14ac:dyDescent="0.25">
      <c r="B91" t="str" cm="1">
        <f t="array" ref="B91">TRANSPOSE(_xlfn._xlws.SORT(_xlfn._xlws.FILTER(plotLayout[plot_layout_id]&amp;"|"&amp;plotLayout[plot_layout_name],plotLayout[field_level]=A91)))</f>
        <v>|</v>
      </c>
    </row>
    <row r="92" spans="2:2" x14ac:dyDescent="0.25">
      <c r="B92" t="str" cm="1">
        <f t="array" ref="B92">TRANSPOSE(_xlfn._xlws.SORT(_xlfn._xlws.FILTER(plotLayout[plot_layout_id]&amp;"|"&amp;plotLayout[plot_layout_name],plotLayout[field_level]=A92)))</f>
        <v>|</v>
      </c>
    </row>
    <row r="93" spans="2:2" x14ac:dyDescent="0.25">
      <c r="B93" t="str" cm="1">
        <f t="array" ref="B93">TRANSPOSE(_xlfn._xlws.SORT(_xlfn._xlws.FILTER(plotLayout[plot_layout_id]&amp;"|"&amp;plotLayout[plot_layout_name],plotLayout[field_level]=A93)))</f>
        <v>|</v>
      </c>
    </row>
    <row r="94" spans="2:2" x14ac:dyDescent="0.25">
      <c r="B94" t="str" cm="1">
        <f t="array" ref="B94">TRANSPOSE(_xlfn._xlws.SORT(_xlfn._xlws.FILTER(plotLayout[plot_layout_id]&amp;"|"&amp;plotLayout[plot_layout_name],plotLayout[field_level]=A94)))</f>
        <v>|</v>
      </c>
    </row>
    <row r="95" spans="2:2" x14ac:dyDescent="0.25">
      <c r="B95" t="str" cm="1">
        <f t="array" ref="B95">TRANSPOSE(_xlfn._xlws.SORT(_xlfn._xlws.FILTER(plotLayout[plot_layout_id]&amp;"|"&amp;plotLayout[plot_layout_name],plotLayout[field_level]=A95)))</f>
        <v>|</v>
      </c>
    </row>
    <row r="96" spans="2:2" x14ac:dyDescent="0.25">
      <c r="B96" t="str" cm="1">
        <f t="array" ref="B96">TRANSPOSE(_xlfn._xlws.SORT(_xlfn._xlws.FILTER(plotLayout[plot_layout_id]&amp;"|"&amp;plotLayout[plot_layout_name],plotLayout[field_level]=A96)))</f>
        <v>|</v>
      </c>
    </row>
    <row r="97" spans="2:2" x14ac:dyDescent="0.25">
      <c r="B97" t="str" cm="1">
        <f t="array" ref="B97">TRANSPOSE(_xlfn._xlws.SORT(_xlfn._xlws.FILTER(plotLayout[plot_layout_id]&amp;"|"&amp;plotLayout[plot_layout_name],plotLayout[field_level]=A97)))</f>
        <v>|</v>
      </c>
    </row>
    <row r="98" spans="2:2" x14ac:dyDescent="0.25">
      <c r="B98" t="str" cm="1">
        <f t="array" ref="B98">TRANSPOSE(_xlfn._xlws.SORT(_xlfn._xlws.FILTER(plotLayout[plot_layout_id]&amp;"|"&amp;plotLayout[plot_layout_name],plotLayout[field_level]=A98)))</f>
        <v>|</v>
      </c>
    </row>
    <row r="99" spans="2:2" x14ac:dyDescent="0.25">
      <c r="B99" t="str" cm="1">
        <f t="array" ref="B99">TRANSPOSE(_xlfn._xlws.SORT(_xlfn._xlws.FILTER(plotLayout[plot_layout_id]&amp;"|"&amp;plotLayout[plot_layout_name],plotLayout[field_level]=A99)))</f>
        <v>|</v>
      </c>
    </row>
    <row r="100" spans="2:2" x14ac:dyDescent="0.25">
      <c r="B100" t="str" cm="1">
        <f t="array" ref="B100">TRANSPOSE(_xlfn._xlws.SORT(_xlfn._xlws.FILTER(plotLayout[plot_layout_id]&amp;"|"&amp;plotLayout[plot_layout_name],plotLayout[field_level]=A100)))</f>
        <v>|</v>
      </c>
    </row>
    <row r="101" spans="2:2" x14ac:dyDescent="0.25">
      <c r="B101" t="str" cm="1">
        <f t="array" ref="B101">TRANSPOSE(_xlfn._xlws.SORT(_xlfn._xlws.FILTER(plotLayout[plot_layout_id]&amp;"|"&amp;plotLayout[plot_layout_name],plotLayout[field_level]=A101)))</f>
        <v>|</v>
      </c>
    </row>
    <row r="102" spans="2:2" x14ac:dyDescent="0.25">
      <c r="B102" t="str" cm="1">
        <f t="array" ref="B102">TRANSPOSE(_xlfn._xlws.SORT(_xlfn._xlws.FILTER(plotLayout[plot_layout_id]&amp;"|"&amp;plotLayout[plot_layout_name],plotLayout[field_level]=A102)))</f>
        <v>|</v>
      </c>
    </row>
    <row r="103" spans="2:2" x14ac:dyDescent="0.25">
      <c r="B103" t="str" cm="1">
        <f t="array" ref="B103">TRANSPOSE(_xlfn._xlws.SORT(_xlfn._xlws.FILTER(plotLayout[plot_layout_id]&amp;"|"&amp;plotLayout[plot_layout_name],plotLayout[field_level]=A103)))</f>
        <v>|</v>
      </c>
    </row>
    <row r="104" spans="2:2" x14ac:dyDescent="0.25">
      <c r="B104" t="str" cm="1">
        <f t="array" ref="B104">TRANSPOSE(_xlfn._xlws.SORT(_xlfn._xlws.FILTER(plotLayout[plot_layout_id]&amp;"|"&amp;plotLayout[plot_layout_name],plotLayout[field_level]=A104)))</f>
        <v>|</v>
      </c>
    </row>
    <row r="105" spans="2:2" x14ac:dyDescent="0.25">
      <c r="B105" t="str" cm="1">
        <f t="array" ref="B105">TRANSPOSE(_xlfn._xlws.SORT(_xlfn._xlws.FILTER(plotLayout[plot_layout_id]&amp;"|"&amp;plotLayout[plot_layout_name],plotLayout[field_level]=A105)))</f>
        <v>|</v>
      </c>
    </row>
    <row r="106" spans="2:2" x14ac:dyDescent="0.25">
      <c r="B106" t="str" cm="1">
        <f t="array" ref="B106">TRANSPOSE(_xlfn._xlws.SORT(_xlfn._xlws.FILTER(plotLayout[plot_layout_id]&amp;"|"&amp;plotLayout[plot_layout_name],plotLayout[field_level]=A106)))</f>
        <v>|</v>
      </c>
    </row>
    <row r="107" spans="2:2" x14ac:dyDescent="0.25">
      <c r="B107" t="str" cm="1">
        <f t="array" ref="B107">TRANSPOSE(_xlfn._xlws.SORT(_xlfn._xlws.FILTER(plotLayout[plot_layout_id]&amp;"|"&amp;plotLayout[plot_layout_name],plotLayout[field_level]=A107)))</f>
        <v>|</v>
      </c>
    </row>
    <row r="108" spans="2:2" x14ac:dyDescent="0.25">
      <c r="B108" t="str" cm="1">
        <f t="array" ref="B108">TRANSPOSE(_xlfn._xlws.SORT(_xlfn._xlws.FILTER(plotLayout[plot_layout_id]&amp;"|"&amp;plotLayout[plot_layout_name],plotLayout[field_level]=A108)))</f>
        <v>|</v>
      </c>
    </row>
    <row r="109" spans="2:2" x14ac:dyDescent="0.25">
      <c r="B109" t="str" cm="1">
        <f t="array" ref="B109">TRANSPOSE(_xlfn._xlws.SORT(_xlfn._xlws.FILTER(plotLayout[plot_layout_id]&amp;"|"&amp;plotLayout[plot_layout_name],plotLayout[field_level]=A109)))</f>
        <v>|</v>
      </c>
    </row>
    <row r="110" spans="2:2" x14ac:dyDescent="0.25">
      <c r="B110" t="str" cm="1">
        <f t="array" ref="B110">TRANSPOSE(_xlfn._xlws.SORT(_xlfn._xlws.FILTER(plotLayout[plot_layout_id]&amp;"|"&amp;plotLayout[plot_layout_name],plotLayout[field_level]=A110)))</f>
        <v>|</v>
      </c>
    </row>
    <row r="111" spans="2:2" x14ac:dyDescent="0.25">
      <c r="B111" t="str" cm="1">
        <f t="array" ref="B111">TRANSPOSE(_xlfn._xlws.SORT(_xlfn._xlws.FILTER(plotLayout[plot_layout_id]&amp;"|"&amp;plotLayout[plot_layout_name],plotLayout[field_level]=A111)))</f>
        <v>|</v>
      </c>
    </row>
    <row r="112" spans="2:2" x14ac:dyDescent="0.25">
      <c r="B112" t="str" cm="1">
        <f t="array" ref="B112">TRANSPOSE(_xlfn._xlws.SORT(_xlfn._xlws.FILTER(plotLayout[plot_layout_id]&amp;"|"&amp;plotLayout[plot_layout_name],plotLayout[field_level]=A112)))</f>
        <v>|</v>
      </c>
    </row>
    <row r="113" spans="2:2" x14ac:dyDescent="0.25">
      <c r="B113" t="str" cm="1">
        <f t="array" ref="B113">TRANSPOSE(_xlfn._xlws.SORT(_xlfn._xlws.FILTER(plotLayout[plot_layout_id]&amp;"|"&amp;plotLayout[plot_layout_name],plotLayout[field_level]=A113)))</f>
        <v>|</v>
      </c>
    </row>
    <row r="114" spans="2:2" x14ac:dyDescent="0.25">
      <c r="B114" t="str" cm="1">
        <f t="array" ref="B114">TRANSPOSE(_xlfn._xlws.SORT(_xlfn._xlws.FILTER(plotLayout[plot_layout_id]&amp;"|"&amp;plotLayout[plot_layout_name],plotLayout[field_level]=A114)))</f>
        <v>|</v>
      </c>
    </row>
    <row r="115" spans="2:2" x14ac:dyDescent="0.25">
      <c r="B115" t="str" cm="1">
        <f t="array" ref="B115">TRANSPOSE(_xlfn._xlws.SORT(_xlfn._xlws.FILTER(plotLayout[plot_layout_id]&amp;"|"&amp;plotLayout[plot_layout_name],plotLayout[field_level]=A115)))</f>
        <v>|</v>
      </c>
    </row>
    <row r="116" spans="2:2" x14ac:dyDescent="0.25">
      <c r="B116" t="str" cm="1">
        <f t="array" ref="B116">TRANSPOSE(_xlfn._xlws.SORT(_xlfn._xlws.FILTER(plotLayout[plot_layout_id]&amp;"|"&amp;plotLayout[plot_layout_name],plotLayout[field_level]=A116)))</f>
        <v>|</v>
      </c>
    </row>
    <row r="117" spans="2:2" x14ac:dyDescent="0.25">
      <c r="B117" t="str" cm="1">
        <f t="array" ref="B117">TRANSPOSE(_xlfn._xlws.SORT(_xlfn._xlws.FILTER(plotLayout[plot_layout_id]&amp;"|"&amp;plotLayout[plot_layout_name],plotLayout[field_level]=A117)))</f>
        <v>|</v>
      </c>
    </row>
    <row r="118" spans="2:2" x14ac:dyDescent="0.25">
      <c r="B118" t="str" cm="1">
        <f t="array" ref="B118">TRANSPOSE(_xlfn._xlws.SORT(_xlfn._xlws.FILTER(plotLayout[plot_layout_id]&amp;"|"&amp;plotLayout[plot_layout_name],plotLayout[field_level]=A118)))</f>
        <v>|</v>
      </c>
    </row>
    <row r="119" spans="2:2" x14ac:dyDescent="0.25">
      <c r="B119" t="str" cm="1">
        <f t="array" ref="B119">TRANSPOSE(_xlfn._xlws.SORT(_xlfn._xlws.FILTER(plotLayout[plot_layout_id]&amp;"|"&amp;plotLayout[plot_layout_name],plotLayout[field_level]=A119)))</f>
        <v>|</v>
      </c>
    </row>
    <row r="120" spans="2:2" x14ac:dyDescent="0.25">
      <c r="B120" t="str" cm="1">
        <f t="array" ref="B120">TRANSPOSE(_xlfn._xlws.SORT(_xlfn._xlws.FILTER(plotLayout[plot_layout_id]&amp;"|"&amp;plotLayout[plot_layout_name],plotLayout[field_level]=A120)))</f>
        <v>|</v>
      </c>
    </row>
    <row r="121" spans="2:2" x14ac:dyDescent="0.25">
      <c r="B121" t="str" cm="1">
        <f t="array" ref="B121">TRANSPOSE(_xlfn._xlws.SORT(_xlfn._xlws.FILTER(plotLayout[plot_layout_id]&amp;"|"&amp;plotLayout[plot_layout_name],plotLayout[field_level]=A121)))</f>
        <v>|</v>
      </c>
    </row>
    <row r="122" spans="2:2" x14ac:dyDescent="0.25">
      <c r="B122" t="str" cm="1">
        <f t="array" ref="B122">TRANSPOSE(_xlfn._xlws.SORT(_xlfn._xlws.FILTER(plotLayout[plot_layout_id]&amp;"|"&amp;plotLayout[plot_layout_name],plotLayout[field_level]=A122)))</f>
        <v>|</v>
      </c>
    </row>
    <row r="123" spans="2:2" x14ac:dyDescent="0.25">
      <c r="B123" t="str" cm="1">
        <f t="array" ref="B123">TRANSPOSE(_xlfn._xlws.SORT(_xlfn._xlws.FILTER(plotLayout[plot_layout_id]&amp;"|"&amp;plotLayout[plot_layout_name],plotLayout[field_level]=A123)))</f>
        <v>|</v>
      </c>
    </row>
    <row r="124" spans="2:2" x14ac:dyDescent="0.25">
      <c r="B124" t="str" cm="1">
        <f t="array" ref="B124">TRANSPOSE(_xlfn._xlws.SORT(_xlfn._xlws.FILTER(plotLayout[plot_layout_id]&amp;"|"&amp;plotLayout[plot_layout_name],plotLayout[field_level]=A124)))</f>
        <v>|</v>
      </c>
    </row>
    <row r="125" spans="2:2" x14ac:dyDescent="0.25">
      <c r="B125" t="str" cm="1">
        <f t="array" ref="B125">TRANSPOSE(_xlfn._xlws.SORT(_xlfn._xlws.FILTER(plotLayout[plot_layout_id]&amp;"|"&amp;plotLayout[plot_layout_name],plotLayout[field_level]=A125)))</f>
        <v>|</v>
      </c>
    </row>
    <row r="126" spans="2:2" x14ac:dyDescent="0.25">
      <c r="B126" t="str" cm="1">
        <f t="array" ref="B126">TRANSPOSE(_xlfn._xlws.SORT(_xlfn._xlws.FILTER(plotLayout[plot_layout_id]&amp;"|"&amp;plotLayout[plot_layout_name],plotLayout[field_level]=A126)))</f>
        <v>|</v>
      </c>
    </row>
    <row r="127" spans="2:2" x14ac:dyDescent="0.25">
      <c r="B127" t="str" cm="1">
        <f t="array" ref="B127">TRANSPOSE(_xlfn._xlws.SORT(_xlfn._xlws.FILTER(plotLayout[plot_layout_id]&amp;"|"&amp;plotLayout[plot_layout_name],plotLayout[field_level]=A127)))</f>
        <v>|</v>
      </c>
    </row>
    <row r="128" spans="2:2" x14ac:dyDescent="0.25">
      <c r="B128" t="str" cm="1">
        <f t="array" ref="B128">TRANSPOSE(_xlfn._xlws.SORT(_xlfn._xlws.FILTER(plotLayout[plot_layout_id]&amp;"|"&amp;plotLayout[plot_layout_name],plotLayout[field_level]=A128)))</f>
        <v>|</v>
      </c>
    </row>
    <row r="129" spans="2:2" x14ac:dyDescent="0.25">
      <c r="B129" t="str" cm="1">
        <f t="array" ref="B129">TRANSPOSE(_xlfn._xlws.SORT(_xlfn._xlws.FILTER(plotLayout[plot_layout_id]&amp;"|"&amp;plotLayout[plot_layout_name],plotLayout[field_level]=A129)))</f>
        <v>|</v>
      </c>
    </row>
    <row r="130" spans="2:2" x14ac:dyDescent="0.25">
      <c r="B130" t="str" cm="1">
        <f t="array" ref="B130">TRANSPOSE(_xlfn._xlws.SORT(_xlfn._xlws.FILTER(plotLayout[plot_layout_id]&amp;"|"&amp;plotLayout[plot_layout_name],plotLayout[field_level]=A130)))</f>
        <v>|</v>
      </c>
    </row>
    <row r="131" spans="2:2" x14ac:dyDescent="0.25">
      <c r="B131" t="str" cm="1">
        <f t="array" ref="B131">TRANSPOSE(_xlfn._xlws.SORT(_xlfn._xlws.FILTER(plotLayout[plot_layout_id]&amp;"|"&amp;plotLayout[plot_layout_name],plotLayout[field_level]=A131)))</f>
        <v>|</v>
      </c>
    </row>
    <row r="132" spans="2:2" x14ac:dyDescent="0.25">
      <c r="B132" t="str" cm="1">
        <f t="array" ref="B132">TRANSPOSE(_xlfn._xlws.SORT(_xlfn._xlws.FILTER(plotLayout[plot_layout_id]&amp;"|"&amp;plotLayout[plot_layout_name],plotLayout[field_level]=A132)))</f>
        <v>|</v>
      </c>
    </row>
    <row r="133" spans="2:2" x14ac:dyDescent="0.25">
      <c r="B133" t="str" cm="1">
        <f t="array" ref="B133">TRANSPOSE(_xlfn._xlws.SORT(_xlfn._xlws.FILTER(plotLayout[plot_layout_id]&amp;"|"&amp;plotLayout[plot_layout_name],plotLayout[field_level]=A133)))</f>
        <v>|</v>
      </c>
    </row>
    <row r="134" spans="2:2" x14ac:dyDescent="0.25">
      <c r="B134" t="str" cm="1">
        <f t="array" ref="B134">TRANSPOSE(_xlfn._xlws.SORT(_xlfn._xlws.FILTER(plotLayout[plot_layout_id]&amp;"|"&amp;plotLayout[plot_layout_name],plotLayout[field_level]=A134)))</f>
        <v>|</v>
      </c>
    </row>
    <row r="135" spans="2:2" x14ac:dyDescent="0.25">
      <c r="B135" t="str" cm="1">
        <f t="array" ref="B135">TRANSPOSE(_xlfn._xlws.SORT(_xlfn._xlws.FILTER(plotLayout[plot_layout_id]&amp;"|"&amp;plotLayout[plot_layout_name],plotLayout[field_level]=A135)))</f>
        <v>|</v>
      </c>
    </row>
    <row r="136" spans="2:2" x14ac:dyDescent="0.25">
      <c r="B136" t="str" cm="1">
        <f t="array" ref="B136">TRANSPOSE(_xlfn._xlws.SORT(_xlfn._xlws.FILTER(plotLayout[plot_layout_id]&amp;"|"&amp;plotLayout[plot_layout_name],plotLayout[field_level]=A136)))</f>
        <v>|</v>
      </c>
    </row>
    <row r="137" spans="2:2" x14ac:dyDescent="0.25">
      <c r="B137" t="str" cm="1">
        <f t="array" ref="B137">TRANSPOSE(_xlfn._xlws.SORT(_xlfn._xlws.FILTER(plotLayout[plot_layout_id]&amp;"|"&amp;plotLayout[plot_layout_name],plotLayout[field_level]=A137)))</f>
        <v>|</v>
      </c>
    </row>
    <row r="138" spans="2:2" x14ac:dyDescent="0.25">
      <c r="B138" t="str" cm="1">
        <f t="array" ref="B138">TRANSPOSE(_xlfn._xlws.SORT(_xlfn._xlws.FILTER(plotLayout[plot_layout_id]&amp;"|"&amp;plotLayout[plot_layout_name],plotLayout[field_level]=A138)))</f>
        <v>|</v>
      </c>
    </row>
    <row r="139" spans="2:2" x14ac:dyDescent="0.25">
      <c r="B139" t="str" cm="1">
        <f t="array" ref="B139">TRANSPOSE(_xlfn._xlws.SORT(_xlfn._xlws.FILTER(plotLayout[plot_layout_id]&amp;"|"&amp;plotLayout[plot_layout_name],plotLayout[field_level]=A139)))</f>
        <v>|</v>
      </c>
    </row>
    <row r="140" spans="2:2" x14ac:dyDescent="0.25">
      <c r="B140" t="str" cm="1">
        <f t="array" ref="B140">TRANSPOSE(_xlfn._xlws.SORT(_xlfn._xlws.FILTER(plotLayout[plot_layout_id]&amp;"|"&amp;plotLayout[plot_layout_name],plotLayout[field_level]=A140)))</f>
        <v>|</v>
      </c>
    </row>
    <row r="141" spans="2:2" x14ac:dyDescent="0.25">
      <c r="B141" t="str" cm="1">
        <f t="array" ref="B141">TRANSPOSE(_xlfn._xlws.SORT(_xlfn._xlws.FILTER(plotLayout[plot_layout_id]&amp;"|"&amp;plotLayout[plot_layout_name],plotLayout[field_level]=A141)))</f>
        <v>|</v>
      </c>
    </row>
    <row r="142" spans="2:2" x14ac:dyDescent="0.25">
      <c r="B142" t="str" cm="1">
        <f t="array" ref="B142">TRANSPOSE(_xlfn._xlws.SORT(_xlfn._xlws.FILTER(plotLayout[plot_layout_id]&amp;"|"&amp;plotLayout[plot_layout_name],plotLayout[field_level]=A142)))</f>
        <v>|</v>
      </c>
    </row>
    <row r="143" spans="2:2" x14ac:dyDescent="0.25">
      <c r="B143" t="str" cm="1">
        <f t="array" ref="B143">TRANSPOSE(_xlfn._xlws.SORT(_xlfn._xlws.FILTER(plotLayout[plot_layout_id]&amp;"|"&amp;plotLayout[plot_layout_name],plotLayout[field_level]=A143)))</f>
        <v>|</v>
      </c>
    </row>
    <row r="144" spans="2:2" x14ac:dyDescent="0.25">
      <c r="B144" t="str" cm="1">
        <f t="array" ref="B144">TRANSPOSE(_xlfn._xlws.SORT(_xlfn._xlws.FILTER(plotLayout[plot_layout_id]&amp;"|"&amp;plotLayout[plot_layout_name],plotLayout[field_level]=A144)))</f>
        <v>|</v>
      </c>
    </row>
    <row r="145" spans="2:2" x14ac:dyDescent="0.25">
      <c r="B145" t="str" cm="1">
        <f t="array" ref="B145">TRANSPOSE(_xlfn._xlws.SORT(_xlfn._xlws.FILTER(plotLayout[plot_layout_id]&amp;"|"&amp;plotLayout[plot_layout_name],plotLayout[field_level]=A145)))</f>
        <v>|</v>
      </c>
    </row>
    <row r="146" spans="2:2" x14ac:dyDescent="0.25">
      <c r="B146" t="str" cm="1">
        <f t="array" ref="B146">TRANSPOSE(_xlfn._xlws.SORT(_xlfn._xlws.FILTER(plotLayout[plot_layout_id]&amp;"|"&amp;plotLayout[plot_layout_name],plotLayout[field_level]=A146)))</f>
        <v>|</v>
      </c>
    </row>
    <row r="147" spans="2:2" x14ac:dyDescent="0.25">
      <c r="B147" t="str" cm="1">
        <f t="array" ref="B147">TRANSPOSE(_xlfn._xlws.SORT(_xlfn._xlws.FILTER(plotLayout[plot_layout_id]&amp;"|"&amp;plotLayout[plot_layout_name],plotLayout[field_level]=A147)))</f>
        <v>|</v>
      </c>
    </row>
    <row r="148" spans="2:2" x14ac:dyDescent="0.25">
      <c r="B148" t="str" cm="1">
        <f t="array" ref="B148">TRANSPOSE(_xlfn._xlws.SORT(_xlfn._xlws.FILTER(plotLayout[plot_layout_id]&amp;"|"&amp;plotLayout[plot_layout_name],plotLayout[field_level]=A148)))</f>
        <v>|</v>
      </c>
    </row>
    <row r="149" spans="2:2" x14ac:dyDescent="0.25">
      <c r="B149" t="str" cm="1">
        <f t="array" ref="B149">TRANSPOSE(_xlfn._xlws.SORT(_xlfn._xlws.FILTER(plotLayout[plot_layout_id]&amp;"|"&amp;plotLayout[plot_layout_name],plotLayout[field_level]=A149)))</f>
        <v>|</v>
      </c>
    </row>
    <row r="150" spans="2:2" x14ac:dyDescent="0.25">
      <c r="B150" t="str" cm="1">
        <f t="array" ref="B150">TRANSPOSE(_xlfn._xlws.SORT(_xlfn._xlws.FILTER(plotLayout[plot_layout_id]&amp;"|"&amp;plotLayout[plot_layout_name],plotLayout[field_level]=A150)))</f>
        <v>|</v>
      </c>
    </row>
    <row r="151" spans="2:2" x14ac:dyDescent="0.25">
      <c r="B151" t="str" cm="1">
        <f t="array" ref="B151">TRANSPOSE(_xlfn._xlws.SORT(_xlfn._xlws.FILTER(plotLayout[plot_layout_id]&amp;"|"&amp;plotLayout[plot_layout_name],plotLayout[field_level]=A151)))</f>
        <v>|</v>
      </c>
    </row>
    <row r="152" spans="2:2" x14ac:dyDescent="0.25">
      <c r="B152" t="str" cm="1">
        <f t="array" ref="B152">TRANSPOSE(_xlfn._xlws.SORT(_xlfn._xlws.FILTER(plotLayout[plot_layout_id]&amp;"|"&amp;plotLayout[plot_layout_name],plotLayout[field_level]=A152)))</f>
        <v>|</v>
      </c>
    </row>
    <row r="153" spans="2:2" x14ac:dyDescent="0.25">
      <c r="B153" t="str" cm="1">
        <f t="array" ref="B153">TRANSPOSE(_xlfn._xlws.SORT(_xlfn._xlws.FILTER(plotLayout[plot_layout_id]&amp;"|"&amp;plotLayout[plot_layout_name],plotLayout[field_level]=A153)))</f>
        <v>|</v>
      </c>
    </row>
    <row r="154" spans="2:2" x14ac:dyDescent="0.25">
      <c r="B154" t="str" cm="1">
        <f t="array" ref="B154">TRANSPOSE(_xlfn._xlws.SORT(_xlfn._xlws.FILTER(plotLayout[plot_layout_id]&amp;"|"&amp;plotLayout[plot_layout_name],plotLayout[field_level]=A154)))</f>
        <v>|</v>
      </c>
    </row>
    <row r="155" spans="2:2" x14ac:dyDescent="0.25">
      <c r="B155" t="str" cm="1">
        <f t="array" ref="B155">TRANSPOSE(_xlfn._xlws.SORT(_xlfn._xlws.FILTER(plotLayout[plot_layout_id]&amp;"|"&amp;plotLayout[plot_layout_name],plotLayout[field_level]=A155)))</f>
        <v>|</v>
      </c>
    </row>
    <row r="156" spans="2:2" x14ac:dyDescent="0.25">
      <c r="B156" t="str" cm="1">
        <f t="array" ref="B156">TRANSPOSE(_xlfn._xlws.SORT(_xlfn._xlws.FILTER(plotLayout[plot_layout_id]&amp;"|"&amp;plotLayout[plot_layout_name],plotLayout[field_level]=A156)))</f>
        <v>|</v>
      </c>
    </row>
    <row r="157" spans="2:2" x14ac:dyDescent="0.25">
      <c r="B157" t="str" cm="1">
        <f t="array" ref="B157">TRANSPOSE(_xlfn._xlws.SORT(_xlfn._xlws.FILTER(plotLayout[plot_layout_id]&amp;"|"&amp;plotLayout[plot_layout_name],plotLayout[field_level]=A157)))</f>
        <v>|</v>
      </c>
    </row>
    <row r="158" spans="2:2" x14ac:dyDescent="0.25">
      <c r="B158" t="str" cm="1">
        <f t="array" ref="B158">TRANSPOSE(_xlfn._xlws.SORT(_xlfn._xlws.FILTER(plotLayout[plot_layout_id]&amp;"|"&amp;plotLayout[plot_layout_name],plotLayout[field_level]=A158)))</f>
        <v>|</v>
      </c>
    </row>
    <row r="159" spans="2:2" x14ac:dyDescent="0.25">
      <c r="B159" t="str" cm="1">
        <f t="array" ref="B159">TRANSPOSE(_xlfn._xlws.SORT(_xlfn._xlws.FILTER(plotLayout[plot_layout_id]&amp;"|"&amp;plotLayout[plot_layout_name],plotLayout[field_level]=A159)))</f>
        <v>|</v>
      </c>
    </row>
    <row r="160" spans="2:2" x14ac:dyDescent="0.25">
      <c r="B160" t="str" cm="1">
        <f t="array" ref="B160">TRANSPOSE(_xlfn._xlws.SORT(_xlfn._xlws.FILTER(plotLayout[plot_layout_id]&amp;"|"&amp;plotLayout[plot_layout_name],plotLayout[field_level]=A160)))</f>
        <v>|</v>
      </c>
    </row>
    <row r="161" spans="2:2" x14ac:dyDescent="0.25">
      <c r="B161" t="str" cm="1">
        <f t="array" ref="B161">TRANSPOSE(_xlfn._xlws.SORT(_xlfn._xlws.FILTER(plotLayout[plot_layout_id]&amp;"|"&amp;plotLayout[plot_layout_name],plotLayout[field_level]=A161)))</f>
        <v>|</v>
      </c>
    </row>
    <row r="162" spans="2:2" x14ac:dyDescent="0.25">
      <c r="B162" t="str" cm="1">
        <f t="array" ref="B162">TRANSPOSE(_xlfn._xlws.SORT(_xlfn._xlws.FILTER(plotLayout[plot_layout_id]&amp;"|"&amp;plotLayout[plot_layout_name],plotLayout[field_level]=A162)))</f>
        <v>|</v>
      </c>
    </row>
    <row r="163" spans="2:2" x14ac:dyDescent="0.25">
      <c r="B163" t="str" cm="1">
        <f t="array" ref="B163">TRANSPOSE(_xlfn._xlws.SORT(_xlfn._xlws.FILTER(plotLayout[plot_layout_id]&amp;"|"&amp;plotLayout[plot_layout_name],plotLayout[field_level]=A163)))</f>
        <v>|</v>
      </c>
    </row>
    <row r="164" spans="2:2" x14ac:dyDescent="0.25">
      <c r="B164" t="str" cm="1">
        <f t="array" ref="B164">TRANSPOSE(_xlfn._xlws.SORT(_xlfn._xlws.FILTER(plotLayout[plot_layout_id]&amp;"|"&amp;plotLayout[plot_layout_name],plotLayout[field_level]=A164)))</f>
        <v>|</v>
      </c>
    </row>
    <row r="165" spans="2:2" x14ac:dyDescent="0.25">
      <c r="B165" t="str" cm="1">
        <f t="array" ref="B165">TRANSPOSE(_xlfn._xlws.SORT(_xlfn._xlws.FILTER(plotLayout[plot_layout_id]&amp;"|"&amp;plotLayout[plot_layout_name],plotLayout[field_level]=A165)))</f>
        <v>|</v>
      </c>
    </row>
    <row r="166" spans="2:2" x14ac:dyDescent="0.25">
      <c r="B166" t="str" cm="1">
        <f t="array" ref="B166">TRANSPOSE(_xlfn._xlws.SORT(_xlfn._xlws.FILTER(plotLayout[plot_layout_id]&amp;"|"&amp;plotLayout[plot_layout_name],plotLayout[field_level]=A166)))</f>
        <v>|</v>
      </c>
    </row>
    <row r="167" spans="2:2" x14ac:dyDescent="0.25">
      <c r="B167" t="str" cm="1">
        <f t="array" ref="B167">TRANSPOSE(_xlfn._xlws.SORT(_xlfn._xlws.FILTER(plotLayout[plot_layout_id]&amp;"|"&amp;plotLayout[plot_layout_name],plotLayout[field_level]=A167)))</f>
        <v>|</v>
      </c>
    </row>
    <row r="168" spans="2:2" x14ac:dyDescent="0.25">
      <c r="B168" t="str" cm="1">
        <f t="array" ref="B168">TRANSPOSE(_xlfn._xlws.SORT(_xlfn._xlws.FILTER(plotLayout[plot_layout_id]&amp;"|"&amp;plotLayout[plot_layout_name],plotLayout[field_level]=A168)))</f>
        <v>|</v>
      </c>
    </row>
    <row r="169" spans="2:2" x14ac:dyDescent="0.25">
      <c r="B169" t="str" cm="1">
        <f t="array" ref="B169">TRANSPOSE(_xlfn._xlws.SORT(_xlfn._xlws.FILTER(plotLayout[plot_layout_id]&amp;"|"&amp;plotLayout[plot_layout_name],plotLayout[field_level]=A169)))</f>
        <v>|</v>
      </c>
    </row>
    <row r="170" spans="2:2" x14ac:dyDescent="0.25">
      <c r="B170" t="str" cm="1">
        <f t="array" ref="B170">TRANSPOSE(_xlfn._xlws.SORT(_xlfn._xlws.FILTER(plotLayout[plot_layout_id]&amp;"|"&amp;plotLayout[plot_layout_name],plotLayout[field_level]=A170)))</f>
        <v>|</v>
      </c>
    </row>
    <row r="171" spans="2:2" x14ac:dyDescent="0.25">
      <c r="B171" t="str" cm="1">
        <f t="array" ref="B171">TRANSPOSE(_xlfn._xlws.SORT(_xlfn._xlws.FILTER(plotLayout[plot_layout_id]&amp;"|"&amp;plotLayout[plot_layout_name],plotLayout[field_level]=A171)))</f>
        <v>|</v>
      </c>
    </row>
    <row r="172" spans="2:2" x14ac:dyDescent="0.25">
      <c r="B172" t="str" cm="1">
        <f t="array" ref="B172">TRANSPOSE(_xlfn._xlws.SORT(_xlfn._xlws.FILTER(plotLayout[plot_layout_id]&amp;"|"&amp;plotLayout[plot_layout_name],plotLayout[field_level]=A172)))</f>
        <v>|</v>
      </c>
    </row>
    <row r="173" spans="2:2" x14ac:dyDescent="0.25">
      <c r="B173" t="str" cm="1">
        <f t="array" ref="B173">TRANSPOSE(_xlfn._xlws.SORT(_xlfn._xlws.FILTER(plotLayout[plot_layout_id]&amp;"|"&amp;plotLayout[plot_layout_name],plotLayout[field_level]=A173)))</f>
        <v>|</v>
      </c>
    </row>
    <row r="174" spans="2:2" x14ac:dyDescent="0.25">
      <c r="B174" t="str" cm="1">
        <f t="array" ref="B174">TRANSPOSE(_xlfn._xlws.SORT(_xlfn._xlws.FILTER(plotLayout[plot_layout_id]&amp;"|"&amp;plotLayout[plot_layout_name],plotLayout[field_level]=A174)))</f>
        <v>|</v>
      </c>
    </row>
    <row r="175" spans="2:2" x14ac:dyDescent="0.25">
      <c r="B175" t="str" cm="1">
        <f t="array" ref="B175">TRANSPOSE(_xlfn._xlws.SORT(_xlfn._xlws.FILTER(plotLayout[plot_layout_id]&amp;"|"&amp;plotLayout[plot_layout_name],plotLayout[field_level]=A175)))</f>
        <v>|</v>
      </c>
    </row>
    <row r="176" spans="2:2" x14ac:dyDescent="0.25">
      <c r="B176" t="str" cm="1">
        <f t="array" ref="B176">TRANSPOSE(_xlfn._xlws.SORT(_xlfn._xlws.FILTER(plotLayout[plot_layout_id]&amp;"|"&amp;plotLayout[plot_layout_name],plotLayout[field_level]=A176)))</f>
        <v>|</v>
      </c>
    </row>
    <row r="177" spans="2:2" x14ac:dyDescent="0.25">
      <c r="B177" t="str" cm="1">
        <f t="array" ref="B177">TRANSPOSE(_xlfn._xlws.SORT(_xlfn._xlws.FILTER(plotLayout[plot_layout_id]&amp;"|"&amp;plotLayout[plot_layout_name],plotLayout[field_level]=A177)))</f>
        <v>|</v>
      </c>
    </row>
    <row r="178" spans="2:2" x14ac:dyDescent="0.25">
      <c r="B178" t="str" cm="1">
        <f t="array" ref="B178">TRANSPOSE(_xlfn._xlws.SORT(_xlfn._xlws.FILTER(plotLayout[plot_layout_id]&amp;"|"&amp;plotLayout[plot_layout_name],plotLayout[field_level]=A178)))</f>
        <v>|</v>
      </c>
    </row>
    <row r="179" spans="2:2" x14ac:dyDescent="0.25">
      <c r="B179" t="str" cm="1">
        <f t="array" ref="B179">TRANSPOSE(_xlfn._xlws.SORT(_xlfn._xlws.FILTER(plotLayout[plot_layout_id]&amp;"|"&amp;plotLayout[plot_layout_name],plotLayout[field_level]=A179)))</f>
        <v>|</v>
      </c>
    </row>
    <row r="180" spans="2:2" x14ac:dyDescent="0.25">
      <c r="B180" t="str" cm="1">
        <f t="array" ref="B180">TRANSPOSE(_xlfn._xlws.SORT(_xlfn._xlws.FILTER(plotLayout[plot_layout_id]&amp;"|"&amp;plotLayout[plot_layout_name],plotLayout[field_level]=A180)))</f>
        <v>|</v>
      </c>
    </row>
    <row r="181" spans="2:2" x14ac:dyDescent="0.25">
      <c r="B181" t="str" cm="1">
        <f t="array" ref="B181">TRANSPOSE(_xlfn._xlws.SORT(_xlfn._xlws.FILTER(plotLayout[plot_layout_id]&amp;"|"&amp;plotLayout[plot_layout_name],plotLayout[field_level]=A181)))</f>
        <v>|</v>
      </c>
    </row>
    <row r="182" spans="2:2" x14ac:dyDescent="0.25">
      <c r="B182" t="str" cm="1">
        <f t="array" ref="B182">TRANSPOSE(_xlfn._xlws.SORT(_xlfn._xlws.FILTER(plotLayout[plot_layout_id]&amp;"|"&amp;plotLayout[plot_layout_name],plotLayout[field_level]=A182)))</f>
        <v>|</v>
      </c>
    </row>
    <row r="183" spans="2:2" x14ac:dyDescent="0.25">
      <c r="B183" t="str" cm="1">
        <f t="array" ref="B183">TRANSPOSE(_xlfn._xlws.SORT(_xlfn._xlws.FILTER(plotLayout[plot_layout_id]&amp;"|"&amp;plotLayout[plot_layout_name],plotLayout[field_level]=A183)))</f>
        <v>|</v>
      </c>
    </row>
    <row r="184" spans="2:2" x14ac:dyDescent="0.25">
      <c r="B184" t="str" cm="1">
        <f t="array" ref="B184">TRANSPOSE(_xlfn._xlws.SORT(_xlfn._xlws.FILTER(plotLayout[plot_layout_id]&amp;"|"&amp;plotLayout[plot_layout_name],plotLayout[field_level]=A184)))</f>
        <v>|</v>
      </c>
    </row>
    <row r="185" spans="2:2" x14ac:dyDescent="0.25">
      <c r="B185" t="str" cm="1">
        <f t="array" ref="B185">TRANSPOSE(_xlfn._xlws.SORT(_xlfn._xlws.FILTER(plotLayout[plot_layout_id]&amp;"|"&amp;plotLayout[plot_layout_name],plotLayout[field_level]=A185)))</f>
        <v>|</v>
      </c>
    </row>
    <row r="186" spans="2:2" x14ac:dyDescent="0.25">
      <c r="B186" t="str" cm="1">
        <f t="array" ref="B186">TRANSPOSE(_xlfn._xlws.SORT(_xlfn._xlws.FILTER(plotLayout[plot_layout_id]&amp;"|"&amp;plotLayout[plot_layout_name],plotLayout[field_level]=A186)))</f>
        <v>|</v>
      </c>
    </row>
    <row r="187" spans="2:2" x14ac:dyDescent="0.25">
      <c r="B187" t="str" cm="1">
        <f t="array" ref="B187">TRANSPOSE(_xlfn._xlws.SORT(_xlfn._xlws.FILTER(plotLayout[plot_layout_id]&amp;"|"&amp;plotLayout[plot_layout_name],plotLayout[field_level]=A187)))</f>
        <v>|</v>
      </c>
    </row>
    <row r="188" spans="2:2" x14ac:dyDescent="0.25">
      <c r="B188" t="str" cm="1">
        <f t="array" ref="B188">TRANSPOSE(_xlfn._xlws.SORT(_xlfn._xlws.FILTER(plotLayout[plot_layout_id]&amp;"|"&amp;plotLayout[plot_layout_name],plotLayout[field_level]=A188)))</f>
        <v>|</v>
      </c>
    </row>
    <row r="189" spans="2:2" x14ac:dyDescent="0.25">
      <c r="B189" t="str" cm="1">
        <f t="array" ref="B189">TRANSPOSE(_xlfn._xlws.SORT(_xlfn._xlws.FILTER(plotLayout[plot_layout_id]&amp;"|"&amp;plotLayout[plot_layout_name],plotLayout[field_level]=A189)))</f>
        <v>|</v>
      </c>
    </row>
    <row r="190" spans="2:2" x14ac:dyDescent="0.25">
      <c r="B190" t="str" cm="1">
        <f t="array" ref="B190">TRANSPOSE(_xlfn._xlws.SORT(_xlfn._xlws.FILTER(plotLayout[plot_layout_id]&amp;"|"&amp;plotLayout[plot_layout_name],plotLayout[field_level]=A190)))</f>
        <v>|</v>
      </c>
    </row>
    <row r="191" spans="2:2" x14ac:dyDescent="0.25">
      <c r="B191" t="str" cm="1">
        <f t="array" ref="B191">TRANSPOSE(_xlfn._xlws.SORT(_xlfn._xlws.FILTER(plotLayout[plot_layout_id]&amp;"|"&amp;plotLayout[plot_layout_name],plotLayout[field_level]=A191)))</f>
        <v>|</v>
      </c>
    </row>
    <row r="192" spans="2:2" x14ac:dyDescent="0.25">
      <c r="B192" t="str" cm="1">
        <f t="array" ref="B192">TRANSPOSE(_xlfn._xlws.SORT(_xlfn._xlws.FILTER(plotLayout[plot_layout_id]&amp;"|"&amp;plotLayout[plot_layout_name],plotLayout[field_level]=A192)))</f>
        <v>|</v>
      </c>
    </row>
    <row r="193" spans="2:2" x14ac:dyDescent="0.25">
      <c r="B193" t="str" cm="1">
        <f t="array" ref="B193">TRANSPOSE(_xlfn._xlws.SORT(_xlfn._xlws.FILTER(plotLayout[plot_layout_id]&amp;"|"&amp;plotLayout[plot_layout_name],plotLayout[field_level]=A193)))</f>
        <v>|</v>
      </c>
    </row>
    <row r="194" spans="2:2" x14ac:dyDescent="0.25">
      <c r="B194" t="str" cm="1">
        <f t="array" ref="B194">TRANSPOSE(_xlfn._xlws.SORT(_xlfn._xlws.FILTER(plotLayout[plot_layout_id]&amp;"|"&amp;plotLayout[plot_layout_name],plotLayout[field_level]=A194)))</f>
        <v>|</v>
      </c>
    </row>
    <row r="195" spans="2:2" x14ac:dyDescent="0.25">
      <c r="B195" t="str" cm="1">
        <f t="array" ref="B195">TRANSPOSE(_xlfn._xlws.SORT(_xlfn._xlws.FILTER(plotLayout[plot_layout_id]&amp;"|"&amp;plotLayout[plot_layout_name],plotLayout[field_level]=A195)))</f>
        <v>|</v>
      </c>
    </row>
    <row r="196" spans="2:2" x14ac:dyDescent="0.25">
      <c r="B196" t="str" cm="1">
        <f t="array" ref="B196">TRANSPOSE(_xlfn._xlws.SORT(_xlfn._xlws.FILTER(plotLayout[plot_layout_id]&amp;"|"&amp;plotLayout[plot_layout_name],plotLayout[field_level]=A196)))</f>
        <v>|</v>
      </c>
    </row>
    <row r="197" spans="2:2" x14ac:dyDescent="0.25">
      <c r="B197" t="str" cm="1">
        <f t="array" ref="B197">TRANSPOSE(_xlfn._xlws.SORT(_xlfn._xlws.FILTER(plotLayout[plot_layout_id]&amp;"|"&amp;plotLayout[plot_layout_name],plotLayout[field_level]=A197)))</f>
        <v>|</v>
      </c>
    </row>
    <row r="198" spans="2:2" x14ac:dyDescent="0.25">
      <c r="B198" t="str" cm="1">
        <f t="array" ref="B198">TRANSPOSE(_xlfn._xlws.SORT(_xlfn._xlws.FILTER(plotLayout[plot_layout_id]&amp;"|"&amp;plotLayout[plot_layout_name],plotLayout[field_level]=A198)))</f>
        <v>|</v>
      </c>
    </row>
    <row r="199" spans="2:2" x14ac:dyDescent="0.25">
      <c r="B199" t="str" cm="1">
        <f t="array" ref="B199">TRANSPOSE(_xlfn._xlws.SORT(_xlfn._xlws.FILTER(plotLayout[plot_layout_id]&amp;"|"&amp;plotLayout[plot_layout_name],plotLayout[field_level]=A199)))</f>
        <v>|</v>
      </c>
    </row>
    <row r="200" spans="2:2" x14ac:dyDescent="0.25">
      <c r="B200" t="str" cm="1">
        <f t="array" ref="B200">TRANSPOSE(_xlfn._xlws.SORT(_xlfn._xlws.FILTER(plotLayout[plot_layout_id]&amp;"|"&amp;plotLayout[plot_layout_name],plotLayout[field_level]=A200)))</f>
        <v>|</v>
      </c>
    </row>
    <row r="201" spans="2:2" x14ac:dyDescent="0.25">
      <c r="B201" t="str" cm="1">
        <f t="array" ref="B201">TRANSPOSE(_xlfn._xlws.SORT(_xlfn._xlws.FILTER(plotLayout[plot_layout_id]&amp;"|"&amp;plotLayout[plot_layout_name],plotLayout[field_level]=A201)))</f>
        <v>|</v>
      </c>
    </row>
    <row r="202" spans="2:2" x14ac:dyDescent="0.25">
      <c r="B202" t="str" cm="1">
        <f t="array" ref="B202">TRANSPOSE(_xlfn._xlws.SORT(_xlfn._xlws.FILTER(plotLayout[plot_layout_id]&amp;"|"&amp;plotLayout[plot_layout_name],plotLayout[field_level]=A202)))</f>
        <v>|</v>
      </c>
    </row>
    <row r="203" spans="2:2" x14ac:dyDescent="0.25">
      <c r="B203" t="str" cm="1">
        <f t="array" ref="B203">TRANSPOSE(_xlfn._xlws.SORT(_xlfn._xlws.FILTER(plotLayout[plot_layout_id]&amp;"|"&amp;plotLayout[plot_layout_name],plotLayout[field_level]=A203)))</f>
        <v>|</v>
      </c>
    </row>
    <row r="204" spans="2:2" x14ac:dyDescent="0.25">
      <c r="B204" t="str" cm="1">
        <f t="array" ref="B204">TRANSPOSE(_xlfn._xlws.SORT(_xlfn._xlws.FILTER(plotLayout[plot_layout_id]&amp;"|"&amp;plotLayout[plot_layout_name],plotLayout[field_level]=A204)))</f>
        <v>|</v>
      </c>
    </row>
    <row r="205" spans="2:2" x14ac:dyDescent="0.25">
      <c r="B205" t="str" cm="1">
        <f t="array" ref="B205">TRANSPOSE(_xlfn._xlws.SORT(_xlfn._xlws.FILTER(plotLayout[plot_layout_id]&amp;"|"&amp;plotLayout[plot_layout_name],plotLayout[field_level]=A205)))</f>
        <v>|</v>
      </c>
    </row>
    <row r="206" spans="2:2" x14ac:dyDescent="0.25">
      <c r="B206" t="str" cm="1">
        <f t="array" ref="B206">TRANSPOSE(_xlfn._xlws.SORT(_xlfn._xlws.FILTER(plotLayout[plot_layout_id]&amp;"|"&amp;plotLayout[plot_layout_name],plotLayout[field_level]=A206)))</f>
        <v>|</v>
      </c>
    </row>
    <row r="207" spans="2:2" x14ac:dyDescent="0.25">
      <c r="B207" t="str" cm="1">
        <f t="array" ref="B207">TRANSPOSE(_xlfn._xlws.SORT(_xlfn._xlws.FILTER(plotLayout[plot_layout_id]&amp;"|"&amp;plotLayout[plot_layout_name],plotLayout[field_level]=A207)))</f>
        <v>|</v>
      </c>
    </row>
    <row r="208" spans="2:2" x14ac:dyDescent="0.25">
      <c r="B208" t="str" cm="1">
        <f t="array" ref="B208">TRANSPOSE(_xlfn._xlws.SORT(_xlfn._xlws.FILTER(plotLayout[plot_layout_id]&amp;"|"&amp;plotLayout[plot_layout_name],plotLayout[field_level]=A208)))</f>
        <v>|</v>
      </c>
    </row>
    <row r="209" spans="2:2" x14ac:dyDescent="0.25">
      <c r="B209" t="str" cm="1">
        <f t="array" ref="B209">TRANSPOSE(_xlfn._xlws.SORT(_xlfn._xlws.FILTER(plotLayout[plot_layout_id]&amp;"|"&amp;plotLayout[plot_layout_name],plotLayout[field_level]=A209)))</f>
        <v>|</v>
      </c>
    </row>
    <row r="210" spans="2:2" x14ac:dyDescent="0.25">
      <c r="B210" t="str" cm="1">
        <f t="array" ref="B210">TRANSPOSE(_xlfn._xlws.SORT(_xlfn._xlws.FILTER(plotLayout[plot_layout_id]&amp;"|"&amp;plotLayout[plot_layout_name],plotLayout[field_level]=A210)))</f>
        <v>|</v>
      </c>
    </row>
    <row r="211" spans="2:2" x14ac:dyDescent="0.25">
      <c r="B211" t="str" cm="1">
        <f t="array" ref="B211">TRANSPOSE(_xlfn._xlws.SORT(_xlfn._xlws.FILTER(plotLayout[plot_layout_id]&amp;"|"&amp;plotLayout[plot_layout_name],plotLayout[field_level]=A211)))</f>
        <v>|</v>
      </c>
    </row>
    <row r="212" spans="2:2" x14ac:dyDescent="0.25">
      <c r="B212" t="str" cm="1">
        <f t="array" ref="B212">TRANSPOSE(_xlfn._xlws.SORT(_xlfn._xlws.FILTER(plotLayout[plot_layout_id]&amp;"|"&amp;plotLayout[plot_layout_name],plotLayout[field_level]=A212)))</f>
        <v>|</v>
      </c>
    </row>
    <row r="213" spans="2:2" x14ac:dyDescent="0.25">
      <c r="B213" t="str" cm="1">
        <f t="array" ref="B213">TRANSPOSE(_xlfn._xlws.SORT(_xlfn._xlws.FILTER(plotLayout[plot_layout_id]&amp;"|"&amp;plotLayout[plot_layout_name],plotLayout[field_level]=A213)))</f>
        <v>|</v>
      </c>
    </row>
    <row r="214" spans="2:2" x14ac:dyDescent="0.25">
      <c r="B214" t="str" cm="1">
        <f t="array" ref="B214">TRANSPOSE(_xlfn._xlws.SORT(_xlfn._xlws.FILTER(plotLayout[plot_layout_id]&amp;"|"&amp;plotLayout[plot_layout_name],plotLayout[field_level]=A214)))</f>
        <v>|</v>
      </c>
    </row>
    <row r="215" spans="2:2" x14ac:dyDescent="0.25">
      <c r="B215" t="str" cm="1">
        <f t="array" ref="B215">TRANSPOSE(_xlfn._xlws.SORT(_xlfn._xlws.FILTER(plotLayout[plot_layout_id]&amp;"|"&amp;plotLayout[plot_layout_name],plotLayout[field_level]=A215)))</f>
        <v>|</v>
      </c>
    </row>
    <row r="216" spans="2:2" x14ac:dyDescent="0.25">
      <c r="B216" t="str" cm="1">
        <f t="array" ref="B216">TRANSPOSE(_xlfn._xlws.SORT(_xlfn._xlws.FILTER(plotLayout[plot_layout_id]&amp;"|"&amp;plotLayout[plot_layout_name],plotLayout[field_level]=A216)))</f>
        <v>|</v>
      </c>
    </row>
    <row r="217" spans="2:2" x14ac:dyDescent="0.25">
      <c r="B217" t="str" cm="1">
        <f t="array" ref="B217">TRANSPOSE(_xlfn._xlws.SORT(_xlfn._xlws.FILTER(plotLayout[plot_layout_id]&amp;"|"&amp;plotLayout[plot_layout_name],plotLayout[field_level]=A217)))</f>
        <v>|</v>
      </c>
    </row>
    <row r="218" spans="2:2" x14ac:dyDescent="0.25">
      <c r="B218" t="str" cm="1">
        <f t="array" ref="B218">TRANSPOSE(_xlfn._xlws.SORT(_xlfn._xlws.FILTER(plotLayout[plot_layout_id]&amp;"|"&amp;plotLayout[plot_layout_name],plotLayout[field_level]=A218)))</f>
        <v>|</v>
      </c>
    </row>
    <row r="219" spans="2:2" x14ac:dyDescent="0.25">
      <c r="B219" t="str" cm="1">
        <f t="array" ref="B219">TRANSPOSE(_xlfn._xlws.SORT(_xlfn._xlws.FILTER(plotLayout[plot_layout_id]&amp;"|"&amp;plotLayout[plot_layout_name],plotLayout[field_level]=A219)))</f>
        <v>|</v>
      </c>
    </row>
    <row r="220" spans="2:2" x14ac:dyDescent="0.25">
      <c r="B220" t="str" cm="1">
        <f t="array" ref="B220">TRANSPOSE(_xlfn._xlws.SORT(_xlfn._xlws.FILTER(plotLayout[plot_layout_id]&amp;"|"&amp;plotLayout[plot_layout_name],plotLayout[field_level]=A220)))</f>
        <v>|</v>
      </c>
    </row>
    <row r="221" spans="2:2" x14ac:dyDescent="0.25">
      <c r="B221" t="str" cm="1">
        <f t="array" ref="B221">TRANSPOSE(_xlfn._xlws.SORT(_xlfn._xlws.FILTER(plotLayout[plot_layout_id]&amp;"|"&amp;plotLayout[plot_layout_name],plotLayout[field_level]=A221)))</f>
        <v>|</v>
      </c>
    </row>
    <row r="222" spans="2:2" x14ac:dyDescent="0.25">
      <c r="B222" t="str" cm="1">
        <f t="array" ref="B222">TRANSPOSE(_xlfn._xlws.SORT(_xlfn._xlws.FILTER(plotLayout[plot_layout_id]&amp;"|"&amp;plotLayout[plot_layout_name],plotLayout[field_level]=A222)))</f>
        <v>|</v>
      </c>
    </row>
    <row r="223" spans="2:2" x14ac:dyDescent="0.25">
      <c r="B223" t="str" cm="1">
        <f t="array" ref="B223">TRANSPOSE(_xlfn._xlws.SORT(_xlfn._xlws.FILTER(plotLayout[plot_layout_id]&amp;"|"&amp;plotLayout[plot_layout_name],plotLayout[field_level]=A223)))</f>
        <v>|</v>
      </c>
    </row>
    <row r="224" spans="2:2" x14ac:dyDescent="0.25">
      <c r="B224" t="str" cm="1">
        <f t="array" ref="B224">TRANSPOSE(_xlfn._xlws.SORT(_xlfn._xlws.FILTER(plotLayout[plot_layout_id]&amp;"|"&amp;plotLayout[plot_layout_name],plotLayout[field_level]=A224)))</f>
        <v>|</v>
      </c>
    </row>
    <row r="225" spans="2:2" x14ac:dyDescent="0.25">
      <c r="B225" t="str" cm="1">
        <f t="array" ref="B225">TRANSPOSE(_xlfn._xlws.SORT(_xlfn._xlws.FILTER(plotLayout[plot_layout_id]&amp;"|"&amp;plotLayout[plot_layout_name],plotLayout[field_level]=A225)))</f>
        <v>|</v>
      </c>
    </row>
    <row r="226" spans="2:2" x14ac:dyDescent="0.25">
      <c r="B226" t="str" cm="1">
        <f t="array" ref="B226">TRANSPOSE(_xlfn._xlws.SORT(_xlfn._xlws.FILTER(plotLayout[plot_layout_id]&amp;"|"&amp;plotLayout[plot_layout_name],plotLayout[field_level]=A226)))</f>
        <v>|</v>
      </c>
    </row>
    <row r="227" spans="2:2" x14ac:dyDescent="0.25">
      <c r="B227" t="str" cm="1">
        <f t="array" ref="B227">TRANSPOSE(_xlfn._xlws.SORT(_xlfn._xlws.FILTER(plotLayout[plot_layout_id]&amp;"|"&amp;plotLayout[plot_layout_name],plotLayout[field_level]=A227)))</f>
        <v>|</v>
      </c>
    </row>
    <row r="228" spans="2:2" x14ac:dyDescent="0.25">
      <c r="B228" t="str" cm="1">
        <f t="array" ref="B228">TRANSPOSE(_xlfn._xlws.SORT(_xlfn._xlws.FILTER(plotLayout[plot_layout_id]&amp;"|"&amp;plotLayout[plot_layout_name],plotLayout[field_level]=A228)))</f>
        <v>|</v>
      </c>
    </row>
    <row r="229" spans="2:2" x14ac:dyDescent="0.25">
      <c r="B229" t="str" cm="1">
        <f t="array" ref="B229">TRANSPOSE(_xlfn._xlws.SORT(_xlfn._xlws.FILTER(plotLayout[plot_layout_id]&amp;"|"&amp;plotLayout[plot_layout_name],plotLayout[field_level]=A229)))</f>
        <v>|</v>
      </c>
    </row>
    <row r="230" spans="2:2" x14ac:dyDescent="0.25">
      <c r="B230" t="str" cm="1">
        <f t="array" ref="B230">TRANSPOSE(_xlfn._xlws.SORT(_xlfn._xlws.FILTER(plotLayout[plot_layout_id]&amp;"|"&amp;plotLayout[plot_layout_name],plotLayout[field_level]=A230)))</f>
        <v>|</v>
      </c>
    </row>
    <row r="231" spans="2:2" x14ac:dyDescent="0.25">
      <c r="B231" t="str" cm="1">
        <f t="array" ref="B231">TRANSPOSE(_xlfn._xlws.SORT(_xlfn._xlws.FILTER(plotLayout[plot_layout_id]&amp;"|"&amp;plotLayout[plot_layout_name],plotLayout[field_level]=A231)))</f>
        <v>|</v>
      </c>
    </row>
    <row r="232" spans="2:2" x14ac:dyDescent="0.25">
      <c r="B232" t="str" cm="1">
        <f t="array" ref="B232">TRANSPOSE(_xlfn._xlws.SORT(_xlfn._xlws.FILTER(plotLayout[plot_layout_id]&amp;"|"&amp;plotLayout[plot_layout_name],plotLayout[field_level]=A232)))</f>
        <v>|</v>
      </c>
    </row>
    <row r="233" spans="2:2" x14ac:dyDescent="0.25">
      <c r="B233" t="str" cm="1">
        <f t="array" ref="B233">TRANSPOSE(_xlfn._xlws.SORT(_xlfn._xlws.FILTER(plotLayout[plot_layout_id]&amp;"|"&amp;plotLayout[plot_layout_name],plotLayout[field_level]=A233)))</f>
        <v>|</v>
      </c>
    </row>
    <row r="234" spans="2:2" x14ac:dyDescent="0.25">
      <c r="B234" t="str" cm="1">
        <f t="array" ref="B234">TRANSPOSE(_xlfn._xlws.SORT(_xlfn._xlws.FILTER(plotLayout[plot_layout_id]&amp;"|"&amp;plotLayout[plot_layout_name],plotLayout[field_level]=A234)))</f>
        <v>|</v>
      </c>
    </row>
    <row r="235" spans="2:2" x14ac:dyDescent="0.25">
      <c r="B235" t="str" cm="1">
        <f t="array" ref="B235">TRANSPOSE(_xlfn._xlws.SORT(_xlfn._xlws.FILTER(plotLayout[plot_layout_id]&amp;"|"&amp;plotLayout[plot_layout_name],plotLayout[field_level]=A235)))</f>
        <v>|</v>
      </c>
    </row>
    <row r="236" spans="2:2" x14ac:dyDescent="0.25">
      <c r="B236" t="str" cm="1">
        <f t="array" ref="B236">TRANSPOSE(_xlfn._xlws.SORT(_xlfn._xlws.FILTER(plotLayout[plot_layout_id]&amp;"|"&amp;plotLayout[plot_layout_name],plotLayout[field_level]=A236)))</f>
        <v>|</v>
      </c>
    </row>
    <row r="237" spans="2:2" x14ac:dyDescent="0.25">
      <c r="B237" t="str" cm="1">
        <f t="array" ref="B237">TRANSPOSE(_xlfn._xlws.SORT(_xlfn._xlws.FILTER(plotLayout[plot_layout_id]&amp;"|"&amp;plotLayout[plot_layout_name],plotLayout[field_level]=A237)))</f>
        <v>|</v>
      </c>
    </row>
    <row r="238" spans="2:2" x14ac:dyDescent="0.25">
      <c r="B238" t="str" cm="1">
        <f t="array" ref="B238">TRANSPOSE(_xlfn._xlws.SORT(_xlfn._xlws.FILTER(plotLayout[plot_layout_id]&amp;"|"&amp;plotLayout[plot_layout_name],plotLayout[field_level]=A238)))</f>
        <v>|</v>
      </c>
    </row>
    <row r="239" spans="2:2" x14ac:dyDescent="0.25">
      <c r="B239" t="str" cm="1">
        <f t="array" ref="B239">TRANSPOSE(_xlfn._xlws.SORT(_xlfn._xlws.FILTER(plotLayout[plot_layout_id]&amp;"|"&amp;plotLayout[plot_layout_name],plotLayout[field_level]=A239)))</f>
        <v>|</v>
      </c>
    </row>
    <row r="240" spans="2:2" x14ac:dyDescent="0.25">
      <c r="B240" t="str" cm="1">
        <f t="array" ref="B240">TRANSPOSE(_xlfn._xlws.SORT(_xlfn._xlws.FILTER(plotLayout[plot_layout_id]&amp;"|"&amp;plotLayout[plot_layout_name],plotLayout[field_level]=A240)))</f>
        <v>|</v>
      </c>
    </row>
    <row r="241" spans="2:2" x14ac:dyDescent="0.25">
      <c r="B241" t="str" cm="1">
        <f t="array" ref="B241">TRANSPOSE(_xlfn._xlws.SORT(_xlfn._xlws.FILTER(plotLayout[plot_layout_id]&amp;"|"&amp;plotLayout[plot_layout_name],plotLayout[field_level]=A241)))</f>
        <v>|</v>
      </c>
    </row>
    <row r="242" spans="2:2" x14ac:dyDescent="0.25">
      <c r="B242" t="str" cm="1">
        <f t="array" ref="B242">TRANSPOSE(_xlfn._xlws.SORT(_xlfn._xlws.FILTER(plotLayout[plot_layout_id]&amp;"|"&amp;plotLayout[plot_layout_name],plotLayout[field_level]=A242)))</f>
        <v>|</v>
      </c>
    </row>
    <row r="243" spans="2:2" x14ac:dyDescent="0.25">
      <c r="B243" t="str" cm="1">
        <f t="array" ref="B243">TRANSPOSE(_xlfn._xlws.SORT(_xlfn._xlws.FILTER(plotLayout[plot_layout_id]&amp;"|"&amp;plotLayout[plot_layout_name],plotLayout[field_level]=A243)))</f>
        <v>|</v>
      </c>
    </row>
    <row r="244" spans="2:2" x14ac:dyDescent="0.25">
      <c r="B244" t="str" cm="1">
        <f t="array" ref="B244">TRANSPOSE(_xlfn._xlws.SORT(_xlfn._xlws.FILTER(plotLayout[plot_layout_id]&amp;"|"&amp;plotLayout[plot_layout_name],plotLayout[field_level]=A244)))</f>
        <v>|</v>
      </c>
    </row>
    <row r="245" spans="2:2" x14ac:dyDescent="0.25">
      <c r="B245" t="str" cm="1">
        <f t="array" ref="B245">TRANSPOSE(_xlfn._xlws.SORT(_xlfn._xlws.FILTER(plotLayout[plot_layout_id]&amp;"|"&amp;plotLayout[plot_layout_name],plotLayout[field_level]=A245)))</f>
        <v>|</v>
      </c>
    </row>
    <row r="246" spans="2:2" x14ac:dyDescent="0.25">
      <c r="B246" t="str" cm="1">
        <f t="array" ref="B246">TRANSPOSE(_xlfn._xlws.SORT(_xlfn._xlws.FILTER(plotLayout[plot_layout_id]&amp;"|"&amp;plotLayout[plot_layout_name],plotLayout[field_level]=A246)))</f>
        <v>|</v>
      </c>
    </row>
    <row r="247" spans="2:2" x14ac:dyDescent="0.25">
      <c r="B247" t="str" cm="1">
        <f t="array" ref="B247">TRANSPOSE(_xlfn._xlws.SORT(_xlfn._xlws.FILTER(plotLayout[plot_layout_id]&amp;"|"&amp;plotLayout[plot_layout_name],plotLayout[field_level]=A247)))</f>
        <v>|</v>
      </c>
    </row>
    <row r="248" spans="2:2" x14ac:dyDescent="0.25">
      <c r="B248" t="str" cm="1">
        <f t="array" ref="B248">TRANSPOSE(_xlfn._xlws.SORT(_xlfn._xlws.FILTER(plotLayout[plot_layout_id]&amp;"|"&amp;plotLayout[plot_layout_name],plotLayout[field_level]=A248)))</f>
        <v>|</v>
      </c>
    </row>
    <row r="249" spans="2:2" x14ac:dyDescent="0.25">
      <c r="B249" t="str" cm="1">
        <f t="array" ref="B249">TRANSPOSE(_xlfn._xlws.SORT(_xlfn._xlws.FILTER(plotLayout[plot_layout_id]&amp;"|"&amp;plotLayout[plot_layout_name],plotLayout[field_level]=A249)))</f>
        <v>|</v>
      </c>
    </row>
    <row r="250" spans="2:2" x14ac:dyDescent="0.25">
      <c r="B250" t="str" cm="1">
        <f t="array" ref="B250">TRANSPOSE(_xlfn._xlws.SORT(_xlfn._xlws.FILTER(plotLayout[plot_layout_id]&amp;"|"&amp;plotLayout[plot_layout_name],plotLayout[field_level]=A250)))</f>
        <v>|</v>
      </c>
    </row>
    <row r="251" spans="2:2" x14ac:dyDescent="0.25">
      <c r="B251" t="str" cm="1">
        <f t="array" ref="B251">TRANSPOSE(_xlfn._xlws.SORT(_xlfn._xlws.FILTER(plotLayout[plot_layout_id]&amp;"|"&amp;plotLayout[plot_layout_name],plotLayout[field_level]=A251)))</f>
        <v>|</v>
      </c>
    </row>
    <row r="252" spans="2:2" x14ac:dyDescent="0.25">
      <c r="B252" t="str" cm="1">
        <f t="array" ref="B252">TRANSPOSE(_xlfn._xlws.SORT(_xlfn._xlws.FILTER(plotLayout[plot_layout_id]&amp;"|"&amp;plotLayout[plot_layout_name],plotLayout[field_level]=A252)))</f>
        <v>|</v>
      </c>
    </row>
    <row r="253" spans="2:2" x14ac:dyDescent="0.25">
      <c r="B253" t="str" cm="1">
        <f t="array" ref="B253">TRANSPOSE(_xlfn._xlws.SORT(_xlfn._xlws.FILTER(plotLayout[plot_layout_id]&amp;"|"&amp;plotLayout[plot_layout_name],plotLayout[field_level]=A253)))</f>
        <v>|</v>
      </c>
    </row>
    <row r="254" spans="2:2" x14ac:dyDescent="0.25">
      <c r="B254" t="str" cm="1">
        <f t="array" ref="B254">TRANSPOSE(_xlfn._xlws.SORT(_xlfn._xlws.FILTER(plotLayout[plot_layout_id]&amp;"|"&amp;plotLayout[plot_layout_name],plotLayout[field_level]=A254)))</f>
        <v>|</v>
      </c>
    </row>
    <row r="255" spans="2:2" x14ac:dyDescent="0.25">
      <c r="B255" t="str" cm="1">
        <f t="array" ref="B255">TRANSPOSE(_xlfn._xlws.SORT(_xlfn._xlws.FILTER(plotLayout[plot_layout_id]&amp;"|"&amp;plotLayout[plot_layout_name],plotLayout[field_level]=A255)))</f>
        <v>|</v>
      </c>
    </row>
    <row r="256" spans="2:2" x14ac:dyDescent="0.25">
      <c r="B256" t="str" cm="1">
        <f t="array" ref="B256">TRANSPOSE(_xlfn._xlws.SORT(_xlfn._xlws.FILTER(plotLayout[plot_layout_id]&amp;"|"&amp;plotLayout[plot_layout_name],plotLayout[field_level]=A256)))</f>
        <v>|</v>
      </c>
    </row>
    <row r="257" spans="2:2" x14ac:dyDescent="0.25">
      <c r="B257" t="str" cm="1">
        <f t="array" ref="B257">TRANSPOSE(_xlfn._xlws.SORT(_xlfn._xlws.FILTER(plotLayout[plot_layout_id]&amp;"|"&amp;plotLayout[plot_layout_name],plotLayout[field_level]=A257)))</f>
        <v>|</v>
      </c>
    </row>
    <row r="258" spans="2:2" x14ac:dyDescent="0.25">
      <c r="B258" t="str" cm="1">
        <f t="array" ref="B258">TRANSPOSE(_xlfn._xlws.SORT(_xlfn._xlws.FILTER(plotLayout[plot_layout_id]&amp;"|"&amp;plotLayout[plot_layout_name],plotLayout[field_level]=A258)))</f>
        <v>|</v>
      </c>
    </row>
    <row r="259" spans="2:2" x14ac:dyDescent="0.25">
      <c r="B259" t="str" cm="1">
        <f t="array" ref="B259">TRANSPOSE(_xlfn._xlws.SORT(_xlfn._xlws.FILTER(plotLayout[plot_layout_id]&amp;"|"&amp;plotLayout[plot_layout_name],plotLayout[field_level]=A259)))</f>
        <v>|</v>
      </c>
    </row>
    <row r="260" spans="2:2" x14ac:dyDescent="0.25">
      <c r="B260" t="str" cm="1">
        <f t="array" ref="B260">TRANSPOSE(_xlfn._xlws.SORT(_xlfn._xlws.FILTER(plotLayout[plot_layout_id]&amp;"|"&amp;plotLayout[plot_layout_name],plotLayout[field_level]=A260)))</f>
        <v>|</v>
      </c>
    </row>
    <row r="261" spans="2:2" x14ac:dyDescent="0.25">
      <c r="B261" t="str" cm="1">
        <f t="array" ref="B261">TRANSPOSE(_xlfn._xlws.SORT(_xlfn._xlws.FILTER(plotLayout[plot_layout_id]&amp;"|"&amp;plotLayout[plot_layout_name],plotLayout[field_level]=A261)))</f>
        <v>|</v>
      </c>
    </row>
    <row r="262" spans="2:2" x14ac:dyDescent="0.25">
      <c r="B262" t="str" cm="1">
        <f t="array" ref="B262">TRANSPOSE(_xlfn._xlws.SORT(_xlfn._xlws.FILTER(plotLayout[plot_layout_id]&amp;"|"&amp;plotLayout[plot_layout_name],plotLayout[field_level]=A262)))</f>
        <v>|</v>
      </c>
    </row>
    <row r="263" spans="2:2" x14ac:dyDescent="0.25">
      <c r="B263" t="str" cm="1">
        <f t="array" ref="B263">TRANSPOSE(_xlfn._xlws.SORT(_xlfn._xlws.FILTER(plotLayout[plot_layout_id]&amp;"|"&amp;plotLayout[plot_layout_name],plotLayout[field_level]=A263)))</f>
        <v>|</v>
      </c>
    </row>
    <row r="264" spans="2:2" x14ac:dyDescent="0.25">
      <c r="B264" t="str" cm="1">
        <f t="array" ref="B264">TRANSPOSE(_xlfn._xlws.SORT(_xlfn._xlws.FILTER(plotLayout[plot_layout_id]&amp;"|"&amp;plotLayout[plot_layout_name],plotLayout[field_level]=A264)))</f>
        <v>|</v>
      </c>
    </row>
    <row r="265" spans="2:2" x14ac:dyDescent="0.25">
      <c r="B265" t="str" cm="1">
        <f t="array" ref="B265">TRANSPOSE(_xlfn._xlws.SORT(_xlfn._xlws.FILTER(plotLayout[plot_layout_id]&amp;"|"&amp;plotLayout[plot_layout_name],plotLayout[field_level]=A265)))</f>
        <v>|</v>
      </c>
    </row>
    <row r="266" spans="2:2" x14ac:dyDescent="0.25">
      <c r="B266" t="str" cm="1">
        <f t="array" ref="B266">TRANSPOSE(_xlfn._xlws.SORT(_xlfn._xlws.FILTER(plotLayout[plot_layout_id]&amp;"|"&amp;plotLayout[plot_layout_name],plotLayout[field_level]=A266)))</f>
        <v>|</v>
      </c>
    </row>
    <row r="267" spans="2:2" x14ac:dyDescent="0.25">
      <c r="B267" t="str" cm="1">
        <f t="array" ref="B267">TRANSPOSE(_xlfn._xlws.SORT(_xlfn._xlws.FILTER(plotLayout[plot_layout_id]&amp;"|"&amp;plotLayout[plot_layout_name],plotLayout[field_level]=A267)))</f>
        <v>|</v>
      </c>
    </row>
    <row r="268" spans="2:2" x14ac:dyDescent="0.25">
      <c r="B268" t="str" cm="1">
        <f t="array" ref="B268">TRANSPOSE(_xlfn._xlws.SORT(_xlfn._xlws.FILTER(plotLayout[plot_layout_id]&amp;"|"&amp;plotLayout[plot_layout_name],plotLayout[field_level]=A268)))</f>
        <v>|</v>
      </c>
    </row>
    <row r="269" spans="2:2" x14ac:dyDescent="0.25">
      <c r="B269" t="str" cm="1">
        <f t="array" ref="B269">TRANSPOSE(_xlfn._xlws.SORT(_xlfn._xlws.FILTER(plotLayout[plot_layout_id]&amp;"|"&amp;plotLayout[plot_layout_name],plotLayout[field_level]=A269)))</f>
        <v>|</v>
      </c>
    </row>
    <row r="270" spans="2:2" x14ac:dyDescent="0.25">
      <c r="B270" t="str" cm="1">
        <f t="array" ref="B270">TRANSPOSE(_xlfn._xlws.SORT(_xlfn._xlws.FILTER(plotLayout[plot_layout_id]&amp;"|"&amp;plotLayout[plot_layout_name],plotLayout[field_level]=A270)))</f>
        <v>|</v>
      </c>
    </row>
    <row r="271" spans="2:2" x14ac:dyDescent="0.25">
      <c r="B271" t="str" cm="1">
        <f t="array" ref="B271">TRANSPOSE(_xlfn._xlws.SORT(_xlfn._xlws.FILTER(plotLayout[plot_layout_id]&amp;"|"&amp;plotLayout[plot_layout_name],plotLayout[field_level]=A271)))</f>
        <v>|</v>
      </c>
    </row>
    <row r="272" spans="2:2" x14ac:dyDescent="0.25">
      <c r="B272" t="str" cm="1">
        <f t="array" ref="B272">TRANSPOSE(_xlfn._xlws.SORT(_xlfn._xlws.FILTER(plotLayout[plot_layout_id]&amp;"|"&amp;plotLayout[plot_layout_name],plotLayout[field_level]=A272)))</f>
        <v>|</v>
      </c>
    </row>
    <row r="273" spans="2:2" x14ac:dyDescent="0.25">
      <c r="B273" t="str" cm="1">
        <f t="array" ref="B273">TRANSPOSE(_xlfn._xlws.SORT(_xlfn._xlws.FILTER(plotLayout[plot_layout_id]&amp;"|"&amp;plotLayout[plot_layout_name],plotLayout[field_level]=A273)))</f>
        <v>|</v>
      </c>
    </row>
    <row r="274" spans="2:2" x14ac:dyDescent="0.25">
      <c r="B274" t="str" cm="1">
        <f t="array" ref="B274">TRANSPOSE(_xlfn._xlws.SORT(_xlfn._xlws.FILTER(plotLayout[plot_layout_id]&amp;"|"&amp;plotLayout[plot_layout_name],plotLayout[field_level]=A274)))</f>
        <v>|</v>
      </c>
    </row>
    <row r="275" spans="2:2" x14ac:dyDescent="0.25">
      <c r="B275" t="str" cm="1">
        <f t="array" ref="B275">TRANSPOSE(_xlfn._xlws.SORT(_xlfn._xlws.FILTER(plotLayout[plot_layout_id]&amp;"|"&amp;plotLayout[plot_layout_name],plotLayout[field_level]=A275)))</f>
        <v>|</v>
      </c>
    </row>
    <row r="276" spans="2:2" x14ac:dyDescent="0.25">
      <c r="B276" t="str" cm="1">
        <f t="array" ref="B276">TRANSPOSE(_xlfn._xlws.SORT(_xlfn._xlws.FILTER(plotLayout[plot_layout_id]&amp;"|"&amp;plotLayout[plot_layout_name],plotLayout[field_level]=A276)))</f>
        <v>|</v>
      </c>
    </row>
    <row r="277" spans="2:2" x14ac:dyDescent="0.25">
      <c r="B277" t="str" cm="1">
        <f t="array" ref="B277">TRANSPOSE(_xlfn._xlws.SORT(_xlfn._xlws.FILTER(plotLayout[plot_layout_id]&amp;"|"&amp;plotLayout[plot_layout_name],plotLayout[field_level]=A277)))</f>
        <v>|</v>
      </c>
    </row>
    <row r="278" spans="2:2" x14ac:dyDescent="0.25">
      <c r="B278" t="str" cm="1">
        <f t="array" ref="B278">TRANSPOSE(_xlfn._xlws.SORT(_xlfn._xlws.FILTER(plotLayout[plot_layout_id]&amp;"|"&amp;plotLayout[plot_layout_name],plotLayout[field_level]=A278)))</f>
        <v>|</v>
      </c>
    </row>
    <row r="279" spans="2:2" x14ac:dyDescent="0.25">
      <c r="B279" t="str" cm="1">
        <f t="array" ref="B279">TRANSPOSE(_xlfn._xlws.SORT(_xlfn._xlws.FILTER(plotLayout[plot_layout_id]&amp;"|"&amp;plotLayout[plot_layout_name],plotLayout[field_level]=A279)))</f>
        <v>|</v>
      </c>
    </row>
    <row r="280" spans="2:2" x14ac:dyDescent="0.25">
      <c r="B280" t="str" cm="1">
        <f t="array" ref="B280">TRANSPOSE(_xlfn._xlws.SORT(_xlfn._xlws.FILTER(plotLayout[plot_layout_id]&amp;"|"&amp;plotLayout[plot_layout_name],plotLayout[field_level]=A280)))</f>
        <v>|</v>
      </c>
    </row>
    <row r="281" spans="2:2" x14ac:dyDescent="0.25">
      <c r="B281" t="str" cm="1">
        <f t="array" ref="B281">TRANSPOSE(_xlfn._xlws.SORT(_xlfn._xlws.FILTER(plotLayout[plot_layout_id]&amp;"|"&amp;plotLayout[plot_layout_name],plotLayout[field_level]=A281)))</f>
        <v>|</v>
      </c>
    </row>
    <row r="282" spans="2:2" x14ac:dyDescent="0.25">
      <c r="B282" t="str" cm="1">
        <f t="array" ref="B282">TRANSPOSE(_xlfn._xlws.SORT(_xlfn._xlws.FILTER(plotLayout[plot_layout_id]&amp;"|"&amp;plotLayout[plot_layout_name],plotLayout[field_level]=A282)))</f>
        <v>|</v>
      </c>
    </row>
    <row r="283" spans="2:2" x14ac:dyDescent="0.25">
      <c r="B283" t="str" cm="1">
        <f t="array" ref="B283">TRANSPOSE(_xlfn._xlws.SORT(_xlfn._xlws.FILTER(plotLayout[plot_layout_id]&amp;"|"&amp;plotLayout[plot_layout_name],plotLayout[field_level]=A283)))</f>
        <v>|</v>
      </c>
    </row>
    <row r="284" spans="2:2" x14ac:dyDescent="0.25">
      <c r="B284" t="str" cm="1">
        <f t="array" ref="B284">TRANSPOSE(_xlfn._xlws.SORT(_xlfn._xlws.FILTER(plotLayout[plot_layout_id]&amp;"|"&amp;plotLayout[plot_layout_name],plotLayout[field_level]=A284)))</f>
        <v>|</v>
      </c>
    </row>
    <row r="285" spans="2:2" x14ac:dyDescent="0.25">
      <c r="B285" t="str" cm="1">
        <f t="array" ref="B285">TRANSPOSE(_xlfn._xlws.SORT(_xlfn._xlws.FILTER(plotLayout[plot_layout_id]&amp;"|"&amp;plotLayout[plot_layout_name],plotLayout[field_level]=A285)))</f>
        <v>|</v>
      </c>
    </row>
    <row r="286" spans="2:2" x14ac:dyDescent="0.25">
      <c r="B286" t="str" cm="1">
        <f t="array" ref="B286">TRANSPOSE(_xlfn._xlws.SORT(_xlfn._xlws.FILTER(plotLayout[plot_layout_id]&amp;"|"&amp;plotLayout[plot_layout_name],plotLayout[field_level]=A286)))</f>
        <v>|</v>
      </c>
    </row>
    <row r="287" spans="2:2" x14ac:dyDescent="0.25">
      <c r="B287" t="str" cm="1">
        <f t="array" ref="B287">TRANSPOSE(_xlfn._xlws.SORT(_xlfn._xlws.FILTER(plotLayout[plot_layout_id]&amp;"|"&amp;plotLayout[plot_layout_name],plotLayout[field_level]=A287)))</f>
        <v>|</v>
      </c>
    </row>
    <row r="288" spans="2:2" x14ac:dyDescent="0.25">
      <c r="B288" t="str" cm="1">
        <f t="array" ref="B288">TRANSPOSE(_xlfn._xlws.SORT(_xlfn._xlws.FILTER(plotLayout[plot_layout_id]&amp;"|"&amp;plotLayout[plot_layout_name],plotLayout[field_level]=A288)))</f>
        <v>|</v>
      </c>
    </row>
    <row r="289" spans="2:2" x14ac:dyDescent="0.25">
      <c r="B289" t="str" cm="1">
        <f t="array" ref="B289">TRANSPOSE(_xlfn._xlws.SORT(_xlfn._xlws.FILTER(plotLayout[plot_layout_id]&amp;"|"&amp;plotLayout[plot_layout_name],plotLayout[field_level]=A289)))</f>
        <v>|</v>
      </c>
    </row>
    <row r="290" spans="2:2" x14ac:dyDescent="0.25">
      <c r="B290" t="str" cm="1">
        <f t="array" ref="B290">TRANSPOSE(_xlfn._xlws.SORT(_xlfn._xlws.FILTER(plotLayout[plot_layout_id]&amp;"|"&amp;plotLayout[plot_layout_name],plotLayout[field_level]=A290)))</f>
        <v>|</v>
      </c>
    </row>
    <row r="291" spans="2:2" x14ac:dyDescent="0.25">
      <c r="B291" t="str" cm="1">
        <f t="array" ref="B291">TRANSPOSE(_xlfn._xlws.SORT(_xlfn._xlws.FILTER(plotLayout[plot_layout_id]&amp;"|"&amp;plotLayout[plot_layout_name],plotLayout[field_level]=A291)))</f>
        <v>|</v>
      </c>
    </row>
    <row r="292" spans="2:2" x14ac:dyDescent="0.25">
      <c r="B292" t="str" cm="1">
        <f t="array" ref="B292">TRANSPOSE(_xlfn._xlws.SORT(_xlfn._xlws.FILTER(plotLayout[plot_layout_id]&amp;"|"&amp;plotLayout[plot_layout_name],plotLayout[field_level]=A292)))</f>
        <v>|</v>
      </c>
    </row>
    <row r="293" spans="2:2" x14ac:dyDescent="0.25">
      <c r="B293" t="str" cm="1">
        <f t="array" ref="B293">TRANSPOSE(_xlfn._xlws.SORT(_xlfn._xlws.FILTER(plotLayout[plot_layout_id]&amp;"|"&amp;plotLayout[plot_layout_name],plotLayout[field_level]=A293)))</f>
        <v>|</v>
      </c>
    </row>
    <row r="294" spans="2:2" x14ac:dyDescent="0.25">
      <c r="B294" t="str" cm="1">
        <f t="array" ref="B294">TRANSPOSE(_xlfn._xlws.SORT(_xlfn._xlws.FILTER(plotLayout[plot_layout_id]&amp;"|"&amp;plotLayout[plot_layout_name],plotLayout[field_level]=A294)))</f>
        <v>|</v>
      </c>
    </row>
    <row r="295" spans="2:2" x14ac:dyDescent="0.25">
      <c r="B295" t="str" cm="1">
        <f t="array" ref="B295">TRANSPOSE(_xlfn._xlws.SORT(_xlfn._xlws.FILTER(plotLayout[plot_layout_id]&amp;"|"&amp;plotLayout[plot_layout_name],plotLayout[field_level]=A295)))</f>
        <v>|</v>
      </c>
    </row>
    <row r="296" spans="2:2" x14ac:dyDescent="0.25">
      <c r="B296" t="str" cm="1">
        <f t="array" ref="B296">TRANSPOSE(_xlfn._xlws.SORT(_xlfn._xlws.FILTER(plotLayout[plot_layout_id]&amp;"|"&amp;plotLayout[plot_layout_name],plotLayout[field_level]=A296)))</f>
        <v>|</v>
      </c>
    </row>
    <row r="297" spans="2:2" x14ac:dyDescent="0.25">
      <c r="B297" t="str" cm="1">
        <f t="array" ref="B297">TRANSPOSE(_xlfn._xlws.SORT(_xlfn._xlws.FILTER(plotLayout[plot_layout_id]&amp;"|"&amp;plotLayout[plot_layout_name],plotLayout[field_level]=A297)))</f>
        <v>|</v>
      </c>
    </row>
    <row r="298" spans="2:2" x14ac:dyDescent="0.25">
      <c r="B298" t="str" cm="1">
        <f t="array" ref="B298">TRANSPOSE(_xlfn._xlws.SORT(_xlfn._xlws.FILTER(plotLayout[plot_layout_id]&amp;"|"&amp;plotLayout[plot_layout_name],plotLayout[field_level]=A298)))</f>
        <v>|</v>
      </c>
    </row>
    <row r="299" spans="2:2" x14ac:dyDescent="0.25">
      <c r="B299" t="str" cm="1">
        <f t="array" ref="B299">TRANSPOSE(_xlfn._xlws.SORT(_xlfn._xlws.FILTER(plotLayout[plot_layout_id]&amp;"|"&amp;plotLayout[plot_layout_name],plotLayout[field_level]=A299)))</f>
        <v>|</v>
      </c>
    </row>
    <row r="300" spans="2:2" x14ac:dyDescent="0.25">
      <c r="B300" t="str" cm="1">
        <f t="array" ref="B300">TRANSPOSE(_xlfn._xlws.SORT(_xlfn._xlws.FILTER(plotLayout[plot_layout_id]&amp;"|"&amp;plotLayout[plot_layout_name],plotLayout[field_level]=A300)))</f>
        <v>|</v>
      </c>
    </row>
    <row r="301" spans="2:2" x14ac:dyDescent="0.25">
      <c r="B301" t="str" cm="1">
        <f t="array" ref="B301">TRANSPOSE(_xlfn._xlws.SORT(_xlfn._xlws.FILTER(plotLayout[plot_layout_id]&amp;"|"&amp;plotLayout[plot_layout_name],plotLayout[field_level]=A301)))</f>
        <v>|</v>
      </c>
    </row>
    <row r="302" spans="2:2" x14ac:dyDescent="0.25">
      <c r="B302" t="str" cm="1">
        <f t="array" ref="B302">TRANSPOSE(_xlfn._xlws.SORT(_xlfn._xlws.FILTER(plotLayout[plot_layout_id]&amp;"|"&amp;plotLayout[plot_layout_name],plotLayout[field_level]=A302)))</f>
        <v>|</v>
      </c>
    </row>
    <row r="303" spans="2:2" x14ac:dyDescent="0.25">
      <c r="B303" t="str" cm="1">
        <f t="array" ref="B303">TRANSPOSE(_xlfn._xlws.SORT(_xlfn._xlws.FILTER(plotLayout[plot_layout_id]&amp;"|"&amp;plotLayout[plot_layout_name],plotLayout[field_level]=A303)))</f>
        <v>|</v>
      </c>
    </row>
    <row r="304" spans="2:2" x14ac:dyDescent="0.25">
      <c r="B304" t="str" cm="1">
        <f t="array" ref="B304">TRANSPOSE(_xlfn._xlws.SORT(_xlfn._xlws.FILTER(plotLayout[plot_layout_id]&amp;"|"&amp;plotLayout[plot_layout_name],plotLayout[field_level]=A304)))</f>
        <v>|</v>
      </c>
    </row>
    <row r="305" spans="2:2" x14ac:dyDescent="0.25">
      <c r="B305" t="str" cm="1">
        <f t="array" ref="B305">TRANSPOSE(_xlfn._xlws.SORT(_xlfn._xlws.FILTER(plotLayout[plot_layout_id]&amp;"|"&amp;plotLayout[plot_layout_name],plotLayout[field_level]=A305)))</f>
        <v>|</v>
      </c>
    </row>
    <row r="306" spans="2:2" x14ac:dyDescent="0.25">
      <c r="B306" t="str" cm="1">
        <f t="array" ref="B306">TRANSPOSE(_xlfn._xlws.SORT(_xlfn._xlws.FILTER(plotLayout[plot_layout_id]&amp;"|"&amp;plotLayout[plot_layout_name],plotLayout[field_level]=A306)))</f>
        <v>|</v>
      </c>
    </row>
    <row r="307" spans="2:2" x14ac:dyDescent="0.25">
      <c r="B307" t="str" cm="1">
        <f t="array" ref="B307">TRANSPOSE(_xlfn._xlws.SORT(_xlfn._xlws.FILTER(plotLayout[plot_layout_id]&amp;"|"&amp;plotLayout[plot_layout_name],plotLayout[field_level]=A307)))</f>
        <v>|</v>
      </c>
    </row>
    <row r="308" spans="2:2" x14ac:dyDescent="0.25">
      <c r="B308" t="str" cm="1">
        <f t="array" ref="B308">TRANSPOSE(_xlfn._xlws.SORT(_xlfn._xlws.FILTER(plotLayout[plot_layout_id]&amp;"|"&amp;plotLayout[plot_layout_name],plotLayout[field_level]=A308)))</f>
        <v>|</v>
      </c>
    </row>
    <row r="309" spans="2:2" x14ac:dyDescent="0.25">
      <c r="B309" t="str" cm="1">
        <f t="array" ref="B309">TRANSPOSE(_xlfn._xlws.SORT(_xlfn._xlws.FILTER(plotLayout[plot_layout_id]&amp;"|"&amp;plotLayout[plot_layout_name],plotLayout[field_level]=A309)))</f>
        <v>|</v>
      </c>
    </row>
    <row r="310" spans="2:2" x14ac:dyDescent="0.25">
      <c r="B310" t="str" cm="1">
        <f t="array" ref="B310">TRANSPOSE(_xlfn._xlws.SORT(_xlfn._xlws.FILTER(plotLayout[plot_layout_id]&amp;"|"&amp;plotLayout[plot_layout_name],plotLayout[field_level]=A310)))</f>
        <v>|</v>
      </c>
    </row>
    <row r="311" spans="2:2" x14ac:dyDescent="0.25">
      <c r="B311" t="str" cm="1">
        <f t="array" ref="B311">TRANSPOSE(_xlfn._xlws.SORT(_xlfn._xlws.FILTER(plotLayout[plot_layout_id]&amp;"|"&amp;plotLayout[plot_layout_name],plotLayout[field_level]=A311)))</f>
        <v>|</v>
      </c>
    </row>
    <row r="312" spans="2:2" x14ac:dyDescent="0.25">
      <c r="B312" t="str" cm="1">
        <f t="array" ref="B312">TRANSPOSE(_xlfn._xlws.SORT(_xlfn._xlws.FILTER(plotLayout[plot_layout_id]&amp;"|"&amp;plotLayout[plot_layout_name],plotLayout[field_level]=A312)))</f>
        <v>|</v>
      </c>
    </row>
    <row r="313" spans="2:2" x14ac:dyDescent="0.25">
      <c r="B313" t="str" cm="1">
        <f t="array" ref="B313">TRANSPOSE(_xlfn._xlws.SORT(_xlfn._xlws.FILTER(plotLayout[plot_layout_id]&amp;"|"&amp;plotLayout[plot_layout_name],plotLayout[field_level]=A313)))</f>
        <v>|</v>
      </c>
    </row>
    <row r="314" spans="2:2" x14ac:dyDescent="0.25">
      <c r="B314" t="str" cm="1">
        <f t="array" ref="B314">TRANSPOSE(_xlfn._xlws.SORT(_xlfn._xlws.FILTER(plotLayout[plot_layout_id]&amp;"|"&amp;plotLayout[plot_layout_name],plotLayout[field_level]=A314)))</f>
        <v>|</v>
      </c>
    </row>
    <row r="315" spans="2:2" x14ac:dyDescent="0.25">
      <c r="B315" t="str" cm="1">
        <f t="array" ref="B315">TRANSPOSE(_xlfn._xlws.SORT(_xlfn._xlws.FILTER(plotLayout[plot_layout_id]&amp;"|"&amp;plotLayout[plot_layout_name],plotLayout[field_level]=A315)))</f>
        <v>|</v>
      </c>
    </row>
    <row r="316" spans="2:2" x14ac:dyDescent="0.25">
      <c r="B316" t="str" cm="1">
        <f t="array" ref="B316">TRANSPOSE(_xlfn._xlws.SORT(_xlfn._xlws.FILTER(plotLayout[plot_layout_id]&amp;"|"&amp;plotLayout[plot_layout_name],plotLayout[field_level]=A316)))</f>
        <v>|</v>
      </c>
    </row>
    <row r="317" spans="2:2" x14ac:dyDescent="0.25">
      <c r="B317" t="str" cm="1">
        <f t="array" ref="B317">TRANSPOSE(_xlfn._xlws.SORT(_xlfn._xlws.FILTER(plotLayout[plot_layout_id]&amp;"|"&amp;plotLayout[plot_layout_name],plotLayout[field_level]=A317)))</f>
        <v>|</v>
      </c>
    </row>
    <row r="318" spans="2:2" x14ac:dyDescent="0.25">
      <c r="B318" t="str" cm="1">
        <f t="array" ref="B318">TRANSPOSE(_xlfn._xlws.SORT(_xlfn._xlws.FILTER(plotLayout[plot_layout_id]&amp;"|"&amp;plotLayout[plot_layout_name],plotLayout[field_level]=A318)))</f>
        <v>|</v>
      </c>
    </row>
    <row r="319" spans="2:2" x14ac:dyDescent="0.25">
      <c r="B319" t="str" cm="1">
        <f t="array" ref="B319">TRANSPOSE(_xlfn._xlws.SORT(_xlfn._xlws.FILTER(plotLayout[plot_layout_id]&amp;"|"&amp;plotLayout[plot_layout_name],plotLayout[field_level]=A319)))</f>
        <v>|</v>
      </c>
    </row>
    <row r="320" spans="2:2" x14ac:dyDescent="0.25">
      <c r="B320" t="str" cm="1">
        <f t="array" ref="B320">TRANSPOSE(_xlfn._xlws.SORT(_xlfn._xlws.FILTER(plotLayout[plot_layout_id]&amp;"|"&amp;plotLayout[plot_layout_name],plotLayout[field_level]=A320)))</f>
        <v>|</v>
      </c>
    </row>
    <row r="321" spans="2:2" x14ac:dyDescent="0.25">
      <c r="B321" t="str" cm="1">
        <f t="array" ref="B321">TRANSPOSE(_xlfn._xlws.SORT(_xlfn._xlws.FILTER(plotLayout[plot_layout_id]&amp;"|"&amp;plotLayout[plot_layout_name],plotLayout[field_level]=A321)))</f>
        <v>|</v>
      </c>
    </row>
    <row r="322" spans="2:2" x14ac:dyDescent="0.25">
      <c r="B322" t="str" cm="1">
        <f t="array" ref="B322">TRANSPOSE(_xlfn._xlws.SORT(_xlfn._xlws.FILTER(plotLayout[plot_layout_id]&amp;"|"&amp;plotLayout[plot_layout_name],plotLayout[field_level]=A322)))</f>
        <v>|</v>
      </c>
    </row>
    <row r="323" spans="2:2" x14ac:dyDescent="0.25">
      <c r="B323" t="str" cm="1">
        <f t="array" ref="B323">TRANSPOSE(_xlfn._xlws.SORT(_xlfn._xlws.FILTER(plotLayout[plot_layout_id]&amp;"|"&amp;plotLayout[plot_layout_name],plotLayout[field_level]=A323)))</f>
        <v>|</v>
      </c>
    </row>
    <row r="324" spans="2:2" x14ac:dyDescent="0.25">
      <c r="B324" t="str" cm="1">
        <f t="array" ref="B324">TRANSPOSE(_xlfn._xlws.SORT(_xlfn._xlws.FILTER(plotLayout[plot_layout_id]&amp;"|"&amp;plotLayout[plot_layout_name],plotLayout[field_level]=A324)))</f>
        <v>|</v>
      </c>
    </row>
    <row r="325" spans="2:2" x14ac:dyDescent="0.25">
      <c r="B325" t="str" cm="1">
        <f t="array" ref="B325">TRANSPOSE(_xlfn._xlws.SORT(_xlfn._xlws.FILTER(plotLayout[plot_layout_id]&amp;"|"&amp;plotLayout[plot_layout_name],plotLayout[field_level]=A325)))</f>
        <v>|</v>
      </c>
    </row>
    <row r="326" spans="2:2" x14ac:dyDescent="0.25">
      <c r="B326" t="str" cm="1">
        <f t="array" ref="B326">TRANSPOSE(_xlfn._xlws.SORT(_xlfn._xlws.FILTER(plotLayout[plot_layout_id]&amp;"|"&amp;plotLayout[plot_layout_name],plotLayout[field_level]=A326)))</f>
        <v>|</v>
      </c>
    </row>
    <row r="327" spans="2:2" x14ac:dyDescent="0.25">
      <c r="B327" t="str" cm="1">
        <f t="array" ref="B327">TRANSPOSE(_xlfn._xlws.SORT(_xlfn._xlws.FILTER(plotLayout[plot_layout_id]&amp;"|"&amp;plotLayout[plot_layout_name],plotLayout[field_level]=A327)))</f>
        <v>|</v>
      </c>
    </row>
    <row r="328" spans="2:2" x14ac:dyDescent="0.25">
      <c r="B328" t="str" cm="1">
        <f t="array" ref="B328">TRANSPOSE(_xlfn._xlws.SORT(_xlfn._xlws.FILTER(plotLayout[plot_layout_id]&amp;"|"&amp;plotLayout[plot_layout_name],plotLayout[field_level]=A328)))</f>
        <v>|</v>
      </c>
    </row>
    <row r="329" spans="2:2" x14ac:dyDescent="0.25">
      <c r="B329" t="str" cm="1">
        <f t="array" ref="B329">TRANSPOSE(_xlfn._xlws.SORT(_xlfn._xlws.FILTER(plotLayout[plot_layout_id]&amp;"|"&amp;plotLayout[plot_layout_name],plotLayout[field_level]=A329)))</f>
        <v>|</v>
      </c>
    </row>
    <row r="330" spans="2:2" x14ac:dyDescent="0.25">
      <c r="B330" t="str" cm="1">
        <f t="array" ref="B330">TRANSPOSE(_xlfn._xlws.SORT(_xlfn._xlws.FILTER(plotLayout[plot_layout_id]&amp;"|"&amp;plotLayout[plot_layout_name],plotLayout[field_level]=A330)))</f>
        <v>|</v>
      </c>
    </row>
    <row r="331" spans="2:2" x14ac:dyDescent="0.25">
      <c r="B331" t="str" cm="1">
        <f t="array" ref="B331">TRANSPOSE(_xlfn._xlws.SORT(_xlfn._xlws.FILTER(plotLayout[plot_layout_id]&amp;"|"&amp;plotLayout[plot_layout_name],plotLayout[field_level]=A331)))</f>
        <v>|</v>
      </c>
    </row>
    <row r="332" spans="2:2" x14ac:dyDescent="0.25">
      <c r="B332" t="str" cm="1">
        <f t="array" ref="B332">TRANSPOSE(_xlfn._xlws.SORT(_xlfn._xlws.FILTER(plotLayout[plot_layout_id]&amp;"|"&amp;plotLayout[plot_layout_name],plotLayout[field_level]=A332)))</f>
        <v>|</v>
      </c>
    </row>
    <row r="333" spans="2:2" x14ac:dyDescent="0.25">
      <c r="B333" t="str" cm="1">
        <f t="array" ref="B333">TRANSPOSE(_xlfn._xlws.SORT(_xlfn._xlws.FILTER(plotLayout[plot_layout_id]&amp;"|"&amp;plotLayout[plot_layout_name],plotLayout[field_level]=A333)))</f>
        <v>|</v>
      </c>
    </row>
    <row r="334" spans="2:2" x14ac:dyDescent="0.25">
      <c r="B334" t="str" cm="1">
        <f t="array" ref="B334">TRANSPOSE(_xlfn._xlws.SORT(_xlfn._xlws.FILTER(plotLayout[plot_layout_id]&amp;"|"&amp;plotLayout[plot_layout_name],plotLayout[field_level]=A334)))</f>
        <v>|</v>
      </c>
    </row>
    <row r="335" spans="2:2" x14ac:dyDescent="0.25">
      <c r="B335" t="str" cm="1">
        <f t="array" ref="B335">TRANSPOSE(_xlfn._xlws.SORT(_xlfn._xlws.FILTER(plotLayout[plot_layout_id]&amp;"|"&amp;plotLayout[plot_layout_name],plotLayout[field_level]=A335)))</f>
        <v>|</v>
      </c>
    </row>
    <row r="336" spans="2:2" x14ac:dyDescent="0.25">
      <c r="B336" t="str" cm="1">
        <f t="array" ref="B336">TRANSPOSE(_xlfn._xlws.SORT(_xlfn._xlws.FILTER(plotLayout[plot_layout_id]&amp;"|"&amp;plotLayout[plot_layout_name],plotLayout[field_level]=A336)))</f>
        <v>|</v>
      </c>
    </row>
    <row r="337" spans="2:2" x14ac:dyDescent="0.25">
      <c r="B337" t="str" cm="1">
        <f t="array" ref="B337">TRANSPOSE(_xlfn._xlws.SORT(_xlfn._xlws.FILTER(plotLayout[plot_layout_id]&amp;"|"&amp;plotLayout[plot_layout_name],plotLayout[field_level]=A337)))</f>
        <v>|</v>
      </c>
    </row>
    <row r="338" spans="2:2" x14ac:dyDescent="0.25">
      <c r="B338" t="str" cm="1">
        <f t="array" ref="B338">TRANSPOSE(_xlfn._xlws.SORT(_xlfn._xlws.FILTER(plotLayout[plot_layout_id]&amp;"|"&amp;plotLayout[plot_layout_name],plotLayout[field_level]=A338)))</f>
        <v>|</v>
      </c>
    </row>
    <row r="339" spans="2:2" x14ac:dyDescent="0.25">
      <c r="B339" t="str" cm="1">
        <f t="array" ref="B339">TRANSPOSE(_xlfn._xlws.SORT(_xlfn._xlws.FILTER(plotLayout[plot_layout_id]&amp;"|"&amp;plotLayout[plot_layout_name],plotLayout[field_level]=A339)))</f>
        <v>|</v>
      </c>
    </row>
    <row r="340" spans="2:2" x14ac:dyDescent="0.25">
      <c r="B340" t="str" cm="1">
        <f t="array" ref="B340">TRANSPOSE(_xlfn._xlws.SORT(_xlfn._xlws.FILTER(plotLayout[plot_layout_id]&amp;"|"&amp;plotLayout[plot_layout_name],plotLayout[field_level]=A340)))</f>
        <v>|</v>
      </c>
    </row>
    <row r="341" spans="2:2" x14ac:dyDescent="0.25">
      <c r="B341" t="str" cm="1">
        <f t="array" ref="B341">TRANSPOSE(_xlfn._xlws.SORT(_xlfn._xlws.FILTER(plotLayout[plot_layout_id]&amp;"|"&amp;plotLayout[plot_layout_name],plotLayout[field_level]=A341)))</f>
        <v>|</v>
      </c>
    </row>
    <row r="342" spans="2:2" x14ac:dyDescent="0.25">
      <c r="B342" t="str" cm="1">
        <f t="array" ref="B342">TRANSPOSE(_xlfn._xlws.SORT(_xlfn._xlws.FILTER(plotLayout[plot_layout_id]&amp;"|"&amp;plotLayout[plot_layout_name],plotLayout[field_level]=A342)))</f>
        <v>|</v>
      </c>
    </row>
    <row r="343" spans="2:2" x14ac:dyDescent="0.25">
      <c r="B343" t="str" cm="1">
        <f t="array" ref="B343">TRANSPOSE(_xlfn._xlws.SORT(_xlfn._xlws.FILTER(plotLayout[plot_layout_id]&amp;"|"&amp;plotLayout[plot_layout_name],plotLayout[field_level]=A343)))</f>
        <v>|</v>
      </c>
    </row>
    <row r="344" spans="2:2" x14ac:dyDescent="0.25">
      <c r="B344" t="str" cm="1">
        <f t="array" ref="B344">TRANSPOSE(_xlfn._xlws.SORT(_xlfn._xlws.FILTER(plotLayout[plot_layout_id]&amp;"|"&amp;plotLayout[plot_layout_name],plotLayout[field_level]=A344)))</f>
        <v>|</v>
      </c>
    </row>
    <row r="345" spans="2:2" x14ac:dyDescent="0.25">
      <c r="B345" t="str" cm="1">
        <f t="array" ref="B345">TRANSPOSE(_xlfn._xlws.SORT(_xlfn._xlws.FILTER(plotLayout[plot_layout_id]&amp;"|"&amp;plotLayout[plot_layout_name],plotLayout[field_level]=A345)))</f>
        <v>|</v>
      </c>
    </row>
    <row r="346" spans="2:2" x14ac:dyDescent="0.25">
      <c r="B346" t="str" cm="1">
        <f t="array" ref="B346">TRANSPOSE(_xlfn._xlws.SORT(_xlfn._xlws.FILTER(plotLayout[plot_layout_id]&amp;"|"&amp;plotLayout[plot_layout_name],plotLayout[field_level]=A346)))</f>
        <v>|</v>
      </c>
    </row>
    <row r="347" spans="2:2" x14ac:dyDescent="0.25">
      <c r="B347" t="str" cm="1">
        <f t="array" ref="B347">TRANSPOSE(_xlfn._xlws.SORT(_xlfn._xlws.FILTER(plotLayout[plot_layout_id]&amp;"|"&amp;plotLayout[plot_layout_name],plotLayout[field_level]=A347)))</f>
        <v>|</v>
      </c>
    </row>
    <row r="348" spans="2:2" x14ac:dyDescent="0.25">
      <c r="B348" t="str" cm="1">
        <f t="array" ref="B348">TRANSPOSE(_xlfn._xlws.SORT(_xlfn._xlws.FILTER(plotLayout[plot_layout_id]&amp;"|"&amp;plotLayout[plot_layout_name],plotLayout[field_level]=A348)))</f>
        <v>|</v>
      </c>
    </row>
    <row r="349" spans="2:2" x14ac:dyDescent="0.25">
      <c r="B349" t="str" cm="1">
        <f t="array" ref="B349">TRANSPOSE(_xlfn._xlws.SORT(_xlfn._xlws.FILTER(plotLayout[plot_layout_id]&amp;"|"&amp;plotLayout[plot_layout_name],plotLayout[field_level]=A349)))</f>
        <v>|</v>
      </c>
    </row>
    <row r="350" spans="2:2" x14ac:dyDescent="0.25">
      <c r="B350" t="str" cm="1">
        <f t="array" ref="B350">TRANSPOSE(_xlfn._xlws.SORT(_xlfn._xlws.FILTER(plotLayout[plot_layout_id]&amp;"|"&amp;plotLayout[plot_layout_name],plotLayout[field_level]=A350)))</f>
        <v>|</v>
      </c>
    </row>
    <row r="351" spans="2:2" x14ac:dyDescent="0.25">
      <c r="B351" t="str" cm="1">
        <f t="array" ref="B351">TRANSPOSE(_xlfn._xlws.SORT(_xlfn._xlws.FILTER(plotLayout[plot_layout_id]&amp;"|"&amp;plotLayout[plot_layout_name],plotLayout[field_level]=A351)))</f>
        <v>|</v>
      </c>
    </row>
    <row r="352" spans="2:2" x14ac:dyDescent="0.25">
      <c r="B352" t="str" cm="1">
        <f t="array" ref="B352">TRANSPOSE(_xlfn._xlws.SORT(_xlfn._xlws.FILTER(plotLayout[plot_layout_id]&amp;"|"&amp;plotLayout[plot_layout_name],plotLayout[field_level]=A352)))</f>
        <v>|</v>
      </c>
    </row>
    <row r="353" spans="2:2" x14ac:dyDescent="0.25">
      <c r="B353" t="str" cm="1">
        <f t="array" ref="B353">TRANSPOSE(_xlfn._xlws.SORT(_xlfn._xlws.FILTER(plotLayout[plot_layout_id]&amp;"|"&amp;plotLayout[plot_layout_name],plotLayout[field_level]=A353)))</f>
        <v>|</v>
      </c>
    </row>
    <row r="354" spans="2:2" x14ac:dyDescent="0.25">
      <c r="B354" t="str" cm="1">
        <f t="array" ref="B354">TRANSPOSE(_xlfn._xlws.SORT(_xlfn._xlws.FILTER(plotLayout[plot_layout_id]&amp;"|"&amp;plotLayout[plot_layout_name],plotLayout[field_level]=A354)))</f>
        <v>|</v>
      </c>
    </row>
    <row r="355" spans="2:2" x14ac:dyDescent="0.25">
      <c r="B355" t="str" cm="1">
        <f t="array" ref="B355">TRANSPOSE(_xlfn._xlws.SORT(_xlfn._xlws.FILTER(plotLayout[plot_layout_id]&amp;"|"&amp;plotLayout[plot_layout_name],plotLayout[field_level]=A355)))</f>
        <v>|</v>
      </c>
    </row>
    <row r="356" spans="2:2" x14ac:dyDescent="0.25">
      <c r="B356" t="str" cm="1">
        <f t="array" ref="B356">TRANSPOSE(_xlfn._xlws.SORT(_xlfn._xlws.FILTER(plotLayout[plot_layout_id]&amp;"|"&amp;plotLayout[plot_layout_name],plotLayout[field_level]=A356)))</f>
        <v>|</v>
      </c>
    </row>
    <row r="357" spans="2:2" x14ac:dyDescent="0.25">
      <c r="B357" t="str" cm="1">
        <f t="array" ref="B357">TRANSPOSE(_xlfn._xlws.SORT(_xlfn._xlws.FILTER(plotLayout[plot_layout_id]&amp;"|"&amp;plotLayout[plot_layout_name],plotLayout[field_level]=A357)))</f>
        <v>|</v>
      </c>
    </row>
    <row r="358" spans="2:2" x14ac:dyDescent="0.25">
      <c r="B358" t="str" cm="1">
        <f t="array" ref="B358">TRANSPOSE(_xlfn._xlws.SORT(_xlfn._xlws.FILTER(plotLayout[plot_layout_id]&amp;"|"&amp;plotLayout[plot_layout_name],plotLayout[field_level]=A358)))</f>
        <v>|</v>
      </c>
    </row>
    <row r="359" spans="2:2" x14ac:dyDescent="0.25">
      <c r="B359" t="str" cm="1">
        <f t="array" ref="B359">TRANSPOSE(_xlfn._xlws.SORT(_xlfn._xlws.FILTER(plotLayout[plot_layout_id]&amp;"|"&amp;plotLayout[plot_layout_name],plotLayout[field_level]=A359)))</f>
        <v>|</v>
      </c>
    </row>
    <row r="360" spans="2:2" x14ac:dyDescent="0.25">
      <c r="B360" t="str" cm="1">
        <f t="array" ref="B360">TRANSPOSE(_xlfn._xlws.SORT(_xlfn._xlws.FILTER(plotLayout[plot_layout_id]&amp;"|"&amp;plotLayout[plot_layout_name],plotLayout[field_level]=A360)))</f>
        <v>|</v>
      </c>
    </row>
    <row r="361" spans="2:2" x14ac:dyDescent="0.25">
      <c r="B361" t="str" cm="1">
        <f t="array" ref="B361">TRANSPOSE(_xlfn._xlws.SORT(_xlfn._xlws.FILTER(plotLayout[plot_layout_id]&amp;"|"&amp;plotLayout[plot_layout_name],plotLayout[field_level]=A361)))</f>
        <v>|</v>
      </c>
    </row>
    <row r="362" spans="2:2" x14ac:dyDescent="0.25">
      <c r="B362" t="str" cm="1">
        <f t="array" ref="B362">TRANSPOSE(_xlfn._xlws.SORT(_xlfn._xlws.FILTER(plotLayout[plot_layout_id]&amp;"|"&amp;plotLayout[plot_layout_name],plotLayout[field_level]=A362)))</f>
        <v>|</v>
      </c>
    </row>
    <row r="363" spans="2:2" x14ac:dyDescent="0.25">
      <c r="B363" t="str" cm="1">
        <f t="array" ref="B363">TRANSPOSE(_xlfn._xlws.SORT(_xlfn._xlws.FILTER(plotLayout[plot_layout_id]&amp;"|"&amp;plotLayout[plot_layout_name],plotLayout[field_level]=A363)))</f>
        <v>|</v>
      </c>
    </row>
    <row r="364" spans="2:2" x14ac:dyDescent="0.25">
      <c r="B364" t="str" cm="1">
        <f t="array" ref="B364">TRANSPOSE(_xlfn._xlws.SORT(_xlfn._xlws.FILTER(plotLayout[plot_layout_id]&amp;"|"&amp;plotLayout[plot_layout_name],plotLayout[field_level]=A364)))</f>
        <v>|</v>
      </c>
    </row>
    <row r="365" spans="2:2" x14ac:dyDescent="0.25">
      <c r="B365" t="str" cm="1">
        <f t="array" ref="B365">TRANSPOSE(_xlfn._xlws.SORT(_xlfn._xlws.FILTER(plotLayout[plot_layout_id]&amp;"|"&amp;plotLayout[plot_layout_name],plotLayout[field_level]=A365)))</f>
        <v>|</v>
      </c>
    </row>
    <row r="366" spans="2:2" x14ac:dyDescent="0.25">
      <c r="B366" t="str" cm="1">
        <f t="array" ref="B366">TRANSPOSE(_xlfn._xlws.SORT(_xlfn._xlws.FILTER(plotLayout[plot_layout_id]&amp;"|"&amp;plotLayout[plot_layout_name],plotLayout[field_level]=A366)))</f>
        <v>|</v>
      </c>
    </row>
    <row r="367" spans="2:2" x14ac:dyDescent="0.25">
      <c r="B367" t="str" cm="1">
        <f t="array" ref="B367">TRANSPOSE(_xlfn._xlws.SORT(_xlfn._xlws.FILTER(plotLayout[plot_layout_id]&amp;"|"&amp;plotLayout[plot_layout_name],plotLayout[field_level]=A367)))</f>
        <v>|</v>
      </c>
    </row>
    <row r="368" spans="2:2" x14ac:dyDescent="0.25">
      <c r="B368" t="str" cm="1">
        <f t="array" ref="B368">TRANSPOSE(_xlfn._xlws.SORT(_xlfn._xlws.FILTER(plotLayout[plot_layout_id]&amp;"|"&amp;plotLayout[plot_layout_name],plotLayout[field_level]=A368)))</f>
        <v>|</v>
      </c>
    </row>
    <row r="369" spans="2:2" x14ac:dyDescent="0.25">
      <c r="B369" t="str" cm="1">
        <f t="array" ref="B369">TRANSPOSE(_xlfn._xlws.SORT(_xlfn._xlws.FILTER(plotLayout[plot_layout_id]&amp;"|"&amp;plotLayout[plot_layout_name],plotLayout[field_level]=A369)))</f>
        <v>|</v>
      </c>
    </row>
    <row r="370" spans="2:2" x14ac:dyDescent="0.25">
      <c r="B370" t="str" cm="1">
        <f t="array" ref="B370">TRANSPOSE(_xlfn._xlws.SORT(_xlfn._xlws.FILTER(plotLayout[plot_layout_id]&amp;"|"&amp;plotLayout[plot_layout_name],plotLayout[field_level]=A370)))</f>
        <v>|</v>
      </c>
    </row>
    <row r="371" spans="2:2" x14ac:dyDescent="0.25">
      <c r="B371" t="str" cm="1">
        <f t="array" ref="B371">TRANSPOSE(_xlfn._xlws.SORT(_xlfn._xlws.FILTER(plotLayout[plot_layout_id]&amp;"|"&amp;plotLayout[plot_layout_name],plotLayout[field_level]=A371)))</f>
        <v>|</v>
      </c>
    </row>
    <row r="372" spans="2:2" x14ac:dyDescent="0.25">
      <c r="B372" t="str" cm="1">
        <f t="array" ref="B372">TRANSPOSE(_xlfn._xlws.SORT(_xlfn._xlws.FILTER(plotLayout[plot_layout_id]&amp;"|"&amp;plotLayout[plot_layout_name],plotLayout[field_level]=A372)))</f>
        <v>|</v>
      </c>
    </row>
    <row r="373" spans="2:2" x14ac:dyDescent="0.25">
      <c r="B373" t="str" cm="1">
        <f t="array" ref="B373">TRANSPOSE(_xlfn._xlws.SORT(_xlfn._xlws.FILTER(plotLayout[plot_layout_id]&amp;"|"&amp;plotLayout[plot_layout_name],plotLayout[field_level]=A373)))</f>
        <v>|</v>
      </c>
    </row>
    <row r="374" spans="2:2" x14ac:dyDescent="0.25">
      <c r="B374" t="str" cm="1">
        <f t="array" ref="B374">TRANSPOSE(_xlfn._xlws.SORT(_xlfn._xlws.FILTER(plotLayout[plot_layout_id]&amp;"|"&amp;plotLayout[plot_layout_name],plotLayout[field_level]=A374)))</f>
        <v>|</v>
      </c>
    </row>
    <row r="375" spans="2:2" x14ac:dyDescent="0.25">
      <c r="B375" t="str" cm="1">
        <f t="array" ref="B375">TRANSPOSE(_xlfn._xlws.SORT(_xlfn._xlws.FILTER(plotLayout[plot_layout_id]&amp;"|"&amp;plotLayout[plot_layout_name],plotLayout[field_level]=A375)))</f>
        <v>|</v>
      </c>
    </row>
    <row r="376" spans="2:2" x14ac:dyDescent="0.25">
      <c r="B376" t="str" cm="1">
        <f t="array" ref="B376">TRANSPOSE(_xlfn._xlws.SORT(_xlfn._xlws.FILTER(plotLayout[plot_layout_id]&amp;"|"&amp;plotLayout[plot_layout_name],plotLayout[field_level]=A376)))</f>
        <v>|</v>
      </c>
    </row>
    <row r="377" spans="2:2" x14ac:dyDescent="0.25">
      <c r="B377" t="str" cm="1">
        <f t="array" ref="B377">TRANSPOSE(_xlfn._xlws.SORT(_xlfn._xlws.FILTER(plotLayout[plot_layout_id]&amp;"|"&amp;plotLayout[plot_layout_name],plotLayout[field_level]=A377)))</f>
        <v>|</v>
      </c>
    </row>
    <row r="378" spans="2:2" x14ac:dyDescent="0.25">
      <c r="B378" t="str" cm="1">
        <f t="array" ref="B378">TRANSPOSE(_xlfn._xlws.SORT(_xlfn._xlws.FILTER(plotLayout[plot_layout_id]&amp;"|"&amp;plotLayout[plot_layout_name],plotLayout[field_level]=A378)))</f>
        <v>|</v>
      </c>
    </row>
    <row r="379" spans="2:2" x14ac:dyDescent="0.25">
      <c r="B379" t="str" cm="1">
        <f t="array" ref="B379">TRANSPOSE(_xlfn._xlws.SORT(_xlfn._xlws.FILTER(plotLayout[plot_layout_id]&amp;"|"&amp;plotLayout[plot_layout_name],plotLayout[field_level]=A379)))</f>
        <v>|</v>
      </c>
    </row>
    <row r="380" spans="2:2" x14ac:dyDescent="0.25">
      <c r="B380" t="str" cm="1">
        <f t="array" ref="B380">TRANSPOSE(_xlfn._xlws.SORT(_xlfn._xlws.FILTER(plotLayout[plot_layout_id]&amp;"|"&amp;plotLayout[plot_layout_name],plotLayout[field_level]=A380)))</f>
        <v>|</v>
      </c>
    </row>
    <row r="381" spans="2:2" x14ac:dyDescent="0.25">
      <c r="B381" t="str" cm="1">
        <f t="array" ref="B381">TRANSPOSE(_xlfn._xlws.SORT(_xlfn._xlws.FILTER(plotLayout[plot_layout_id]&amp;"|"&amp;plotLayout[plot_layout_name],plotLayout[field_level]=A381)))</f>
        <v>|</v>
      </c>
    </row>
    <row r="382" spans="2:2" x14ac:dyDescent="0.25">
      <c r="B382" t="str" cm="1">
        <f t="array" ref="B382">TRANSPOSE(_xlfn._xlws.SORT(_xlfn._xlws.FILTER(plotLayout[plot_layout_id]&amp;"|"&amp;plotLayout[plot_layout_name],plotLayout[field_level]=A382)))</f>
        <v>|</v>
      </c>
    </row>
    <row r="383" spans="2:2" x14ac:dyDescent="0.25">
      <c r="B383" t="str" cm="1">
        <f t="array" ref="B383">TRANSPOSE(_xlfn._xlws.SORT(_xlfn._xlws.FILTER(plotLayout[plot_layout_id]&amp;"|"&amp;plotLayout[plot_layout_name],plotLayout[field_level]=A383)))</f>
        <v>|</v>
      </c>
    </row>
    <row r="384" spans="2:2" x14ac:dyDescent="0.25">
      <c r="B384" t="str" cm="1">
        <f t="array" ref="B384">TRANSPOSE(_xlfn._xlws.SORT(_xlfn._xlws.FILTER(plotLayout[plot_layout_id]&amp;"|"&amp;plotLayout[plot_layout_name],plotLayout[field_level]=A384)))</f>
        <v>|</v>
      </c>
    </row>
    <row r="385" spans="2:2" x14ac:dyDescent="0.25">
      <c r="B385" t="str" cm="1">
        <f t="array" ref="B385">TRANSPOSE(_xlfn._xlws.SORT(_xlfn._xlws.FILTER(plotLayout[plot_layout_id]&amp;"|"&amp;plotLayout[plot_layout_name],plotLayout[field_level]=A385)))</f>
        <v>|</v>
      </c>
    </row>
    <row r="386" spans="2:2" x14ac:dyDescent="0.25">
      <c r="B386" t="str" cm="1">
        <f t="array" ref="B386">TRANSPOSE(_xlfn._xlws.SORT(_xlfn._xlws.FILTER(plotLayout[plot_layout_id]&amp;"|"&amp;plotLayout[plot_layout_name],plotLayout[field_level]=A386)))</f>
        <v>|</v>
      </c>
    </row>
    <row r="387" spans="2:2" x14ac:dyDescent="0.25">
      <c r="B387" t="str" cm="1">
        <f t="array" ref="B387">TRANSPOSE(_xlfn._xlws.SORT(_xlfn._xlws.FILTER(plotLayout[plot_layout_id]&amp;"|"&amp;plotLayout[plot_layout_name],plotLayout[field_level]=A387)))</f>
        <v>|</v>
      </c>
    </row>
    <row r="388" spans="2:2" x14ac:dyDescent="0.25">
      <c r="B388" t="str" cm="1">
        <f t="array" ref="B388">TRANSPOSE(_xlfn._xlws.SORT(_xlfn._xlws.FILTER(plotLayout[plot_layout_id]&amp;"|"&amp;plotLayout[plot_layout_name],plotLayout[field_level]=A388)))</f>
        <v>|</v>
      </c>
    </row>
    <row r="389" spans="2:2" x14ac:dyDescent="0.25">
      <c r="B389" t="str" cm="1">
        <f t="array" ref="B389">TRANSPOSE(_xlfn._xlws.SORT(_xlfn._xlws.FILTER(plotLayout[plot_layout_id]&amp;"|"&amp;plotLayout[plot_layout_name],plotLayout[field_level]=A389)))</f>
        <v>|</v>
      </c>
    </row>
    <row r="390" spans="2:2" x14ac:dyDescent="0.25">
      <c r="B390" t="str" cm="1">
        <f t="array" ref="B390">TRANSPOSE(_xlfn._xlws.SORT(_xlfn._xlws.FILTER(plotLayout[plot_layout_id]&amp;"|"&amp;plotLayout[plot_layout_name],plotLayout[field_level]=A390)))</f>
        <v>|</v>
      </c>
    </row>
    <row r="391" spans="2:2" x14ac:dyDescent="0.25">
      <c r="B391" t="str" cm="1">
        <f t="array" ref="B391">TRANSPOSE(_xlfn._xlws.SORT(_xlfn._xlws.FILTER(plotLayout[plot_layout_id]&amp;"|"&amp;plotLayout[plot_layout_name],plotLayout[field_level]=A391)))</f>
        <v>|</v>
      </c>
    </row>
    <row r="392" spans="2:2" x14ac:dyDescent="0.25">
      <c r="B392" t="str" cm="1">
        <f t="array" ref="B392">TRANSPOSE(_xlfn._xlws.SORT(_xlfn._xlws.FILTER(plotLayout[plot_layout_id]&amp;"|"&amp;plotLayout[plot_layout_name],plotLayout[field_level]=A392)))</f>
        <v>|</v>
      </c>
    </row>
    <row r="393" spans="2:2" x14ac:dyDescent="0.25">
      <c r="B393" t="str" cm="1">
        <f t="array" ref="B393">TRANSPOSE(_xlfn._xlws.SORT(_xlfn._xlws.FILTER(plotLayout[plot_layout_id]&amp;"|"&amp;plotLayout[plot_layout_name],plotLayout[field_level]=A393)))</f>
        <v>|</v>
      </c>
    </row>
    <row r="394" spans="2:2" x14ac:dyDescent="0.25">
      <c r="B394" t="str" cm="1">
        <f t="array" ref="B394">TRANSPOSE(_xlfn._xlws.SORT(_xlfn._xlws.FILTER(plotLayout[plot_layout_id]&amp;"|"&amp;plotLayout[plot_layout_name],plotLayout[field_level]=A394)))</f>
        <v>|</v>
      </c>
    </row>
    <row r="395" spans="2:2" x14ac:dyDescent="0.25">
      <c r="B395" t="str" cm="1">
        <f t="array" ref="B395">TRANSPOSE(_xlfn._xlws.SORT(_xlfn._xlws.FILTER(plotLayout[plot_layout_id]&amp;"|"&amp;plotLayout[plot_layout_name],plotLayout[field_level]=A395)))</f>
        <v>|</v>
      </c>
    </row>
    <row r="396" spans="2:2" x14ac:dyDescent="0.25">
      <c r="B396" t="str" cm="1">
        <f t="array" ref="B396">TRANSPOSE(_xlfn._xlws.SORT(_xlfn._xlws.FILTER(plotLayout[plot_layout_id]&amp;"|"&amp;plotLayout[plot_layout_name],plotLayout[field_level]=A396)))</f>
        <v>|</v>
      </c>
    </row>
    <row r="397" spans="2:2" x14ac:dyDescent="0.25">
      <c r="B397" t="str" cm="1">
        <f t="array" ref="B397">TRANSPOSE(_xlfn._xlws.SORT(_xlfn._xlws.FILTER(plotLayout[plot_layout_id]&amp;"|"&amp;plotLayout[plot_layout_name],plotLayout[field_level]=A397)))</f>
        <v>|</v>
      </c>
    </row>
    <row r="398" spans="2:2" x14ac:dyDescent="0.25">
      <c r="B398" t="str" cm="1">
        <f t="array" ref="B398">TRANSPOSE(_xlfn._xlws.SORT(_xlfn._xlws.FILTER(plotLayout[plot_layout_id]&amp;"|"&amp;plotLayout[plot_layout_name],plotLayout[field_level]=A398)))</f>
        <v>|</v>
      </c>
    </row>
    <row r="399" spans="2:2" x14ac:dyDescent="0.25">
      <c r="B399" t="str" cm="1">
        <f t="array" ref="B399">TRANSPOSE(_xlfn._xlws.SORT(_xlfn._xlws.FILTER(plotLayout[plot_layout_id]&amp;"|"&amp;plotLayout[plot_layout_name],plotLayout[field_level]=A399)))</f>
        <v>|</v>
      </c>
    </row>
    <row r="400" spans="2:2" x14ac:dyDescent="0.25">
      <c r="B400" t="str" cm="1">
        <f t="array" ref="B400">TRANSPOSE(_xlfn._xlws.SORT(_xlfn._xlws.FILTER(plotLayout[plot_layout_id]&amp;"|"&amp;plotLayout[plot_layout_name],plotLayout[field_level]=A400)))</f>
        <v>|</v>
      </c>
    </row>
    <row r="401" spans="2:2" x14ac:dyDescent="0.25">
      <c r="B401" t="str" cm="1">
        <f t="array" ref="B401">TRANSPOSE(_xlfn._xlws.SORT(_xlfn._xlws.FILTER(plotLayout[plot_layout_id]&amp;"|"&amp;plotLayout[plot_layout_name],plotLayout[field_level]=A401)))</f>
        <v>|</v>
      </c>
    </row>
    <row r="402" spans="2:2" x14ac:dyDescent="0.25">
      <c r="B402" t="str" cm="1">
        <f t="array" ref="B402">TRANSPOSE(_xlfn._xlws.SORT(_xlfn._xlws.FILTER(plotLayout[plot_layout_id]&amp;"|"&amp;plotLayout[plot_layout_name],plotLayout[field_level]=A402)))</f>
        <v>|</v>
      </c>
    </row>
    <row r="403" spans="2:2" x14ac:dyDescent="0.25">
      <c r="B403" t="str" cm="1">
        <f t="array" ref="B403">TRANSPOSE(_xlfn._xlws.SORT(_xlfn._xlws.FILTER(plotLayout[plot_layout_id]&amp;"|"&amp;plotLayout[plot_layout_name],plotLayout[field_level]=A403)))</f>
        <v>|</v>
      </c>
    </row>
    <row r="404" spans="2:2" x14ac:dyDescent="0.25">
      <c r="B404" t="str" cm="1">
        <f t="array" ref="B404">TRANSPOSE(_xlfn._xlws.SORT(_xlfn._xlws.FILTER(plotLayout[plot_layout_id]&amp;"|"&amp;plotLayout[plot_layout_name],plotLayout[field_level]=A404)))</f>
        <v>|</v>
      </c>
    </row>
    <row r="405" spans="2:2" x14ac:dyDescent="0.25">
      <c r="B405" t="str" cm="1">
        <f t="array" ref="B405">TRANSPOSE(_xlfn._xlws.SORT(_xlfn._xlws.FILTER(plotLayout[plot_layout_id]&amp;"|"&amp;plotLayout[plot_layout_name],plotLayout[field_level]=A405)))</f>
        <v>|</v>
      </c>
    </row>
    <row r="406" spans="2:2" x14ac:dyDescent="0.25">
      <c r="B406" t="str" cm="1">
        <f t="array" ref="B406">TRANSPOSE(_xlfn._xlws.SORT(_xlfn._xlws.FILTER(plotLayout[plot_layout_id]&amp;"|"&amp;plotLayout[plot_layout_name],plotLayout[field_level]=A406)))</f>
        <v>|</v>
      </c>
    </row>
    <row r="407" spans="2:2" x14ac:dyDescent="0.25">
      <c r="B407" t="str" cm="1">
        <f t="array" ref="B407">TRANSPOSE(_xlfn._xlws.SORT(_xlfn._xlws.FILTER(plotLayout[plot_layout_id]&amp;"|"&amp;plotLayout[plot_layout_name],plotLayout[field_level]=A407)))</f>
        <v>|</v>
      </c>
    </row>
    <row r="408" spans="2:2" x14ac:dyDescent="0.25">
      <c r="B408" t="str" cm="1">
        <f t="array" ref="B408">TRANSPOSE(_xlfn._xlws.SORT(_xlfn._xlws.FILTER(plotLayout[plot_layout_id]&amp;"|"&amp;plotLayout[plot_layout_name],plotLayout[field_level]=A408)))</f>
        <v>|</v>
      </c>
    </row>
    <row r="409" spans="2:2" x14ac:dyDescent="0.25">
      <c r="B409" t="str" cm="1">
        <f t="array" ref="B409">TRANSPOSE(_xlfn._xlws.SORT(_xlfn._xlws.FILTER(plotLayout[plot_layout_id]&amp;"|"&amp;plotLayout[plot_layout_name],plotLayout[field_level]=A409)))</f>
        <v>|</v>
      </c>
    </row>
    <row r="410" spans="2:2" x14ac:dyDescent="0.25">
      <c r="B410" t="str" cm="1">
        <f t="array" ref="B410">TRANSPOSE(_xlfn._xlws.SORT(_xlfn._xlws.FILTER(plotLayout[plot_layout_id]&amp;"|"&amp;plotLayout[plot_layout_name],plotLayout[field_level]=A410)))</f>
        <v>|</v>
      </c>
    </row>
    <row r="411" spans="2:2" x14ac:dyDescent="0.25">
      <c r="B411" t="str" cm="1">
        <f t="array" ref="B411">TRANSPOSE(_xlfn._xlws.SORT(_xlfn._xlws.FILTER(plotLayout[plot_layout_id]&amp;"|"&amp;plotLayout[plot_layout_name],plotLayout[field_level]=A411)))</f>
        <v>|</v>
      </c>
    </row>
    <row r="412" spans="2:2" x14ac:dyDescent="0.25">
      <c r="B412" t="str" cm="1">
        <f t="array" ref="B412">TRANSPOSE(_xlfn._xlws.SORT(_xlfn._xlws.FILTER(plotLayout[plot_layout_id]&amp;"|"&amp;plotLayout[plot_layout_name],plotLayout[field_level]=A412)))</f>
        <v>|</v>
      </c>
    </row>
    <row r="413" spans="2:2" x14ac:dyDescent="0.25">
      <c r="B413" t="str" cm="1">
        <f t="array" ref="B413">TRANSPOSE(_xlfn._xlws.SORT(_xlfn._xlws.FILTER(plotLayout[plot_layout_id]&amp;"|"&amp;plotLayout[plot_layout_name],plotLayout[field_level]=A413)))</f>
        <v>|</v>
      </c>
    </row>
    <row r="414" spans="2:2" x14ac:dyDescent="0.25">
      <c r="B414" t="str" cm="1">
        <f t="array" ref="B414">TRANSPOSE(_xlfn._xlws.SORT(_xlfn._xlws.FILTER(plotLayout[plot_layout_id]&amp;"|"&amp;plotLayout[plot_layout_name],plotLayout[field_level]=A414)))</f>
        <v>|</v>
      </c>
    </row>
    <row r="415" spans="2:2" x14ac:dyDescent="0.25">
      <c r="B415" t="str" cm="1">
        <f t="array" ref="B415">TRANSPOSE(_xlfn._xlws.SORT(_xlfn._xlws.FILTER(plotLayout[plot_layout_id]&amp;"|"&amp;plotLayout[plot_layout_name],plotLayout[field_level]=A415)))</f>
        <v>|</v>
      </c>
    </row>
    <row r="416" spans="2:2" x14ac:dyDescent="0.25">
      <c r="B416" t="str" cm="1">
        <f t="array" ref="B416">TRANSPOSE(_xlfn._xlws.SORT(_xlfn._xlws.FILTER(plotLayout[plot_layout_id]&amp;"|"&amp;plotLayout[plot_layout_name],plotLayout[field_level]=A416)))</f>
        <v>|</v>
      </c>
    </row>
    <row r="417" spans="2:2" x14ac:dyDescent="0.25">
      <c r="B417" t="str" cm="1">
        <f t="array" ref="B417">TRANSPOSE(_xlfn._xlws.SORT(_xlfn._xlws.FILTER(plotLayout[plot_layout_id]&amp;"|"&amp;plotLayout[plot_layout_name],plotLayout[field_level]=A417)))</f>
        <v>|</v>
      </c>
    </row>
    <row r="418" spans="2:2" x14ac:dyDescent="0.25">
      <c r="B418" t="str" cm="1">
        <f t="array" ref="B418">TRANSPOSE(_xlfn._xlws.SORT(_xlfn._xlws.FILTER(plotLayout[plot_layout_id]&amp;"|"&amp;plotLayout[plot_layout_name],plotLayout[field_level]=A418)))</f>
        <v>|</v>
      </c>
    </row>
    <row r="419" spans="2:2" x14ac:dyDescent="0.25">
      <c r="B419" t="str" cm="1">
        <f t="array" ref="B419">TRANSPOSE(_xlfn._xlws.SORT(_xlfn._xlws.FILTER(plotLayout[plot_layout_id]&amp;"|"&amp;plotLayout[plot_layout_name],plotLayout[field_level]=A419)))</f>
        <v>|</v>
      </c>
    </row>
    <row r="420" spans="2:2" x14ac:dyDescent="0.25">
      <c r="B420" t="str" cm="1">
        <f t="array" ref="B420">TRANSPOSE(_xlfn._xlws.SORT(_xlfn._xlws.FILTER(plotLayout[plot_layout_id]&amp;"|"&amp;plotLayout[plot_layout_name],plotLayout[field_level]=A420)))</f>
        <v>|</v>
      </c>
    </row>
    <row r="421" spans="2:2" x14ac:dyDescent="0.25">
      <c r="B421" t="str" cm="1">
        <f t="array" ref="B421">TRANSPOSE(_xlfn._xlws.SORT(_xlfn._xlws.FILTER(plotLayout[plot_layout_id]&amp;"|"&amp;plotLayout[plot_layout_name],plotLayout[field_level]=A421)))</f>
        <v>|</v>
      </c>
    </row>
    <row r="422" spans="2:2" x14ac:dyDescent="0.25">
      <c r="B422" t="str" cm="1">
        <f t="array" ref="B422">TRANSPOSE(_xlfn._xlws.SORT(_xlfn._xlws.FILTER(plotLayout[plot_layout_id]&amp;"|"&amp;plotLayout[plot_layout_name],plotLayout[field_level]=A422)))</f>
        <v>|</v>
      </c>
    </row>
    <row r="423" spans="2:2" x14ac:dyDescent="0.25">
      <c r="B423" t="str" cm="1">
        <f t="array" ref="B423">TRANSPOSE(_xlfn._xlws.SORT(_xlfn._xlws.FILTER(plotLayout[plot_layout_id]&amp;"|"&amp;plotLayout[plot_layout_name],plotLayout[field_level]=A423)))</f>
        <v>|</v>
      </c>
    </row>
    <row r="424" spans="2:2" x14ac:dyDescent="0.25">
      <c r="B424" t="str" cm="1">
        <f t="array" ref="B424">TRANSPOSE(_xlfn._xlws.SORT(_xlfn._xlws.FILTER(plotLayout[plot_layout_id]&amp;"|"&amp;plotLayout[plot_layout_name],plotLayout[field_level]=A424)))</f>
        <v>|</v>
      </c>
    </row>
    <row r="425" spans="2:2" x14ac:dyDescent="0.25">
      <c r="B425" t="str" cm="1">
        <f t="array" ref="B425">TRANSPOSE(_xlfn._xlws.SORT(_xlfn._xlws.FILTER(plotLayout[plot_layout_id]&amp;"|"&amp;plotLayout[plot_layout_name],plotLayout[field_level]=A425)))</f>
        <v>|</v>
      </c>
    </row>
    <row r="426" spans="2:2" x14ac:dyDescent="0.25">
      <c r="B426" t="str" cm="1">
        <f t="array" ref="B426">TRANSPOSE(_xlfn._xlws.SORT(_xlfn._xlws.FILTER(plotLayout[plot_layout_id]&amp;"|"&amp;plotLayout[plot_layout_name],plotLayout[field_level]=A426)))</f>
        <v>|</v>
      </c>
    </row>
    <row r="427" spans="2:2" x14ac:dyDescent="0.25">
      <c r="B427" t="str" cm="1">
        <f t="array" ref="B427">TRANSPOSE(_xlfn._xlws.SORT(_xlfn._xlws.FILTER(plotLayout[plot_layout_id]&amp;"|"&amp;plotLayout[plot_layout_name],plotLayout[field_level]=A427)))</f>
        <v>|</v>
      </c>
    </row>
    <row r="428" spans="2:2" x14ac:dyDescent="0.25">
      <c r="B428" t="str" cm="1">
        <f t="array" ref="B428">TRANSPOSE(_xlfn._xlws.SORT(_xlfn._xlws.FILTER(plotLayout[plot_layout_id]&amp;"|"&amp;plotLayout[plot_layout_name],plotLayout[field_level]=A428)))</f>
        <v>|</v>
      </c>
    </row>
    <row r="429" spans="2:2" x14ac:dyDescent="0.25">
      <c r="B429" t="str" cm="1">
        <f t="array" ref="B429">TRANSPOSE(_xlfn._xlws.SORT(_xlfn._xlws.FILTER(plotLayout[plot_layout_id]&amp;"|"&amp;plotLayout[plot_layout_name],plotLayout[field_level]=A429)))</f>
        <v>|</v>
      </c>
    </row>
    <row r="430" spans="2:2" x14ac:dyDescent="0.25">
      <c r="B430" t="str" cm="1">
        <f t="array" ref="B430">TRANSPOSE(_xlfn._xlws.SORT(_xlfn._xlws.FILTER(plotLayout[plot_layout_id]&amp;"|"&amp;plotLayout[plot_layout_name],plotLayout[field_level]=A430)))</f>
        <v>|</v>
      </c>
    </row>
    <row r="431" spans="2:2" x14ac:dyDescent="0.25">
      <c r="B431" t="str" cm="1">
        <f t="array" ref="B431">TRANSPOSE(_xlfn._xlws.SORT(_xlfn._xlws.FILTER(plotLayout[plot_layout_id]&amp;"|"&amp;plotLayout[plot_layout_name],plotLayout[field_level]=A431)))</f>
        <v>|</v>
      </c>
    </row>
    <row r="432" spans="2:2" x14ac:dyDescent="0.25">
      <c r="B432" t="str" cm="1">
        <f t="array" ref="B432">TRANSPOSE(_xlfn._xlws.SORT(_xlfn._xlws.FILTER(plotLayout[plot_layout_id]&amp;"|"&amp;plotLayout[plot_layout_name],plotLayout[field_level]=A432)))</f>
        <v>|</v>
      </c>
    </row>
    <row r="433" spans="2:2" x14ac:dyDescent="0.25">
      <c r="B433" t="str" cm="1">
        <f t="array" ref="B433">TRANSPOSE(_xlfn._xlws.SORT(_xlfn._xlws.FILTER(plotLayout[plot_layout_id]&amp;"|"&amp;plotLayout[plot_layout_name],plotLayout[field_level]=A433)))</f>
        <v>|</v>
      </c>
    </row>
    <row r="434" spans="2:2" x14ac:dyDescent="0.25">
      <c r="B434" t="str" cm="1">
        <f t="array" ref="B434">TRANSPOSE(_xlfn._xlws.SORT(_xlfn._xlws.FILTER(plotLayout[plot_layout_id]&amp;"|"&amp;plotLayout[plot_layout_name],plotLayout[field_level]=A434)))</f>
        <v>|</v>
      </c>
    </row>
    <row r="435" spans="2:2" x14ac:dyDescent="0.25">
      <c r="B435" t="str" cm="1">
        <f t="array" ref="B435">TRANSPOSE(_xlfn._xlws.SORT(_xlfn._xlws.FILTER(plotLayout[plot_layout_id]&amp;"|"&amp;plotLayout[plot_layout_name],plotLayout[field_level]=A435)))</f>
        <v>|</v>
      </c>
    </row>
    <row r="436" spans="2:2" x14ac:dyDescent="0.25">
      <c r="B436" t="str" cm="1">
        <f t="array" ref="B436">TRANSPOSE(_xlfn._xlws.SORT(_xlfn._xlws.FILTER(plotLayout[plot_layout_id]&amp;"|"&amp;plotLayout[plot_layout_name],plotLayout[field_level]=A436)))</f>
        <v>|</v>
      </c>
    </row>
    <row r="437" spans="2:2" x14ac:dyDescent="0.25">
      <c r="B437" t="str" cm="1">
        <f t="array" ref="B437">TRANSPOSE(_xlfn._xlws.SORT(_xlfn._xlws.FILTER(plotLayout[plot_layout_id]&amp;"|"&amp;plotLayout[plot_layout_name],plotLayout[field_level]=A437)))</f>
        <v>|</v>
      </c>
    </row>
    <row r="438" spans="2:2" x14ac:dyDescent="0.25">
      <c r="B438" t="str" cm="1">
        <f t="array" ref="B438">TRANSPOSE(_xlfn._xlws.SORT(_xlfn._xlws.FILTER(plotLayout[plot_layout_id]&amp;"|"&amp;plotLayout[plot_layout_name],plotLayout[field_level]=A438)))</f>
        <v>|</v>
      </c>
    </row>
    <row r="439" spans="2:2" x14ac:dyDescent="0.25">
      <c r="B439" t="str" cm="1">
        <f t="array" ref="B439">TRANSPOSE(_xlfn._xlws.SORT(_xlfn._xlws.FILTER(plotLayout[plot_layout_id]&amp;"|"&amp;plotLayout[plot_layout_name],plotLayout[field_level]=A439)))</f>
        <v>|</v>
      </c>
    </row>
    <row r="440" spans="2:2" x14ac:dyDescent="0.25">
      <c r="B440" t="str" cm="1">
        <f t="array" ref="B440">TRANSPOSE(_xlfn._xlws.SORT(_xlfn._xlws.FILTER(plotLayout[plot_layout_id]&amp;"|"&amp;plotLayout[plot_layout_name],plotLayout[field_level]=A440)))</f>
        <v>|</v>
      </c>
    </row>
    <row r="441" spans="2:2" x14ac:dyDescent="0.25">
      <c r="B441" t="str" cm="1">
        <f t="array" ref="B441">TRANSPOSE(_xlfn._xlws.SORT(_xlfn._xlws.FILTER(plotLayout[plot_layout_id]&amp;"|"&amp;plotLayout[plot_layout_name],plotLayout[field_level]=A441)))</f>
        <v>|</v>
      </c>
    </row>
    <row r="442" spans="2:2" x14ac:dyDescent="0.25">
      <c r="B442" t="str" cm="1">
        <f t="array" ref="B442">TRANSPOSE(_xlfn._xlws.SORT(_xlfn._xlws.FILTER(plotLayout[plot_layout_id]&amp;"|"&amp;plotLayout[plot_layout_name],plotLayout[field_level]=A442)))</f>
        <v>|</v>
      </c>
    </row>
    <row r="443" spans="2:2" x14ac:dyDescent="0.25">
      <c r="B443" t="str" cm="1">
        <f t="array" ref="B443">TRANSPOSE(_xlfn._xlws.SORT(_xlfn._xlws.FILTER(plotLayout[plot_layout_id]&amp;"|"&amp;plotLayout[plot_layout_name],plotLayout[field_level]=A443)))</f>
        <v>|</v>
      </c>
    </row>
    <row r="444" spans="2:2" x14ac:dyDescent="0.25">
      <c r="B444" t="str" cm="1">
        <f t="array" ref="B444">TRANSPOSE(_xlfn._xlws.SORT(_xlfn._xlws.FILTER(plotLayout[plot_layout_id]&amp;"|"&amp;plotLayout[plot_layout_name],plotLayout[field_level]=A444)))</f>
        <v>|</v>
      </c>
    </row>
    <row r="445" spans="2:2" x14ac:dyDescent="0.25">
      <c r="B445" t="str" cm="1">
        <f t="array" ref="B445">TRANSPOSE(_xlfn._xlws.SORT(_xlfn._xlws.FILTER(plotLayout[plot_layout_id]&amp;"|"&amp;plotLayout[plot_layout_name],plotLayout[field_level]=A445)))</f>
        <v>|</v>
      </c>
    </row>
    <row r="446" spans="2:2" x14ac:dyDescent="0.25">
      <c r="B446" t="str" cm="1">
        <f t="array" ref="B446">TRANSPOSE(_xlfn._xlws.SORT(_xlfn._xlws.FILTER(plotLayout[plot_layout_id]&amp;"|"&amp;plotLayout[plot_layout_name],plotLayout[field_level]=A446)))</f>
        <v>|</v>
      </c>
    </row>
    <row r="447" spans="2:2" x14ac:dyDescent="0.25">
      <c r="B447" t="str" cm="1">
        <f t="array" ref="B447">TRANSPOSE(_xlfn._xlws.SORT(_xlfn._xlws.FILTER(plotLayout[plot_layout_id]&amp;"|"&amp;plotLayout[plot_layout_name],plotLayout[field_level]=A447)))</f>
        <v>|</v>
      </c>
    </row>
    <row r="448" spans="2:2" x14ac:dyDescent="0.25">
      <c r="B448" t="str" cm="1">
        <f t="array" ref="B448">TRANSPOSE(_xlfn._xlws.SORT(_xlfn._xlws.FILTER(plotLayout[plot_layout_id]&amp;"|"&amp;plotLayout[plot_layout_name],plotLayout[field_level]=A448)))</f>
        <v>|</v>
      </c>
    </row>
    <row r="449" spans="2:2" x14ac:dyDescent="0.25">
      <c r="B449" t="str" cm="1">
        <f t="array" ref="B449">TRANSPOSE(_xlfn._xlws.SORT(_xlfn._xlws.FILTER(plotLayout[plot_layout_id]&amp;"|"&amp;plotLayout[plot_layout_name],plotLayout[field_level]=A449)))</f>
        <v>|</v>
      </c>
    </row>
    <row r="450" spans="2:2" x14ac:dyDescent="0.25">
      <c r="B450" t="str" cm="1">
        <f t="array" ref="B450">TRANSPOSE(_xlfn._xlws.SORT(_xlfn._xlws.FILTER(plotLayout[plot_layout_id]&amp;"|"&amp;plotLayout[plot_layout_name],plotLayout[field_level]=A450)))</f>
        <v>|</v>
      </c>
    </row>
    <row r="451" spans="2:2" x14ac:dyDescent="0.25">
      <c r="B451" t="str" cm="1">
        <f t="array" ref="B451">TRANSPOSE(_xlfn._xlws.SORT(_xlfn._xlws.FILTER(plotLayout[plot_layout_id]&amp;"|"&amp;plotLayout[plot_layout_name],plotLayout[field_level]=A451)))</f>
        <v>|</v>
      </c>
    </row>
    <row r="452" spans="2:2" x14ac:dyDescent="0.25">
      <c r="B452" t="str" cm="1">
        <f t="array" ref="B452">TRANSPOSE(_xlfn._xlws.SORT(_xlfn._xlws.FILTER(plotLayout[plot_layout_id]&amp;"|"&amp;plotLayout[plot_layout_name],plotLayout[field_level]=A452)))</f>
        <v>|</v>
      </c>
    </row>
    <row r="453" spans="2:2" x14ac:dyDescent="0.25">
      <c r="B453" t="str" cm="1">
        <f t="array" ref="B453">TRANSPOSE(_xlfn._xlws.SORT(_xlfn._xlws.FILTER(plotLayout[plot_layout_id]&amp;"|"&amp;plotLayout[plot_layout_name],plotLayout[field_level]=A453)))</f>
        <v>|</v>
      </c>
    </row>
    <row r="454" spans="2:2" x14ac:dyDescent="0.25">
      <c r="B454" t="str" cm="1">
        <f t="array" ref="B454">TRANSPOSE(_xlfn._xlws.SORT(_xlfn._xlws.FILTER(plotLayout[plot_layout_id]&amp;"|"&amp;plotLayout[plot_layout_name],plotLayout[field_level]=A454)))</f>
        <v>|</v>
      </c>
    </row>
    <row r="455" spans="2:2" x14ac:dyDescent="0.25">
      <c r="B455" t="str" cm="1">
        <f t="array" ref="B455">TRANSPOSE(_xlfn._xlws.SORT(_xlfn._xlws.FILTER(plotLayout[plot_layout_id]&amp;"|"&amp;plotLayout[plot_layout_name],plotLayout[field_level]=A455)))</f>
        <v>|</v>
      </c>
    </row>
    <row r="456" spans="2:2" x14ac:dyDescent="0.25">
      <c r="B456" t="str" cm="1">
        <f t="array" ref="B456">TRANSPOSE(_xlfn._xlws.SORT(_xlfn._xlws.FILTER(plotLayout[plot_layout_id]&amp;"|"&amp;plotLayout[plot_layout_name],plotLayout[field_level]=A456)))</f>
        <v>|</v>
      </c>
    </row>
    <row r="457" spans="2:2" x14ac:dyDescent="0.25">
      <c r="B457" t="str" cm="1">
        <f t="array" ref="B457">TRANSPOSE(_xlfn._xlws.SORT(_xlfn._xlws.FILTER(plotLayout[plot_layout_id]&amp;"|"&amp;plotLayout[plot_layout_name],plotLayout[field_level]=A457)))</f>
        <v>|</v>
      </c>
    </row>
    <row r="458" spans="2:2" x14ac:dyDescent="0.25">
      <c r="B458" t="str" cm="1">
        <f t="array" ref="B458">TRANSPOSE(_xlfn._xlws.SORT(_xlfn._xlws.FILTER(plotLayout[plot_layout_id]&amp;"|"&amp;plotLayout[plot_layout_name],plotLayout[field_level]=A458)))</f>
        <v>|</v>
      </c>
    </row>
    <row r="459" spans="2:2" x14ac:dyDescent="0.25">
      <c r="B459" t="str" cm="1">
        <f t="array" ref="B459">TRANSPOSE(_xlfn._xlws.SORT(_xlfn._xlws.FILTER(plotLayout[plot_layout_id]&amp;"|"&amp;plotLayout[plot_layout_name],plotLayout[field_level]=A459)))</f>
        <v>|</v>
      </c>
    </row>
    <row r="460" spans="2:2" x14ac:dyDescent="0.25">
      <c r="B460" t="str" cm="1">
        <f t="array" ref="B460">TRANSPOSE(_xlfn._xlws.SORT(_xlfn._xlws.FILTER(plotLayout[plot_layout_id]&amp;"|"&amp;plotLayout[plot_layout_name],plotLayout[field_level]=A460)))</f>
        <v>|</v>
      </c>
    </row>
    <row r="461" spans="2:2" x14ac:dyDescent="0.25">
      <c r="B461" t="str" cm="1">
        <f t="array" ref="B461">TRANSPOSE(_xlfn._xlws.SORT(_xlfn._xlws.FILTER(plotLayout[plot_layout_id]&amp;"|"&amp;plotLayout[plot_layout_name],plotLayout[field_level]=A461)))</f>
        <v>|</v>
      </c>
    </row>
    <row r="462" spans="2:2" x14ac:dyDescent="0.25">
      <c r="B462" t="str" cm="1">
        <f t="array" ref="B462">TRANSPOSE(_xlfn._xlws.SORT(_xlfn._xlws.FILTER(plotLayout[plot_layout_id]&amp;"|"&amp;plotLayout[plot_layout_name],plotLayout[field_level]=A462)))</f>
        <v>|</v>
      </c>
    </row>
    <row r="463" spans="2:2" x14ac:dyDescent="0.25">
      <c r="B463" t="str" cm="1">
        <f t="array" ref="B463">TRANSPOSE(_xlfn._xlws.SORT(_xlfn._xlws.FILTER(plotLayout[plot_layout_id]&amp;"|"&amp;plotLayout[plot_layout_name],plotLayout[field_level]=A463)))</f>
        <v>|</v>
      </c>
    </row>
    <row r="464" spans="2:2" x14ac:dyDescent="0.25">
      <c r="B464" t="str" cm="1">
        <f t="array" ref="B464">TRANSPOSE(_xlfn._xlws.SORT(_xlfn._xlws.FILTER(plotLayout[plot_layout_id]&amp;"|"&amp;plotLayout[plot_layout_name],plotLayout[field_level]=A464)))</f>
        <v>|</v>
      </c>
    </row>
    <row r="465" spans="2:2" x14ac:dyDescent="0.25">
      <c r="B465" t="str" cm="1">
        <f t="array" ref="B465">TRANSPOSE(_xlfn._xlws.SORT(_xlfn._xlws.FILTER(plotLayout[plot_layout_id]&amp;"|"&amp;plotLayout[plot_layout_name],plotLayout[field_level]=A465)))</f>
        <v>|</v>
      </c>
    </row>
    <row r="466" spans="2:2" x14ac:dyDescent="0.25">
      <c r="B466" t="str" cm="1">
        <f t="array" ref="B466">TRANSPOSE(_xlfn._xlws.SORT(_xlfn._xlws.FILTER(plotLayout[plot_layout_id]&amp;"|"&amp;plotLayout[plot_layout_name],plotLayout[field_level]=A466)))</f>
        <v>|</v>
      </c>
    </row>
    <row r="467" spans="2:2" x14ac:dyDescent="0.25">
      <c r="B467" t="str" cm="1">
        <f t="array" ref="B467">TRANSPOSE(_xlfn._xlws.SORT(_xlfn._xlws.FILTER(plotLayout[plot_layout_id]&amp;"|"&amp;plotLayout[plot_layout_name],plotLayout[field_level]=A467)))</f>
        <v>|</v>
      </c>
    </row>
    <row r="468" spans="2:2" x14ac:dyDescent="0.25">
      <c r="B468" t="str" cm="1">
        <f t="array" ref="B468">TRANSPOSE(_xlfn._xlws.SORT(_xlfn._xlws.FILTER(plotLayout[plot_layout_id]&amp;"|"&amp;plotLayout[plot_layout_name],plotLayout[field_level]=A468)))</f>
        <v>|</v>
      </c>
    </row>
    <row r="469" spans="2:2" x14ac:dyDescent="0.25">
      <c r="B469" t="str" cm="1">
        <f t="array" ref="B469">TRANSPOSE(_xlfn._xlws.SORT(_xlfn._xlws.FILTER(plotLayout[plot_layout_id]&amp;"|"&amp;plotLayout[plot_layout_name],plotLayout[field_level]=A469)))</f>
        <v>|</v>
      </c>
    </row>
    <row r="470" spans="2:2" x14ac:dyDescent="0.25">
      <c r="B470" t="str" cm="1">
        <f t="array" ref="B470">TRANSPOSE(_xlfn._xlws.SORT(_xlfn._xlws.FILTER(plotLayout[plot_layout_id]&amp;"|"&amp;plotLayout[plot_layout_name],plotLayout[field_level]=A470)))</f>
        <v>|</v>
      </c>
    </row>
    <row r="471" spans="2:2" x14ac:dyDescent="0.25">
      <c r="B471" t="str" cm="1">
        <f t="array" ref="B471">TRANSPOSE(_xlfn._xlws.SORT(_xlfn._xlws.FILTER(plotLayout[plot_layout_id]&amp;"|"&amp;plotLayout[plot_layout_name],plotLayout[field_level]=A471)))</f>
        <v>|</v>
      </c>
    </row>
    <row r="472" spans="2:2" x14ac:dyDescent="0.25">
      <c r="B472" t="str" cm="1">
        <f t="array" ref="B472">TRANSPOSE(_xlfn._xlws.SORT(_xlfn._xlws.FILTER(plotLayout[plot_layout_id]&amp;"|"&amp;plotLayout[plot_layout_name],plotLayout[field_level]=A472)))</f>
        <v>|</v>
      </c>
    </row>
    <row r="473" spans="2:2" x14ac:dyDescent="0.25">
      <c r="B473" t="str" cm="1">
        <f t="array" ref="B473">TRANSPOSE(_xlfn._xlws.SORT(_xlfn._xlws.FILTER(plotLayout[plot_layout_id]&amp;"|"&amp;plotLayout[plot_layout_name],plotLayout[field_level]=A473)))</f>
        <v>|</v>
      </c>
    </row>
    <row r="474" spans="2:2" x14ac:dyDescent="0.25">
      <c r="B474" t="str" cm="1">
        <f t="array" ref="B474">TRANSPOSE(_xlfn._xlws.SORT(_xlfn._xlws.FILTER(plotLayout[plot_layout_id]&amp;"|"&amp;plotLayout[plot_layout_name],plotLayout[field_level]=A474)))</f>
        <v>|</v>
      </c>
    </row>
    <row r="475" spans="2:2" x14ac:dyDescent="0.25">
      <c r="B475" t="str" cm="1">
        <f t="array" ref="B475">TRANSPOSE(_xlfn._xlws.SORT(_xlfn._xlws.FILTER(plotLayout[plot_layout_id]&amp;"|"&amp;plotLayout[plot_layout_name],plotLayout[field_level]=A475)))</f>
        <v>|</v>
      </c>
    </row>
    <row r="476" spans="2:2" x14ac:dyDescent="0.25">
      <c r="B476" t="str" cm="1">
        <f t="array" ref="B476">TRANSPOSE(_xlfn._xlws.SORT(_xlfn._xlws.FILTER(plotLayout[plot_layout_id]&amp;"|"&amp;plotLayout[plot_layout_name],plotLayout[field_level]=A476)))</f>
        <v>|</v>
      </c>
    </row>
    <row r="477" spans="2:2" x14ac:dyDescent="0.25">
      <c r="B477" t="str" cm="1">
        <f t="array" ref="B477">TRANSPOSE(_xlfn._xlws.SORT(_xlfn._xlws.FILTER(plotLayout[plot_layout_id]&amp;"|"&amp;plotLayout[plot_layout_name],plotLayout[field_level]=A477)))</f>
        <v>|</v>
      </c>
    </row>
    <row r="478" spans="2:2" x14ac:dyDescent="0.25">
      <c r="B478" t="str" cm="1">
        <f t="array" ref="B478">TRANSPOSE(_xlfn._xlws.SORT(_xlfn._xlws.FILTER(plotLayout[plot_layout_id]&amp;"|"&amp;plotLayout[plot_layout_name],plotLayout[field_level]=A478)))</f>
        <v>|</v>
      </c>
    </row>
    <row r="479" spans="2:2" x14ac:dyDescent="0.25">
      <c r="B479" t="str" cm="1">
        <f t="array" ref="B479">TRANSPOSE(_xlfn._xlws.SORT(_xlfn._xlws.FILTER(plotLayout[plot_layout_id]&amp;"|"&amp;plotLayout[plot_layout_name],plotLayout[field_level]=A479)))</f>
        <v>|</v>
      </c>
    </row>
    <row r="480" spans="2:2" x14ac:dyDescent="0.25">
      <c r="B480" t="str" cm="1">
        <f t="array" ref="B480">TRANSPOSE(_xlfn._xlws.SORT(_xlfn._xlws.FILTER(plotLayout[plot_layout_id]&amp;"|"&amp;plotLayout[plot_layout_name],plotLayout[field_level]=A480)))</f>
        <v>|</v>
      </c>
    </row>
    <row r="481" spans="2:2" x14ac:dyDescent="0.25">
      <c r="B481" t="str" cm="1">
        <f t="array" ref="B481">TRANSPOSE(_xlfn._xlws.SORT(_xlfn._xlws.FILTER(plotLayout[plot_layout_id]&amp;"|"&amp;plotLayout[plot_layout_name],plotLayout[field_level]=A481)))</f>
        <v>|</v>
      </c>
    </row>
    <row r="482" spans="2:2" x14ac:dyDescent="0.25">
      <c r="B482" t="str" cm="1">
        <f t="array" ref="B482">TRANSPOSE(_xlfn._xlws.SORT(_xlfn._xlws.FILTER(plotLayout[plot_layout_id]&amp;"|"&amp;plotLayout[plot_layout_name],plotLayout[field_level]=A482)))</f>
        <v>|</v>
      </c>
    </row>
    <row r="483" spans="2:2" x14ac:dyDescent="0.25">
      <c r="B483" t="str" cm="1">
        <f t="array" ref="B483">TRANSPOSE(_xlfn._xlws.SORT(_xlfn._xlws.FILTER(plotLayout[plot_layout_id]&amp;"|"&amp;plotLayout[plot_layout_name],plotLayout[field_level]=A483)))</f>
        <v>|</v>
      </c>
    </row>
    <row r="484" spans="2:2" x14ac:dyDescent="0.25">
      <c r="B484" t="str" cm="1">
        <f t="array" ref="B484">TRANSPOSE(_xlfn._xlws.SORT(_xlfn._xlws.FILTER(plotLayout[plot_layout_id]&amp;"|"&amp;plotLayout[plot_layout_name],plotLayout[field_level]=A484)))</f>
        <v>|</v>
      </c>
    </row>
    <row r="485" spans="2:2" x14ac:dyDescent="0.25">
      <c r="B485" t="str" cm="1">
        <f t="array" ref="B485">TRANSPOSE(_xlfn._xlws.SORT(_xlfn._xlws.FILTER(plotLayout[plot_layout_id]&amp;"|"&amp;plotLayout[plot_layout_name],plotLayout[field_level]=A485)))</f>
        <v>|</v>
      </c>
    </row>
    <row r="486" spans="2:2" x14ac:dyDescent="0.25">
      <c r="B486" t="str" cm="1">
        <f t="array" ref="B486">TRANSPOSE(_xlfn._xlws.SORT(_xlfn._xlws.FILTER(plotLayout[plot_layout_id]&amp;"|"&amp;plotLayout[plot_layout_name],plotLayout[field_level]=A486)))</f>
        <v>|</v>
      </c>
    </row>
    <row r="487" spans="2:2" x14ac:dyDescent="0.25">
      <c r="B487" t="str" cm="1">
        <f t="array" ref="B487">TRANSPOSE(_xlfn._xlws.SORT(_xlfn._xlws.FILTER(plotLayout[plot_layout_id]&amp;"|"&amp;plotLayout[plot_layout_name],plotLayout[field_level]=A487)))</f>
        <v>|</v>
      </c>
    </row>
    <row r="488" spans="2:2" x14ac:dyDescent="0.25">
      <c r="B488" t="str" cm="1">
        <f t="array" ref="B488">TRANSPOSE(_xlfn._xlws.SORT(_xlfn._xlws.FILTER(plotLayout[plot_layout_id]&amp;"|"&amp;plotLayout[plot_layout_name],plotLayout[field_level]=A488)))</f>
        <v>|</v>
      </c>
    </row>
    <row r="489" spans="2:2" x14ac:dyDescent="0.25">
      <c r="B489" t="str" cm="1">
        <f t="array" ref="B489">TRANSPOSE(_xlfn._xlws.SORT(_xlfn._xlws.FILTER(plotLayout[plot_layout_id]&amp;"|"&amp;plotLayout[plot_layout_name],plotLayout[field_level]=A489)))</f>
        <v>|</v>
      </c>
    </row>
    <row r="490" spans="2:2" x14ac:dyDescent="0.25">
      <c r="B490" t="str" cm="1">
        <f t="array" ref="B490">TRANSPOSE(_xlfn._xlws.SORT(_xlfn._xlws.FILTER(plotLayout[plot_layout_id]&amp;"|"&amp;plotLayout[plot_layout_name],plotLayout[field_level]=A490)))</f>
        <v>|</v>
      </c>
    </row>
    <row r="491" spans="2:2" x14ac:dyDescent="0.25">
      <c r="B491" t="str" cm="1">
        <f t="array" ref="B491">TRANSPOSE(_xlfn._xlws.SORT(_xlfn._xlws.FILTER(plotLayout[plot_layout_id]&amp;"|"&amp;plotLayout[plot_layout_name],plotLayout[field_level]=A491)))</f>
        <v>|</v>
      </c>
    </row>
    <row r="492" spans="2:2" x14ac:dyDescent="0.25">
      <c r="B492" t="str" cm="1">
        <f t="array" ref="B492">TRANSPOSE(_xlfn._xlws.SORT(_xlfn._xlws.FILTER(plotLayout[plot_layout_id]&amp;"|"&amp;plotLayout[plot_layout_name],plotLayout[field_level]=A492)))</f>
        <v>|</v>
      </c>
    </row>
    <row r="493" spans="2:2" x14ac:dyDescent="0.25">
      <c r="B493" t="str" cm="1">
        <f t="array" ref="B493">TRANSPOSE(_xlfn._xlws.SORT(_xlfn._xlws.FILTER(plotLayout[plot_layout_id]&amp;"|"&amp;plotLayout[plot_layout_name],plotLayout[field_level]=A493)))</f>
        <v>|</v>
      </c>
    </row>
    <row r="494" spans="2:2" x14ac:dyDescent="0.25">
      <c r="B494" t="str" cm="1">
        <f t="array" ref="B494">TRANSPOSE(_xlfn._xlws.SORT(_xlfn._xlws.FILTER(plotLayout[plot_layout_id]&amp;"|"&amp;plotLayout[plot_layout_name],plotLayout[field_level]=A494)))</f>
        <v>|</v>
      </c>
    </row>
    <row r="495" spans="2:2" x14ac:dyDescent="0.25">
      <c r="B495" t="str" cm="1">
        <f t="array" ref="B495">TRANSPOSE(_xlfn._xlws.SORT(_xlfn._xlws.FILTER(plotLayout[plot_layout_id]&amp;"|"&amp;plotLayout[plot_layout_name],plotLayout[field_level]=A495)))</f>
        <v>|</v>
      </c>
    </row>
    <row r="496" spans="2:2" x14ac:dyDescent="0.25">
      <c r="B496" t="str" cm="1">
        <f t="array" ref="B496">TRANSPOSE(_xlfn._xlws.SORT(_xlfn._xlws.FILTER(plotLayout[plot_layout_id]&amp;"|"&amp;plotLayout[plot_layout_name],plotLayout[field_level]=A496)))</f>
        <v>|</v>
      </c>
    </row>
    <row r="497" spans="2:2" x14ac:dyDescent="0.25">
      <c r="B497" t="str" cm="1">
        <f t="array" ref="B497">TRANSPOSE(_xlfn._xlws.SORT(_xlfn._xlws.FILTER(plotLayout[plot_layout_id]&amp;"|"&amp;plotLayout[plot_layout_name],plotLayout[field_level]=A497)))</f>
        <v>|</v>
      </c>
    </row>
    <row r="498" spans="2:2" x14ac:dyDescent="0.25">
      <c r="B498" t="str" cm="1">
        <f t="array" ref="B498">TRANSPOSE(_xlfn._xlws.SORT(_xlfn._xlws.FILTER(plotLayout[plot_layout_id]&amp;"|"&amp;plotLayout[plot_layout_name],plotLayout[field_level]=A498)))</f>
        <v>|</v>
      </c>
    </row>
    <row r="499" spans="2:2" x14ac:dyDescent="0.25">
      <c r="B499" t="str" cm="1">
        <f t="array" ref="B499">TRANSPOSE(_xlfn._xlws.SORT(_xlfn._xlws.FILTER(plotLayout[plot_layout_id]&amp;"|"&amp;plotLayout[plot_layout_name],plotLayout[field_level]=A499)))</f>
        <v>|</v>
      </c>
    </row>
    <row r="500" spans="2:2" s="94" customFormat="1" x14ac:dyDescent="0.25">
      <c r="B500" s="94" t="str" cm="1">
        <f t="array" ref="B500">TRANSPOSE(_xlfn._xlws.SORT(_xlfn._xlws.FILTER(plotLayout[plot_layout_id]&amp;"|"&amp;plotLayout[plot_layout_name],plotLayout[field_level]=A500)))</f>
        <v>|</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election activeCell="J36" sqref="J36"/>
    </sheetView>
  </sheetViews>
  <sheetFormatPr defaultRowHeight="15" x14ac:dyDescent="0.25"/>
  <cols>
    <col min="1" max="1" width="17.28515625" bestFit="1" customWidth="1"/>
    <col min="2" max="2" width="10.5703125" customWidth="1"/>
    <col min="3" max="200" width="3.140625" customWidth="1"/>
    <col min="16383" max="16383" width="8.7109375" customWidth="1"/>
  </cols>
  <sheetData>
    <row r="1" spans="1:9" s="106" customFormat="1" ht="24" customHeight="1" x14ac:dyDescent="0.25">
      <c r="A1" s="239" t="s">
        <v>8410</v>
      </c>
      <c r="I1" s="107"/>
    </row>
    <row r="2" spans="1:9" x14ac:dyDescent="0.25">
      <c r="A2" t="e" cm="1" vm="1">
        <f t="array" ref="A2">_xlfn._xlws.SORT(_xlfn.UNIQUE(_xlfn._xlws.FILTER(plots[experiment_id], plots[experiment_id] &lt;&gt; "")))</f>
        <v>#VALUE!</v>
      </c>
      <c r="B2" t="e" cm="1" vm="2">
        <f t="array" ref="B2">TRANSPOSE(_xlfn._xlws.SORT(_xlfn._xlws.FILTER(plots[plot_id]&amp;"|"&amp;plots[plot_name],plots[experiment_id]=A2)))</f>
        <v>#VALUE!</v>
      </c>
    </row>
    <row r="3" spans="1:9" x14ac:dyDescent="0.25">
      <c r="B3" t="str" cm="1">
        <f t="array" ref="B3">TRANSPOSE(_xlfn._xlws.SORT(_xlfn._xlws.FILTER(plots[plot_id]&amp;"|"&amp;plots[plot_name],plots[experiment_id]=A3)))</f>
        <v>|</v>
      </c>
    </row>
    <row r="4" spans="1:9" x14ac:dyDescent="0.25">
      <c r="B4" t="str" cm="1">
        <f t="array" ref="B4">TRANSPOSE(_xlfn._xlws.SORT(_xlfn._xlws.FILTER(plots[plot_id]&amp;"|"&amp;plots[plot_name],plots[experiment_id]=A4)))</f>
        <v>|</v>
      </c>
    </row>
    <row r="5" spans="1:9" x14ac:dyDescent="0.25">
      <c r="B5" t="str" cm="1">
        <f t="array" ref="B5">TRANSPOSE(_xlfn._xlws.SORT(_xlfn._xlws.FILTER(plots[plot_id]&amp;"|"&amp;plots[plot_name],plots[experiment_id]=A5)))</f>
        <v>|</v>
      </c>
    </row>
    <row r="6" spans="1:9" x14ac:dyDescent="0.25">
      <c r="B6" t="str" cm="1">
        <f t="array" ref="B6">TRANSPOSE(_xlfn._xlws.SORT(_xlfn._xlws.FILTER(plots[plot_id]&amp;"|"&amp;plots[plot_name],plots[experiment_id]=A6)))</f>
        <v>|</v>
      </c>
    </row>
    <row r="7" spans="1:9" x14ac:dyDescent="0.25">
      <c r="B7" t="str" cm="1">
        <f t="array" ref="B7">TRANSPOSE(_xlfn._xlws.SORT(_xlfn._xlws.FILTER(plots[plot_id]&amp;"|"&amp;plots[plot_name],plots[experiment_id]=A7)))</f>
        <v>|</v>
      </c>
    </row>
    <row r="8" spans="1:9" x14ac:dyDescent="0.25">
      <c r="B8" t="str" cm="1">
        <f t="array" ref="B8">TRANSPOSE(_xlfn._xlws.SORT(_xlfn._xlws.FILTER(plots[plot_id]&amp;"|"&amp;plots[plot_name],plots[experiment_id]=A8)))</f>
        <v>|</v>
      </c>
    </row>
    <row r="9" spans="1:9" x14ac:dyDescent="0.25">
      <c r="B9" t="str" cm="1">
        <f t="array" ref="B9">TRANSPOSE(_xlfn._xlws.SORT(_xlfn._xlws.FILTER(plots[plot_id]&amp;"|"&amp;plots[plot_name],plots[experiment_id]=A9)))</f>
        <v>|</v>
      </c>
    </row>
    <row r="10" spans="1:9" x14ac:dyDescent="0.25">
      <c r="B10" t="str" cm="1">
        <f t="array" ref="B10">TRANSPOSE(_xlfn._xlws.SORT(_xlfn._xlws.FILTER(plots[plot_id]&amp;"|"&amp;plots[plot_name],plots[experiment_id]=A10)))</f>
        <v>|</v>
      </c>
    </row>
    <row r="11" spans="1:9" x14ac:dyDescent="0.25">
      <c r="B11" t="str" cm="1">
        <f t="array" ref="B11">TRANSPOSE(_xlfn._xlws.SORT(_xlfn._xlws.FILTER(plots[plot_id]&amp;"|"&amp;plots[plot_name],plots[experiment_id]=A11)))</f>
        <v>|</v>
      </c>
    </row>
    <row r="12" spans="1:9" x14ac:dyDescent="0.25">
      <c r="B12" t="str" cm="1">
        <f t="array" ref="B12">TRANSPOSE(_xlfn._xlws.SORT(_xlfn._xlws.FILTER(plots[plot_id]&amp;"|"&amp;plots[plot_name],plots[experiment_id]=A12)))</f>
        <v>|</v>
      </c>
    </row>
    <row r="13" spans="1:9" x14ac:dyDescent="0.25">
      <c r="B13" t="str" cm="1">
        <f t="array" ref="B13">TRANSPOSE(_xlfn._xlws.SORT(_xlfn._xlws.FILTER(plots[plot_id]&amp;"|"&amp;plots[plot_name],plots[experiment_id]=A13)))</f>
        <v>|</v>
      </c>
    </row>
    <row r="14" spans="1:9" x14ac:dyDescent="0.25">
      <c r="B14" t="str" cm="1">
        <f t="array" ref="B14">TRANSPOSE(_xlfn._xlws.SORT(_xlfn._xlws.FILTER(plots[plot_id]&amp;"|"&amp;plots[plot_name],plots[experiment_id]=A14)))</f>
        <v>|</v>
      </c>
    </row>
    <row r="15" spans="1:9" x14ac:dyDescent="0.25">
      <c r="B15" t="str" cm="1">
        <f t="array" ref="B15">TRANSPOSE(_xlfn._xlws.SORT(_xlfn._xlws.FILTER(plots[plot_id]&amp;"|"&amp;plots[plot_name],plots[experiment_id]=A15)))</f>
        <v>|</v>
      </c>
    </row>
    <row r="16" spans="1:9" x14ac:dyDescent="0.25">
      <c r="B16" t="str" cm="1">
        <f t="array" ref="B16">TRANSPOSE(_xlfn._xlws.SORT(_xlfn._xlws.FILTER(plots[plot_id]&amp;"|"&amp;plots[plot_name],plots[experiment_id]=A16)))</f>
        <v>|</v>
      </c>
    </row>
    <row r="17" spans="2:2" x14ac:dyDescent="0.25">
      <c r="B17" t="str" cm="1">
        <f t="array" ref="B17">TRANSPOSE(_xlfn._xlws.SORT(_xlfn._xlws.FILTER(plots[plot_id]&amp;"|"&amp;plots[plot_name],plots[experiment_id]=A17)))</f>
        <v>|</v>
      </c>
    </row>
    <row r="18" spans="2:2" x14ac:dyDescent="0.25">
      <c r="B18" t="str" cm="1">
        <f t="array" ref="B18">TRANSPOSE(_xlfn._xlws.SORT(_xlfn._xlws.FILTER(plots[plot_id]&amp;"|"&amp;plots[plot_name],plots[experiment_id]=A18)))</f>
        <v>|</v>
      </c>
    </row>
    <row r="19" spans="2:2" x14ac:dyDescent="0.25">
      <c r="B19" t="str" cm="1">
        <f t="array" ref="B19">TRANSPOSE(_xlfn._xlws.SORT(_xlfn._xlws.FILTER(plots[plot_id]&amp;"|"&amp;plots[plot_name],plots[experiment_id]=A19)))</f>
        <v>|</v>
      </c>
    </row>
    <row r="20" spans="2:2" x14ac:dyDescent="0.25">
      <c r="B20" t="str" cm="1">
        <f t="array" ref="B20">TRANSPOSE(_xlfn._xlws.SORT(_xlfn._xlws.FILTER(plots[plot_id]&amp;"|"&amp;plots[plot_name],plots[experiment_id]=A20)))</f>
        <v>|</v>
      </c>
    </row>
    <row r="21" spans="2:2" x14ac:dyDescent="0.25">
      <c r="B21" t="str" cm="1">
        <f t="array" ref="B21">TRANSPOSE(_xlfn._xlws.SORT(_xlfn._xlws.FILTER(plots[plot_id]&amp;"|"&amp;plots[plot_name],plots[experiment_id]=A21)))</f>
        <v>|</v>
      </c>
    </row>
    <row r="22" spans="2:2" x14ac:dyDescent="0.25">
      <c r="B22" t="str" cm="1">
        <f t="array" ref="B22">TRANSPOSE(_xlfn._xlws.SORT(_xlfn._xlws.FILTER(plots[plot_id]&amp;"|"&amp;plots[plot_name],plots[experiment_id]=A22)))</f>
        <v>|</v>
      </c>
    </row>
    <row r="23" spans="2:2" x14ac:dyDescent="0.25">
      <c r="B23" t="str" cm="1">
        <f t="array" ref="B23">TRANSPOSE(_xlfn._xlws.SORT(_xlfn._xlws.FILTER(plots[plot_id]&amp;"|"&amp;plots[plot_name],plots[experiment_id]=A23)))</f>
        <v>|</v>
      </c>
    </row>
    <row r="24" spans="2:2" x14ac:dyDescent="0.25">
      <c r="B24" t="str" cm="1">
        <f t="array" ref="B24">TRANSPOSE(_xlfn._xlws.SORT(_xlfn._xlws.FILTER(plots[plot_id]&amp;"|"&amp;plots[plot_name],plots[experiment_id]=A24)))</f>
        <v>|</v>
      </c>
    </row>
    <row r="25" spans="2:2" x14ac:dyDescent="0.25">
      <c r="B25" t="str" cm="1">
        <f t="array" ref="B25">TRANSPOSE(_xlfn._xlws.SORT(_xlfn._xlws.FILTER(plots[plot_id]&amp;"|"&amp;plots[plot_name],plots[experiment_id]=A25)))</f>
        <v>|</v>
      </c>
    </row>
    <row r="26" spans="2:2" x14ac:dyDescent="0.25">
      <c r="B26" t="str" cm="1">
        <f t="array" ref="B26">TRANSPOSE(_xlfn._xlws.SORT(_xlfn._xlws.FILTER(plots[plot_id]&amp;"|"&amp;plots[plot_name],plots[experiment_id]=A26)))</f>
        <v>|</v>
      </c>
    </row>
    <row r="27" spans="2:2" x14ac:dyDescent="0.25">
      <c r="B27" t="str" cm="1">
        <f t="array" ref="B27">TRANSPOSE(_xlfn._xlws.SORT(_xlfn._xlws.FILTER(plots[plot_id]&amp;"|"&amp;plots[plot_name],plots[experiment_id]=A27)))</f>
        <v>|</v>
      </c>
    </row>
    <row r="28" spans="2:2" x14ac:dyDescent="0.25">
      <c r="B28" t="str" cm="1">
        <f t="array" ref="B28">TRANSPOSE(_xlfn._xlws.SORT(_xlfn._xlws.FILTER(plots[plot_id]&amp;"|"&amp;plots[plot_name],plots[experiment_id]=A28)))</f>
        <v>|</v>
      </c>
    </row>
    <row r="29" spans="2:2" x14ac:dyDescent="0.25">
      <c r="B29" t="str" cm="1">
        <f t="array" ref="B29">TRANSPOSE(_xlfn._xlws.SORT(_xlfn._xlws.FILTER(plots[plot_id]&amp;"|"&amp;plots[plot_name],plots[experiment_id]=A29)))</f>
        <v>|</v>
      </c>
    </row>
    <row r="30" spans="2:2" x14ac:dyDescent="0.25">
      <c r="B30" t="str" cm="1">
        <f t="array" ref="B30">TRANSPOSE(_xlfn._xlws.SORT(_xlfn._xlws.FILTER(plots[plot_id]&amp;"|"&amp;plots[plot_name],plots[experiment_id]=A30)))</f>
        <v>|</v>
      </c>
    </row>
    <row r="31" spans="2:2" x14ac:dyDescent="0.25">
      <c r="B31" t="str" cm="1">
        <f t="array" ref="B31">TRANSPOSE(_xlfn._xlws.SORT(_xlfn._xlws.FILTER(plots[plot_id]&amp;"|"&amp;plots[plot_name],plots[experiment_id]=A31)))</f>
        <v>|</v>
      </c>
    </row>
    <row r="32" spans="2:2" x14ac:dyDescent="0.25">
      <c r="B32" t="str" cm="1">
        <f t="array" ref="B32">TRANSPOSE(_xlfn._xlws.SORT(_xlfn._xlws.FILTER(plots[plot_id]&amp;"|"&amp;plots[plot_name],plots[experiment_id]=A32)))</f>
        <v>|</v>
      </c>
    </row>
    <row r="33" spans="2:2" x14ac:dyDescent="0.25">
      <c r="B33" t="str" cm="1">
        <f t="array" ref="B33">TRANSPOSE(_xlfn._xlws.SORT(_xlfn._xlws.FILTER(plots[plot_id]&amp;"|"&amp;plots[plot_name],plots[experiment_id]=A33)))</f>
        <v>|</v>
      </c>
    </row>
    <row r="34" spans="2:2" x14ac:dyDescent="0.25">
      <c r="B34" t="str" cm="1">
        <f t="array" ref="B34">TRANSPOSE(_xlfn._xlws.SORT(_xlfn._xlws.FILTER(plots[plot_id]&amp;"|"&amp;plots[plot_name],plots[experiment_id]=A34)))</f>
        <v>|</v>
      </c>
    </row>
    <row r="35" spans="2:2" x14ac:dyDescent="0.25">
      <c r="B35" t="str" cm="1">
        <f t="array" ref="B35">TRANSPOSE(_xlfn._xlws.SORT(_xlfn._xlws.FILTER(plots[plot_id]&amp;"|"&amp;plots[plot_name],plots[experiment_id]=A35)))</f>
        <v>|</v>
      </c>
    </row>
    <row r="36" spans="2:2" x14ac:dyDescent="0.25">
      <c r="B36" t="str" cm="1">
        <f t="array" ref="B36">TRANSPOSE(_xlfn._xlws.SORT(_xlfn._xlws.FILTER(plots[plot_id]&amp;"|"&amp;plots[plot_name],plots[experiment_id]=A36)))</f>
        <v>|</v>
      </c>
    </row>
    <row r="37" spans="2:2" x14ac:dyDescent="0.25">
      <c r="B37" t="str" cm="1">
        <f t="array" ref="B37">TRANSPOSE(_xlfn._xlws.SORT(_xlfn._xlws.FILTER(plots[plot_id]&amp;"|"&amp;plots[plot_name],plots[experiment_id]=A37)))</f>
        <v>|</v>
      </c>
    </row>
    <row r="38" spans="2:2" x14ac:dyDescent="0.25">
      <c r="B38" t="str" cm="1">
        <f t="array" ref="B38">TRANSPOSE(_xlfn._xlws.SORT(_xlfn._xlws.FILTER(plots[plot_id]&amp;"|"&amp;plots[plot_name],plots[experiment_id]=A38)))</f>
        <v>|</v>
      </c>
    </row>
    <row r="39" spans="2:2" x14ac:dyDescent="0.25">
      <c r="B39" t="str" cm="1">
        <f t="array" ref="B39">TRANSPOSE(_xlfn._xlws.SORT(_xlfn._xlws.FILTER(plots[plot_id]&amp;"|"&amp;plots[plot_name],plots[experiment_id]=A39)))</f>
        <v>|</v>
      </c>
    </row>
    <row r="40" spans="2:2" x14ac:dyDescent="0.25">
      <c r="B40" t="str" cm="1">
        <f t="array" ref="B40">TRANSPOSE(_xlfn._xlws.SORT(_xlfn._xlws.FILTER(plots[plot_id]&amp;"|"&amp;plots[plot_name],plots[experiment_id]=A40)))</f>
        <v>|</v>
      </c>
    </row>
    <row r="41" spans="2:2" x14ac:dyDescent="0.25">
      <c r="B41" t="str" cm="1">
        <f t="array" ref="B41">TRANSPOSE(_xlfn._xlws.SORT(_xlfn._xlws.FILTER(plots[plot_id]&amp;"|"&amp;plots[plot_name],plots[experiment_id]=A41)))</f>
        <v>|</v>
      </c>
    </row>
    <row r="42" spans="2:2" x14ac:dyDescent="0.25">
      <c r="B42" t="str" cm="1">
        <f t="array" ref="B42">TRANSPOSE(_xlfn._xlws.SORT(_xlfn._xlws.FILTER(plots[plot_id]&amp;"|"&amp;plots[plot_name],plots[experiment_id]=A42)))</f>
        <v>|</v>
      </c>
    </row>
    <row r="43" spans="2:2" x14ac:dyDescent="0.25">
      <c r="B43" t="str" cm="1">
        <f t="array" ref="B43">TRANSPOSE(_xlfn._xlws.SORT(_xlfn._xlws.FILTER(plots[plot_id]&amp;"|"&amp;plots[plot_name],plots[experiment_id]=A43)))</f>
        <v>|</v>
      </c>
    </row>
    <row r="44" spans="2:2" x14ac:dyDescent="0.25">
      <c r="B44" t="str" cm="1">
        <f t="array" ref="B44">TRANSPOSE(_xlfn._xlws.SORT(_xlfn._xlws.FILTER(plots[plot_id]&amp;"|"&amp;plots[plot_name],plots[experiment_id]=A44)))</f>
        <v>|</v>
      </c>
    </row>
    <row r="45" spans="2:2" x14ac:dyDescent="0.25">
      <c r="B45" t="str" cm="1">
        <f t="array" ref="B45">TRANSPOSE(_xlfn._xlws.SORT(_xlfn._xlws.FILTER(plots[plot_id]&amp;"|"&amp;plots[plot_name],plots[experiment_id]=A45)))</f>
        <v>|</v>
      </c>
    </row>
    <row r="46" spans="2:2" x14ac:dyDescent="0.25">
      <c r="B46" t="str" cm="1">
        <f t="array" ref="B46">TRANSPOSE(_xlfn._xlws.SORT(_xlfn._xlws.FILTER(plots[plot_id]&amp;"|"&amp;plots[plot_name],plots[experiment_id]=A46)))</f>
        <v>|</v>
      </c>
    </row>
    <row r="47" spans="2:2" x14ac:dyDescent="0.25">
      <c r="B47" t="str" cm="1">
        <f t="array" ref="B47">TRANSPOSE(_xlfn._xlws.SORT(_xlfn._xlws.FILTER(plots[plot_id]&amp;"|"&amp;plots[plot_name],plots[experiment_id]=A47)))</f>
        <v>|</v>
      </c>
    </row>
    <row r="48" spans="2:2" x14ac:dyDescent="0.25">
      <c r="B48" t="str" cm="1">
        <f t="array" ref="B48">TRANSPOSE(_xlfn._xlws.SORT(_xlfn._xlws.FILTER(plots[plot_id]&amp;"|"&amp;plots[plot_name],plots[experiment_id]=A48)))</f>
        <v>|</v>
      </c>
    </row>
    <row r="49" spans="2:2" x14ac:dyDescent="0.25">
      <c r="B49" t="str" cm="1">
        <f t="array" ref="B49">TRANSPOSE(_xlfn._xlws.SORT(_xlfn._xlws.FILTER(plots[plot_id]&amp;"|"&amp;plots[plot_name],plots[experiment_id]=A49)))</f>
        <v>|</v>
      </c>
    </row>
    <row r="50" spans="2:2" x14ac:dyDescent="0.25">
      <c r="B50" t="str" cm="1">
        <f t="array" ref="B50">TRANSPOSE(_xlfn._xlws.SORT(_xlfn._xlws.FILTER(plots[plot_id]&amp;"|"&amp;plots[plot_name],plots[experiment_id]=A50)))</f>
        <v>|</v>
      </c>
    </row>
    <row r="51" spans="2:2" x14ac:dyDescent="0.25">
      <c r="B51" t="str" cm="1">
        <f t="array" ref="B51">TRANSPOSE(_xlfn._xlws.SORT(_xlfn._xlws.FILTER(plots[plot_id]&amp;"|"&amp;plots[plot_name],plots[experiment_id]=A51)))</f>
        <v>|</v>
      </c>
    </row>
    <row r="52" spans="2:2" x14ac:dyDescent="0.25">
      <c r="B52" t="str" cm="1">
        <f t="array" ref="B52">TRANSPOSE(_xlfn._xlws.SORT(_xlfn._xlws.FILTER(plots[plot_id]&amp;"|"&amp;plots[plot_name],plots[experiment_id]=A52)))</f>
        <v>|</v>
      </c>
    </row>
    <row r="53" spans="2:2" x14ac:dyDescent="0.25">
      <c r="B53" t="str" cm="1">
        <f t="array" ref="B53">TRANSPOSE(_xlfn._xlws.SORT(_xlfn._xlws.FILTER(plots[plot_id]&amp;"|"&amp;plots[plot_name],plots[experiment_id]=A53)))</f>
        <v>|</v>
      </c>
    </row>
    <row r="54" spans="2:2" x14ac:dyDescent="0.25">
      <c r="B54" t="str" cm="1">
        <f t="array" ref="B54">TRANSPOSE(_xlfn._xlws.SORT(_xlfn._xlws.FILTER(plots[plot_id]&amp;"|"&amp;plots[plot_name],plots[experiment_id]=A54)))</f>
        <v>|</v>
      </c>
    </row>
    <row r="55" spans="2:2" x14ac:dyDescent="0.25">
      <c r="B55" t="str" cm="1">
        <f t="array" ref="B55">TRANSPOSE(_xlfn._xlws.SORT(_xlfn._xlws.FILTER(plots[plot_id]&amp;"|"&amp;plots[plot_name],plots[experiment_id]=A55)))</f>
        <v>|</v>
      </c>
    </row>
    <row r="56" spans="2:2" x14ac:dyDescent="0.25">
      <c r="B56" t="str" cm="1">
        <f t="array" ref="B56">TRANSPOSE(_xlfn._xlws.SORT(_xlfn._xlws.FILTER(plots[plot_id]&amp;"|"&amp;plots[plot_name],plots[experiment_id]=A56)))</f>
        <v>|</v>
      </c>
    </row>
    <row r="57" spans="2:2" x14ac:dyDescent="0.25">
      <c r="B57" t="str" cm="1">
        <f t="array" ref="B57">TRANSPOSE(_xlfn._xlws.SORT(_xlfn._xlws.FILTER(plots[plot_id]&amp;"|"&amp;plots[plot_name],plots[experiment_id]=A57)))</f>
        <v>|</v>
      </c>
    </row>
    <row r="58" spans="2:2" x14ac:dyDescent="0.25">
      <c r="B58" t="str" cm="1">
        <f t="array" ref="B58">TRANSPOSE(_xlfn._xlws.SORT(_xlfn._xlws.FILTER(plots[plot_id]&amp;"|"&amp;plots[plot_name],plots[experiment_id]=A58)))</f>
        <v>|</v>
      </c>
    </row>
    <row r="59" spans="2:2" x14ac:dyDescent="0.25">
      <c r="B59" t="str" cm="1">
        <f t="array" ref="B59">TRANSPOSE(_xlfn._xlws.SORT(_xlfn._xlws.FILTER(plots[plot_id]&amp;"|"&amp;plots[plot_name],plots[experiment_id]=A59)))</f>
        <v>|</v>
      </c>
    </row>
    <row r="60" spans="2:2" x14ac:dyDescent="0.25">
      <c r="B60" t="str" cm="1">
        <f t="array" ref="B60">TRANSPOSE(_xlfn._xlws.SORT(_xlfn._xlws.FILTER(plots[plot_id]&amp;"|"&amp;plots[plot_name],plots[experiment_id]=A60)))</f>
        <v>|</v>
      </c>
    </row>
    <row r="61" spans="2:2" x14ac:dyDescent="0.25">
      <c r="B61" t="str" cm="1">
        <f t="array" ref="B61">TRANSPOSE(_xlfn._xlws.SORT(_xlfn._xlws.FILTER(plots[plot_id]&amp;"|"&amp;plots[plot_name],plots[experiment_id]=A61)))</f>
        <v>|</v>
      </c>
    </row>
    <row r="62" spans="2:2" x14ac:dyDescent="0.25">
      <c r="B62" t="str" cm="1">
        <f t="array" ref="B62">TRANSPOSE(_xlfn._xlws.SORT(_xlfn._xlws.FILTER(plots[plot_id]&amp;"|"&amp;plots[plot_name],plots[experiment_id]=A62)))</f>
        <v>|</v>
      </c>
    </row>
    <row r="63" spans="2:2" x14ac:dyDescent="0.25">
      <c r="B63" t="str" cm="1">
        <f t="array" ref="B63">TRANSPOSE(_xlfn._xlws.SORT(_xlfn._xlws.FILTER(plots[plot_id]&amp;"|"&amp;plots[plot_name],plots[experiment_id]=A63)))</f>
        <v>|</v>
      </c>
    </row>
    <row r="64" spans="2:2" x14ac:dyDescent="0.25">
      <c r="B64" t="str" cm="1">
        <f t="array" ref="B64">TRANSPOSE(_xlfn._xlws.SORT(_xlfn._xlws.FILTER(plots[plot_id]&amp;"|"&amp;plots[plot_name],plots[experiment_id]=A64)))</f>
        <v>|</v>
      </c>
    </row>
    <row r="65" spans="2:2" x14ac:dyDescent="0.25">
      <c r="B65" t="str" cm="1">
        <f t="array" ref="B65">TRANSPOSE(_xlfn._xlws.SORT(_xlfn._xlws.FILTER(plots[plot_id]&amp;"|"&amp;plots[plot_name],plots[experiment_id]=A65)))</f>
        <v>|</v>
      </c>
    </row>
    <row r="66" spans="2:2" x14ac:dyDescent="0.25">
      <c r="B66" t="str" cm="1">
        <f t="array" ref="B66">TRANSPOSE(_xlfn._xlws.SORT(_xlfn._xlws.FILTER(plots[plot_id]&amp;"|"&amp;plots[plot_name],plots[experiment_id]=A66)))</f>
        <v>|</v>
      </c>
    </row>
    <row r="67" spans="2:2" x14ac:dyDescent="0.25">
      <c r="B67" t="str" cm="1">
        <f t="array" ref="B67">TRANSPOSE(_xlfn._xlws.SORT(_xlfn._xlws.FILTER(plots[plot_id]&amp;"|"&amp;plots[plot_name],plots[experiment_id]=A67)))</f>
        <v>|</v>
      </c>
    </row>
    <row r="68" spans="2:2" x14ac:dyDescent="0.25">
      <c r="B68" t="str" cm="1">
        <f t="array" ref="B68">TRANSPOSE(_xlfn._xlws.SORT(_xlfn._xlws.FILTER(plots[plot_id]&amp;"|"&amp;plots[plot_name],plots[experiment_id]=A68)))</f>
        <v>|</v>
      </c>
    </row>
    <row r="69" spans="2:2" x14ac:dyDescent="0.25">
      <c r="B69" t="str" cm="1">
        <f t="array" ref="B69">TRANSPOSE(_xlfn._xlws.SORT(_xlfn._xlws.FILTER(plots[plot_id]&amp;"|"&amp;plots[plot_name],plots[experiment_id]=A69)))</f>
        <v>|</v>
      </c>
    </row>
    <row r="70" spans="2:2" x14ac:dyDescent="0.25">
      <c r="B70" t="str" cm="1">
        <f t="array" ref="B70">TRANSPOSE(_xlfn._xlws.SORT(_xlfn._xlws.FILTER(plots[plot_id]&amp;"|"&amp;plots[plot_name],plots[experiment_id]=A70)))</f>
        <v>|</v>
      </c>
    </row>
    <row r="71" spans="2:2" x14ac:dyDescent="0.25">
      <c r="B71" t="str" cm="1">
        <f t="array" ref="B71">TRANSPOSE(_xlfn._xlws.SORT(_xlfn._xlws.FILTER(plots[plot_id]&amp;"|"&amp;plots[plot_name],plots[experiment_id]=A71)))</f>
        <v>|</v>
      </c>
    </row>
    <row r="72" spans="2:2" x14ac:dyDescent="0.25">
      <c r="B72" t="str" cm="1">
        <f t="array" ref="B72">TRANSPOSE(_xlfn._xlws.SORT(_xlfn._xlws.FILTER(plots[plot_id]&amp;"|"&amp;plots[plot_name],plots[experiment_id]=A72)))</f>
        <v>|</v>
      </c>
    </row>
    <row r="73" spans="2:2" x14ac:dyDescent="0.25">
      <c r="B73" t="str" cm="1">
        <f t="array" ref="B73">TRANSPOSE(_xlfn._xlws.SORT(_xlfn._xlws.FILTER(plots[plot_id]&amp;"|"&amp;plots[plot_name],plots[experiment_id]=A73)))</f>
        <v>|</v>
      </c>
    </row>
    <row r="74" spans="2:2" x14ac:dyDescent="0.25">
      <c r="B74" t="str" cm="1">
        <f t="array" ref="B74">TRANSPOSE(_xlfn._xlws.SORT(_xlfn._xlws.FILTER(plots[plot_id]&amp;"|"&amp;plots[plot_name],plots[experiment_id]=A74)))</f>
        <v>|</v>
      </c>
    </row>
    <row r="75" spans="2:2" x14ac:dyDescent="0.25">
      <c r="B75" t="str" cm="1">
        <f t="array" ref="B75">TRANSPOSE(_xlfn._xlws.SORT(_xlfn._xlws.FILTER(plots[plot_id]&amp;"|"&amp;plots[plot_name],plots[experiment_id]=A75)))</f>
        <v>|</v>
      </c>
    </row>
    <row r="76" spans="2:2" x14ac:dyDescent="0.25">
      <c r="B76" t="str" cm="1">
        <f t="array" ref="B76">TRANSPOSE(_xlfn._xlws.SORT(_xlfn._xlws.FILTER(plots[plot_id]&amp;"|"&amp;plots[plot_name],plots[experiment_id]=A76)))</f>
        <v>|</v>
      </c>
    </row>
    <row r="77" spans="2:2" x14ac:dyDescent="0.25">
      <c r="B77" t="str" cm="1">
        <f t="array" ref="B77">TRANSPOSE(_xlfn._xlws.SORT(_xlfn._xlws.FILTER(plots[plot_id]&amp;"|"&amp;plots[plot_name],plots[experiment_id]=A77)))</f>
        <v>|</v>
      </c>
    </row>
    <row r="78" spans="2:2" x14ac:dyDescent="0.25">
      <c r="B78" t="str" cm="1">
        <f t="array" ref="B78">TRANSPOSE(_xlfn._xlws.SORT(_xlfn._xlws.FILTER(plots[plot_id]&amp;"|"&amp;plots[plot_name],plots[experiment_id]=A78)))</f>
        <v>|</v>
      </c>
    </row>
    <row r="79" spans="2:2" x14ac:dyDescent="0.25">
      <c r="B79" t="str" cm="1">
        <f t="array" ref="B79">TRANSPOSE(_xlfn._xlws.SORT(_xlfn._xlws.FILTER(plots[plot_id]&amp;"|"&amp;plots[plot_name],plots[experiment_id]=A79)))</f>
        <v>|</v>
      </c>
    </row>
    <row r="80" spans="2:2" x14ac:dyDescent="0.25">
      <c r="B80" t="str" cm="1">
        <f t="array" ref="B80">TRANSPOSE(_xlfn._xlws.SORT(_xlfn._xlws.FILTER(plots[plot_id]&amp;"|"&amp;plots[plot_name],plots[experiment_id]=A80)))</f>
        <v>|</v>
      </c>
    </row>
    <row r="81" spans="2:2" x14ac:dyDescent="0.25">
      <c r="B81" t="str" cm="1">
        <f t="array" ref="B81">TRANSPOSE(_xlfn._xlws.SORT(_xlfn._xlws.FILTER(plots[plot_id]&amp;"|"&amp;plots[plot_name],plots[experiment_id]=A81)))</f>
        <v>|</v>
      </c>
    </row>
    <row r="82" spans="2:2" x14ac:dyDescent="0.25">
      <c r="B82" t="str" cm="1">
        <f t="array" ref="B82">TRANSPOSE(_xlfn._xlws.SORT(_xlfn._xlws.FILTER(plots[plot_id]&amp;"|"&amp;plots[plot_name],plots[experiment_id]=A82)))</f>
        <v>|</v>
      </c>
    </row>
    <row r="83" spans="2:2" x14ac:dyDescent="0.25">
      <c r="B83" t="str" cm="1">
        <f t="array" ref="B83">TRANSPOSE(_xlfn._xlws.SORT(_xlfn._xlws.FILTER(plots[plot_id]&amp;"|"&amp;plots[plot_name],plots[experiment_id]=A83)))</f>
        <v>|</v>
      </c>
    </row>
    <row r="84" spans="2:2" x14ac:dyDescent="0.25">
      <c r="B84" t="str" cm="1">
        <f t="array" ref="B84">TRANSPOSE(_xlfn._xlws.SORT(_xlfn._xlws.FILTER(plots[plot_id]&amp;"|"&amp;plots[plot_name],plots[experiment_id]=A84)))</f>
        <v>|</v>
      </c>
    </row>
    <row r="85" spans="2:2" x14ac:dyDescent="0.25">
      <c r="B85" t="str" cm="1">
        <f t="array" ref="B85">TRANSPOSE(_xlfn._xlws.SORT(_xlfn._xlws.FILTER(plots[plot_id]&amp;"|"&amp;plots[plot_name],plots[experiment_id]=A85)))</f>
        <v>|</v>
      </c>
    </row>
    <row r="86" spans="2:2" x14ac:dyDescent="0.25">
      <c r="B86" t="str" cm="1">
        <f t="array" ref="B86">TRANSPOSE(_xlfn._xlws.SORT(_xlfn._xlws.FILTER(plots[plot_id]&amp;"|"&amp;plots[plot_name],plots[experiment_id]=A86)))</f>
        <v>|</v>
      </c>
    </row>
    <row r="87" spans="2:2" x14ac:dyDescent="0.25">
      <c r="B87" t="str" cm="1">
        <f t="array" ref="B87">TRANSPOSE(_xlfn._xlws.SORT(_xlfn._xlws.FILTER(plots[plot_id]&amp;"|"&amp;plots[plot_name],plots[experiment_id]=A87)))</f>
        <v>|</v>
      </c>
    </row>
    <row r="88" spans="2:2" x14ac:dyDescent="0.25">
      <c r="B88" t="str" cm="1">
        <f t="array" ref="B88">TRANSPOSE(_xlfn._xlws.SORT(_xlfn._xlws.FILTER(plots[plot_id]&amp;"|"&amp;plots[plot_name],plots[experiment_id]=A88)))</f>
        <v>|</v>
      </c>
    </row>
    <row r="89" spans="2:2" x14ac:dyDescent="0.25">
      <c r="B89" t="str" cm="1">
        <f t="array" ref="B89">TRANSPOSE(_xlfn._xlws.SORT(_xlfn._xlws.FILTER(plots[plot_id]&amp;"|"&amp;plots[plot_name],plots[experiment_id]=A89)))</f>
        <v>|</v>
      </c>
    </row>
    <row r="90" spans="2:2" x14ac:dyDescent="0.25">
      <c r="B90" t="str" cm="1">
        <f t="array" ref="B90">TRANSPOSE(_xlfn._xlws.SORT(_xlfn._xlws.FILTER(plots[plot_id]&amp;"|"&amp;plots[plot_name],plots[experiment_id]=A90)))</f>
        <v>|</v>
      </c>
    </row>
    <row r="91" spans="2:2" x14ac:dyDescent="0.25">
      <c r="B91" t="str" cm="1">
        <f t="array" ref="B91">TRANSPOSE(_xlfn._xlws.SORT(_xlfn._xlws.FILTER(plots[plot_id]&amp;"|"&amp;plots[plot_name],plots[experiment_id]=A91)))</f>
        <v>|</v>
      </c>
    </row>
    <row r="92" spans="2:2" x14ac:dyDescent="0.25">
      <c r="B92" t="str" cm="1">
        <f t="array" ref="B92">TRANSPOSE(_xlfn._xlws.SORT(_xlfn._xlws.FILTER(plots[plot_id]&amp;"|"&amp;plots[plot_name],plots[experiment_id]=A92)))</f>
        <v>|</v>
      </c>
    </row>
    <row r="93" spans="2:2" x14ac:dyDescent="0.25">
      <c r="B93" t="str" cm="1">
        <f t="array" ref="B93">TRANSPOSE(_xlfn._xlws.SORT(_xlfn._xlws.FILTER(plots[plot_id]&amp;"|"&amp;plots[plot_name],plots[experiment_id]=A93)))</f>
        <v>|</v>
      </c>
    </row>
    <row r="94" spans="2:2" x14ac:dyDescent="0.25">
      <c r="B94" t="str" cm="1">
        <f t="array" ref="B94">TRANSPOSE(_xlfn._xlws.SORT(_xlfn._xlws.FILTER(plots[plot_id]&amp;"|"&amp;plots[plot_name],plots[experiment_id]=A94)))</f>
        <v>|</v>
      </c>
    </row>
    <row r="95" spans="2:2" x14ac:dyDescent="0.25">
      <c r="B95" t="str" cm="1">
        <f t="array" ref="B95">TRANSPOSE(_xlfn._xlws.SORT(_xlfn._xlws.FILTER(plots[plot_id]&amp;"|"&amp;plots[plot_name],plots[experiment_id]=A95)))</f>
        <v>|</v>
      </c>
    </row>
    <row r="96" spans="2:2" x14ac:dyDescent="0.25">
      <c r="B96" t="str" cm="1">
        <f t="array" ref="B96">TRANSPOSE(_xlfn._xlws.SORT(_xlfn._xlws.FILTER(plots[plot_id]&amp;"|"&amp;plots[plot_name],plots[experiment_id]=A96)))</f>
        <v>|</v>
      </c>
    </row>
    <row r="97" spans="2:2" x14ac:dyDescent="0.25">
      <c r="B97" t="str" cm="1">
        <f t="array" ref="B97">TRANSPOSE(_xlfn._xlws.SORT(_xlfn._xlws.FILTER(plots[plot_id]&amp;"|"&amp;plots[plot_name],plots[experiment_id]=A97)))</f>
        <v>|</v>
      </c>
    </row>
    <row r="98" spans="2:2" x14ac:dyDescent="0.25">
      <c r="B98" t="str" cm="1">
        <f t="array" ref="B98">TRANSPOSE(_xlfn._xlws.SORT(_xlfn._xlws.FILTER(plots[plot_id]&amp;"|"&amp;plots[plot_name],plots[experiment_id]=A98)))</f>
        <v>|</v>
      </c>
    </row>
    <row r="99" spans="2:2" x14ac:dyDescent="0.25">
      <c r="B99" t="str" cm="1">
        <f t="array" ref="B99">TRANSPOSE(_xlfn._xlws.SORT(_xlfn._xlws.FILTER(plots[plot_id]&amp;"|"&amp;plots[plot_name],plots[experiment_id]=A99)))</f>
        <v>|</v>
      </c>
    </row>
    <row r="100" spans="2:2" x14ac:dyDescent="0.25">
      <c r="B100" t="str" cm="1">
        <f t="array" ref="B100">TRANSPOSE(_xlfn._xlws.SORT(_xlfn._xlws.FILTER(plots[plot_id]&amp;"|"&amp;plots[plot_name],plots[experiment_id]=A100)))</f>
        <v>|</v>
      </c>
    </row>
    <row r="101" spans="2:2" x14ac:dyDescent="0.25">
      <c r="B101" t="str" cm="1">
        <f t="array" ref="B101">TRANSPOSE(_xlfn._xlws.SORT(_xlfn._xlws.FILTER(plots[plot_id]&amp;"|"&amp;plots[plot_name],plots[experiment_id]=A101)))</f>
        <v>|</v>
      </c>
    </row>
    <row r="102" spans="2:2" x14ac:dyDescent="0.25">
      <c r="B102" t="str" cm="1">
        <f t="array" ref="B102">TRANSPOSE(_xlfn._xlws.SORT(_xlfn._xlws.FILTER(plots[plot_id]&amp;"|"&amp;plots[plot_name],plots[experiment_id]=A102)))</f>
        <v>|</v>
      </c>
    </row>
    <row r="103" spans="2:2" x14ac:dyDescent="0.25">
      <c r="B103" t="str" cm="1">
        <f t="array" ref="B103">TRANSPOSE(_xlfn._xlws.SORT(_xlfn._xlws.FILTER(plots[plot_id]&amp;"|"&amp;plots[plot_name],plots[experiment_id]=A103)))</f>
        <v>|</v>
      </c>
    </row>
    <row r="104" spans="2:2" x14ac:dyDescent="0.25">
      <c r="B104" t="str" cm="1">
        <f t="array" ref="B104">TRANSPOSE(_xlfn._xlws.SORT(_xlfn._xlws.FILTER(plots[plot_id]&amp;"|"&amp;plots[plot_name],plots[experiment_id]=A104)))</f>
        <v>|</v>
      </c>
    </row>
    <row r="105" spans="2:2" x14ac:dyDescent="0.25">
      <c r="B105" t="str" cm="1">
        <f t="array" ref="B105">TRANSPOSE(_xlfn._xlws.SORT(_xlfn._xlws.FILTER(plots[plot_id]&amp;"|"&amp;plots[plot_name],plots[experiment_id]=A105)))</f>
        <v>|</v>
      </c>
    </row>
    <row r="106" spans="2:2" x14ac:dyDescent="0.25">
      <c r="B106" t="str" cm="1">
        <f t="array" ref="B106">TRANSPOSE(_xlfn._xlws.SORT(_xlfn._xlws.FILTER(plots[plot_id]&amp;"|"&amp;plots[plot_name],plots[experiment_id]=A106)))</f>
        <v>|</v>
      </c>
    </row>
    <row r="107" spans="2:2" x14ac:dyDescent="0.25">
      <c r="B107" t="str" cm="1">
        <f t="array" ref="B107">TRANSPOSE(_xlfn._xlws.SORT(_xlfn._xlws.FILTER(plots[plot_id]&amp;"|"&amp;plots[plot_name],plots[experiment_id]=A107)))</f>
        <v>|</v>
      </c>
    </row>
    <row r="108" spans="2:2" x14ac:dyDescent="0.25">
      <c r="B108" t="str" cm="1">
        <f t="array" ref="B108">TRANSPOSE(_xlfn._xlws.SORT(_xlfn._xlws.FILTER(plots[plot_id]&amp;"|"&amp;plots[plot_name],plots[experiment_id]=A108)))</f>
        <v>|</v>
      </c>
    </row>
    <row r="109" spans="2:2" x14ac:dyDescent="0.25">
      <c r="B109" t="str" cm="1">
        <f t="array" ref="B109">TRANSPOSE(_xlfn._xlws.SORT(_xlfn._xlws.FILTER(plots[plot_id]&amp;"|"&amp;plots[plot_name],plots[experiment_id]=A109)))</f>
        <v>|</v>
      </c>
    </row>
    <row r="110" spans="2:2" x14ac:dyDescent="0.25">
      <c r="B110" t="str" cm="1">
        <f t="array" ref="B110">TRANSPOSE(_xlfn._xlws.SORT(_xlfn._xlws.FILTER(plots[plot_id]&amp;"|"&amp;plots[plot_name],plots[experiment_id]=A110)))</f>
        <v>|</v>
      </c>
    </row>
    <row r="111" spans="2:2" x14ac:dyDescent="0.25">
      <c r="B111" t="str" cm="1">
        <f t="array" ref="B111">TRANSPOSE(_xlfn._xlws.SORT(_xlfn._xlws.FILTER(plots[plot_id]&amp;"|"&amp;plots[plot_name],plots[experiment_id]=A111)))</f>
        <v>|</v>
      </c>
    </row>
    <row r="112" spans="2:2" x14ac:dyDescent="0.25">
      <c r="B112" t="str" cm="1">
        <f t="array" ref="B112">TRANSPOSE(_xlfn._xlws.SORT(_xlfn._xlws.FILTER(plots[plot_id]&amp;"|"&amp;plots[plot_name],plots[experiment_id]=A112)))</f>
        <v>|</v>
      </c>
    </row>
    <row r="113" spans="2:2" x14ac:dyDescent="0.25">
      <c r="B113" t="str" cm="1">
        <f t="array" ref="B113">TRANSPOSE(_xlfn._xlws.SORT(_xlfn._xlws.FILTER(plots[plot_id]&amp;"|"&amp;plots[plot_name],plots[experiment_id]=A113)))</f>
        <v>|</v>
      </c>
    </row>
    <row r="114" spans="2:2" x14ac:dyDescent="0.25">
      <c r="B114" t="str" cm="1">
        <f t="array" ref="B114">TRANSPOSE(_xlfn._xlws.SORT(_xlfn._xlws.FILTER(plots[plot_id]&amp;"|"&amp;plots[plot_name],plots[experiment_id]=A114)))</f>
        <v>|</v>
      </c>
    </row>
    <row r="115" spans="2:2" x14ac:dyDescent="0.25">
      <c r="B115" t="str" cm="1">
        <f t="array" ref="B115">TRANSPOSE(_xlfn._xlws.SORT(_xlfn._xlws.FILTER(plots[plot_id]&amp;"|"&amp;plots[plot_name],plots[experiment_id]=A115)))</f>
        <v>|</v>
      </c>
    </row>
    <row r="116" spans="2:2" x14ac:dyDescent="0.25">
      <c r="B116" t="str" cm="1">
        <f t="array" ref="B116">TRANSPOSE(_xlfn._xlws.SORT(_xlfn._xlws.FILTER(plots[plot_id]&amp;"|"&amp;plots[plot_name],plots[experiment_id]=A116)))</f>
        <v>|</v>
      </c>
    </row>
    <row r="117" spans="2:2" x14ac:dyDescent="0.25">
      <c r="B117" t="str" cm="1">
        <f t="array" ref="B117">TRANSPOSE(_xlfn._xlws.SORT(_xlfn._xlws.FILTER(plots[plot_id]&amp;"|"&amp;plots[plot_name],plots[experiment_id]=A117)))</f>
        <v>|</v>
      </c>
    </row>
    <row r="118" spans="2:2" x14ac:dyDescent="0.25">
      <c r="B118" t="str" cm="1">
        <f t="array" ref="B118">TRANSPOSE(_xlfn._xlws.SORT(_xlfn._xlws.FILTER(plots[plot_id]&amp;"|"&amp;plots[plot_name],plots[experiment_id]=A118)))</f>
        <v>|</v>
      </c>
    </row>
    <row r="119" spans="2:2" x14ac:dyDescent="0.25">
      <c r="B119" t="str" cm="1">
        <f t="array" ref="B119">TRANSPOSE(_xlfn._xlws.SORT(_xlfn._xlws.FILTER(plots[plot_id]&amp;"|"&amp;plots[plot_name],plots[experiment_id]=A119)))</f>
        <v>|</v>
      </c>
    </row>
    <row r="120" spans="2:2" x14ac:dyDescent="0.25">
      <c r="B120" t="str" cm="1">
        <f t="array" ref="B120">TRANSPOSE(_xlfn._xlws.SORT(_xlfn._xlws.FILTER(plots[plot_id]&amp;"|"&amp;plots[plot_name],plots[experiment_id]=A120)))</f>
        <v>|</v>
      </c>
    </row>
    <row r="121" spans="2:2" x14ac:dyDescent="0.25">
      <c r="B121" t="str" cm="1">
        <f t="array" ref="B121">TRANSPOSE(_xlfn._xlws.SORT(_xlfn._xlws.FILTER(plots[plot_id]&amp;"|"&amp;plots[plot_name],plots[experiment_id]=A121)))</f>
        <v>|</v>
      </c>
    </row>
    <row r="122" spans="2:2" x14ac:dyDescent="0.25">
      <c r="B122" t="str" cm="1">
        <f t="array" ref="B122">TRANSPOSE(_xlfn._xlws.SORT(_xlfn._xlws.FILTER(plots[plot_id]&amp;"|"&amp;plots[plot_name],plots[experiment_id]=A122)))</f>
        <v>|</v>
      </c>
    </row>
    <row r="123" spans="2:2" x14ac:dyDescent="0.25">
      <c r="B123" t="str" cm="1">
        <f t="array" ref="B123">TRANSPOSE(_xlfn._xlws.SORT(_xlfn._xlws.FILTER(plots[plot_id]&amp;"|"&amp;plots[plot_name],plots[experiment_id]=A123)))</f>
        <v>|</v>
      </c>
    </row>
    <row r="124" spans="2:2" x14ac:dyDescent="0.25">
      <c r="B124" t="str" cm="1">
        <f t="array" ref="B124">TRANSPOSE(_xlfn._xlws.SORT(_xlfn._xlws.FILTER(plots[plot_id]&amp;"|"&amp;plots[plot_name],plots[experiment_id]=A124)))</f>
        <v>|</v>
      </c>
    </row>
    <row r="125" spans="2:2" x14ac:dyDescent="0.25">
      <c r="B125" t="str" cm="1">
        <f t="array" ref="B125">TRANSPOSE(_xlfn._xlws.SORT(_xlfn._xlws.FILTER(plots[plot_id]&amp;"|"&amp;plots[plot_name],plots[experiment_id]=A125)))</f>
        <v>|</v>
      </c>
    </row>
    <row r="126" spans="2:2" x14ac:dyDescent="0.25">
      <c r="B126" t="str" cm="1">
        <f t="array" ref="B126">TRANSPOSE(_xlfn._xlws.SORT(_xlfn._xlws.FILTER(plots[plot_id]&amp;"|"&amp;plots[plot_name],plots[experiment_id]=A126)))</f>
        <v>|</v>
      </c>
    </row>
    <row r="127" spans="2:2" x14ac:dyDescent="0.25">
      <c r="B127" t="str" cm="1">
        <f t="array" ref="B127">TRANSPOSE(_xlfn._xlws.SORT(_xlfn._xlws.FILTER(plots[plot_id]&amp;"|"&amp;plots[plot_name],plots[experiment_id]=A127)))</f>
        <v>|</v>
      </c>
    </row>
    <row r="128" spans="2:2" x14ac:dyDescent="0.25">
      <c r="B128" t="str" cm="1">
        <f t="array" ref="B128">TRANSPOSE(_xlfn._xlws.SORT(_xlfn._xlws.FILTER(plots[plot_id]&amp;"|"&amp;plots[plot_name],plots[experiment_id]=A128)))</f>
        <v>|</v>
      </c>
    </row>
    <row r="129" spans="2:2" x14ac:dyDescent="0.25">
      <c r="B129" t="str" cm="1">
        <f t="array" ref="B129">TRANSPOSE(_xlfn._xlws.SORT(_xlfn._xlws.FILTER(plots[plot_id]&amp;"|"&amp;plots[plot_name],plots[experiment_id]=A129)))</f>
        <v>|</v>
      </c>
    </row>
    <row r="130" spans="2:2" x14ac:dyDescent="0.25">
      <c r="B130" t="str" cm="1">
        <f t="array" ref="B130">TRANSPOSE(_xlfn._xlws.SORT(_xlfn._xlws.FILTER(plots[plot_id]&amp;"|"&amp;plots[plot_name],plots[experiment_id]=A130)))</f>
        <v>|</v>
      </c>
    </row>
    <row r="131" spans="2:2" x14ac:dyDescent="0.25">
      <c r="B131" t="str" cm="1">
        <f t="array" ref="B131">TRANSPOSE(_xlfn._xlws.SORT(_xlfn._xlws.FILTER(plots[plot_id]&amp;"|"&amp;plots[plot_name],plots[experiment_id]=A131)))</f>
        <v>|</v>
      </c>
    </row>
    <row r="132" spans="2:2" x14ac:dyDescent="0.25">
      <c r="B132" t="str" cm="1">
        <f t="array" ref="B132">TRANSPOSE(_xlfn._xlws.SORT(_xlfn._xlws.FILTER(plots[plot_id]&amp;"|"&amp;plots[plot_name],plots[experiment_id]=A132)))</f>
        <v>|</v>
      </c>
    </row>
    <row r="133" spans="2:2" x14ac:dyDescent="0.25">
      <c r="B133" t="str" cm="1">
        <f t="array" ref="B133">TRANSPOSE(_xlfn._xlws.SORT(_xlfn._xlws.FILTER(plots[plot_id]&amp;"|"&amp;plots[plot_name],plots[experiment_id]=A133)))</f>
        <v>|</v>
      </c>
    </row>
    <row r="134" spans="2:2" x14ac:dyDescent="0.25">
      <c r="B134" t="str" cm="1">
        <f t="array" ref="B134">TRANSPOSE(_xlfn._xlws.SORT(_xlfn._xlws.FILTER(plots[plot_id]&amp;"|"&amp;plots[plot_name],plots[experiment_id]=A134)))</f>
        <v>|</v>
      </c>
    </row>
    <row r="135" spans="2:2" x14ac:dyDescent="0.25">
      <c r="B135" t="str" cm="1">
        <f t="array" ref="B135">TRANSPOSE(_xlfn._xlws.SORT(_xlfn._xlws.FILTER(plots[plot_id]&amp;"|"&amp;plots[plot_name],plots[experiment_id]=A135)))</f>
        <v>|</v>
      </c>
    </row>
    <row r="136" spans="2:2" x14ac:dyDescent="0.25">
      <c r="B136" t="str" cm="1">
        <f t="array" ref="B136">TRANSPOSE(_xlfn._xlws.SORT(_xlfn._xlws.FILTER(plots[plot_id]&amp;"|"&amp;plots[plot_name],plots[experiment_id]=A136)))</f>
        <v>|</v>
      </c>
    </row>
    <row r="137" spans="2:2" x14ac:dyDescent="0.25">
      <c r="B137" t="str" cm="1">
        <f t="array" ref="B137">TRANSPOSE(_xlfn._xlws.SORT(_xlfn._xlws.FILTER(plots[plot_id]&amp;"|"&amp;plots[plot_name],plots[experiment_id]=A137)))</f>
        <v>|</v>
      </c>
    </row>
    <row r="138" spans="2:2" x14ac:dyDescent="0.25">
      <c r="B138" t="str" cm="1">
        <f t="array" ref="B138">TRANSPOSE(_xlfn._xlws.SORT(_xlfn._xlws.FILTER(plots[plot_id]&amp;"|"&amp;plots[plot_name],plots[experiment_id]=A138)))</f>
        <v>|</v>
      </c>
    </row>
    <row r="139" spans="2:2" x14ac:dyDescent="0.25">
      <c r="B139" t="str" cm="1">
        <f t="array" ref="B139">TRANSPOSE(_xlfn._xlws.SORT(_xlfn._xlws.FILTER(plots[plot_id]&amp;"|"&amp;plots[plot_name],plots[experiment_id]=A139)))</f>
        <v>|</v>
      </c>
    </row>
    <row r="140" spans="2:2" x14ac:dyDescent="0.25">
      <c r="B140" t="str" cm="1">
        <f t="array" ref="B140">TRANSPOSE(_xlfn._xlws.SORT(_xlfn._xlws.FILTER(plots[plot_id]&amp;"|"&amp;plots[plot_name],plots[experiment_id]=A140)))</f>
        <v>|</v>
      </c>
    </row>
    <row r="141" spans="2:2" x14ac:dyDescent="0.25">
      <c r="B141" t="str" cm="1">
        <f t="array" ref="B141">TRANSPOSE(_xlfn._xlws.SORT(_xlfn._xlws.FILTER(plots[plot_id]&amp;"|"&amp;plots[plot_name],plots[experiment_id]=A141)))</f>
        <v>|</v>
      </c>
    </row>
    <row r="142" spans="2:2" x14ac:dyDescent="0.25">
      <c r="B142" t="str" cm="1">
        <f t="array" ref="B142">TRANSPOSE(_xlfn._xlws.SORT(_xlfn._xlws.FILTER(plots[plot_id]&amp;"|"&amp;plots[plot_name],plots[experiment_id]=A142)))</f>
        <v>|</v>
      </c>
    </row>
    <row r="143" spans="2:2" x14ac:dyDescent="0.25">
      <c r="B143" t="str" cm="1">
        <f t="array" ref="B143">TRANSPOSE(_xlfn._xlws.SORT(_xlfn._xlws.FILTER(plots[plot_id]&amp;"|"&amp;plots[plot_name],plots[experiment_id]=A143)))</f>
        <v>|</v>
      </c>
    </row>
    <row r="144" spans="2:2" x14ac:dyDescent="0.25">
      <c r="B144" t="str" cm="1">
        <f t="array" ref="B144">TRANSPOSE(_xlfn._xlws.SORT(_xlfn._xlws.FILTER(plots[plot_id]&amp;"|"&amp;plots[plot_name],plots[experiment_id]=A144)))</f>
        <v>|</v>
      </c>
    </row>
    <row r="145" spans="2:2" x14ac:dyDescent="0.25">
      <c r="B145" t="str" cm="1">
        <f t="array" ref="B145">TRANSPOSE(_xlfn._xlws.SORT(_xlfn._xlws.FILTER(plots[plot_id]&amp;"|"&amp;plots[plot_name],plots[experiment_id]=A145)))</f>
        <v>|</v>
      </c>
    </row>
    <row r="146" spans="2:2" x14ac:dyDescent="0.25">
      <c r="B146" t="str" cm="1">
        <f t="array" ref="B146">TRANSPOSE(_xlfn._xlws.SORT(_xlfn._xlws.FILTER(plots[plot_id]&amp;"|"&amp;plots[plot_name],plots[experiment_id]=A146)))</f>
        <v>|</v>
      </c>
    </row>
    <row r="147" spans="2:2" x14ac:dyDescent="0.25">
      <c r="B147" t="str" cm="1">
        <f t="array" ref="B147">TRANSPOSE(_xlfn._xlws.SORT(_xlfn._xlws.FILTER(plots[plot_id]&amp;"|"&amp;plots[plot_name],plots[experiment_id]=A147)))</f>
        <v>|</v>
      </c>
    </row>
    <row r="148" spans="2:2" x14ac:dyDescent="0.25">
      <c r="B148" t="str" cm="1">
        <f t="array" ref="B148">TRANSPOSE(_xlfn._xlws.SORT(_xlfn._xlws.FILTER(plots[plot_id]&amp;"|"&amp;plots[plot_name],plots[experiment_id]=A148)))</f>
        <v>|</v>
      </c>
    </row>
    <row r="149" spans="2:2" x14ac:dyDescent="0.25">
      <c r="B149" t="str" cm="1">
        <f t="array" ref="B149">TRANSPOSE(_xlfn._xlws.SORT(_xlfn._xlws.FILTER(plots[plot_id]&amp;"|"&amp;plots[plot_name],plots[experiment_id]=A149)))</f>
        <v>|</v>
      </c>
    </row>
    <row r="150" spans="2:2" x14ac:dyDescent="0.25">
      <c r="B150" t="str" cm="1">
        <f t="array" ref="B150">TRANSPOSE(_xlfn._xlws.SORT(_xlfn._xlws.FILTER(plots[plot_id]&amp;"|"&amp;plots[plot_name],plots[experiment_id]=A150)))</f>
        <v>|</v>
      </c>
    </row>
    <row r="151" spans="2:2" x14ac:dyDescent="0.25">
      <c r="B151" t="str" cm="1">
        <f t="array" ref="B151">TRANSPOSE(_xlfn._xlws.SORT(_xlfn._xlws.FILTER(plots[plot_id]&amp;"|"&amp;plots[plot_name],plots[experiment_id]=A151)))</f>
        <v>|</v>
      </c>
    </row>
    <row r="152" spans="2:2" x14ac:dyDescent="0.25">
      <c r="B152" t="str" cm="1">
        <f t="array" ref="B152">TRANSPOSE(_xlfn._xlws.SORT(_xlfn._xlws.FILTER(plots[plot_id]&amp;"|"&amp;plots[plot_name],plots[experiment_id]=A152)))</f>
        <v>|</v>
      </c>
    </row>
    <row r="153" spans="2:2" x14ac:dyDescent="0.25">
      <c r="B153" t="str" cm="1">
        <f t="array" ref="B153">TRANSPOSE(_xlfn._xlws.SORT(_xlfn._xlws.FILTER(plots[plot_id]&amp;"|"&amp;plots[plot_name],plots[experiment_id]=A153)))</f>
        <v>|</v>
      </c>
    </row>
    <row r="154" spans="2:2" x14ac:dyDescent="0.25">
      <c r="B154" t="str" cm="1">
        <f t="array" ref="B154">TRANSPOSE(_xlfn._xlws.SORT(_xlfn._xlws.FILTER(plots[plot_id]&amp;"|"&amp;plots[plot_name],plots[experiment_id]=A154)))</f>
        <v>|</v>
      </c>
    </row>
    <row r="155" spans="2:2" x14ac:dyDescent="0.25">
      <c r="B155" t="str" cm="1">
        <f t="array" ref="B155">TRANSPOSE(_xlfn._xlws.SORT(_xlfn._xlws.FILTER(plots[plot_id]&amp;"|"&amp;plots[plot_name],plots[experiment_id]=A155)))</f>
        <v>|</v>
      </c>
    </row>
    <row r="156" spans="2:2" x14ac:dyDescent="0.25">
      <c r="B156" t="str" cm="1">
        <f t="array" ref="B156">TRANSPOSE(_xlfn._xlws.SORT(_xlfn._xlws.FILTER(plots[plot_id]&amp;"|"&amp;plots[plot_name],plots[experiment_id]=A156)))</f>
        <v>|</v>
      </c>
    </row>
    <row r="157" spans="2:2" x14ac:dyDescent="0.25">
      <c r="B157" t="str" cm="1">
        <f t="array" ref="B157">TRANSPOSE(_xlfn._xlws.SORT(_xlfn._xlws.FILTER(plots[plot_id]&amp;"|"&amp;plots[plot_name],plots[experiment_id]=A157)))</f>
        <v>|</v>
      </c>
    </row>
    <row r="158" spans="2:2" x14ac:dyDescent="0.25">
      <c r="B158" t="str" cm="1">
        <f t="array" ref="B158">TRANSPOSE(_xlfn._xlws.SORT(_xlfn._xlws.FILTER(plots[plot_id]&amp;"|"&amp;plots[plot_name],plots[experiment_id]=A158)))</f>
        <v>|</v>
      </c>
    </row>
    <row r="159" spans="2:2" x14ac:dyDescent="0.25">
      <c r="B159" t="str" cm="1">
        <f t="array" ref="B159">TRANSPOSE(_xlfn._xlws.SORT(_xlfn._xlws.FILTER(plots[plot_id]&amp;"|"&amp;plots[plot_name],plots[experiment_id]=A159)))</f>
        <v>|</v>
      </c>
    </row>
    <row r="160" spans="2:2" x14ac:dyDescent="0.25">
      <c r="B160" t="str" cm="1">
        <f t="array" ref="B160">TRANSPOSE(_xlfn._xlws.SORT(_xlfn._xlws.FILTER(plots[plot_id]&amp;"|"&amp;plots[plot_name],plots[experiment_id]=A160)))</f>
        <v>|</v>
      </c>
    </row>
    <row r="161" spans="2:2" x14ac:dyDescent="0.25">
      <c r="B161" t="str" cm="1">
        <f t="array" ref="B161">TRANSPOSE(_xlfn._xlws.SORT(_xlfn._xlws.FILTER(plots[plot_id]&amp;"|"&amp;plots[plot_name],plots[experiment_id]=A161)))</f>
        <v>|</v>
      </c>
    </row>
    <row r="162" spans="2:2" x14ac:dyDescent="0.25">
      <c r="B162" t="str" cm="1">
        <f t="array" ref="B162">TRANSPOSE(_xlfn._xlws.SORT(_xlfn._xlws.FILTER(plots[plot_id]&amp;"|"&amp;plots[plot_name],plots[experiment_id]=A162)))</f>
        <v>|</v>
      </c>
    </row>
    <row r="163" spans="2:2" x14ac:dyDescent="0.25">
      <c r="B163" t="str" cm="1">
        <f t="array" ref="B163">TRANSPOSE(_xlfn._xlws.SORT(_xlfn._xlws.FILTER(plots[plot_id]&amp;"|"&amp;plots[plot_name],plots[experiment_id]=A163)))</f>
        <v>|</v>
      </c>
    </row>
    <row r="164" spans="2:2" x14ac:dyDescent="0.25">
      <c r="B164" t="str" cm="1">
        <f t="array" ref="B164">TRANSPOSE(_xlfn._xlws.SORT(_xlfn._xlws.FILTER(plots[plot_id]&amp;"|"&amp;plots[plot_name],plots[experiment_id]=A164)))</f>
        <v>|</v>
      </c>
    </row>
    <row r="165" spans="2:2" x14ac:dyDescent="0.25">
      <c r="B165" t="str" cm="1">
        <f t="array" ref="B165">TRANSPOSE(_xlfn._xlws.SORT(_xlfn._xlws.FILTER(plots[plot_id]&amp;"|"&amp;plots[plot_name],plots[experiment_id]=A165)))</f>
        <v>|</v>
      </c>
    </row>
    <row r="166" spans="2:2" x14ac:dyDescent="0.25">
      <c r="B166" t="str" cm="1">
        <f t="array" ref="B166">TRANSPOSE(_xlfn._xlws.SORT(_xlfn._xlws.FILTER(plots[plot_id]&amp;"|"&amp;plots[plot_name],plots[experiment_id]=A166)))</f>
        <v>|</v>
      </c>
    </row>
    <row r="167" spans="2:2" x14ac:dyDescent="0.25">
      <c r="B167" t="str" cm="1">
        <f t="array" ref="B167">TRANSPOSE(_xlfn._xlws.SORT(_xlfn._xlws.FILTER(plots[plot_id]&amp;"|"&amp;plots[plot_name],plots[experiment_id]=A167)))</f>
        <v>|</v>
      </c>
    </row>
    <row r="168" spans="2:2" x14ac:dyDescent="0.25">
      <c r="B168" t="str" cm="1">
        <f t="array" ref="B168">TRANSPOSE(_xlfn._xlws.SORT(_xlfn._xlws.FILTER(plots[plot_id]&amp;"|"&amp;plots[plot_name],plots[experiment_id]=A168)))</f>
        <v>|</v>
      </c>
    </row>
    <row r="169" spans="2:2" x14ac:dyDescent="0.25">
      <c r="B169" t="str" cm="1">
        <f t="array" ref="B169">TRANSPOSE(_xlfn._xlws.SORT(_xlfn._xlws.FILTER(plots[plot_id]&amp;"|"&amp;plots[plot_name],plots[experiment_id]=A169)))</f>
        <v>|</v>
      </c>
    </row>
    <row r="170" spans="2:2" x14ac:dyDescent="0.25">
      <c r="B170" t="str" cm="1">
        <f t="array" ref="B170">TRANSPOSE(_xlfn._xlws.SORT(_xlfn._xlws.FILTER(plots[plot_id]&amp;"|"&amp;plots[plot_name],plots[experiment_id]=A170)))</f>
        <v>|</v>
      </c>
    </row>
    <row r="171" spans="2:2" x14ac:dyDescent="0.25">
      <c r="B171" t="str" cm="1">
        <f t="array" ref="B171">TRANSPOSE(_xlfn._xlws.SORT(_xlfn._xlws.FILTER(plots[plot_id]&amp;"|"&amp;plots[plot_name],plots[experiment_id]=A171)))</f>
        <v>|</v>
      </c>
    </row>
    <row r="172" spans="2:2" x14ac:dyDescent="0.25">
      <c r="B172" t="str" cm="1">
        <f t="array" ref="B172">TRANSPOSE(_xlfn._xlws.SORT(_xlfn._xlws.FILTER(plots[plot_id]&amp;"|"&amp;plots[plot_name],plots[experiment_id]=A172)))</f>
        <v>|</v>
      </c>
    </row>
    <row r="173" spans="2:2" x14ac:dyDescent="0.25">
      <c r="B173" t="str" cm="1">
        <f t="array" ref="B173">TRANSPOSE(_xlfn._xlws.SORT(_xlfn._xlws.FILTER(plots[plot_id]&amp;"|"&amp;plots[plot_name],plots[experiment_id]=A173)))</f>
        <v>|</v>
      </c>
    </row>
    <row r="174" spans="2:2" x14ac:dyDescent="0.25">
      <c r="B174" t="str" cm="1">
        <f t="array" ref="B174">TRANSPOSE(_xlfn._xlws.SORT(_xlfn._xlws.FILTER(plots[plot_id]&amp;"|"&amp;plots[plot_name],plots[experiment_id]=A174)))</f>
        <v>|</v>
      </c>
    </row>
    <row r="175" spans="2:2" x14ac:dyDescent="0.25">
      <c r="B175" t="str" cm="1">
        <f t="array" ref="B175">TRANSPOSE(_xlfn._xlws.SORT(_xlfn._xlws.FILTER(plots[plot_id]&amp;"|"&amp;plots[plot_name],plots[experiment_id]=A175)))</f>
        <v>|</v>
      </c>
    </row>
    <row r="176" spans="2:2" x14ac:dyDescent="0.25">
      <c r="B176" t="str" cm="1">
        <f t="array" ref="B176">TRANSPOSE(_xlfn._xlws.SORT(_xlfn._xlws.FILTER(plots[plot_id]&amp;"|"&amp;plots[plot_name],plots[experiment_id]=A176)))</f>
        <v>|</v>
      </c>
    </row>
    <row r="177" spans="2:2" x14ac:dyDescent="0.25">
      <c r="B177" t="str" cm="1">
        <f t="array" ref="B177">TRANSPOSE(_xlfn._xlws.SORT(_xlfn._xlws.FILTER(plots[plot_id]&amp;"|"&amp;plots[plot_name],plots[experiment_id]=A177)))</f>
        <v>|</v>
      </c>
    </row>
    <row r="178" spans="2:2" x14ac:dyDescent="0.25">
      <c r="B178" t="str" cm="1">
        <f t="array" ref="B178">TRANSPOSE(_xlfn._xlws.SORT(_xlfn._xlws.FILTER(plots[plot_id]&amp;"|"&amp;plots[plot_name],plots[experiment_id]=A178)))</f>
        <v>|</v>
      </c>
    </row>
    <row r="179" spans="2:2" x14ac:dyDescent="0.25">
      <c r="B179" t="str" cm="1">
        <f t="array" ref="B179">TRANSPOSE(_xlfn._xlws.SORT(_xlfn._xlws.FILTER(plots[plot_id]&amp;"|"&amp;plots[plot_name],plots[experiment_id]=A179)))</f>
        <v>|</v>
      </c>
    </row>
    <row r="180" spans="2:2" x14ac:dyDescent="0.25">
      <c r="B180" t="str" cm="1">
        <f t="array" ref="B180">TRANSPOSE(_xlfn._xlws.SORT(_xlfn._xlws.FILTER(plots[plot_id]&amp;"|"&amp;plots[plot_name],plots[experiment_id]=A180)))</f>
        <v>|</v>
      </c>
    </row>
    <row r="181" spans="2:2" x14ac:dyDescent="0.25">
      <c r="B181" t="str" cm="1">
        <f t="array" ref="B181">TRANSPOSE(_xlfn._xlws.SORT(_xlfn._xlws.FILTER(plots[plot_id]&amp;"|"&amp;plots[plot_name],plots[experiment_id]=A181)))</f>
        <v>|</v>
      </c>
    </row>
    <row r="182" spans="2:2" x14ac:dyDescent="0.25">
      <c r="B182" t="str" cm="1">
        <f t="array" ref="B182">TRANSPOSE(_xlfn._xlws.SORT(_xlfn._xlws.FILTER(plots[plot_id]&amp;"|"&amp;plots[plot_name],plots[experiment_id]=A182)))</f>
        <v>|</v>
      </c>
    </row>
    <row r="183" spans="2:2" x14ac:dyDescent="0.25">
      <c r="B183" t="str" cm="1">
        <f t="array" ref="B183">TRANSPOSE(_xlfn._xlws.SORT(_xlfn._xlws.FILTER(plots[plot_id]&amp;"|"&amp;plots[plot_name],plots[experiment_id]=A183)))</f>
        <v>|</v>
      </c>
    </row>
    <row r="184" spans="2:2" x14ac:dyDescent="0.25">
      <c r="B184" t="str" cm="1">
        <f t="array" ref="B184">TRANSPOSE(_xlfn._xlws.SORT(_xlfn._xlws.FILTER(plots[plot_id]&amp;"|"&amp;plots[plot_name],plots[experiment_id]=A184)))</f>
        <v>|</v>
      </c>
    </row>
    <row r="185" spans="2:2" x14ac:dyDescent="0.25">
      <c r="B185" t="str" cm="1">
        <f t="array" ref="B185">TRANSPOSE(_xlfn._xlws.SORT(_xlfn._xlws.FILTER(plots[plot_id]&amp;"|"&amp;plots[plot_name],plots[experiment_id]=A185)))</f>
        <v>|</v>
      </c>
    </row>
    <row r="186" spans="2:2" x14ac:dyDescent="0.25">
      <c r="B186" t="str" cm="1">
        <f t="array" ref="B186">TRANSPOSE(_xlfn._xlws.SORT(_xlfn._xlws.FILTER(plots[plot_id]&amp;"|"&amp;plots[plot_name],plots[experiment_id]=A186)))</f>
        <v>|</v>
      </c>
    </row>
    <row r="187" spans="2:2" x14ac:dyDescent="0.25">
      <c r="B187" t="str" cm="1">
        <f t="array" ref="B187">TRANSPOSE(_xlfn._xlws.SORT(_xlfn._xlws.FILTER(plots[plot_id]&amp;"|"&amp;plots[plot_name],plots[experiment_id]=A187)))</f>
        <v>|</v>
      </c>
    </row>
    <row r="188" spans="2:2" x14ac:dyDescent="0.25">
      <c r="B188" t="str" cm="1">
        <f t="array" ref="B188">TRANSPOSE(_xlfn._xlws.SORT(_xlfn._xlws.FILTER(plots[plot_id]&amp;"|"&amp;plots[plot_name],plots[experiment_id]=A188)))</f>
        <v>|</v>
      </c>
    </row>
    <row r="189" spans="2:2" x14ac:dyDescent="0.25">
      <c r="B189" t="str" cm="1">
        <f t="array" ref="B189">TRANSPOSE(_xlfn._xlws.SORT(_xlfn._xlws.FILTER(plots[plot_id]&amp;"|"&amp;plots[plot_name],plots[experiment_id]=A189)))</f>
        <v>|</v>
      </c>
    </row>
    <row r="190" spans="2:2" x14ac:dyDescent="0.25">
      <c r="B190" t="str" cm="1">
        <f t="array" ref="B190">TRANSPOSE(_xlfn._xlws.SORT(_xlfn._xlws.FILTER(plots[plot_id]&amp;"|"&amp;plots[plot_name],plots[experiment_id]=A190)))</f>
        <v>|</v>
      </c>
    </row>
    <row r="191" spans="2:2" x14ac:dyDescent="0.25">
      <c r="B191" t="str" cm="1">
        <f t="array" ref="B191">TRANSPOSE(_xlfn._xlws.SORT(_xlfn._xlws.FILTER(plots[plot_id]&amp;"|"&amp;plots[plot_name],plots[experiment_id]=A191)))</f>
        <v>|</v>
      </c>
    </row>
    <row r="192" spans="2:2" x14ac:dyDescent="0.25">
      <c r="B192" t="str" cm="1">
        <f t="array" ref="B192">TRANSPOSE(_xlfn._xlws.SORT(_xlfn._xlws.FILTER(plots[plot_id]&amp;"|"&amp;plots[plot_name],plots[experiment_id]=A192)))</f>
        <v>|</v>
      </c>
    </row>
    <row r="193" spans="2:2" x14ac:dyDescent="0.25">
      <c r="B193" t="str" cm="1">
        <f t="array" ref="B193">TRANSPOSE(_xlfn._xlws.SORT(_xlfn._xlws.FILTER(plots[plot_id]&amp;"|"&amp;plots[plot_name],plots[experiment_id]=A193)))</f>
        <v>|</v>
      </c>
    </row>
    <row r="194" spans="2:2" x14ac:dyDescent="0.25">
      <c r="B194" t="str" cm="1">
        <f t="array" ref="B194">TRANSPOSE(_xlfn._xlws.SORT(_xlfn._xlws.FILTER(plots[plot_id]&amp;"|"&amp;plots[plot_name],plots[experiment_id]=A194)))</f>
        <v>|</v>
      </c>
    </row>
    <row r="195" spans="2:2" x14ac:dyDescent="0.25">
      <c r="B195" t="str" cm="1">
        <f t="array" ref="B195">TRANSPOSE(_xlfn._xlws.SORT(_xlfn._xlws.FILTER(plots[plot_id]&amp;"|"&amp;plots[plot_name],plots[experiment_id]=A195)))</f>
        <v>|</v>
      </c>
    </row>
    <row r="196" spans="2:2" x14ac:dyDescent="0.25">
      <c r="B196" t="str" cm="1">
        <f t="array" ref="B196">TRANSPOSE(_xlfn._xlws.SORT(_xlfn._xlws.FILTER(plots[plot_id]&amp;"|"&amp;plots[plot_name],plots[experiment_id]=A196)))</f>
        <v>|</v>
      </c>
    </row>
    <row r="197" spans="2:2" x14ac:dyDescent="0.25">
      <c r="B197" t="str" cm="1">
        <f t="array" ref="B197">TRANSPOSE(_xlfn._xlws.SORT(_xlfn._xlws.FILTER(plots[plot_id]&amp;"|"&amp;plots[plot_name],plots[experiment_id]=A197)))</f>
        <v>|</v>
      </c>
    </row>
    <row r="198" spans="2:2" x14ac:dyDescent="0.25">
      <c r="B198" t="str" cm="1">
        <f t="array" ref="B198">TRANSPOSE(_xlfn._xlws.SORT(_xlfn._xlws.FILTER(plots[plot_id]&amp;"|"&amp;plots[plot_name],plots[experiment_id]=A198)))</f>
        <v>|</v>
      </c>
    </row>
    <row r="199" spans="2:2" x14ac:dyDescent="0.25">
      <c r="B199" t="str" cm="1">
        <f t="array" ref="B199">TRANSPOSE(_xlfn._xlws.SORT(_xlfn._xlws.FILTER(plots[plot_id]&amp;"|"&amp;plots[plot_name],plots[experiment_id]=A199)))</f>
        <v>|</v>
      </c>
    </row>
    <row r="200" spans="2:2" x14ac:dyDescent="0.25">
      <c r="B200" t="str" cm="1">
        <f t="array" ref="B200">TRANSPOSE(_xlfn._xlws.SORT(_xlfn._xlws.FILTER(plots[plot_id]&amp;"|"&amp;plots[plot_name],plots[experiment_id]=A200)))</f>
        <v>|</v>
      </c>
    </row>
    <row r="201" spans="2:2" x14ac:dyDescent="0.25">
      <c r="B201" t="str" cm="1">
        <f t="array" ref="B201">TRANSPOSE(_xlfn._xlws.SORT(_xlfn._xlws.FILTER(plots[plot_id]&amp;"|"&amp;plots[plot_name],plots[experiment_id]=A201)))</f>
        <v>|</v>
      </c>
    </row>
    <row r="202" spans="2:2" x14ac:dyDescent="0.25">
      <c r="B202" t="str" cm="1">
        <f t="array" ref="B202">TRANSPOSE(_xlfn._xlws.SORT(_xlfn._xlws.FILTER(plots[plot_id]&amp;"|"&amp;plots[plot_name],plots[experiment_id]=A202)))</f>
        <v>|</v>
      </c>
    </row>
    <row r="203" spans="2:2" x14ac:dyDescent="0.25">
      <c r="B203" t="str" cm="1">
        <f t="array" ref="B203">TRANSPOSE(_xlfn._xlws.SORT(_xlfn._xlws.FILTER(plots[plot_id]&amp;"|"&amp;plots[plot_name],plots[experiment_id]=A203)))</f>
        <v>|</v>
      </c>
    </row>
    <row r="204" spans="2:2" x14ac:dyDescent="0.25">
      <c r="B204" t="str" cm="1">
        <f t="array" ref="B204">TRANSPOSE(_xlfn._xlws.SORT(_xlfn._xlws.FILTER(plots[plot_id]&amp;"|"&amp;plots[plot_name],plots[experiment_id]=A204)))</f>
        <v>|</v>
      </c>
    </row>
    <row r="205" spans="2:2" x14ac:dyDescent="0.25">
      <c r="B205" t="str" cm="1">
        <f t="array" ref="B205">TRANSPOSE(_xlfn._xlws.SORT(_xlfn._xlws.FILTER(plots[plot_id]&amp;"|"&amp;plots[plot_name],plots[experiment_id]=A205)))</f>
        <v>|</v>
      </c>
    </row>
    <row r="206" spans="2:2" x14ac:dyDescent="0.25">
      <c r="B206" t="str" cm="1">
        <f t="array" ref="B206">TRANSPOSE(_xlfn._xlws.SORT(_xlfn._xlws.FILTER(plots[plot_id]&amp;"|"&amp;plots[plot_name],plots[experiment_id]=A206)))</f>
        <v>|</v>
      </c>
    </row>
    <row r="207" spans="2:2" x14ac:dyDescent="0.25">
      <c r="B207" t="str" cm="1">
        <f t="array" ref="B207">TRANSPOSE(_xlfn._xlws.SORT(_xlfn._xlws.FILTER(plots[plot_id]&amp;"|"&amp;plots[plot_name],plots[experiment_id]=A207)))</f>
        <v>|</v>
      </c>
    </row>
    <row r="208" spans="2:2" x14ac:dyDescent="0.25">
      <c r="B208" t="str" cm="1">
        <f t="array" ref="B208">TRANSPOSE(_xlfn._xlws.SORT(_xlfn._xlws.FILTER(plots[plot_id]&amp;"|"&amp;plots[plot_name],plots[experiment_id]=A208)))</f>
        <v>|</v>
      </c>
    </row>
    <row r="209" spans="2:2" x14ac:dyDescent="0.25">
      <c r="B209" t="str" cm="1">
        <f t="array" ref="B209">TRANSPOSE(_xlfn._xlws.SORT(_xlfn._xlws.FILTER(plots[plot_id]&amp;"|"&amp;plots[plot_name],plots[experiment_id]=A209)))</f>
        <v>|</v>
      </c>
    </row>
    <row r="210" spans="2:2" x14ac:dyDescent="0.25">
      <c r="B210" t="str" cm="1">
        <f t="array" ref="B210">TRANSPOSE(_xlfn._xlws.SORT(_xlfn._xlws.FILTER(plots[plot_id]&amp;"|"&amp;plots[plot_name],plots[experiment_id]=A210)))</f>
        <v>|</v>
      </c>
    </row>
    <row r="211" spans="2:2" x14ac:dyDescent="0.25">
      <c r="B211" t="str" cm="1">
        <f t="array" ref="B211">TRANSPOSE(_xlfn._xlws.SORT(_xlfn._xlws.FILTER(plots[plot_id]&amp;"|"&amp;plots[plot_name],plots[experiment_id]=A211)))</f>
        <v>|</v>
      </c>
    </row>
    <row r="212" spans="2:2" x14ac:dyDescent="0.25">
      <c r="B212" t="str" cm="1">
        <f t="array" ref="B212">TRANSPOSE(_xlfn._xlws.SORT(_xlfn._xlws.FILTER(plots[plot_id]&amp;"|"&amp;plots[plot_name],plots[experiment_id]=A212)))</f>
        <v>|</v>
      </c>
    </row>
    <row r="213" spans="2:2" x14ac:dyDescent="0.25">
      <c r="B213" t="str" cm="1">
        <f t="array" ref="B213">TRANSPOSE(_xlfn._xlws.SORT(_xlfn._xlws.FILTER(plots[plot_id]&amp;"|"&amp;plots[plot_name],plots[experiment_id]=A213)))</f>
        <v>|</v>
      </c>
    </row>
    <row r="214" spans="2:2" x14ac:dyDescent="0.25">
      <c r="B214" t="str" cm="1">
        <f t="array" ref="B214">TRANSPOSE(_xlfn._xlws.SORT(_xlfn._xlws.FILTER(plots[plot_id]&amp;"|"&amp;plots[plot_name],plots[experiment_id]=A214)))</f>
        <v>|</v>
      </c>
    </row>
    <row r="215" spans="2:2" x14ac:dyDescent="0.25">
      <c r="B215" t="str" cm="1">
        <f t="array" ref="B215">TRANSPOSE(_xlfn._xlws.SORT(_xlfn._xlws.FILTER(plots[plot_id]&amp;"|"&amp;plots[plot_name],plots[experiment_id]=A215)))</f>
        <v>|</v>
      </c>
    </row>
    <row r="216" spans="2:2" x14ac:dyDescent="0.25">
      <c r="B216" t="str" cm="1">
        <f t="array" ref="B216">TRANSPOSE(_xlfn._xlws.SORT(_xlfn._xlws.FILTER(plots[plot_id]&amp;"|"&amp;plots[plot_name],plots[experiment_id]=A216)))</f>
        <v>|</v>
      </c>
    </row>
    <row r="217" spans="2:2" x14ac:dyDescent="0.25">
      <c r="B217" t="str" cm="1">
        <f t="array" ref="B217">TRANSPOSE(_xlfn._xlws.SORT(_xlfn._xlws.FILTER(plots[plot_id]&amp;"|"&amp;plots[plot_name],plots[experiment_id]=A217)))</f>
        <v>|</v>
      </c>
    </row>
    <row r="218" spans="2:2" x14ac:dyDescent="0.25">
      <c r="B218" t="str" cm="1">
        <f t="array" ref="B218">TRANSPOSE(_xlfn._xlws.SORT(_xlfn._xlws.FILTER(plots[plot_id]&amp;"|"&amp;plots[plot_name],plots[experiment_id]=A218)))</f>
        <v>|</v>
      </c>
    </row>
    <row r="219" spans="2:2" x14ac:dyDescent="0.25">
      <c r="B219" t="str" cm="1">
        <f t="array" ref="B219">TRANSPOSE(_xlfn._xlws.SORT(_xlfn._xlws.FILTER(plots[plot_id]&amp;"|"&amp;plots[plot_name],plots[experiment_id]=A219)))</f>
        <v>|</v>
      </c>
    </row>
    <row r="220" spans="2:2" x14ac:dyDescent="0.25">
      <c r="B220" t="str" cm="1">
        <f t="array" ref="B220">TRANSPOSE(_xlfn._xlws.SORT(_xlfn._xlws.FILTER(plots[plot_id]&amp;"|"&amp;plots[plot_name],plots[experiment_id]=A220)))</f>
        <v>|</v>
      </c>
    </row>
    <row r="221" spans="2:2" x14ac:dyDescent="0.25">
      <c r="B221" t="str" cm="1">
        <f t="array" ref="B221">TRANSPOSE(_xlfn._xlws.SORT(_xlfn._xlws.FILTER(plots[plot_id]&amp;"|"&amp;plots[plot_name],plots[experiment_id]=A221)))</f>
        <v>|</v>
      </c>
    </row>
    <row r="222" spans="2:2" x14ac:dyDescent="0.25">
      <c r="B222" t="str" cm="1">
        <f t="array" ref="B222">TRANSPOSE(_xlfn._xlws.SORT(_xlfn._xlws.FILTER(plots[plot_id]&amp;"|"&amp;plots[plot_name],plots[experiment_id]=A222)))</f>
        <v>|</v>
      </c>
    </row>
    <row r="223" spans="2:2" x14ac:dyDescent="0.25">
      <c r="B223" t="str" cm="1">
        <f t="array" ref="B223">TRANSPOSE(_xlfn._xlws.SORT(_xlfn._xlws.FILTER(plots[plot_id]&amp;"|"&amp;plots[plot_name],plots[experiment_id]=A223)))</f>
        <v>|</v>
      </c>
    </row>
    <row r="224" spans="2:2" x14ac:dyDescent="0.25">
      <c r="B224" t="str" cm="1">
        <f t="array" ref="B224">TRANSPOSE(_xlfn._xlws.SORT(_xlfn._xlws.FILTER(plots[plot_id]&amp;"|"&amp;plots[plot_name],plots[experiment_id]=A224)))</f>
        <v>|</v>
      </c>
    </row>
    <row r="225" spans="2:2" x14ac:dyDescent="0.25">
      <c r="B225" t="str" cm="1">
        <f t="array" ref="B225">TRANSPOSE(_xlfn._xlws.SORT(_xlfn._xlws.FILTER(plots[plot_id]&amp;"|"&amp;plots[plot_name],plots[experiment_id]=A225)))</f>
        <v>|</v>
      </c>
    </row>
    <row r="226" spans="2:2" x14ac:dyDescent="0.25">
      <c r="B226" t="str" cm="1">
        <f t="array" ref="B226">TRANSPOSE(_xlfn._xlws.SORT(_xlfn._xlws.FILTER(plots[plot_id]&amp;"|"&amp;plots[plot_name],plots[experiment_id]=A226)))</f>
        <v>|</v>
      </c>
    </row>
    <row r="227" spans="2:2" x14ac:dyDescent="0.25">
      <c r="B227" t="str" cm="1">
        <f t="array" ref="B227">TRANSPOSE(_xlfn._xlws.SORT(_xlfn._xlws.FILTER(plots[plot_id]&amp;"|"&amp;plots[plot_name],plots[experiment_id]=A227)))</f>
        <v>|</v>
      </c>
    </row>
    <row r="228" spans="2:2" x14ac:dyDescent="0.25">
      <c r="B228" t="str" cm="1">
        <f t="array" ref="B228">TRANSPOSE(_xlfn._xlws.SORT(_xlfn._xlws.FILTER(plots[plot_id]&amp;"|"&amp;plots[plot_name],plots[experiment_id]=A228)))</f>
        <v>|</v>
      </c>
    </row>
    <row r="229" spans="2:2" x14ac:dyDescent="0.25">
      <c r="B229" t="str" cm="1">
        <f t="array" ref="B229">TRANSPOSE(_xlfn._xlws.SORT(_xlfn._xlws.FILTER(plots[plot_id]&amp;"|"&amp;plots[plot_name],plots[experiment_id]=A229)))</f>
        <v>|</v>
      </c>
    </row>
    <row r="230" spans="2:2" x14ac:dyDescent="0.25">
      <c r="B230" t="str" cm="1">
        <f t="array" ref="B230">TRANSPOSE(_xlfn._xlws.SORT(_xlfn._xlws.FILTER(plots[plot_id]&amp;"|"&amp;plots[plot_name],plots[experiment_id]=A230)))</f>
        <v>|</v>
      </c>
    </row>
    <row r="231" spans="2:2" x14ac:dyDescent="0.25">
      <c r="B231" t="str" cm="1">
        <f t="array" ref="B231">TRANSPOSE(_xlfn._xlws.SORT(_xlfn._xlws.FILTER(plots[plot_id]&amp;"|"&amp;plots[plot_name],plots[experiment_id]=A231)))</f>
        <v>|</v>
      </c>
    </row>
    <row r="232" spans="2:2" x14ac:dyDescent="0.25">
      <c r="B232" t="str" cm="1">
        <f t="array" ref="B232">TRANSPOSE(_xlfn._xlws.SORT(_xlfn._xlws.FILTER(plots[plot_id]&amp;"|"&amp;plots[plot_name],plots[experiment_id]=A232)))</f>
        <v>|</v>
      </c>
    </row>
    <row r="233" spans="2:2" x14ac:dyDescent="0.25">
      <c r="B233" t="str" cm="1">
        <f t="array" ref="B233">TRANSPOSE(_xlfn._xlws.SORT(_xlfn._xlws.FILTER(plots[plot_id]&amp;"|"&amp;plots[plot_name],plots[experiment_id]=A233)))</f>
        <v>|</v>
      </c>
    </row>
    <row r="234" spans="2:2" x14ac:dyDescent="0.25">
      <c r="B234" t="str" cm="1">
        <f t="array" ref="B234">TRANSPOSE(_xlfn._xlws.SORT(_xlfn._xlws.FILTER(plots[plot_id]&amp;"|"&amp;plots[plot_name],plots[experiment_id]=A234)))</f>
        <v>|</v>
      </c>
    </row>
    <row r="235" spans="2:2" x14ac:dyDescent="0.25">
      <c r="B235" t="str" cm="1">
        <f t="array" ref="B235">TRANSPOSE(_xlfn._xlws.SORT(_xlfn._xlws.FILTER(plots[plot_id]&amp;"|"&amp;plots[plot_name],plots[experiment_id]=A235)))</f>
        <v>|</v>
      </c>
    </row>
    <row r="236" spans="2:2" x14ac:dyDescent="0.25">
      <c r="B236" t="str" cm="1">
        <f t="array" ref="B236">TRANSPOSE(_xlfn._xlws.SORT(_xlfn._xlws.FILTER(plots[plot_id]&amp;"|"&amp;plots[plot_name],plots[experiment_id]=A236)))</f>
        <v>|</v>
      </c>
    </row>
    <row r="237" spans="2:2" x14ac:dyDescent="0.25">
      <c r="B237" t="str" cm="1">
        <f t="array" ref="B237">TRANSPOSE(_xlfn._xlws.SORT(_xlfn._xlws.FILTER(plots[plot_id]&amp;"|"&amp;plots[plot_name],plots[experiment_id]=A237)))</f>
        <v>|</v>
      </c>
    </row>
    <row r="238" spans="2:2" x14ac:dyDescent="0.25">
      <c r="B238" t="str" cm="1">
        <f t="array" ref="B238">TRANSPOSE(_xlfn._xlws.SORT(_xlfn._xlws.FILTER(plots[plot_id]&amp;"|"&amp;plots[plot_name],plots[experiment_id]=A238)))</f>
        <v>|</v>
      </c>
    </row>
    <row r="239" spans="2:2" x14ac:dyDescent="0.25">
      <c r="B239" t="str" cm="1">
        <f t="array" ref="B239">TRANSPOSE(_xlfn._xlws.SORT(_xlfn._xlws.FILTER(plots[plot_id]&amp;"|"&amp;plots[plot_name],plots[experiment_id]=A239)))</f>
        <v>|</v>
      </c>
    </row>
    <row r="240" spans="2:2" x14ac:dyDescent="0.25">
      <c r="B240" t="str" cm="1">
        <f t="array" ref="B240">TRANSPOSE(_xlfn._xlws.SORT(_xlfn._xlws.FILTER(plots[plot_id]&amp;"|"&amp;plots[plot_name],plots[experiment_id]=A240)))</f>
        <v>|</v>
      </c>
    </row>
    <row r="241" spans="2:2" x14ac:dyDescent="0.25">
      <c r="B241" t="str" cm="1">
        <f t="array" ref="B241">TRANSPOSE(_xlfn._xlws.SORT(_xlfn._xlws.FILTER(plots[plot_id]&amp;"|"&amp;plots[plot_name],plots[experiment_id]=A241)))</f>
        <v>|</v>
      </c>
    </row>
    <row r="242" spans="2:2" x14ac:dyDescent="0.25">
      <c r="B242" t="str" cm="1">
        <f t="array" ref="B242">TRANSPOSE(_xlfn._xlws.SORT(_xlfn._xlws.FILTER(plots[plot_id]&amp;"|"&amp;plots[plot_name],plots[experiment_id]=A242)))</f>
        <v>|</v>
      </c>
    </row>
    <row r="243" spans="2:2" x14ac:dyDescent="0.25">
      <c r="B243" t="str" cm="1">
        <f t="array" ref="B243">TRANSPOSE(_xlfn._xlws.SORT(_xlfn._xlws.FILTER(plots[plot_id]&amp;"|"&amp;plots[plot_name],plots[experiment_id]=A243)))</f>
        <v>|</v>
      </c>
    </row>
    <row r="244" spans="2:2" x14ac:dyDescent="0.25">
      <c r="B244" t="str" cm="1">
        <f t="array" ref="B244">TRANSPOSE(_xlfn._xlws.SORT(_xlfn._xlws.FILTER(plots[plot_id]&amp;"|"&amp;plots[plot_name],plots[experiment_id]=A244)))</f>
        <v>|</v>
      </c>
    </row>
    <row r="245" spans="2:2" x14ac:dyDescent="0.25">
      <c r="B245" t="str" cm="1">
        <f t="array" ref="B245">TRANSPOSE(_xlfn._xlws.SORT(_xlfn._xlws.FILTER(plots[plot_id]&amp;"|"&amp;plots[plot_name],plots[experiment_id]=A245)))</f>
        <v>|</v>
      </c>
    </row>
    <row r="246" spans="2:2" x14ac:dyDescent="0.25">
      <c r="B246" t="str" cm="1">
        <f t="array" ref="B246">TRANSPOSE(_xlfn._xlws.SORT(_xlfn._xlws.FILTER(plots[plot_id]&amp;"|"&amp;plots[plot_name],plots[experiment_id]=A246)))</f>
        <v>|</v>
      </c>
    </row>
    <row r="247" spans="2:2" x14ac:dyDescent="0.25">
      <c r="B247" t="str" cm="1">
        <f t="array" ref="B247">TRANSPOSE(_xlfn._xlws.SORT(_xlfn._xlws.FILTER(plots[plot_id]&amp;"|"&amp;plots[plot_name],plots[experiment_id]=A247)))</f>
        <v>|</v>
      </c>
    </row>
    <row r="248" spans="2:2" x14ac:dyDescent="0.25">
      <c r="B248" t="str" cm="1">
        <f t="array" ref="B248">TRANSPOSE(_xlfn._xlws.SORT(_xlfn._xlws.FILTER(plots[plot_id]&amp;"|"&amp;plots[plot_name],plots[experiment_id]=A248)))</f>
        <v>|</v>
      </c>
    </row>
    <row r="249" spans="2:2" x14ac:dyDescent="0.25">
      <c r="B249" t="str" cm="1">
        <f t="array" ref="B249">TRANSPOSE(_xlfn._xlws.SORT(_xlfn._xlws.FILTER(plots[plot_id]&amp;"|"&amp;plots[plot_name],plots[experiment_id]=A249)))</f>
        <v>|</v>
      </c>
    </row>
    <row r="250" spans="2:2" x14ac:dyDescent="0.25">
      <c r="B250" t="str" cm="1">
        <f t="array" ref="B250">TRANSPOSE(_xlfn._xlws.SORT(_xlfn._xlws.FILTER(plots[plot_id]&amp;"|"&amp;plots[plot_name],plots[experiment_id]=A250)))</f>
        <v>|</v>
      </c>
    </row>
    <row r="251" spans="2:2" x14ac:dyDescent="0.25">
      <c r="B251" t="str" cm="1">
        <f t="array" ref="B251">TRANSPOSE(_xlfn._xlws.SORT(_xlfn._xlws.FILTER(plots[plot_id]&amp;"|"&amp;plots[plot_name],plots[experiment_id]=A251)))</f>
        <v>|</v>
      </c>
    </row>
    <row r="252" spans="2:2" x14ac:dyDescent="0.25">
      <c r="B252" t="str" cm="1">
        <f t="array" ref="B252">TRANSPOSE(_xlfn._xlws.SORT(_xlfn._xlws.FILTER(plots[plot_id]&amp;"|"&amp;plots[plot_name],plots[experiment_id]=A252)))</f>
        <v>|</v>
      </c>
    </row>
    <row r="253" spans="2:2" x14ac:dyDescent="0.25">
      <c r="B253" t="str" cm="1">
        <f t="array" ref="B253">TRANSPOSE(_xlfn._xlws.SORT(_xlfn._xlws.FILTER(plots[plot_id]&amp;"|"&amp;plots[plot_name],plots[experiment_id]=A253)))</f>
        <v>|</v>
      </c>
    </row>
    <row r="254" spans="2:2" x14ac:dyDescent="0.25">
      <c r="B254" t="str" cm="1">
        <f t="array" ref="B254">TRANSPOSE(_xlfn._xlws.SORT(_xlfn._xlws.FILTER(plots[plot_id]&amp;"|"&amp;plots[plot_name],plots[experiment_id]=A254)))</f>
        <v>|</v>
      </c>
    </row>
    <row r="255" spans="2:2" x14ac:dyDescent="0.25">
      <c r="B255" t="str" cm="1">
        <f t="array" ref="B255">TRANSPOSE(_xlfn._xlws.SORT(_xlfn._xlws.FILTER(plots[plot_id]&amp;"|"&amp;plots[plot_name],plots[experiment_id]=A255)))</f>
        <v>|</v>
      </c>
    </row>
    <row r="256" spans="2:2" x14ac:dyDescent="0.25">
      <c r="B256" t="str" cm="1">
        <f t="array" ref="B256">TRANSPOSE(_xlfn._xlws.SORT(_xlfn._xlws.FILTER(plots[plot_id]&amp;"|"&amp;plots[plot_name],plots[experiment_id]=A256)))</f>
        <v>|</v>
      </c>
    </row>
    <row r="257" spans="2:2" x14ac:dyDescent="0.25">
      <c r="B257" t="str" cm="1">
        <f t="array" ref="B257">TRANSPOSE(_xlfn._xlws.SORT(_xlfn._xlws.FILTER(plots[plot_id]&amp;"|"&amp;plots[plot_name],plots[experiment_id]=A257)))</f>
        <v>|</v>
      </c>
    </row>
    <row r="258" spans="2:2" x14ac:dyDescent="0.25">
      <c r="B258" t="str" cm="1">
        <f t="array" ref="B258">TRANSPOSE(_xlfn._xlws.SORT(_xlfn._xlws.FILTER(plots[plot_id]&amp;"|"&amp;plots[plot_name],plots[experiment_id]=A258)))</f>
        <v>|</v>
      </c>
    </row>
    <row r="259" spans="2:2" x14ac:dyDescent="0.25">
      <c r="B259" t="str" cm="1">
        <f t="array" ref="B259">TRANSPOSE(_xlfn._xlws.SORT(_xlfn._xlws.FILTER(plots[plot_id]&amp;"|"&amp;plots[plot_name],plots[experiment_id]=A259)))</f>
        <v>|</v>
      </c>
    </row>
    <row r="260" spans="2:2" x14ac:dyDescent="0.25">
      <c r="B260" t="str" cm="1">
        <f t="array" ref="B260">TRANSPOSE(_xlfn._xlws.SORT(_xlfn._xlws.FILTER(plots[plot_id]&amp;"|"&amp;plots[plot_name],plots[experiment_id]=A260)))</f>
        <v>|</v>
      </c>
    </row>
    <row r="261" spans="2:2" x14ac:dyDescent="0.25">
      <c r="B261" t="str" cm="1">
        <f t="array" ref="B261">TRANSPOSE(_xlfn._xlws.SORT(_xlfn._xlws.FILTER(plots[plot_id]&amp;"|"&amp;plots[plot_name],plots[experiment_id]=A261)))</f>
        <v>|</v>
      </c>
    </row>
    <row r="262" spans="2:2" x14ac:dyDescent="0.25">
      <c r="B262" t="str" cm="1">
        <f t="array" ref="B262">TRANSPOSE(_xlfn._xlws.SORT(_xlfn._xlws.FILTER(plots[plot_id]&amp;"|"&amp;plots[plot_name],plots[experiment_id]=A262)))</f>
        <v>|</v>
      </c>
    </row>
    <row r="263" spans="2:2" x14ac:dyDescent="0.25">
      <c r="B263" t="str" cm="1">
        <f t="array" ref="B263">TRANSPOSE(_xlfn._xlws.SORT(_xlfn._xlws.FILTER(plots[plot_id]&amp;"|"&amp;plots[plot_name],plots[experiment_id]=A263)))</f>
        <v>|</v>
      </c>
    </row>
    <row r="264" spans="2:2" x14ac:dyDescent="0.25">
      <c r="B264" t="str" cm="1">
        <f t="array" ref="B264">TRANSPOSE(_xlfn._xlws.SORT(_xlfn._xlws.FILTER(plots[plot_id]&amp;"|"&amp;plots[plot_name],plots[experiment_id]=A264)))</f>
        <v>|</v>
      </c>
    </row>
    <row r="265" spans="2:2" x14ac:dyDescent="0.25">
      <c r="B265" t="str" cm="1">
        <f t="array" ref="B265">TRANSPOSE(_xlfn._xlws.SORT(_xlfn._xlws.FILTER(plots[plot_id]&amp;"|"&amp;plots[plot_name],plots[experiment_id]=A265)))</f>
        <v>|</v>
      </c>
    </row>
    <row r="266" spans="2:2" x14ac:dyDescent="0.25">
      <c r="B266" t="str" cm="1">
        <f t="array" ref="B266">TRANSPOSE(_xlfn._xlws.SORT(_xlfn._xlws.FILTER(plots[plot_id]&amp;"|"&amp;plots[plot_name],plots[experiment_id]=A266)))</f>
        <v>|</v>
      </c>
    </row>
    <row r="267" spans="2:2" x14ac:dyDescent="0.25">
      <c r="B267" t="str" cm="1">
        <f t="array" ref="B267">TRANSPOSE(_xlfn._xlws.SORT(_xlfn._xlws.FILTER(plots[plot_id]&amp;"|"&amp;plots[plot_name],plots[experiment_id]=A267)))</f>
        <v>|</v>
      </c>
    </row>
    <row r="268" spans="2:2" x14ac:dyDescent="0.25">
      <c r="B268" t="str" cm="1">
        <f t="array" ref="B268">TRANSPOSE(_xlfn._xlws.SORT(_xlfn._xlws.FILTER(plots[plot_id]&amp;"|"&amp;plots[plot_name],plots[experiment_id]=A268)))</f>
        <v>|</v>
      </c>
    </row>
    <row r="269" spans="2:2" x14ac:dyDescent="0.25">
      <c r="B269" t="str" cm="1">
        <f t="array" ref="B269">TRANSPOSE(_xlfn._xlws.SORT(_xlfn._xlws.FILTER(plots[plot_id]&amp;"|"&amp;plots[plot_name],plots[experiment_id]=A269)))</f>
        <v>|</v>
      </c>
    </row>
    <row r="270" spans="2:2" x14ac:dyDescent="0.25">
      <c r="B270" t="str" cm="1">
        <f t="array" ref="B270">TRANSPOSE(_xlfn._xlws.SORT(_xlfn._xlws.FILTER(plots[plot_id]&amp;"|"&amp;plots[plot_name],plots[experiment_id]=A270)))</f>
        <v>|</v>
      </c>
    </row>
    <row r="271" spans="2:2" x14ac:dyDescent="0.25">
      <c r="B271" t="str" cm="1">
        <f t="array" ref="B271">TRANSPOSE(_xlfn._xlws.SORT(_xlfn._xlws.FILTER(plots[plot_id]&amp;"|"&amp;plots[plot_name],plots[experiment_id]=A271)))</f>
        <v>|</v>
      </c>
    </row>
    <row r="272" spans="2:2" x14ac:dyDescent="0.25">
      <c r="B272" t="str" cm="1">
        <f t="array" ref="B272">TRANSPOSE(_xlfn._xlws.SORT(_xlfn._xlws.FILTER(plots[plot_id]&amp;"|"&amp;plots[plot_name],plots[experiment_id]=A272)))</f>
        <v>|</v>
      </c>
    </row>
    <row r="273" spans="2:2" x14ac:dyDescent="0.25">
      <c r="B273" t="str" cm="1">
        <f t="array" ref="B273">TRANSPOSE(_xlfn._xlws.SORT(_xlfn._xlws.FILTER(plots[plot_id]&amp;"|"&amp;plots[plot_name],plots[experiment_id]=A273)))</f>
        <v>|</v>
      </c>
    </row>
    <row r="274" spans="2:2" x14ac:dyDescent="0.25">
      <c r="B274" t="str" cm="1">
        <f t="array" ref="B274">TRANSPOSE(_xlfn._xlws.SORT(_xlfn._xlws.FILTER(plots[plot_id]&amp;"|"&amp;plots[plot_name],plots[experiment_id]=A274)))</f>
        <v>|</v>
      </c>
    </row>
    <row r="275" spans="2:2" x14ac:dyDescent="0.25">
      <c r="B275" t="str" cm="1">
        <f t="array" ref="B275">TRANSPOSE(_xlfn._xlws.SORT(_xlfn._xlws.FILTER(plots[plot_id]&amp;"|"&amp;plots[plot_name],plots[experiment_id]=A275)))</f>
        <v>|</v>
      </c>
    </row>
    <row r="276" spans="2:2" x14ac:dyDescent="0.25">
      <c r="B276" t="str" cm="1">
        <f t="array" ref="B276">TRANSPOSE(_xlfn._xlws.SORT(_xlfn._xlws.FILTER(plots[plot_id]&amp;"|"&amp;plots[plot_name],plots[experiment_id]=A276)))</f>
        <v>|</v>
      </c>
    </row>
    <row r="277" spans="2:2" x14ac:dyDescent="0.25">
      <c r="B277" t="str" cm="1">
        <f t="array" ref="B277">TRANSPOSE(_xlfn._xlws.SORT(_xlfn._xlws.FILTER(plots[plot_id]&amp;"|"&amp;plots[plot_name],plots[experiment_id]=A277)))</f>
        <v>|</v>
      </c>
    </row>
    <row r="278" spans="2:2" x14ac:dyDescent="0.25">
      <c r="B278" t="str" cm="1">
        <f t="array" ref="B278">TRANSPOSE(_xlfn._xlws.SORT(_xlfn._xlws.FILTER(plots[plot_id]&amp;"|"&amp;plots[plot_name],plots[experiment_id]=A278)))</f>
        <v>|</v>
      </c>
    </row>
    <row r="279" spans="2:2" x14ac:dyDescent="0.25">
      <c r="B279" t="str" cm="1">
        <f t="array" ref="B279">TRANSPOSE(_xlfn._xlws.SORT(_xlfn._xlws.FILTER(plots[plot_id]&amp;"|"&amp;plots[plot_name],plots[experiment_id]=A279)))</f>
        <v>|</v>
      </c>
    </row>
    <row r="280" spans="2:2" x14ac:dyDescent="0.25">
      <c r="B280" t="str" cm="1">
        <f t="array" ref="B280">TRANSPOSE(_xlfn._xlws.SORT(_xlfn._xlws.FILTER(plots[plot_id]&amp;"|"&amp;plots[plot_name],plots[experiment_id]=A280)))</f>
        <v>|</v>
      </c>
    </row>
    <row r="281" spans="2:2" x14ac:dyDescent="0.25">
      <c r="B281" t="str" cm="1">
        <f t="array" ref="B281">TRANSPOSE(_xlfn._xlws.SORT(_xlfn._xlws.FILTER(plots[plot_id]&amp;"|"&amp;plots[plot_name],plots[experiment_id]=A281)))</f>
        <v>|</v>
      </c>
    </row>
    <row r="282" spans="2:2" x14ac:dyDescent="0.25">
      <c r="B282" t="str" cm="1">
        <f t="array" ref="B282">TRANSPOSE(_xlfn._xlws.SORT(_xlfn._xlws.FILTER(plots[plot_id]&amp;"|"&amp;plots[plot_name],plots[experiment_id]=A282)))</f>
        <v>|</v>
      </c>
    </row>
    <row r="283" spans="2:2" x14ac:dyDescent="0.25">
      <c r="B283" t="str" cm="1">
        <f t="array" ref="B283">TRANSPOSE(_xlfn._xlws.SORT(_xlfn._xlws.FILTER(plots[plot_id]&amp;"|"&amp;plots[plot_name],plots[experiment_id]=A283)))</f>
        <v>|</v>
      </c>
    </row>
    <row r="284" spans="2:2" x14ac:dyDescent="0.25">
      <c r="B284" t="str" cm="1">
        <f t="array" ref="B284">TRANSPOSE(_xlfn._xlws.SORT(_xlfn._xlws.FILTER(plots[plot_id]&amp;"|"&amp;plots[plot_name],plots[experiment_id]=A284)))</f>
        <v>|</v>
      </c>
    </row>
    <row r="285" spans="2:2" x14ac:dyDescent="0.25">
      <c r="B285" t="str" cm="1">
        <f t="array" ref="B285">TRANSPOSE(_xlfn._xlws.SORT(_xlfn._xlws.FILTER(plots[plot_id]&amp;"|"&amp;plots[plot_name],plots[experiment_id]=A285)))</f>
        <v>|</v>
      </c>
    </row>
    <row r="286" spans="2:2" x14ac:dyDescent="0.25">
      <c r="B286" t="str" cm="1">
        <f t="array" ref="B286">TRANSPOSE(_xlfn._xlws.SORT(_xlfn._xlws.FILTER(plots[plot_id]&amp;"|"&amp;plots[plot_name],plots[experiment_id]=A286)))</f>
        <v>|</v>
      </c>
    </row>
    <row r="287" spans="2:2" x14ac:dyDescent="0.25">
      <c r="B287" t="str" cm="1">
        <f t="array" ref="B287">TRANSPOSE(_xlfn._xlws.SORT(_xlfn._xlws.FILTER(plots[plot_id]&amp;"|"&amp;plots[plot_name],plots[experiment_id]=A287)))</f>
        <v>|</v>
      </c>
    </row>
    <row r="288" spans="2:2" x14ac:dyDescent="0.25">
      <c r="B288" t="str" cm="1">
        <f t="array" ref="B288">TRANSPOSE(_xlfn._xlws.SORT(_xlfn._xlws.FILTER(plots[plot_id]&amp;"|"&amp;plots[plot_name],plots[experiment_id]=A288)))</f>
        <v>|</v>
      </c>
    </row>
    <row r="289" spans="2:2" x14ac:dyDescent="0.25">
      <c r="B289" t="str" cm="1">
        <f t="array" ref="B289">TRANSPOSE(_xlfn._xlws.SORT(_xlfn._xlws.FILTER(plots[plot_id]&amp;"|"&amp;plots[plot_name],plots[experiment_id]=A289)))</f>
        <v>|</v>
      </c>
    </row>
    <row r="290" spans="2:2" x14ac:dyDescent="0.25">
      <c r="B290" t="str" cm="1">
        <f t="array" ref="B290">TRANSPOSE(_xlfn._xlws.SORT(_xlfn._xlws.FILTER(plots[plot_id]&amp;"|"&amp;plots[plot_name],plots[experiment_id]=A290)))</f>
        <v>|</v>
      </c>
    </row>
    <row r="291" spans="2:2" x14ac:dyDescent="0.25">
      <c r="B291" t="str" cm="1">
        <f t="array" ref="B291">TRANSPOSE(_xlfn._xlws.SORT(_xlfn._xlws.FILTER(plots[plot_id]&amp;"|"&amp;plots[plot_name],plots[experiment_id]=A291)))</f>
        <v>|</v>
      </c>
    </row>
    <row r="292" spans="2:2" x14ac:dyDescent="0.25">
      <c r="B292" t="str" cm="1">
        <f t="array" ref="B292">TRANSPOSE(_xlfn._xlws.SORT(_xlfn._xlws.FILTER(plots[plot_id]&amp;"|"&amp;plots[plot_name],plots[experiment_id]=A292)))</f>
        <v>|</v>
      </c>
    </row>
    <row r="293" spans="2:2" x14ac:dyDescent="0.25">
      <c r="B293" t="str" cm="1">
        <f t="array" ref="B293">TRANSPOSE(_xlfn._xlws.SORT(_xlfn._xlws.FILTER(plots[plot_id]&amp;"|"&amp;plots[plot_name],plots[experiment_id]=A293)))</f>
        <v>|</v>
      </c>
    </row>
    <row r="294" spans="2:2" x14ac:dyDescent="0.25">
      <c r="B294" t="str" cm="1">
        <f t="array" ref="B294">TRANSPOSE(_xlfn._xlws.SORT(_xlfn._xlws.FILTER(plots[plot_id]&amp;"|"&amp;plots[plot_name],plots[experiment_id]=A294)))</f>
        <v>|</v>
      </c>
    </row>
    <row r="295" spans="2:2" x14ac:dyDescent="0.25">
      <c r="B295" t="str" cm="1">
        <f t="array" ref="B295">TRANSPOSE(_xlfn._xlws.SORT(_xlfn._xlws.FILTER(plots[plot_id]&amp;"|"&amp;plots[plot_name],plots[experiment_id]=A295)))</f>
        <v>|</v>
      </c>
    </row>
    <row r="296" spans="2:2" x14ac:dyDescent="0.25">
      <c r="B296" t="str" cm="1">
        <f t="array" ref="B296">TRANSPOSE(_xlfn._xlws.SORT(_xlfn._xlws.FILTER(plots[plot_id]&amp;"|"&amp;plots[plot_name],plots[experiment_id]=A296)))</f>
        <v>|</v>
      </c>
    </row>
    <row r="297" spans="2:2" x14ac:dyDescent="0.25">
      <c r="B297" t="str" cm="1">
        <f t="array" ref="B297">TRANSPOSE(_xlfn._xlws.SORT(_xlfn._xlws.FILTER(plots[plot_id]&amp;"|"&amp;plots[plot_name],plots[experiment_id]=A297)))</f>
        <v>|</v>
      </c>
    </row>
    <row r="298" spans="2:2" x14ac:dyDescent="0.25">
      <c r="B298" t="str" cm="1">
        <f t="array" ref="B298">TRANSPOSE(_xlfn._xlws.SORT(_xlfn._xlws.FILTER(plots[plot_id]&amp;"|"&amp;plots[plot_name],plots[experiment_id]=A298)))</f>
        <v>|</v>
      </c>
    </row>
    <row r="299" spans="2:2" x14ac:dyDescent="0.25">
      <c r="B299" t="str" cm="1">
        <f t="array" ref="B299">TRANSPOSE(_xlfn._xlws.SORT(_xlfn._xlws.FILTER(plots[plot_id]&amp;"|"&amp;plots[plot_name],plots[experiment_id]=A299)))</f>
        <v>|</v>
      </c>
    </row>
    <row r="300" spans="2:2" x14ac:dyDescent="0.25">
      <c r="B300" t="str" cm="1">
        <f t="array" ref="B300">TRANSPOSE(_xlfn._xlws.SORT(_xlfn._xlws.FILTER(plots[plot_id]&amp;"|"&amp;plots[plot_name],plots[experiment_id]=A300)))</f>
        <v>|</v>
      </c>
    </row>
    <row r="301" spans="2:2" x14ac:dyDescent="0.25">
      <c r="B301" t="str" cm="1">
        <f t="array" ref="B301">TRANSPOSE(_xlfn._xlws.SORT(_xlfn._xlws.FILTER(plots[plot_id]&amp;"|"&amp;plots[plot_name],plots[experiment_id]=A301)))</f>
        <v>|</v>
      </c>
    </row>
    <row r="302" spans="2:2" x14ac:dyDescent="0.25">
      <c r="B302" t="str" cm="1">
        <f t="array" ref="B302">TRANSPOSE(_xlfn._xlws.SORT(_xlfn._xlws.FILTER(plots[plot_id]&amp;"|"&amp;plots[plot_name],plots[experiment_id]=A302)))</f>
        <v>|</v>
      </c>
    </row>
    <row r="303" spans="2:2" x14ac:dyDescent="0.25">
      <c r="B303" t="str" cm="1">
        <f t="array" ref="B303">TRANSPOSE(_xlfn._xlws.SORT(_xlfn._xlws.FILTER(plots[plot_id]&amp;"|"&amp;plots[plot_name],plots[experiment_id]=A303)))</f>
        <v>|</v>
      </c>
    </row>
    <row r="304" spans="2:2" x14ac:dyDescent="0.25">
      <c r="B304" t="str" cm="1">
        <f t="array" ref="B304">TRANSPOSE(_xlfn._xlws.SORT(_xlfn._xlws.FILTER(plots[plot_id]&amp;"|"&amp;plots[plot_name],plots[experiment_id]=A304)))</f>
        <v>|</v>
      </c>
    </row>
    <row r="305" spans="2:2" x14ac:dyDescent="0.25">
      <c r="B305" t="str" cm="1">
        <f t="array" ref="B305">TRANSPOSE(_xlfn._xlws.SORT(_xlfn._xlws.FILTER(plots[plot_id]&amp;"|"&amp;plots[plot_name],plots[experiment_id]=A305)))</f>
        <v>|</v>
      </c>
    </row>
    <row r="306" spans="2:2" x14ac:dyDescent="0.25">
      <c r="B306" t="str" cm="1">
        <f t="array" ref="B306">TRANSPOSE(_xlfn._xlws.SORT(_xlfn._xlws.FILTER(plots[plot_id]&amp;"|"&amp;plots[plot_name],plots[experiment_id]=A306)))</f>
        <v>|</v>
      </c>
    </row>
    <row r="307" spans="2:2" x14ac:dyDescent="0.25">
      <c r="B307" t="str" cm="1">
        <f t="array" ref="B307">TRANSPOSE(_xlfn._xlws.SORT(_xlfn._xlws.FILTER(plots[plot_id]&amp;"|"&amp;plots[plot_name],plots[experiment_id]=A307)))</f>
        <v>|</v>
      </c>
    </row>
    <row r="308" spans="2:2" x14ac:dyDescent="0.25">
      <c r="B308" t="str" cm="1">
        <f t="array" ref="B308">TRANSPOSE(_xlfn._xlws.SORT(_xlfn._xlws.FILTER(plots[plot_id]&amp;"|"&amp;plots[plot_name],plots[experiment_id]=A308)))</f>
        <v>|</v>
      </c>
    </row>
    <row r="309" spans="2:2" x14ac:dyDescent="0.25">
      <c r="B309" t="str" cm="1">
        <f t="array" ref="B309">TRANSPOSE(_xlfn._xlws.SORT(_xlfn._xlws.FILTER(plots[plot_id]&amp;"|"&amp;plots[plot_name],plots[experiment_id]=A309)))</f>
        <v>|</v>
      </c>
    </row>
    <row r="310" spans="2:2" x14ac:dyDescent="0.25">
      <c r="B310" t="str" cm="1">
        <f t="array" ref="B310">TRANSPOSE(_xlfn._xlws.SORT(_xlfn._xlws.FILTER(plots[plot_id]&amp;"|"&amp;plots[plot_name],plots[experiment_id]=A310)))</f>
        <v>|</v>
      </c>
    </row>
    <row r="311" spans="2:2" x14ac:dyDescent="0.25">
      <c r="B311" t="str" cm="1">
        <f t="array" ref="B311">TRANSPOSE(_xlfn._xlws.SORT(_xlfn._xlws.FILTER(plots[plot_id]&amp;"|"&amp;plots[plot_name],plots[experiment_id]=A311)))</f>
        <v>|</v>
      </c>
    </row>
    <row r="312" spans="2:2" x14ac:dyDescent="0.25">
      <c r="B312" t="str" cm="1">
        <f t="array" ref="B312">TRANSPOSE(_xlfn._xlws.SORT(_xlfn._xlws.FILTER(plots[plot_id]&amp;"|"&amp;plots[plot_name],plots[experiment_id]=A312)))</f>
        <v>|</v>
      </c>
    </row>
    <row r="313" spans="2:2" x14ac:dyDescent="0.25">
      <c r="B313" t="str" cm="1">
        <f t="array" ref="B313">TRANSPOSE(_xlfn._xlws.SORT(_xlfn._xlws.FILTER(plots[plot_id]&amp;"|"&amp;plots[plot_name],plots[experiment_id]=A313)))</f>
        <v>|</v>
      </c>
    </row>
    <row r="314" spans="2:2" x14ac:dyDescent="0.25">
      <c r="B314" t="str" cm="1">
        <f t="array" ref="B314">TRANSPOSE(_xlfn._xlws.SORT(_xlfn._xlws.FILTER(plots[plot_id]&amp;"|"&amp;plots[plot_name],plots[experiment_id]=A314)))</f>
        <v>|</v>
      </c>
    </row>
    <row r="315" spans="2:2" x14ac:dyDescent="0.25">
      <c r="B315" t="str" cm="1">
        <f t="array" ref="B315">TRANSPOSE(_xlfn._xlws.SORT(_xlfn._xlws.FILTER(plots[plot_id]&amp;"|"&amp;plots[plot_name],plots[experiment_id]=A315)))</f>
        <v>|</v>
      </c>
    </row>
    <row r="316" spans="2:2" x14ac:dyDescent="0.25">
      <c r="B316" t="str" cm="1">
        <f t="array" ref="B316">TRANSPOSE(_xlfn._xlws.SORT(_xlfn._xlws.FILTER(plots[plot_id]&amp;"|"&amp;plots[plot_name],plots[experiment_id]=A316)))</f>
        <v>|</v>
      </c>
    </row>
    <row r="317" spans="2:2" x14ac:dyDescent="0.25">
      <c r="B317" t="str" cm="1">
        <f t="array" ref="B317">TRANSPOSE(_xlfn._xlws.SORT(_xlfn._xlws.FILTER(plots[plot_id]&amp;"|"&amp;plots[plot_name],plots[experiment_id]=A317)))</f>
        <v>|</v>
      </c>
    </row>
    <row r="318" spans="2:2" x14ac:dyDescent="0.25">
      <c r="B318" t="str" cm="1">
        <f t="array" ref="B318">TRANSPOSE(_xlfn._xlws.SORT(_xlfn._xlws.FILTER(plots[plot_id]&amp;"|"&amp;plots[plot_name],plots[experiment_id]=A318)))</f>
        <v>|</v>
      </c>
    </row>
    <row r="319" spans="2:2" x14ac:dyDescent="0.25">
      <c r="B319" t="str" cm="1">
        <f t="array" ref="B319">TRANSPOSE(_xlfn._xlws.SORT(_xlfn._xlws.FILTER(plots[plot_id]&amp;"|"&amp;plots[plot_name],plots[experiment_id]=A319)))</f>
        <v>|</v>
      </c>
    </row>
    <row r="320" spans="2:2" x14ac:dyDescent="0.25">
      <c r="B320" t="str" cm="1">
        <f t="array" ref="B320">TRANSPOSE(_xlfn._xlws.SORT(_xlfn._xlws.FILTER(plots[plot_id]&amp;"|"&amp;plots[plot_name],plots[experiment_id]=A320)))</f>
        <v>|</v>
      </c>
    </row>
    <row r="321" spans="2:2" x14ac:dyDescent="0.25">
      <c r="B321" t="str" cm="1">
        <f t="array" ref="B321">TRANSPOSE(_xlfn._xlws.SORT(_xlfn._xlws.FILTER(plots[plot_id]&amp;"|"&amp;plots[plot_name],plots[experiment_id]=A321)))</f>
        <v>|</v>
      </c>
    </row>
    <row r="322" spans="2:2" x14ac:dyDescent="0.25">
      <c r="B322" t="str" cm="1">
        <f t="array" ref="B322">TRANSPOSE(_xlfn._xlws.SORT(_xlfn._xlws.FILTER(plots[plot_id]&amp;"|"&amp;plots[plot_name],plots[experiment_id]=A322)))</f>
        <v>|</v>
      </c>
    </row>
    <row r="323" spans="2:2" x14ac:dyDescent="0.25">
      <c r="B323" t="str" cm="1">
        <f t="array" ref="B323">TRANSPOSE(_xlfn._xlws.SORT(_xlfn._xlws.FILTER(plots[plot_id]&amp;"|"&amp;plots[plot_name],plots[experiment_id]=A323)))</f>
        <v>|</v>
      </c>
    </row>
    <row r="324" spans="2:2" x14ac:dyDescent="0.25">
      <c r="B324" t="str" cm="1">
        <f t="array" ref="B324">TRANSPOSE(_xlfn._xlws.SORT(_xlfn._xlws.FILTER(plots[plot_id]&amp;"|"&amp;plots[plot_name],plots[experiment_id]=A324)))</f>
        <v>|</v>
      </c>
    </row>
    <row r="325" spans="2:2" x14ac:dyDescent="0.25">
      <c r="B325" t="str" cm="1">
        <f t="array" ref="B325">TRANSPOSE(_xlfn._xlws.SORT(_xlfn._xlws.FILTER(plots[plot_id]&amp;"|"&amp;plots[plot_name],plots[experiment_id]=A325)))</f>
        <v>|</v>
      </c>
    </row>
    <row r="326" spans="2:2" x14ac:dyDescent="0.25">
      <c r="B326" t="str" cm="1">
        <f t="array" ref="B326">TRANSPOSE(_xlfn._xlws.SORT(_xlfn._xlws.FILTER(plots[plot_id]&amp;"|"&amp;plots[plot_name],plots[experiment_id]=A326)))</f>
        <v>|</v>
      </c>
    </row>
    <row r="327" spans="2:2" x14ac:dyDescent="0.25">
      <c r="B327" t="str" cm="1">
        <f t="array" ref="B327">TRANSPOSE(_xlfn._xlws.SORT(_xlfn._xlws.FILTER(plots[plot_id]&amp;"|"&amp;plots[plot_name],plots[experiment_id]=A327)))</f>
        <v>|</v>
      </c>
    </row>
    <row r="328" spans="2:2" x14ac:dyDescent="0.25">
      <c r="B328" t="str" cm="1">
        <f t="array" ref="B328">TRANSPOSE(_xlfn._xlws.SORT(_xlfn._xlws.FILTER(plots[plot_id]&amp;"|"&amp;plots[plot_name],plots[experiment_id]=A328)))</f>
        <v>|</v>
      </c>
    </row>
    <row r="329" spans="2:2" x14ac:dyDescent="0.25">
      <c r="B329" t="str" cm="1">
        <f t="array" ref="B329">TRANSPOSE(_xlfn._xlws.SORT(_xlfn._xlws.FILTER(plots[plot_id]&amp;"|"&amp;plots[plot_name],plots[experiment_id]=A329)))</f>
        <v>|</v>
      </c>
    </row>
    <row r="330" spans="2:2" x14ac:dyDescent="0.25">
      <c r="B330" t="str" cm="1">
        <f t="array" ref="B330">TRANSPOSE(_xlfn._xlws.SORT(_xlfn._xlws.FILTER(plots[plot_id]&amp;"|"&amp;plots[plot_name],plots[experiment_id]=A330)))</f>
        <v>|</v>
      </c>
    </row>
    <row r="331" spans="2:2" x14ac:dyDescent="0.25">
      <c r="B331" t="str" cm="1">
        <f t="array" ref="B331">TRANSPOSE(_xlfn._xlws.SORT(_xlfn._xlws.FILTER(plots[plot_id]&amp;"|"&amp;plots[plot_name],plots[experiment_id]=A331)))</f>
        <v>|</v>
      </c>
    </row>
    <row r="332" spans="2:2" x14ac:dyDescent="0.25">
      <c r="B332" t="str" cm="1">
        <f t="array" ref="B332">TRANSPOSE(_xlfn._xlws.SORT(_xlfn._xlws.FILTER(plots[plot_id]&amp;"|"&amp;plots[plot_name],plots[experiment_id]=A332)))</f>
        <v>|</v>
      </c>
    </row>
    <row r="333" spans="2:2" x14ac:dyDescent="0.25">
      <c r="B333" t="str" cm="1">
        <f t="array" ref="B333">TRANSPOSE(_xlfn._xlws.SORT(_xlfn._xlws.FILTER(plots[plot_id]&amp;"|"&amp;plots[plot_name],plots[experiment_id]=A333)))</f>
        <v>|</v>
      </c>
    </row>
    <row r="334" spans="2:2" x14ac:dyDescent="0.25">
      <c r="B334" t="str" cm="1">
        <f t="array" ref="B334">TRANSPOSE(_xlfn._xlws.SORT(_xlfn._xlws.FILTER(plots[plot_id]&amp;"|"&amp;plots[plot_name],plots[experiment_id]=A334)))</f>
        <v>|</v>
      </c>
    </row>
    <row r="335" spans="2:2" x14ac:dyDescent="0.25">
      <c r="B335" t="str" cm="1">
        <f t="array" ref="B335">TRANSPOSE(_xlfn._xlws.SORT(_xlfn._xlws.FILTER(plots[plot_id]&amp;"|"&amp;plots[plot_name],plots[experiment_id]=A335)))</f>
        <v>|</v>
      </c>
    </row>
    <row r="336" spans="2:2" x14ac:dyDescent="0.25">
      <c r="B336" t="str" cm="1">
        <f t="array" ref="B336">TRANSPOSE(_xlfn._xlws.SORT(_xlfn._xlws.FILTER(plots[plot_id]&amp;"|"&amp;plots[plot_name],plots[experiment_id]=A336)))</f>
        <v>|</v>
      </c>
    </row>
    <row r="337" spans="2:2" x14ac:dyDescent="0.25">
      <c r="B337" t="str" cm="1">
        <f t="array" ref="B337">TRANSPOSE(_xlfn._xlws.SORT(_xlfn._xlws.FILTER(plots[plot_id]&amp;"|"&amp;plots[plot_name],plots[experiment_id]=A337)))</f>
        <v>|</v>
      </c>
    </row>
    <row r="338" spans="2:2" x14ac:dyDescent="0.25">
      <c r="B338" t="str" cm="1">
        <f t="array" ref="B338">TRANSPOSE(_xlfn._xlws.SORT(_xlfn._xlws.FILTER(plots[plot_id]&amp;"|"&amp;plots[plot_name],plots[experiment_id]=A338)))</f>
        <v>|</v>
      </c>
    </row>
    <row r="339" spans="2:2" x14ac:dyDescent="0.25">
      <c r="B339" t="str" cm="1">
        <f t="array" ref="B339">TRANSPOSE(_xlfn._xlws.SORT(_xlfn._xlws.FILTER(plots[plot_id]&amp;"|"&amp;plots[plot_name],plots[experiment_id]=A339)))</f>
        <v>|</v>
      </c>
    </row>
    <row r="340" spans="2:2" x14ac:dyDescent="0.25">
      <c r="B340" t="str" cm="1">
        <f t="array" ref="B340">TRANSPOSE(_xlfn._xlws.SORT(_xlfn._xlws.FILTER(plots[plot_id]&amp;"|"&amp;plots[plot_name],plots[experiment_id]=A340)))</f>
        <v>|</v>
      </c>
    </row>
    <row r="341" spans="2:2" x14ac:dyDescent="0.25">
      <c r="B341" t="str" cm="1">
        <f t="array" ref="B341">TRANSPOSE(_xlfn._xlws.SORT(_xlfn._xlws.FILTER(plots[plot_id]&amp;"|"&amp;plots[plot_name],plots[experiment_id]=A341)))</f>
        <v>|</v>
      </c>
    </row>
    <row r="342" spans="2:2" x14ac:dyDescent="0.25">
      <c r="B342" t="str" cm="1">
        <f t="array" ref="B342">TRANSPOSE(_xlfn._xlws.SORT(_xlfn._xlws.FILTER(plots[plot_id]&amp;"|"&amp;plots[plot_name],plots[experiment_id]=A342)))</f>
        <v>|</v>
      </c>
    </row>
    <row r="343" spans="2:2" x14ac:dyDescent="0.25">
      <c r="B343" t="str" cm="1">
        <f t="array" ref="B343">TRANSPOSE(_xlfn._xlws.SORT(_xlfn._xlws.FILTER(plots[plot_id]&amp;"|"&amp;plots[plot_name],plots[experiment_id]=A343)))</f>
        <v>|</v>
      </c>
    </row>
    <row r="344" spans="2:2" x14ac:dyDescent="0.25">
      <c r="B344" t="str" cm="1">
        <f t="array" ref="B344">TRANSPOSE(_xlfn._xlws.SORT(_xlfn._xlws.FILTER(plots[plot_id]&amp;"|"&amp;plots[plot_name],plots[experiment_id]=A344)))</f>
        <v>|</v>
      </c>
    </row>
    <row r="345" spans="2:2" x14ac:dyDescent="0.25">
      <c r="B345" t="str" cm="1">
        <f t="array" ref="B345">TRANSPOSE(_xlfn._xlws.SORT(_xlfn._xlws.FILTER(plots[plot_id]&amp;"|"&amp;plots[plot_name],plots[experiment_id]=A345)))</f>
        <v>|</v>
      </c>
    </row>
    <row r="346" spans="2:2" x14ac:dyDescent="0.25">
      <c r="B346" t="str" cm="1">
        <f t="array" ref="B346">TRANSPOSE(_xlfn._xlws.SORT(_xlfn._xlws.FILTER(plots[plot_id]&amp;"|"&amp;plots[plot_name],plots[experiment_id]=A346)))</f>
        <v>|</v>
      </c>
    </row>
    <row r="347" spans="2:2" x14ac:dyDescent="0.25">
      <c r="B347" t="str" cm="1">
        <f t="array" ref="B347">TRANSPOSE(_xlfn._xlws.SORT(_xlfn._xlws.FILTER(plots[plot_id]&amp;"|"&amp;plots[plot_name],plots[experiment_id]=A347)))</f>
        <v>|</v>
      </c>
    </row>
    <row r="348" spans="2:2" x14ac:dyDescent="0.25">
      <c r="B348" t="str" cm="1">
        <f t="array" ref="B348">TRANSPOSE(_xlfn._xlws.SORT(_xlfn._xlws.FILTER(plots[plot_id]&amp;"|"&amp;plots[plot_name],plots[experiment_id]=A348)))</f>
        <v>|</v>
      </c>
    </row>
    <row r="349" spans="2:2" x14ac:dyDescent="0.25">
      <c r="B349" t="str" cm="1">
        <f t="array" ref="B349">TRANSPOSE(_xlfn._xlws.SORT(_xlfn._xlws.FILTER(plots[plot_id]&amp;"|"&amp;plots[plot_name],plots[experiment_id]=A349)))</f>
        <v>|</v>
      </c>
    </row>
    <row r="350" spans="2:2" x14ac:dyDescent="0.25">
      <c r="B350" t="str" cm="1">
        <f t="array" ref="B350">TRANSPOSE(_xlfn._xlws.SORT(_xlfn._xlws.FILTER(plots[plot_id]&amp;"|"&amp;plots[plot_name],plots[experiment_id]=A350)))</f>
        <v>|</v>
      </c>
    </row>
    <row r="351" spans="2:2" x14ac:dyDescent="0.25">
      <c r="B351" t="str" cm="1">
        <f t="array" ref="B351">TRANSPOSE(_xlfn._xlws.SORT(_xlfn._xlws.FILTER(plots[plot_id]&amp;"|"&amp;plots[plot_name],plots[experiment_id]=A351)))</f>
        <v>|</v>
      </c>
    </row>
    <row r="352" spans="2:2" x14ac:dyDescent="0.25">
      <c r="B352" t="str" cm="1">
        <f t="array" ref="B352">TRANSPOSE(_xlfn._xlws.SORT(_xlfn._xlws.FILTER(plots[plot_id]&amp;"|"&amp;plots[plot_name],plots[experiment_id]=A352)))</f>
        <v>|</v>
      </c>
    </row>
    <row r="353" spans="2:2" x14ac:dyDescent="0.25">
      <c r="B353" t="str" cm="1">
        <f t="array" ref="B353">TRANSPOSE(_xlfn._xlws.SORT(_xlfn._xlws.FILTER(plots[plot_id]&amp;"|"&amp;plots[plot_name],plots[experiment_id]=A353)))</f>
        <v>|</v>
      </c>
    </row>
    <row r="354" spans="2:2" x14ac:dyDescent="0.25">
      <c r="B354" t="str" cm="1">
        <f t="array" ref="B354">TRANSPOSE(_xlfn._xlws.SORT(_xlfn._xlws.FILTER(plots[plot_id]&amp;"|"&amp;plots[plot_name],plots[experiment_id]=A354)))</f>
        <v>|</v>
      </c>
    </row>
    <row r="355" spans="2:2" x14ac:dyDescent="0.25">
      <c r="B355" t="str" cm="1">
        <f t="array" ref="B355">TRANSPOSE(_xlfn._xlws.SORT(_xlfn._xlws.FILTER(plots[plot_id]&amp;"|"&amp;plots[plot_name],plots[experiment_id]=A355)))</f>
        <v>|</v>
      </c>
    </row>
    <row r="356" spans="2:2" x14ac:dyDescent="0.25">
      <c r="B356" t="str" cm="1">
        <f t="array" ref="B356">TRANSPOSE(_xlfn._xlws.SORT(_xlfn._xlws.FILTER(plots[plot_id]&amp;"|"&amp;plots[plot_name],plots[experiment_id]=A356)))</f>
        <v>|</v>
      </c>
    </row>
    <row r="357" spans="2:2" x14ac:dyDescent="0.25">
      <c r="B357" t="str" cm="1">
        <f t="array" ref="B357">TRANSPOSE(_xlfn._xlws.SORT(_xlfn._xlws.FILTER(plots[plot_id]&amp;"|"&amp;plots[plot_name],plots[experiment_id]=A357)))</f>
        <v>|</v>
      </c>
    </row>
    <row r="358" spans="2:2" x14ac:dyDescent="0.25">
      <c r="B358" t="str" cm="1">
        <f t="array" ref="B358">TRANSPOSE(_xlfn._xlws.SORT(_xlfn._xlws.FILTER(plots[plot_id]&amp;"|"&amp;plots[plot_name],plots[experiment_id]=A358)))</f>
        <v>|</v>
      </c>
    </row>
    <row r="359" spans="2:2" x14ac:dyDescent="0.25">
      <c r="B359" t="str" cm="1">
        <f t="array" ref="B359">TRANSPOSE(_xlfn._xlws.SORT(_xlfn._xlws.FILTER(plots[plot_id]&amp;"|"&amp;plots[plot_name],plots[experiment_id]=A359)))</f>
        <v>|</v>
      </c>
    </row>
    <row r="360" spans="2:2" x14ac:dyDescent="0.25">
      <c r="B360" t="str" cm="1">
        <f t="array" ref="B360">TRANSPOSE(_xlfn._xlws.SORT(_xlfn._xlws.FILTER(plots[plot_id]&amp;"|"&amp;plots[plot_name],plots[experiment_id]=A360)))</f>
        <v>|</v>
      </c>
    </row>
    <row r="361" spans="2:2" x14ac:dyDescent="0.25">
      <c r="B361" t="str" cm="1">
        <f t="array" ref="B361">TRANSPOSE(_xlfn._xlws.SORT(_xlfn._xlws.FILTER(plots[plot_id]&amp;"|"&amp;plots[plot_name],plots[experiment_id]=A361)))</f>
        <v>|</v>
      </c>
    </row>
    <row r="362" spans="2:2" x14ac:dyDescent="0.25">
      <c r="B362" t="str" cm="1">
        <f t="array" ref="B362">TRANSPOSE(_xlfn._xlws.SORT(_xlfn._xlws.FILTER(plots[plot_id]&amp;"|"&amp;plots[plot_name],plots[experiment_id]=A362)))</f>
        <v>|</v>
      </c>
    </row>
    <row r="363" spans="2:2" x14ac:dyDescent="0.25">
      <c r="B363" t="str" cm="1">
        <f t="array" ref="B363">TRANSPOSE(_xlfn._xlws.SORT(_xlfn._xlws.FILTER(plots[plot_id]&amp;"|"&amp;plots[plot_name],plots[experiment_id]=A363)))</f>
        <v>|</v>
      </c>
    </row>
    <row r="364" spans="2:2" x14ac:dyDescent="0.25">
      <c r="B364" t="str" cm="1">
        <f t="array" ref="B364">TRANSPOSE(_xlfn._xlws.SORT(_xlfn._xlws.FILTER(plots[plot_id]&amp;"|"&amp;plots[plot_name],plots[experiment_id]=A364)))</f>
        <v>|</v>
      </c>
    </row>
    <row r="365" spans="2:2" x14ac:dyDescent="0.25">
      <c r="B365" t="str" cm="1">
        <f t="array" ref="B365">TRANSPOSE(_xlfn._xlws.SORT(_xlfn._xlws.FILTER(plots[plot_id]&amp;"|"&amp;plots[plot_name],plots[experiment_id]=A365)))</f>
        <v>|</v>
      </c>
    </row>
    <row r="366" spans="2:2" x14ac:dyDescent="0.25">
      <c r="B366" t="str" cm="1">
        <f t="array" ref="B366">TRANSPOSE(_xlfn._xlws.SORT(_xlfn._xlws.FILTER(plots[plot_id]&amp;"|"&amp;plots[plot_name],plots[experiment_id]=A366)))</f>
        <v>|</v>
      </c>
    </row>
    <row r="367" spans="2:2" x14ac:dyDescent="0.25">
      <c r="B367" t="str" cm="1">
        <f t="array" ref="B367">TRANSPOSE(_xlfn._xlws.SORT(_xlfn._xlws.FILTER(plots[plot_id]&amp;"|"&amp;plots[plot_name],plots[experiment_id]=A367)))</f>
        <v>|</v>
      </c>
    </row>
    <row r="368" spans="2:2" x14ac:dyDescent="0.25">
      <c r="B368" t="str" cm="1">
        <f t="array" ref="B368">TRANSPOSE(_xlfn._xlws.SORT(_xlfn._xlws.FILTER(plots[plot_id]&amp;"|"&amp;plots[plot_name],plots[experiment_id]=A368)))</f>
        <v>|</v>
      </c>
    </row>
    <row r="369" spans="2:2" x14ac:dyDescent="0.25">
      <c r="B369" t="str" cm="1">
        <f t="array" ref="B369">TRANSPOSE(_xlfn._xlws.SORT(_xlfn._xlws.FILTER(plots[plot_id]&amp;"|"&amp;plots[plot_name],plots[experiment_id]=A369)))</f>
        <v>|</v>
      </c>
    </row>
    <row r="370" spans="2:2" x14ac:dyDescent="0.25">
      <c r="B370" t="str" cm="1">
        <f t="array" ref="B370">TRANSPOSE(_xlfn._xlws.SORT(_xlfn._xlws.FILTER(plots[plot_id]&amp;"|"&amp;plots[plot_name],plots[experiment_id]=A370)))</f>
        <v>|</v>
      </c>
    </row>
    <row r="371" spans="2:2" x14ac:dyDescent="0.25">
      <c r="B371" t="str" cm="1">
        <f t="array" ref="B371">TRANSPOSE(_xlfn._xlws.SORT(_xlfn._xlws.FILTER(plots[plot_id]&amp;"|"&amp;plots[plot_name],plots[experiment_id]=A371)))</f>
        <v>|</v>
      </c>
    </row>
    <row r="372" spans="2:2" x14ac:dyDescent="0.25">
      <c r="B372" t="str" cm="1">
        <f t="array" ref="B372">TRANSPOSE(_xlfn._xlws.SORT(_xlfn._xlws.FILTER(plots[plot_id]&amp;"|"&amp;plots[plot_name],plots[experiment_id]=A372)))</f>
        <v>|</v>
      </c>
    </row>
    <row r="373" spans="2:2" x14ac:dyDescent="0.25">
      <c r="B373" t="str" cm="1">
        <f t="array" ref="B373">TRANSPOSE(_xlfn._xlws.SORT(_xlfn._xlws.FILTER(plots[plot_id]&amp;"|"&amp;plots[plot_name],plots[experiment_id]=A373)))</f>
        <v>|</v>
      </c>
    </row>
    <row r="374" spans="2:2" x14ac:dyDescent="0.25">
      <c r="B374" t="str" cm="1">
        <f t="array" ref="B374">TRANSPOSE(_xlfn._xlws.SORT(_xlfn._xlws.FILTER(plots[plot_id]&amp;"|"&amp;plots[plot_name],plots[experiment_id]=A374)))</f>
        <v>|</v>
      </c>
    </row>
    <row r="375" spans="2:2" x14ac:dyDescent="0.25">
      <c r="B375" t="str" cm="1">
        <f t="array" ref="B375">TRANSPOSE(_xlfn._xlws.SORT(_xlfn._xlws.FILTER(plots[plot_id]&amp;"|"&amp;plots[plot_name],plots[experiment_id]=A375)))</f>
        <v>|</v>
      </c>
    </row>
    <row r="376" spans="2:2" x14ac:dyDescent="0.25">
      <c r="B376" t="str" cm="1">
        <f t="array" ref="B376">TRANSPOSE(_xlfn._xlws.SORT(_xlfn._xlws.FILTER(plots[plot_id]&amp;"|"&amp;plots[plot_name],plots[experiment_id]=A376)))</f>
        <v>|</v>
      </c>
    </row>
    <row r="377" spans="2:2" x14ac:dyDescent="0.25">
      <c r="B377" t="str" cm="1">
        <f t="array" ref="B377">TRANSPOSE(_xlfn._xlws.SORT(_xlfn._xlws.FILTER(plots[plot_id]&amp;"|"&amp;plots[plot_name],plots[experiment_id]=A377)))</f>
        <v>|</v>
      </c>
    </row>
    <row r="378" spans="2:2" x14ac:dyDescent="0.25">
      <c r="B378" t="str" cm="1">
        <f t="array" ref="B378">TRANSPOSE(_xlfn._xlws.SORT(_xlfn._xlws.FILTER(plots[plot_id]&amp;"|"&amp;plots[plot_name],plots[experiment_id]=A378)))</f>
        <v>|</v>
      </c>
    </row>
    <row r="379" spans="2:2" x14ac:dyDescent="0.25">
      <c r="B379" t="str" cm="1">
        <f t="array" ref="B379">TRANSPOSE(_xlfn._xlws.SORT(_xlfn._xlws.FILTER(plots[plot_id]&amp;"|"&amp;plots[plot_name],plots[experiment_id]=A379)))</f>
        <v>|</v>
      </c>
    </row>
    <row r="380" spans="2:2" x14ac:dyDescent="0.25">
      <c r="B380" t="str" cm="1">
        <f t="array" ref="B380">TRANSPOSE(_xlfn._xlws.SORT(_xlfn._xlws.FILTER(plots[plot_id]&amp;"|"&amp;plots[plot_name],plots[experiment_id]=A380)))</f>
        <v>|</v>
      </c>
    </row>
    <row r="381" spans="2:2" x14ac:dyDescent="0.25">
      <c r="B381" t="str" cm="1">
        <f t="array" ref="B381">TRANSPOSE(_xlfn._xlws.SORT(_xlfn._xlws.FILTER(plots[plot_id]&amp;"|"&amp;plots[plot_name],plots[experiment_id]=A381)))</f>
        <v>|</v>
      </c>
    </row>
    <row r="382" spans="2:2" x14ac:dyDescent="0.25">
      <c r="B382" t="str" cm="1">
        <f t="array" ref="B382">TRANSPOSE(_xlfn._xlws.SORT(_xlfn._xlws.FILTER(plots[plot_id]&amp;"|"&amp;plots[plot_name],plots[experiment_id]=A382)))</f>
        <v>|</v>
      </c>
    </row>
    <row r="383" spans="2:2" x14ac:dyDescent="0.25">
      <c r="B383" t="str" cm="1">
        <f t="array" ref="B383">TRANSPOSE(_xlfn._xlws.SORT(_xlfn._xlws.FILTER(plots[plot_id]&amp;"|"&amp;plots[plot_name],plots[experiment_id]=A383)))</f>
        <v>|</v>
      </c>
    </row>
    <row r="384" spans="2:2" x14ac:dyDescent="0.25">
      <c r="B384" t="str" cm="1">
        <f t="array" ref="B384">TRANSPOSE(_xlfn._xlws.SORT(_xlfn._xlws.FILTER(plots[plot_id]&amp;"|"&amp;plots[plot_name],plots[experiment_id]=A384)))</f>
        <v>|</v>
      </c>
    </row>
    <row r="385" spans="2:2" x14ac:dyDescent="0.25">
      <c r="B385" t="str" cm="1">
        <f t="array" ref="B385">TRANSPOSE(_xlfn._xlws.SORT(_xlfn._xlws.FILTER(plots[plot_id]&amp;"|"&amp;plots[plot_name],plots[experiment_id]=A385)))</f>
        <v>|</v>
      </c>
    </row>
    <row r="386" spans="2:2" x14ac:dyDescent="0.25">
      <c r="B386" t="str" cm="1">
        <f t="array" ref="B386">TRANSPOSE(_xlfn._xlws.SORT(_xlfn._xlws.FILTER(plots[plot_id]&amp;"|"&amp;plots[plot_name],plots[experiment_id]=A386)))</f>
        <v>|</v>
      </c>
    </row>
    <row r="387" spans="2:2" x14ac:dyDescent="0.25">
      <c r="B387" t="str" cm="1">
        <f t="array" ref="B387">TRANSPOSE(_xlfn._xlws.SORT(_xlfn._xlws.FILTER(plots[plot_id]&amp;"|"&amp;plots[plot_name],plots[experiment_id]=A387)))</f>
        <v>|</v>
      </c>
    </row>
    <row r="388" spans="2:2" x14ac:dyDescent="0.25">
      <c r="B388" t="str" cm="1">
        <f t="array" ref="B388">TRANSPOSE(_xlfn._xlws.SORT(_xlfn._xlws.FILTER(plots[plot_id]&amp;"|"&amp;plots[plot_name],plots[experiment_id]=A388)))</f>
        <v>|</v>
      </c>
    </row>
    <row r="389" spans="2:2" x14ac:dyDescent="0.25">
      <c r="B389" t="str" cm="1">
        <f t="array" ref="B389">TRANSPOSE(_xlfn._xlws.SORT(_xlfn._xlws.FILTER(plots[plot_id]&amp;"|"&amp;plots[plot_name],plots[experiment_id]=A389)))</f>
        <v>|</v>
      </c>
    </row>
    <row r="390" spans="2:2" x14ac:dyDescent="0.25">
      <c r="B390" t="str" cm="1">
        <f t="array" ref="B390">TRANSPOSE(_xlfn._xlws.SORT(_xlfn._xlws.FILTER(plots[plot_id]&amp;"|"&amp;plots[plot_name],plots[experiment_id]=A390)))</f>
        <v>|</v>
      </c>
    </row>
    <row r="391" spans="2:2" x14ac:dyDescent="0.25">
      <c r="B391" t="str" cm="1">
        <f t="array" ref="B391">TRANSPOSE(_xlfn._xlws.SORT(_xlfn._xlws.FILTER(plots[plot_id]&amp;"|"&amp;plots[plot_name],plots[experiment_id]=A391)))</f>
        <v>|</v>
      </c>
    </row>
    <row r="392" spans="2:2" x14ac:dyDescent="0.25">
      <c r="B392" t="str" cm="1">
        <f t="array" ref="B392">TRANSPOSE(_xlfn._xlws.SORT(_xlfn._xlws.FILTER(plots[plot_id]&amp;"|"&amp;plots[plot_name],plots[experiment_id]=A392)))</f>
        <v>|</v>
      </c>
    </row>
    <row r="393" spans="2:2" x14ac:dyDescent="0.25">
      <c r="B393" t="str" cm="1">
        <f t="array" ref="B393">TRANSPOSE(_xlfn._xlws.SORT(_xlfn._xlws.FILTER(plots[plot_id]&amp;"|"&amp;plots[plot_name],plots[experiment_id]=A393)))</f>
        <v>|</v>
      </c>
    </row>
    <row r="394" spans="2:2" x14ac:dyDescent="0.25">
      <c r="B394" t="str" cm="1">
        <f t="array" ref="B394">TRANSPOSE(_xlfn._xlws.SORT(_xlfn._xlws.FILTER(plots[plot_id]&amp;"|"&amp;plots[plot_name],plots[experiment_id]=A394)))</f>
        <v>|</v>
      </c>
    </row>
    <row r="395" spans="2:2" x14ac:dyDescent="0.25">
      <c r="B395" t="str" cm="1">
        <f t="array" ref="B395">TRANSPOSE(_xlfn._xlws.SORT(_xlfn._xlws.FILTER(plots[plot_id]&amp;"|"&amp;plots[plot_name],plots[experiment_id]=A395)))</f>
        <v>|</v>
      </c>
    </row>
    <row r="396" spans="2:2" x14ac:dyDescent="0.25">
      <c r="B396" t="str" cm="1">
        <f t="array" ref="B396">TRANSPOSE(_xlfn._xlws.SORT(_xlfn._xlws.FILTER(plots[plot_id]&amp;"|"&amp;plots[plot_name],plots[experiment_id]=A396)))</f>
        <v>|</v>
      </c>
    </row>
    <row r="397" spans="2:2" x14ac:dyDescent="0.25">
      <c r="B397" t="str" cm="1">
        <f t="array" ref="B397">TRANSPOSE(_xlfn._xlws.SORT(_xlfn._xlws.FILTER(plots[plot_id]&amp;"|"&amp;plots[plot_name],plots[experiment_id]=A397)))</f>
        <v>|</v>
      </c>
    </row>
    <row r="398" spans="2:2" x14ac:dyDescent="0.25">
      <c r="B398" t="str" cm="1">
        <f t="array" ref="B398">TRANSPOSE(_xlfn._xlws.SORT(_xlfn._xlws.FILTER(plots[plot_id]&amp;"|"&amp;plots[plot_name],plots[experiment_id]=A398)))</f>
        <v>|</v>
      </c>
    </row>
    <row r="399" spans="2:2" x14ac:dyDescent="0.25">
      <c r="B399" t="str" cm="1">
        <f t="array" ref="B399">TRANSPOSE(_xlfn._xlws.SORT(_xlfn._xlws.FILTER(plots[plot_id]&amp;"|"&amp;plots[plot_name],plots[experiment_id]=A399)))</f>
        <v>|</v>
      </c>
    </row>
    <row r="400" spans="2:2" x14ac:dyDescent="0.25">
      <c r="B400" t="str" cm="1">
        <f t="array" ref="B400">TRANSPOSE(_xlfn._xlws.SORT(_xlfn._xlws.FILTER(plots[plot_id]&amp;"|"&amp;plots[plot_name],plots[experiment_id]=A400)))</f>
        <v>|</v>
      </c>
    </row>
    <row r="401" spans="2:2" x14ac:dyDescent="0.25">
      <c r="B401" t="str" cm="1">
        <f t="array" ref="B401">TRANSPOSE(_xlfn._xlws.SORT(_xlfn._xlws.FILTER(plots[plot_id]&amp;"|"&amp;plots[plot_name],plots[experiment_id]=A401)))</f>
        <v>|</v>
      </c>
    </row>
    <row r="402" spans="2:2" x14ac:dyDescent="0.25">
      <c r="B402" t="str" cm="1">
        <f t="array" ref="B402">TRANSPOSE(_xlfn._xlws.SORT(_xlfn._xlws.FILTER(plots[plot_id]&amp;"|"&amp;plots[plot_name],plots[experiment_id]=A402)))</f>
        <v>|</v>
      </c>
    </row>
    <row r="403" spans="2:2" x14ac:dyDescent="0.25">
      <c r="B403" t="str" cm="1">
        <f t="array" ref="B403">TRANSPOSE(_xlfn._xlws.SORT(_xlfn._xlws.FILTER(plots[plot_id]&amp;"|"&amp;plots[plot_name],plots[experiment_id]=A403)))</f>
        <v>|</v>
      </c>
    </row>
    <row r="404" spans="2:2" x14ac:dyDescent="0.25">
      <c r="B404" t="str" cm="1">
        <f t="array" ref="B404">TRANSPOSE(_xlfn._xlws.SORT(_xlfn._xlws.FILTER(plots[plot_id]&amp;"|"&amp;plots[plot_name],plots[experiment_id]=A404)))</f>
        <v>|</v>
      </c>
    </row>
    <row r="405" spans="2:2" x14ac:dyDescent="0.25">
      <c r="B405" t="str" cm="1">
        <f t="array" ref="B405">TRANSPOSE(_xlfn._xlws.SORT(_xlfn._xlws.FILTER(plots[plot_id]&amp;"|"&amp;plots[plot_name],plots[experiment_id]=A405)))</f>
        <v>|</v>
      </c>
    </row>
    <row r="406" spans="2:2" x14ac:dyDescent="0.25">
      <c r="B406" t="str" cm="1">
        <f t="array" ref="B406">TRANSPOSE(_xlfn._xlws.SORT(_xlfn._xlws.FILTER(plots[plot_id]&amp;"|"&amp;plots[plot_name],plots[experiment_id]=A406)))</f>
        <v>|</v>
      </c>
    </row>
    <row r="407" spans="2:2" x14ac:dyDescent="0.25">
      <c r="B407" t="str" cm="1">
        <f t="array" ref="B407">TRANSPOSE(_xlfn._xlws.SORT(_xlfn._xlws.FILTER(plots[plot_id]&amp;"|"&amp;plots[plot_name],plots[experiment_id]=A407)))</f>
        <v>|</v>
      </c>
    </row>
    <row r="408" spans="2:2" x14ac:dyDescent="0.25">
      <c r="B408" t="str" cm="1">
        <f t="array" ref="B408">TRANSPOSE(_xlfn._xlws.SORT(_xlfn._xlws.FILTER(plots[plot_id]&amp;"|"&amp;plots[plot_name],plots[experiment_id]=A408)))</f>
        <v>|</v>
      </c>
    </row>
    <row r="409" spans="2:2" x14ac:dyDescent="0.25">
      <c r="B409" t="str" cm="1">
        <f t="array" ref="B409">TRANSPOSE(_xlfn._xlws.SORT(_xlfn._xlws.FILTER(plots[plot_id]&amp;"|"&amp;plots[plot_name],plots[experiment_id]=A409)))</f>
        <v>|</v>
      </c>
    </row>
    <row r="410" spans="2:2" x14ac:dyDescent="0.25">
      <c r="B410" t="str" cm="1">
        <f t="array" ref="B410">TRANSPOSE(_xlfn._xlws.SORT(_xlfn._xlws.FILTER(plots[plot_id]&amp;"|"&amp;plots[plot_name],plots[experiment_id]=A410)))</f>
        <v>|</v>
      </c>
    </row>
    <row r="411" spans="2:2" x14ac:dyDescent="0.25">
      <c r="B411" t="str" cm="1">
        <f t="array" ref="B411">TRANSPOSE(_xlfn._xlws.SORT(_xlfn._xlws.FILTER(plots[plot_id]&amp;"|"&amp;plots[plot_name],plots[experiment_id]=A411)))</f>
        <v>|</v>
      </c>
    </row>
    <row r="412" spans="2:2" x14ac:dyDescent="0.25">
      <c r="B412" t="str" cm="1">
        <f t="array" ref="B412">TRANSPOSE(_xlfn._xlws.SORT(_xlfn._xlws.FILTER(plots[plot_id]&amp;"|"&amp;plots[plot_name],plots[experiment_id]=A412)))</f>
        <v>|</v>
      </c>
    </row>
    <row r="413" spans="2:2" x14ac:dyDescent="0.25">
      <c r="B413" t="str" cm="1">
        <f t="array" ref="B413">TRANSPOSE(_xlfn._xlws.SORT(_xlfn._xlws.FILTER(plots[plot_id]&amp;"|"&amp;plots[plot_name],plots[experiment_id]=A413)))</f>
        <v>|</v>
      </c>
    </row>
    <row r="414" spans="2:2" x14ac:dyDescent="0.25">
      <c r="B414" t="str" cm="1">
        <f t="array" ref="B414">TRANSPOSE(_xlfn._xlws.SORT(_xlfn._xlws.FILTER(plots[plot_id]&amp;"|"&amp;plots[plot_name],plots[experiment_id]=A414)))</f>
        <v>|</v>
      </c>
    </row>
    <row r="415" spans="2:2" x14ac:dyDescent="0.25">
      <c r="B415" t="str" cm="1">
        <f t="array" ref="B415">TRANSPOSE(_xlfn._xlws.SORT(_xlfn._xlws.FILTER(plots[plot_id]&amp;"|"&amp;plots[plot_name],plots[experiment_id]=A415)))</f>
        <v>|</v>
      </c>
    </row>
    <row r="416" spans="2:2" x14ac:dyDescent="0.25">
      <c r="B416" t="str" cm="1">
        <f t="array" ref="B416">TRANSPOSE(_xlfn._xlws.SORT(_xlfn._xlws.FILTER(plots[plot_id]&amp;"|"&amp;plots[plot_name],plots[experiment_id]=A416)))</f>
        <v>|</v>
      </c>
    </row>
    <row r="417" spans="2:2" x14ac:dyDescent="0.25">
      <c r="B417" t="str" cm="1">
        <f t="array" ref="B417">TRANSPOSE(_xlfn._xlws.SORT(_xlfn._xlws.FILTER(plots[plot_id]&amp;"|"&amp;plots[plot_name],plots[experiment_id]=A417)))</f>
        <v>|</v>
      </c>
    </row>
    <row r="418" spans="2:2" x14ac:dyDescent="0.25">
      <c r="B418" t="str" cm="1">
        <f t="array" ref="B418">TRANSPOSE(_xlfn._xlws.SORT(_xlfn._xlws.FILTER(plots[plot_id]&amp;"|"&amp;plots[plot_name],plots[experiment_id]=A418)))</f>
        <v>|</v>
      </c>
    </row>
    <row r="419" spans="2:2" x14ac:dyDescent="0.25">
      <c r="B419" t="str" cm="1">
        <f t="array" ref="B419">TRANSPOSE(_xlfn._xlws.SORT(_xlfn._xlws.FILTER(plots[plot_id]&amp;"|"&amp;plots[plot_name],plots[experiment_id]=A419)))</f>
        <v>|</v>
      </c>
    </row>
    <row r="420" spans="2:2" x14ac:dyDescent="0.25">
      <c r="B420" t="str" cm="1">
        <f t="array" ref="B420">TRANSPOSE(_xlfn._xlws.SORT(_xlfn._xlws.FILTER(plots[plot_id]&amp;"|"&amp;plots[plot_name],plots[experiment_id]=A420)))</f>
        <v>|</v>
      </c>
    </row>
    <row r="421" spans="2:2" x14ac:dyDescent="0.25">
      <c r="B421" t="str" cm="1">
        <f t="array" ref="B421">TRANSPOSE(_xlfn._xlws.SORT(_xlfn._xlws.FILTER(plots[plot_id]&amp;"|"&amp;plots[plot_name],plots[experiment_id]=A421)))</f>
        <v>|</v>
      </c>
    </row>
    <row r="422" spans="2:2" x14ac:dyDescent="0.25">
      <c r="B422" t="str" cm="1">
        <f t="array" ref="B422">TRANSPOSE(_xlfn._xlws.SORT(_xlfn._xlws.FILTER(plots[plot_id]&amp;"|"&amp;plots[plot_name],plots[experiment_id]=A422)))</f>
        <v>|</v>
      </c>
    </row>
    <row r="423" spans="2:2" x14ac:dyDescent="0.25">
      <c r="B423" t="str" cm="1">
        <f t="array" ref="B423">TRANSPOSE(_xlfn._xlws.SORT(_xlfn._xlws.FILTER(plots[plot_id]&amp;"|"&amp;plots[plot_name],plots[experiment_id]=A423)))</f>
        <v>|</v>
      </c>
    </row>
    <row r="424" spans="2:2" x14ac:dyDescent="0.25">
      <c r="B424" t="str" cm="1">
        <f t="array" ref="B424">TRANSPOSE(_xlfn._xlws.SORT(_xlfn._xlws.FILTER(plots[plot_id]&amp;"|"&amp;plots[plot_name],plots[experiment_id]=A424)))</f>
        <v>|</v>
      </c>
    </row>
    <row r="425" spans="2:2" x14ac:dyDescent="0.25">
      <c r="B425" t="str" cm="1">
        <f t="array" ref="B425">TRANSPOSE(_xlfn._xlws.SORT(_xlfn._xlws.FILTER(plots[plot_id]&amp;"|"&amp;plots[plot_name],plots[experiment_id]=A425)))</f>
        <v>|</v>
      </c>
    </row>
    <row r="426" spans="2:2" x14ac:dyDescent="0.25">
      <c r="B426" t="str" cm="1">
        <f t="array" ref="B426">TRANSPOSE(_xlfn._xlws.SORT(_xlfn._xlws.FILTER(plots[plot_id]&amp;"|"&amp;plots[plot_name],plots[experiment_id]=A426)))</f>
        <v>|</v>
      </c>
    </row>
    <row r="427" spans="2:2" x14ac:dyDescent="0.25">
      <c r="B427" t="str" cm="1">
        <f t="array" ref="B427">TRANSPOSE(_xlfn._xlws.SORT(_xlfn._xlws.FILTER(plots[plot_id]&amp;"|"&amp;plots[plot_name],plots[experiment_id]=A427)))</f>
        <v>|</v>
      </c>
    </row>
    <row r="428" spans="2:2" x14ac:dyDescent="0.25">
      <c r="B428" t="str" cm="1">
        <f t="array" ref="B428">TRANSPOSE(_xlfn._xlws.SORT(_xlfn._xlws.FILTER(plots[plot_id]&amp;"|"&amp;plots[plot_name],plots[experiment_id]=A428)))</f>
        <v>|</v>
      </c>
    </row>
    <row r="429" spans="2:2" x14ac:dyDescent="0.25">
      <c r="B429" t="str" cm="1">
        <f t="array" ref="B429">TRANSPOSE(_xlfn._xlws.SORT(_xlfn._xlws.FILTER(plots[plot_id]&amp;"|"&amp;plots[plot_name],plots[experiment_id]=A429)))</f>
        <v>|</v>
      </c>
    </row>
    <row r="430" spans="2:2" x14ac:dyDescent="0.25">
      <c r="B430" t="str" cm="1">
        <f t="array" ref="B430">TRANSPOSE(_xlfn._xlws.SORT(_xlfn._xlws.FILTER(plots[plot_id]&amp;"|"&amp;plots[plot_name],plots[experiment_id]=A430)))</f>
        <v>|</v>
      </c>
    </row>
    <row r="431" spans="2:2" x14ac:dyDescent="0.25">
      <c r="B431" t="str" cm="1">
        <f t="array" ref="B431">TRANSPOSE(_xlfn._xlws.SORT(_xlfn._xlws.FILTER(plots[plot_id]&amp;"|"&amp;plots[plot_name],plots[experiment_id]=A431)))</f>
        <v>|</v>
      </c>
    </row>
    <row r="432" spans="2:2" x14ac:dyDescent="0.25">
      <c r="B432" t="str" cm="1">
        <f t="array" ref="B432">TRANSPOSE(_xlfn._xlws.SORT(_xlfn._xlws.FILTER(plots[plot_id]&amp;"|"&amp;plots[plot_name],plots[experiment_id]=A432)))</f>
        <v>|</v>
      </c>
    </row>
    <row r="433" spans="2:2" x14ac:dyDescent="0.25">
      <c r="B433" t="str" cm="1">
        <f t="array" ref="B433">TRANSPOSE(_xlfn._xlws.SORT(_xlfn._xlws.FILTER(plots[plot_id]&amp;"|"&amp;plots[plot_name],plots[experiment_id]=A433)))</f>
        <v>|</v>
      </c>
    </row>
    <row r="434" spans="2:2" x14ac:dyDescent="0.25">
      <c r="B434" t="str" cm="1">
        <f t="array" ref="B434">TRANSPOSE(_xlfn._xlws.SORT(_xlfn._xlws.FILTER(plots[plot_id]&amp;"|"&amp;plots[plot_name],plots[experiment_id]=A434)))</f>
        <v>|</v>
      </c>
    </row>
    <row r="435" spans="2:2" x14ac:dyDescent="0.25">
      <c r="B435" t="str" cm="1">
        <f t="array" ref="B435">TRANSPOSE(_xlfn._xlws.SORT(_xlfn._xlws.FILTER(plots[plot_id]&amp;"|"&amp;plots[plot_name],plots[experiment_id]=A435)))</f>
        <v>|</v>
      </c>
    </row>
    <row r="436" spans="2:2" x14ac:dyDescent="0.25">
      <c r="B436" t="str" cm="1">
        <f t="array" ref="B436">TRANSPOSE(_xlfn._xlws.SORT(_xlfn._xlws.FILTER(plots[plot_id]&amp;"|"&amp;plots[plot_name],plots[experiment_id]=A436)))</f>
        <v>|</v>
      </c>
    </row>
    <row r="437" spans="2:2" x14ac:dyDescent="0.25">
      <c r="B437" t="str" cm="1">
        <f t="array" ref="B437">TRANSPOSE(_xlfn._xlws.SORT(_xlfn._xlws.FILTER(plots[plot_id]&amp;"|"&amp;plots[plot_name],plots[experiment_id]=A437)))</f>
        <v>|</v>
      </c>
    </row>
    <row r="438" spans="2:2" x14ac:dyDescent="0.25">
      <c r="B438" t="str" cm="1">
        <f t="array" ref="B438">TRANSPOSE(_xlfn._xlws.SORT(_xlfn._xlws.FILTER(plots[plot_id]&amp;"|"&amp;plots[plot_name],plots[experiment_id]=A438)))</f>
        <v>|</v>
      </c>
    </row>
    <row r="439" spans="2:2" x14ac:dyDescent="0.25">
      <c r="B439" t="str" cm="1">
        <f t="array" ref="B439">TRANSPOSE(_xlfn._xlws.SORT(_xlfn._xlws.FILTER(plots[plot_id]&amp;"|"&amp;plots[plot_name],plots[experiment_id]=A439)))</f>
        <v>|</v>
      </c>
    </row>
    <row r="440" spans="2:2" x14ac:dyDescent="0.25">
      <c r="B440" t="str" cm="1">
        <f t="array" ref="B440">TRANSPOSE(_xlfn._xlws.SORT(_xlfn._xlws.FILTER(plots[plot_id]&amp;"|"&amp;plots[plot_name],plots[experiment_id]=A440)))</f>
        <v>|</v>
      </c>
    </row>
    <row r="441" spans="2:2" x14ac:dyDescent="0.25">
      <c r="B441" t="str" cm="1">
        <f t="array" ref="B441">TRANSPOSE(_xlfn._xlws.SORT(_xlfn._xlws.FILTER(plots[plot_id]&amp;"|"&amp;plots[plot_name],plots[experiment_id]=A441)))</f>
        <v>|</v>
      </c>
    </row>
    <row r="442" spans="2:2" x14ac:dyDescent="0.25">
      <c r="B442" t="str" cm="1">
        <f t="array" ref="B442">TRANSPOSE(_xlfn._xlws.SORT(_xlfn._xlws.FILTER(plots[plot_id]&amp;"|"&amp;plots[plot_name],plots[experiment_id]=A442)))</f>
        <v>|</v>
      </c>
    </row>
    <row r="443" spans="2:2" x14ac:dyDescent="0.25">
      <c r="B443" t="str" cm="1">
        <f t="array" ref="B443">TRANSPOSE(_xlfn._xlws.SORT(_xlfn._xlws.FILTER(plots[plot_id]&amp;"|"&amp;plots[plot_name],plots[experiment_id]=A443)))</f>
        <v>|</v>
      </c>
    </row>
    <row r="444" spans="2:2" x14ac:dyDescent="0.25">
      <c r="B444" t="str" cm="1">
        <f t="array" ref="B444">TRANSPOSE(_xlfn._xlws.SORT(_xlfn._xlws.FILTER(plots[plot_id]&amp;"|"&amp;plots[plot_name],plots[experiment_id]=A444)))</f>
        <v>|</v>
      </c>
    </row>
    <row r="445" spans="2:2" x14ac:dyDescent="0.25">
      <c r="B445" t="str" cm="1">
        <f t="array" ref="B445">TRANSPOSE(_xlfn._xlws.SORT(_xlfn._xlws.FILTER(plots[plot_id]&amp;"|"&amp;plots[plot_name],plots[experiment_id]=A445)))</f>
        <v>|</v>
      </c>
    </row>
    <row r="446" spans="2:2" x14ac:dyDescent="0.25">
      <c r="B446" t="str" cm="1">
        <f t="array" ref="B446">TRANSPOSE(_xlfn._xlws.SORT(_xlfn._xlws.FILTER(plots[plot_id]&amp;"|"&amp;plots[plot_name],plots[experiment_id]=A446)))</f>
        <v>|</v>
      </c>
    </row>
    <row r="447" spans="2:2" x14ac:dyDescent="0.25">
      <c r="B447" t="str" cm="1">
        <f t="array" ref="B447">TRANSPOSE(_xlfn._xlws.SORT(_xlfn._xlws.FILTER(plots[plot_id]&amp;"|"&amp;plots[plot_name],plots[experiment_id]=A447)))</f>
        <v>|</v>
      </c>
    </row>
    <row r="448" spans="2:2" x14ac:dyDescent="0.25">
      <c r="B448" t="str" cm="1">
        <f t="array" ref="B448">TRANSPOSE(_xlfn._xlws.SORT(_xlfn._xlws.FILTER(plots[plot_id]&amp;"|"&amp;plots[plot_name],plots[experiment_id]=A448)))</f>
        <v>|</v>
      </c>
    </row>
    <row r="449" spans="2:2" x14ac:dyDescent="0.25">
      <c r="B449" t="str" cm="1">
        <f t="array" ref="B449">TRANSPOSE(_xlfn._xlws.SORT(_xlfn._xlws.FILTER(plots[plot_id]&amp;"|"&amp;plots[plot_name],plots[experiment_id]=A449)))</f>
        <v>|</v>
      </c>
    </row>
    <row r="450" spans="2:2" x14ac:dyDescent="0.25">
      <c r="B450" t="str" cm="1">
        <f t="array" ref="B450">TRANSPOSE(_xlfn._xlws.SORT(_xlfn._xlws.FILTER(plots[plot_id]&amp;"|"&amp;plots[plot_name],plots[experiment_id]=A450)))</f>
        <v>|</v>
      </c>
    </row>
    <row r="451" spans="2:2" x14ac:dyDescent="0.25">
      <c r="B451" t="str" cm="1">
        <f t="array" ref="B451">TRANSPOSE(_xlfn._xlws.SORT(_xlfn._xlws.FILTER(plots[plot_id]&amp;"|"&amp;plots[plot_name],plots[experiment_id]=A451)))</f>
        <v>|</v>
      </c>
    </row>
    <row r="452" spans="2:2" x14ac:dyDescent="0.25">
      <c r="B452" t="str" cm="1">
        <f t="array" ref="B452">TRANSPOSE(_xlfn._xlws.SORT(_xlfn._xlws.FILTER(plots[plot_id]&amp;"|"&amp;plots[plot_name],plots[experiment_id]=A452)))</f>
        <v>|</v>
      </c>
    </row>
    <row r="453" spans="2:2" x14ac:dyDescent="0.25">
      <c r="B453" t="str" cm="1">
        <f t="array" ref="B453">TRANSPOSE(_xlfn._xlws.SORT(_xlfn._xlws.FILTER(plots[plot_id]&amp;"|"&amp;plots[plot_name],plots[experiment_id]=A453)))</f>
        <v>|</v>
      </c>
    </row>
    <row r="454" spans="2:2" x14ac:dyDescent="0.25">
      <c r="B454" t="str" cm="1">
        <f t="array" ref="B454">TRANSPOSE(_xlfn._xlws.SORT(_xlfn._xlws.FILTER(plots[plot_id]&amp;"|"&amp;plots[plot_name],plots[experiment_id]=A454)))</f>
        <v>|</v>
      </c>
    </row>
    <row r="455" spans="2:2" x14ac:dyDescent="0.25">
      <c r="B455" t="str" cm="1">
        <f t="array" ref="B455">TRANSPOSE(_xlfn._xlws.SORT(_xlfn._xlws.FILTER(plots[plot_id]&amp;"|"&amp;plots[plot_name],plots[experiment_id]=A455)))</f>
        <v>|</v>
      </c>
    </row>
    <row r="456" spans="2:2" x14ac:dyDescent="0.25">
      <c r="B456" t="str" cm="1">
        <f t="array" ref="B456">TRANSPOSE(_xlfn._xlws.SORT(_xlfn._xlws.FILTER(plots[plot_id]&amp;"|"&amp;plots[plot_name],plots[experiment_id]=A456)))</f>
        <v>|</v>
      </c>
    </row>
    <row r="457" spans="2:2" x14ac:dyDescent="0.25">
      <c r="B457" t="str" cm="1">
        <f t="array" ref="B457">TRANSPOSE(_xlfn._xlws.SORT(_xlfn._xlws.FILTER(plots[plot_id]&amp;"|"&amp;plots[plot_name],plots[experiment_id]=A457)))</f>
        <v>|</v>
      </c>
    </row>
    <row r="458" spans="2:2" x14ac:dyDescent="0.25">
      <c r="B458" t="str" cm="1">
        <f t="array" ref="B458">TRANSPOSE(_xlfn._xlws.SORT(_xlfn._xlws.FILTER(plots[plot_id]&amp;"|"&amp;plots[plot_name],plots[experiment_id]=A458)))</f>
        <v>|</v>
      </c>
    </row>
    <row r="459" spans="2:2" x14ac:dyDescent="0.25">
      <c r="B459" t="str" cm="1">
        <f t="array" ref="B459">TRANSPOSE(_xlfn._xlws.SORT(_xlfn._xlws.FILTER(plots[plot_id]&amp;"|"&amp;plots[plot_name],plots[experiment_id]=A459)))</f>
        <v>|</v>
      </c>
    </row>
    <row r="460" spans="2:2" x14ac:dyDescent="0.25">
      <c r="B460" t="str" cm="1">
        <f t="array" ref="B460">TRANSPOSE(_xlfn._xlws.SORT(_xlfn._xlws.FILTER(plots[plot_id]&amp;"|"&amp;plots[plot_name],plots[experiment_id]=A460)))</f>
        <v>|</v>
      </c>
    </row>
    <row r="461" spans="2:2" x14ac:dyDescent="0.25">
      <c r="B461" t="str" cm="1">
        <f t="array" ref="B461">TRANSPOSE(_xlfn._xlws.SORT(_xlfn._xlws.FILTER(plots[plot_id]&amp;"|"&amp;plots[plot_name],plots[experiment_id]=A461)))</f>
        <v>|</v>
      </c>
    </row>
    <row r="462" spans="2:2" x14ac:dyDescent="0.25">
      <c r="B462" t="str" cm="1">
        <f t="array" ref="B462">TRANSPOSE(_xlfn._xlws.SORT(_xlfn._xlws.FILTER(plots[plot_id]&amp;"|"&amp;plots[plot_name],plots[experiment_id]=A462)))</f>
        <v>|</v>
      </c>
    </row>
    <row r="463" spans="2:2" x14ac:dyDescent="0.25">
      <c r="B463" t="str" cm="1">
        <f t="array" ref="B463">TRANSPOSE(_xlfn._xlws.SORT(_xlfn._xlws.FILTER(plots[plot_id]&amp;"|"&amp;plots[plot_name],plots[experiment_id]=A463)))</f>
        <v>|</v>
      </c>
    </row>
    <row r="464" spans="2:2" x14ac:dyDescent="0.25">
      <c r="B464" t="str" cm="1">
        <f t="array" ref="B464">TRANSPOSE(_xlfn._xlws.SORT(_xlfn._xlws.FILTER(plots[plot_id]&amp;"|"&amp;plots[plot_name],plots[experiment_id]=A464)))</f>
        <v>|</v>
      </c>
    </row>
    <row r="465" spans="2:2" x14ac:dyDescent="0.25">
      <c r="B465" t="str" cm="1">
        <f t="array" ref="B465">TRANSPOSE(_xlfn._xlws.SORT(_xlfn._xlws.FILTER(plots[plot_id]&amp;"|"&amp;plots[plot_name],plots[experiment_id]=A465)))</f>
        <v>|</v>
      </c>
    </row>
    <row r="466" spans="2:2" x14ac:dyDescent="0.25">
      <c r="B466" t="str" cm="1">
        <f t="array" ref="B466">TRANSPOSE(_xlfn._xlws.SORT(_xlfn._xlws.FILTER(plots[plot_id]&amp;"|"&amp;plots[plot_name],plots[experiment_id]=A466)))</f>
        <v>|</v>
      </c>
    </row>
    <row r="467" spans="2:2" x14ac:dyDescent="0.25">
      <c r="B467" t="str" cm="1">
        <f t="array" ref="B467">TRANSPOSE(_xlfn._xlws.SORT(_xlfn._xlws.FILTER(plots[plot_id]&amp;"|"&amp;plots[plot_name],plots[experiment_id]=A467)))</f>
        <v>|</v>
      </c>
    </row>
    <row r="468" spans="2:2" x14ac:dyDescent="0.25">
      <c r="B468" t="str" cm="1">
        <f t="array" ref="B468">TRANSPOSE(_xlfn._xlws.SORT(_xlfn._xlws.FILTER(plots[plot_id]&amp;"|"&amp;plots[plot_name],plots[experiment_id]=A468)))</f>
        <v>|</v>
      </c>
    </row>
    <row r="469" spans="2:2" x14ac:dyDescent="0.25">
      <c r="B469" t="str" cm="1">
        <f t="array" ref="B469">TRANSPOSE(_xlfn._xlws.SORT(_xlfn._xlws.FILTER(plots[plot_id]&amp;"|"&amp;plots[plot_name],plots[experiment_id]=A469)))</f>
        <v>|</v>
      </c>
    </row>
    <row r="470" spans="2:2" x14ac:dyDescent="0.25">
      <c r="B470" t="str" cm="1">
        <f t="array" ref="B470">TRANSPOSE(_xlfn._xlws.SORT(_xlfn._xlws.FILTER(plots[plot_id]&amp;"|"&amp;plots[plot_name],plots[experiment_id]=A470)))</f>
        <v>|</v>
      </c>
    </row>
    <row r="471" spans="2:2" x14ac:dyDescent="0.25">
      <c r="B471" t="str" cm="1">
        <f t="array" ref="B471">TRANSPOSE(_xlfn._xlws.SORT(_xlfn._xlws.FILTER(plots[plot_id]&amp;"|"&amp;plots[plot_name],plots[experiment_id]=A471)))</f>
        <v>|</v>
      </c>
    </row>
    <row r="472" spans="2:2" x14ac:dyDescent="0.25">
      <c r="B472" t="str" cm="1">
        <f t="array" ref="B472">TRANSPOSE(_xlfn._xlws.SORT(_xlfn._xlws.FILTER(plots[plot_id]&amp;"|"&amp;plots[plot_name],plots[experiment_id]=A472)))</f>
        <v>|</v>
      </c>
    </row>
    <row r="473" spans="2:2" x14ac:dyDescent="0.25">
      <c r="B473" t="str" cm="1">
        <f t="array" ref="B473">TRANSPOSE(_xlfn._xlws.SORT(_xlfn._xlws.FILTER(plots[plot_id]&amp;"|"&amp;plots[plot_name],plots[experiment_id]=A473)))</f>
        <v>|</v>
      </c>
    </row>
    <row r="474" spans="2:2" x14ac:dyDescent="0.25">
      <c r="B474" t="str" cm="1">
        <f t="array" ref="B474">TRANSPOSE(_xlfn._xlws.SORT(_xlfn._xlws.FILTER(plots[plot_id]&amp;"|"&amp;plots[plot_name],plots[experiment_id]=A474)))</f>
        <v>|</v>
      </c>
    </row>
    <row r="475" spans="2:2" x14ac:dyDescent="0.25">
      <c r="B475" t="str" cm="1">
        <f t="array" ref="B475">TRANSPOSE(_xlfn._xlws.SORT(_xlfn._xlws.FILTER(plots[plot_id]&amp;"|"&amp;plots[plot_name],plots[experiment_id]=A475)))</f>
        <v>|</v>
      </c>
    </row>
    <row r="476" spans="2:2" x14ac:dyDescent="0.25">
      <c r="B476" t="str" cm="1">
        <f t="array" ref="B476">TRANSPOSE(_xlfn._xlws.SORT(_xlfn._xlws.FILTER(plots[plot_id]&amp;"|"&amp;plots[plot_name],plots[experiment_id]=A476)))</f>
        <v>|</v>
      </c>
    </row>
    <row r="477" spans="2:2" x14ac:dyDescent="0.25">
      <c r="B477" t="str" cm="1">
        <f t="array" ref="B477">TRANSPOSE(_xlfn._xlws.SORT(_xlfn._xlws.FILTER(plots[plot_id]&amp;"|"&amp;plots[plot_name],plots[experiment_id]=A477)))</f>
        <v>|</v>
      </c>
    </row>
    <row r="478" spans="2:2" x14ac:dyDescent="0.25">
      <c r="B478" t="str" cm="1">
        <f t="array" ref="B478">TRANSPOSE(_xlfn._xlws.SORT(_xlfn._xlws.FILTER(plots[plot_id]&amp;"|"&amp;plots[plot_name],plots[experiment_id]=A478)))</f>
        <v>|</v>
      </c>
    </row>
    <row r="479" spans="2:2" x14ac:dyDescent="0.25">
      <c r="B479" t="str" cm="1">
        <f t="array" ref="B479">TRANSPOSE(_xlfn._xlws.SORT(_xlfn._xlws.FILTER(plots[plot_id]&amp;"|"&amp;plots[plot_name],plots[experiment_id]=A479)))</f>
        <v>|</v>
      </c>
    </row>
    <row r="480" spans="2:2" x14ac:dyDescent="0.25">
      <c r="B480" t="str" cm="1">
        <f t="array" ref="B480">TRANSPOSE(_xlfn._xlws.SORT(_xlfn._xlws.FILTER(plots[plot_id]&amp;"|"&amp;plots[plot_name],plots[experiment_id]=A480)))</f>
        <v>|</v>
      </c>
    </row>
    <row r="481" spans="2:2" x14ac:dyDescent="0.25">
      <c r="B481" t="str" cm="1">
        <f t="array" ref="B481">TRANSPOSE(_xlfn._xlws.SORT(_xlfn._xlws.FILTER(plots[plot_id]&amp;"|"&amp;plots[plot_name],plots[experiment_id]=A481)))</f>
        <v>|</v>
      </c>
    </row>
    <row r="482" spans="2:2" x14ac:dyDescent="0.25">
      <c r="B482" t="str" cm="1">
        <f t="array" ref="B482">TRANSPOSE(_xlfn._xlws.SORT(_xlfn._xlws.FILTER(plots[plot_id]&amp;"|"&amp;plots[plot_name],plots[experiment_id]=A482)))</f>
        <v>|</v>
      </c>
    </row>
    <row r="483" spans="2:2" x14ac:dyDescent="0.25">
      <c r="B483" t="str" cm="1">
        <f t="array" ref="B483">TRANSPOSE(_xlfn._xlws.SORT(_xlfn._xlws.FILTER(plots[plot_id]&amp;"|"&amp;plots[plot_name],plots[experiment_id]=A483)))</f>
        <v>|</v>
      </c>
    </row>
    <row r="484" spans="2:2" x14ac:dyDescent="0.25">
      <c r="B484" t="str" cm="1">
        <f t="array" ref="B484">TRANSPOSE(_xlfn._xlws.SORT(_xlfn._xlws.FILTER(plots[plot_id]&amp;"|"&amp;plots[plot_name],plots[experiment_id]=A484)))</f>
        <v>|</v>
      </c>
    </row>
    <row r="485" spans="2:2" x14ac:dyDescent="0.25">
      <c r="B485" t="str" cm="1">
        <f t="array" ref="B485">TRANSPOSE(_xlfn._xlws.SORT(_xlfn._xlws.FILTER(plots[plot_id]&amp;"|"&amp;plots[plot_name],plots[experiment_id]=A485)))</f>
        <v>|</v>
      </c>
    </row>
    <row r="486" spans="2:2" x14ac:dyDescent="0.25">
      <c r="B486" t="str" cm="1">
        <f t="array" ref="B486">TRANSPOSE(_xlfn._xlws.SORT(_xlfn._xlws.FILTER(plots[plot_id]&amp;"|"&amp;plots[plot_name],plots[experiment_id]=A486)))</f>
        <v>|</v>
      </c>
    </row>
    <row r="487" spans="2:2" x14ac:dyDescent="0.25">
      <c r="B487" t="str" cm="1">
        <f t="array" ref="B487">TRANSPOSE(_xlfn._xlws.SORT(_xlfn._xlws.FILTER(plots[plot_id]&amp;"|"&amp;plots[plot_name],plots[experiment_id]=A487)))</f>
        <v>|</v>
      </c>
    </row>
    <row r="488" spans="2:2" x14ac:dyDescent="0.25">
      <c r="B488" t="str" cm="1">
        <f t="array" ref="B488">TRANSPOSE(_xlfn._xlws.SORT(_xlfn._xlws.FILTER(plots[plot_id]&amp;"|"&amp;plots[plot_name],plots[experiment_id]=A488)))</f>
        <v>|</v>
      </c>
    </row>
    <row r="489" spans="2:2" x14ac:dyDescent="0.25">
      <c r="B489" t="str" cm="1">
        <f t="array" ref="B489">TRANSPOSE(_xlfn._xlws.SORT(_xlfn._xlws.FILTER(plots[plot_id]&amp;"|"&amp;plots[plot_name],plots[experiment_id]=A489)))</f>
        <v>|</v>
      </c>
    </row>
    <row r="490" spans="2:2" x14ac:dyDescent="0.25">
      <c r="B490" t="str" cm="1">
        <f t="array" ref="B490">TRANSPOSE(_xlfn._xlws.SORT(_xlfn._xlws.FILTER(plots[plot_id]&amp;"|"&amp;plots[plot_name],plots[experiment_id]=A490)))</f>
        <v>|</v>
      </c>
    </row>
    <row r="491" spans="2:2" x14ac:dyDescent="0.25">
      <c r="B491" t="str" cm="1">
        <f t="array" ref="B491">TRANSPOSE(_xlfn._xlws.SORT(_xlfn._xlws.FILTER(plots[plot_id]&amp;"|"&amp;plots[plot_name],plots[experiment_id]=A491)))</f>
        <v>|</v>
      </c>
    </row>
    <row r="492" spans="2:2" x14ac:dyDescent="0.25">
      <c r="B492" t="str" cm="1">
        <f t="array" ref="B492">TRANSPOSE(_xlfn._xlws.SORT(_xlfn._xlws.FILTER(plots[plot_id]&amp;"|"&amp;plots[plot_name],plots[experiment_id]=A492)))</f>
        <v>|</v>
      </c>
    </row>
    <row r="493" spans="2:2" x14ac:dyDescent="0.25">
      <c r="B493" t="str" cm="1">
        <f t="array" ref="B493">TRANSPOSE(_xlfn._xlws.SORT(_xlfn._xlws.FILTER(plots[plot_id]&amp;"|"&amp;plots[plot_name],plots[experiment_id]=A493)))</f>
        <v>|</v>
      </c>
    </row>
    <row r="494" spans="2:2" x14ac:dyDescent="0.25">
      <c r="B494" t="str" cm="1">
        <f t="array" ref="B494">TRANSPOSE(_xlfn._xlws.SORT(_xlfn._xlws.FILTER(plots[plot_id]&amp;"|"&amp;plots[plot_name],plots[experiment_id]=A494)))</f>
        <v>|</v>
      </c>
    </row>
    <row r="495" spans="2:2" x14ac:dyDescent="0.25">
      <c r="B495" t="str" cm="1">
        <f t="array" ref="B495">TRANSPOSE(_xlfn._xlws.SORT(_xlfn._xlws.FILTER(plots[plot_id]&amp;"|"&amp;plots[plot_name],plots[experiment_id]=A495)))</f>
        <v>|</v>
      </c>
    </row>
    <row r="496" spans="2:2" x14ac:dyDescent="0.25">
      <c r="B496" t="str" cm="1">
        <f t="array" ref="B496">TRANSPOSE(_xlfn._xlws.SORT(_xlfn._xlws.FILTER(plots[plot_id]&amp;"|"&amp;plots[plot_name],plots[experiment_id]=A496)))</f>
        <v>|</v>
      </c>
    </row>
    <row r="497" spans="2:2" x14ac:dyDescent="0.25">
      <c r="B497" t="str" cm="1">
        <f t="array" ref="B497">TRANSPOSE(_xlfn._xlws.SORT(_xlfn._xlws.FILTER(plots[plot_id]&amp;"|"&amp;plots[plot_name],plots[experiment_id]=A497)))</f>
        <v>|</v>
      </c>
    </row>
    <row r="498" spans="2:2" x14ac:dyDescent="0.25">
      <c r="B498" t="str" cm="1">
        <f t="array" ref="B498">TRANSPOSE(_xlfn._xlws.SORT(_xlfn._xlws.FILTER(plots[plot_id]&amp;"|"&amp;plots[plot_name],plots[experiment_id]=A498)))</f>
        <v>|</v>
      </c>
    </row>
    <row r="499" spans="2:2" x14ac:dyDescent="0.25">
      <c r="B499" t="str" cm="1">
        <f t="array" ref="B499">TRANSPOSE(_xlfn._xlws.SORT(_xlfn._xlws.FILTER(plots[plot_id]&amp;"|"&amp;plots[plot_name],plots[experiment_id]=A499)))</f>
        <v>|</v>
      </c>
    </row>
    <row r="500" spans="2:2" s="94" customFormat="1" x14ac:dyDescent="0.25">
      <c r="B500" s="94" t="str" cm="1">
        <f t="array" ref="B500">TRANSPOSE(_xlfn._xlws.SORT(_xlfn._xlws.FILTER(plots[plot_id]&amp;"|"&amp;plots[plot_name],plots[experiment_id]=A500)))</f>
        <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D29CF-39D7-41BF-8733-9A555B45674A}">
  <sheetPr codeName="Sheet93">
    <tabColor rgb="FF002060"/>
  </sheetPr>
  <dimension ref="A1:I500"/>
  <sheetViews>
    <sheetView workbookViewId="0">
      <selection activeCell="C26" sqref="C26"/>
    </sheetView>
  </sheetViews>
  <sheetFormatPr defaultRowHeight="15" x14ac:dyDescent="0.25"/>
  <cols>
    <col min="1" max="1" width="16.5703125" bestFit="1" customWidth="1"/>
    <col min="2" max="200" width="3.140625" customWidth="1"/>
    <col min="16383" max="16383" width="8.7109375" customWidth="1"/>
  </cols>
  <sheetData>
    <row r="1" spans="1:9" s="106" customFormat="1" ht="24" customHeight="1" x14ac:dyDescent="0.25">
      <c r="A1" s="239" t="s">
        <v>8305</v>
      </c>
      <c r="I1" s="107"/>
    </row>
    <row r="2" spans="1:9" x14ac:dyDescent="0.25">
      <c r="A2" t="e" cm="1" vm="1">
        <f t="array" ref="A2">_xlfn._xlws.SORT(_xlfn.UNIQUE(_xlfn._xlws.FILTER(soilMetadata[field_level], soilMetadata[field_level] &lt;&gt; "")))</f>
        <v>#VALUE!</v>
      </c>
      <c r="B2" t="e" cm="1" vm="2">
        <f t="array" ref="B2">TRANSPOSE(_xlfn._xlws.SORT(_xlfn._xlws.FILTER(soilMetadata[soil_profile_id],soilMetadata[field_level]=A2)))</f>
        <v>#VALUE!</v>
      </c>
    </row>
    <row r="3" spans="1:9" x14ac:dyDescent="0.25">
      <c r="B3" cm="1">
        <f t="array" ref="B3">TRANSPOSE(_xlfn._xlws.SORT(_xlfn._xlws.FILTER(soilMetadata[soil_profile_id],soilMetadata[field_level]=A3)))</f>
        <v>0</v>
      </c>
    </row>
    <row r="4" spans="1:9" x14ac:dyDescent="0.25">
      <c r="B4" cm="1">
        <f t="array" ref="B4">TRANSPOSE(_xlfn._xlws.SORT(_xlfn._xlws.FILTER(soilMetadata[soil_profile_id],soilMetadata[field_level]=A4)))</f>
        <v>0</v>
      </c>
    </row>
    <row r="5" spans="1:9" x14ac:dyDescent="0.25">
      <c r="B5" cm="1">
        <f t="array" ref="B5">TRANSPOSE(_xlfn._xlws.SORT(_xlfn._xlws.FILTER(soilMetadata[soil_profile_id],soilMetadata[field_level]=A5)))</f>
        <v>0</v>
      </c>
    </row>
    <row r="6" spans="1:9" x14ac:dyDescent="0.25">
      <c r="B6" cm="1">
        <f t="array" ref="B6">TRANSPOSE(_xlfn._xlws.SORT(_xlfn._xlws.FILTER(soilMetadata[soil_profile_id],soilMetadata[field_level]=A6)))</f>
        <v>0</v>
      </c>
    </row>
    <row r="7" spans="1:9" x14ac:dyDescent="0.25">
      <c r="B7" cm="1">
        <f t="array" ref="B7">TRANSPOSE(_xlfn._xlws.SORT(_xlfn._xlws.FILTER(soilMetadata[soil_profile_id],soilMetadata[field_level]=A7)))</f>
        <v>0</v>
      </c>
    </row>
    <row r="8" spans="1:9" x14ac:dyDescent="0.25">
      <c r="B8" cm="1">
        <f t="array" ref="B8">TRANSPOSE(_xlfn._xlws.SORT(_xlfn._xlws.FILTER(soilMetadata[soil_profile_id],soilMetadata[field_level]=A8)))</f>
        <v>0</v>
      </c>
    </row>
    <row r="9" spans="1:9" x14ac:dyDescent="0.25">
      <c r="B9" cm="1">
        <f t="array" ref="B9">TRANSPOSE(_xlfn._xlws.SORT(_xlfn._xlws.FILTER(soilMetadata[soil_profile_id],soilMetadata[field_level]=A9)))</f>
        <v>0</v>
      </c>
    </row>
    <row r="10" spans="1:9" x14ac:dyDescent="0.25">
      <c r="B10" cm="1">
        <f t="array" ref="B10">TRANSPOSE(_xlfn._xlws.SORT(_xlfn._xlws.FILTER(soilMetadata[soil_profile_id],soilMetadata[field_level]=A10)))</f>
        <v>0</v>
      </c>
    </row>
    <row r="11" spans="1:9" x14ac:dyDescent="0.25">
      <c r="B11" cm="1">
        <f t="array" ref="B11">TRANSPOSE(_xlfn._xlws.SORT(_xlfn._xlws.FILTER(soilMetadata[soil_profile_id],soilMetadata[field_level]=A11)))</f>
        <v>0</v>
      </c>
    </row>
    <row r="12" spans="1:9" x14ac:dyDescent="0.25">
      <c r="B12" cm="1">
        <f t="array" ref="B12">TRANSPOSE(_xlfn._xlws.SORT(_xlfn._xlws.FILTER(soilMetadata[soil_profile_id],soilMetadata[field_level]=A12)))</f>
        <v>0</v>
      </c>
    </row>
    <row r="13" spans="1:9" x14ac:dyDescent="0.25">
      <c r="B13" cm="1">
        <f t="array" ref="B13">TRANSPOSE(_xlfn._xlws.SORT(_xlfn._xlws.FILTER(soilMetadata[soil_profile_id],soilMetadata[field_level]=A13)))</f>
        <v>0</v>
      </c>
    </row>
    <row r="14" spans="1:9" x14ac:dyDescent="0.25">
      <c r="B14" cm="1">
        <f t="array" ref="B14">TRANSPOSE(_xlfn._xlws.SORT(_xlfn._xlws.FILTER(soilMetadata[soil_profile_id],soilMetadata[field_level]=A14)))</f>
        <v>0</v>
      </c>
    </row>
    <row r="15" spans="1:9" x14ac:dyDescent="0.25">
      <c r="B15" cm="1">
        <f t="array" ref="B15">TRANSPOSE(_xlfn._xlws.SORT(_xlfn._xlws.FILTER(soilMetadata[soil_profile_id],soilMetadata[field_level]=A15)))</f>
        <v>0</v>
      </c>
    </row>
    <row r="16" spans="1:9" x14ac:dyDescent="0.25">
      <c r="B16" cm="1">
        <f t="array" ref="B16">TRANSPOSE(_xlfn._xlws.SORT(_xlfn._xlws.FILTER(soilMetadata[soil_profile_id],soilMetadata[field_level]=A16)))</f>
        <v>0</v>
      </c>
    </row>
    <row r="17" spans="2:2" x14ac:dyDescent="0.25">
      <c r="B17" cm="1">
        <f t="array" ref="B17">TRANSPOSE(_xlfn._xlws.SORT(_xlfn._xlws.FILTER(soilMetadata[soil_profile_id],soilMetadata[field_level]=A17)))</f>
        <v>0</v>
      </c>
    </row>
    <row r="18" spans="2:2" x14ac:dyDescent="0.25">
      <c r="B18" cm="1">
        <f t="array" ref="B18">TRANSPOSE(_xlfn._xlws.SORT(_xlfn._xlws.FILTER(soilMetadata[soil_profile_id],soilMetadata[field_level]=A18)))</f>
        <v>0</v>
      </c>
    </row>
    <row r="19" spans="2:2" x14ac:dyDescent="0.25">
      <c r="B19" cm="1">
        <f t="array" ref="B19">TRANSPOSE(_xlfn._xlws.SORT(_xlfn._xlws.FILTER(soilMetadata[soil_profile_id],soilMetadata[field_level]=A19)))</f>
        <v>0</v>
      </c>
    </row>
    <row r="20" spans="2:2" x14ac:dyDescent="0.25">
      <c r="B20" cm="1">
        <f t="array" ref="B20">TRANSPOSE(_xlfn._xlws.SORT(_xlfn._xlws.FILTER(soilMetadata[soil_profile_id],soilMetadata[field_level]=A20)))</f>
        <v>0</v>
      </c>
    </row>
    <row r="21" spans="2:2" x14ac:dyDescent="0.25">
      <c r="B21" cm="1">
        <f t="array" ref="B21">TRANSPOSE(_xlfn._xlws.SORT(_xlfn._xlws.FILTER(soilMetadata[soil_profile_id],soilMetadata[field_level]=A21)))</f>
        <v>0</v>
      </c>
    </row>
    <row r="22" spans="2:2" x14ac:dyDescent="0.25">
      <c r="B22" cm="1">
        <f t="array" ref="B22">TRANSPOSE(_xlfn._xlws.SORT(_xlfn._xlws.FILTER(soilMetadata[soil_profile_id],soilMetadata[field_level]=A22)))</f>
        <v>0</v>
      </c>
    </row>
    <row r="23" spans="2:2" x14ac:dyDescent="0.25">
      <c r="B23" cm="1">
        <f t="array" ref="B23">TRANSPOSE(_xlfn._xlws.SORT(_xlfn._xlws.FILTER(soilMetadata[soil_profile_id],soilMetadata[field_level]=A23)))</f>
        <v>0</v>
      </c>
    </row>
    <row r="24" spans="2:2" x14ac:dyDescent="0.25">
      <c r="B24" cm="1">
        <f t="array" ref="B24">TRANSPOSE(_xlfn._xlws.SORT(_xlfn._xlws.FILTER(soilMetadata[soil_profile_id],soilMetadata[field_level]=A24)))</f>
        <v>0</v>
      </c>
    </row>
    <row r="25" spans="2:2" x14ac:dyDescent="0.25">
      <c r="B25" cm="1">
        <f t="array" ref="B25">TRANSPOSE(_xlfn._xlws.SORT(_xlfn._xlws.FILTER(soilMetadata[soil_profile_id],soilMetadata[field_level]=A25)))</f>
        <v>0</v>
      </c>
    </row>
    <row r="26" spans="2:2" x14ac:dyDescent="0.25">
      <c r="B26" cm="1">
        <f t="array" ref="B26">TRANSPOSE(_xlfn._xlws.SORT(_xlfn._xlws.FILTER(soilMetadata[soil_profile_id],soilMetadata[field_level]=A26)))</f>
        <v>0</v>
      </c>
    </row>
    <row r="27" spans="2:2" x14ac:dyDescent="0.25">
      <c r="B27" cm="1">
        <f t="array" ref="B27">TRANSPOSE(_xlfn._xlws.SORT(_xlfn._xlws.FILTER(soilMetadata[soil_profile_id],soilMetadata[field_level]=A27)))</f>
        <v>0</v>
      </c>
    </row>
    <row r="28" spans="2:2" x14ac:dyDescent="0.25">
      <c r="B28" cm="1">
        <f t="array" ref="B28">TRANSPOSE(_xlfn._xlws.SORT(_xlfn._xlws.FILTER(soilMetadata[soil_profile_id],soilMetadata[field_level]=A28)))</f>
        <v>0</v>
      </c>
    </row>
    <row r="29" spans="2:2" x14ac:dyDescent="0.25">
      <c r="B29" cm="1">
        <f t="array" ref="B29">TRANSPOSE(_xlfn._xlws.SORT(_xlfn._xlws.FILTER(soilMetadata[soil_profile_id],soilMetadata[field_level]=A29)))</f>
        <v>0</v>
      </c>
    </row>
    <row r="30" spans="2:2" x14ac:dyDescent="0.25">
      <c r="B30" cm="1">
        <f t="array" ref="B30">TRANSPOSE(_xlfn._xlws.SORT(_xlfn._xlws.FILTER(soilMetadata[soil_profile_id],soilMetadata[field_level]=A30)))</f>
        <v>0</v>
      </c>
    </row>
    <row r="31" spans="2:2" x14ac:dyDescent="0.25">
      <c r="B31" cm="1">
        <f t="array" ref="B31">TRANSPOSE(_xlfn._xlws.SORT(_xlfn._xlws.FILTER(soilMetadata[soil_profile_id],soilMetadata[field_level]=A31)))</f>
        <v>0</v>
      </c>
    </row>
    <row r="32" spans="2:2" x14ac:dyDescent="0.25">
      <c r="B32" cm="1">
        <f t="array" ref="B32">TRANSPOSE(_xlfn._xlws.SORT(_xlfn._xlws.FILTER(soilMetadata[soil_profile_id],soilMetadata[field_level]=A32)))</f>
        <v>0</v>
      </c>
    </row>
    <row r="33" spans="2:2" x14ac:dyDescent="0.25">
      <c r="B33" cm="1">
        <f t="array" ref="B33">TRANSPOSE(_xlfn._xlws.SORT(_xlfn._xlws.FILTER(soilMetadata[soil_profile_id],soilMetadata[field_level]=A33)))</f>
        <v>0</v>
      </c>
    </row>
    <row r="34" spans="2:2" x14ac:dyDescent="0.25">
      <c r="B34" cm="1">
        <f t="array" ref="B34">TRANSPOSE(_xlfn._xlws.SORT(_xlfn._xlws.FILTER(soilMetadata[soil_profile_id],soilMetadata[field_level]=A34)))</f>
        <v>0</v>
      </c>
    </row>
    <row r="35" spans="2:2" x14ac:dyDescent="0.25">
      <c r="B35" cm="1">
        <f t="array" ref="B35">TRANSPOSE(_xlfn._xlws.SORT(_xlfn._xlws.FILTER(soilMetadata[soil_profile_id],soilMetadata[field_level]=A35)))</f>
        <v>0</v>
      </c>
    </row>
    <row r="36" spans="2:2" x14ac:dyDescent="0.25">
      <c r="B36" cm="1">
        <f t="array" ref="B36">TRANSPOSE(_xlfn._xlws.SORT(_xlfn._xlws.FILTER(soilMetadata[soil_profile_id],soilMetadata[field_level]=A36)))</f>
        <v>0</v>
      </c>
    </row>
    <row r="37" spans="2:2" x14ac:dyDescent="0.25">
      <c r="B37" cm="1">
        <f t="array" ref="B37">TRANSPOSE(_xlfn._xlws.SORT(_xlfn._xlws.FILTER(soilMetadata[soil_profile_id],soilMetadata[field_level]=A37)))</f>
        <v>0</v>
      </c>
    </row>
    <row r="38" spans="2:2" x14ac:dyDescent="0.25">
      <c r="B38" cm="1">
        <f t="array" ref="B38">TRANSPOSE(_xlfn._xlws.SORT(_xlfn._xlws.FILTER(soilMetadata[soil_profile_id],soilMetadata[field_level]=A38)))</f>
        <v>0</v>
      </c>
    </row>
    <row r="39" spans="2:2" x14ac:dyDescent="0.25">
      <c r="B39" cm="1">
        <f t="array" ref="B39">TRANSPOSE(_xlfn._xlws.SORT(_xlfn._xlws.FILTER(soilMetadata[soil_profile_id],soilMetadata[field_level]=A39)))</f>
        <v>0</v>
      </c>
    </row>
    <row r="40" spans="2:2" x14ac:dyDescent="0.25">
      <c r="B40" cm="1">
        <f t="array" ref="B40">TRANSPOSE(_xlfn._xlws.SORT(_xlfn._xlws.FILTER(soilMetadata[soil_profile_id],soilMetadata[field_level]=A40)))</f>
        <v>0</v>
      </c>
    </row>
    <row r="41" spans="2:2" x14ac:dyDescent="0.25">
      <c r="B41" cm="1">
        <f t="array" ref="B41">TRANSPOSE(_xlfn._xlws.SORT(_xlfn._xlws.FILTER(soilMetadata[soil_profile_id],soilMetadata[field_level]=A41)))</f>
        <v>0</v>
      </c>
    </row>
    <row r="42" spans="2:2" x14ac:dyDescent="0.25">
      <c r="B42" cm="1">
        <f t="array" ref="B42">TRANSPOSE(_xlfn._xlws.SORT(_xlfn._xlws.FILTER(soilMetadata[soil_profile_id],soilMetadata[field_level]=A42)))</f>
        <v>0</v>
      </c>
    </row>
    <row r="43" spans="2:2" x14ac:dyDescent="0.25">
      <c r="B43" cm="1">
        <f t="array" ref="B43">TRANSPOSE(_xlfn._xlws.SORT(_xlfn._xlws.FILTER(soilMetadata[soil_profile_id],soilMetadata[field_level]=A43)))</f>
        <v>0</v>
      </c>
    </row>
    <row r="44" spans="2:2" x14ac:dyDescent="0.25">
      <c r="B44" cm="1">
        <f t="array" ref="B44">TRANSPOSE(_xlfn._xlws.SORT(_xlfn._xlws.FILTER(soilMetadata[soil_profile_id],soilMetadata[field_level]=A44)))</f>
        <v>0</v>
      </c>
    </row>
    <row r="45" spans="2:2" x14ac:dyDescent="0.25">
      <c r="B45" cm="1">
        <f t="array" ref="B45">TRANSPOSE(_xlfn._xlws.SORT(_xlfn._xlws.FILTER(soilMetadata[soil_profile_id],soilMetadata[field_level]=A45)))</f>
        <v>0</v>
      </c>
    </row>
    <row r="46" spans="2:2" x14ac:dyDescent="0.25">
      <c r="B46" cm="1">
        <f t="array" ref="B46">TRANSPOSE(_xlfn._xlws.SORT(_xlfn._xlws.FILTER(soilMetadata[soil_profile_id],soilMetadata[field_level]=A46)))</f>
        <v>0</v>
      </c>
    </row>
    <row r="47" spans="2:2" x14ac:dyDescent="0.25">
      <c r="B47" cm="1">
        <f t="array" ref="B47">TRANSPOSE(_xlfn._xlws.SORT(_xlfn._xlws.FILTER(soilMetadata[soil_profile_id],soilMetadata[field_level]=A47)))</f>
        <v>0</v>
      </c>
    </row>
    <row r="48" spans="2:2" x14ac:dyDescent="0.25">
      <c r="B48" cm="1">
        <f t="array" ref="B48">TRANSPOSE(_xlfn._xlws.SORT(_xlfn._xlws.FILTER(soilMetadata[soil_profile_id],soilMetadata[field_level]=A48)))</f>
        <v>0</v>
      </c>
    </row>
    <row r="49" spans="2:2" x14ac:dyDescent="0.25">
      <c r="B49" cm="1">
        <f t="array" ref="B49">TRANSPOSE(_xlfn._xlws.SORT(_xlfn._xlws.FILTER(soilMetadata[soil_profile_id],soilMetadata[field_level]=A49)))</f>
        <v>0</v>
      </c>
    </row>
    <row r="50" spans="2:2" x14ac:dyDescent="0.25">
      <c r="B50" cm="1">
        <f t="array" ref="B50">TRANSPOSE(_xlfn._xlws.SORT(_xlfn._xlws.FILTER(soilMetadata[soil_profile_id],soilMetadata[field_level]=A50)))</f>
        <v>0</v>
      </c>
    </row>
    <row r="51" spans="2:2" x14ac:dyDescent="0.25">
      <c r="B51" cm="1">
        <f t="array" ref="B51">TRANSPOSE(_xlfn._xlws.SORT(_xlfn._xlws.FILTER(soilMetadata[soil_profile_id],soilMetadata[field_level]=A51)))</f>
        <v>0</v>
      </c>
    </row>
    <row r="52" spans="2:2" x14ac:dyDescent="0.25">
      <c r="B52" cm="1">
        <f t="array" ref="B52">TRANSPOSE(_xlfn._xlws.SORT(_xlfn._xlws.FILTER(soilMetadata[soil_profile_id],soilMetadata[field_level]=A52)))</f>
        <v>0</v>
      </c>
    </row>
    <row r="53" spans="2:2" x14ac:dyDescent="0.25">
      <c r="B53" cm="1">
        <f t="array" ref="B53">TRANSPOSE(_xlfn._xlws.SORT(_xlfn._xlws.FILTER(soilMetadata[soil_profile_id],soilMetadata[field_level]=A53)))</f>
        <v>0</v>
      </c>
    </row>
    <row r="54" spans="2:2" x14ac:dyDescent="0.25">
      <c r="B54" cm="1">
        <f t="array" ref="B54">TRANSPOSE(_xlfn._xlws.SORT(_xlfn._xlws.FILTER(soilMetadata[soil_profile_id],soilMetadata[field_level]=A54)))</f>
        <v>0</v>
      </c>
    </row>
    <row r="55" spans="2:2" x14ac:dyDescent="0.25">
      <c r="B55" cm="1">
        <f t="array" ref="B55">TRANSPOSE(_xlfn._xlws.SORT(_xlfn._xlws.FILTER(soilMetadata[soil_profile_id],soilMetadata[field_level]=A55)))</f>
        <v>0</v>
      </c>
    </row>
    <row r="56" spans="2:2" x14ac:dyDescent="0.25">
      <c r="B56" cm="1">
        <f t="array" ref="B56">TRANSPOSE(_xlfn._xlws.SORT(_xlfn._xlws.FILTER(soilMetadata[soil_profile_id],soilMetadata[field_level]=A56)))</f>
        <v>0</v>
      </c>
    </row>
    <row r="57" spans="2:2" x14ac:dyDescent="0.25">
      <c r="B57" cm="1">
        <f t="array" ref="B57">TRANSPOSE(_xlfn._xlws.SORT(_xlfn._xlws.FILTER(soilMetadata[soil_profile_id],soilMetadata[field_level]=A57)))</f>
        <v>0</v>
      </c>
    </row>
    <row r="58" spans="2:2" x14ac:dyDescent="0.25">
      <c r="B58" cm="1">
        <f t="array" ref="B58">TRANSPOSE(_xlfn._xlws.SORT(_xlfn._xlws.FILTER(soilMetadata[soil_profile_id],soilMetadata[field_level]=A58)))</f>
        <v>0</v>
      </c>
    </row>
    <row r="59" spans="2:2" x14ac:dyDescent="0.25">
      <c r="B59" cm="1">
        <f t="array" ref="B59">TRANSPOSE(_xlfn._xlws.SORT(_xlfn._xlws.FILTER(soilMetadata[soil_profile_id],soilMetadata[field_level]=A59)))</f>
        <v>0</v>
      </c>
    </row>
    <row r="60" spans="2:2" x14ac:dyDescent="0.25">
      <c r="B60" cm="1">
        <f t="array" ref="B60">TRANSPOSE(_xlfn._xlws.SORT(_xlfn._xlws.FILTER(soilMetadata[soil_profile_id],soilMetadata[field_level]=A60)))</f>
        <v>0</v>
      </c>
    </row>
    <row r="61" spans="2:2" x14ac:dyDescent="0.25">
      <c r="B61" cm="1">
        <f t="array" ref="B61">TRANSPOSE(_xlfn._xlws.SORT(_xlfn._xlws.FILTER(soilMetadata[soil_profile_id],soilMetadata[field_level]=A61)))</f>
        <v>0</v>
      </c>
    </row>
    <row r="62" spans="2:2" x14ac:dyDescent="0.25">
      <c r="B62" cm="1">
        <f t="array" ref="B62">TRANSPOSE(_xlfn._xlws.SORT(_xlfn._xlws.FILTER(soilMetadata[soil_profile_id],soilMetadata[field_level]=A62)))</f>
        <v>0</v>
      </c>
    </row>
    <row r="63" spans="2:2" x14ac:dyDescent="0.25">
      <c r="B63" cm="1">
        <f t="array" ref="B63">TRANSPOSE(_xlfn._xlws.SORT(_xlfn._xlws.FILTER(soilMetadata[soil_profile_id],soilMetadata[field_level]=A63)))</f>
        <v>0</v>
      </c>
    </row>
    <row r="64" spans="2:2" x14ac:dyDescent="0.25">
      <c r="B64" cm="1">
        <f t="array" ref="B64">TRANSPOSE(_xlfn._xlws.SORT(_xlfn._xlws.FILTER(soilMetadata[soil_profile_id],soilMetadata[field_level]=A64)))</f>
        <v>0</v>
      </c>
    </row>
    <row r="65" spans="2:2" x14ac:dyDescent="0.25">
      <c r="B65" cm="1">
        <f t="array" ref="B65">TRANSPOSE(_xlfn._xlws.SORT(_xlfn._xlws.FILTER(soilMetadata[soil_profile_id],soilMetadata[field_level]=A65)))</f>
        <v>0</v>
      </c>
    </row>
    <row r="66" spans="2:2" x14ac:dyDescent="0.25">
      <c r="B66" cm="1">
        <f t="array" ref="B66">TRANSPOSE(_xlfn._xlws.SORT(_xlfn._xlws.FILTER(soilMetadata[soil_profile_id],soilMetadata[field_level]=A66)))</f>
        <v>0</v>
      </c>
    </row>
    <row r="67" spans="2:2" x14ac:dyDescent="0.25">
      <c r="B67" cm="1">
        <f t="array" ref="B67">TRANSPOSE(_xlfn._xlws.SORT(_xlfn._xlws.FILTER(soilMetadata[soil_profile_id],soilMetadata[field_level]=A67)))</f>
        <v>0</v>
      </c>
    </row>
    <row r="68" spans="2:2" x14ac:dyDescent="0.25">
      <c r="B68" cm="1">
        <f t="array" ref="B68">TRANSPOSE(_xlfn._xlws.SORT(_xlfn._xlws.FILTER(soilMetadata[soil_profile_id],soilMetadata[field_level]=A68)))</f>
        <v>0</v>
      </c>
    </row>
    <row r="69" spans="2:2" x14ac:dyDescent="0.25">
      <c r="B69" cm="1">
        <f t="array" ref="B69">TRANSPOSE(_xlfn._xlws.SORT(_xlfn._xlws.FILTER(soilMetadata[soil_profile_id],soilMetadata[field_level]=A69)))</f>
        <v>0</v>
      </c>
    </row>
    <row r="70" spans="2:2" x14ac:dyDescent="0.25">
      <c r="B70" cm="1">
        <f t="array" ref="B70">TRANSPOSE(_xlfn._xlws.SORT(_xlfn._xlws.FILTER(soilMetadata[soil_profile_id],soilMetadata[field_level]=A70)))</f>
        <v>0</v>
      </c>
    </row>
    <row r="71" spans="2:2" x14ac:dyDescent="0.25">
      <c r="B71" cm="1">
        <f t="array" ref="B71">TRANSPOSE(_xlfn._xlws.SORT(_xlfn._xlws.FILTER(soilMetadata[soil_profile_id],soilMetadata[field_level]=A71)))</f>
        <v>0</v>
      </c>
    </row>
    <row r="72" spans="2:2" x14ac:dyDescent="0.25">
      <c r="B72" cm="1">
        <f t="array" ref="B72">TRANSPOSE(_xlfn._xlws.SORT(_xlfn._xlws.FILTER(soilMetadata[soil_profile_id],soilMetadata[field_level]=A72)))</f>
        <v>0</v>
      </c>
    </row>
    <row r="73" spans="2:2" x14ac:dyDescent="0.25">
      <c r="B73" cm="1">
        <f t="array" ref="B73">TRANSPOSE(_xlfn._xlws.SORT(_xlfn._xlws.FILTER(soilMetadata[soil_profile_id],soilMetadata[field_level]=A73)))</f>
        <v>0</v>
      </c>
    </row>
    <row r="74" spans="2:2" x14ac:dyDescent="0.25">
      <c r="B74" cm="1">
        <f t="array" ref="B74">TRANSPOSE(_xlfn._xlws.SORT(_xlfn._xlws.FILTER(soilMetadata[soil_profile_id],soilMetadata[field_level]=A74)))</f>
        <v>0</v>
      </c>
    </row>
    <row r="75" spans="2:2" x14ac:dyDescent="0.25">
      <c r="B75" cm="1">
        <f t="array" ref="B75">TRANSPOSE(_xlfn._xlws.SORT(_xlfn._xlws.FILTER(soilMetadata[soil_profile_id],soilMetadata[field_level]=A75)))</f>
        <v>0</v>
      </c>
    </row>
    <row r="76" spans="2:2" x14ac:dyDescent="0.25">
      <c r="B76" cm="1">
        <f t="array" ref="B76">TRANSPOSE(_xlfn._xlws.SORT(_xlfn._xlws.FILTER(soilMetadata[soil_profile_id],soilMetadata[field_level]=A76)))</f>
        <v>0</v>
      </c>
    </row>
    <row r="77" spans="2:2" x14ac:dyDescent="0.25">
      <c r="B77" cm="1">
        <f t="array" ref="B77">TRANSPOSE(_xlfn._xlws.SORT(_xlfn._xlws.FILTER(soilMetadata[soil_profile_id],soilMetadata[field_level]=A77)))</f>
        <v>0</v>
      </c>
    </row>
    <row r="78" spans="2:2" x14ac:dyDescent="0.25">
      <c r="B78" cm="1">
        <f t="array" ref="B78">TRANSPOSE(_xlfn._xlws.SORT(_xlfn._xlws.FILTER(soilMetadata[soil_profile_id],soilMetadata[field_level]=A78)))</f>
        <v>0</v>
      </c>
    </row>
    <row r="79" spans="2:2" x14ac:dyDescent="0.25">
      <c r="B79" cm="1">
        <f t="array" ref="B79">TRANSPOSE(_xlfn._xlws.SORT(_xlfn._xlws.FILTER(soilMetadata[soil_profile_id],soilMetadata[field_level]=A79)))</f>
        <v>0</v>
      </c>
    </row>
    <row r="80" spans="2:2" x14ac:dyDescent="0.25">
      <c r="B80" cm="1">
        <f t="array" ref="B80">TRANSPOSE(_xlfn._xlws.SORT(_xlfn._xlws.FILTER(soilMetadata[soil_profile_id],soilMetadata[field_level]=A80)))</f>
        <v>0</v>
      </c>
    </row>
    <row r="81" spans="2:2" x14ac:dyDescent="0.25">
      <c r="B81" cm="1">
        <f t="array" ref="B81">TRANSPOSE(_xlfn._xlws.SORT(_xlfn._xlws.FILTER(soilMetadata[soil_profile_id],soilMetadata[field_level]=A81)))</f>
        <v>0</v>
      </c>
    </row>
    <row r="82" spans="2:2" x14ac:dyDescent="0.25">
      <c r="B82" cm="1">
        <f t="array" ref="B82">TRANSPOSE(_xlfn._xlws.SORT(_xlfn._xlws.FILTER(soilMetadata[soil_profile_id],soilMetadata[field_level]=A82)))</f>
        <v>0</v>
      </c>
    </row>
    <row r="83" spans="2:2" x14ac:dyDescent="0.25">
      <c r="B83" cm="1">
        <f t="array" ref="B83">TRANSPOSE(_xlfn._xlws.SORT(_xlfn._xlws.FILTER(soilMetadata[soil_profile_id],soilMetadata[field_level]=A83)))</f>
        <v>0</v>
      </c>
    </row>
    <row r="84" spans="2:2" x14ac:dyDescent="0.25">
      <c r="B84" cm="1">
        <f t="array" ref="B84">TRANSPOSE(_xlfn._xlws.SORT(_xlfn._xlws.FILTER(soilMetadata[soil_profile_id],soilMetadata[field_level]=A84)))</f>
        <v>0</v>
      </c>
    </row>
    <row r="85" spans="2:2" x14ac:dyDescent="0.25">
      <c r="B85" cm="1">
        <f t="array" ref="B85">TRANSPOSE(_xlfn._xlws.SORT(_xlfn._xlws.FILTER(soilMetadata[soil_profile_id],soilMetadata[field_level]=A85)))</f>
        <v>0</v>
      </c>
    </row>
    <row r="86" spans="2:2" x14ac:dyDescent="0.25">
      <c r="B86" cm="1">
        <f t="array" ref="B86">TRANSPOSE(_xlfn._xlws.SORT(_xlfn._xlws.FILTER(soilMetadata[soil_profile_id],soilMetadata[field_level]=A86)))</f>
        <v>0</v>
      </c>
    </row>
    <row r="87" spans="2:2" x14ac:dyDescent="0.25">
      <c r="B87" cm="1">
        <f t="array" ref="B87">TRANSPOSE(_xlfn._xlws.SORT(_xlfn._xlws.FILTER(soilMetadata[soil_profile_id],soilMetadata[field_level]=A87)))</f>
        <v>0</v>
      </c>
    </row>
    <row r="88" spans="2:2" x14ac:dyDescent="0.25">
      <c r="B88" cm="1">
        <f t="array" ref="B88">TRANSPOSE(_xlfn._xlws.SORT(_xlfn._xlws.FILTER(soilMetadata[soil_profile_id],soilMetadata[field_level]=A88)))</f>
        <v>0</v>
      </c>
    </row>
    <row r="89" spans="2:2" x14ac:dyDescent="0.25">
      <c r="B89" cm="1">
        <f t="array" ref="B89">TRANSPOSE(_xlfn._xlws.SORT(_xlfn._xlws.FILTER(soilMetadata[soil_profile_id],soilMetadata[field_level]=A89)))</f>
        <v>0</v>
      </c>
    </row>
    <row r="90" spans="2:2" x14ac:dyDescent="0.25">
      <c r="B90" cm="1">
        <f t="array" ref="B90">TRANSPOSE(_xlfn._xlws.SORT(_xlfn._xlws.FILTER(soilMetadata[soil_profile_id],soilMetadata[field_level]=A90)))</f>
        <v>0</v>
      </c>
    </row>
    <row r="91" spans="2:2" x14ac:dyDescent="0.25">
      <c r="B91" cm="1">
        <f t="array" ref="B91">TRANSPOSE(_xlfn._xlws.SORT(_xlfn._xlws.FILTER(soilMetadata[soil_profile_id],soilMetadata[field_level]=A91)))</f>
        <v>0</v>
      </c>
    </row>
    <row r="92" spans="2:2" x14ac:dyDescent="0.25">
      <c r="B92" cm="1">
        <f t="array" ref="B92">TRANSPOSE(_xlfn._xlws.SORT(_xlfn._xlws.FILTER(soilMetadata[soil_profile_id],soilMetadata[field_level]=A92)))</f>
        <v>0</v>
      </c>
    </row>
    <row r="93" spans="2:2" x14ac:dyDescent="0.25">
      <c r="B93" cm="1">
        <f t="array" ref="B93">TRANSPOSE(_xlfn._xlws.SORT(_xlfn._xlws.FILTER(soilMetadata[soil_profile_id],soilMetadata[field_level]=A93)))</f>
        <v>0</v>
      </c>
    </row>
    <row r="94" spans="2:2" x14ac:dyDescent="0.25">
      <c r="B94" cm="1">
        <f t="array" ref="B94">TRANSPOSE(_xlfn._xlws.SORT(_xlfn._xlws.FILTER(soilMetadata[soil_profile_id],soilMetadata[field_level]=A94)))</f>
        <v>0</v>
      </c>
    </row>
    <row r="95" spans="2:2" x14ac:dyDescent="0.25">
      <c r="B95" cm="1">
        <f t="array" ref="B95">TRANSPOSE(_xlfn._xlws.SORT(_xlfn._xlws.FILTER(soilMetadata[soil_profile_id],soilMetadata[field_level]=A95)))</f>
        <v>0</v>
      </c>
    </row>
    <row r="96" spans="2:2" x14ac:dyDescent="0.25">
      <c r="B96" cm="1">
        <f t="array" ref="B96">TRANSPOSE(_xlfn._xlws.SORT(_xlfn._xlws.FILTER(soilMetadata[soil_profile_id],soilMetadata[field_level]=A96)))</f>
        <v>0</v>
      </c>
    </row>
    <row r="97" spans="2:2" x14ac:dyDescent="0.25">
      <c r="B97" cm="1">
        <f t="array" ref="B97">TRANSPOSE(_xlfn._xlws.SORT(_xlfn._xlws.FILTER(soilMetadata[soil_profile_id],soilMetadata[field_level]=A97)))</f>
        <v>0</v>
      </c>
    </row>
    <row r="98" spans="2:2" x14ac:dyDescent="0.25">
      <c r="B98" cm="1">
        <f t="array" ref="B98">TRANSPOSE(_xlfn._xlws.SORT(_xlfn._xlws.FILTER(soilMetadata[soil_profile_id],soilMetadata[field_level]=A98)))</f>
        <v>0</v>
      </c>
    </row>
    <row r="99" spans="2:2" x14ac:dyDescent="0.25">
      <c r="B99" cm="1">
        <f t="array" ref="B99">TRANSPOSE(_xlfn._xlws.SORT(_xlfn._xlws.FILTER(soilMetadata[soil_profile_id],soilMetadata[field_level]=A99)))</f>
        <v>0</v>
      </c>
    </row>
    <row r="100" spans="2:2" x14ac:dyDescent="0.25">
      <c r="B100" cm="1">
        <f t="array" ref="B100">TRANSPOSE(_xlfn._xlws.SORT(_xlfn._xlws.FILTER(soilMetadata[soil_profile_id],soilMetadata[field_level]=A100)))</f>
        <v>0</v>
      </c>
    </row>
    <row r="101" spans="2:2" x14ac:dyDescent="0.25">
      <c r="B101" cm="1">
        <f t="array" ref="B101">TRANSPOSE(_xlfn._xlws.SORT(_xlfn._xlws.FILTER(soilMetadata[soil_profile_id],soilMetadata[field_level]=A101)))</f>
        <v>0</v>
      </c>
    </row>
    <row r="102" spans="2:2" x14ac:dyDescent="0.25">
      <c r="B102" cm="1">
        <f t="array" ref="B102">TRANSPOSE(_xlfn._xlws.SORT(_xlfn._xlws.FILTER(soilMetadata[soil_profile_id],soilMetadata[field_level]=A102)))</f>
        <v>0</v>
      </c>
    </row>
    <row r="103" spans="2:2" x14ac:dyDescent="0.25">
      <c r="B103" cm="1">
        <f t="array" ref="B103">TRANSPOSE(_xlfn._xlws.SORT(_xlfn._xlws.FILTER(soilMetadata[soil_profile_id],soilMetadata[field_level]=A103)))</f>
        <v>0</v>
      </c>
    </row>
    <row r="104" spans="2:2" x14ac:dyDescent="0.25">
      <c r="B104" cm="1">
        <f t="array" ref="B104">TRANSPOSE(_xlfn._xlws.SORT(_xlfn._xlws.FILTER(soilMetadata[soil_profile_id],soilMetadata[field_level]=A104)))</f>
        <v>0</v>
      </c>
    </row>
    <row r="105" spans="2:2" x14ac:dyDescent="0.25">
      <c r="B105" cm="1">
        <f t="array" ref="B105">TRANSPOSE(_xlfn._xlws.SORT(_xlfn._xlws.FILTER(soilMetadata[soil_profile_id],soilMetadata[field_level]=A105)))</f>
        <v>0</v>
      </c>
    </row>
    <row r="106" spans="2:2" x14ac:dyDescent="0.25">
      <c r="B106" cm="1">
        <f t="array" ref="B106">TRANSPOSE(_xlfn._xlws.SORT(_xlfn._xlws.FILTER(soilMetadata[soil_profile_id],soilMetadata[field_level]=A106)))</f>
        <v>0</v>
      </c>
    </row>
    <row r="107" spans="2:2" x14ac:dyDescent="0.25">
      <c r="B107" cm="1">
        <f t="array" ref="B107">TRANSPOSE(_xlfn._xlws.SORT(_xlfn._xlws.FILTER(soilMetadata[soil_profile_id],soilMetadata[field_level]=A107)))</f>
        <v>0</v>
      </c>
    </row>
    <row r="108" spans="2:2" x14ac:dyDescent="0.25">
      <c r="B108" cm="1">
        <f t="array" ref="B108">TRANSPOSE(_xlfn._xlws.SORT(_xlfn._xlws.FILTER(soilMetadata[soil_profile_id],soilMetadata[field_level]=A108)))</f>
        <v>0</v>
      </c>
    </row>
    <row r="109" spans="2:2" x14ac:dyDescent="0.25">
      <c r="B109" cm="1">
        <f t="array" ref="B109">TRANSPOSE(_xlfn._xlws.SORT(_xlfn._xlws.FILTER(soilMetadata[soil_profile_id],soilMetadata[field_level]=A109)))</f>
        <v>0</v>
      </c>
    </row>
    <row r="110" spans="2:2" x14ac:dyDescent="0.25">
      <c r="B110" cm="1">
        <f t="array" ref="B110">TRANSPOSE(_xlfn._xlws.SORT(_xlfn._xlws.FILTER(soilMetadata[soil_profile_id],soilMetadata[field_level]=A110)))</f>
        <v>0</v>
      </c>
    </row>
    <row r="111" spans="2:2" x14ac:dyDescent="0.25">
      <c r="B111" cm="1">
        <f t="array" ref="B111">TRANSPOSE(_xlfn._xlws.SORT(_xlfn._xlws.FILTER(soilMetadata[soil_profile_id],soilMetadata[field_level]=A111)))</f>
        <v>0</v>
      </c>
    </row>
    <row r="112" spans="2:2" x14ac:dyDescent="0.25">
      <c r="B112" cm="1">
        <f t="array" ref="B112">TRANSPOSE(_xlfn._xlws.SORT(_xlfn._xlws.FILTER(soilMetadata[soil_profile_id],soilMetadata[field_level]=A112)))</f>
        <v>0</v>
      </c>
    </row>
    <row r="113" spans="2:2" x14ac:dyDescent="0.25">
      <c r="B113" cm="1">
        <f t="array" ref="B113">TRANSPOSE(_xlfn._xlws.SORT(_xlfn._xlws.FILTER(soilMetadata[soil_profile_id],soilMetadata[field_level]=A113)))</f>
        <v>0</v>
      </c>
    </row>
    <row r="114" spans="2:2" x14ac:dyDescent="0.25">
      <c r="B114" cm="1">
        <f t="array" ref="B114">TRANSPOSE(_xlfn._xlws.SORT(_xlfn._xlws.FILTER(soilMetadata[soil_profile_id],soilMetadata[field_level]=A114)))</f>
        <v>0</v>
      </c>
    </row>
    <row r="115" spans="2:2" x14ac:dyDescent="0.25">
      <c r="B115" cm="1">
        <f t="array" ref="B115">TRANSPOSE(_xlfn._xlws.SORT(_xlfn._xlws.FILTER(soilMetadata[soil_profile_id],soilMetadata[field_level]=A115)))</f>
        <v>0</v>
      </c>
    </row>
    <row r="116" spans="2:2" x14ac:dyDescent="0.25">
      <c r="B116" cm="1">
        <f t="array" ref="B116">TRANSPOSE(_xlfn._xlws.SORT(_xlfn._xlws.FILTER(soilMetadata[soil_profile_id],soilMetadata[field_level]=A116)))</f>
        <v>0</v>
      </c>
    </row>
    <row r="117" spans="2:2" x14ac:dyDescent="0.25">
      <c r="B117" cm="1">
        <f t="array" ref="B117">TRANSPOSE(_xlfn._xlws.SORT(_xlfn._xlws.FILTER(soilMetadata[soil_profile_id],soilMetadata[field_level]=A117)))</f>
        <v>0</v>
      </c>
    </row>
    <row r="118" spans="2:2" x14ac:dyDescent="0.25">
      <c r="B118" cm="1">
        <f t="array" ref="B118">TRANSPOSE(_xlfn._xlws.SORT(_xlfn._xlws.FILTER(soilMetadata[soil_profile_id],soilMetadata[field_level]=A118)))</f>
        <v>0</v>
      </c>
    </row>
    <row r="119" spans="2:2" x14ac:dyDescent="0.25">
      <c r="B119" cm="1">
        <f t="array" ref="B119">TRANSPOSE(_xlfn._xlws.SORT(_xlfn._xlws.FILTER(soilMetadata[soil_profile_id],soilMetadata[field_level]=A119)))</f>
        <v>0</v>
      </c>
    </row>
    <row r="120" spans="2:2" x14ac:dyDescent="0.25">
      <c r="B120" cm="1">
        <f t="array" ref="B120">TRANSPOSE(_xlfn._xlws.SORT(_xlfn._xlws.FILTER(soilMetadata[soil_profile_id],soilMetadata[field_level]=A120)))</f>
        <v>0</v>
      </c>
    </row>
    <row r="121" spans="2:2" x14ac:dyDescent="0.25">
      <c r="B121" cm="1">
        <f t="array" ref="B121">TRANSPOSE(_xlfn._xlws.SORT(_xlfn._xlws.FILTER(soilMetadata[soil_profile_id],soilMetadata[field_level]=A121)))</f>
        <v>0</v>
      </c>
    </row>
    <row r="122" spans="2:2" x14ac:dyDescent="0.25">
      <c r="B122" cm="1">
        <f t="array" ref="B122">TRANSPOSE(_xlfn._xlws.SORT(_xlfn._xlws.FILTER(soilMetadata[soil_profile_id],soilMetadata[field_level]=A122)))</f>
        <v>0</v>
      </c>
    </row>
    <row r="123" spans="2:2" x14ac:dyDescent="0.25">
      <c r="B123" cm="1">
        <f t="array" ref="B123">TRANSPOSE(_xlfn._xlws.SORT(_xlfn._xlws.FILTER(soilMetadata[soil_profile_id],soilMetadata[field_level]=A123)))</f>
        <v>0</v>
      </c>
    </row>
    <row r="124" spans="2:2" x14ac:dyDescent="0.25">
      <c r="B124" cm="1">
        <f t="array" ref="B124">TRANSPOSE(_xlfn._xlws.SORT(_xlfn._xlws.FILTER(soilMetadata[soil_profile_id],soilMetadata[field_level]=A124)))</f>
        <v>0</v>
      </c>
    </row>
    <row r="125" spans="2:2" x14ac:dyDescent="0.25">
      <c r="B125" cm="1">
        <f t="array" ref="B125">TRANSPOSE(_xlfn._xlws.SORT(_xlfn._xlws.FILTER(soilMetadata[soil_profile_id],soilMetadata[field_level]=A125)))</f>
        <v>0</v>
      </c>
    </row>
    <row r="126" spans="2:2" x14ac:dyDescent="0.25">
      <c r="B126" cm="1">
        <f t="array" ref="B126">TRANSPOSE(_xlfn._xlws.SORT(_xlfn._xlws.FILTER(soilMetadata[soil_profile_id],soilMetadata[field_level]=A126)))</f>
        <v>0</v>
      </c>
    </row>
    <row r="127" spans="2:2" x14ac:dyDescent="0.25">
      <c r="B127" cm="1">
        <f t="array" ref="B127">TRANSPOSE(_xlfn._xlws.SORT(_xlfn._xlws.FILTER(soilMetadata[soil_profile_id],soilMetadata[field_level]=A127)))</f>
        <v>0</v>
      </c>
    </row>
    <row r="128" spans="2:2" x14ac:dyDescent="0.25">
      <c r="B128" cm="1">
        <f t="array" ref="B128">TRANSPOSE(_xlfn._xlws.SORT(_xlfn._xlws.FILTER(soilMetadata[soil_profile_id],soilMetadata[field_level]=A128)))</f>
        <v>0</v>
      </c>
    </row>
    <row r="129" spans="2:2" x14ac:dyDescent="0.25">
      <c r="B129" cm="1">
        <f t="array" ref="B129">TRANSPOSE(_xlfn._xlws.SORT(_xlfn._xlws.FILTER(soilMetadata[soil_profile_id],soilMetadata[field_level]=A129)))</f>
        <v>0</v>
      </c>
    </row>
    <row r="130" spans="2:2" x14ac:dyDescent="0.25">
      <c r="B130" cm="1">
        <f t="array" ref="B130">TRANSPOSE(_xlfn._xlws.SORT(_xlfn._xlws.FILTER(soilMetadata[soil_profile_id],soilMetadata[field_level]=A130)))</f>
        <v>0</v>
      </c>
    </row>
    <row r="131" spans="2:2" x14ac:dyDescent="0.25">
      <c r="B131" cm="1">
        <f t="array" ref="B131">TRANSPOSE(_xlfn._xlws.SORT(_xlfn._xlws.FILTER(soilMetadata[soil_profile_id],soilMetadata[field_level]=A131)))</f>
        <v>0</v>
      </c>
    </row>
    <row r="132" spans="2:2" x14ac:dyDescent="0.25">
      <c r="B132" cm="1">
        <f t="array" ref="B132">TRANSPOSE(_xlfn._xlws.SORT(_xlfn._xlws.FILTER(soilMetadata[soil_profile_id],soilMetadata[field_level]=A132)))</f>
        <v>0</v>
      </c>
    </row>
    <row r="133" spans="2:2" x14ac:dyDescent="0.25">
      <c r="B133" cm="1">
        <f t="array" ref="B133">TRANSPOSE(_xlfn._xlws.SORT(_xlfn._xlws.FILTER(soilMetadata[soil_profile_id],soilMetadata[field_level]=A133)))</f>
        <v>0</v>
      </c>
    </row>
    <row r="134" spans="2:2" x14ac:dyDescent="0.25">
      <c r="B134" cm="1">
        <f t="array" ref="B134">TRANSPOSE(_xlfn._xlws.SORT(_xlfn._xlws.FILTER(soilMetadata[soil_profile_id],soilMetadata[field_level]=A134)))</f>
        <v>0</v>
      </c>
    </row>
    <row r="135" spans="2:2" x14ac:dyDescent="0.25">
      <c r="B135" cm="1">
        <f t="array" ref="B135">TRANSPOSE(_xlfn._xlws.SORT(_xlfn._xlws.FILTER(soilMetadata[soil_profile_id],soilMetadata[field_level]=A135)))</f>
        <v>0</v>
      </c>
    </row>
    <row r="136" spans="2:2" x14ac:dyDescent="0.25">
      <c r="B136" cm="1">
        <f t="array" ref="B136">TRANSPOSE(_xlfn._xlws.SORT(_xlfn._xlws.FILTER(soilMetadata[soil_profile_id],soilMetadata[field_level]=A136)))</f>
        <v>0</v>
      </c>
    </row>
    <row r="137" spans="2:2" x14ac:dyDescent="0.25">
      <c r="B137" cm="1">
        <f t="array" ref="B137">TRANSPOSE(_xlfn._xlws.SORT(_xlfn._xlws.FILTER(soilMetadata[soil_profile_id],soilMetadata[field_level]=A137)))</f>
        <v>0</v>
      </c>
    </row>
    <row r="138" spans="2:2" x14ac:dyDescent="0.25">
      <c r="B138" cm="1">
        <f t="array" ref="B138">TRANSPOSE(_xlfn._xlws.SORT(_xlfn._xlws.FILTER(soilMetadata[soil_profile_id],soilMetadata[field_level]=A138)))</f>
        <v>0</v>
      </c>
    </row>
    <row r="139" spans="2:2" x14ac:dyDescent="0.25">
      <c r="B139" cm="1">
        <f t="array" ref="B139">TRANSPOSE(_xlfn._xlws.SORT(_xlfn._xlws.FILTER(soilMetadata[soil_profile_id],soilMetadata[field_level]=A139)))</f>
        <v>0</v>
      </c>
    </row>
    <row r="140" spans="2:2" x14ac:dyDescent="0.25">
      <c r="B140" cm="1">
        <f t="array" ref="B140">TRANSPOSE(_xlfn._xlws.SORT(_xlfn._xlws.FILTER(soilMetadata[soil_profile_id],soilMetadata[field_level]=A140)))</f>
        <v>0</v>
      </c>
    </row>
    <row r="141" spans="2:2" x14ac:dyDescent="0.25">
      <c r="B141" cm="1">
        <f t="array" ref="B141">TRANSPOSE(_xlfn._xlws.SORT(_xlfn._xlws.FILTER(soilMetadata[soil_profile_id],soilMetadata[field_level]=A141)))</f>
        <v>0</v>
      </c>
    </row>
    <row r="142" spans="2:2" x14ac:dyDescent="0.25">
      <c r="B142" cm="1">
        <f t="array" ref="B142">TRANSPOSE(_xlfn._xlws.SORT(_xlfn._xlws.FILTER(soilMetadata[soil_profile_id],soilMetadata[field_level]=A142)))</f>
        <v>0</v>
      </c>
    </row>
    <row r="143" spans="2:2" x14ac:dyDescent="0.25">
      <c r="B143" cm="1">
        <f t="array" ref="B143">TRANSPOSE(_xlfn._xlws.SORT(_xlfn._xlws.FILTER(soilMetadata[soil_profile_id],soilMetadata[field_level]=A143)))</f>
        <v>0</v>
      </c>
    </row>
    <row r="144" spans="2:2" x14ac:dyDescent="0.25">
      <c r="B144" cm="1">
        <f t="array" ref="B144">TRANSPOSE(_xlfn._xlws.SORT(_xlfn._xlws.FILTER(soilMetadata[soil_profile_id],soilMetadata[field_level]=A144)))</f>
        <v>0</v>
      </c>
    </row>
    <row r="145" spans="2:2" x14ac:dyDescent="0.25">
      <c r="B145" cm="1">
        <f t="array" ref="B145">TRANSPOSE(_xlfn._xlws.SORT(_xlfn._xlws.FILTER(soilMetadata[soil_profile_id],soilMetadata[field_level]=A145)))</f>
        <v>0</v>
      </c>
    </row>
    <row r="146" spans="2:2" x14ac:dyDescent="0.25">
      <c r="B146" cm="1">
        <f t="array" ref="B146">TRANSPOSE(_xlfn._xlws.SORT(_xlfn._xlws.FILTER(soilMetadata[soil_profile_id],soilMetadata[field_level]=A146)))</f>
        <v>0</v>
      </c>
    </row>
    <row r="147" spans="2:2" x14ac:dyDescent="0.25">
      <c r="B147" cm="1">
        <f t="array" ref="B147">TRANSPOSE(_xlfn._xlws.SORT(_xlfn._xlws.FILTER(soilMetadata[soil_profile_id],soilMetadata[field_level]=A147)))</f>
        <v>0</v>
      </c>
    </row>
    <row r="148" spans="2:2" x14ac:dyDescent="0.25">
      <c r="B148" cm="1">
        <f t="array" ref="B148">TRANSPOSE(_xlfn._xlws.SORT(_xlfn._xlws.FILTER(soilMetadata[soil_profile_id],soilMetadata[field_level]=A148)))</f>
        <v>0</v>
      </c>
    </row>
    <row r="149" spans="2:2" x14ac:dyDescent="0.25">
      <c r="B149" cm="1">
        <f t="array" ref="B149">TRANSPOSE(_xlfn._xlws.SORT(_xlfn._xlws.FILTER(soilMetadata[soil_profile_id],soilMetadata[field_level]=A149)))</f>
        <v>0</v>
      </c>
    </row>
    <row r="150" spans="2:2" x14ac:dyDescent="0.25">
      <c r="B150" cm="1">
        <f t="array" ref="B150">TRANSPOSE(_xlfn._xlws.SORT(_xlfn._xlws.FILTER(soilMetadata[soil_profile_id],soilMetadata[field_level]=A150)))</f>
        <v>0</v>
      </c>
    </row>
    <row r="151" spans="2:2" x14ac:dyDescent="0.25">
      <c r="B151" cm="1">
        <f t="array" ref="B151">TRANSPOSE(_xlfn._xlws.SORT(_xlfn._xlws.FILTER(soilMetadata[soil_profile_id],soilMetadata[field_level]=A151)))</f>
        <v>0</v>
      </c>
    </row>
    <row r="152" spans="2:2" x14ac:dyDescent="0.25">
      <c r="B152" cm="1">
        <f t="array" ref="B152">TRANSPOSE(_xlfn._xlws.SORT(_xlfn._xlws.FILTER(soilMetadata[soil_profile_id],soilMetadata[field_level]=A152)))</f>
        <v>0</v>
      </c>
    </row>
    <row r="153" spans="2:2" x14ac:dyDescent="0.25">
      <c r="B153" cm="1">
        <f t="array" ref="B153">TRANSPOSE(_xlfn._xlws.SORT(_xlfn._xlws.FILTER(soilMetadata[soil_profile_id],soilMetadata[field_level]=A153)))</f>
        <v>0</v>
      </c>
    </row>
    <row r="154" spans="2:2" x14ac:dyDescent="0.25">
      <c r="B154" cm="1">
        <f t="array" ref="B154">TRANSPOSE(_xlfn._xlws.SORT(_xlfn._xlws.FILTER(soilMetadata[soil_profile_id],soilMetadata[field_level]=A154)))</f>
        <v>0</v>
      </c>
    </row>
    <row r="155" spans="2:2" x14ac:dyDescent="0.25">
      <c r="B155" cm="1">
        <f t="array" ref="B155">TRANSPOSE(_xlfn._xlws.SORT(_xlfn._xlws.FILTER(soilMetadata[soil_profile_id],soilMetadata[field_level]=A155)))</f>
        <v>0</v>
      </c>
    </row>
    <row r="156" spans="2:2" x14ac:dyDescent="0.25">
      <c r="B156" cm="1">
        <f t="array" ref="B156">TRANSPOSE(_xlfn._xlws.SORT(_xlfn._xlws.FILTER(soilMetadata[soil_profile_id],soilMetadata[field_level]=A156)))</f>
        <v>0</v>
      </c>
    </row>
    <row r="157" spans="2:2" x14ac:dyDescent="0.25">
      <c r="B157" cm="1">
        <f t="array" ref="B157">TRANSPOSE(_xlfn._xlws.SORT(_xlfn._xlws.FILTER(soilMetadata[soil_profile_id],soilMetadata[field_level]=A157)))</f>
        <v>0</v>
      </c>
    </row>
    <row r="158" spans="2:2" x14ac:dyDescent="0.25">
      <c r="B158" cm="1">
        <f t="array" ref="B158">TRANSPOSE(_xlfn._xlws.SORT(_xlfn._xlws.FILTER(soilMetadata[soil_profile_id],soilMetadata[field_level]=A158)))</f>
        <v>0</v>
      </c>
    </row>
    <row r="159" spans="2:2" x14ac:dyDescent="0.25">
      <c r="B159" cm="1">
        <f t="array" ref="B159">TRANSPOSE(_xlfn._xlws.SORT(_xlfn._xlws.FILTER(soilMetadata[soil_profile_id],soilMetadata[field_level]=A159)))</f>
        <v>0</v>
      </c>
    </row>
    <row r="160" spans="2:2" x14ac:dyDescent="0.25">
      <c r="B160" cm="1">
        <f t="array" ref="B160">TRANSPOSE(_xlfn._xlws.SORT(_xlfn._xlws.FILTER(soilMetadata[soil_profile_id],soilMetadata[field_level]=A160)))</f>
        <v>0</v>
      </c>
    </row>
    <row r="161" spans="2:2" x14ac:dyDescent="0.25">
      <c r="B161" cm="1">
        <f t="array" ref="B161">TRANSPOSE(_xlfn._xlws.SORT(_xlfn._xlws.FILTER(soilMetadata[soil_profile_id],soilMetadata[field_level]=A161)))</f>
        <v>0</v>
      </c>
    </row>
    <row r="162" spans="2:2" x14ac:dyDescent="0.25">
      <c r="B162" cm="1">
        <f t="array" ref="B162">TRANSPOSE(_xlfn._xlws.SORT(_xlfn._xlws.FILTER(soilMetadata[soil_profile_id],soilMetadata[field_level]=A162)))</f>
        <v>0</v>
      </c>
    </row>
    <row r="163" spans="2:2" x14ac:dyDescent="0.25">
      <c r="B163" cm="1">
        <f t="array" ref="B163">TRANSPOSE(_xlfn._xlws.SORT(_xlfn._xlws.FILTER(soilMetadata[soil_profile_id],soilMetadata[field_level]=A163)))</f>
        <v>0</v>
      </c>
    </row>
    <row r="164" spans="2:2" x14ac:dyDescent="0.25">
      <c r="B164" cm="1">
        <f t="array" ref="B164">TRANSPOSE(_xlfn._xlws.SORT(_xlfn._xlws.FILTER(soilMetadata[soil_profile_id],soilMetadata[field_level]=A164)))</f>
        <v>0</v>
      </c>
    </row>
    <row r="165" spans="2:2" x14ac:dyDescent="0.25">
      <c r="B165" cm="1">
        <f t="array" ref="B165">TRANSPOSE(_xlfn._xlws.SORT(_xlfn._xlws.FILTER(soilMetadata[soil_profile_id],soilMetadata[field_level]=A165)))</f>
        <v>0</v>
      </c>
    </row>
    <row r="166" spans="2:2" x14ac:dyDescent="0.25">
      <c r="B166" cm="1">
        <f t="array" ref="B166">TRANSPOSE(_xlfn._xlws.SORT(_xlfn._xlws.FILTER(soilMetadata[soil_profile_id],soilMetadata[field_level]=A166)))</f>
        <v>0</v>
      </c>
    </row>
    <row r="167" spans="2:2" x14ac:dyDescent="0.25">
      <c r="B167" cm="1">
        <f t="array" ref="B167">TRANSPOSE(_xlfn._xlws.SORT(_xlfn._xlws.FILTER(soilMetadata[soil_profile_id],soilMetadata[field_level]=A167)))</f>
        <v>0</v>
      </c>
    </row>
    <row r="168" spans="2:2" x14ac:dyDescent="0.25">
      <c r="B168" cm="1">
        <f t="array" ref="B168">TRANSPOSE(_xlfn._xlws.SORT(_xlfn._xlws.FILTER(soilMetadata[soil_profile_id],soilMetadata[field_level]=A168)))</f>
        <v>0</v>
      </c>
    </row>
    <row r="169" spans="2:2" x14ac:dyDescent="0.25">
      <c r="B169" cm="1">
        <f t="array" ref="B169">TRANSPOSE(_xlfn._xlws.SORT(_xlfn._xlws.FILTER(soilMetadata[soil_profile_id],soilMetadata[field_level]=A169)))</f>
        <v>0</v>
      </c>
    </row>
    <row r="170" spans="2:2" x14ac:dyDescent="0.25">
      <c r="B170" cm="1">
        <f t="array" ref="B170">TRANSPOSE(_xlfn._xlws.SORT(_xlfn._xlws.FILTER(soilMetadata[soil_profile_id],soilMetadata[field_level]=A170)))</f>
        <v>0</v>
      </c>
    </row>
    <row r="171" spans="2:2" x14ac:dyDescent="0.25">
      <c r="B171" cm="1">
        <f t="array" ref="B171">TRANSPOSE(_xlfn._xlws.SORT(_xlfn._xlws.FILTER(soilMetadata[soil_profile_id],soilMetadata[field_level]=A171)))</f>
        <v>0</v>
      </c>
    </row>
    <row r="172" spans="2:2" x14ac:dyDescent="0.25">
      <c r="B172" cm="1">
        <f t="array" ref="B172">TRANSPOSE(_xlfn._xlws.SORT(_xlfn._xlws.FILTER(soilMetadata[soil_profile_id],soilMetadata[field_level]=A172)))</f>
        <v>0</v>
      </c>
    </row>
    <row r="173" spans="2:2" x14ac:dyDescent="0.25">
      <c r="B173" cm="1">
        <f t="array" ref="B173">TRANSPOSE(_xlfn._xlws.SORT(_xlfn._xlws.FILTER(soilMetadata[soil_profile_id],soilMetadata[field_level]=A173)))</f>
        <v>0</v>
      </c>
    </row>
    <row r="174" spans="2:2" x14ac:dyDescent="0.25">
      <c r="B174" cm="1">
        <f t="array" ref="B174">TRANSPOSE(_xlfn._xlws.SORT(_xlfn._xlws.FILTER(soilMetadata[soil_profile_id],soilMetadata[field_level]=A174)))</f>
        <v>0</v>
      </c>
    </row>
    <row r="175" spans="2:2" x14ac:dyDescent="0.25">
      <c r="B175" cm="1">
        <f t="array" ref="B175">TRANSPOSE(_xlfn._xlws.SORT(_xlfn._xlws.FILTER(soilMetadata[soil_profile_id],soilMetadata[field_level]=A175)))</f>
        <v>0</v>
      </c>
    </row>
    <row r="176" spans="2:2" x14ac:dyDescent="0.25">
      <c r="B176" cm="1">
        <f t="array" ref="B176">TRANSPOSE(_xlfn._xlws.SORT(_xlfn._xlws.FILTER(soilMetadata[soil_profile_id],soilMetadata[field_level]=A176)))</f>
        <v>0</v>
      </c>
    </row>
    <row r="177" spans="2:2" x14ac:dyDescent="0.25">
      <c r="B177" cm="1">
        <f t="array" ref="B177">TRANSPOSE(_xlfn._xlws.SORT(_xlfn._xlws.FILTER(soilMetadata[soil_profile_id],soilMetadata[field_level]=A177)))</f>
        <v>0</v>
      </c>
    </row>
    <row r="178" spans="2:2" x14ac:dyDescent="0.25">
      <c r="B178" cm="1">
        <f t="array" ref="B178">TRANSPOSE(_xlfn._xlws.SORT(_xlfn._xlws.FILTER(soilMetadata[soil_profile_id],soilMetadata[field_level]=A178)))</f>
        <v>0</v>
      </c>
    </row>
    <row r="179" spans="2:2" x14ac:dyDescent="0.25">
      <c r="B179" cm="1">
        <f t="array" ref="B179">TRANSPOSE(_xlfn._xlws.SORT(_xlfn._xlws.FILTER(soilMetadata[soil_profile_id],soilMetadata[field_level]=A179)))</f>
        <v>0</v>
      </c>
    </row>
    <row r="180" spans="2:2" x14ac:dyDescent="0.25">
      <c r="B180" cm="1">
        <f t="array" ref="B180">TRANSPOSE(_xlfn._xlws.SORT(_xlfn._xlws.FILTER(soilMetadata[soil_profile_id],soilMetadata[field_level]=A180)))</f>
        <v>0</v>
      </c>
    </row>
    <row r="181" spans="2:2" x14ac:dyDescent="0.25">
      <c r="B181" cm="1">
        <f t="array" ref="B181">TRANSPOSE(_xlfn._xlws.SORT(_xlfn._xlws.FILTER(soilMetadata[soil_profile_id],soilMetadata[field_level]=A181)))</f>
        <v>0</v>
      </c>
    </row>
    <row r="182" spans="2:2" x14ac:dyDescent="0.25">
      <c r="B182" cm="1">
        <f t="array" ref="B182">TRANSPOSE(_xlfn._xlws.SORT(_xlfn._xlws.FILTER(soilMetadata[soil_profile_id],soilMetadata[field_level]=A182)))</f>
        <v>0</v>
      </c>
    </row>
    <row r="183" spans="2:2" x14ac:dyDescent="0.25">
      <c r="B183" cm="1">
        <f t="array" ref="B183">TRANSPOSE(_xlfn._xlws.SORT(_xlfn._xlws.FILTER(soilMetadata[soil_profile_id],soilMetadata[field_level]=A183)))</f>
        <v>0</v>
      </c>
    </row>
    <row r="184" spans="2:2" x14ac:dyDescent="0.25">
      <c r="B184" cm="1">
        <f t="array" ref="B184">TRANSPOSE(_xlfn._xlws.SORT(_xlfn._xlws.FILTER(soilMetadata[soil_profile_id],soilMetadata[field_level]=A184)))</f>
        <v>0</v>
      </c>
    </row>
    <row r="185" spans="2:2" x14ac:dyDescent="0.25">
      <c r="B185" cm="1">
        <f t="array" ref="B185">TRANSPOSE(_xlfn._xlws.SORT(_xlfn._xlws.FILTER(soilMetadata[soil_profile_id],soilMetadata[field_level]=A185)))</f>
        <v>0</v>
      </c>
    </row>
    <row r="186" spans="2:2" x14ac:dyDescent="0.25">
      <c r="B186" cm="1">
        <f t="array" ref="B186">TRANSPOSE(_xlfn._xlws.SORT(_xlfn._xlws.FILTER(soilMetadata[soil_profile_id],soilMetadata[field_level]=A186)))</f>
        <v>0</v>
      </c>
    </row>
    <row r="187" spans="2:2" x14ac:dyDescent="0.25">
      <c r="B187" cm="1">
        <f t="array" ref="B187">TRANSPOSE(_xlfn._xlws.SORT(_xlfn._xlws.FILTER(soilMetadata[soil_profile_id],soilMetadata[field_level]=A187)))</f>
        <v>0</v>
      </c>
    </row>
    <row r="188" spans="2:2" x14ac:dyDescent="0.25">
      <c r="B188" cm="1">
        <f t="array" ref="B188">TRANSPOSE(_xlfn._xlws.SORT(_xlfn._xlws.FILTER(soilMetadata[soil_profile_id],soilMetadata[field_level]=A188)))</f>
        <v>0</v>
      </c>
    </row>
    <row r="189" spans="2:2" x14ac:dyDescent="0.25">
      <c r="B189" cm="1">
        <f t="array" ref="B189">TRANSPOSE(_xlfn._xlws.SORT(_xlfn._xlws.FILTER(soilMetadata[soil_profile_id],soilMetadata[field_level]=A189)))</f>
        <v>0</v>
      </c>
    </row>
    <row r="190" spans="2:2" x14ac:dyDescent="0.25">
      <c r="B190" cm="1">
        <f t="array" ref="B190">TRANSPOSE(_xlfn._xlws.SORT(_xlfn._xlws.FILTER(soilMetadata[soil_profile_id],soilMetadata[field_level]=A190)))</f>
        <v>0</v>
      </c>
    </row>
    <row r="191" spans="2:2" x14ac:dyDescent="0.25">
      <c r="B191" cm="1">
        <f t="array" ref="B191">TRANSPOSE(_xlfn._xlws.SORT(_xlfn._xlws.FILTER(soilMetadata[soil_profile_id],soilMetadata[field_level]=A191)))</f>
        <v>0</v>
      </c>
    </row>
    <row r="192" spans="2:2" x14ac:dyDescent="0.25">
      <c r="B192" cm="1">
        <f t="array" ref="B192">TRANSPOSE(_xlfn._xlws.SORT(_xlfn._xlws.FILTER(soilMetadata[soil_profile_id],soilMetadata[field_level]=A192)))</f>
        <v>0</v>
      </c>
    </row>
    <row r="193" spans="2:2" x14ac:dyDescent="0.25">
      <c r="B193" cm="1">
        <f t="array" ref="B193">TRANSPOSE(_xlfn._xlws.SORT(_xlfn._xlws.FILTER(soilMetadata[soil_profile_id],soilMetadata[field_level]=A193)))</f>
        <v>0</v>
      </c>
    </row>
    <row r="194" spans="2:2" x14ac:dyDescent="0.25">
      <c r="B194" cm="1">
        <f t="array" ref="B194">TRANSPOSE(_xlfn._xlws.SORT(_xlfn._xlws.FILTER(soilMetadata[soil_profile_id],soilMetadata[field_level]=A194)))</f>
        <v>0</v>
      </c>
    </row>
    <row r="195" spans="2:2" x14ac:dyDescent="0.25">
      <c r="B195" cm="1">
        <f t="array" ref="B195">TRANSPOSE(_xlfn._xlws.SORT(_xlfn._xlws.FILTER(soilMetadata[soil_profile_id],soilMetadata[field_level]=A195)))</f>
        <v>0</v>
      </c>
    </row>
    <row r="196" spans="2:2" x14ac:dyDescent="0.25">
      <c r="B196" cm="1">
        <f t="array" ref="B196">TRANSPOSE(_xlfn._xlws.SORT(_xlfn._xlws.FILTER(soilMetadata[soil_profile_id],soilMetadata[field_level]=A196)))</f>
        <v>0</v>
      </c>
    </row>
    <row r="197" spans="2:2" x14ac:dyDescent="0.25">
      <c r="B197" cm="1">
        <f t="array" ref="B197">TRANSPOSE(_xlfn._xlws.SORT(_xlfn._xlws.FILTER(soilMetadata[soil_profile_id],soilMetadata[field_level]=A197)))</f>
        <v>0</v>
      </c>
    </row>
    <row r="198" spans="2:2" x14ac:dyDescent="0.25">
      <c r="B198" cm="1">
        <f t="array" ref="B198">TRANSPOSE(_xlfn._xlws.SORT(_xlfn._xlws.FILTER(soilMetadata[soil_profile_id],soilMetadata[field_level]=A198)))</f>
        <v>0</v>
      </c>
    </row>
    <row r="199" spans="2:2" x14ac:dyDescent="0.25">
      <c r="B199" cm="1">
        <f t="array" ref="B199">TRANSPOSE(_xlfn._xlws.SORT(_xlfn._xlws.FILTER(soilMetadata[soil_profile_id],soilMetadata[field_level]=A199)))</f>
        <v>0</v>
      </c>
    </row>
    <row r="200" spans="2:2" x14ac:dyDescent="0.25">
      <c r="B200" cm="1">
        <f t="array" ref="B200">TRANSPOSE(_xlfn._xlws.SORT(_xlfn._xlws.FILTER(soilMetadata[soil_profile_id],soilMetadata[field_level]=A200)))</f>
        <v>0</v>
      </c>
    </row>
    <row r="201" spans="2:2" x14ac:dyDescent="0.25">
      <c r="B201" cm="1">
        <f t="array" ref="B201">TRANSPOSE(_xlfn._xlws.SORT(_xlfn._xlws.FILTER(soilMetadata[soil_profile_id],soilMetadata[field_level]=A201)))</f>
        <v>0</v>
      </c>
    </row>
    <row r="202" spans="2:2" x14ac:dyDescent="0.25">
      <c r="B202" cm="1">
        <f t="array" ref="B202">TRANSPOSE(_xlfn._xlws.SORT(_xlfn._xlws.FILTER(soilMetadata[soil_profile_id],soilMetadata[field_level]=A202)))</f>
        <v>0</v>
      </c>
    </row>
    <row r="203" spans="2:2" x14ac:dyDescent="0.25">
      <c r="B203" cm="1">
        <f t="array" ref="B203">TRANSPOSE(_xlfn._xlws.SORT(_xlfn._xlws.FILTER(soilMetadata[soil_profile_id],soilMetadata[field_level]=A203)))</f>
        <v>0</v>
      </c>
    </row>
    <row r="204" spans="2:2" x14ac:dyDescent="0.25">
      <c r="B204" cm="1">
        <f t="array" ref="B204">TRANSPOSE(_xlfn._xlws.SORT(_xlfn._xlws.FILTER(soilMetadata[soil_profile_id],soilMetadata[field_level]=A204)))</f>
        <v>0</v>
      </c>
    </row>
    <row r="205" spans="2:2" x14ac:dyDescent="0.25">
      <c r="B205" cm="1">
        <f t="array" ref="B205">TRANSPOSE(_xlfn._xlws.SORT(_xlfn._xlws.FILTER(soilMetadata[soil_profile_id],soilMetadata[field_level]=A205)))</f>
        <v>0</v>
      </c>
    </row>
    <row r="206" spans="2:2" x14ac:dyDescent="0.25">
      <c r="B206" cm="1">
        <f t="array" ref="B206">TRANSPOSE(_xlfn._xlws.SORT(_xlfn._xlws.FILTER(soilMetadata[soil_profile_id],soilMetadata[field_level]=A206)))</f>
        <v>0</v>
      </c>
    </row>
    <row r="207" spans="2:2" x14ac:dyDescent="0.25">
      <c r="B207" cm="1">
        <f t="array" ref="B207">TRANSPOSE(_xlfn._xlws.SORT(_xlfn._xlws.FILTER(soilMetadata[soil_profile_id],soilMetadata[field_level]=A207)))</f>
        <v>0</v>
      </c>
    </row>
    <row r="208" spans="2:2" x14ac:dyDescent="0.25">
      <c r="B208" cm="1">
        <f t="array" ref="B208">TRANSPOSE(_xlfn._xlws.SORT(_xlfn._xlws.FILTER(soilMetadata[soil_profile_id],soilMetadata[field_level]=A208)))</f>
        <v>0</v>
      </c>
    </row>
    <row r="209" spans="2:2" x14ac:dyDescent="0.25">
      <c r="B209" cm="1">
        <f t="array" ref="B209">TRANSPOSE(_xlfn._xlws.SORT(_xlfn._xlws.FILTER(soilMetadata[soil_profile_id],soilMetadata[field_level]=A209)))</f>
        <v>0</v>
      </c>
    </row>
    <row r="210" spans="2:2" x14ac:dyDescent="0.25">
      <c r="B210" cm="1">
        <f t="array" ref="B210">TRANSPOSE(_xlfn._xlws.SORT(_xlfn._xlws.FILTER(soilMetadata[soil_profile_id],soilMetadata[field_level]=A210)))</f>
        <v>0</v>
      </c>
    </row>
    <row r="211" spans="2:2" x14ac:dyDescent="0.25">
      <c r="B211" cm="1">
        <f t="array" ref="B211">TRANSPOSE(_xlfn._xlws.SORT(_xlfn._xlws.FILTER(soilMetadata[soil_profile_id],soilMetadata[field_level]=A211)))</f>
        <v>0</v>
      </c>
    </row>
    <row r="212" spans="2:2" x14ac:dyDescent="0.25">
      <c r="B212" cm="1">
        <f t="array" ref="B212">TRANSPOSE(_xlfn._xlws.SORT(_xlfn._xlws.FILTER(soilMetadata[soil_profile_id],soilMetadata[field_level]=A212)))</f>
        <v>0</v>
      </c>
    </row>
    <row r="213" spans="2:2" x14ac:dyDescent="0.25">
      <c r="B213" cm="1">
        <f t="array" ref="B213">TRANSPOSE(_xlfn._xlws.SORT(_xlfn._xlws.FILTER(soilMetadata[soil_profile_id],soilMetadata[field_level]=A213)))</f>
        <v>0</v>
      </c>
    </row>
    <row r="214" spans="2:2" x14ac:dyDescent="0.25">
      <c r="B214" cm="1">
        <f t="array" ref="B214">TRANSPOSE(_xlfn._xlws.SORT(_xlfn._xlws.FILTER(soilMetadata[soil_profile_id],soilMetadata[field_level]=A214)))</f>
        <v>0</v>
      </c>
    </row>
    <row r="215" spans="2:2" x14ac:dyDescent="0.25">
      <c r="B215" cm="1">
        <f t="array" ref="B215">TRANSPOSE(_xlfn._xlws.SORT(_xlfn._xlws.FILTER(soilMetadata[soil_profile_id],soilMetadata[field_level]=A215)))</f>
        <v>0</v>
      </c>
    </row>
    <row r="216" spans="2:2" x14ac:dyDescent="0.25">
      <c r="B216" cm="1">
        <f t="array" ref="B216">TRANSPOSE(_xlfn._xlws.SORT(_xlfn._xlws.FILTER(soilMetadata[soil_profile_id],soilMetadata[field_level]=A216)))</f>
        <v>0</v>
      </c>
    </row>
    <row r="217" spans="2:2" x14ac:dyDescent="0.25">
      <c r="B217" cm="1">
        <f t="array" ref="B217">TRANSPOSE(_xlfn._xlws.SORT(_xlfn._xlws.FILTER(soilMetadata[soil_profile_id],soilMetadata[field_level]=A217)))</f>
        <v>0</v>
      </c>
    </row>
    <row r="218" spans="2:2" x14ac:dyDescent="0.25">
      <c r="B218" cm="1">
        <f t="array" ref="B218">TRANSPOSE(_xlfn._xlws.SORT(_xlfn._xlws.FILTER(soilMetadata[soil_profile_id],soilMetadata[field_level]=A218)))</f>
        <v>0</v>
      </c>
    </row>
    <row r="219" spans="2:2" x14ac:dyDescent="0.25">
      <c r="B219" cm="1">
        <f t="array" ref="B219">TRANSPOSE(_xlfn._xlws.SORT(_xlfn._xlws.FILTER(soilMetadata[soil_profile_id],soilMetadata[field_level]=A219)))</f>
        <v>0</v>
      </c>
    </row>
    <row r="220" spans="2:2" x14ac:dyDescent="0.25">
      <c r="B220" cm="1">
        <f t="array" ref="B220">TRANSPOSE(_xlfn._xlws.SORT(_xlfn._xlws.FILTER(soilMetadata[soil_profile_id],soilMetadata[field_level]=A220)))</f>
        <v>0</v>
      </c>
    </row>
    <row r="221" spans="2:2" x14ac:dyDescent="0.25">
      <c r="B221" cm="1">
        <f t="array" ref="B221">TRANSPOSE(_xlfn._xlws.SORT(_xlfn._xlws.FILTER(soilMetadata[soil_profile_id],soilMetadata[field_level]=A221)))</f>
        <v>0</v>
      </c>
    </row>
    <row r="222" spans="2:2" x14ac:dyDescent="0.25">
      <c r="B222" cm="1">
        <f t="array" ref="B222">TRANSPOSE(_xlfn._xlws.SORT(_xlfn._xlws.FILTER(soilMetadata[soil_profile_id],soilMetadata[field_level]=A222)))</f>
        <v>0</v>
      </c>
    </row>
    <row r="223" spans="2:2" x14ac:dyDescent="0.25">
      <c r="B223" cm="1">
        <f t="array" ref="B223">TRANSPOSE(_xlfn._xlws.SORT(_xlfn._xlws.FILTER(soilMetadata[soil_profile_id],soilMetadata[field_level]=A223)))</f>
        <v>0</v>
      </c>
    </row>
    <row r="224" spans="2:2" x14ac:dyDescent="0.25">
      <c r="B224" cm="1">
        <f t="array" ref="B224">TRANSPOSE(_xlfn._xlws.SORT(_xlfn._xlws.FILTER(soilMetadata[soil_profile_id],soilMetadata[field_level]=A224)))</f>
        <v>0</v>
      </c>
    </row>
    <row r="225" spans="2:2" x14ac:dyDescent="0.25">
      <c r="B225" cm="1">
        <f t="array" ref="B225">TRANSPOSE(_xlfn._xlws.SORT(_xlfn._xlws.FILTER(soilMetadata[soil_profile_id],soilMetadata[field_level]=A225)))</f>
        <v>0</v>
      </c>
    </row>
    <row r="226" spans="2:2" x14ac:dyDescent="0.25">
      <c r="B226" cm="1">
        <f t="array" ref="B226">TRANSPOSE(_xlfn._xlws.SORT(_xlfn._xlws.FILTER(soilMetadata[soil_profile_id],soilMetadata[field_level]=A226)))</f>
        <v>0</v>
      </c>
    </row>
    <row r="227" spans="2:2" x14ac:dyDescent="0.25">
      <c r="B227" cm="1">
        <f t="array" ref="B227">TRANSPOSE(_xlfn._xlws.SORT(_xlfn._xlws.FILTER(soilMetadata[soil_profile_id],soilMetadata[field_level]=A227)))</f>
        <v>0</v>
      </c>
    </row>
    <row r="228" spans="2:2" x14ac:dyDescent="0.25">
      <c r="B228" cm="1">
        <f t="array" ref="B228">TRANSPOSE(_xlfn._xlws.SORT(_xlfn._xlws.FILTER(soilMetadata[soil_profile_id],soilMetadata[field_level]=A228)))</f>
        <v>0</v>
      </c>
    </row>
    <row r="229" spans="2:2" x14ac:dyDescent="0.25">
      <c r="B229" cm="1">
        <f t="array" ref="B229">TRANSPOSE(_xlfn._xlws.SORT(_xlfn._xlws.FILTER(soilMetadata[soil_profile_id],soilMetadata[field_level]=A229)))</f>
        <v>0</v>
      </c>
    </row>
    <row r="230" spans="2:2" x14ac:dyDescent="0.25">
      <c r="B230" cm="1">
        <f t="array" ref="B230">TRANSPOSE(_xlfn._xlws.SORT(_xlfn._xlws.FILTER(soilMetadata[soil_profile_id],soilMetadata[field_level]=A230)))</f>
        <v>0</v>
      </c>
    </row>
    <row r="231" spans="2:2" x14ac:dyDescent="0.25">
      <c r="B231" cm="1">
        <f t="array" ref="B231">TRANSPOSE(_xlfn._xlws.SORT(_xlfn._xlws.FILTER(soilMetadata[soil_profile_id],soilMetadata[field_level]=A231)))</f>
        <v>0</v>
      </c>
    </row>
    <row r="232" spans="2:2" x14ac:dyDescent="0.25">
      <c r="B232" cm="1">
        <f t="array" ref="B232">TRANSPOSE(_xlfn._xlws.SORT(_xlfn._xlws.FILTER(soilMetadata[soil_profile_id],soilMetadata[field_level]=A232)))</f>
        <v>0</v>
      </c>
    </row>
    <row r="233" spans="2:2" x14ac:dyDescent="0.25">
      <c r="B233" cm="1">
        <f t="array" ref="B233">TRANSPOSE(_xlfn._xlws.SORT(_xlfn._xlws.FILTER(soilMetadata[soil_profile_id],soilMetadata[field_level]=A233)))</f>
        <v>0</v>
      </c>
    </row>
    <row r="234" spans="2:2" x14ac:dyDescent="0.25">
      <c r="B234" cm="1">
        <f t="array" ref="B234">TRANSPOSE(_xlfn._xlws.SORT(_xlfn._xlws.FILTER(soilMetadata[soil_profile_id],soilMetadata[field_level]=A234)))</f>
        <v>0</v>
      </c>
    </row>
    <row r="235" spans="2:2" x14ac:dyDescent="0.25">
      <c r="B235" cm="1">
        <f t="array" ref="B235">TRANSPOSE(_xlfn._xlws.SORT(_xlfn._xlws.FILTER(soilMetadata[soil_profile_id],soilMetadata[field_level]=A235)))</f>
        <v>0</v>
      </c>
    </row>
    <row r="236" spans="2:2" x14ac:dyDescent="0.25">
      <c r="B236" cm="1">
        <f t="array" ref="B236">TRANSPOSE(_xlfn._xlws.SORT(_xlfn._xlws.FILTER(soilMetadata[soil_profile_id],soilMetadata[field_level]=A236)))</f>
        <v>0</v>
      </c>
    </row>
    <row r="237" spans="2:2" x14ac:dyDescent="0.25">
      <c r="B237" cm="1">
        <f t="array" ref="B237">TRANSPOSE(_xlfn._xlws.SORT(_xlfn._xlws.FILTER(soilMetadata[soil_profile_id],soilMetadata[field_level]=A237)))</f>
        <v>0</v>
      </c>
    </row>
    <row r="238" spans="2:2" x14ac:dyDescent="0.25">
      <c r="B238" cm="1">
        <f t="array" ref="B238">TRANSPOSE(_xlfn._xlws.SORT(_xlfn._xlws.FILTER(soilMetadata[soil_profile_id],soilMetadata[field_level]=A238)))</f>
        <v>0</v>
      </c>
    </row>
    <row r="239" spans="2:2" x14ac:dyDescent="0.25">
      <c r="B239" cm="1">
        <f t="array" ref="B239">TRANSPOSE(_xlfn._xlws.SORT(_xlfn._xlws.FILTER(soilMetadata[soil_profile_id],soilMetadata[field_level]=A239)))</f>
        <v>0</v>
      </c>
    </row>
    <row r="240" spans="2:2" x14ac:dyDescent="0.25">
      <c r="B240" cm="1">
        <f t="array" ref="B240">TRANSPOSE(_xlfn._xlws.SORT(_xlfn._xlws.FILTER(soilMetadata[soil_profile_id],soilMetadata[field_level]=A240)))</f>
        <v>0</v>
      </c>
    </row>
    <row r="241" spans="2:2" x14ac:dyDescent="0.25">
      <c r="B241" cm="1">
        <f t="array" ref="B241">TRANSPOSE(_xlfn._xlws.SORT(_xlfn._xlws.FILTER(soilMetadata[soil_profile_id],soilMetadata[field_level]=A241)))</f>
        <v>0</v>
      </c>
    </row>
    <row r="242" spans="2:2" x14ac:dyDescent="0.25">
      <c r="B242" cm="1">
        <f t="array" ref="B242">TRANSPOSE(_xlfn._xlws.SORT(_xlfn._xlws.FILTER(soilMetadata[soil_profile_id],soilMetadata[field_level]=A242)))</f>
        <v>0</v>
      </c>
    </row>
    <row r="243" spans="2:2" x14ac:dyDescent="0.25">
      <c r="B243" cm="1">
        <f t="array" ref="B243">TRANSPOSE(_xlfn._xlws.SORT(_xlfn._xlws.FILTER(soilMetadata[soil_profile_id],soilMetadata[field_level]=A243)))</f>
        <v>0</v>
      </c>
    </row>
    <row r="244" spans="2:2" x14ac:dyDescent="0.25">
      <c r="B244" cm="1">
        <f t="array" ref="B244">TRANSPOSE(_xlfn._xlws.SORT(_xlfn._xlws.FILTER(soilMetadata[soil_profile_id],soilMetadata[field_level]=A244)))</f>
        <v>0</v>
      </c>
    </row>
    <row r="245" spans="2:2" x14ac:dyDescent="0.25">
      <c r="B245" cm="1">
        <f t="array" ref="B245">TRANSPOSE(_xlfn._xlws.SORT(_xlfn._xlws.FILTER(soilMetadata[soil_profile_id],soilMetadata[field_level]=A245)))</f>
        <v>0</v>
      </c>
    </row>
    <row r="246" spans="2:2" x14ac:dyDescent="0.25">
      <c r="B246" cm="1">
        <f t="array" ref="B246">TRANSPOSE(_xlfn._xlws.SORT(_xlfn._xlws.FILTER(soilMetadata[soil_profile_id],soilMetadata[field_level]=A246)))</f>
        <v>0</v>
      </c>
    </row>
    <row r="247" spans="2:2" x14ac:dyDescent="0.25">
      <c r="B247" cm="1">
        <f t="array" ref="B247">TRANSPOSE(_xlfn._xlws.SORT(_xlfn._xlws.FILTER(soilMetadata[soil_profile_id],soilMetadata[field_level]=A247)))</f>
        <v>0</v>
      </c>
    </row>
    <row r="248" spans="2:2" x14ac:dyDescent="0.25">
      <c r="B248" cm="1">
        <f t="array" ref="B248">TRANSPOSE(_xlfn._xlws.SORT(_xlfn._xlws.FILTER(soilMetadata[soil_profile_id],soilMetadata[field_level]=A248)))</f>
        <v>0</v>
      </c>
    </row>
    <row r="249" spans="2:2" x14ac:dyDescent="0.25">
      <c r="B249" cm="1">
        <f t="array" ref="B249">TRANSPOSE(_xlfn._xlws.SORT(_xlfn._xlws.FILTER(soilMetadata[soil_profile_id],soilMetadata[field_level]=A249)))</f>
        <v>0</v>
      </c>
    </row>
    <row r="250" spans="2:2" x14ac:dyDescent="0.25">
      <c r="B250" cm="1">
        <f t="array" ref="B250">TRANSPOSE(_xlfn._xlws.SORT(_xlfn._xlws.FILTER(soilMetadata[soil_profile_id],soilMetadata[field_level]=A250)))</f>
        <v>0</v>
      </c>
    </row>
    <row r="251" spans="2:2" x14ac:dyDescent="0.25">
      <c r="B251" cm="1">
        <f t="array" ref="B251">TRANSPOSE(_xlfn._xlws.SORT(_xlfn._xlws.FILTER(soilMetadata[soil_profile_id],soilMetadata[field_level]=A251)))</f>
        <v>0</v>
      </c>
    </row>
    <row r="252" spans="2:2" x14ac:dyDescent="0.25">
      <c r="B252" cm="1">
        <f t="array" ref="B252">TRANSPOSE(_xlfn._xlws.SORT(_xlfn._xlws.FILTER(soilMetadata[soil_profile_id],soilMetadata[field_level]=A252)))</f>
        <v>0</v>
      </c>
    </row>
    <row r="253" spans="2:2" x14ac:dyDescent="0.25">
      <c r="B253" cm="1">
        <f t="array" ref="B253">TRANSPOSE(_xlfn._xlws.SORT(_xlfn._xlws.FILTER(soilMetadata[soil_profile_id],soilMetadata[field_level]=A253)))</f>
        <v>0</v>
      </c>
    </row>
    <row r="254" spans="2:2" x14ac:dyDescent="0.25">
      <c r="B254" cm="1">
        <f t="array" ref="B254">TRANSPOSE(_xlfn._xlws.SORT(_xlfn._xlws.FILTER(soilMetadata[soil_profile_id],soilMetadata[field_level]=A254)))</f>
        <v>0</v>
      </c>
    </row>
    <row r="255" spans="2:2" x14ac:dyDescent="0.25">
      <c r="B255" cm="1">
        <f t="array" ref="B255">TRANSPOSE(_xlfn._xlws.SORT(_xlfn._xlws.FILTER(soilMetadata[soil_profile_id],soilMetadata[field_level]=A255)))</f>
        <v>0</v>
      </c>
    </row>
    <row r="256" spans="2:2" x14ac:dyDescent="0.25">
      <c r="B256" cm="1">
        <f t="array" ref="B256">TRANSPOSE(_xlfn._xlws.SORT(_xlfn._xlws.FILTER(soilMetadata[soil_profile_id],soilMetadata[field_level]=A256)))</f>
        <v>0</v>
      </c>
    </row>
    <row r="257" spans="2:2" x14ac:dyDescent="0.25">
      <c r="B257" cm="1">
        <f t="array" ref="B257">TRANSPOSE(_xlfn._xlws.SORT(_xlfn._xlws.FILTER(soilMetadata[soil_profile_id],soilMetadata[field_level]=A257)))</f>
        <v>0</v>
      </c>
    </row>
    <row r="258" spans="2:2" x14ac:dyDescent="0.25">
      <c r="B258" cm="1">
        <f t="array" ref="B258">TRANSPOSE(_xlfn._xlws.SORT(_xlfn._xlws.FILTER(soilMetadata[soil_profile_id],soilMetadata[field_level]=A258)))</f>
        <v>0</v>
      </c>
    </row>
    <row r="259" spans="2:2" x14ac:dyDescent="0.25">
      <c r="B259" cm="1">
        <f t="array" ref="B259">TRANSPOSE(_xlfn._xlws.SORT(_xlfn._xlws.FILTER(soilMetadata[soil_profile_id],soilMetadata[field_level]=A259)))</f>
        <v>0</v>
      </c>
    </row>
    <row r="260" spans="2:2" x14ac:dyDescent="0.25">
      <c r="B260" cm="1">
        <f t="array" ref="B260">TRANSPOSE(_xlfn._xlws.SORT(_xlfn._xlws.FILTER(soilMetadata[soil_profile_id],soilMetadata[field_level]=A260)))</f>
        <v>0</v>
      </c>
    </row>
    <row r="261" spans="2:2" x14ac:dyDescent="0.25">
      <c r="B261" cm="1">
        <f t="array" ref="B261">TRANSPOSE(_xlfn._xlws.SORT(_xlfn._xlws.FILTER(soilMetadata[soil_profile_id],soilMetadata[field_level]=A261)))</f>
        <v>0</v>
      </c>
    </row>
    <row r="262" spans="2:2" x14ac:dyDescent="0.25">
      <c r="B262" cm="1">
        <f t="array" ref="B262">TRANSPOSE(_xlfn._xlws.SORT(_xlfn._xlws.FILTER(soilMetadata[soil_profile_id],soilMetadata[field_level]=A262)))</f>
        <v>0</v>
      </c>
    </row>
    <row r="263" spans="2:2" x14ac:dyDescent="0.25">
      <c r="B263" cm="1">
        <f t="array" ref="B263">TRANSPOSE(_xlfn._xlws.SORT(_xlfn._xlws.FILTER(soilMetadata[soil_profile_id],soilMetadata[field_level]=A263)))</f>
        <v>0</v>
      </c>
    </row>
    <row r="264" spans="2:2" x14ac:dyDescent="0.25">
      <c r="B264" cm="1">
        <f t="array" ref="B264">TRANSPOSE(_xlfn._xlws.SORT(_xlfn._xlws.FILTER(soilMetadata[soil_profile_id],soilMetadata[field_level]=A264)))</f>
        <v>0</v>
      </c>
    </row>
    <row r="265" spans="2:2" x14ac:dyDescent="0.25">
      <c r="B265" cm="1">
        <f t="array" ref="B265">TRANSPOSE(_xlfn._xlws.SORT(_xlfn._xlws.FILTER(soilMetadata[soil_profile_id],soilMetadata[field_level]=A265)))</f>
        <v>0</v>
      </c>
    </row>
    <row r="266" spans="2:2" x14ac:dyDescent="0.25">
      <c r="B266" cm="1">
        <f t="array" ref="B266">TRANSPOSE(_xlfn._xlws.SORT(_xlfn._xlws.FILTER(soilMetadata[soil_profile_id],soilMetadata[field_level]=A266)))</f>
        <v>0</v>
      </c>
    </row>
    <row r="267" spans="2:2" x14ac:dyDescent="0.25">
      <c r="B267" cm="1">
        <f t="array" ref="B267">TRANSPOSE(_xlfn._xlws.SORT(_xlfn._xlws.FILTER(soilMetadata[soil_profile_id],soilMetadata[field_level]=A267)))</f>
        <v>0</v>
      </c>
    </row>
    <row r="268" spans="2:2" x14ac:dyDescent="0.25">
      <c r="B268" cm="1">
        <f t="array" ref="B268">TRANSPOSE(_xlfn._xlws.SORT(_xlfn._xlws.FILTER(soilMetadata[soil_profile_id],soilMetadata[field_level]=A268)))</f>
        <v>0</v>
      </c>
    </row>
    <row r="269" spans="2:2" x14ac:dyDescent="0.25">
      <c r="B269" cm="1">
        <f t="array" ref="B269">TRANSPOSE(_xlfn._xlws.SORT(_xlfn._xlws.FILTER(soilMetadata[soil_profile_id],soilMetadata[field_level]=A269)))</f>
        <v>0</v>
      </c>
    </row>
    <row r="270" spans="2:2" x14ac:dyDescent="0.25">
      <c r="B270" cm="1">
        <f t="array" ref="B270">TRANSPOSE(_xlfn._xlws.SORT(_xlfn._xlws.FILTER(soilMetadata[soil_profile_id],soilMetadata[field_level]=A270)))</f>
        <v>0</v>
      </c>
    </row>
    <row r="271" spans="2:2" x14ac:dyDescent="0.25">
      <c r="B271" cm="1">
        <f t="array" ref="B271">TRANSPOSE(_xlfn._xlws.SORT(_xlfn._xlws.FILTER(soilMetadata[soil_profile_id],soilMetadata[field_level]=A271)))</f>
        <v>0</v>
      </c>
    </row>
    <row r="272" spans="2:2" x14ac:dyDescent="0.25">
      <c r="B272" cm="1">
        <f t="array" ref="B272">TRANSPOSE(_xlfn._xlws.SORT(_xlfn._xlws.FILTER(soilMetadata[soil_profile_id],soilMetadata[field_level]=A272)))</f>
        <v>0</v>
      </c>
    </row>
    <row r="273" spans="2:2" x14ac:dyDescent="0.25">
      <c r="B273" cm="1">
        <f t="array" ref="B273">TRANSPOSE(_xlfn._xlws.SORT(_xlfn._xlws.FILTER(soilMetadata[soil_profile_id],soilMetadata[field_level]=A273)))</f>
        <v>0</v>
      </c>
    </row>
    <row r="274" spans="2:2" x14ac:dyDescent="0.25">
      <c r="B274" cm="1">
        <f t="array" ref="B274">TRANSPOSE(_xlfn._xlws.SORT(_xlfn._xlws.FILTER(soilMetadata[soil_profile_id],soilMetadata[field_level]=A274)))</f>
        <v>0</v>
      </c>
    </row>
    <row r="275" spans="2:2" x14ac:dyDescent="0.25">
      <c r="B275" cm="1">
        <f t="array" ref="B275">TRANSPOSE(_xlfn._xlws.SORT(_xlfn._xlws.FILTER(soilMetadata[soil_profile_id],soilMetadata[field_level]=A275)))</f>
        <v>0</v>
      </c>
    </row>
    <row r="276" spans="2:2" x14ac:dyDescent="0.25">
      <c r="B276" cm="1">
        <f t="array" ref="B276">TRANSPOSE(_xlfn._xlws.SORT(_xlfn._xlws.FILTER(soilMetadata[soil_profile_id],soilMetadata[field_level]=A276)))</f>
        <v>0</v>
      </c>
    </row>
    <row r="277" spans="2:2" x14ac:dyDescent="0.25">
      <c r="B277" cm="1">
        <f t="array" ref="B277">TRANSPOSE(_xlfn._xlws.SORT(_xlfn._xlws.FILTER(soilMetadata[soil_profile_id],soilMetadata[field_level]=A277)))</f>
        <v>0</v>
      </c>
    </row>
    <row r="278" spans="2:2" x14ac:dyDescent="0.25">
      <c r="B278" cm="1">
        <f t="array" ref="B278">TRANSPOSE(_xlfn._xlws.SORT(_xlfn._xlws.FILTER(soilMetadata[soil_profile_id],soilMetadata[field_level]=A278)))</f>
        <v>0</v>
      </c>
    </row>
    <row r="279" spans="2:2" x14ac:dyDescent="0.25">
      <c r="B279" cm="1">
        <f t="array" ref="B279">TRANSPOSE(_xlfn._xlws.SORT(_xlfn._xlws.FILTER(soilMetadata[soil_profile_id],soilMetadata[field_level]=A279)))</f>
        <v>0</v>
      </c>
    </row>
    <row r="280" spans="2:2" x14ac:dyDescent="0.25">
      <c r="B280" cm="1">
        <f t="array" ref="B280">TRANSPOSE(_xlfn._xlws.SORT(_xlfn._xlws.FILTER(soilMetadata[soil_profile_id],soilMetadata[field_level]=A280)))</f>
        <v>0</v>
      </c>
    </row>
    <row r="281" spans="2:2" x14ac:dyDescent="0.25">
      <c r="B281" cm="1">
        <f t="array" ref="B281">TRANSPOSE(_xlfn._xlws.SORT(_xlfn._xlws.FILTER(soilMetadata[soil_profile_id],soilMetadata[field_level]=A281)))</f>
        <v>0</v>
      </c>
    </row>
    <row r="282" spans="2:2" x14ac:dyDescent="0.25">
      <c r="B282" cm="1">
        <f t="array" ref="B282">TRANSPOSE(_xlfn._xlws.SORT(_xlfn._xlws.FILTER(soilMetadata[soil_profile_id],soilMetadata[field_level]=A282)))</f>
        <v>0</v>
      </c>
    </row>
    <row r="283" spans="2:2" x14ac:dyDescent="0.25">
      <c r="B283" cm="1">
        <f t="array" ref="B283">TRANSPOSE(_xlfn._xlws.SORT(_xlfn._xlws.FILTER(soilMetadata[soil_profile_id],soilMetadata[field_level]=A283)))</f>
        <v>0</v>
      </c>
    </row>
    <row r="284" spans="2:2" x14ac:dyDescent="0.25">
      <c r="B284" cm="1">
        <f t="array" ref="B284">TRANSPOSE(_xlfn._xlws.SORT(_xlfn._xlws.FILTER(soilMetadata[soil_profile_id],soilMetadata[field_level]=A284)))</f>
        <v>0</v>
      </c>
    </row>
    <row r="285" spans="2:2" x14ac:dyDescent="0.25">
      <c r="B285" cm="1">
        <f t="array" ref="B285">TRANSPOSE(_xlfn._xlws.SORT(_xlfn._xlws.FILTER(soilMetadata[soil_profile_id],soilMetadata[field_level]=A285)))</f>
        <v>0</v>
      </c>
    </row>
    <row r="286" spans="2:2" x14ac:dyDescent="0.25">
      <c r="B286" cm="1">
        <f t="array" ref="B286">TRANSPOSE(_xlfn._xlws.SORT(_xlfn._xlws.FILTER(soilMetadata[soil_profile_id],soilMetadata[field_level]=A286)))</f>
        <v>0</v>
      </c>
    </row>
    <row r="287" spans="2:2" x14ac:dyDescent="0.25">
      <c r="B287" cm="1">
        <f t="array" ref="B287">TRANSPOSE(_xlfn._xlws.SORT(_xlfn._xlws.FILTER(soilMetadata[soil_profile_id],soilMetadata[field_level]=A287)))</f>
        <v>0</v>
      </c>
    </row>
    <row r="288" spans="2:2" x14ac:dyDescent="0.25">
      <c r="B288" cm="1">
        <f t="array" ref="B288">TRANSPOSE(_xlfn._xlws.SORT(_xlfn._xlws.FILTER(soilMetadata[soil_profile_id],soilMetadata[field_level]=A288)))</f>
        <v>0</v>
      </c>
    </row>
    <row r="289" spans="2:2" x14ac:dyDescent="0.25">
      <c r="B289" cm="1">
        <f t="array" ref="B289">TRANSPOSE(_xlfn._xlws.SORT(_xlfn._xlws.FILTER(soilMetadata[soil_profile_id],soilMetadata[field_level]=A289)))</f>
        <v>0</v>
      </c>
    </row>
    <row r="290" spans="2:2" x14ac:dyDescent="0.25">
      <c r="B290" cm="1">
        <f t="array" ref="B290">TRANSPOSE(_xlfn._xlws.SORT(_xlfn._xlws.FILTER(soilMetadata[soil_profile_id],soilMetadata[field_level]=A290)))</f>
        <v>0</v>
      </c>
    </row>
    <row r="291" spans="2:2" x14ac:dyDescent="0.25">
      <c r="B291" cm="1">
        <f t="array" ref="B291">TRANSPOSE(_xlfn._xlws.SORT(_xlfn._xlws.FILTER(soilMetadata[soil_profile_id],soilMetadata[field_level]=A291)))</f>
        <v>0</v>
      </c>
    </row>
    <row r="292" spans="2:2" x14ac:dyDescent="0.25">
      <c r="B292" cm="1">
        <f t="array" ref="B292">TRANSPOSE(_xlfn._xlws.SORT(_xlfn._xlws.FILTER(soilMetadata[soil_profile_id],soilMetadata[field_level]=A292)))</f>
        <v>0</v>
      </c>
    </row>
    <row r="293" spans="2:2" x14ac:dyDescent="0.25">
      <c r="B293" cm="1">
        <f t="array" ref="B293">TRANSPOSE(_xlfn._xlws.SORT(_xlfn._xlws.FILTER(soilMetadata[soil_profile_id],soilMetadata[field_level]=A293)))</f>
        <v>0</v>
      </c>
    </row>
    <row r="294" spans="2:2" x14ac:dyDescent="0.25">
      <c r="B294" cm="1">
        <f t="array" ref="B294">TRANSPOSE(_xlfn._xlws.SORT(_xlfn._xlws.FILTER(soilMetadata[soil_profile_id],soilMetadata[field_level]=A294)))</f>
        <v>0</v>
      </c>
    </row>
    <row r="295" spans="2:2" x14ac:dyDescent="0.25">
      <c r="B295" cm="1">
        <f t="array" ref="B295">TRANSPOSE(_xlfn._xlws.SORT(_xlfn._xlws.FILTER(soilMetadata[soil_profile_id],soilMetadata[field_level]=A295)))</f>
        <v>0</v>
      </c>
    </row>
    <row r="296" spans="2:2" x14ac:dyDescent="0.25">
      <c r="B296" cm="1">
        <f t="array" ref="B296">TRANSPOSE(_xlfn._xlws.SORT(_xlfn._xlws.FILTER(soilMetadata[soil_profile_id],soilMetadata[field_level]=A296)))</f>
        <v>0</v>
      </c>
    </row>
    <row r="297" spans="2:2" x14ac:dyDescent="0.25">
      <c r="B297" cm="1">
        <f t="array" ref="B297">TRANSPOSE(_xlfn._xlws.SORT(_xlfn._xlws.FILTER(soilMetadata[soil_profile_id],soilMetadata[field_level]=A297)))</f>
        <v>0</v>
      </c>
    </row>
    <row r="298" spans="2:2" x14ac:dyDescent="0.25">
      <c r="B298" cm="1">
        <f t="array" ref="B298">TRANSPOSE(_xlfn._xlws.SORT(_xlfn._xlws.FILTER(soilMetadata[soil_profile_id],soilMetadata[field_level]=A298)))</f>
        <v>0</v>
      </c>
    </row>
    <row r="299" spans="2:2" x14ac:dyDescent="0.25">
      <c r="B299" cm="1">
        <f t="array" ref="B299">TRANSPOSE(_xlfn._xlws.SORT(_xlfn._xlws.FILTER(soilMetadata[soil_profile_id],soilMetadata[field_level]=A299)))</f>
        <v>0</v>
      </c>
    </row>
    <row r="300" spans="2:2" x14ac:dyDescent="0.25">
      <c r="B300" cm="1">
        <f t="array" ref="B300">TRANSPOSE(_xlfn._xlws.SORT(_xlfn._xlws.FILTER(soilMetadata[soil_profile_id],soilMetadata[field_level]=A300)))</f>
        <v>0</v>
      </c>
    </row>
    <row r="301" spans="2:2" x14ac:dyDescent="0.25">
      <c r="B301" cm="1">
        <f t="array" ref="B301">TRANSPOSE(_xlfn._xlws.SORT(_xlfn._xlws.FILTER(soilMetadata[soil_profile_id],soilMetadata[field_level]=A301)))</f>
        <v>0</v>
      </c>
    </row>
    <row r="302" spans="2:2" x14ac:dyDescent="0.25">
      <c r="B302" cm="1">
        <f t="array" ref="B302">TRANSPOSE(_xlfn._xlws.SORT(_xlfn._xlws.FILTER(soilMetadata[soil_profile_id],soilMetadata[field_level]=A302)))</f>
        <v>0</v>
      </c>
    </row>
    <row r="303" spans="2:2" x14ac:dyDescent="0.25">
      <c r="B303" cm="1">
        <f t="array" ref="B303">TRANSPOSE(_xlfn._xlws.SORT(_xlfn._xlws.FILTER(soilMetadata[soil_profile_id],soilMetadata[field_level]=A303)))</f>
        <v>0</v>
      </c>
    </row>
    <row r="304" spans="2:2" x14ac:dyDescent="0.25">
      <c r="B304" cm="1">
        <f t="array" ref="B304">TRANSPOSE(_xlfn._xlws.SORT(_xlfn._xlws.FILTER(soilMetadata[soil_profile_id],soilMetadata[field_level]=A304)))</f>
        <v>0</v>
      </c>
    </row>
    <row r="305" spans="2:2" x14ac:dyDescent="0.25">
      <c r="B305" cm="1">
        <f t="array" ref="B305">TRANSPOSE(_xlfn._xlws.SORT(_xlfn._xlws.FILTER(soilMetadata[soil_profile_id],soilMetadata[field_level]=A305)))</f>
        <v>0</v>
      </c>
    </row>
    <row r="306" spans="2:2" x14ac:dyDescent="0.25">
      <c r="B306" cm="1">
        <f t="array" ref="B306">TRANSPOSE(_xlfn._xlws.SORT(_xlfn._xlws.FILTER(soilMetadata[soil_profile_id],soilMetadata[field_level]=A306)))</f>
        <v>0</v>
      </c>
    </row>
    <row r="307" spans="2:2" x14ac:dyDescent="0.25">
      <c r="B307" cm="1">
        <f t="array" ref="B307">TRANSPOSE(_xlfn._xlws.SORT(_xlfn._xlws.FILTER(soilMetadata[soil_profile_id],soilMetadata[field_level]=A307)))</f>
        <v>0</v>
      </c>
    </row>
    <row r="308" spans="2:2" x14ac:dyDescent="0.25">
      <c r="B308" cm="1">
        <f t="array" ref="B308">TRANSPOSE(_xlfn._xlws.SORT(_xlfn._xlws.FILTER(soilMetadata[soil_profile_id],soilMetadata[field_level]=A308)))</f>
        <v>0</v>
      </c>
    </row>
    <row r="309" spans="2:2" x14ac:dyDescent="0.25">
      <c r="B309" cm="1">
        <f t="array" ref="B309">TRANSPOSE(_xlfn._xlws.SORT(_xlfn._xlws.FILTER(soilMetadata[soil_profile_id],soilMetadata[field_level]=A309)))</f>
        <v>0</v>
      </c>
    </row>
    <row r="310" spans="2:2" x14ac:dyDescent="0.25">
      <c r="B310" cm="1">
        <f t="array" ref="B310">TRANSPOSE(_xlfn._xlws.SORT(_xlfn._xlws.FILTER(soilMetadata[soil_profile_id],soilMetadata[field_level]=A310)))</f>
        <v>0</v>
      </c>
    </row>
    <row r="311" spans="2:2" x14ac:dyDescent="0.25">
      <c r="B311" cm="1">
        <f t="array" ref="B311">TRANSPOSE(_xlfn._xlws.SORT(_xlfn._xlws.FILTER(soilMetadata[soil_profile_id],soilMetadata[field_level]=A311)))</f>
        <v>0</v>
      </c>
    </row>
    <row r="312" spans="2:2" x14ac:dyDescent="0.25">
      <c r="B312" cm="1">
        <f t="array" ref="B312">TRANSPOSE(_xlfn._xlws.SORT(_xlfn._xlws.FILTER(soilMetadata[soil_profile_id],soilMetadata[field_level]=A312)))</f>
        <v>0</v>
      </c>
    </row>
    <row r="313" spans="2:2" x14ac:dyDescent="0.25">
      <c r="B313" cm="1">
        <f t="array" ref="B313">TRANSPOSE(_xlfn._xlws.SORT(_xlfn._xlws.FILTER(soilMetadata[soil_profile_id],soilMetadata[field_level]=A313)))</f>
        <v>0</v>
      </c>
    </row>
    <row r="314" spans="2:2" x14ac:dyDescent="0.25">
      <c r="B314" cm="1">
        <f t="array" ref="B314">TRANSPOSE(_xlfn._xlws.SORT(_xlfn._xlws.FILTER(soilMetadata[soil_profile_id],soilMetadata[field_level]=A314)))</f>
        <v>0</v>
      </c>
    </row>
    <row r="315" spans="2:2" x14ac:dyDescent="0.25">
      <c r="B315" cm="1">
        <f t="array" ref="B315">TRANSPOSE(_xlfn._xlws.SORT(_xlfn._xlws.FILTER(soilMetadata[soil_profile_id],soilMetadata[field_level]=A315)))</f>
        <v>0</v>
      </c>
    </row>
    <row r="316" spans="2:2" x14ac:dyDescent="0.25">
      <c r="B316" cm="1">
        <f t="array" ref="B316">TRANSPOSE(_xlfn._xlws.SORT(_xlfn._xlws.FILTER(soilMetadata[soil_profile_id],soilMetadata[field_level]=A316)))</f>
        <v>0</v>
      </c>
    </row>
    <row r="317" spans="2:2" x14ac:dyDescent="0.25">
      <c r="B317" cm="1">
        <f t="array" ref="B317">TRANSPOSE(_xlfn._xlws.SORT(_xlfn._xlws.FILTER(soilMetadata[soil_profile_id],soilMetadata[field_level]=A317)))</f>
        <v>0</v>
      </c>
    </row>
    <row r="318" spans="2:2" x14ac:dyDescent="0.25">
      <c r="B318" cm="1">
        <f t="array" ref="B318">TRANSPOSE(_xlfn._xlws.SORT(_xlfn._xlws.FILTER(soilMetadata[soil_profile_id],soilMetadata[field_level]=A318)))</f>
        <v>0</v>
      </c>
    </row>
    <row r="319" spans="2:2" x14ac:dyDescent="0.25">
      <c r="B319" cm="1">
        <f t="array" ref="B319">TRANSPOSE(_xlfn._xlws.SORT(_xlfn._xlws.FILTER(soilMetadata[soil_profile_id],soilMetadata[field_level]=A319)))</f>
        <v>0</v>
      </c>
    </row>
    <row r="320" spans="2:2" x14ac:dyDescent="0.25">
      <c r="B320" cm="1">
        <f t="array" ref="B320">TRANSPOSE(_xlfn._xlws.SORT(_xlfn._xlws.FILTER(soilMetadata[soil_profile_id],soilMetadata[field_level]=A320)))</f>
        <v>0</v>
      </c>
    </row>
    <row r="321" spans="2:2" x14ac:dyDescent="0.25">
      <c r="B321" cm="1">
        <f t="array" ref="B321">TRANSPOSE(_xlfn._xlws.SORT(_xlfn._xlws.FILTER(soilMetadata[soil_profile_id],soilMetadata[field_level]=A321)))</f>
        <v>0</v>
      </c>
    </row>
    <row r="322" spans="2:2" x14ac:dyDescent="0.25">
      <c r="B322" cm="1">
        <f t="array" ref="B322">TRANSPOSE(_xlfn._xlws.SORT(_xlfn._xlws.FILTER(soilMetadata[soil_profile_id],soilMetadata[field_level]=A322)))</f>
        <v>0</v>
      </c>
    </row>
    <row r="323" spans="2:2" x14ac:dyDescent="0.25">
      <c r="B323" cm="1">
        <f t="array" ref="B323">TRANSPOSE(_xlfn._xlws.SORT(_xlfn._xlws.FILTER(soilMetadata[soil_profile_id],soilMetadata[field_level]=A323)))</f>
        <v>0</v>
      </c>
    </row>
    <row r="324" spans="2:2" x14ac:dyDescent="0.25">
      <c r="B324" cm="1">
        <f t="array" ref="B324">TRANSPOSE(_xlfn._xlws.SORT(_xlfn._xlws.FILTER(soilMetadata[soil_profile_id],soilMetadata[field_level]=A324)))</f>
        <v>0</v>
      </c>
    </row>
    <row r="325" spans="2:2" x14ac:dyDescent="0.25">
      <c r="B325" cm="1">
        <f t="array" ref="B325">TRANSPOSE(_xlfn._xlws.SORT(_xlfn._xlws.FILTER(soilMetadata[soil_profile_id],soilMetadata[field_level]=A325)))</f>
        <v>0</v>
      </c>
    </row>
    <row r="326" spans="2:2" x14ac:dyDescent="0.25">
      <c r="B326" cm="1">
        <f t="array" ref="B326">TRANSPOSE(_xlfn._xlws.SORT(_xlfn._xlws.FILTER(soilMetadata[soil_profile_id],soilMetadata[field_level]=A326)))</f>
        <v>0</v>
      </c>
    </row>
    <row r="327" spans="2:2" x14ac:dyDescent="0.25">
      <c r="B327" cm="1">
        <f t="array" ref="B327">TRANSPOSE(_xlfn._xlws.SORT(_xlfn._xlws.FILTER(soilMetadata[soil_profile_id],soilMetadata[field_level]=A327)))</f>
        <v>0</v>
      </c>
    </row>
    <row r="328" spans="2:2" x14ac:dyDescent="0.25">
      <c r="B328" cm="1">
        <f t="array" ref="B328">TRANSPOSE(_xlfn._xlws.SORT(_xlfn._xlws.FILTER(soilMetadata[soil_profile_id],soilMetadata[field_level]=A328)))</f>
        <v>0</v>
      </c>
    </row>
    <row r="329" spans="2:2" x14ac:dyDescent="0.25">
      <c r="B329" cm="1">
        <f t="array" ref="B329">TRANSPOSE(_xlfn._xlws.SORT(_xlfn._xlws.FILTER(soilMetadata[soil_profile_id],soilMetadata[field_level]=A329)))</f>
        <v>0</v>
      </c>
    </row>
    <row r="330" spans="2:2" x14ac:dyDescent="0.25">
      <c r="B330" cm="1">
        <f t="array" ref="B330">TRANSPOSE(_xlfn._xlws.SORT(_xlfn._xlws.FILTER(soilMetadata[soil_profile_id],soilMetadata[field_level]=A330)))</f>
        <v>0</v>
      </c>
    </row>
    <row r="331" spans="2:2" x14ac:dyDescent="0.25">
      <c r="B331" cm="1">
        <f t="array" ref="B331">TRANSPOSE(_xlfn._xlws.SORT(_xlfn._xlws.FILTER(soilMetadata[soil_profile_id],soilMetadata[field_level]=A331)))</f>
        <v>0</v>
      </c>
    </row>
    <row r="332" spans="2:2" x14ac:dyDescent="0.25">
      <c r="B332" cm="1">
        <f t="array" ref="B332">TRANSPOSE(_xlfn._xlws.SORT(_xlfn._xlws.FILTER(soilMetadata[soil_profile_id],soilMetadata[field_level]=A332)))</f>
        <v>0</v>
      </c>
    </row>
    <row r="333" spans="2:2" x14ac:dyDescent="0.25">
      <c r="B333" cm="1">
        <f t="array" ref="B333">TRANSPOSE(_xlfn._xlws.SORT(_xlfn._xlws.FILTER(soilMetadata[soil_profile_id],soilMetadata[field_level]=A333)))</f>
        <v>0</v>
      </c>
    </row>
    <row r="334" spans="2:2" x14ac:dyDescent="0.25">
      <c r="B334" cm="1">
        <f t="array" ref="B334">TRANSPOSE(_xlfn._xlws.SORT(_xlfn._xlws.FILTER(soilMetadata[soil_profile_id],soilMetadata[field_level]=A334)))</f>
        <v>0</v>
      </c>
    </row>
    <row r="335" spans="2:2" x14ac:dyDescent="0.25">
      <c r="B335" cm="1">
        <f t="array" ref="B335">TRANSPOSE(_xlfn._xlws.SORT(_xlfn._xlws.FILTER(soilMetadata[soil_profile_id],soilMetadata[field_level]=A335)))</f>
        <v>0</v>
      </c>
    </row>
    <row r="336" spans="2:2" x14ac:dyDescent="0.25">
      <c r="B336" cm="1">
        <f t="array" ref="B336">TRANSPOSE(_xlfn._xlws.SORT(_xlfn._xlws.FILTER(soilMetadata[soil_profile_id],soilMetadata[field_level]=A336)))</f>
        <v>0</v>
      </c>
    </row>
    <row r="337" spans="2:2" x14ac:dyDescent="0.25">
      <c r="B337" cm="1">
        <f t="array" ref="B337">TRANSPOSE(_xlfn._xlws.SORT(_xlfn._xlws.FILTER(soilMetadata[soil_profile_id],soilMetadata[field_level]=A337)))</f>
        <v>0</v>
      </c>
    </row>
    <row r="338" spans="2:2" x14ac:dyDescent="0.25">
      <c r="B338" cm="1">
        <f t="array" ref="B338">TRANSPOSE(_xlfn._xlws.SORT(_xlfn._xlws.FILTER(soilMetadata[soil_profile_id],soilMetadata[field_level]=A338)))</f>
        <v>0</v>
      </c>
    </row>
    <row r="339" spans="2:2" x14ac:dyDescent="0.25">
      <c r="B339" cm="1">
        <f t="array" ref="B339">TRANSPOSE(_xlfn._xlws.SORT(_xlfn._xlws.FILTER(soilMetadata[soil_profile_id],soilMetadata[field_level]=A339)))</f>
        <v>0</v>
      </c>
    </row>
    <row r="340" spans="2:2" x14ac:dyDescent="0.25">
      <c r="B340" cm="1">
        <f t="array" ref="B340">TRANSPOSE(_xlfn._xlws.SORT(_xlfn._xlws.FILTER(soilMetadata[soil_profile_id],soilMetadata[field_level]=A340)))</f>
        <v>0</v>
      </c>
    </row>
    <row r="341" spans="2:2" x14ac:dyDescent="0.25">
      <c r="B341" cm="1">
        <f t="array" ref="B341">TRANSPOSE(_xlfn._xlws.SORT(_xlfn._xlws.FILTER(soilMetadata[soil_profile_id],soilMetadata[field_level]=A341)))</f>
        <v>0</v>
      </c>
    </row>
    <row r="342" spans="2:2" x14ac:dyDescent="0.25">
      <c r="B342" cm="1">
        <f t="array" ref="B342">TRANSPOSE(_xlfn._xlws.SORT(_xlfn._xlws.FILTER(soilMetadata[soil_profile_id],soilMetadata[field_level]=A342)))</f>
        <v>0</v>
      </c>
    </row>
    <row r="343" spans="2:2" x14ac:dyDescent="0.25">
      <c r="B343" cm="1">
        <f t="array" ref="B343">TRANSPOSE(_xlfn._xlws.SORT(_xlfn._xlws.FILTER(soilMetadata[soil_profile_id],soilMetadata[field_level]=A343)))</f>
        <v>0</v>
      </c>
    </row>
    <row r="344" spans="2:2" x14ac:dyDescent="0.25">
      <c r="B344" cm="1">
        <f t="array" ref="B344">TRANSPOSE(_xlfn._xlws.SORT(_xlfn._xlws.FILTER(soilMetadata[soil_profile_id],soilMetadata[field_level]=A344)))</f>
        <v>0</v>
      </c>
    </row>
    <row r="345" spans="2:2" x14ac:dyDescent="0.25">
      <c r="B345" cm="1">
        <f t="array" ref="B345">TRANSPOSE(_xlfn._xlws.SORT(_xlfn._xlws.FILTER(soilMetadata[soil_profile_id],soilMetadata[field_level]=A345)))</f>
        <v>0</v>
      </c>
    </row>
    <row r="346" spans="2:2" x14ac:dyDescent="0.25">
      <c r="B346" cm="1">
        <f t="array" ref="B346">TRANSPOSE(_xlfn._xlws.SORT(_xlfn._xlws.FILTER(soilMetadata[soil_profile_id],soilMetadata[field_level]=A346)))</f>
        <v>0</v>
      </c>
    </row>
    <row r="347" spans="2:2" x14ac:dyDescent="0.25">
      <c r="B347" cm="1">
        <f t="array" ref="B347">TRANSPOSE(_xlfn._xlws.SORT(_xlfn._xlws.FILTER(soilMetadata[soil_profile_id],soilMetadata[field_level]=A347)))</f>
        <v>0</v>
      </c>
    </row>
    <row r="348" spans="2:2" x14ac:dyDescent="0.25">
      <c r="B348" cm="1">
        <f t="array" ref="B348">TRANSPOSE(_xlfn._xlws.SORT(_xlfn._xlws.FILTER(soilMetadata[soil_profile_id],soilMetadata[field_level]=A348)))</f>
        <v>0</v>
      </c>
    </row>
    <row r="349" spans="2:2" x14ac:dyDescent="0.25">
      <c r="B349" cm="1">
        <f t="array" ref="B349">TRANSPOSE(_xlfn._xlws.SORT(_xlfn._xlws.FILTER(soilMetadata[soil_profile_id],soilMetadata[field_level]=A349)))</f>
        <v>0</v>
      </c>
    </row>
    <row r="350" spans="2:2" x14ac:dyDescent="0.25">
      <c r="B350" cm="1">
        <f t="array" ref="B350">TRANSPOSE(_xlfn._xlws.SORT(_xlfn._xlws.FILTER(soilMetadata[soil_profile_id],soilMetadata[field_level]=A350)))</f>
        <v>0</v>
      </c>
    </row>
    <row r="351" spans="2:2" x14ac:dyDescent="0.25">
      <c r="B351" cm="1">
        <f t="array" ref="B351">TRANSPOSE(_xlfn._xlws.SORT(_xlfn._xlws.FILTER(soilMetadata[soil_profile_id],soilMetadata[field_level]=A351)))</f>
        <v>0</v>
      </c>
    </row>
    <row r="352" spans="2:2" x14ac:dyDescent="0.25">
      <c r="B352" cm="1">
        <f t="array" ref="B352">TRANSPOSE(_xlfn._xlws.SORT(_xlfn._xlws.FILTER(soilMetadata[soil_profile_id],soilMetadata[field_level]=A352)))</f>
        <v>0</v>
      </c>
    </row>
    <row r="353" spans="2:2" x14ac:dyDescent="0.25">
      <c r="B353" cm="1">
        <f t="array" ref="B353">TRANSPOSE(_xlfn._xlws.SORT(_xlfn._xlws.FILTER(soilMetadata[soil_profile_id],soilMetadata[field_level]=A353)))</f>
        <v>0</v>
      </c>
    </row>
    <row r="354" spans="2:2" x14ac:dyDescent="0.25">
      <c r="B354" cm="1">
        <f t="array" ref="B354">TRANSPOSE(_xlfn._xlws.SORT(_xlfn._xlws.FILTER(soilMetadata[soil_profile_id],soilMetadata[field_level]=A354)))</f>
        <v>0</v>
      </c>
    </row>
    <row r="355" spans="2:2" x14ac:dyDescent="0.25">
      <c r="B355" cm="1">
        <f t="array" ref="B355">TRANSPOSE(_xlfn._xlws.SORT(_xlfn._xlws.FILTER(soilMetadata[soil_profile_id],soilMetadata[field_level]=A355)))</f>
        <v>0</v>
      </c>
    </row>
    <row r="356" spans="2:2" x14ac:dyDescent="0.25">
      <c r="B356" cm="1">
        <f t="array" ref="B356">TRANSPOSE(_xlfn._xlws.SORT(_xlfn._xlws.FILTER(soilMetadata[soil_profile_id],soilMetadata[field_level]=A356)))</f>
        <v>0</v>
      </c>
    </row>
    <row r="357" spans="2:2" x14ac:dyDescent="0.25">
      <c r="B357" cm="1">
        <f t="array" ref="B357">TRANSPOSE(_xlfn._xlws.SORT(_xlfn._xlws.FILTER(soilMetadata[soil_profile_id],soilMetadata[field_level]=A357)))</f>
        <v>0</v>
      </c>
    </row>
    <row r="358" spans="2:2" x14ac:dyDescent="0.25">
      <c r="B358" cm="1">
        <f t="array" ref="B358">TRANSPOSE(_xlfn._xlws.SORT(_xlfn._xlws.FILTER(soilMetadata[soil_profile_id],soilMetadata[field_level]=A358)))</f>
        <v>0</v>
      </c>
    </row>
    <row r="359" spans="2:2" x14ac:dyDescent="0.25">
      <c r="B359" cm="1">
        <f t="array" ref="B359">TRANSPOSE(_xlfn._xlws.SORT(_xlfn._xlws.FILTER(soilMetadata[soil_profile_id],soilMetadata[field_level]=A359)))</f>
        <v>0</v>
      </c>
    </row>
    <row r="360" spans="2:2" x14ac:dyDescent="0.25">
      <c r="B360" cm="1">
        <f t="array" ref="B360">TRANSPOSE(_xlfn._xlws.SORT(_xlfn._xlws.FILTER(soilMetadata[soil_profile_id],soilMetadata[field_level]=A360)))</f>
        <v>0</v>
      </c>
    </row>
    <row r="361" spans="2:2" x14ac:dyDescent="0.25">
      <c r="B361" cm="1">
        <f t="array" ref="B361">TRANSPOSE(_xlfn._xlws.SORT(_xlfn._xlws.FILTER(soilMetadata[soil_profile_id],soilMetadata[field_level]=A361)))</f>
        <v>0</v>
      </c>
    </row>
    <row r="362" spans="2:2" x14ac:dyDescent="0.25">
      <c r="B362" cm="1">
        <f t="array" ref="B362">TRANSPOSE(_xlfn._xlws.SORT(_xlfn._xlws.FILTER(soilMetadata[soil_profile_id],soilMetadata[field_level]=A362)))</f>
        <v>0</v>
      </c>
    </row>
    <row r="363" spans="2:2" x14ac:dyDescent="0.25">
      <c r="B363" cm="1">
        <f t="array" ref="B363">TRANSPOSE(_xlfn._xlws.SORT(_xlfn._xlws.FILTER(soilMetadata[soil_profile_id],soilMetadata[field_level]=A363)))</f>
        <v>0</v>
      </c>
    </row>
    <row r="364" spans="2:2" x14ac:dyDescent="0.25">
      <c r="B364" cm="1">
        <f t="array" ref="B364">TRANSPOSE(_xlfn._xlws.SORT(_xlfn._xlws.FILTER(soilMetadata[soil_profile_id],soilMetadata[field_level]=A364)))</f>
        <v>0</v>
      </c>
    </row>
    <row r="365" spans="2:2" x14ac:dyDescent="0.25">
      <c r="B365" cm="1">
        <f t="array" ref="B365">TRANSPOSE(_xlfn._xlws.SORT(_xlfn._xlws.FILTER(soilMetadata[soil_profile_id],soilMetadata[field_level]=A365)))</f>
        <v>0</v>
      </c>
    </row>
    <row r="366" spans="2:2" x14ac:dyDescent="0.25">
      <c r="B366" cm="1">
        <f t="array" ref="B366">TRANSPOSE(_xlfn._xlws.SORT(_xlfn._xlws.FILTER(soilMetadata[soil_profile_id],soilMetadata[field_level]=A366)))</f>
        <v>0</v>
      </c>
    </row>
    <row r="367" spans="2:2" x14ac:dyDescent="0.25">
      <c r="B367" cm="1">
        <f t="array" ref="B367">TRANSPOSE(_xlfn._xlws.SORT(_xlfn._xlws.FILTER(soilMetadata[soil_profile_id],soilMetadata[field_level]=A367)))</f>
        <v>0</v>
      </c>
    </row>
    <row r="368" spans="2:2" x14ac:dyDescent="0.25">
      <c r="B368" cm="1">
        <f t="array" ref="B368">TRANSPOSE(_xlfn._xlws.SORT(_xlfn._xlws.FILTER(soilMetadata[soil_profile_id],soilMetadata[field_level]=A368)))</f>
        <v>0</v>
      </c>
    </row>
    <row r="369" spans="2:2" x14ac:dyDescent="0.25">
      <c r="B369" cm="1">
        <f t="array" ref="B369">TRANSPOSE(_xlfn._xlws.SORT(_xlfn._xlws.FILTER(soilMetadata[soil_profile_id],soilMetadata[field_level]=A369)))</f>
        <v>0</v>
      </c>
    </row>
    <row r="370" spans="2:2" x14ac:dyDescent="0.25">
      <c r="B370" cm="1">
        <f t="array" ref="B370">TRANSPOSE(_xlfn._xlws.SORT(_xlfn._xlws.FILTER(soilMetadata[soil_profile_id],soilMetadata[field_level]=A370)))</f>
        <v>0</v>
      </c>
    </row>
    <row r="371" spans="2:2" x14ac:dyDescent="0.25">
      <c r="B371" cm="1">
        <f t="array" ref="B371">TRANSPOSE(_xlfn._xlws.SORT(_xlfn._xlws.FILTER(soilMetadata[soil_profile_id],soilMetadata[field_level]=A371)))</f>
        <v>0</v>
      </c>
    </row>
    <row r="372" spans="2:2" x14ac:dyDescent="0.25">
      <c r="B372" cm="1">
        <f t="array" ref="B372">TRANSPOSE(_xlfn._xlws.SORT(_xlfn._xlws.FILTER(soilMetadata[soil_profile_id],soilMetadata[field_level]=A372)))</f>
        <v>0</v>
      </c>
    </row>
    <row r="373" spans="2:2" x14ac:dyDescent="0.25">
      <c r="B373" cm="1">
        <f t="array" ref="B373">TRANSPOSE(_xlfn._xlws.SORT(_xlfn._xlws.FILTER(soilMetadata[soil_profile_id],soilMetadata[field_level]=A373)))</f>
        <v>0</v>
      </c>
    </row>
    <row r="374" spans="2:2" x14ac:dyDescent="0.25">
      <c r="B374" cm="1">
        <f t="array" ref="B374">TRANSPOSE(_xlfn._xlws.SORT(_xlfn._xlws.FILTER(soilMetadata[soil_profile_id],soilMetadata[field_level]=A374)))</f>
        <v>0</v>
      </c>
    </row>
    <row r="375" spans="2:2" x14ac:dyDescent="0.25">
      <c r="B375" cm="1">
        <f t="array" ref="B375">TRANSPOSE(_xlfn._xlws.SORT(_xlfn._xlws.FILTER(soilMetadata[soil_profile_id],soilMetadata[field_level]=A375)))</f>
        <v>0</v>
      </c>
    </row>
    <row r="376" spans="2:2" x14ac:dyDescent="0.25">
      <c r="B376" cm="1">
        <f t="array" ref="B376">TRANSPOSE(_xlfn._xlws.SORT(_xlfn._xlws.FILTER(soilMetadata[soil_profile_id],soilMetadata[field_level]=A376)))</f>
        <v>0</v>
      </c>
    </row>
    <row r="377" spans="2:2" x14ac:dyDescent="0.25">
      <c r="B377" cm="1">
        <f t="array" ref="B377">TRANSPOSE(_xlfn._xlws.SORT(_xlfn._xlws.FILTER(soilMetadata[soil_profile_id],soilMetadata[field_level]=A377)))</f>
        <v>0</v>
      </c>
    </row>
    <row r="378" spans="2:2" x14ac:dyDescent="0.25">
      <c r="B378" cm="1">
        <f t="array" ref="B378">TRANSPOSE(_xlfn._xlws.SORT(_xlfn._xlws.FILTER(soilMetadata[soil_profile_id],soilMetadata[field_level]=A378)))</f>
        <v>0</v>
      </c>
    </row>
    <row r="379" spans="2:2" x14ac:dyDescent="0.25">
      <c r="B379" cm="1">
        <f t="array" ref="B379">TRANSPOSE(_xlfn._xlws.SORT(_xlfn._xlws.FILTER(soilMetadata[soil_profile_id],soilMetadata[field_level]=A379)))</f>
        <v>0</v>
      </c>
    </row>
    <row r="380" spans="2:2" x14ac:dyDescent="0.25">
      <c r="B380" cm="1">
        <f t="array" ref="B380">TRANSPOSE(_xlfn._xlws.SORT(_xlfn._xlws.FILTER(soilMetadata[soil_profile_id],soilMetadata[field_level]=A380)))</f>
        <v>0</v>
      </c>
    </row>
    <row r="381" spans="2:2" x14ac:dyDescent="0.25">
      <c r="B381" cm="1">
        <f t="array" ref="B381">TRANSPOSE(_xlfn._xlws.SORT(_xlfn._xlws.FILTER(soilMetadata[soil_profile_id],soilMetadata[field_level]=A381)))</f>
        <v>0</v>
      </c>
    </row>
    <row r="382" spans="2:2" x14ac:dyDescent="0.25">
      <c r="B382" cm="1">
        <f t="array" ref="B382">TRANSPOSE(_xlfn._xlws.SORT(_xlfn._xlws.FILTER(soilMetadata[soil_profile_id],soilMetadata[field_level]=A382)))</f>
        <v>0</v>
      </c>
    </row>
    <row r="383" spans="2:2" x14ac:dyDescent="0.25">
      <c r="B383" cm="1">
        <f t="array" ref="B383">TRANSPOSE(_xlfn._xlws.SORT(_xlfn._xlws.FILTER(soilMetadata[soil_profile_id],soilMetadata[field_level]=A383)))</f>
        <v>0</v>
      </c>
    </row>
    <row r="384" spans="2:2" x14ac:dyDescent="0.25">
      <c r="B384" cm="1">
        <f t="array" ref="B384">TRANSPOSE(_xlfn._xlws.SORT(_xlfn._xlws.FILTER(soilMetadata[soil_profile_id],soilMetadata[field_level]=A384)))</f>
        <v>0</v>
      </c>
    </row>
    <row r="385" spans="2:2" x14ac:dyDescent="0.25">
      <c r="B385" cm="1">
        <f t="array" ref="B385">TRANSPOSE(_xlfn._xlws.SORT(_xlfn._xlws.FILTER(soilMetadata[soil_profile_id],soilMetadata[field_level]=A385)))</f>
        <v>0</v>
      </c>
    </row>
    <row r="386" spans="2:2" x14ac:dyDescent="0.25">
      <c r="B386" cm="1">
        <f t="array" ref="B386">TRANSPOSE(_xlfn._xlws.SORT(_xlfn._xlws.FILTER(soilMetadata[soil_profile_id],soilMetadata[field_level]=A386)))</f>
        <v>0</v>
      </c>
    </row>
    <row r="387" spans="2:2" x14ac:dyDescent="0.25">
      <c r="B387" cm="1">
        <f t="array" ref="B387">TRANSPOSE(_xlfn._xlws.SORT(_xlfn._xlws.FILTER(soilMetadata[soil_profile_id],soilMetadata[field_level]=A387)))</f>
        <v>0</v>
      </c>
    </row>
    <row r="388" spans="2:2" x14ac:dyDescent="0.25">
      <c r="B388" cm="1">
        <f t="array" ref="B388">TRANSPOSE(_xlfn._xlws.SORT(_xlfn._xlws.FILTER(soilMetadata[soil_profile_id],soilMetadata[field_level]=A388)))</f>
        <v>0</v>
      </c>
    </row>
    <row r="389" spans="2:2" x14ac:dyDescent="0.25">
      <c r="B389" cm="1">
        <f t="array" ref="B389">TRANSPOSE(_xlfn._xlws.SORT(_xlfn._xlws.FILTER(soilMetadata[soil_profile_id],soilMetadata[field_level]=A389)))</f>
        <v>0</v>
      </c>
    </row>
    <row r="390" spans="2:2" x14ac:dyDescent="0.25">
      <c r="B390" cm="1">
        <f t="array" ref="B390">TRANSPOSE(_xlfn._xlws.SORT(_xlfn._xlws.FILTER(soilMetadata[soil_profile_id],soilMetadata[field_level]=A390)))</f>
        <v>0</v>
      </c>
    </row>
    <row r="391" spans="2:2" x14ac:dyDescent="0.25">
      <c r="B391" cm="1">
        <f t="array" ref="B391">TRANSPOSE(_xlfn._xlws.SORT(_xlfn._xlws.FILTER(soilMetadata[soil_profile_id],soilMetadata[field_level]=A391)))</f>
        <v>0</v>
      </c>
    </row>
    <row r="392" spans="2:2" x14ac:dyDescent="0.25">
      <c r="B392" cm="1">
        <f t="array" ref="B392">TRANSPOSE(_xlfn._xlws.SORT(_xlfn._xlws.FILTER(soilMetadata[soil_profile_id],soilMetadata[field_level]=A392)))</f>
        <v>0</v>
      </c>
    </row>
    <row r="393" spans="2:2" x14ac:dyDescent="0.25">
      <c r="B393" cm="1">
        <f t="array" ref="B393">TRANSPOSE(_xlfn._xlws.SORT(_xlfn._xlws.FILTER(soilMetadata[soil_profile_id],soilMetadata[field_level]=A393)))</f>
        <v>0</v>
      </c>
    </row>
    <row r="394" spans="2:2" x14ac:dyDescent="0.25">
      <c r="B394" cm="1">
        <f t="array" ref="B394">TRANSPOSE(_xlfn._xlws.SORT(_xlfn._xlws.FILTER(soilMetadata[soil_profile_id],soilMetadata[field_level]=A394)))</f>
        <v>0</v>
      </c>
    </row>
    <row r="395" spans="2:2" x14ac:dyDescent="0.25">
      <c r="B395" cm="1">
        <f t="array" ref="B395">TRANSPOSE(_xlfn._xlws.SORT(_xlfn._xlws.FILTER(soilMetadata[soil_profile_id],soilMetadata[field_level]=A395)))</f>
        <v>0</v>
      </c>
    </row>
    <row r="396" spans="2:2" x14ac:dyDescent="0.25">
      <c r="B396" cm="1">
        <f t="array" ref="B396">TRANSPOSE(_xlfn._xlws.SORT(_xlfn._xlws.FILTER(soilMetadata[soil_profile_id],soilMetadata[field_level]=A396)))</f>
        <v>0</v>
      </c>
    </row>
    <row r="397" spans="2:2" x14ac:dyDescent="0.25">
      <c r="B397" cm="1">
        <f t="array" ref="B397">TRANSPOSE(_xlfn._xlws.SORT(_xlfn._xlws.FILTER(soilMetadata[soil_profile_id],soilMetadata[field_level]=A397)))</f>
        <v>0</v>
      </c>
    </row>
    <row r="398" spans="2:2" x14ac:dyDescent="0.25">
      <c r="B398" cm="1">
        <f t="array" ref="B398">TRANSPOSE(_xlfn._xlws.SORT(_xlfn._xlws.FILTER(soilMetadata[soil_profile_id],soilMetadata[field_level]=A398)))</f>
        <v>0</v>
      </c>
    </row>
    <row r="399" spans="2:2" x14ac:dyDescent="0.25">
      <c r="B399" cm="1">
        <f t="array" ref="B399">TRANSPOSE(_xlfn._xlws.SORT(_xlfn._xlws.FILTER(soilMetadata[soil_profile_id],soilMetadata[field_level]=A399)))</f>
        <v>0</v>
      </c>
    </row>
    <row r="400" spans="2:2" x14ac:dyDescent="0.25">
      <c r="B400" cm="1">
        <f t="array" ref="B400">TRANSPOSE(_xlfn._xlws.SORT(_xlfn._xlws.FILTER(soilMetadata[soil_profile_id],soilMetadata[field_level]=A400)))</f>
        <v>0</v>
      </c>
    </row>
    <row r="401" spans="2:2" x14ac:dyDescent="0.25">
      <c r="B401" cm="1">
        <f t="array" ref="B401">TRANSPOSE(_xlfn._xlws.SORT(_xlfn._xlws.FILTER(soilMetadata[soil_profile_id],soilMetadata[field_level]=A401)))</f>
        <v>0</v>
      </c>
    </row>
    <row r="402" spans="2:2" x14ac:dyDescent="0.25">
      <c r="B402" cm="1">
        <f t="array" ref="B402">TRANSPOSE(_xlfn._xlws.SORT(_xlfn._xlws.FILTER(soilMetadata[soil_profile_id],soilMetadata[field_level]=A402)))</f>
        <v>0</v>
      </c>
    </row>
    <row r="403" spans="2:2" x14ac:dyDescent="0.25">
      <c r="B403" cm="1">
        <f t="array" ref="B403">TRANSPOSE(_xlfn._xlws.SORT(_xlfn._xlws.FILTER(soilMetadata[soil_profile_id],soilMetadata[field_level]=A403)))</f>
        <v>0</v>
      </c>
    </row>
    <row r="404" spans="2:2" x14ac:dyDescent="0.25">
      <c r="B404" cm="1">
        <f t="array" ref="B404">TRANSPOSE(_xlfn._xlws.SORT(_xlfn._xlws.FILTER(soilMetadata[soil_profile_id],soilMetadata[field_level]=A404)))</f>
        <v>0</v>
      </c>
    </row>
    <row r="405" spans="2:2" x14ac:dyDescent="0.25">
      <c r="B405" cm="1">
        <f t="array" ref="B405">TRANSPOSE(_xlfn._xlws.SORT(_xlfn._xlws.FILTER(soilMetadata[soil_profile_id],soilMetadata[field_level]=A405)))</f>
        <v>0</v>
      </c>
    </row>
    <row r="406" spans="2:2" x14ac:dyDescent="0.25">
      <c r="B406" cm="1">
        <f t="array" ref="B406">TRANSPOSE(_xlfn._xlws.SORT(_xlfn._xlws.FILTER(soilMetadata[soil_profile_id],soilMetadata[field_level]=A406)))</f>
        <v>0</v>
      </c>
    </row>
    <row r="407" spans="2:2" x14ac:dyDescent="0.25">
      <c r="B407" cm="1">
        <f t="array" ref="B407">TRANSPOSE(_xlfn._xlws.SORT(_xlfn._xlws.FILTER(soilMetadata[soil_profile_id],soilMetadata[field_level]=A407)))</f>
        <v>0</v>
      </c>
    </row>
    <row r="408" spans="2:2" x14ac:dyDescent="0.25">
      <c r="B408" cm="1">
        <f t="array" ref="B408">TRANSPOSE(_xlfn._xlws.SORT(_xlfn._xlws.FILTER(soilMetadata[soil_profile_id],soilMetadata[field_level]=A408)))</f>
        <v>0</v>
      </c>
    </row>
    <row r="409" spans="2:2" x14ac:dyDescent="0.25">
      <c r="B409" cm="1">
        <f t="array" ref="B409">TRANSPOSE(_xlfn._xlws.SORT(_xlfn._xlws.FILTER(soilMetadata[soil_profile_id],soilMetadata[field_level]=A409)))</f>
        <v>0</v>
      </c>
    </row>
    <row r="410" spans="2:2" x14ac:dyDescent="0.25">
      <c r="B410" cm="1">
        <f t="array" ref="B410">TRANSPOSE(_xlfn._xlws.SORT(_xlfn._xlws.FILTER(soilMetadata[soil_profile_id],soilMetadata[field_level]=A410)))</f>
        <v>0</v>
      </c>
    </row>
    <row r="411" spans="2:2" x14ac:dyDescent="0.25">
      <c r="B411" cm="1">
        <f t="array" ref="B411">TRANSPOSE(_xlfn._xlws.SORT(_xlfn._xlws.FILTER(soilMetadata[soil_profile_id],soilMetadata[field_level]=A411)))</f>
        <v>0</v>
      </c>
    </row>
    <row r="412" spans="2:2" x14ac:dyDescent="0.25">
      <c r="B412" cm="1">
        <f t="array" ref="B412">TRANSPOSE(_xlfn._xlws.SORT(_xlfn._xlws.FILTER(soilMetadata[soil_profile_id],soilMetadata[field_level]=A412)))</f>
        <v>0</v>
      </c>
    </row>
    <row r="413" spans="2:2" x14ac:dyDescent="0.25">
      <c r="B413" cm="1">
        <f t="array" ref="B413">TRANSPOSE(_xlfn._xlws.SORT(_xlfn._xlws.FILTER(soilMetadata[soil_profile_id],soilMetadata[field_level]=A413)))</f>
        <v>0</v>
      </c>
    </row>
    <row r="414" spans="2:2" x14ac:dyDescent="0.25">
      <c r="B414" cm="1">
        <f t="array" ref="B414">TRANSPOSE(_xlfn._xlws.SORT(_xlfn._xlws.FILTER(soilMetadata[soil_profile_id],soilMetadata[field_level]=A414)))</f>
        <v>0</v>
      </c>
    </row>
    <row r="415" spans="2:2" x14ac:dyDescent="0.25">
      <c r="B415" cm="1">
        <f t="array" ref="B415">TRANSPOSE(_xlfn._xlws.SORT(_xlfn._xlws.FILTER(soilMetadata[soil_profile_id],soilMetadata[field_level]=A415)))</f>
        <v>0</v>
      </c>
    </row>
    <row r="416" spans="2:2" x14ac:dyDescent="0.25">
      <c r="B416" cm="1">
        <f t="array" ref="B416">TRANSPOSE(_xlfn._xlws.SORT(_xlfn._xlws.FILTER(soilMetadata[soil_profile_id],soilMetadata[field_level]=A416)))</f>
        <v>0</v>
      </c>
    </row>
    <row r="417" spans="2:2" x14ac:dyDescent="0.25">
      <c r="B417" cm="1">
        <f t="array" ref="B417">TRANSPOSE(_xlfn._xlws.SORT(_xlfn._xlws.FILTER(soilMetadata[soil_profile_id],soilMetadata[field_level]=A417)))</f>
        <v>0</v>
      </c>
    </row>
    <row r="418" spans="2:2" x14ac:dyDescent="0.25">
      <c r="B418" cm="1">
        <f t="array" ref="B418">TRANSPOSE(_xlfn._xlws.SORT(_xlfn._xlws.FILTER(soilMetadata[soil_profile_id],soilMetadata[field_level]=A418)))</f>
        <v>0</v>
      </c>
    </row>
    <row r="419" spans="2:2" x14ac:dyDescent="0.25">
      <c r="B419" cm="1">
        <f t="array" ref="B419">TRANSPOSE(_xlfn._xlws.SORT(_xlfn._xlws.FILTER(soilMetadata[soil_profile_id],soilMetadata[field_level]=A419)))</f>
        <v>0</v>
      </c>
    </row>
    <row r="420" spans="2:2" x14ac:dyDescent="0.25">
      <c r="B420" cm="1">
        <f t="array" ref="B420">TRANSPOSE(_xlfn._xlws.SORT(_xlfn._xlws.FILTER(soilMetadata[soil_profile_id],soilMetadata[field_level]=A420)))</f>
        <v>0</v>
      </c>
    </row>
    <row r="421" spans="2:2" x14ac:dyDescent="0.25">
      <c r="B421" cm="1">
        <f t="array" ref="B421">TRANSPOSE(_xlfn._xlws.SORT(_xlfn._xlws.FILTER(soilMetadata[soil_profile_id],soilMetadata[field_level]=A421)))</f>
        <v>0</v>
      </c>
    </row>
    <row r="422" spans="2:2" x14ac:dyDescent="0.25">
      <c r="B422" cm="1">
        <f t="array" ref="B422">TRANSPOSE(_xlfn._xlws.SORT(_xlfn._xlws.FILTER(soilMetadata[soil_profile_id],soilMetadata[field_level]=A422)))</f>
        <v>0</v>
      </c>
    </row>
    <row r="423" spans="2:2" x14ac:dyDescent="0.25">
      <c r="B423" cm="1">
        <f t="array" ref="B423">TRANSPOSE(_xlfn._xlws.SORT(_xlfn._xlws.FILTER(soilMetadata[soil_profile_id],soilMetadata[field_level]=A423)))</f>
        <v>0</v>
      </c>
    </row>
    <row r="424" spans="2:2" x14ac:dyDescent="0.25">
      <c r="B424" cm="1">
        <f t="array" ref="B424">TRANSPOSE(_xlfn._xlws.SORT(_xlfn._xlws.FILTER(soilMetadata[soil_profile_id],soilMetadata[field_level]=A424)))</f>
        <v>0</v>
      </c>
    </row>
    <row r="425" spans="2:2" x14ac:dyDescent="0.25">
      <c r="B425" cm="1">
        <f t="array" ref="B425">TRANSPOSE(_xlfn._xlws.SORT(_xlfn._xlws.FILTER(soilMetadata[soil_profile_id],soilMetadata[field_level]=A425)))</f>
        <v>0</v>
      </c>
    </row>
    <row r="426" spans="2:2" x14ac:dyDescent="0.25">
      <c r="B426" cm="1">
        <f t="array" ref="B426">TRANSPOSE(_xlfn._xlws.SORT(_xlfn._xlws.FILTER(soilMetadata[soil_profile_id],soilMetadata[field_level]=A426)))</f>
        <v>0</v>
      </c>
    </row>
    <row r="427" spans="2:2" x14ac:dyDescent="0.25">
      <c r="B427" cm="1">
        <f t="array" ref="B427">TRANSPOSE(_xlfn._xlws.SORT(_xlfn._xlws.FILTER(soilMetadata[soil_profile_id],soilMetadata[field_level]=A427)))</f>
        <v>0</v>
      </c>
    </row>
    <row r="428" spans="2:2" x14ac:dyDescent="0.25">
      <c r="B428" cm="1">
        <f t="array" ref="B428">TRANSPOSE(_xlfn._xlws.SORT(_xlfn._xlws.FILTER(soilMetadata[soil_profile_id],soilMetadata[field_level]=A428)))</f>
        <v>0</v>
      </c>
    </row>
    <row r="429" spans="2:2" x14ac:dyDescent="0.25">
      <c r="B429" cm="1">
        <f t="array" ref="B429">TRANSPOSE(_xlfn._xlws.SORT(_xlfn._xlws.FILTER(soilMetadata[soil_profile_id],soilMetadata[field_level]=A429)))</f>
        <v>0</v>
      </c>
    </row>
    <row r="430" spans="2:2" x14ac:dyDescent="0.25">
      <c r="B430" cm="1">
        <f t="array" ref="B430">TRANSPOSE(_xlfn._xlws.SORT(_xlfn._xlws.FILTER(soilMetadata[soil_profile_id],soilMetadata[field_level]=A430)))</f>
        <v>0</v>
      </c>
    </row>
    <row r="431" spans="2:2" x14ac:dyDescent="0.25">
      <c r="B431" cm="1">
        <f t="array" ref="B431">TRANSPOSE(_xlfn._xlws.SORT(_xlfn._xlws.FILTER(soilMetadata[soil_profile_id],soilMetadata[field_level]=A431)))</f>
        <v>0</v>
      </c>
    </row>
    <row r="432" spans="2:2" x14ac:dyDescent="0.25">
      <c r="B432" cm="1">
        <f t="array" ref="B432">TRANSPOSE(_xlfn._xlws.SORT(_xlfn._xlws.FILTER(soilMetadata[soil_profile_id],soilMetadata[field_level]=A432)))</f>
        <v>0</v>
      </c>
    </row>
    <row r="433" spans="2:2" x14ac:dyDescent="0.25">
      <c r="B433" cm="1">
        <f t="array" ref="B433">TRANSPOSE(_xlfn._xlws.SORT(_xlfn._xlws.FILTER(soilMetadata[soil_profile_id],soilMetadata[field_level]=A433)))</f>
        <v>0</v>
      </c>
    </row>
    <row r="434" spans="2:2" x14ac:dyDescent="0.25">
      <c r="B434" cm="1">
        <f t="array" ref="B434">TRANSPOSE(_xlfn._xlws.SORT(_xlfn._xlws.FILTER(soilMetadata[soil_profile_id],soilMetadata[field_level]=A434)))</f>
        <v>0</v>
      </c>
    </row>
    <row r="435" spans="2:2" x14ac:dyDescent="0.25">
      <c r="B435" cm="1">
        <f t="array" ref="B435">TRANSPOSE(_xlfn._xlws.SORT(_xlfn._xlws.FILTER(soilMetadata[soil_profile_id],soilMetadata[field_level]=A435)))</f>
        <v>0</v>
      </c>
    </row>
    <row r="436" spans="2:2" x14ac:dyDescent="0.25">
      <c r="B436" cm="1">
        <f t="array" ref="B436">TRANSPOSE(_xlfn._xlws.SORT(_xlfn._xlws.FILTER(soilMetadata[soil_profile_id],soilMetadata[field_level]=A436)))</f>
        <v>0</v>
      </c>
    </row>
    <row r="437" spans="2:2" x14ac:dyDescent="0.25">
      <c r="B437" cm="1">
        <f t="array" ref="B437">TRANSPOSE(_xlfn._xlws.SORT(_xlfn._xlws.FILTER(soilMetadata[soil_profile_id],soilMetadata[field_level]=A437)))</f>
        <v>0</v>
      </c>
    </row>
    <row r="438" spans="2:2" x14ac:dyDescent="0.25">
      <c r="B438" cm="1">
        <f t="array" ref="B438">TRANSPOSE(_xlfn._xlws.SORT(_xlfn._xlws.FILTER(soilMetadata[soil_profile_id],soilMetadata[field_level]=A438)))</f>
        <v>0</v>
      </c>
    </row>
    <row r="439" spans="2:2" x14ac:dyDescent="0.25">
      <c r="B439" cm="1">
        <f t="array" ref="B439">TRANSPOSE(_xlfn._xlws.SORT(_xlfn._xlws.FILTER(soilMetadata[soil_profile_id],soilMetadata[field_level]=A439)))</f>
        <v>0</v>
      </c>
    </row>
    <row r="440" spans="2:2" x14ac:dyDescent="0.25">
      <c r="B440" cm="1">
        <f t="array" ref="B440">TRANSPOSE(_xlfn._xlws.SORT(_xlfn._xlws.FILTER(soilMetadata[soil_profile_id],soilMetadata[field_level]=A440)))</f>
        <v>0</v>
      </c>
    </row>
    <row r="441" spans="2:2" x14ac:dyDescent="0.25">
      <c r="B441" cm="1">
        <f t="array" ref="B441">TRANSPOSE(_xlfn._xlws.SORT(_xlfn._xlws.FILTER(soilMetadata[soil_profile_id],soilMetadata[field_level]=A441)))</f>
        <v>0</v>
      </c>
    </row>
    <row r="442" spans="2:2" x14ac:dyDescent="0.25">
      <c r="B442" cm="1">
        <f t="array" ref="B442">TRANSPOSE(_xlfn._xlws.SORT(_xlfn._xlws.FILTER(soilMetadata[soil_profile_id],soilMetadata[field_level]=A442)))</f>
        <v>0</v>
      </c>
    </row>
    <row r="443" spans="2:2" x14ac:dyDescent="0.25">
      <c r="B443" cm="1">
        <f t="array" ref="B443">TRANSPOSE(_xlfn._xlws.SORT(_xlfn._xlws.FILTER(soilMetadata[soil_profile_id],soilMetadata[field_level]=A443)))</f>
        <v>0</v>
      </c>
    </row>
    <row r="444" spans="2:2" x14ac:dyDescent="0.25">
      <c r="B444" cm="1">
        <f t="array" ref="B444">TRANSPOSE(_xlfn._xlws.SORT(_xlfn._xlws.FILTER(soilMetadata[soil_profile_id],soilMetadata[field_level]=A444)))</f>
        <v>0</v>
      </c>
    </row>
    <row r="445" spans="2:2" x14ac:dyDescent="0.25">
      <c r="B445" cm="1">
        <f t="array" ref="B445">TRANSPOSE(_xlfn._xlws.SORT(_xlfn._xlws.FILTER(soilMetadata[soil_profile_id],soilMetadata[field_level]=A445)))</f>
        <v>0</v>
      </c>
    </row>
    <row r="446" spans="2:2" x14ac:dyDescent="0.25">
      <c r="B446" cm="1">
        <f t="array" ref="B446">TRANSPOSE(_xlfn._xlws.SORT(_xlfn._xlws.FILTER(soilMetadata[soil_profile_id],soilMetadata[field_level]=A446)))</f>
        <v>0</v>
      </c>
    </row>
    <row r="447" spans="2:2" x14ac:dyDescent="0.25">
      <c r="B447" cm="1">
        <f t="array" ref="B447">TRANSPOSE(_xlfn._xlws.SORT(_xlfn._xlws.FILTER(soilMetadata[soil_profile_id],soilMetadata[field_level]=A447)))</f>
        <v>0</v>
      </c>
    </row>
    <row r="448" spans="2:2" x14ac:dyDescent="0.25">
      <c r="B448" cm="1">
        <f t="array" ref="B448">TRANSPOSE(_xlfn._xlws.SORT(_xlfn._xlws.FILTER(soilMetadata[soil_profile_id],soilMetadata[field_level]=A448)))</f>
        <v>0</v>
      </c>
    </row>
    <row r="449" spans="2:2" x14ac:dyDescent="0.25">
      <c r="B449" cm="1">
        <f t="array" ref="B449">TRANSPOSE(_xlfn._xlws.SORT(_xlfn._xlws.FILTER(soilMetadata[soil_profile_id],soilMetadata[field_level]=A449)))</f>
        <v>0</v>
      </c>
    </row>
    <row r="450" spans="2:2" x14ac:dyDescent="0.25">
      <c r="B450" cm="1">
        <f t="array" ref="B450">TRANSPOSE(_xlfn._xlws.SORT(_xlfn._xlws.FILTER(soilMetadata[soil_profile_id],soilMetadata[field_level]=A450)))</f>
        <v>0</v>
      </c>
    </row>
    <row r="451" spans="2:2" x14ac:dyDescent="0.25">
      <c r="B451" cm="1">
        <f t="array" ref="B451">TRANSPOSE(_xlfn._xlws.SORT(_xlfn._xlws.FILTER(soilMetadata[soil_profile_id],soilMetadata[field_level]=A451)))</f>
        <v>0</v>
      </c>
    </row>
    <row r="452" spans="2:2" x14ac:dyDescent="0.25">
      <c r="B452" cm="1">
        <f t="array" ref="B452">TRANSPOSE(_xlfn._xlws.SORT(_xlfn._xlws.FILTER(soilMetadata[soil_profile_id],soilMetadata[field_level]=A452)))</f>
        <v>0</v>
      </c>
    </row>
    <row r="453" spans="2:2" x14ac:dyDescent="0.25">
      <c r="B453" cm="1">
        <f t="array" ref="B453">TRANSPOSE(_xlfn._xlws.SORT(_xlfn._xlws.FILTER(soilMetadata[soil_profile_id],soilMetadata[field_level]=A453)))</f>
        <v>0</v>
      </c>
    </row>
    <row r="454" spans="2:2" x14ac:dyDescent="0.25">
      <c r="B454" cm="1">
        <f t="array" ref="B454">TRANSPOSE(_xlfn._xlws.SORT(_xlfn._xlws.FILTER(soilMetadata[soil_profile_id],soilMetadata[field_level]=A454)))</f>
        <v>0</v>
      </c>
    </row>
    <row r="455" spans="2:2" x14ac:dyDescent="0.25">
      <c r="B455" cm="1">
        <f t="array" ref="B455">TRANSPOSE(_xlfn._xlws.SORT(_xlfn._xlws.FILTER(soilMetadata[soil_profile_id],soilMetadata[field_level]=A455)))</f>
        <v>0</v>
      </c>
    </row>
    <row r="456" spans="2:2" x14ac:dyDescent="0.25">
      <c r="B456" cm="1">
        <f t="array" ref="B456">TRANSPOSE(_xlfn._xlws.SORT(_xlfn._xlws.FILTER(soilMetadata[soil_profile_id],soilMetadata[field_level]=A456)))</f>
        <v>0</v>
      </c>
    </row>
    <row r="457" spans="2:2" x14ac:dyDescent="0.25">
      <c r="B457" cm="1">
        <f t="array" ref="B457">TRANSPOSE(_xlfn._xlws.SORT(_xlfn._xlws.FILTER(soilMetadata[soil_profile_id],soilMetadata[field_level]=A457)))</f>
        <v>0</v>
      </c>
    </row>
    <row r="458" spans="2:2" x14ac:dyDescent="0.25">
      <c r="B458" cm="1">
        <f t="array" ref="B458">TRANSPOSE(_xlfn._xlws.SORT(_xlfn._xlws.FILTER(soilMetadata[soil_profile_id],soilMetadata[field_level]=A458)))</f>
        <v>0</v>
      </c>
    </row>
    <row r="459" spans="2:2" x14ac:dyDescent="0.25">
      <c r="B459" cm="1">
        <f t="array" ref="B459">TRANSPOSE(_xlfn._xlws.SORT(_xlfn._xlws.FILTER(soilMetadata[soil_profile_id],soilMetadata[field_level]=A459)))</f>
        <v>0</v>
      </c>
    </row>
    <row r="460" spans="2:2" x14ac:dyDescent="0.25">
      <c r="B460" cm="1">
        <f t="array" ref="B460">TRANSPOSE(_xlfn._xlws.SORT(_xlfn._xlws.FILTER(soilMetadata[soil_profile_id],soilMetadata[field_level]=A460)))</f>
        <v>0</v>
      </c>
    </row>
    <row r="461" spans="2:2" x14ac:dyDescent="0.25">
      <c r="B461" cm="1">
        <f t="array" ref="B461">TRANSPOSE(_xlfn._xlws.SORT(_xlfn._xlws.FILTER(soilMetadata[soil_profile_id],soilMetadata[field_level]=A461)))</f>
        <v>0</v>
      </c>
    </row>
    <row r="462" spans="2:2" x14ac:dyDescent="0.25">
      <c r="B462" cm="1">
        <f t="array" ref="B462">TRANSPOSE(_xlfn._xlws.SORT(_xlfn._xlws.FILTER(soilMetadata[soil_profile_id],soilMetadata[field_level]=A462)))</f>
        <v>0</v>
      </c>
    </row>
    <row r="463" spans="2:2" x14ac:dyDescent="0.25">
      <c r="B463" cm="1">
        <f t="array" ref="B463">TRANSPOSE(_xlfn._xlws.SORT(_xlfn._xlws.FILTER(soilMetadata[soil_profile_id],soilMetadata[field_level]=A463)))</f>
        <v>0</v>
      </c>
    </row>
    <row r="464" spans="2:2" x14ac:dyDescent="0.25">
      <c r="B464" cm="1">
        <f t="array" ref="B464">TRANSPOSE(_xlfn._xlws.SORT(_xlfn._xlws.FILTER(soilMetadata[soil_profile_id],soilMetadata[field_level]=A464)))</f>
        <v>0</v>
      </c>
    </row>
    <row r="465" spans="2:2" x14ac:dyDescent="0.25">
      <c r="B465" cm="1">
        <f t="array" ref="B465">TRANSPOSE(_xlfn._xlws.SORT(_xlfn._xlws.FILTER(soilMetadata[soil_profile_id],soilMetadata[field_level]=A465)))</f>
        <v>0</v>
      </c>
    </row>
    <row r="466" spans="2:2" x14ac:dyDescent="0.25">
      <c r="B466" cm="1">
        <f t="array" ref="B466">TRANSPOSE(_xlfn._xlws.SORT(_xlfn._xlws.FILTER(soilMetadata[soil_profile_id],soilMetadata[field_level]=A466)))</f>
        <v>0</v>
      </c>
    </row>
    <row r="467" spans="2:2" x14ac:dyDescent="0.25">
      <c r="B467" cm="1">
        <f t="array" ref="B467">TRANSPOSE(_xlfn._xlws.SORT(_xlfn._xlws.FILTER(soilMetadata[soil_profile_id],soilMetadata[field_level]=A467)))</f>
        <v>0</v>
      </c>
    </row>
    <row r="468" spans="2:2" x14ac:dyDescent="0.25">
      <c r="B468" cm="1">
        <f t="array" ref="B468">TRANSPOSE(_xlfn._xlws.SORT(_xlfn._xlws.FILTER(soilMetadata[soil_profile_id],soilMetadata[field_level]=A468)))</f>
        <v>0</v>
      </c>
    </row>
    <row r="469" spans="2:2" x14ac:dyDescent="0.25">
      <c r="B469" cm="1">
        <f t="array" ref="B469">TRANSPOSE(_xlfn._xlws.SORT(_xlfn._xlws.FILTER(soilMetadata[soil_profile_id],soilMetadata[field_level]=A469)))</f>
        <v>0</v>
      </c>
    </row>
    <row r="470" spans="2:2" x14ac:dyDescent="0.25">
      <c r="B470" cm="1">
        <f t="array" ref="B470">TRANSPOSE(_xlfn._xlws.SORT(_xlfn._xlws.FILTER(soilMetadata[soil_profile_id],soilMetadata[field_level]=A470)))</f>
        <v>0</v>
      </c>
    </row>
    <row r="471" spans="2:2" x14ac:dyDescent="0.25">
      <c r="B471" cm="1">
        <f t="array" ref="B471">TRANSPOSE(_xlfn._xlws.SORT(_xlfn._xlws.FILTER(soilMetadata[soil_profile_id],soilMetadata[field_level]=A471)))</f>
        <v>0</v>
      </c>
    </row>
    <row r="472" spans="2:2" x14ac:dyDescent="0.25">
      <c r="B472" cm="1">
        <f t="array" ref="B472">TRANSPOSE(_xlfn._xlws.SORT(_xlfn._xlws.FILTER(soilMetadata[soil_profile_id],soilMetadata[field_level]=A472)))</f>
        <v>0</v>
      </c>
    </row>
    <row r="473" spans="2:2" x14ac:dyDescent="0.25">
      <c r="B473" cm="1">
        <f t="array" ref="B473">TRANSPOSE(_xlfn._xlws.SORT(_xlfn._xlws.FILTER(soilMetadata[soil_profile_id],soilMetadata[field_level]=A473)))</f>
        <v>0</v>
      </c>
    </row>
    <row r="474" spans="2:2" x14ac:dyDescent="0.25">
      <c r="B474" cm="1">
        <f t="array" ref="B474">TRANSPOSE(_xlfn._xlws.SORT(_xlfn._xlws.FILTER(soilMetadata[soil_profile_id],soilMetadata[field_level]=A474)))</f>
        <v>0</v>
      </c>
    </row>
    <row r="475" spans="2:2" x14ac:dyDescent="0.25">
      <c r="B475" cm="1">
        <f t="array" ref="B475">TRANSPOSE(_xlfn._xlws.SORT(_xlfn._xlws.FILTER(soilMetadata[soil_profile_id],soilMetadata[field_level]=A475)))</f>
        <v>0</v>
      </c>
    </row>
    <row r="476" spans="2:2" x14ac:dyDescent="0.25">
      <c r="B476" cm="1">
        <f t="array" ref="B476">TRANSPOSE(_xlfn._xlws.SORT(_xlfn._xlws.FILTER(soilMetadata[soil_profile_id],soilMetadata[field_level]=A476)))</f>
        <v>0</v>
      </c>
    </row>
    <row r="477" spans="2:2" x14ac:dyDescent="0.25">
      <c r="B477" cm="1">
        <f t="array" ref="B477">TRANSPOSE(_xlfn._xlws.SORT(_xlfn._xlws.FILTER(soilMetadata[soil_profile_id],soilMetadata[field_level]=A477)))</f>
        <v>0</v>
      </c>
    </row>
    <row r="478" spans="2:2" x14ac:dyDescent="0.25">
      <c r="B478" cm="1">
        <f t="array" ref="B478">TRANSPOSE(_xlfn._xlws.SORT(_xlfn._xlws.FILTER(soilMetadata[soil_profile_id],soilMetadata[field_level]=A478)))</f>
        <v>0</v>
      </c>
    </row>
    <row r="479" spans="2:2" x14ac:dyDescent="0.25">
      <c r="B479" cm="1">
        <f t="array" ref="B479">TRANSPOSE(_xlfn._xlws.SORT(_xlfn._xlws.FILTER(soilMetadata[soil_profile_id],soilMetadata[field_level]=A479)))</f>
        <v>0</v>
      </c>
    </row>
    <row r="480" spans="2:2" x14ac:dyDescent="0.25">
      <c r="B480" cm="1">
        <f t="array" ref="B480">TRANSPOSE(_xlfn._xlws.SORT(_xlfn._xlws.FILTER(soilMetadata[soil_profile_id],soilMetadata[field_level]=A480)))</f>
        <v>0</v>
      </c>
    </row>
    <row r="481" spans="2:2" x14ac:dyDescent="0.25">
      <c r="B481" cm="1">
        <f t="array" ref="B481">TRANSPOSE(_xlfn._xlws.SORT(_xlfn._xlws.FILTER(soilMetadata[soil_profile_id],soilMetadata[field_level]=A481)))</f>
        <v>0</v>
      </c>
    </row>
    <row r="482" spans="2:2" x14ac:dyDescent="0.25">
      <c r="B482" cm="1">
        <f t="array" ref="B482">TRANSPOSE(_xlfn._xlws.SORT(_xlfn._xlws.FILTER(soilMetadata[soil_profile_id],soilMetadata[field_level]=A482)))</f>
        <v>0</v>
      </c>
    </row>
    <row r="483" spans="2:2" x14ac:dyDescent="0.25">
      <c r="B483" cm="1">
        <f t="array" ref="B483">TRANSPOSE(_xlfn._xlws.SORT(_xlfn._xlws.FILTER(soilMetadata[soil_profile_id],soilMetadata[field_level]=A483)))</f>
        <v>0</v>
      </c>
    </row>
    <row r="484" spans="2:2" x14ac:dyDescent="0.25">
      <c r="B484" cm="1">
        <f t="array" ref="B484">TRANSPOSE(_xlfn._xlws.SORT(_xlfn._xlws.FILTER(soilMetadata[soil_profile_id],soilMetadata[field_level]=A484)))</f>
        <v>0</v>
      </c>
    </row>
    <row r="485" spans="2:2" x14ac:dyDescent="0.25">
      <c r="B485" cm="1">
        <f t="array" ref="B485">TRANSPOSE(_xlfn._xlws.SORT(_xlfn._xlws.FILTER(soilMetadata[soil_profile_id],soilMetadata[field_level]=A485)))</f>
        <v>0</v>
      </c>
    </row>
    <row r="486" spans="2:2" x14ac:dyDescent="0.25">
      <c r="B486" cm="1">
        <f t="array" ref="B486">TRANSPOSE(_xlfn._xlws.SORT(_xlfn._xlws.FILTER(soilMetadata[soil_profile_id],soilMetadata[field_level]=A486)))</f>
        <v>0</v>
      </c>
    </row>
    <row r="487" spans="2:2" x14ac:dyDescent="0.25">
      <c r="B487" cm="1">
        <f t="array" ref="B487">TRANSPOSE(_xlfn._xlws.SORT(_xlfn._xlws.FILTER(soilMetadata[soil_profile_id],soilMetadata[field_level]=A487)))</f>
        <v>0</v>
      </c>
    </row>
    <row r="488" spans="2:2" x14ac:dyDescent="0.25">
      <c r="B488" cm="1">
        <f t="array" ref="B488">TRANSPOSE(_xlfn._xlws.SORT(_xlfn._xlws.FILTER(soilMetadata[soil_profile_id],soilMetadata[field_level]=A488)))</f>
        <v>0</v>
      </c>
    </row>
    <row r="489" spans="2:2" x14ac:dyDescent="0.25">
      <c r="B489" cm="1">
        <f t="array" ref="B489">TRANSPOSE(_xlfn._xlws.SORT(_xlfn._xlws.FILTER(soilMetadata[soil_profile_id],soilMetadata[field_level]=A489)))</f>
        <v>0</v>
      </c>
    </row>
    <row r="490" spans="2:2" x14ac:dyDescent="0.25">
      <c r="B490" cm="1">
        <f t="array" ref="B490">TRANSPOSE(_xlfn._xlws.SORT(_xlfn._xlws.FILTER(soilMetadata[soil_profile_id],soilMetadata[field_level]=A490)))</f>
        <v>0</v>
      </c>
    </row>
    <row r="491" spans="2:2" x14ac:dyDescent="0.25">
      <c r="B491" cm="1">
        <f t="array" ref="B491">TRANSPOSE(_xlfn._xlws.SORT(_xlfn._xlws.FILTER(soilMetadata[soil_profile_id],soilMetadata[field_level]=A491)))</f>
        <v>0</v>
      </c>
    </row>
    <row r="492" spans="2:2" x14ac:dyDescent="0.25">
      <c r="B492" cm="1">
        <f t="array" ref="B492">TRANSPOSE(_xlfn._xlws.SORT(_xlfn._xlws.FILTER(soilMetadata[soil_profile_id],soilMetadata[field_level]=A492)))</f>
        <v>0</v>
      </c>
    </row>
    <row r="493" spans="2:2" x14ac:dyDescent="0.25">
      <c r="B493" cm="1">
        <f t="array" ref="B493">TRANSPOSE(_xlfn._xlws.SORT(_xlfn._xlws.FILTER(soilMetadata[soil_profile_id],soilMetadata[field_level]=A493)))</f>
        <v>0</v>
      </c>
    </row>
    <row r="494" spans="2:2" x14ac:dyDescent="0.25">
      <c r="B494" cm="1">
        <f t="array" ref="B494">TRANSPOSE(_xlfn._xlws.SORT(_xlfn._xlws.FILTER(soilMetadata[soil_profile_id],soilMetadata[field_level]=A494)))</f>
        <v>0</v>
      </c>
    </row>
    <row r="495" spans="2:2" x14ac:dyDescent="0.25">
      <c r="B495" cm="1">
        <f t="array" ref="B495">TRANSPOSE(_xlfn._xlws.SORT(_xlfn._xlws.FILTER(soilMetadata[soil_profile_id],soilMetadata[field_level]=A495)))</f>
        <v>0</v>
      </c>
    </row>
    <row r="496" spans="2:2" x14ac:dyDescent="0.25">
      <c r="B496" cm="1">
        <f t="array" ref="B496">TRANSPOSE(_xlfn._xlws.SORT(_xlfn._xlws.FILTER(soilMetadata[soil_profile_id],soilMetadata[field_level]=A496)))</f>
        <v>0</v>
      </c>
    </row>
    <row r="497" spans="2:2" x14ac:dyDescent="0.25">
      <c r="B497" cm="1">
        <f t="array" ref="B497">TRANSPOSE(_xlfn._xlws.SORT(_xlfn._xlws.FILTER(soilMetadata[soil_profile_id],soilMetadata[field_level]=A497)))</f>
        <v>0</v>
      </c>
    </row>
    <row r="498" spans="2:2" x14ac:dyDescent="0.25">
      <c r="B498" cm="1">
        <f t="array" ref="B498">TRANSPOSE(_xlfn._xlws.SORT(_xlfn._xlws.FILTER(soilMetadata[soil_profile_id],soilMetadata[field_level]=A498)))</f>
        <v>0</v>
      </c>
    </row>
    <row r="499" spans="2:2" x14ac:dyDescent="0.25">
      <c r="B499" cm="1">
        <f t="array" ref="B499">TRANSPOSE(_xlfn._xlws.SORT(_xlfn._xlws.FILTER(soilMetadata[soil_profile_id],soilMetadata[field_level]=A499)))</f>
        <v>0</v>
      </c>
    </row>
    <row r="500" spans="2:2" s="94" customFormat="1" x14ac:dyDescent="0.25">
      <c r="B500" s="94" cm="1">
        <f t="array" ref="B500">TRANSPOSE(_xlfn._xlws.SORT(_xlfn._xlws.FILTER(soilMetadata[soil_profile_id],soilMetadata[field_level]=A500)))</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06" customFormat="1" x14ac:dyDescent="0.25">
      <c r="A1" s="105" t="s">
        <v>6745</v>
      </c>
      <c r="I1" s="107" t="s">
        <v>6741</v>
      </c>
    </row>
    <row r="2" spans="1:121" x14ac:dyDescent="0.25">
      <c r="A2" t="e" cm="1">
        <f t="array" ref="A2">_xlfn._xlws.SORT(_xlfn.UNIQUE(_xlfn._xlws.FILTER(#REF!,#REF! &lt;&gt; "")))</f>
        <v>#REF!</v>
      </c>
      <c r="B2" t="e" cm="1">
        <f t="array" ref="B2">TRANSPOSE(_xlfn._xlws.SORT(_xlfn._xlws.FILTER(#REF!&amp;" | "&amp;#REF!,#REF!=A2)))</f>
        <v>#REF!</v>
      </c>
      <c r="DQ2" t="e" cm="1">
        <f t="array" ref="DQ2">TRANSPOSE(_xlfn._xlws.SORT(_xlfn._xlws.FILTER(#REF!,#REF!=A2)))</f>
        <v>#REF!</v>
      </c>
    </row>
    <row r="3" spans="1:121" x14ac:dyDescent="0.25">
      <c r="B3" t="e" cm="1">
        <f t="array" ref="B3">TRANSPOSE(_xlfn._xlws.SORT(_xlfn._xlws.FILTER(#REF!&amp;" | "&amp;#REF!,#REF!=A3)))</f>
        <v>#REF!</v>
      </c>
      <c r="DQ3" t="e" cm="1">
        <f t="array" ref="DQ3">TRANSPOSE(_xlfn._xlws.SORT(_xlfn._xlws.FILTER(#REF!,#REF!=A3)))</f>
        <v>#REF!</v>
      </c>
    </row>
    <row r="4" spans="1:121" x14ac:dyDescent="0.25">
      <c r="B4" t="e" cm="1">
        <f t="array" ref="B4">TRANSPOSE(_xlfn._xlws.SORT(_xlfn._xlws.FILTER(#REF!&amp;" | "&amp;#REF!,#REF!=A4)))</f>
        <v>#REF!</v>
      </c>
      <c r="DQ4" t="e" cm="1">
        <f t="array" ref="DQ4">TRANSPOSE(_xlfn._xlws.SORT(_xlfn._xlws.FILTER(#REF!,#REF!=A4)))</f>
        <v>#REF!</v>
      </c>
    </row>
    <row r="5" spans="1:121" x14ac:dyDescent="0.25">
      <c r="B5" t="e" cm="1">
        <f t="array" ref="B5">TRANSPOSE(_xlfn._xlws.SORT(_xlfn._xlws.FILTER(#REF!&amp;" | "&amp;#REF!,#REF!=A5)))</f>
        <v>#REF!</v>
      </c>
      <c r="DQ5" t="e" cm="1">
        <f t="array" ref="DQ5">TRANSPOSE(_xlfn._xlws.SORT(_xlfn._xlws.FILTER(#REF!,#REF!=A5)))</f>
        <v>#REF!</v>
      </c>
    </row>
    <row r="6" spans="1:121" x14ac:dyDescent="0.25">
      <c r="B6" t="e" cm="1">
        <f t="array" ref="B6">TRANSPOSE(_xlfn._xlws.SORT(_xlfn._xlws.FILTER(#REF!&amp;" | "&amp;#REF!,#REF!=A6)))</f>
        <v>#REF!</v>
      </c>
      <c r="DQ6" t="e" cm="1">
        <f t="array" ref="DQ6">TRANSPOSE(_xlfn._xlws.SORT(_xlfn._xlws.FILTER(#REF!,#REF!=A6)))</f>
        <v>#REF!</v>
      </c>
    </row>
    <row r="7" spans="1:121" x14ac:dyDescent="0.25">
      <c r="B7" t="e" cm="1">
        <f t="array" ref="B7">TRANSPOSE(_xlfn._xlws.SORT(_xlfn._xlws.FILTER(#REF!&amp;" | "&amp;#REF!,#REF!=A7)))</f>
        <v>#REF!</v>
      </c>
      <c r="DQ7" t="e" cm="1">
        <f t="array" ref="DQ7">TRANSPOSE(_xlfn._xlws.SORT(_xlfn._xlws.FILTER(#REF!,#REF!=A7)))</f>
        <v>#REF!</v>
      </c>
    </row>
    <row r="8" spans="1:121" x14ac:dyDescent="0.25">
      <c r="B8" t="e" cm="1">
        <f t="array" ref="B8">TRANSPOSE(_xlfn._xlws.SORT(_xlfn._xlws.FILTER(#REF!&amp;" | "&amp;#REF!,#REF!=A8)))</f>
        <v>#REF!</v>
      </c>
      <c r="DQ8" t="e" cm="1">
        <f t="array" ref="DQ8">TRANSPOSE(_xlfn._xlws.SORT(_xlfn._xlws.FILTER(#REF!,#REF!=A8)))</f>
        <v>#REF!</v>
      </c>
    </row>
    <row r="9" spans="1:121" x14ac:dyDescent="0.25">
      <c r="B9" t="e" cm="1">
        <f t="array" ref="B9">TRANSPOSE(_xlfn._xlws.SORT(_xlfn._xlws.FILTER(#REF!&amp;" | "&amp;#REF!,#REF!=A9)))</f>
        <v>#REF!</v>
      </c>
      <c r="DQ9" t="e" cm="1">
        <f t="array" ref="DQ9">TRANSPOSE(_xlfn._xlws.SORT(_xlfn._xlws.FILTER(#REF!,#REF!=A9)))</f>
        <v>#REF!</v>
      </c>
    </row>
    <row r="10" spans="1:121" x14ac:dyDescent="0.25">
      <c r="B10" t="e" cm="1">
        <f t="array" ref="B10">TRANSPOSE(_xlfn._xlws.SORT(_xlfn._xlws.FILTER(#REF!&amp;" | "&amp;#REF!,#REF!=A10)))</f>
        <v>#REF!</v>
      </c>
      <c r="DQ10" t="e" cm="1">
        <f t="array" ref="DQ10">TRANSPOSE(_xlfn._xlws.SORT(_xlfn._xlws.FILTER(#REF!,#REF!=A10)))</f>
        <v>#REF!</v>
      </c>
    </row>
    <row r="11" spans="1:121" x14ac:dyDescent="0.25">
      <c r="B11" t="e" cm="1">
        <f t="array" ref="B11">TRANSPOSE(_xlfn._xlws.SORT(_xlfn._xlws.FILTER(#REF!&amp;" | "&amp;#REF!,#REF!=A11)))</f>
        <v>#REF!</v>
      </c>
      <c r="DQ11" t="e" cm="1">
        <f t="array" ref="DQ11">TRANSPOSE(_xlfn._xlws.SORT(_xlfn._xlws.FILTER(#REF!,#REF!=A11)))</f>
        <v>#REF!</v>
      </c>
    </row>
    <row r="12" spans="1:121" x14ac:dyDescent="0.25">
      <c r="B12" t="e" cm="1">
        <f t="array" ref="B12">TRANSPOSE(_xlfn._xlws.SORT(_xlfn._xlws.FILTER(#REF!&amp;" | "&amp;#REF!,#REF!=A12)))</f>
        <v>#REF!</v>
      </c>
      <c r="DQ12" t="e" cm="1">
        <f t="array" ref="DQ12">TRANSPOSE(_xlfn._xlws.SORT(_xlfn._xlws.FILTER(#REF!,#REF!=A12)))</f>
        <v>#REF!</v>
      </c>
    </row>
    <row r="13" spans="1:121" x14ac:dyDescent="0.25">
      <c r="B13" t="e" cm="1">
        <f t="array" ref="B13">TRANSPOSE(_xlfn._xlws.SORT(_xlfn._xlws.FILTER(#REF!&amp;" | "&amp;#REF!,#REF!=A13)))</f>
        <v>#REF!</v>
      </c>
      <c r="DQ13" t="e" cm="1">
        <f t="array" ref="DQ13">TRANSPOSE(_xlfn._xlws.SORT(_xlfn._xlws.FILTER(#REF!,#REF!=A13)))</f>
        <v>#REF!</v>
      </c>
    </row>
    <row r="14" spans="1:121" x14ac:dyDescent="0.25">
      <c r="B14" t="e" cm="1">
        <f t="array" ref="B14">TRANSPOSE(_xlfn._xlws.SORT(_xlfn._xlws.FILTER(#REF!&amp;" | "&amp;#REF!,#REF!=A14)))</f>
        <v>#REF!</v>
      </c>
      <c r="DQ14" t="e" cm="1">
        <f t="array" ref="DQ14">TRANSPOSE(_xlfn._xlws.SORT(_xlfn._xlws.FILTER(#REF!,#REF!=A14)))</f>
        <v>#REF!</v>
      </c>
    </row>
    <row r="15" spans="1:121" x14ac:dyDescent="0.25">
      <c r="B15" t="e" cm="1">
        <f t="array" ref="B15">TRANSPOSE(_xlfn._xlws.SORT(_xlfn._xlws.FILTER(#REF!&amp;" | "&amp;#REF!,#REF!=A15)))</f>
        <v>#REF!</v>
      </c>
      <c r="DQ15" t="e" cm="1">
        <f t="array" ref="DQ15">TRANSPOSE(_xlfn._xlws.SORT(_xlfn._xlws.FILTER(#REF!,#REF!=A15)))</f>
        <v>#REF!</v>
      </c>
    </row>
    <row r="16" spans="1:121" x14ac:dyDescent="0.25">
      <c r="B16" t="e" cm="1">
        <f t="array" ref="B16">TRANSPOSE(_xlfn._xlws.SORT(_xlfn._xlws.FILTER(#REF!&amp;" | "&amp;#REF!,#REF!=A16)))</f>
        <v>#REF!</v>
      </c>
      <c r="DQ16" t="e" cm="1">
        <f t="array" ref="DQ16">TRANSPOSE(_xlfn._xlws.SORT(_xlfn._xlws.FILTER(#REF!,#REF!=A16)))</f>
        <v>#REF!</v>
      </c>
    </row>
    <row r="17" spans="2:121" x14ac:dyDescent="0.25">
      <c r="B17" t="e" cm="1">
        <f t="array" ref="B17">TRANSPOSE(_xlfn._xlws.SORT(_xlfn._xlws.FILTER(#REF!&amp;" | "&amp;#REF!,#REF!=A17)))</f>
        <v>#REF!</v>
      </c>
      <c r="DQ17" t="e" cm="1">
        <f t="array" ref="DQ17">TRANSPOSE(_xlfn._xlws.SORT(_xlfn._xlws.FILTER(#REF!,#REF!=A17)))</f>
        <v>#REF!</v>
      </c>
    </row>
    <row r="18" spans="2:121" x14ac:dyDescent="0.25">
      <c r="B18" t="e" cm="1">
        <f t="array" ref="B18">TRANSPOSE(_xlfn._xlws.SORT(_xlfn._xlws.FILTER(#REF!&amp;" | "&amp;#REF!,#REF!=A18)))</f>
        <v>#REF!</v>
      </c>
      <c r="DQ18" t="e" cm="1">
        <f t="array" ref="DQ18">TRANSPOSE(_xlfn._xlws.SORT(_xlfn._xlws.FILTER(#REF!,#REF!=A18)))</f>
        <v>#REF!</v>
      </c>
    </row>
    <row r="19" spans="2:121" x14ac:dyDescent="0.25">
      <c r="B19" t="e" cm="1">
        <f t="array" ref="B19">TRANSPOSE(_xlfn._xlws.SORT(_xlfn._xlws.FILTER(#REF!&amp;" | "&amp;#REF!,#REF!=A19)))</f>
        <v>#REF!</v>
      </c>
      <c r="DQ19" t="e" cm="1">
        <f t="array" ref="DQ19">TRANSPOSE(_xlfn._xlws.SORT(_xlfn._xlws.FILTER(#REF!,#REF!=A19)))</f>
        <v>#REF!</v>
      </c>
    </row>
    <row r="20" spans="2:121" x14ac:dyDescent="0.25">
      <c r="B20" t="e" cm="1">
        <f t="array" ref="B20">TRANSPOSE(_xlfn._xlws.SORT(_xlfn._xlws.FILTER(#REF!&amp;" | "&amp;#REF!,#REF!=A20)))</f>
        <v>#REF!</v>
      </c>
      <c r="DQ20" t="e" cm="1">
        <f t="array" ref="DQ20">TRANSPOSE(_xlfn._xlws.SORT(_xlfn._xlws.FILTER(#REF!,#REF!=A20)))</f>
        <v>#REF!</v>
      </c>
    </row>
    <row r="21" spans="2:121" x14ac:dyDescent="0.25">
      <c r="B21" t="e" cm="1">
        <f t="array" ref="B21">TRANSPOSE(_xlfn._xlws.SORT(_xlfn._xlws.FILTER(#REF!&amp;" | "&amp;#REF!,#REF!=A21)))</f>
        <v>#REF!</v>
      </c>
      <c r="DQ21" t="e" cm="1">
        <f t="array" ref="DQ21">TRANSPOSE(_xlfn._xlws.SORT(_xlfn._xlws.FILTER(#REF!,#REF!=A21)))</f>
        <v>#REF!</v>
      </c>
    </row>
    <row r="22" spans="2:121" x14ac:dyDescent="0.25">
      <c r="B22" t="e" cm="1">
        <f t="array" ref="B22">TRANSPOSE(_xlfn._xlws.SORT(_xlfn._xlws.FILTER(#REF!&amp;" | "&amp;#REF!,#REF!=A22)))</f>
        <v>#REF!</v>
      </c>
      <c r="DQ22" t="e" cm="1">
        <f t="array" ref="DQ22">TRANSPOSE(_xlfn._xlws.SORT(_xlfn._xlws.FILTER(#REF!,#REF!=A22)))</f>
        <v>#REF!</v>
      </c>
    </row>
    <row r="23" spans="2:121" x14ac:dyDescent="0.25">
      <c r="B23" t="e" cm="1">
        <f t="array" ref="B23">TRANSPOSE(_xlfn._xlws.SORT(_xlfn._xlws.FILTER(#REF!&amp;" | "&amp;#REF!,#REF!=A23)))</f>
        <v>#REF!</v>
      </c>
      <c r="DQ23" t="e" cm="1">
        <f t="array" ref="DQ23">TRANSPOSE(_xlfn._xlws.SORT(_xlfn._xlws.FILTER(#REF!,#REF!=A23)))</f>
        <v>#REF!</v>
      </c>
    </row>
    <row r="24" spans="2:121" x14ac:dyDescent="0.25">
      <c r="B24" t="e" cm="1">
        <f t="array" ref="B24">TRANSPOSE(_xlfn._xlws.SORT(_xlfn._xlws.FILTER(#REF!&amp;" | "&amp;#REF!,#REF!=A24)))</f>
        <v>#REF!</v>
      </c>
      <c r="DQ24" t="e" cm="1">
        <f t="array" ref="DQ24">TRANSPOSE(_xlfn._xlws.SORT(_xlfn._xlws.FILTER(#REF!,#REF!=A24)))</f>
        <v>#REF!</v>
      </c>
    </row>
    <row r="25" spans="2:121" x14ac:dyDescent="0.25">
      <c r="B25" t="e" cm="1">
        <f t="array" ref="B25">TRANSPOSE(_xlfn._xlws.SORT(_xlfn._xlws.FILTER(#REF!&amp;" | "&amp;#REF!,#REF!=A25)))</f>
        <v>#REF!</v>
      </c>
      <c r="DQ25" t="e" cm="1">
        <f t="array" ref="DQ25">TRANSPOSE(_xlfn._xlws.SORT(_xlfn._xlws.FILTER(#REF!,#REF!=A25)))</f>
        <v>#REF!</v>
      </c>
    </row>
    <row r="26" spans="2:121" x14ac:dyDescent="0.25">
      <c r="B26" t="e" cm="1">
        <f t="array" ref="B26">TRANSPOSE(_xlfn._xlws.SORT(_xlfn._xlws.FILTER(#REF!&amp;" | "&amp;#REF!,#REF!=A26)))</f>
        <v>#REF!</v>
      </c>
      <c r="DQ26" t="e" cm="1">
        <f t="array" ref="DQ26">TRANSPOSE(_xlfn._xlws.SORT(_xlfn._xlws.FILTER(#REF!,#REF!=A26)))</f>
        <v>#REF!</v>
      </c>
    </row>
    <row r="27" spans="2:121" x14ac:dyDescent="0.25">
      <c r="B27" t="e" cm="1">
        <f t="array" ref="B27">TRANSPOSE(_xlfn._xlws.SORT(_xlfn._xlws.FILTER(#REF!&amp;" | "&amp;#REF!,#REF!=A27)))</f>
        <v>#REF!</v>
      </c>
      <c r="DQ27" t="e" cm="1">
        <f t="array" ref="DQ27">TRANSPOSE(_xlfn._xlws.SORT(_xlfn._xlws.FILTER(#REF!,#REF!=A27)))</f>
        <v>#REF!</v>
      </c>
    </row>
    <row r="28" spans="2:121" x14ac:dyDescent="0.25">
      <c r="B28" t="e" cm="1">
        <f t="array" ref="B28">TRANSPOSE(_xlfn._xlws.SORT(_xlfn._xlws.FILTER(#REF!&amp;" | "&amp;#REF!,#REF!=A28)))</f>
        <v>#REF!</v>
      </c>
      <c r="DQ28" t="e" cm="1">
        <f t="array" ref="DQ28">TRANSPOSE(_xlfn._xlws.SORT(_xlfn._xlws.FILTER(#REF!,#REF!=A28)))</f>
        <v>#REF!</v>
      </c>
    </row>
    <row r="29" spans="2:121" x14ac:dyDescent="0.25">
      <c r="B29" t="e" cm="1">
        <f t="array" ref="B29">TRANSPOSE(_xlfn._xlws.SORT(_xlfn._xlws.FILTER(#REF!&amp;" | "&amp;#REF!,#REF!=A29)))</f>
        <v>#REF!</v>
      </c>
      <c r="DQ29" t="e" cm="1">
        <f t="array" ref="DQ29">TRANSPOSE(_xlfn._xlws.SORT(_xlfn._xlws.FILTER(#REF!,#REF!=A29)))</f>
        <v>#REF!</v>
      </c>
    </row>
    <row r="30" spans="2:121" x14ac:dyDescent="0.25">
      <c r="B30" t="e" cm="1">
        <f t="array" ref="B30">TRANSPOSE(_xlfn._xlws.SORT(_xlfn._xlws.FILTER(#REF!&amp;" | "&amp;#REF!,#REF!=A30)))</f>
        <v>#REF!</v>
      </c>
      <c r="DQ30" t="e" cm="1">
        <f t="array" ref="DQ30">TRANSPOSE(_xlfn._xlws.SORT(_xlfn._xlws.FILTER(#REF!,#REF!=A30)))</f>
        <v>#REF!</v>
      </c>
    </row>
    <row r="31" spans="2:121" x14ac:dyDescent="0.25">
      <c r="B31" t="e" cm="1">
        <f t="array" ref="B31">TRANSPOSE(_xlfn._xlws.SORT(_xlfn._xlws.FILTER(#REF!&amp;" | "&amp;#REF!,#REF!=A31)))</f>
        <v>#REF!</v>
      </c>
      <c r="DQ31" t="e" cm="1">
        <f t="array" ref="DQ31">TRANSPOSE(_xlfn._xlws.SORT(_xlfn._xlws.FILTER(#REF!,#REF!=A31)))</f>
        <v>#REF!</v>
      </c>
    </row>
    <row r="32" spans="2:121" x14ac:dyDescent="0.25">
      <c r="B32" t="e" cm="1">
        <f t="array" ref="B32">TRANSPOSE(_xlfn._xlws.SORT(_xlfn._xlws.FILTER(#REF!&amp;" | "&amp;#REF!,#REF!=A32)))</f>
        <v>#REF!</v>
      </c>
      <c r="DQ32" t="e" cm="1">
        <f t="array" ref="DQ32">TRANSPOSE(_xlfn._xlws.SORT(_xlfn._xlws.FILTER(#REF!,#REF!=A32)))</f>
        <v>#REF!</v>
      </c>
    </row>
    <row r="33" spans="2:121" x14ac:dyDescent="0.25">
      <c r="B33" t="e" cm="1">
        <f t="array" ref="B33">TRANSPOSE(_xlfn._xlws.SORT(_xlfn._xlws.FILTER(#REF!&amp;" | "&amp;#REF!,#REF!=A33)))</f>
        <v>#REF!</v>
      </c>
      <c r="DQ33" t="e" cm="1">
        <f t="array" ref="DQ33">TRANSPOSE(_xlfn._xlws.SORT(_xlfn._xlws.FILTER(#REF!,#REF!=A33)))</f>
        <v>#REF!</v>
      </c>
    </row>
    <row r="34" spans="2:121" x14ac:dyDescent="0.25">
      <c r="B34" t="e" cm="1">
        <f t="array" ref="B34">TRANSPOSE(_xlfn._xlws.SORT(_xlfn._xlws.FILTER(#REF!&amp;" | "&amp;#REF!,#REF!=A34)))</f>
        <v>#REF!</v>
      </c>
      <c r="DQ34" t="e" cm="1">
        <f t="array" ref="DQ34">TRANSPOSE(_xlfn._xlws.SORT(_xlfn._xlws.FILTER(#REF!,#REF!=A34)))</f>
        <v>#REF!</v>
      </c>
    </row>
    <row r="35" spans="2:121" x14ac:dyDescent="0.25">
      <c r="B35" t="e" cm="1">
        <f t="array" ref="B35">TRANSPOSE(_xlfn._xlws.SORT(_xlfn._xlws.FILTER(#REF!&amp;" | "&amp;#REF!,#REF!=A35)))</f>
        <v>#REF!</v>
      </c>
      <c r="DQ35" t="e" cm="1">
        <f t="array" ref="DQ35">TRANSPOSE(_xlfn._xlws.SORT(_xlfn._xlws.FILTER(#REF!,#REF!=A35)))</f>
        <v>#REF!</v>
      </c>
    </row>
    <row r="36" spans="2:121" x14ac:dyDescent="0.25">
      <c r="B36" t="e" cm="1">
        <f t="array" ref="B36">TRANSPOSE(_xlfn._xlws.SORT(_xlfn._xlws.FILTER(#REF!&amp;" | "&amp;#REF!,#REF!=A36)))</f>
        <v>#REF!</v>
      </c>
      <c r="DQ36" t="e" cm="1">
        <f t="array" ref="DQ36">TRANSPOSE(_xlfn._xlws.SORT(_xlfn._xlws.FILTER(#REF!,#REF!=A36)))</f>
        <v>#REF!</v>
      </c>
    </row>
    <row r="37" spans="2:121" x14ac:dyDescent="0.25">
      <c r="B37" t="e" cm="1">
        <f t="array" ref="B37">TRANSPOSE(_xlfn._xlws.SORT(_xlfn._xlws.FILTER(#REF!&amp;" | "&amp;#REF!,#REF!=A37)))</f>
        <v>#REF!</v>
      </c>
      <c r="DQ37" t="e" cm="1">
        <f t="array" ref="DQ37">TRANSPOSE(_xlfn._xlws.SORT(_xlfn._xlws.FILTER(#REF!,#REF!=A37)))</f>
        <v>#REF!</v>
      </c>
    </row>
    <row r="38" spans="2:121" x14ac:dyDescent="0.25">
      <c r="B38" t="e" cm="1">
        <f t="array" ref="B38">TRANSPOSE(_xlfn._xlws.SORT(_xlfn._xlws.FILTER(#REF!&amp;" | "&amp;#REF!,#REF!=A38)))</f>
        <v>#REF!</v>
      </c>
      <c r="DQ38" t="e" cm="1">
        <f t="array" ref="DQ38">TRANSPOSE(_xlfn._xlws.SORT(_xlfn._xlws.FILTER(#REF!,#REF!=A38)))</f>
        <v>#REF!</v>
      </c>
    </row>
    <row r="39" spans="2:121" x14ac:dyDescent="0.25">
      <c r="B39" t="e" cm="1">
        <f t="array" ref="B39">TRANSPOSE(_xlfn._xlws.SORT(_xlfn._xlws.FILTER(#REF!&amp;" | "&amp;#REF!,#REF!=A39)))</f>
        <v>#REF!</v>
      </c>
      <c r="DQ39" t="e" cm="1">
        <f t="array" ref="DQ39">TRANSPOSE(_xlfn._xlws.SORT(_xlfn._xlws.FILTER(#REF!,#REF!=A39)))</f>
        <v>#REF!</v>
      </c>
    </row>
    <row r="40" spans="2:121" x14ac:dyDescent="0.25">
      <c r="B40" t="e" cm="1">
        <f t="array" ref="B40">TRANSPOSE(_xlfn._xlws.SORT(_xlfn._xlws.FILTER(#REF!&amp;" | "&amp;#REF!,#REF!=A40)))</f>
        <v>#REF!</v>
      </c>
      <c r="DQ40" t="e" cm="1">
        <f t="array" ref="DQ40">TRANSPOSE(_xlfn._xlws.SORT(_xlfn._xlws.FILTER(#REF!,#REF!=A40)))</f>
        <v>#REF!</v>
      </c>
    </row>
    <row r="41" spans="2:121" x14ac:dyDescent="0.25">
      <c r="B41" t="e" cm="1">
        <f t="array" ref="B41">TRANSPOSE(_xlfn._xlws.SORT(_xlfn._xlws.FILTER(#REF!&amp;" | "&amp;#REF!,#REF!=A41)))</f>
        <v>#REF!</v>
      </c>
      <c r="DQ41" t="e" cm="1">
        <f t="array" ref="DQ41">TRANSPOSE(_xlfn._xlws.SORT(_xlfn._xlws.FILTER(#REF!,#REF!=A41)))</f>
        <v>#REF!</v>
      </c>
    </row>
    <row r="42" spans="2:121" x14ac:dyDescent="0.25">
      <c r="B42" t="e" cm="1">
        <f t="array" ref="B42">TRANSPOSE(_xlfn._xlws.SORT(_xlfn._xlws.FILTER(#REF!&amp;" | "&amp;#REF!,#REF!=A42)))</f>
        <v>#REF!</v>
      </c>
      <c r="DQ42" t="e" cm="1">
        <f t="array" ref="DQ42">TRANSPOSE(_xlfn._xlws.SORT(_xlfn._xlws.FILTER(#REF!,#REF!=A42)))</f>
        <v>#REF!</v>
      </c>
    </row>
    <row r="43" spans="2:121" x14ac:dyDescent="0.25">
      <c r="B43" t="e" cm="1">
        <f t="array" ref="B43">TRANSPOSE(_xlfn._xlws.SORT(_xlfn._xlws.FILTER(#REF!&amp;" | "&amp;#REF!,#REF!=A43)))</f>
        <v>#REF!</v>
      </c>
      <c r="DQ43" t="e" cm="1">
        <f t="array" ref="DQ43">TRANSPOSE(_xlfn._xlws.SORT(_xlfn._xlws.FILTER(#REF!,#REF!=A43)))</f>
        <v>#REF!</v>
      </c>
    </row>
    <row r="44" spans="2:121" x14ac:dyDescent="0.25">
      <c r="B44" t="e" cm="1">
        <f t="array" ref="B44">TRANSPOSE(_xlfn._xlws.SORT(_xlfn._xlws.FILTER(#REF!&amp;" | "&amp;#REF!,#REF!=A44)))</f>
        <v>#REF!</v>
      </c>
      <c r="DQ44" t="e" cm="1">
        <f t="array" ref="DQ44">TRANSPOSE(_xlfn._xlws.SORT(_xlfn._xlws.FILTER(#REF!,#REF!=A44)))</f>
        <v>#REF!</v>
      </c>
    </row>
    <row r="45" spans="2:121" x14ac:dyDescent="0.25">
      <c r="B45" t="e" cm="1">
        <f t="array" ref="B45">TRANSPOSE(_xlfn._xlws.SORT(_xlfn._xlws.FILTER(#REF!&amp;" | "&amp;#REF!,#REF!=A45)))</f>
        <v>#REF!</v>
      </c>
      <c r="DQ45" t="e" cm="1">
        <f t="array" ref="DQ45">TRANSPOSE(_xlfn._xlws.SORT(_xlfn._xlws.FILTER(#REF!,#REF!=A45)))</f>
        <v>#REF!</v>
      </c>
    </row>
    <row r="46" spans="2:121" x14ac:dyDescent="0.25">
      <c r="B46" t="e" cm="1">
        <f t="array" ref="B46">TRANSPOSE(_xlfn._xlws.SORT(_xlfn._xlws.FILTER(#REF!&amp;" | "&amp;#REF!,#REF!=A46)))</f>
        <v>#REF!</v>
      </c>
      <c r="DQ46" t="e" cm="1">
        <f t="array" ref="DQ46">TRANSPOSE(_xlfn._xlws.SORT(_xlfn._xlws.FILTER(#REF!,#REF!=A46)))</f>
        <v>#REF!</v>
      </c>
    </row>
    <row r="47" spans="2:121" x14ac:dyDescent="0.25">
      <c r="B47" t="e" cm="1">
        <f t="array" ref="B47">TRANSPOSE(_xlfn._xlws.SORT(_xlfn._xlws.FILTER(#REF!&amp;" | "&amp;#REF!,#REF!=A47)))</f>
        <v>#REF!</v>
      </c>
      <c r="DQ47" t="e" cm="1">
        <f t="array" ref="DQ47">TRANSPOSE(_xlfn._xlws.SORT(_xlfn._xlws.FILTER(#REF!,#REF!=A47)))</f>
        <v>#REF!</v>
      </c>
    </row>
    <row r="48" spans="2:121" x14ac:dyDescent="0.25">
      <c r="B48" t="e" cm="1">
        <f t="array" ref="B48">TRANSPOSE(_xlfn._xlws.SORT(_xlfn._xlws.FILTER(#REF!&amp;" | "&amp;#REF!,#REF!=A48)))</f>
        <v>#REF!</v>
      </c>
      <c r="DQ48" t="e" cm="1">
        <f t="array" ref="DQ48">TRANSPOSE(_xlfn._xlws.SORT(_xlfn._xlws.FILTER(#REF!,#REF!=A48)))</f>
        <v>#REF!</v>
      </c>
    </row>
    <row r="49" spans="2:121" x14ac:dyDescent="0.25">
      <c r="B49" t="e" cm="1">
        <f t="array" ref="B49">TRANSPOSE(_xlfn._xlws.SORT(_xlfn._xlws.FILTER(#REF!&amp;" | "&amp;#REF!,#REF!=A49)))</f>
        <v>#REF!</v>
      </c>
      <c r="DQ49" t="e" cm="1">
        <f t="array" ref="DQ49">TRANSPOSE(_xlfn._xlws.SORT(_xlfn._xlws.FILTER(#REF!,#REF!=A49)))</f>
        <v>#REF!</v>
      </c>
    </row>
    <row r="50" spans="2:121" x14ac:dyDescent="0.25">
      <c r="B50" t="e" cm="1">
        <f t="array" ref="B50">TRANSPOSE(_xlfn._xlws.SORT(_xlfn._xlws.FILTER(#REF!&amp;" | "&amp;#REF!,#REF!=A50)))</f>
        <v>#REF!</v>
      </c>
      <c r="DQ50" t="e" cm="1">
        <f t="array" ref="DQ50">TRANSPOSE(_xlfn._xlws.SORT(_xlfn._xlws.FILTER(#REF!,#REF!=A50)))</f>
        <v>#REF!</v>
      </c>
    </row>
    <row r="51" spans="2:121" x14ac:dyDescent="0.25">
      <c r="B51" t="e" cm="1">
        <f t="array" ref="B51">TRANSPOSE(_xlfn._xlws.SORT(_xlfn._xlws.FILTER(#REF!&amp;" | "&amp;#REF!,#REF!=A51)))</f>
        <v>#REF!</v>
      </c>
      <c r="DQ51" t="e" cm="1">
        <f t="array" ref="DQ51">TRANSPOSE(_xlfn._xlws.SORT(_xlfn._xlws.FILTER(#REF!,#REF!=A51)))</f>
        <v>#REF!</v>
      </c>
    </row>
    <row r="52" spans="2:121" x14ac:dyDescent="0.25">
      <c r="B52" t="e" cm="1">
        <f t="array" ref="B52">TRANSPOSE(_xlfn._xlws.SORT(_xlfn._xlws.FILTER(#REF!&amp;" | "&amp;#REF!,#REF!=A52)))</f>
        <v>#REF!</v>
      </c>
      <c r="DQ52" t="e" cm="1">
        <f t="array" ref="DQ52">TRANSPOSE(_xlfn._xlws.SORT(_xlfn._xlws.FILTER(#REF!,#REF!=A52)))</f>
        <v>#REF!</v>
      </c>
    </row>
    <row r="53" spans="2:121" x14ac:dyDescent="0.25">
      <c r="B53" t="e" cm="1">
        <f t="array" ref="B53">TRANSPOSE(_xlfn._xlws.SORT(_xlfn._xlws.FILTER(#REF!&amp;" | "&amp;#REF!,#REF!=A53)))</f>
        <v>#REF!</v>
      </c>
      <c r="DQ53" t="e" cm="1">
        <f t="array" ref="DQ53">TRANSPOSE(_xlfn._xlws.SORT(_xlfn._xlws.FILTER(#REF!,#REF!=A53)))</f>
        <v>#REF!</v>
      </c>
    </row>
    <row r="54" spans="2:121" x14ac:dyDescent="0.25">
      <c r="B54" t="e" cm="1">
        <f t="array" ref="B54">TRANSPOSE(_xlfn._xlws.SORT(_xlfn._xlws.FILTER(#REF!&amp;" | "&amp;#REF!,#REF!=A54)))</f>
        <v>#REF!</v>
      </c>
      <c r="DQ54" t="e" cm="1">
        <f t="array" ref="DQ54">TRANSPOSE(_xlfn._xlws.SORT(_xlfn._xlws.FILTER(#REF!,#REF!=A54)))</f>
        <v>#REF!</v>
      </c>
    </row>
    <row r="55" spans="2:121" x14ac:dyDescent="0.25">
      <c r="B55" t="e" cm="1">
        <f t="array" ref="B55">TRANSPOSE(_xlfn._xlws.SORT(_xlfn._xlws.FILTER(#REF!&amp;" | "&amp;#REF!,#REF!=A55)))</f>
        <v>#REF!</v>
      </c>
      <c r="DQ55" t="e" cm="1">
        <f t="array" ref="DQ55">TRANSPOSE(_xlfn._xlws.SORT(_xlfn._xlws.FILTER(#REF!,#REF!=A55)))</f>
        <v>#REF!</v>
      </c>
    </row>
    <row r="56" spans="2:121" x14ac:dyDescent="0.25">
      <c r="B56" t="e" cm="1">
        <f t="array" ref="B56">TRANSPOSE(_xlfn._xlws.SORT(_xlfn._xlws.FILTER(#REF!&amp;" | "&amp;#REF!,#REF!=A56)))</f>
        <v>#REF!</v>
      </c>
      <c r="DQ56" t="e" cm="1">
        <f t="array" ref="DQ56">TRANSPOSE(_xlfn._xlws.SORT(_xlfn._xlws.FILTER(#REF!,#REF!=A56)))</f>
        <v>#REF!</v>
      </c>
    </row>
    <row r="57" spans="2:121" x14ac:dyDescent="0.25">
      <c r="B57" t="e" cm="1">
        <f t="array" ref="B57">TRANSPOSE(_xlfn._xlws.SORT(_xlfn._xlws.FILTER(#REF!&amp;" | "&amp;#REF!,#REF!=A57)))</f>
        <v>#REF!</v>
      </c>
      <c r="DQ57" t="e" cm="1">
        <f t="array" ref="DQ57">TRANSPOSE(_xlfn._xlws.SORT(_xlfn._xlws.FILTER(#REF!,#REF!=A57)))</f>
        <v>#REF!</v>
      </c>
    </row>
    <row r="58" spans="2:121" x14ac:dyDescent="0.25">
      <c r="B58" t="e" cm="1">
        <f t="array" ref="B58">TRANSPOSE(_xlfn._xlws.SORT(_xlfn._xlws.FILTER(#REF!&amp;" | "&amp;#REF!,#REF!=A58)))</f>
        <v>#REF!</v>
      </c>
      <c r="DQ58" t="e" cm="1">
        <f t="array" ref="DQ58">TRANSPOSE(_xlfn._xlws.SORT(_xlfn._xlws.FILTER(#REF!,#REF!=A58)))</f>
        <v>#REF!</v>
      </c>
    </row>
    <row r="59" spans="2:121" x14ac:dyDescent="0.25">
      <c r="B59" t="e" cm="1">
        <f t="array" ref="B59">TRANSPOSE(_xlfn._xlws.SORT(_xlfn._xlws.FILTER(#REF!&amp;" | "&amp;#REF!,#REF!=A59)))</f>
        <v>#REF!</v>
      </c>
      <c r="DQ59" t="e" cm="1">
        <f t="array" ref="DQ59">TRANSPOSE(_xlfn._xlws.SORT(_xlfn._xlws.FILTER(#REF!,#REF!=A59)))</f>
        <v>#REF!</v>
      </c>
    </row>
    <row r="60" spans="2:121" x14ac:dyDescent="0.25">
      <c r="B60" t="e" cm="1">
        <f t="array" ref="B60">TRANSPOSE(_xlfn._xlws.SORT(_xlfn._xlws.FILTER(#REF!&amp;" | "&amp;#REF!,#REF!=A60)))</f>
        <v>#REF!</v>
      </c>
      <c r="DQ60" t="e" cm="1">
        <f t="array" ref="DQ60">TRANSPOSE(_xlfn._xlws.SORT(_xlfn._xlws.FILTER(#REF!,#REF!=A60)))</f>
        <v>#REF!</v>
      </c>
    </row>
    <row r="61" spans="2:121" x14ac:dyDescent="0.25">
      <c r="B61" t="e" cm="1">
        <f t="array" ref="B61">TRANSPOSE(_xlfn._xlws.SORT(_xlfn._xlws.FILTER(#REF!&amp;" | "&amp;#REF!,#REF!=A61)))</f>
        <v>#REF!</v>
      </c>
      <c r="DQ61" t="e" cm="1">
        <f t="array" ref="DQ61">TRANSPOSE(_xlfn._xlws.SORT(_xlfn._xlws.FILTER(#REF!,#REF!=A61)))</f>
        <v>#REF!</v>
      </c>
    </row>
    <row r="62" spans="2:121" x14ac:dyDescent="0.25">
      <c r="B62" t="e" cm="1">
        <f t="array" ref="B62">TRANSPOSE(_xlfn._xlws.SORT(_xlfn._xlws.FILTER(#REF!&amp;" | "&amp;#REF!,#REF!=A62)))</f>
        <v>#REF!</v>
      </c>
      <c r="DQ62" t="e" cm="1">
        <f t="array" ref="DQ62">TRANSPOSE(_xlfn._xlws.SORT(_xlfn._xlws.FILTER(#REF!,#REF!=A62)))</f>
        <v>#REF!</v>
      </c>
    </row>
    <row r="63" spans="2:121" x14ac:dyDescent="0.25">
      <c r="B63" t="e" cm="1">
        <f t="array" ref="B63">TRANSPOSE(_xlfn._xlws.SORT(_xlfn._xlws.FILTER(#REF!&amp;" | "&amp;#REF!,#REF!=A63)))</f>
        <v>#REF!</v>
      </c>
      <c r="DQ63" t="e" cm="1">
        <f t="array" ref="DQ63">TRANSPOSE(_xlfn._xlws.SORT(_xlfn._xlws.FILTER(#REF!,#REF!=A63)))</f>
        <v>#REF!</v>
      </c>
    </row>
    <row r="64" spans="2:121" x14ac:dyDescent="0.25">
      <c r="B64" t="e" cm="1">
        <f t="array" ref="B64">TRANSPOSE(_xlfn._xlws.SORT(_xlfn._xlws.FILTER(#REF!&amp;" | "&amp;#REF!,#REF!=A64)))</f>
        <v>#REF!</v>
      </c>
      <c r="DQ64" t="e" cm="1">
        <f t="array" ref="DQ64">TRANSPOSE(_xlfn._xlws.SORT(_xlfn._xlws.FILTER(#REF!,#REF!=A64)))</f>
        <v>#REF!</v>
      </c>
    </row>
    <row r="65" spans="2:121" x14ac:dyDescent="0.25">
      <c r="B65" t="e" cm="1">
        <f t="array" ref="B65">TRANSPOSE(_xlfn._xlws.SORT(_xlfn._xlws.FILTER(#REF!&amp;" | "&amp;#REF!,#REF!=A65)))</f>
        <v>#REF!</v>
      </c>
      <c r="DQ65" t="e" cm="1">
        <f t="array" ref="DQ65">TRANSPOSE(_xlfn._xlws.SORT(_xlfn._xlws.FILTER(#REF!,#REF!=A65)))</f>
        <v>#REF!</v>
      </c>
    </row>
    <row r="66" spans="2:121" x14ac:dyDescent="0.25">
      <c r="B66" t="e" cm="1">
        <f t="array" ref="B66">TRANSPOSE(_xlfn._xlws.SORT(_xlfn._xlws.FILTER(#REF!&amp;" | "&amp;#REF!,#REF!=A66)))</f>
        <v>#REF!</v>
      </c>
      <c r="DQ66" t="e" cm="1">
        <f t="array" ref="DQ66">TRANSPOSE(_xlfn._xlws.SORT(_xlfn._xlws.FILTER(#REF!,#REF!=A66)))</f>
        <v>#REF!</v>
      </c>
    </row>
    <row r="67" spans="2:121" x14ac:dyDescent="0.25">
      <c r="B67" t="e" cm="1">
        <f t="array" ref="B67">TRANSPOSE(_xlfn._xlws.SORT(_xlfn._xlws.FILTER(#REF!&amp;" | "&amp;#REF!,#REF!=A67)))</f>
        <v>#REF!</v>
      </c>
      <c r="DQ67" t="e" cm="1">
        <f t="array" ref="DQ67">TRANSPOSE(_xlfn._xlws.SORT(_xlfn._xlws.FILTER(#REF!,#REF!=A67)))</f>
        <v>#REF!</v>
      </c>
    </row>
    <row r="68" spans="2:121" x14ac:dyDescent="0.25">
      <c r="B68" t="e" cm="1">
        <f t="array" ref="B68">TRANSPOSE(_xlfn._xlws.SORT(_xlfn._xlws.FILTER(#REF!&amp;" | "&amp;#REF!,#REF!=A68)))</f>
        <v>#REF!</v>
      </c>
      <c r="DQ68" t="e" cm="1">
        <f t="array" ref="DQ68">TRANSPOSE(_xlfn._xlws.SORT(_xlfn._xlws.FILTER(#REF!,#REF!=A68)))</f>
        <v>#REF!</v>
      </c>
    </row>
    <row r="69" spans="2:121" x14ac:dyDescent="0.25">
      <c r="B69" t="e" cm="1">
        <f t="array" ref="B69">TRANSPOSE(_xlfn._xlws.SORT(_xlfn._xlws.FILTER(#REF!&amp;" | "&amp;#REF!,#REF!=A69)))</f>
        <v>#REF!</v>
      </c>
      <c r="DQ69" t="e" cm="1">
        <f t="array" ref="DQ69">TRANSPOSE(_xlfn._xlws.SORT(_xlfn._xlws.FILTER(#REF!,#REF!=A69)))</f>
        <v>#REF!</v>
      </c>
    </row>
    <row r="70" spans="2:121" x14ac:dyDescent="0.25">
      <c r="B70" t="e" cm="1">
        <f t="array" ref="B70">TRANSPOSE(_xlfn._xlws.SORT(_xlfn._xlws.FILTER(#REF!&amp;" | "&amp;#REF!,#REF!=A70)))</f>
        <v>#REF!</v>
      </c>
      <c r="DQ70" t="e" cm="1">
        <f t="array" ref="DQ70">TRANSPOSE(_xlfn._xlws.SORT(_xlfn._xlws.FILTER(#REF!,#REF!=A70)))</f>
        <v>#REF!</v>
      </c>
    </row>
    <row r="71" spans="2:121" x14ac:dyDescent="0.25">
      <c r="B71" t="e" cm="1">
        <f t="array" ref="B71">TRANSPOSE(_xlfn._xlws.SORT(_xlfn._xlws.FILTER(#REF!&amp;" | "&amp;#REF!,#REF!=A71)))</f>
        <v>#REF!</v>
      </c>
      <c r="DQ71" t="e" cm="1">
        <f t="array" ref="DQ71">TRANSPOSE(_xlfn._xlws.SORT(_xlfn._xlws.FILTER(#REF!,#REF!=A71)))</f>
        <v>#REF!</v>
      </c>
    </row>
    <row r="72" spans="2:121" x14ac:dyDescent="0.25">
      <c r="B72" t="e" cm="1">
        <f t="array" ref="B72">TRANSPOSE(_xlfn._xlws.SORT(_xlfn._xlws.FILTER(#REF!&amp;" | "&amp;#REF!,#REF!=A72)))</f>
        <v>#REF!</v>
      </c>
      <c r="DQ72" t="e" cm="1">
        <f t="array" ref="DQ72">TRANSPOSE(_xlfn._xlws.SORT(_xlfn._xlws.FILTER(#REF!,#REF!=A72)))</f>
        <v>#REF!</v>
      </c>
    </row>
    <row r="73" spans="2:121" x14ac:dyDescent="0.25">
      <c r="B73" t="e" cm="1">
        <f t="array" ref="B73">TRANSPOSE(_xlfn._xlws.SORT(_xlfn._xlws.FILTER(#REF!&amp;" | "&amp;#REF!,#REF!=A73)))</f>
        <v>#REF!</v>
      </c>
      <c r="DQ73" t="e" cm="1">
        <f t="array" ref="DQ73">TRANSPOSE(_xlfn._xlws.SORT(_xlfn._xlws.FILTER(#REF!,#REF!=A73)))</f>
        <v>#REF!</v>
      </c>
    </row>
    <row r="74" spans="2:121" x14ac:dyDescent="0.25">
      <c r="B74" t="e" cm="1">
        <f t="array" ref="B74">TRANSPOSE(_xlfn._xlws.SORT(_xlfn._xlws.FILTER(#REF!&amp;" | "&amp;#REF!,#REF!=A74)))</f>
        <v>#REF!</v>
      </c>
      <c r="DQ74" t="e" cm="1">
        <f t="array" ref="DQ74">TRANSPOSE(_xlfn._xlws.SORT(_xlfn._xlws.FILTER(#REF!,#REF!=A74)))</f>
        <v>#REF!</v>
      </c>
    </row>
    <row r="75" spans="2:121" x14ac:dyDescent="0.25">
      <c r="B75" t="e" cm="1">
        <f t="array" ref="B75">TRANSPOSE(_xlfn._xlws.SORT(_xlfn._xlws.FILTER(#REF!&amp;" | "&amp;#REF!,#REF!=A75)))</f>
        <v>#REF!</v>
      </c>
      <c r="DQ75" t="e" cm="1">
        <f t="array" ref="DQ75">TRANSPOSE(_xlfn._xlws.SORT(_xlfn._xlws.FILTER(#REF!,#REF!=A75)))</f>
        <v>#REF!</v>
      </c>
    </row>
    <row r="76" spans="2:121" x14ac:dyDescent="0.25">
      <c r="B76" t="e" cm="1">
        <f t="array" ref="B76">TRANSPOSE(_xlfn._xlws.SORT(_xlfn._xlws.FILTER(#REF!&amp;" | "&amp;#REF!,#REF!=A76)))</f>
        <v>#REF!</v>
      </c>
      <c r="DQ76" t="e" cm="1">
        <f t="array" ref="DQ76">TRANSPOSE(_xlfn._xlws.SORT(_xlfn._xlws.FILTER(#REF!,#REF!=A76)))</f>
        <v>#REF!</v>
      </c>
    </row>
    <row r="77" spans="2:121" x14ac:dyDescent="0.25">
      <c r="B77" t="e" cm="1">
        <f t="array" ref="B77">TRANSPOSE(_xlfn._xlws.SORT(_xlfn._xlws.FILTER(#REF!&amp;" | "&amp;#REF!,#REF!=A77)))</f>
        <v>#REF!</v>
      </c>
      <c r="DQ77" t="e" cm="1">
        <f t="array" ref="DQ77">TRANSPOSE(_xlfn._xlws.SORT(_xlfn._xlws.FILTER(#REF!,#REF!=A77)))</f>
        <v>#REF!</v>
      </c>
    </row>
    <row r="78" spans="2:121" x14ac:dyDescent="0.25">
      <c r="B78" t="e" cm="1">
        <f t="array" ref="B78">TRANSPOSE(_xlfn._xlws.SORT(_xlfn._xlws.FILTER(#REF!&amp;" | "&amp;#REF!,#REF!=A78)))</f>
        <v>#REF!</v>
      </c>
      <c r="DQ78" t="e" cm="1">
        <f t="array" ref="DQ78">TRANSPOSE(_xlfn._xlws.SORT(_xlfn._xlws.FILTER(#REF!,#REF!=A78)))</f>
        <v>#REF!</v>
      </c>
    </row>
    <row r="79" spans="2:121" x14ac:dyDescent="0.25">
      <c r="B79" t="e" cm="1">
        <f t="array" ref="B79">TRANSPOSE(_xlfn._xlws.SORT(_xlfn._xlws.FILTER(#REF!&amp;" | "&amp;#REF!,#REF!=A79)))</f>
        <v>#REF!</v>
      </c>
      <c r="DQ79" t="e" cm="1">
        <f t="array" ref="DQ79">TRANSPOSE(_xlfn._xlws.SORT(_xlfn._xlws.FILTER(#REF!,#REF!=A79)))</f>
        <v>#REF!</v>
      </c>
    </row>
    <row r="80" spans="2:121" x14ac:dyDescent="0.25">
      <c r="B80" t="e" cm="1">
        <f t="array" ref="B80">TRANSPOSE(_xlfn._xlws.SORT(_xlfn._xlws.FILTER(#REF!&amp;" | "&amp;#REF!,#REF!=A80)))</f>
        <v>#REF!</v>
      </c>
      <c r="DQ80" t="e" cm="1">
        <f t="array" ref="DQ80">TRANSPOSE(_xlfn._xlws.SORT(_xlfn._xlws.FILTER(#REF!,#REF!=A80)))</f>
        <v>#REF!</v>
      </c>
    </row>
    <row r="81" spans="2:121" x14ac:dyDescent="0.25">
      <c r="B81" t="e" cm="1">
        <f t="array" ref="B81">TRANSPOSE(_xlfn._xlws.SORT(_xlfn._xlws.FILTER(#REF!&amp;" | "&amp;#REF!,#REF!=A81)))</f>
        <v>#REF!</v>
      </c>
      <c r="DQ81" t="e" cm="1">
        <f t="array" ref="DQ81">TRANSPOSE(_xlfn._xlws.SORT(_xlfn._xlws.FILTER(#REF!,#REF!=A81)))</f>
        <v>#REF!</v>
      </c>
    </row>
    <row r="82" spans="2:121" x14ac:dyDescent="0.25">
      <c r="B82" t="e" cm="1">
        <f t="array" ref="B82">TRANSPOSE(_xlfn._xlws.SORT(_xlfn._xlws.FILTER(#REF!&amp;" | "&amp;#REF!,#REF!=A82)))</f>
        <v>#REF!</v>
      </c>
      <c r="DQ82" t="e" cm="1">
        <f t="array" ref="DQ82">TRANSPOSE(_xlfn._xlws.SORT(_xlfn._xlws.FILTER(#REF!,#REF!=A82)))</f>
        <v>#REF!</v>
      </c>
    </row>
    <row r="83" spans="2:121" x14ac:dyDescent="0.25">
      <c r="B83" t="e" cm="1">
        <f t="array" ref="B83">TRANSPOSE(_xlfn._xlws.SORT(_xlfn._xlws.FILTER(#REF!&amp;" | "&amp;#REF!,#REF!=A83)))</f>
        <v>#REF!</v>
      </c>
      <c r="DQ83" t="e" cm="1">
        <f t="array" ref="DQ83">TRANSPOSE(_xlfn._xlws.SORT(_xlfn._xlws.FILTER(#REF!,#REF!=A83)))</f>
        <v>#REF!</v>
      </c>
    </row>
    <row r="84" spans="2:121" x14ac:dyDescent="0.25">
      <c r="B84" t="e" cm="1">
        <f t="array" ref="B84">TRANSPOSE(_xlfn._xlws.SORT(_xlfn._xlws.FILTER(#REF!&amp;" | "&amp;#REF!,#REF!=A84)))</f>
        <v>#REF!</v>
      </c>
      <c r="DQ84" t="e" cm="1">
        <f t="array" ref="DQ84">TRANSPOSE(_xlfn._xlws.SORT(_xlfn._xlws.FILTER(#REF!,#REF!=A84)))</f>
        <v>#REF!</v>
      </c>
    </row>
    <row r="85" spans="2:121" x14ac:dyDescent="0.25">
      <c r="B85" t="e" cm="1">
        <f t="array" ref="B85">TRANSPOSE(_xlfn._xlws.SORT(_xlfn._xlws.FILTER(#REF!&amp;" | "&amp;#REF!,#REF!=A85)))</f>
        <v>#REF!</v>
      </c>
      <c r="DQ85" t="e" cm="1">
        <f t="array" ref="DQ85">TRANSPOSE(_xlfn._xlws.SORT(_xlfn._xlws.FILTER(#REF!,#REF!=A85)))</f>
        <v>#REF!</v>
      </c>
    </row>
    <row r="86" spans="2:121" x14ac:dyDescent="0.25">
      <c r="B86" t="e" cm="1">
        <f t="array" ref="B86">TRANSPOSE(_xlfn._xlws.SORT(_xlfn._xlws.FILTER(#REF!&amp;" | "&amp;#REF!,#REF!=A86)))</f>
        <v>#REF!</v>
      </c>
      <c r="DQ86" t="e" cm="1">
        <f t="array" ref="DQ86">TRANSPOSE(_xlfn._xlws.SORT(_xlfn._xlws.FILTER(#REF!,#REF!=A86)))</f>
        <v>#REF!</v>
      </c>
    </row>
    <row r="87" spans="2:121" x14ac:dyDescent="0.25">
      <c r="B87" t="e" cm="1">
        <f t="array" ref="B87">TRANSPOSE(_xlfn._xlws.SORT(_xlfn._xlws.FILTER(#REF!&amp;" | "&amp;#REF!,#REF!=A87)))</f>
        <v>#REF!</v>
      </c>
      <c r="DQ87" t="e" cm="1">
        <f t="array" ref="DQ87">TRANSPOSE(_xlfn._xlws.SORT(_xlfn._xlws.FILTER(#REF!,#REF!=A87)))</f>
        <v>#REF!</v>
      </c>
    </row>
    <row r="88" spans="2:121" x14ac:dyDescent="0.25">
      <c r="B88" t="e" cm="1">
        <f t="array" ref="B88">TRANSPOSE(_xlfn._xlws.SORT(_xlfn._xlws.FILTER(#REF!&amp;" | "&amp;#REF!,#REF!=A88)))</f>
        <v>#REF!</v>
      </c>
      <c r="DQ88" t="e" cm="1">
        <f t="array" ref="DQ88">TRANSPOSE(_xlfn._xlws.SORT(_xlfn._xlws.FILTER(#REF!,#REF!=A88)))</f>
        <v>#REF!</v>
      </c>
    </row>
    <row r="89" spans="2:121" x14ac:dyDescent="0.25">
      <c r="B89" t="e" cm="1">
        <f t="array" ref="B89">TRANSPOSE(_xlfn._xlws.SORT(_xlfn._xlws.FILTER(#REF!&amp;" | "&amp;#REF!,#REF!=A89)))</f>
        <v>#REF!</v>
      </c>
      <c r="DQ89" t="e" cm="1">
        <f t="array" ref="DQ89">TRANSPOSE(_xlfn._xlws.SORT(_xlfn._xlws.FILTER(#REF!,#REF!=A89)))</f>
        <v>#REF!</v>
      </c>
    </row>
    <row r="90" spans="2:121" x14ac:dyDescent="0.25">
      <c r="B90" t="e" cm="1">
        <f t="array" ref="B90">TRANSPOSE(_xlfn._xlws.SORT(_xlfn._xlws.FILTER(#REF!&amp;" | "&amp;#REF!,#REF!=A90)))</f>
        <v>#REF!</v>
      </c>
      <c r="DQ90" t="e" cm="1">
        <f t="array" ref="DQ90">TRANSPOSE(_xlfn._xlws.SORT(_xlfn._xlws.FILTER(#REF!,#REF!=A90)))</f>
        <v>#REF!</v>
      </c>
    </row>
    <row r="91" spans="2:121" x14ac:dyDescent="0.25">
      <c r="B91" t="e" cm="1">
        <f t="array" ref="B91">TRANSPOSE(_xlfn._xlws.SORT(_xlfn._xlws.FILTER(#REF!&amp;" | "&amp;#REF!,#REF!=A91)))</f>
        <v>#REF!</v>
      </c>
      <c r="DQ91" t="e" cm="1">
        <f t="array" ref="DQ91">TRANSPOSE(_xlfn._xlws.SORT(_xlfn._xlws.FILTER(#REF!,#REF!=A91)))</f>
        <v>#REF!</v>
      </c>
    </row>
    <row r="92" spans="2:121" x14ac:dyDescent="0.25">
      <c r="B92" t="e" cm="1">
        <f t="array" ref="B92">TRANSPOSE(_xlfn._xlws.SORT(_xlfn._xlws.FILTER(#REF!&amp;" | "&amp;#REF!,#REF!=A92)))</f>
        <v>#REF!</v>
      </c>
      <c r="DQ92" t="e" cm="1">
        <f t="array" ref="DQ92">TRANSPOSE(_xlfn._xlws.SORT(_xlfn._xlws.FILTER(#REF!,#REF!=A92)))</f>
        <v>#REF!</v>
      </c>
    </row>
    <row r="93" spans="2:121" x14ac:dyDescent="0.25">
      <c r="B93" t="e" cm="1">
        <f t="array" ref="B93">TRANSPOSE(_xlfn._xlws.SORT(_xlfn._xlws.FILTER(#REF!&amp;" | "&amp;#REF!,#REF!=A93)))</f>
        <v>#REF!</v>
      </c>
      <c r="DQ93" t="e" cm="1">
        <f t="array" ref="DQ93">TRANSPOSE(_xlfn._xlws.SORT(_xlfn._xlws.FILTER(#REF!,#REF!=A93)))</f>
        <v>#REF!</v>
      </c>
    </row>
    <row r="94" spans="2:121" x14ac:dyDescent="0.25">
      <c r="B94" t="e" cm="1">
        <f t="array" ref="B94">TRANSPOSE(_xlfn._xlws.SORT(_xlfn._xlws.FILTER(#REF!&amp;" | "&amp;#REF!,#REF!=A94)))</f>
        <v>#REF!</v>
      </c>
      <c r="DQ94" t="e" cm="1">
        <f t="array" ref="DQ94">TRANSPOSE(_xlfn._xlws.SORT(_xlfn._xlws.FILTER(#REF!,#REF!=A94)))</f>
        <v>#REF!</v>
      </c>
    </row>
    <row r="95" spans="2:121" x14ac:dyDescent="0.25">
      <c r="B95" t="e" cm="1">
        <f t="array" ref="B95">TRANSPOSE(_xlfn._xlws.SORT(_xlfn._xlws.FILTER(#REF!&amp;" | "&amp;#REF!,#REF!=A95)))</f>
        <v>#REF!</v>
      </c>
      <c r="DQ95" t="e" cm="1">
        <f t="array" ref="DQ95">TRANSPOSE(_xlfn._xlws.SORT(_xlfn._xlws.FILTER(#REF!,#REF!=A95)))</f>
        <v>#REF!</v>
      </c>
    </row>
    <row r="96" spans="2:121" x14ac:dyDescent="0.25">
      <c r="B96" t="e" cm="1">
        <f t="array" ref="B96">TRANSPOSE(_xlfn._xlws.SORT(_xlfn._xlws.FILTER(#REF!&amp;" | "&amp;#REF!,#REF!=A96)))</f>
        <v>#REF!</v>
      </c>
      <c r="DQ96" t="e" cm="1">
        <f t="array" ref="DQ96">TRANSPOSE(_xlfn._xlws.SORT(_xlfn._xlws.FILTER(#REF!,#REF!=A96)))</f>
        <v>#REF!</v>
      </c>
    </row>
    <row r="97" spans="2:121" x14ac:dyDescent="0.25">
      <c r="B97" t="e" cm="1">
        <f t="array" ref="B97">TRANSPOSE(_xlfn._xlws.SORT(_xlfn._xlws.FILTER(#REF!&amp;" | "&amp;#REF!,#REF!=A97)))</f>
        <v>#REF!</v>
      </c>
      <c r="DQ97" t="e" cm="1">
        <f t="array" ref="DQ97">TRANSPOSE(_xlfn._xlws.SORT(_xlfn._xlws.FILTER(#REF!,#REF!=A97)))</f>
        <v>#REF!</v>
      </c>
    </row>
    <row r="98" spans="2:121" x14ac:dyDescent="0.25">
      <c r="B98" t="e" cm="1">
        <f t="array" ref="B98">TRANSPOSE(_xlfn._xlws.SORT(_xlfn._xlws.FILTER(#REF!&amp;" | "&amp;#REF!,#REF!=A98)))</f>
        <v>#REF!</v>
      </c>
      <c r="DQ98" t="e" cm="1">
        <f t="array" ref="DQ98">TRANSPOSE(_xlfn._xlws.SORT(_xlfn._xlws.FILTER(#REF!,#REF!=A98)))</f>
        <v>#REF!</v>
      </c>
    </row>
    <row r="99" spans="2:121" x14ac:dyDescent="0.25">
      <c r="B99" t="e" cm="1">
        <f t="array" ref="B99">TRANSPOSE(_xlfn._xlws.SORT(_xlfn._xlws.FILTER(#REF!&amp;" | "&amp;#REF!,#REF!=A99)))</f>
        <v>#REF!</v>
      </c>
      <c r="DQ99" t="e" cm="1">
        <f t="array" ref="DQ99">TRANSPOSE(_xlfn._xlws.SORT(_xlfn._xlws.FILTER(#REF!,#REF!=A99)))</f>
        <v>#REF!</v>
      </c>
    </row>
    <row r="100" spans="2:121" x14ac:dyDescent="0.25">
      <c r="B100" t="e" cm="1">
        <f t="array" ref="B100">TRANSPOSE(_xlfn._xlws.SORT(_xlfn._xlws.FILTER(#REF!&amp;" | "&amp;#REF!,#REF!=A100)))</f>
        <v>#REF!</v>
      </c>
      <c r="DQ100" t="e" cm="1">
        <f t="array" ref="DQ100">TRANSPOSE(_xlfn._xlws.SORT(_xlfn._xlws.FILTER(#REF!,#REF!=A100)))</f>
        <v>#REF!</v>
      </c>
    </row>
    <row r="101" spans="2:121" x14ac:dyDescent="0.25">
      <c r="B101" t="e" cm="1">
        <f t="array" ref="B101">TRANSPOSE(_xlfn._xlws.SORT(_xlfn._xlws.FILTER(#REF!&amp;" | "&amp;#REF!,#REF!=A101)))</f>
        <v>#REF!</v>
      </c>
      <c r="DQ101" t="e" cm="1">
        <f t="array" ref="DQ101">TRANSPOSE(_xlfn._xlws.SORT(_xlfn._xlws.FILTER(#REF!,#REF!=A101)))</f>
        <v>#REF!</v>
      </c>
    </row>
    <row r="102" spans="2:121" x14ac:dyDescent="0.25">
      <c r="B102" t="e" cm="1">
        <f t="array" ref="B102">TRANSPOSE(_xlfn._xlws.SORT(_xlfn._xlws.FILTER(#REF!&amp;" | "&amp;#REF!,#REF!=A102)))</f>
        <v>#REF!</v>
      </c>
      <c r="DQ102" t="e" cm="1">
        <f t="array" ref="DQ102">TRANSPOSE(_xlfn._xlws.SORT(_xlfn._xlws.FILTER(#REF!,#REF!=A102)))</f>
        <v>#REF!</v>
      </c>
    </row>
    <row r="103" spans="2:121" x14ac:dyDescent="0.25">
      <c r="B103" t="e" cm="1">
        <f t="array" ref="B103">TRANSPOSE(_xlfn._xlws.SORT(_xlfn._xlws.FILTER(#REF!&amp;" | "&amp;#REF!,#REF!=A103)))</f>
        <v>#REF!</v>
      </c>
      <c r="DQ103" t="e" cm="1">
        <f t="array" ref="DQ103">TRANSPOSE(_xlfn._xlws.SORT(_xlfn._xlws.FILTER(#REF!,#REF!=A103)))</f>
        <v>#REF!</v>
      </c>
    </row>
    <row r="104" spans="2:121" x14ac:dyDescent="0.25">
      <c r="B104" t="e" cm="1">
        <f t="array" ref="B104">TRANSPOSE(_xlfn._xlws.SORT(_xlfn._xlws.FILTER(#REF!&amp;" | "&amp;#REF!,#REF!=A104)))</f>
        <v>#REF!</v>
      </c>
      <c r="DQ104" t="e" cm="1">
        <f t="array" ref="DQ104">TRANSPOSE(_xlfn._xlws.SORT(_xlfn._xlws.FILTER(#REF!,#REF!=A104)))</f>
        <v>#REF!</v>
      </c>
    </row>
    <row r="105" spans="2:121" x14ac:dyDescent="0.25">
      <c r="B105" t="e" cm="1">
        <f t="array" ref="B105">TRANSPOSE(_xlfn._xlws.SORT(_xlfn._xlws.FILTER(#REF!&amp;" | "&amp;#REF!,#REF!=A105)))</f>
        <v>#REF!</v>
      </c>
      <c r="DQ105" t="e" cm="1">
        <f t="array" ref="DQ105">TRANSPOSE(_xlfn._xlws.SORT(_xlfn._xlws.FILTER(#REF!,#REF!=A105)))</f>
        <v>#REF!</v>
      </c>
    </row>
    <row r="106" spans="2:121" x14ac:dyDescent="0.25">
      <c r="B106" t="e" cm="1">
        <f t="array" ref="B106">TRANSPOSE(_xlfn._xlws.SORT(_xlfn._xlws.FILTER(#REF!&amp;" | "&amp;#REF!,#REF!=A106)))</f>
        <v>#REF!</v>
      </c>
      <c r="DQ106" t="e" cm="1">
        <f t="array" ref="DQ106">TRANSPOSE(_xlfn._xlws.SORT(_xlfn._xlws.FILTER(#REF!,#REF!=A106)))</f>
        <v>#REF!</v>
      </c>
    </row>
    <row r="107" spans="2:121" x14ac:dyDescent="0.25">
      <c r="B107" t="e" cm="1">
        <f t="array" ref="B107">TRANSPOSE(_xlfn._xlws.SORT(_xlfn._xlws.FILTER(#REF!&amp;" | "&amp;#REF!,#REF!=A107)))</f>
        <v>#REF!</v>
      </c>
      <c r="DQ107" t="e" cm="1">
        <f t="array" ref="DQ107">TRANSPOSE(_xlfn._xlws.SORT(_xlfn._xlws.FILTER(#REF!,#REF!=A107)))</f>
        <v>#REF!</v>
      </c>
    </row>
    <row r="108" spans="2:121" x14ac:dyDescent="0.25">
      <c r="B108" t="e" cm="1">
        <f t="array" ref="B108">TRANSPOSE(_xlfn._xlws.SORT(_xlfn._xlws.FILTER(#REF!&amp;" | "&amp;#REF!,#REF!=A108)))</f>
        <v>#REF!</v>
      </c>
      <c r="DQ108" t="e" cm="1">
        <f t="array" ref="DQ108">TRANSPOSE(_xlfn._xlws.SORT(_xlfn._xlws.FILTER(#REF!,#REF!=A108)))</f>
        <v>#REF!</v>
      </c>
    </row>
    <row r="109" spans="2:121" x14ac:dyDescent="0.25">
      <c r="B109" t="e" cm="1">
        <f t="array" ref="B109">TRANSPOSE(_xlfn._xlws.SORT(_xlfn._xlws.FILTER(#REF!&amp;" | "&amp;#REF!,#REF!=A109)))</f>
        <v>#REF!</v>
      </c>
      <c r="DQ109" t="e" cm="1">
        <f t="array" ref="DQ109">TRANSPOSE(_xlfn._xlws.SORT(_xlfn._xlws.FILTER(#REF!,#REF!=A109)))</f>
        <v>#REF!</v>
      </c>
    </row>
    <row r="110" spans="2:121" x14ac:dyDescent="0.25">
      <c r="B110" t="e" cm="1">
        <f t="array" ref="B110">TRANSPOSE(_xlfn._xlws.SORT(_xlfn._xlws.FILTER(#REF!&amp;" | "&amp;#REF!,#REF!=A110)))</f>
        <v>#REF!</v>
      </c>
      <c r="DQ110" t="e" cm="1">
        <f t="array" ref="DQ110">TRANSPOSE(_xlfn._xlws.SORT(_xlfn._xlws.FILTER(#REF!,#REF!=A110)))</f>
        <v>#REF!</v>
      </c>
    </row>
    <row r="111" spans="2:121" x14ac:dyDescent="0.25">
      <c r="B111" t="e" cm="1">
        <f t="array" ref="B111">TRANSPOSE(_xlfn._xlws.SORT(_xlfn._xlws.FILTER(#REF!&amp;" | "&amp;#REF!,#REF!=A111)))</f>
        <v>#REF!</v>
      </c>
      <c r="DQ111" t="e" cm="1">
        <f t="array" ref="DQ111">TRANSPOSE(_xlfn._xlws.SORT(_xlfn._xlws.FILTER(#REF!,#REF!=A111)))</f>
        <v>#REF!</v>
      </c>
    </row>
    <row r="112" spans="2:121" x14ac:dyDescent="0.25">
      <c r="B112" t="e" cm="1">
        <f t="array" ref="B112">TRANSPOSE(_xlfn._xlws.SORT(_xlfn._xlws.FILTER(#REF!&amp;" | "&amp;#REF!,#REF!=A112)))</f>
        <v>#REF!</v>
      </c>
      <c r="DQ112" t="e" cm="1">
        <f t="array" ref="DQ112">TRANSPOSE(_xlfn._xlws.SORT(_xlfn._xlws.FILTER(#REF!,#REF!=A112)))</f>
        <v>#REF!</v>
      </c>
    </row>
    <row r="113" spans="2:121" x14ac:dyDescent="0.25">
      <c r="B113" t="e" cm="1">
        <f t="array" ref="B113">TRANSPOSE(_xlfn._xlws.SORT(_xlfn._xlws.FILTER(#REF!&amp;" | "&amp;#REF!,#REF!=A113)))</f>
        <v>#REF!</v>
      </c>
      <c r="DQ113" t="e" cm="1">
        <f t="array" ref="DQ113">TRANSPOSE(_xlfn._xlws.SORT(_xlfn._xlws.FILTER(#REF!,#REF!=A113)))</f>
        <v>#REF!</v>
      </c>
    </row>
    <row r="114" spans="2:121" x14ac:dyDescent="0.25">
      <c r="B114" t="e" cm="1">
        <f t="array" ref="B114">TRANSPOSE(_xlfn._xlws.SORT(_xlfn._xlws.FILTER(#REF!&amp;" | "&amp;#REF!,#REF!=A114)))</f>
        <v>#REF!</v>
      </c>
      <c r="DQ114" t="e" cm="1">
        <f t="array" ref="DQ114">TRANSPOSE(_xlfn._xlws.SORT(_xlfn._xlws.FILTER(#REF!,#REF!=A114)))</f>
        <v>#REF!</v>
      </c>
    </row>
    <row r="115" spans="2:121" x14ac:dyDescent="0.25">
      <c r="B115" t="e" cm="1">
        <f t="array" ref="B115">TRANSPOSE(_xlfn._xlws.SORT(_xlfn._xlws.FILTER(#REF!&amp;" | "&amp;#REF!,#REF!=A115)))</f>
        <v>#REF!</v>
      </c>
      <c r="DQ115" t="e" cm="1">
        <f t="array" ref="DQ115">TRANSPOSE(_xlfn._xlws.SORT(_xlfn._xlws.FILTER(#REF!,#REF!=A115)))</f>
        <v>#REF!</v>
      </c>
    </row>
    <row r="116" spans="2:121" x14ac:dyDescent="0.25">
      <c r="B116" t="e" cm="1">
        <f t="array" ref="B116">TRANSPOSE(_xlfn._xlws.SORT(_xlfn._xlws.FILTER(#REF!&amp;" | "&amp;#REF!,#REF!=A116)))</f>
        <v>#REF!</v>
      </c>
      <c r="DQ116" t="e" cm="1">
        <f t="array" ref="DQ116">TRANSPOSE(_xlfn._xlws.SORT(_xlfn._xlws.FILTER(#REF!,#REF!=A116)))</f>
        <v>#REF!</v>
      </c>
    </row>
    <row r="117" spans="2:121" x14ac:dyDescent="0.25">
      <c r="B117" t="e" cm="1">
        <f t="array" ref="B117">TRANSPOSE(_xlfn._xlws.SORT(_xlfn._xlws.FILTER(#REF!&amp;" | "&amp;#REF!,#REF!=A117)))</f>
        <v>#REF!</v>
      </c>
      <c r="DQ117" t="e" cm="1">
        <f t="array" ref="DQ117">TRANSPOSE(_xlfn._xlws.SORT(_xlfn._xlws.FILTER(#REF!,#REF!=A117)))</f>
        <v>#REF!</v>
      </c>
    </row>
    <row r="118" spans="2:121" x14ac:dyDescent="0.25">
      <c r="B118" t="e" cm="1">
        <f t="array" ref="B118">TRANSPOSE(_xlfn._xlws.SORT(_xlfn._xlws.FILTER(#REF!&amp;" | "&amp;#REF!,#REF!=A118)))</f>
        <v>#REF!</v>
      </c>
      <c r="DQ118" t="e" cm="1">
        <f t="array" ref="DQ118">TRANSPOSE(_xlfn._xlws.SORT(_xlfn._xlws.FILTER(#REF!,#REF!=A118)))</f>
        <v>#REF!</v>
      </c>
    </row>
    <row r="119" spans="2:121" x14ac:dyDescent="0.25">
      <c r="B119" t="e" cm="1">
        <f t="array" ref="B119">TRANSPOSE(_xlfn._xlws.SORT(_xlfn._xlws.FILTER(#REF!&amp;" | "&amp;#REF!,#REF!=A119)))</f>
        <v>#REF!</v>
      </c>
      <c r="DQ119" t="e" cm="1">
        <f t="array" ref="DQ119">TRANSPOSE(_xlfn._xlws.SORT(_xlfn._xlws.FILTER(#REF!,#REF!=A119)))</f>
        <v>#REF!</v>
      </c>
    </row>
    <row r="120" spans="2:121" x14ac:dyDescent="0.25">
      <c r="B120" t="e" cm="1">
        <f t="array" ref="B120">TRANSPOSE(_xlfn._xlws.SORT(_xlfn._xlws.FILTER(#REF!&amp;" | "&amp;#REF!,#REF!=A120)))</f>
        <v>#REF!</v>
      </c>
      <c r="DQ120" t="e" cm="1">
        <f t="array" ref="DQ120">TRANSPOSE(_xlfn._xlws.SORT(_xlfn._xlws.FILTER(#REF!,#REF!=A120)))</f>
        <v>#REF!</v>
      </c>
    </row>
    <row r="121" spans="2:121" x14ac:dyDescent="0.25">
      <c r="B121" t="e" cm="1">
        <f t="array" ref="B121">TRANSPOSE(_xlfn._xlws.SORT(_xlfn._xlws.FILTER(#REF!&amp;" | "&amp;#REF!,#REF!=A121)))</f>
        <v>#REF!</v>
      </c>
      <c r="DQ121" t="e" cm="1">
        <f t="array" ref="DQ121">TRANSPOSE(_xlfn._xlws.SORT(_xlfn._xlws.FILTER(#REF!,#REF!=A121)))</f>
        <v>#REF!</v>
      </c>
    </row>
    <row r="122" spans="2:121" x14ac:dyDescent="0.25">
      <c r="B122" t="e" cm="1">
        <f t="array" ref="B122">TRANSPOSE(_xlfn._xlws.SORT(_xlfn._xlws.FILTER(#REF!&amp;" | "&amp;#REF!,#REF!=A122)))</f>
        <v>#REF!</v>
      </c>
      <c r="DQ122" t="e" cm="1">
        <f t="array" ref="DQ122">TRANSPOSE(_xlfn._xlws.SORT(_xlfn._xlws.FILTER(#REF!,#REF!=A122)))</f>
        <v>#REF!</v>
      </c>
    </row>
    <row r="123" spans="2:121" x14ac:dyDescent="0.25">
      <c r="B123" t="e" cm="1">
        <f t="array" ref="B123">TRANSPOSE(_xlfn._xlws.SORT(_xlfn._xlws.FILTER(#REF!&amp;" | "&amp;#REF!,#REF!=A123)))</f>
        <v>#REF!</v>
      </c>
      <c r="DQ123" t="e" cm="1">
        <f t="array" ref="DQ123">TRANSPOSE(_xlfn._xlws.SORT(_xlfn._xlws.FILTER(#REF!,#REF!=A123)))</f>
        <v>#REF!</v>
      </c>
    </row>
    <row r="124" spans="2:121" x14ac:dyDescent="0.25">
      <c r="B124" t="e" cm="1">
        <f t="array" ref="B124">TRANSPOSE(_xlfn._xlws.SORT(_xlfn._xlws.FILTER(#REF!&amp;" | "&amp;#REF!,#REF!=A124)))</f>
        <v>#REF!</v>
      </c>
      <c r="DQ124" t="e" cm="1">
        <f t="array" ref="DQ124">TRANSPOSE(_xlfn._xlws.SORT(_xlfn._xlws.FILTER(#REF!,#REF!=A124)))</f>
        <v>#REF!</v>
      </c>
    </row>
    <row r="125" spans="2:121" x14ac:dyDescent="0.25">
      <c r="B125" t="e" cm="1">
        <f t="array" ref="B125">TRANSPOSE(_xlfn._xlws.SORT(_xlfn._xlws.FILTER(#REF!&amp;" | "&amp;#REF!,#REF!=A125)))</f>
        <v>#REF!</v>
      </c>
      <c r="DQ125" t="e" cm="1">
        <f t="array" ref="DQ125">TRANSPOSE(_xlfn._xlws.SORT(_xlfn._xlws.FILTER(#REF!,#REF!=A125)))</f>
        <v>#REF!</v>
      </c>
    </row>
    <row r="126" spans="2:121" x14ac:dyDescent="0.25">
      <c r="B126" t="e" cm="1">
        <f t="array" ref="B126">TRANSPOSE(_xlfn._xlws.SORT(_xlfn._xlws.FILTER(#REF!&amp;" | "&amp;#REF!,#REF!=A126)))</f>
        <v>#REF!</v>
      </c>
      <c r="DQ126" t="e" cm="1">
        <f t="array" ref="DQ126">TRANSPOSE(_xlfn._xlws.SORT(_xlfn._xlws.FILTER(#REF!,#REF!=A126)))</f>
        <v>#REF!</v>
      </c>
    </row>
    <row r="127" spans="2:121" x14ac:dyDescent="0.25">
      <c r="B127" t="e" cm="1">
        <f t="array" ref="B127">TRANSPOSE(_xlfn._xlws.SORT(_xlfn._xlws.FILTER(#REF!&amp;" | "&amp;#REF!,#REF!=A127)))</f>
        <v>#REF!</v>
      </c>
      <c r="DQ127" t="e" cm="1">
        <f t="array" ref="DQ127">TRANSPOSE(_xlfn._xlws.SORT(_xlfn._xlws.FILTER(#REF!,#REF!=A127)))</f>
        <v>#REF!</v>
      </c>
    </row>
    <row r="128" spans="2:121" x14ac:dyDescent="0.25">
      <c r="B128" t="e" cm="1">
        <f t="array" ref="B128">TRANSPOSE(_xlfn._xlws.SORT(_xlfn._xlws.FILTER(#REF!&amp;" | "&amp;#REF!,#REF!=A128)))</f>
        <v>#REF!</v>
      </c>
      <c r="DQ128" t="e" cm="1">
        <f t="array" ref="DQ128">TRANSPOSE(_xlfn._xlws.SORT(_xlfn._xlws.FILTER(#REF!,#REF!=A128)))</f>
        <v>#REF!</v>
      </c>
    </row>
    <row r="129" spans="2:121" x14ac:dyDescent="0.25">
      <c r="B129" t="e" cm="1">
        <f t="array" ref="B129">TRANSPOSE(_xlfn._xlws.SORT(_xlfn._xlws.FILTER(#REF!&amp;" | "&amp;#REF!,#REF!=A129)))</f>
        <v>#REF!</v>
      </c>
      <c r="DQ129" t="e" cm="1">
        <f t="array" ref="DQ129">TRANSPOSE(_xlfn._xlws.SORT(_xlfn._xlws.FILTER(#REF!,#REF!=A129)))</f>
        <v>#REF!</v>
      </c>
    </row>
    <row r="130" spans="2:121" x14ac:dyDescent="0.25">
      <c r="B130" t="e" cm="1">
        <f t="array" ref="B130">TRANSPOSE(_xlfn._xlws.SORT(_xlfn._xlws.FILTER(#REF!&amp;" | "&amp;#REF!,#REF!=A130)))</f>
        <v>#REF!</v>
      </c>
      <c r="DQ130" t="e" cm="1">
        <f t="array" ref="DQ130">TRANSPOSE(_xlfn._xlws.SORT(_xlfn._xlws.FILTER(#REF!,#REF!=A130)))</f>
        <v>#REF!</v>
      </c>
    </row>
    <row r="131" spans="2:121" x14ac:dyDescent="0.25">
      <c r="B131" t="e" cm="1">
        <f t="array" ref="B131">TRANSPOSE(_xlfn._xlws.SORT(_xlfn._xlws.FILTER(#REF!&amp;" | "&amp;#REF!,#REF!=A131)))</f>
        <v>#REF!</v>
      </c>
      <c r="DQ131" t="e" cm="1">
        <f t="array" ref="DQ131">TRANSPOSE(_xlfn._xlws.SORT(_xlfn._xlws.FILTER(#REF!,#REF!=A131)))</f>
        <v>#REF!</v>
      </c>
    </row>
    <row r="132" spans="2:121" x14ac:dyDescent="0.25">
      <c r="B132" t="e" cm="1">
        <f t="array" ref="B132">TRANSPOSE(_xlfn._xlws.SORT(_xlfn._xlws.FILTER(#REF!&amp;" | "&amp;#REF!,#REF!=A132)))</f>
        <v>#REF!</v>
      </c>
      <c r="DQ132" t="e" cm="1">
        <f t="array" ref="DQ132">TRANSPOSE(_xlfn._xlws.SORT(_xlfn._xlws.FILTER(#REF!,#REF!=A132)))</f>
        <v>#REF!</v>
      </c>
    </row>
    <row r="133" spans="2:121" x14ac:dyDescent="0.25">
      <c r="B133" t="e" cm="1">
        <f t="array" ref="B133">TRANSPOSE(_xlfn._xlws.SORT(_xlfn._xlws.FILTER(#REF!&amp;" | "&amp;#REF!,#REF!=A133)))</f>
        <v>#REF!</v>
      </c>
      <c r="DQ133" t="e" cm="1">
        <f t="array" ref="DQ133">TRANSPOSE(_xlfn._xlws.SORT(_xlfn._xlws.FILTER(#REF!,#REF!=A133)))</f>
        <v>#REF!</v>
      </c>
    </row>
    <row r="134" spans="2:121" x14ac:dyDescent="0.25">
      <c r="B134" t="e" cm="1">
        <f t="array" ref="B134">TRANSPOSE(_xlfn._xlws.SORT(_xlfn._xlws.FILTER(#REF!&amp;" | "&amp;#REF!,#REF!=A134)))</f>
        <v>#REF!</v>
      </c>
      <c r="DQ134" t="e" cm="1">
        <f t="array" ref="DQ134">TRANSPOSE(_xlfn._xlws.SORT(_xlfn._xlws.FILTER(#REF!,#REF!=A134)))</f>
        <v>#REF!</v>
      </c>
    </row>
    <row r="135" spans="2:121" x14ac:dyDescent="0.25">
      <c r="B135" t="e" cm="1">
        <f t="array" ref="B135">TRANSPOSE(_xlfn._xlws.SORT(_xlfn._xlws.FILTER(#REF!&amp;" | "&amp;#REF!,#REF!=A135)))</f>
        <v>#REF!</v>
      </c>
      <c r="DQ135" t="e" cm="1">
        <f t="array" ref="DQ135">TRANSPOSE(_xlfn._xlws.SORT(_xlfn._xlws.FILTER(#REF!,#REF!=A135)))</f>
        <v>#REF!</v>
      </c>
    </row>
    <row r="136" spans="2:121" x14ac:dyDescent="0.25">
      <c r="B136" t="e" cm="1">
        <f t="array" ref="B136">TRANSPOSE(_xlfn._xlws.SORT(_xlfn._xlws.FILTER(#REF!&amp;" | "&amp;#REF!,#REF!=A136)))</f>
        <v>#REF!</v>
      </c>
      <c r="DQ136" t="e" cm="1">
        <f t="array" ref="DQ136">TRANSPOSE(_xlfn._xlws.SORT(_xlfn._xlws.FILTER(#REF!,#REF!=A136)))</f>
        <v>#REF!</v>
      </c>
    </row>
    <row r="137" spans="2:121" x14ac:dyDescent="0.25">
      <c r="B137" t="e" cm="1">
        <f t="array" ref="B137">TRANSPOSE(_xlfn._xlws.SORT(_xlfn._xlws.FILTER(#REF!&amp;" | "&amp;#REF!,#REF!=A137)))</f>
        <v>#REF!</v>
      </c>
      <c r="DQ137" t="e" cm="1">
        <f t="array" ref="DQ137">TRANSPOSE(_xlfn._xlws.SORT(_xlfn._xlws.FILTER(#REF!,#REF!=A137)))</f>
        <v>#REF!</v>
      </c>
    </row>
    <row r="138" spans="2:121" x14ac:dyDescent="0.25">
      <c r="B138" t="e" cm="1">
        <f t="array" ref="B138">TRANSPOSE(_xlfn._xlws.SORT(_xlfn._xlws.FILTER(#REF!&amp;" | "&amp;#REF!,#REF!=A138)))</f>
        <v>#REF!</v>
      </c>
      <c r="DQ138" t="e" cm="1">
        <f t="array" ref="DQ138">TRANSPOSE(_xlfn._xlws.SORT(_xlfn._xlws.FILTER(#REF!,#REF!=A138)))</f>
        <v>#REF!</v>
      </c>
    </row>
    <row r="139" spans="2:121" x14ac:dyDescent="0.25">
      <c r="B139" t="e" cm="1">
        <f t="array" ref="B139">TRANSPOSE(_xlfn._xlws.SORT(_xlfn._xlws.FILTER(#REF!&amp;" | "&amp;#REF!,#REF!=A139)))</f>
        <v>#REF!</v>
      </c>
      <c r="DQ139" t="e" cm="1">
        <f t="array" ref="DQ139">TRANSPOSE(_xlfn._xlws.SORT(_xlfn._xlws.FILTER(#REF!,#REF!=A139)))</f>
        <v>#REF!</v>
      </c>
    </row>
    <row r="140" spans="2:121" x14ac:dyDescent="0.25">
      <c r="B140" t="e" cm="1">
        <f t="array" ref="B140">TRANSPOSE(_xlfn._xlws.SORT(_xlfn._xlws.FILTER(#REF!&amp;" | "&amp;#REF!,#REF!=A140)))</f>
        <v>#REF!</v>
      </c>
      <c r="DQ140" t="e" cm="1">
        <f t="array" ref="DQ140">TRANSPOSE(_xlfn._xlws.SORT(_xlfn._xlws.FILTER(#REF!,#REF!=A140)))</f>
        <v>#REF!</v>
      </c>
    </row>
    <row r="141" spans="2:121" x14ac:dyDescent="0.25">
      <c r="B141" t="e" cm="1">
        <f t="array" ref="B141">TRANSPOSE(_xlfn._xlws.SORT(_xlfn._xlws.FILTER(#REF!&amp;" | "&amp;#REF!,#REF!=A141)))</f>
        <v>#REF!</v>
      </c>
      <c r="DQ141" t="e" cm="1">
        <f t="array" ref="DQ141">TRANSPOSE(_xlfn._xlws.SORT(_xlfn._xlws.FILTER(#REF!,#REF!=A141)))</f>
        <v>#REF!</v>
      </c>
    </row>
    <row r="142" spans="2:121" x14ac:dyDescent="0.25">
      <c r="B142" t="e" cm="1">
        <f t="array" ref="B142">TRANSPOSE(_xlfn._xlws.SORT(_xlfn._xlws.FILTER(#REF!&amp;" | "&amp;#REF!,#REF!=A142)))</f>
        <v>#REF!</v>
      </c>
      <c r="DQ142" t="e" cm="1">
        <f t="array" ref="DQ142">TRANSPOSE(_xlfn._xlws.SORT(_xlfn._xlws.FILTER(#REF!,#REF!=A142)))</f>
        <v>#REF!</v>
      </c>
    </row>
    <row r="143" spans="2:121" x14ac:dyDescent="0.25">
      <c r="B143" t="e" cm="1">
        <f t="array" ref="B143">TRANSPOSE(_xlfn._xlws.SORT(_xlfn._xlws.FILTER(#REF!&amp;" | "&amp;#REF!,#REF!=A143)))</f>
        <v>#REF!</v>
      </c>
      <c r="DQ143" t="e" cm="1">
        <f t="array" ref="DQ143">TRANSPOSE(_xlfn._xlws.SORT(_xlfn._xlws.FILTER(#REF!,#REF!=A143)))</f>
        <v>#REF!</v>
      </c>
    </row>
    <row r="144" spans="2:121" x14ac:dyDescent="0.25">
      <c r="B144" t="e" cm="1">
        <f t="array" ref="B144">TRANSPOSE(_xlfn._xlws.SORT(_xlfn._xlws.FILTER(#REF!&amp;" | "&amp;#REF!,#REF!=A144)))</f>
        <v>#REF!</v>
      </c>
      <c r="DQ144" t="e" cm="1">
        <f t="array" ref="DQ144">TRANSPOSE(_xlfn._xlws.SORT(_xlfn._xlws.FILTER(#REF!,#REF!=A144)))</f>
        <v>#REF!</v>
      </c>
    </row>
    <row r="145" spans="2:121" x14ac:dyDescent="0.25">
      <c r="B145" t="e" cm="1">
        <f t="array" ref="B145">TRANSPOSE(_xlfn._xlws.SORT(_xlfn._xlws.FILTER(#REF!&amp;" | "&amp;#REF!,#REF!=A145)))</f>
        <v>#REF!</v>
      </c>
      <c r="DQ145" t="e" cm="1">
        <f t="array" ref="DQ145">TRANSPOSE(_xlfn._xlws.SORT(_xlfn._xlws.FILTER(#REF!,#REF!=A145)))</f>
        <v>#REF!</v>
      </c>
    </row>
    <row r="146" spans="2:121" x14ac:dyDescent="0.25">
      <c r="B146" t="e" cm="1">
        <f t="array" ref="B146">TRANSPOSE(_xlfn._xlws.SORT(_xlfn._xlws.FILTER(#REF!&amp;" | "&amp;#REF!,#REF!=A146)))</f>
        <v>#REF!</v>
      </c>
      <c r="DQ146" t="e" cm="1">
        <f t="array" ref="DQ146">TRANSPOSE(_xlfn._xlws.SORT(_xlfn._xlws.FILTER(#REF!,#REF!=A146)))</f>
        <v>#REF!</v>
      </c>
    </row>
    <row r="147" spans="2:121" x14ac:dyDescent="0.25">
      <c r="B147" t="e" cm="1">
        <f t="array" ref="B147">TRANSPOSE(_xlfn._xlws.SORT(_xlfn._xlws.FILTER(#REF!&amp;" | "&amp;#REF!,#REF!=A147)))</f>
        <v>#REF!</v>
      </c>
      <c r="DQ147" t="e" cm="1">
        <f t="array" ref="DQ147">TRANSPOSE(_xlfn._xlws.SORT(_xlfn._xlws.FILTER(#REF!,#REF!=A147)))</f>
        <v>#REF!</v>
      </c>
    </row>
    <row r="148" spans="2:121" x14ac:dyDescent="0.25">
      <c r="B148" t="e" cm="1">
        <f t="array" ref="B148">TRANSPOSE(_xlfn._xlws.SORT(_xlfn._xlws.FILTER(#REF!&amp;" | "&amp;#REF!,#REF!=A148)))</f>
        <v>#REF!</v>
      </c>
      <c r="DQ148" t="e" cm="1">
        <f t="array" ref="DQ148">TRANSPOSE(_xlfn._xlws.SORT(_xlfn._xlws.FILTER(#REF!,#REF!=A148)))</f>
        <v>#REF!</v>
      </c>
    </row>
    <row r="149" spans="2:121" x14ac:dyDescent="0.25">
      <c r="B149" t="e" cm="1">
        <f t="array" ref="B149">TRANSPOSE(_xlfn._xlws.SORT(_xlfn._xlws.FILTER(#REF!&amp;" | "&amp;#REF!,#REF!=A149)))</f>
        <v>#REF!</v>
      </c>
      <c r="DQ149" t="e" cm="1">
        <f t="array" ref="DQ149">TRANSPOSE(_xlfn._xlws.SORT(_xlfn._xlws.FILTER(#REF!,#REF!=A149)))</f>
        <v>#REF!</v>
      </c>
    </row>
    <row r="150" spans="2:121" x14ac:dyDescent="0.25">
      <c r="B150" t="e" cm="1">
        <f t="array" ref="B150">TRANSPOSE(_xlfn._xlws.SORT(_xlfn._xlws.FILTER(#REF!&amp;" | "&amp;#REF!,#REF!=A150)))</f>
        <v>#REF!</v>
      </c>
      <c r="DQ150" t="e" cm="1">
        <f t="array" ref="DQ150">TRANSPOSE(_xlfn._xlws.SORT(_xlfn._xlws.FILTER(#REF!,#REF!=A150)))</f>
        <v>#REF!</v>
      </c>
    </row>
    <row r="151" spans="2:121" x14ac:dyDescent="0.25">
      <c r="B151" t="e" cm="1">
        <f t="array" ref="B151">TRANSPOSE(_xlfn._xlws.SORT(_xlfn._xlws.FILTER(#REF!&amp;" | "&amp;#REF!,#REF!=A151)))</f>
        <v>#REF!</v>
      </c>
      <c r="DQ151" t="e" cm="1">
        <f t="array" ref="DQ151">TRANSPOSE(_xlfn._xlws.SORT(_xlfn._xlws.FILTER(#REF!,#REF!=A151)))</f>
        <v>#REF!</v>
      </c>
    </row>
    <row r="152" spans="2:121" x14ac:dyDescent="0.25">
      <c r="B152" t="e" cm="1">
        <f t="array" ref="B152">TRANSPOSE(_xlfn._xlws.SORT(_xlfn._xlws.FILTER(#REF!&amp;" | "&amp;#REF!,#REF!=A152)))</f>
        <v>#REF!</v>
      </c>
      <c r="DQ152" t="e" cm="1">
        <f t="array" ref="DQ152">TRANSPOSE(_xlfn._xlws.SORT(_xlfn._xlws.FILTER(#REF!,#REF!=A152)))</f>
        <v>#REF!</v>
      </c>
    </row>
    <row r="153" spans="2:121" x14ac:dyDescent="0.25">
      <c r="B153" t="e" cm="1">
        <f t="array" ref="B153">TRANSPOSE(_xlfn._xlws.SORT(_xlfn._xlws.FILTER(#REF!&amp;" | "&amp;#REF!,#REF!=A153)))</f>
        <v>#REF!</v>
      </c>
      <c r="DQ153" t="e" cm="1">
        <f t="array" ref="DQ153">TRANSPOSE(_xlfn._xlws.SORT(_xlfn._xlws.FILTER(#REF!,#REF!=A153)))</f>
        <v>#REF!</v>
      </c>
    </row>
    <row r="154" spans="2:121" x14ac:dyDescent="0.25">
      <c r="B154" t="e" cm="1">
        <f t="array" ref="B154">TRANSPOSE(_xlfn._xlws.SORT(_xlfn._xlws.FILTER(#REF!&amp;" | "&amp;#REF!,#REF!=A154)))</f>
        <v>#REF!</v>
      </c>
      <c r="DQ154" t="e" cm="1">
        <f t="array" ref="DQ154">TRANSPOSE(_xlfn._xlws.SORT(_xlfn._xlws.FILTER(#REF!,#REF!=A154)))</f>
        <v>#REF!</v>
      </c>
    </row>
    <row r="155" spans="2:121" x14ac:dyDescent="0.25">
      <c r="B155" t="e" cm="1">
        <f t="array" ref="B155">TRANSPOSE(_xlfn._xlws.SORT(_xlfn._xlws.FILTER(#REF!&amp;" | "&amp;#REF!,#REF!=A155)))</f>
        <v>#REF!</v>
      </c>
      <c r="DQ155" t="e" cm="1">
        <f t="array" ref="DQ155">TRANSPOSE(_xlfn._xlws.SORT(_xlfn._xlws.FILTER(#REF!,#REF!=A155)))</f>
        <v>#REF!</v>
      </c>
    </row>
    <row r="156" spans="2:121" x14ac:dyDescent="0.25">
      <c r="B156" t="e" cm="1">
        <f t="array" ref="B156">TRANSPOSE(_xlfn._xlws.SORT(_xlfn._xlws.FILTER(#REF!&amp;" | "&amp;#REF!,#REF!=A156)))</f>
        <v>#REF!</v>
      </c>
      <c r="DQ156" t="e" cm="1">
        <f t="array" ref="DQ156">TRANSPOSE(_xlfn._xlws.SORT(_xlfn._xlws.FILTER(#REF!,#REF!=A156)))</f>
        <v>#REF!</v>
      </c>
    </row>
    <row r="157" spans="2:121" x14ac:dyDescent="0.25">
      <c r="B157" t="e" cm="1">
        <f t="array" ref="B157">TRANSPOSE(_xlfn._xlws.SORT(_xlfn._xlws.FILTER(#REF!&amp;" | "&amp;#REF!,#REF!=A157)))</f>
        <v>#REF!</v>
      </c>
      <c r="DQ157" t="e" cm="1">
        <f t="array" ref="DQ157">TRANSPOSE(_xlfn._xlws.SORT(_xlfn._xlws.FILTER(#REF!,#REF!=A157)))</f>
        <v>#REF!</v>
      </c>
    </row>
    <row r="158" spans="2:121" x14ac:dyDescent="0.25">
      <c r="B158" t="e" cm="1">
        <f t="array" ref="B158">TRANSPOSE(_xlfn._xlws.SORT(_xlfn._xlws.FILTER(#REF!&amp;" | "&amp;#REF!,#REF!=A158)))</f>
        <v>#REF!</v>
      </c>
      <c r="DQ158" t="e" cm="1">
        <f t="array" ref="DQ158">TRANSPOSE(_xlfn._xlws.SORT(_xlfn._xlws.FILTER(#REF!,#REF!=A158)))</f>
        <v>#REF!</v>
      </c>
    </row>
    <row r="159" spans="2:121" x14ac:dyDescent="0.25">
      <c r="B159" t="e" cm="1">
        <f t="array" ref="B159">TRANSPOSE(_xlfn._xlws.SORT(_xlfn._xlws.FILTER(#REF!&amp;" | "&amp;#REF!,#REF!=A159)))</f>
        <v>#REF!</v>
      </c>
      <c r="DQ159" t="e" cm="1">
        <f t="array" ref="DQ159">TRANSPOSE(_xlfn._xlws.SORT(_xlfn._xlws.FILTER(#REF!,#REF!=A159)))</f>
        <v>#REF!</v>
      </c>
    </row>
    <row r="160" spans="2:121" x14ac:dyDescent="0.25">
      <c r="B160" t="e" cm="1">
        <f t="array" ref="B160">TRANSPOSE(_xlfn._xlws.SORT(_xlfn._xlws.FILTER(#REF!&amp;" | "&amp;#REF!,#REF!=A160)))</f>
        <v>#REF!</v>
      </c>
      <c r="DQ160" t="e" cm="1">
        <f t="array" ref="DQ160">TRANSPOSE(_xlfn._xlws.SORT(_xlfn._xlws.FILTER(#REF!,#REF!=A160)))</f>
        <v>#REF!</v>
      </c>
    </row>
    <row r="161" spans="2:121" x14ac:dyDescent="0.25">
      <c r="B161" t="e" cm="1">
        <f t="array" ref="B161">TRANSPOSE(_xlfn._xlws.SORT(_xlfn._xlws.FILTER(#REF!&amp;" | "&amp;#REF!,#REF!=A161)))</f>
        <v>#REF!</v>
      </c>
      <c r="DQ161" t="e" cm="1">
        <f t="array" ref="DQ161">TRANSPOSE(_xlfn._xlws.SORT(_xlfn._xlws.FILTER(#REF!,#REF!=A161)))</f>
        <v>#REF!</v>
      </c>
    </row>
    <row r="162" spans="2:121" x14ac:dyDescent="0.25">
      <c r="B162" t="e" cm="1">
        <f t="array" ref="B162">TRANSPOSE(_xlfn._xlws.SORT(_xlfn._xlws.FILTER(#REF!&amp;" | "&amp;#REF!,#REF!=A162)))</f>
        <v>#REF!</v>
      </c>
      <c r="DQ162" t="e" cm="1">
        <f t="array" ref="DQ162">TRANSPOSE(_xlfn._xlws.SORT(_xlfn._xlws.FILTER(#REF!,#REF!=A162)))</f>
        <v>#REF!</v>
      </c>
    </row>
    <row r="163" spans="2:121" x14ac:dyDescent="0.25">
      <c r="B163" t="e" cm="1">
        <f t="array" ref="B163">TRANSPOSE(_xlfn._xlws.SORT(_xlfn._xlws.FILTER(#REF!&amp;" | "&amp;#REF!,#REF!=A163)))</f>
        <v>#REF!</v>
      </c>
      <c r="DQ163" t="e" cm="1">
        <f t="array" ref="DQ163">TRANSPOSE(_xlfn._xlws.SORT(_xlfn._xlws.FILTER(#REF!,#REF!=A163)))</f>
        <v>#REF!</v>
      </c>
    </row>
    <row r="164" spans="2:121" x14ac:dyDescent="0.25">
      <c r="B164" t="e" cm="1">
        <f t="array" ref="B164">TRANSPOSE(_xlfn._xlws.SORT(_xlfn._xlws.FILTER(#REF!&amp;" | "&amp;#REF!,#REF!=A164)))</f>
        <v>#REF!</v>
      </c>
      <c r="DQ164" t="e" cm="1">
        <f t="array" ref="DQ164">TRANSPOSE(_xlfn._xlws.SORT(_xlfn._xlws.FILTER(#REF!,#REF!=A164)))</f>
        <v>#REF!</v>
      </c>
    </row>
    <row r="165" spans="2:121" x14ac:dyDescent="0.25">
      <c r="B165" t="e" cm="1">
        <f t="array" ref="B165">TRANSPOSE(_xlfn._xlws.SORT(_xlfn._xlws.FILTER(#REF!&amp;" | "&amp;#REF!,#REF!=A165)))</f>
        <v>#REF!</v>
      </c>
      <c r="DQ165" t="e" cm="1">
        <f t="array" ref="DQ165">TRANSPOSE(_xlfn._xlws.SORT(_xlfn._xlws.FILTER(#REF!,#REF!=A165)))</f>
        <v>#REF!</v>
      </c>
    </row>
    <row r="166" spans="2:121" x14ac:dyDescent="0.25">
      <c r="B166" t="e" cm="1">
        <f t="array" ref="B166">TRANSPOSE(_xlfn._xlws.SORT(_xlfn._xlws.FILTER(#REF!&amp;" | "&amp;#REF!,#REF!=A166)))</f>
        <v>#REF!</v>
      </c>
      <c r="DQ166" t="e" cm="1">
        <f t="array" ref="DQ166">TRANSPOSE(_xlfn._xlws.SORT(_xlfn._xlws.FILTER(#REF!,#REF!=A166)))</f>
        <v>#REF!</v>
      </c>
    </row>
    <row r="167" spans="2:121" x14ac:dyDescent="0.25">
      <c r="B167" t="e" cm="1">
        <f t="array" ref="B167">TRANSPOSE(_xlfn._xlws.SORT(_xlfn._xlws.FILTER(#REF!&amp;" | "&amp;#REF!,#REF!=A167)))</f>
        <v>#REF!</v>
      </c>
      <c r="DQ167" t="e" cm="1">
        <f t="array" ref="DQ167">TRANSPOSE(_xlfn._xlws.SORT(_xlfn._xlws.FILTER(#REF!,#REF!=A167)))</f>
        <v>#REF!</v>
      </c>
    </row>
    <row r="168" spans="2:121" x14ac:dyDescent="0.25">
      <c r="B168" t="e" cm="1">
        <f t="array" ref="B168">TRANSPOSE(_xlfn._xlws.SORT(_xlfn._xlws.FILTER(#REF!&amp;" | "&amp;#REF!,#REF!=A168)))</f>
        <v>#REF!</v>
      </c>
      <c r="DQ168" t="e" cm="1">
        <f t="array" ref="DQ168">TRANSPOSE(_xlfn._xlws.SORT(_xlfn._xlws.FILTER(#REF!,#REF!=A168)))</f>
        <v>#REF!</v>
      </c>
    </row>
    <row r="169" spans="2:121" x14ac:dyDescent="0.25">
      <c r="B169" t="e" cm="1">
        <f t="array" ref="B169">TRANSPOSE(_xlfn._xlws.SORT(_xlfn._xlws.FILTER(#REF!&amp;" | "&amp;#REF!,#REF!=A169)))</f>
        <v>#REF!</v>
      </c>
      <c r="DQ169" t="e" cm="1">
        <f t="array" ref="DQ169">TRANSPOSE(_xlfn._xlws.SORT(_xlfn._xlws.FILTER(#REF!,#REF!=A169)))</f>
        <v>#REF!</v>
      </c>
    </row>
    <row r="170" spans="2:121" x14ac:dyDescent="0.25">
      <c r="B170" t="e" cm="1">
        <f t="array" ref="B170">TRANSPOSE(_xlfn._xlws.SORT(_xlfn._xlws.FILTER(#REF!&amp;" | "&amp;#REF!,#REF!=A170)))</f>
        <v>#REF!</v>
      </c>
      <c r="DQ170" t="e" cm="1">
        <f t="array" ref="DQ170">TRANSPOSE(_xlfn._xlws.SORT(_xlfn._xlws.FILTER(#REF!,#REF!=A170)))</f>
        <v>#REF!</v>
      </c>
    </row>
    <row r="171" spans="2:121" x14ac:dyDescent="0.25">
      <c r="B171" t="e" cm="1">
        <f t="array" ref="B171">TRANSPOSE(_xlfn._xlws.SORT(_xlfn._xlws.FILTER(#REF!&amp;" | "&amp;#REF!,#REF!=A171)))</f>
        <v>#REF!</v>
      </c>
      <c r="DQ171" t="e" cm="1">
        <f t="array" ref="DQ171">TRANSPOSE(_xlfn._xlws.SORT(_xlfn._xlws.FILTER(#REF!,#REF!=A171)))</f>
        <v>#REF!</v>
      </c>
    </row>
    <row r="172" spans="2:121" x14ac:dyDescent="0.25">
      <c r="B172" t="e" cm="1">
        <f t="array" ref="B172">TRANSPOSE(_xlfn._xlws.SORT(_xlfn._xlws.FILTER(#REF!&amp;" | "&amp;#REF!,#REF!=A172)))</f>
        <v>#REF!</v>
      </c>
      <c r="DQ172" t="e" cm="1">
        <f t="array" ref="DQ172">TRANSPOSE(_xlfn._xlws.SORT(_xlfn._xlws.FILTER(#REF!,#REF!=A172)))</f>
        <v>#REF!</v>
      </c>
    </row>
    <row r="173" spans="2:121" x14ac:dyDescent="0.25">
      <c r="B173" t="e" cm="1">
        <f t="array" ref="B173">TRANSPOSE(_xlfn._xlws.SORT(_xlfn._xlws.FILTER(#REF!&amp;" | "&amp;#REF!,#REF!=A173)))</f>
        <v>#REF!</v>
      </c>
      <c r="DQ173" t="e" cm="1">
        <f t="array" ref="DQ173">TRANSPOSE(_xlfn._xlws.SORT(_xlfn._xlws.FILTER(#REF!,#REF!=A173)))</f>
        <v>#REF!</v>
      </c>
    </row>
    <row r="174" spans="2:121" x14ac:dyDescent="0.25">
      <c r="B174" t="e" cm="1">
        <f t="array" ref="B174">TRANSPOSE(_xlfn._xlws.SORT(_xlfn._xlws.FILTER(#REF!&amp;" | "&amp;#REF!,#REF!=A174)))</f>
        <v>#REF!</v>
      </c>
      <c r="DQ174" t="e" cm="1">
        <f t="array" ref="DQ174">TRANSPOSE(_xlfn._xlws.SORT(_xlfn._xlws.FILTER(#REF!,#REF!=A174)))</f>
        <v>#REF!</v>
      </c>
    </row>
    <row r="175" spans="2:121" x14ac:dyDescent="0.25">
      <c r="B175" t="e" cm="1">
        <f t="array" ref="B175">TRANSPOSE(_xlfn._xlws.SORT(_xlfn._xlws.FILTER(#REF!&amp;" | "&amp;#REF!,#REF!=A175)))</f>
        <v>#REF!</v>
      </c>
      <c r="DQ175" t="e" cm="1">
        <f t="array" ref="DQ175">TRANSPOSE(_xlfn._xlws.SORT(_xlfn._xlws.FILTER(#REF!,#REF!=A175)))</f>
        <v>#REF!</v>
      </c>
    </row>
    <row r="176" spans="2:121" x14ac:dyDescent="0.25">
      <c r="B176" t="e" cm="1">
        <f t="array" ref="B176">TRANSPOSE(_xlfn._xlws.SORT(_xlfn._xlws.FILTER(#REF!&amp;" | "&amp;#REF!,#REF!=A176)))</f>
        <v>#REF!</v>
      </c>
      <c r="DQ176" t="e" cm="1">
        <f t="array" ref="DQ176">TRANSPOSE(_xlfn._xlws.SORT(_xlfn._xlws.FILTER(#REF!,#REF!=A176)))</f>
        <v>#REF!</v>
      </c>
    </row>
    <row r="177" spans="2:121" x14ac:dyDescent="0.25">
      <c r="B177" t="e" cm="1">
        <f t="array" ref="B177">TRANSPOSE(_xlfn._xlws.SORT(_xlfn._xlws.FILTER(#REF!&amp;" | "&amp;#REF!,#REF!=A177)))</f>
        <v>#REF!</v>
      </c>
      <c r="DQ177" t="e" cm="1">
        <f t="array" ref="DQ177">TRANSPOSE(_xlfn._xlws.SORT(_xlfn._xlws.FILTER(#REF!,#REF!=A177)))</f>
        <v>#REF!</v>
      </c>
    </row>
    <row r="178" spans="2:121" x14ac:dyDescent="0.25">
      <c r="B178" t="e" cm="1">
        <f t="array" ref="B178">TRANSPOSE(_xlfn._xlws.SORT(_xlfn._xlws.FILTER(#REF!&amp;" | "&amp;#REF!,#REF!=A178)))</f>
        <v>#REF!</v>
      </c>
      <c r="DQ178" t="e" cm="1">
        <f t="array" ref="DQ178">TRANSPOSE(_xlfn._xlws.SORT(_xlfn._xlws.FILTER(#REF!,#REF!=A178)))</f>
        <v>#REF!</v>
      </c>
    </row>
    <row r="179" spans="2:121" x14ac:dyDescent="0.25">
      <c r="B179" t="e" cm="1">
        <f t="array" ref="B179">TRANSPOSE(_xlfn._xlws.SORT(_xlfn._xlws.FILTER(#REF!&amp;" | "&amp;#REF!,#REF!=A179)))</f>
        <v>#REF!</v>
      </c>
      <c r="DQ179" t="e" cm="1">
        <f t="array" ref="DQ179">TRANSPOSE(_xlfn._xlws.SORT(_xlfn._xlws.FILTER(#REF!,#REF!=A179)))</f>
        <v>#REF!</v>
      </c>
    </row>
    <row r="180" spans="2:121" x14ac:dyDescent="0.25">
      <c r="B180" t="e" cm="1">
        <f t="array" ref="B180">TRANSPOSE(_xlfn._xlws.SORT(_xlfn._xlws.FILTER(#REF!&amp;" | "&amp;#REF!,#REF!=A180)))</f>
        <v>#REF!</v>
      </c>
      <c r="DQ180" t="e" cm="1">
        <f t="array" ref="DQ180">TRANSPOSE(_xlfn._xlws.SORT(_xlfn._xlws.FILTER(#REF!,#REF!=A180)))</f>
        <v>#REF!</v>
      </c>
    </row>
    <row r="181" spans="2:121" x14ac:dyDescent="0.25">
      <c r="B181" t="e" cm="1">
        <f t="array" ref="B181">TRANSPOSE(_xlfn._xlws.SORT(_xlfn._xlws.FILTER(#REF!&amp;" | "&amp;#REF!,#REF!=A181)))</f>
        <v>#REF!</v>
      </c>
      <c r="DQ181" t="e" cm="1">
        <f t="array" ref="DQ181">TRANSPOSE(_xlfn._xlws.SORT(_xlfn._xlws.FILTER(#REF!,#REF!=A181)))</f>
        <v>#REF!</v>
      </c>
    </row>
    <row r="182" spans="2:121" x14ac:dyDescent="0.25">
      <c r="B182" t="e" cm="1">
        <f t="array" ref="B182">TRANSPOSE(_xlfn._xlws.SORT(_xlfn._xlws.FILTER(#REF!&amp;" | "&amp;#REF!,#REF!=A182)))</f>
        <v>#REF!</v>
      </c>
      <c r="DQ182" t="e" cm="1">
        <f t="array" ref="DQ182">TRANSPOSE(_xlfn._xlws.SORT(_xlfn._xlws.FILTER(#REF!,#REF!=A182)))</f>
        <v>#REF!</v>
      </c>
    </row>
    <row r="183" spans="2:121" x14ac:dyDescent="0.25">
      <c r="B183" t="e" cm="1">
        <f t="array" ref="B183">TRANSPOSE(_xlfn._xlws.SORT(_xlfn._xlws.FILTER(#REF!&amp;" | "&amp;#REF!,#REF!=A183)))</f>
        <v>#REF!</v>
      </c>
      <c r="DQ183" t="e" cm="1">
        <f t="array" ref="DQ183">TRANSPOSE(_xlfn._xlws.SORT(_xlfn._xlws.FILTER(#REF!,#REF!=A183)))</f>
        <v>#REF!</v>
      </c>
    </row>
    <row r="184" spans="2:121" x14ac:dyDescent="0.25">
      <c r="B184" t="e" cm="1">
        <f t="array" ref="B184">TRANSPOSE(_xlfn._xlws.SORT(_xlfn._xlws.FILTER(#REF!&amp;" | "&amp;#REF!,#REF!=A184)))</f>
        <v>#REF!</v>
      </c>
      <c r="DQ184" t="e" cm="1">
        <f t="array" ref="DQ184">TRANSPOSE(_xlfn._xlws.SORT(_xlfn._xlws.FILTER(#REF!,#REF!=A184)))</f>
        <v>#REF!</v>
      </c>
    </row>
    <row r="185" spans="2:121" x14ac:dyDescent="0.25">
      <c r="B185" t="e" cm="1">
        <f t="array" ref="B185">TRANSPOSE(_xlfn._xlws.SORT(_xlfn._xlws.FILTER(#REF!&amp;" | "&amp;#REF!,#REF!=A185)))</f>
        <v>#REF!</v>
      </c>
      <c r="DQ185" t="e" cm="1">
        <f t="array" ref="DQ185">TRANSPOSE(_xlfn._xlws.SORT(_xlfn._xlws.FILTER(#REF!,#REF!=A185)))</f>
        <v>#REF!</v>
      </c>
    </row>
    <row r="186" spans="2:121" x14ac:dyDescent="0.25">
      <c r="B186" t="e" cm="1">
        <f t="array" ref="B186">TRANSPOSE(_xlfn._xlws.SORT(_xlfn._xlws.FILTER(#REF!&amp;" | "&amp;#REF!,#REF!=A186)))</f>
        <v>#REF!</v>
      </c>
      <c r="DQ186" t="e" cm="1">
        <f t="array" ref="DQ186">TRANSPOSE(_xlfn._xlws.SORT(_xlfn._xlws.FILTER(#REF!,#REF!=A186)))</f>
        <v>#REF!</v>
      </c>
    </row>
    <row r="187" spans="2:121" x14ac:dyDescent="0.25">
      <c r="B187" t="e" cm="1">
        <f t="array" ref="B187">TRANSPOSE(_xlfn._xlws.SORT(_xlfn._xlws.FILTER(#REF!&amp;" | "&amp;#REF!,#REF!=A187)))</f>
        <v>#REF!</v>
      </c>
      <c r="DQ187" t="e" cm="1">
        <f t="array" ref="DQ187">TRANSPOSE(_xlfn._xlws.SORT(_xlfn._xlws.FILTER(#REF!,#REF!=A187)))</f>
        <v>#REF!</v>
      </c>
    </row>
    <row r="188" spans="2:121" x14ac:dyDescent="0.25">
      <c r="B188" t="e" cm="1">
        <f t="array" ref="B188">TRANSPOSE(_xlfn._xlws.SORT(_xlfn._xlws.FILTER(#REF!&amp;" | "&amp;#REF!,#REF!=A188)))</f>
        <v>#REF!</v>
      </c>
      <c r="DQ188" t="e" cm="1">
        <f t="array" ref="DQ188">TRANSPOSE(_xlfn._xlws.SORT(_xlfn._xlws.FILTER(#REF!,#REF!=A188)))</f>
        <v>#REF!</v>
      </c>
    </row>
    <row r="189" spans="2:121" x14ac:dyDescent="0.25">
      <c r="B189" t="e" cm="1">
        <f t="array" ref="B189">TRANSPOSE(_xlfn._xlws.SORT(_xlfn._xlws.FILTER(#REF!&amp;" | "&amp;#REF!,#REF!=A189)))</f>
        <v>#REF!</v>
      </c>
      <c r="DQ189" t="e" cm="1">
        <f t="array" ref="DQ189">TRANSPOSE(_xlfn._xlws.SORT(_xlfn._xlws.FILTER(#REF!,#REF!=A189)))</f>
        <v>#REF!</v>
      </c>
    </row>
    <row r="190" spans="2:121" x14ac:dyDescent="0.25">
      <c r="B190" t="e" cm="1">
        <f t="array" ref="B190">TRANSPOSE(_xlfn._xlws.SORT(_xlfn._xlws.FILTER(#REF!&amp;" | "&amp;#REF!,#REF!=A190)))</f>
        <v>#REF!</v>
      </c>
      <c r="DQ190" t="e" cm="1">
        <f t="array" ref="DQ190">TRANSPOSE(_xlfn._xlws.SORT(_xlfn._xlws.FILTER(#REF!,#REF!=A190)))</f>
        <v>#REF!</v>
      </c>
    </row>
    <row r="191" spans="2:121" x14ac:dyDescent="0.25">
      <c r="B191" t="e" cm="1">
        <f t="array" ref="B191">TRANSPOSE(_xlfn._xlws.SORT(_xlfn._xlws.FILTER(#REF!&amp;" | "&amp;#REF!,#REF!=A191)))</f>
        <v>#REF!</v>
      </c>
      <c r="DQ191" t="e" cm="1">
        <f t="array" ref="DQ191">TRANSPOSE(_xlfn._xlws.SORT(_xlfn._xlws.FILTER(#REF!,#REF!=A191)))</f>
        <v>#REF!</v>
      </c>
    </row>
    <row r="192" spans="2:121" x14ac:dyDescent="0.25">
      <c r="B192" t="e" cm="1">
        <f t="array" ref="B192">TRANSPOSE(_xlfn._xlws.SORT(_xlfn._xlws.FILTER(#REF!&amp;" | "&amp;#REF!,#REF!=A192)))</f>
        <v>#REF!</v>
      </c>
      <c r="DQ192" t="e" cm="1">
        <f t="array" ref="DQ192">TRANSPOSE(_xlfn._xlws.SORT(_xlfn._xlws.FILTER(#REF!,#REF!=A192)))</f>
        <v>#REF!</v>
      </c>
    </row>
    <row r="193" spans="2:121" x14ac:dyDescent="0.25">
      <c r="B193" t="e" cm="1">
        <f t="array" ref="B193">TRANSPOSE(_xlfn._xlws.SORT(_xlfn._xlws.FILTER(#REF!&amp;" | "&amp;#REF!,#REF!=A193)))</f>
        <v>#REF!</v>
      </c>
      <c r="DQ193" t="e" cm="1">
        <f t="array" ref="DQ193">TRANSPOSE(_xlfn._xlws.SORT(_xlfn._xlws.FILTER(#REF!,#REF!=A193)))</f>
        <v>#REF!</v>
      </c>
    </row>
    <row r="194" spans="2:121" x14ac:dyDescent="0.25">
      <c r="B194" t="e" cm="1">
        <f t="array" ref="B194">TRANSPOSE(_xlfn._xlws.SORT(_xlfn._xlws.FILTER(#REF!&amp;" | "&amp;#REF!,#REF!=A194)))</f>
        <v>#REF!</v>
      </c>
      <c r="DQ194" t="e" cm="1">
        <f t="array" ref="DQ194">TRANSPOSE(_xlfn._xlws.SORT(_xlfn._xlws.FILTER(#REF!,#REF!=A194)))</f>
        <v>#REF!</v>
      </c>
    </row>
    <row r="195" spans="2:121" x14ac:dyDescent="0.25">
      <c r="B195" t="e" cm="1">
        <f t="array" ref="B195">TRANSPOSE(_xlfn._xlws.SORT(_xlfn._xlws.FILTER(#REF!&amp;" | "&amp;#REF!,#REF!=A195)))</f>
        <v>#REF!</v>
      </c>
      <c r="DQ195" t="e" cm="1">
        <f t="array" ref="DQ195">TRANSPOSE(_xlfn._xlws.SORT(_xlfn._xlws.FILTER(#REF!,#REF!=A195)))</f>
        <v>#REF!</v>
      </c>
    </row>
    <row r="196" spans="2:121" x14ac:dyDescent="0.25">
      <c r="B196" t="e" cm="1">
        <f t="array" ref="B196">TRANSPOSE(_xlfn._xlws.SORT(_xlfn._xlws.FILTER(#REF!&amp;" | "&amp;#REF!,#REF!=A196)))</f>
        <v>#REF!</v>
      </c>
      <c r="DQ196" t="e" cm="1">
        <f t="array" ref="DQ196">TRANSPOSE(_xlfn._xlws.SORT(_xlfn._xlws.FILTER(#REF!,#REF!=A196)))</f>
        <v>#REF!</v>
      </c>
    </row>
    <row r="197" spans="2:121" x14ac:dyDescent="0.25">
      <c r="B197" t="e" cm="1">
        <f t="array" ref="B197">TRANSPOSE(_xlfn._xlws.SORT(_xlfn._xlws.FILTER(#REF!&amp;" | "&amp;#REF!,#REF!=A197)))</f>
        <v>#REF!</v>
      </c>
      <c r="DQ197" t="e" cm="1">
        <f t="array" ref="DQ197">TRANSPOSE(_xlfn._xlws.SORT(_xlfn._xlws.FILTER(#REF!,#REF!=A197)))</f>
        <v>#REF!</v>
      </c>
    </row>
    <row r="198" spans="2:121" x14ac:dyDescent="0.25">
      <c r="B198" t="e" cm="1">
        <f t="array" ref="B198">TRANSPOSE(_xlfn._xlws.SORT(_xlfn._xlws.FILTER(#REF!&amp;" | "&amp;#REF!,#REF!=A198)))</f>
        <v>#REF!</v>
      </c>
      <c r="DQ198" t="e" cm="1">
        <f t="array" ref="DQ198">TRANSPOSE(_xlfn._xlws.SORT(_xlfn._xlws.FILTER(#REF!,#REF!=A198)))</f>
        <v>#REF!</v>
      </c>
    </row>
    <row r="199" spans="2:121" x14ac:dyDescent="0.25">
      <c r="B199" t="e" cm="1">
        <f t="array" ref="B199">TRANSPOSE(_xlfn._xlws.SORT(_xlfn._xlws.FILTER(#REF!&amp;" | "&amp;#REF!,#REF!=A199)))</f>
        <v>#REF!</v>
      </c>
      <c r="DQ199" t="e" cm="1">
        <f t="array" ref="DQ199">TRANSPOSE(_xlfn._xlws.SORT(_xlfn._xlws.FILTER(#REF!,#REF!=A199)))</f>
        <v>#REF!</v>
      </c>
    </row>
    <row r="200" spans="2:121" x14ac:dyDescent="0.25">
      <c r="B200" t="e" cm="1">
        <f t="array" ref="B200">TRANSPOSE(_xlfn._xlws.SORT(_xlfn._xlws.FILTER(#REF!&amp;" | "&amp;#REF!,#REF!=A200)))</f>
        <v>#REF!</v>
      </c>
      <c r="DQ200" t="e" cm="1">
        <f t="array" ref="DQ200">TRANSPOSE(_xlfn._xlws.SORT(_xlfn._xlws.FILTER(#REF!,#REF!=A200)))</f>
        <v>#REF!</v>
      </c>
    </row>
    <row r="201" spans="2:121" x14ac:dyDescent="0.25">
      <c r="B201" t="e" cm="1">
        <f t="array" ref="B201">TRANSPOSE(_xlfn._xlws.SORT(_xlfn._xlws.FILTER(#REF!&amp;" | "&amp;#REF!,#REF!=A201)))</f>
        <v>#REF!</v>
      </c>
      <c r="DQ201" t="e" cm="1">
        <f t="array" ref="DQ201">TRANSPOSE(_xlfn._xlws.SORT(_xlfn._xlws.FILTER(#REF!,#REF!=A201)))</f>
        <v>#REF!</v>
      </c>
    </row>
    <row r="202" spans="2:121" x14ac:dyDescent="0.25">
      <c r="B202" t="e" cm="1">
        <f t="array" ref="B202">TRANSPOSE(_xlfn._xlws.SORT(_xlfn._xlws.FILTER(#REF!&amp;" | "&amp;#REF!,#REF!=A202)))</f>
        <v>#REF!</v>
      </c>
      <c r="DQ202" t="e" cm="1">
        <f t="array" ref="DQ202">TRANSPOSE(_xlfn._xlws.SORT(_xlfn._xlws.FILTER(#REF!,#REF!=A202)))</f>
        <v>#REF!</v>
      </c>
    </row>
    <row r="203" spans="2:121" x14ac:dyDescent="0.25">
      <c r="B203" t="e" cm="1">
        <f t="array" ref="B203">TRANSPOSE(_xlfn._xlws.SORT(_xlfn._xlws.FILTER(#REF!&amp;" | "&amp;#REF!,#REF!=A203)))</f>
        <v>#REF!</v>
      </c>
      <c r="DQ203" t="e" cm="1">
        <f t="array" ref="DQ203">TRANSPOSE(_xlfn._xlws.SORT(_xlfn._xlws.FILTER(#REF!,#REF!=A203)))</f>
        <v>#REF!</v>
      </c>
    </row>
    <row r="204" spans="2:121" x14ac:dyDescent="0.25">
      <c r="B204" t="e" cm="1">
        <f t="array" ref="B204">TRANSPOSE(_xlfn._xlws.SORT(_xlfn._xlws.FILTER(#REF!&amp;" | "&amp;#REF!,#REF!=A204)))</f>
        <v>#REF!</v>
      </c>
      <c r="DQ204" t="e" cm="1">
        <f t="array" ref="DQ204">TRANSPOSE(_xlfn._xlws.SORT(_xlfn._xlws.FILTER(#REF!,#REF!=A204)))</f>
        <v>#REF!</v>
      </c>
    </row>
    <row r="205" spans="2:121" x14ac:dyDescent="0.25">
      <c r="B205" t="e" cm="1">
        <f t="array" ref="B205">TRANSPOSE(_xlfn._xlws.SORT(_xlfn._xlws.FILTER(#REF!&amp;" | "&amp;#REF!,#REF!=A205)))</f>
        <v>#REF!</v>
      </c>
      <c r="DQ205" t="e" cm="1">
        <f t="array" ref="DQ205">TRANSPOSE(_xlfn._xlws.SORT(_xlfn._xlws.FILTER(#REF!,#REF!=A205)))</f>
        <v>#REF!</v>
      </c>
    </row>
    <row r="206" spans="2:121" x14ac:dyDescent="0.25">
      <c r="B206" t="e" cm="1">
        <f t="array" ref="B206">TRANSPOSE(_xlfn._xlws.SORT(_xlfn._xlws.FILTER(#REF!&amp;" | "&amp;#REF!,#REF!=A206)))</f>
        <v>#REF!</v>
      </c>
      <c r="DQ206" t="e" cm="1">
        <f t="array" ref="DQ206">TRANSPOSE(_xlfn._xlws.SORT(_xlfn._xlws.FILTER(#REF!,#REF!=A206)))</f>
        <v>#REF!</v>
      </c>
    </row>
    <row r="207" spans="2:121" x14ac:dyDescent="0.25">
      <c r="B207" t="e" cm="1">
        <f t="array" ref="B207">TRANSPOSE(_xlfn._xlws.SORT(_xlfn._xlws.FILTER(#REF!&amp;" | "&amp;#REF!,#REF!=A207)))</f>
        <v>#REF!</v>
      </c>
      <c r="DQ207" t="e" cm="1">
        <f t="array" ref="DQ207">TRANSPOSE(_xlfn._xlws.SORT(_xlfn._xlws.FILTER(#REF!,#REF!=A207)))</f>
        <v>#REF!</v>
      </c>
    </row>
    <row r="208" spans="2:121" x14ac:dyDescent="0.25">
      <c r="B208" t="e" cm="1">
        <f t="array" ref="B208">TRANSPOSE(_xlfn._xlws.SORT(_xlfn._xlws.FILTER(#REF!&amp;" | "&amp;#REF!,#REF!=A208)))</f>
        <v>#REF!</v>
      </c>
      <c r="DQ208" t="e" cm="1">
        <f t="array" ref="DQ208">TRANSPOSE(_xlfn._xlws.SORT(_xlfn._xlws.FILTER(#REF!,#REF!=A208)))</f>
        <v>#REF!</v>
      </c>
    </row>
    <row r="209" spans="2:121" x14ac:dyDescent="0.25">
      <c r="B209" t="e" cm="1">
        <f t="array" ref="B209">TRANSPOSE(_xlfn._xlws.SORT(_xlfn._xlws.FILTER(#REF!&amp;" | "&amp;#REF!,#REF!=A209)))</f>
        <v>#REF!</v>
      </c>
      <c r="DQ209" t="e" cm="1">
        <f t="array" ref="DQ209">TRANSPOSE(_xlfn._xlws.SORT(_xlfn._xlws.FILTER(#REF!,#REF!=A209)))</f>
        <v>#REF!</v>
      </c>
    </row>
    <row r="210" spans="2:121" x14ac:dyDescent="0.25">
      <c r="B210" t="e" cm="1">
        <f t="array" ref="B210">TRANSPOSE(_xlfn._xlws.SORT(_xlfn._xlws.FILTER(#REF!&amp;" | "&amp;#REF!,#REF!=A210)))</f>
        <v>#REF!</v>
      </c>
      <c r="DQ210" t="e" cm="1">
        <f t="array" ref="DQ210">TRANSPOSE(_xlfn._xlws.SORT(_xlfn._xlws.FILTER(#REF!,#REF!=A210)))</f>
        <v>#REF!</v>
      </c>
    </row>
    <row r="211" spans="2:121" x14ac:dyDescent="0.25">
      <c r="B211" t="e" cm="1">
        <f t="array" ref="B211">TRANSPOSE(_xlfn._xlws.SORT(_xlfn._xlws.FILTER(#REF!&amp;" | "&amp;#REF!,#REF!=A211)))</f>
        <v>#REF!</v>
      </c>
      <c r="DQ211" t="e" cm="1">
        <f t="array" ref="DQ211">TRANSPOSE(_xlfn._xlws.SORT(_xlfn._xlws.FILTER(#REF!,#REF!=A211)))</f>
        <v>#REF!</v>
      </c>
    </row>
    <row r="212" spans="2:121" x14ac:dyDescent="0.25">
      <c r="B212" t="e" cm="1">
        <f t="array" ref="B212">TRANSPOSE(_xlfn._xlws.SORT(_xlfn._xlws.FILTER(#REF!&amp;" | "&amp;#REF!,#REF!=A212)))</f>
        <v>#REF!</v>
      </c>
      <c r="DQ212" t="e" cm="1">
        <f t="array" ref="DQ212">TRANSPOSE(_xlfn._xlws.SORT(_xlfn._xlws.FILTER(#REF!,#REF!=A212)))</f>
        <v>#REF!</v>
      </c>
    </row>
    <row r="213" spans="2:121" x14ac:dyDescent="0.25">
      <c r="B213" t="e" cm="1">
        <f t="array" ref="B213">TRANSPOSE(_xlfn._xlws.SORT(_xlfn._xlws.FILTER(#REF!&amp;" | "&amp;#REF!,#REF!=A213)))</f>
        <v>#REF!</v>
      </c>
      <c r="DQ213" t="e" cm="1">
        <f t="array" ref="DQ213">TRANSPOSE(_xlfn._xlws.SORT(_xlfn._xlws.FILTER(#REF!,#REF!=A213)))</f>
        <v>#REF!</v>
      </c>
    </row>
    <row r="214" spans="2:121" x14ac:dyDescent="0.25">
      <c r="B214" t="e" cm="1">
        <f t="array" ref="B214">TRANSPOSE(_xlfn._xlws.SORT(_xlfn._xlws.FILTER(#REF!&amp;" | "&amp;#REF!,#REF!=A214)))</f>
        <v>#REF!</v>
      </c>
      <c r="DQ214" t="e" cm="1">
        <f t="array" ref="DQ214">TRANSPOSE(_xlfn._xlws.SORT(_xlfn._xlws.FILTER(#REF!,#REF!=A214)))</f>
        <v>#REF!</v>
      </c>
    </row>
    <row r="215" spans="2:121" x14ac:dyDescent="0.25">
      <c r="B215" t="e" cm="1">
        <f t="array" ref="B215">TRANSPOSE(_xlfn._xlws.SORT(_xlfn._xlws.FILTER(#REF!&amp;" | "&amp;#REF!,#REF!=A215)))</f>
        <v>#REF!</v>
      </c>
      <c r="DQ215" t="e" cm="1">
        <f t="array" ref="DQ215">TRANSPOSE(_xlfn._xlws.SORT(_xlfn._xlws.FILTER(#REF!,#REF!=A215)))</f>
        <v>#REF!</v>
      </c>
    </row>
    <row r="216" spans="2:121" x14ac:dyDescent="0.25">
      <c r="B216" t="e" cm="1">
        <f t="array" ref="B216">TRANSPOSE(_xlfn._xlws.SORT(_xlfn._xlws.FILTER(#REF!&amp;" | "&amp;#REF!,#REF!=A216)))</f>
        <v>#REF!</v>
      </c>
      <c r="DQ216" t="e" cm="1">
        <f t="array" ref="DQ216">TRANSPOSE(_xlfn._xlws.SORT(_xlfn._xlws.FILTER(#REF!,#REF!=A216)))</f>
        <v>#REF!</v>
      </c>
    </row>
    <row r="217" spans="2:121" x14ac:dyDescent="0.25">
      <c r="B217" t="e" cm="1">
        <f t="array" ref="B217">TRANSPOSE(_xlfn._xlws.SORT(_xlfn._xlws.FILTER(#REF!&amp;" | "&amp;#REF!,#REF!=A217)))</f>
        <v>#REF!</v>
      </c>
      <c r="DQ217" t="e" cm="1">
        <f t="array" ref="DQ217">TRANSPOSE(_xlfn._xlws.SORT(_xlfn._xlws.FILTER(#REF!,#REF!=A217)))</f>
        <v>#REF!</v>
      </c>
    </row>
    <row r="218" spans="2:121" x14ac:dyDescent="0.25">
      <c r="B218" t="e" cm="1">
        <f t="array" ref="B218">TRANSPOSE(_xlfn._xlws.SORT(_xlfn._xlws.FILTER(#REF!&amp;" | "&amp;#REF!,#REF!=A218)))</f>
        <v>#REF!</v>
      </c>
      <c r="DQ218" t="e" cm="1">
        <f t="array" ref="DQ218">TRANSPOSE(_xlfn._xlws.SORT(_xlfn._xlws.FILTER(#REF!,#REF!=A218)))</f>
        <v>#REF!</v>
      </c>
    </row>
    <row r="219" spans="2:121" x14ac:dyDescent="0.25">
      <c r="B219" t="e" cm="1">
        <f t="array" ref="B219">TRANSPOSE(_xlfn._xlws.SORT(_xlfn._xlws.FILTER(#REF!&amp;" | "&amp;#REF!,#REF!=A219)))</f>
        <v>#REF!</v>
      </c>
      <c r="DQ219" t="e" cm="1">
        <f t="array" ref="DQ219">TRANSPOSE(_xlfn._xlws.SORT(_xlfn._xlws.FILTER(#REF!,#REF!=A219)))</f>
        <v>#REF!</v>
      </c>
    </row>
    <row r="220" spans="2:121" x14ac:dyDescent="0.25">
      <c r="B220" t="e" cm="1">
        <f t="array" ref="B220">TRANSPOSE(_xlfn._xlws.SORT(_xlfn._xlws.FILTER(#REF!&amp;" | "&amp;#REF!,#REF!=A220)))</f>
        <v>#REF!</v>
      </c>
      <c r="DQ220" t="e" cm="1">
        <f t="array" ref="DQ220">TRANSPOSE(_xlfn._xlws.SORT(_xlfn._xlws.FILTER(#REF!,#REF!=A220)))</f>
        <v>#REF!</v>
      </c>
    </row>
    <row r="221" spans="2:121" x14ac:dyDescent="0.25">
      <c r="B221" t="e" cm="1">
        <f t="array" ref="B221">TRANSPOSE(_xlfn._xlws.SORT(_xlfn._xlws.FILTER(#REF!&amp;" | "&amp;#REF!,#REF!=A221)))</f>
        <v>#REF!</v>
      </c>
      <c r="DQ221" t="e" cm="1">
        <f t="array" ref="DQ221">TRANSPOSE(_xlfn._xlws.SORT(_xlfn._xlws.FILTER(#REF!,#REF!=A221)))</f>
        <v>#REF!</v>
      </c>
    </row>
    <row r="222" spans="2:121" x14ac:dyDescent="0.25">
      <c r="B222" t="e" cm="1">
        <f t="array" ref="B222">TRANSPOSE(_xlfn._xlws.SORT(_xlfn._xlws.FILTER(#REF!&amp;" | "&amp;#REF!,#REF!=A222)))</f>
        <v>#REF!</v>
      </c>
      <c r="DQ222" t="e" cm="1">
        <f t="array" ref="DQ222">TRANSPOSE(_xlfn._xlws.SORT(_xlfn._xlws.FILTER(#REF!,#REF!=A222)))</f>
        <v>#REF!</v>
      </c>
    </row>
    <row r="223" spans="2:121" x14ac:dyDescent="0.25">
      <c r="B223" t="e" cm="1">
        <f t="array" ref="B223">TRANSPOSE(_xlfn._xlws.SORT(_xlfn._xlws.FILTER(#REF!&amp;" | "&amp;#REF!,#REF!=A223)))</f>
        <v>#REF!</v>
      </c>
      <c r="DQ223" t="e" cm="1">
        <f t="array" ref="DQ223">TRANSPOSE(_xlfn._xlws.SORT(_xlfn._xlws.FILTER(#REF!,#REF!=A223)))</f>
        <v>#REF!</v>
      </c>
    </row>
    <row r="224" spans="2:121" x14ac:dyDescent="0.25">
      <c r="B224" t="e" cm="1">
        <f t="array" ref="B224">TRANSPOSE(_xlfn._xlws.SORT(_xlfn._xlws.FILTER(#REF!&amp;" | "&amp;#REF!,#REF!=A224)))</f>
        <v>#REF!</v>
      </c>
      <c r="DQ224" t="e" cm="1">
        <f t="array" ref="DQ224">TRANSPOSE(_xlfn._xlws.SORT(_xlfn._xlws.FILTER(#REF!,#REF!=A224)))</f>
        <v>#REF!</v>
      </c>
    </row>
    <row r="225" spans="2:121" x14ac:dyDescent="0.25">
      <c r="B225" t="e" cm="1">
        <f t="array" ref="B225">TRANSPOSE(_xlfn._xlws.SORT(_xlfn._xlws.FILTER(#REF!&amp;" | "&amp;#REF!,#REF!=A225)))</f>
        <v>#REF!</v>
      </c>
      <c r="DQ225" t="e" cm="1">
        <f t="array" ref="DQ225">TRANSPOSE(_xlfn._xlws.SORT(_xlfn._xlws.FILTER(#REF!,#REF!=A225)))</f>
        <v>#REF!</v>
      </c>
    </row>
    <row r="226" spans="2:121" x14ac:dyDescent="0.25">
      <c r="B226" t="e" cm="1">
        <f t="array" ref="B226">TRANSPOSE(_xlfn._xlws.SORT(_xlfn._xlws.FILTER(#REF!&amp;" | "&amp;#REF!,#REF!=A226)))</f>
        <v>#REF!</v>
      </c>
      <c r="DQ226" t="e" cm="1">
        <f t="array" ref="DQ226">TRANSPOSE(_xlfn._xlws.SORT(_xlfn._xlws.FILTER(#REF!,#REF!=A226)))</f>
        <v>#REF!</v>
      </c>
    </row>
    <row r="227" spans="2:121" x14ac:dyDescent="0.25">
      <c r="B227" t="e" cm="1">
        <f t="array" ref="B227">TRANSPOSE(_xlfn._xlws.SORT(_xlfn._xlws.FILTER(#REF!&amp;" | "&amp;#REF!,#REF!=A227)))</f>
        <v>#REF!</v>
      </c>
      <c r="DQ227" t="e" cm="1">
        <f t="array" ref="DQ227">TRANSPOSE(_xlfn._xlws.SORT(_xlfn._xlws.FILTER(#REF!,#REF!=A227)))</f>
        <v>#REF!</v>
      </c>
    </row>
    <row r="228" spans="2:121" x14ac:dyDescent="0.25">
      <c r="B228" t="e" cm="1">
        <f t="array" ref="B228">TRANSPOSE(_xlfn._xlws.SORT(_xlfn._xlws.FILTER(#REF!&amp;" | "&amp;#REF!,#REF!=A228)))</f>
        <v>#REF!</v>
      </c>
      <c r="DQ228" t="e" cm="1">
        <f t="array" ref="DQ228">TRANSPOSE(_xlfn._xlws.SORT(_xlfn._xlws.FILTER(#REF!,#REF!=A228)))</f>
        <v>#REF!</v>
      </c>
    </row>
    <row r="229" spans="2:121" x14ac:dyDescent="0.25">
      <c r="B229" t="e" cm="1">
        <f t="array" ref="B229">TRANSPOSE(_xlfn._xlws.SORT(_xlfn._xlws.FILTER(#REF!&amp;" | "&amp;#REF!,#REF!=A229)))</f>
        <v>#REF!</v>
      </c>
      <c r="DQ229" t="e" cm="1">
        <f t="array" ref="DQ229">TRANSPOSE(_xlfn._xlws.SORT(_xlfn._xlws.FILTER(#REF!,#REF!=A229)))</f>
        <v>#REF!</v>
      </c>
    </row>
    <row r="230" spans="2:121" x14ac:dyDescent="0.25">
      <c r="B230" t="e" cm="1">
        <f t="array" ref="B230">TRANSPOSE(_xlfn._xlws.SORT(_xlfn._xlws.FILTER(#REF!&amp;" | "&amp;#REF!,#REF!=A230)))</f>
        <v>#REF!</v>
      </c>
      <c r="DQ230" t="e" cm="1">
        <f t="array" ref="DQ230">TRANSPOSE(_xlfn._xlws.SORT(_xlfn._xlws.FILTER(#REF!,#REF!=A230)))</f>
        <v>#REF!</v>
      </c>
    </row>
    <row r="231" spans="2:121" x14ac:dyDescent="0.25">
      <c r="B231" t="e" cm="1">
        <f t="array" ref="B231">TRANSPOSE(_xlfn._xlws.SORT(_xlfn._xlws.FILTER(#REF!&amp;" | "&amp;#REF!,#REF!=A231)))</f>
        <v>#REF!</v>
      </c>
      <c r="DQ231" t="e" cm="1">
        <f t="array" ref="DQ231">TRANSPOSE(_xlfn._xlws.SORT(_xlfn._xlws.FILTER(#REF!,#REF!=A231)))</f>
        <v>#REF!</v>
      </c>
    </row>
    <row r="232" spans="2:121" x14ac:dyDescent="0.25">
      <c r="B232" t="e" cm="1">
        <f t="array" ref="B232">TRANSPOSE(_xlfn._xlws.SORT(_xlfn._xlws.FILTER(#REF!&amp;" | "&amp;#REF!,#REF!=A232)))</f>
        <v>#REF!</v>
      </c>
      <c r="DQ232" t="e" cm="1">
        <f t="array" ref="DQ232">TRANSPOSE(_xlfn._xlws.SORT(_xlfn._xlws.FILTER(#REF!,#REF!=A232)))</f>
        <v>#REF!</v>
      </c>
    </row>
    <row r="233" spans="2:121" x14ac:dyDescent="0.25">
      <c r="B233" t="e" cm="1">
        <f t="array" ref="B233">TRANSPOSE(_xlfn._xlws.SORT(_xlfn._xlws.FILTER(#REF!&amp;" | "&amp;#REF!,#REF!=A233)))</f>
        <v>#REF!</v>
      </c>
      <c r="DQ233" t="e" cm="1">
        <f t="array" ref="DQ233">TRANSPOSE(_xlfn._xlws.SORT(_xlfn._xlws.FILTER(#REF!,#REF!=A233)))</f>
        <v>#REF!</v>
      </c>
    </row>
    <row r="234" spans="2:121" x14ac:dyDescent="0.25">
      <c r="B234" t="e" cm="1">
        <f t="array" ref="B234">TRANSPOSE(_xlfn._xlws.SORT(_xlfn._xlws.FILTER(#REF!&amp;" | "&amp;#REF!,#REF!=A234)))</f>
        <v>#REF!</v>
      </c>
      <c r="DQ234" t="e" cm="1">
        <f t="array" ref="DQ234">TRANSPOSE(_xlfn._xlws.SORT(_xlfn._xlws.FILTER(#REF!,#REF!=A234)))</f>
        <v>#REF!</v>
      </c>
    </row>
    <row r="235" spans="2:121" x14ac:dyDescent="0.25">
      <c r="B235" t="e" cm="1">
        <f t="array" ref="B235">TRANSPOSE(_xlfn._xlws.SORT(_xlfn._xlws.FILTER(#REF!&amp;" | "&amp;#REF!,#REF!=A235)))</f>
        <v>#REF!</v>
      </c>
      <c r="DQ235" t="e" cm="1">
        <f t="array" ref="DQ235">TRANSPOSE(_xlfn._xlws.SORT(_xlfn._xlws.FILTER(#REF!,#REF!=A235)))</f>
        <v>#REF!</v>
      </c>
    </row>
    <row r="236" spans="2:121" x14ac:dyDescent="0.25">
      <c r="B236" t="e" cm="1">
        <f t="array" ref="B236">TRANSPOSE(_xlfn._xlws.SORT(_xlfn._xlws.FILTER(#REF!&amp;" | "&amp;#REF!,#REF!=A236)))</f>
        <v>#REF!</v>
      </c>
      <c r="DQ236" t="e" cm="1">
        <f t="array" ref="DQ236">TRANSPOSE(_xlfn._xlws.SORT(_xlfn._xlws.FILTER(#REF!,#REF!=A236)))</f>
        <v>#REF!</v>
      </c>
    </row>
    <row r="237" spans="2:121" x14ac:dyDescent="0.25">
      <c r="B237" t="e" cm="1">
        <f t="array" ref="B237">TRANSPOSE(_xlfn._xlws.SORT(_xlfn._xlws.FILTER(#REF!&amp;" | "&amp;#REF!,#REF!=A237)))</f>
        <v>#REF!</v>
      </c>
      <c r="DQ237" t="e" cm="1">
        <f t="array" ref="DQ237">TRANSPOSE(_xlfn._xlws.SORT(_xlfn._xlws.FILTER(#REF!,#REF!=A237)))</f>
        <v>#REF!</v>
      </c>
    </row>
    <row r="238" spans="2:121" x14ac:dyDescent="0.25">
      <c r="B238" t="e" cm="1">
        <f t="array" ref="B238">TRANSPOSE(_xlfn._xlws.SORT(_xlfn._xlws.FILTER(#REF!&amp;" | "&amp;#REF!,#REF!=A238)))</f>
        <v>#REF!</v>
      </c>
      <c r="DQ238" t="e" cm="1">
        <f t="array" ref="DQ238">TRANSPOSE(_xlfn._xlws.SORT(_xlfn._xlws.FILTER(#REF!,#REF!=A238)))</f>
        <v>#REF!</v>
      </c>
    </row>
    <row r="239" spans="2:121" x14ac:dyDescent="0.25">
      <c r="B239" t="e" cm="1">
        <f t="array" ref="B239">TRANSPOSE(_xlfn._xlws.SORT(_xlfn._xlws.FILTER(#REF!&amp;" | "&amp;#REF!,#REF!=A239)))</f>
        <v>#REF!</v>
      </c>
      <c r="DQ239" t="e" cm="1">
        <f t="array" ref="DQ239">TRANSPOSE(_xlfn._xlws.SORT(_xlfn._xlws.FILTER(#REF!,#REF!=A239)))</f>
        <v>#REF!</v>
      </c>
    </row>
    <row r="240" spans="2:121" x14ac:dyDescent="0.25">
      <c r="B240" t="e" cm="1">
        <f t="array" ref="B240">TRANSPOSE(_xlfn._xlws.SORT(_xlfn._xlws.FILTER(#REF!&amp;" | "&amp;#REF!,#REF!=A240)))</f>
        <v>#REF!</v>
      </c>
      <c r="DQ240" t="e" cm="1">
        <f t="array" ref="DQ240">TRANSPOSE(_xlfn._xlws.SORT(_xlfn._xlws.FILTER(#REF!,#REF!=A240)))</f>
        <v>#REF!</v>
      </c>
    </row>
    <row r="241" spans="2:121" x14ac:dyDescent="0.25">
      <c r="B241" t="e" cm="1">
        <f t="array" ref="B241">TRANSPOSE(_xlfn._xlws.SORT(_xlfn._xlws.FILTER(#REF!&amp;" | "&amp;#REF!,#REF!=A241)))</f>
        <v>#REF!</v>
      </c>
      <c r="DQ241" t="e" cm="1">
        <f t="array" ref="DQ241">TRANSPOSE(_xlfn._xlws.SORT(_xlfn._xlws.FILTER(#REF!,#REF!=A241)))</f>
        <v>#REF!</v>
      </c>
    </row>
    <row r="242" spans="2:121" x14ac:dyDescent="0.25">
      <c r="B242" t="e" cm="1">
        <f t="array" ref="B242">TRANSPOSE(_xlfn._xlws.SORT(_xlfn._xlws.FILTER(#REF!&amp;" | "&amp;#REF!,#REF!=A242)))</f>
        <v>#REF!</v>
      </c>
      <c r="DQ242" t="e" cm="1">
        <f t="array" ref="DQ242">TRANSPOSE(_xlfn._xlws.SORT(_xlfn._xlws.FILTER(#REF!,#REF!=A242)))</f>
        <v>#REF!</v>
      </c>
    </row>
    <row r="243" spans="2:121" x14ac:dyDescent="0.25">
      <c r="B243" t="e" cm="1">
        <f t="array" ref="B243">TRANSPOSE(_xlfn._xlws.SORT(_xlfn._xlws.FILTER(#REF!&amp;" | "&amp;#REF!,#REF!=A243)))</f>
        <v>#REF!</v>
      </c>
      <c r="DQ243" t="e" cm="1">
        <f t="array" ref="DQ243">TRANSPOSE(_xlfn._xlws.SORT(_xlfn._xlws.FILTER(#REF!,#REF!=A243)))</f>
        <v>#REF!</v>
      </c>
    </row>
    <row r="244" spans="2:121" x14ac:dyDescent="0.25">
      <c r="B244" t="e" cm="1">
        <f t="array" ref="B244">TRANSPOSE(_xlfn._xlws.SORT(_xlfn._xlws.FILTER(#REF!&amp;" | "&amp;#REF!,#REF!=A244)))</f>
        <v>#REF!</v>
      </c>
      <c r="DQ244" t="e" cm="1">
        <f t="array" ref="DQ244">TRANSPOSE(_xlfn._xlws.SORT(_xlfn._xlws.FILTER(#REF!,#REF!=A244)))</f>
        <v>#REF!</v>
      </c>
    </row>
    <row r="245" spans="2:121" x14ac:dyDescent="0.25">
      <c r="B245" t="e" cm="1">
        <f t="array" ref="B245">TRANSPOSE(_xlfn._xlws.SORT(_xlfn._xlws.FILTER(#REF!&amp;" | "&amp;#REF!,#REF!=A245)))</f>
        <v>#REF!</v>
      </c>
      <c r="DQ245" t="e" cm="1">
        <f t="array" ref="DQ245">TRANSPOSE(_xlfn._xlws.SORT(_xlfn._xlws.FILTER(#REF!,#REF!=A245)))</f>
        <v>#REF!</v>
      </c>
    </row>
    <row r="246" spans="2:121" x14ac:dyDescent="0.25">
      <c r="B246" t="e" cm="1">
        <f t="array" ref="B246">TRANSPOSE(_xlfn._xlws.SORT(_xlfn._xlws.FILTER(#REF!&amp;" | "&amp;#REF!,#REF!=A246)))</f>
        <v>#REF!</v>
      </c>
      <c r="DQ246" t="e" cm="1">
        <f t="array" ref="DQ246">TRANSPOSE(_xlfn._xlws.SORT(_xlfn._xlws.FILTER(#REF!,#REF!=A246)))</f>
        <v>#REF!</v>
      </c>
    </row>
    <row r="247" spans="2:121" x14ac:dyDescent="0.25">
      <c r="B247" t="e" cm="1">
        <f t="array" ref="B247">TRANSPOSE(_xlfn._xlws.SORT(_xlfn._xlws.FILTER(#REF!&amp;" | "&amp;#REF!,#REF!=A247)))</f>
        <v>#REF!</v>
      </c>
      <c r="DQ247" t="e" cm="1">
        <f t="array" ref="DQ247">TRANSPOSE(_xlfn._xlws.SORT(_xlfn._xlws.FILTER(#REF!,#REF!=A247)))</f>
        <v>#REF!</v>
      </c>
    </row>
    <row r="248" spans="2:121" x14ac:dyDescent="0.25">
      <c r="B248" t="e" cm="1">
        <f t="array" ref="B248">TRANSPOSE(_xlfn._xlws.SORT(_xlfn._xlws.FILTER(#REF!&amp;" | "&amp;#REF!,#REF!=A248)))</f>
        <v>#REF!</v>
      </c>
      <c r="DQ248" t="e" cm="1">
        <f t="array" ref="DQ248">TRANSPOSE(_xlfn._xlws.SORT(_xlfn._xlws.FILTER(#REF!,#REF!=A248)))</f>
        <v>#REF!</v>
      </c>
    </row>
    <row r="249" spans="2:121" x14ac:dyDescent="0.25">
      <c r="B249" t="e" cm="1">
        <f t="array" ref="B249">TRANSPOSE(_xlfn._xlws.SORT(_xlfn._xlws.FILTER(#REF!&amp;" | "&amp;#REF!,#REF!=A249)))</f>
        <v>#REF!</v>
      </c>
      <c r="DQ249" t="e" cm="1">
        <f t="array" ref="DQ249">TRANSPOSE(_xlfn._xlws.SORT(_xlfn._xlws.FILTER(#REF!,#REF!=A249)))</f>
        <v>#REF!</v>
      </c>
    </row>
    <row r="250" spans="2:121" x14ac:dyDescent="0.25">
      <c r="B250" t="e" cm="1">
        <f t="array" ref="B250">TRANSPOSE(_xlfn._xlws.SORT(_xlfn._xlws.FILTER(#REF!&amp;" | "&amp;#REF!,#REF!=A250)))</f>
        <v>#REF!</v>
      </c>
      <c r="DQ250" t="e" cm="1">
        <f t="array" ref="DQ250">TRANSPOSE(_xlfn._xlws.SORT(_xlfn._xlws.FILTER(#REF!,#REF!=A250)))</f>
        <v>#REF!</v>
      </c>
    </row>
    <row r="251" spans="2:121" x14ac:dyDescent="0.25">
      <c r="B251" t="e" cm="1">
        <f t="array" ref="B251">TRANSPOSE(_xlfn._xlws.SORT(_xlfn._xlws.FILTER(#REF!&amp;" | "&amp;#REF!,#REF!=A251)))</f>
        <v>#REF!</v>
      </c>
      <c r="DQ251" t="e" cm="1">
        <f t="array" ref="DQ251">TRANSPOSE(_xlfn._xlws.SORT(_xlfn._xlws.FILTER(#REF!,#REF!=A251)))</f>
        <v>#REF!</v>
      </c>
    </row>
    <row r="252" spans="2:121" x14ac:dyDescent="0.25">
      <c r="B252" t="e" cm="1">
        <f t="array" ref="B252">TRANSPOSE(_xlfn._xlws.SORT(_xlfn._xlws.FILTER(#REF!&amp;" | "&amp;#REF!,#REF!=A252)))</f>
        <v>#REF!</v>
      </c>
      <c r="DQ252" t="e" cm="1">
        <f t="array" ref="DQ252">TRANSPOSE(_xlfn._xlws.SORT(_xlfn._xlws.FILTER(#REF!,#REF!=A252)))</f>
        <v>#REF!</v>
      </c>
    </row>
    <row r="253" spans="2:121" x14ac:dyDescent="0.25">
      <c r="B253" t="e" cm="1">
        <f t="array" ref="B253">TRANSPOSE(_xlfn._xlws.SORT(_xlfn._xlws.FILTER(#REF!&amp;" | "&amp;#REF!,#REF!=A253)))</f>
        <v>#REF!</v>
      </c>
      <c r="DQ253" t="e" cm="1">
        <f t="array" ref="DQ253">TRANSPOSE(_xlfn._xlws.SORT(_xlfn._xlws.FILTER(#REF!,#REF!=A253)))</f>
        <v>#REF!</v>
      </c>
    </row>
    <row r="254" spans="2:121" x14ac:dyDescent="0.25">
      <c r="B254" t="e" cm="1">
        <f t="array" ref="B254">TRANSPOSE(_xlfn._xlws.SORT(_xlfn._xlws.FILTER(#REF!&amp;" | "&amp;#REF!,#REF!=A254)))</f>
        <v>#REF!</v>
      </c>
      <c r="DQ254" t="e" cm="1">
        <f t="array" ref="DQ254">TRANSPOSE(_xlfn._xlws.SORT(_xlfn._xlws.FILTER(#REF!,#REF!=A254)))</f>
        <v>#REF!</v>
      </c>
    </row>
    <row r="255" spans="2:121" x14ac:dyDescent="0.25">
      <c r="B255" t="e" cm="1">
        <f t="array" ref="B255">TRANSPOSE(_xlfn._xlws.SORT(_xlfn._xlws.FILTER(#REF!&amp;" | "&amp;#REF!,#REF!=A255)))</f>
        <v>#REF!</v>
      </c>
      <c r="DQ255" t="e" cm="1">
        <f t="array" ref="DQ255">TRANSPOSE(_xlfn._xlws.SORT(_xlfn._xlws.FILTER(#REF!,#REF!=A255)))</f>
        <v>#REF!</v>
      </c>
    </row>
    <row r="256" spans="2:121" x14ac:dyDescent="0.25">
      <c r="B256" t="e" cm="1">
        <f t="array" ref="B256">TRANSPOSE(_xlfn._xlws.SORT(_xlfn._xlws.FILTER(#REF!&amp;" | "&amp;#REF!,#REF!=A256)))</f>
        <v>#REF!</v>
      </c>
      <c r="DQ256" t="e" cm="1">
        <f t="array" ref="DQ256">TRANSPOSE(_xlfn._xlws.SORT(_xlfn._xlws.FILTER(#REF!,#REF!=A256)))</f>
        <v>#REF!</v>
      </c>
    </row>
    <row r="257" spans="2:121" x14ac:dyDescent="0.25">
      <c r="B257" t="e" cm="1">
        <f t="array" ref="B257">TRANSPOSE(_xlfn._xlws.SORT(_xlfn._xlws.FILTER(#REF!&amp;" | "&amp;#REF!,#REF!=A257)))</f>
        <v>#REF!</v>
      </c>
      <c r="DQ257" t="e" cm="1">
        <f t="array" ref="DQ257">TRANSPOSE(_xlfn._xlws.SORT(_xlfn._xlws.FILTER(#REF!,#REF!=A257)))</f>
        <v>#REF!</v>
      </c>
    </row>
    <row r="258" spans="2:121" x14ac:dyDescent="0.25">
      <c r="B258" t="e" cm="1">
        <f t="array" ref="B258">TRANSPOSE(_xlfn._xlws.SORT(_xlfn._xlws.FILTER(#REF!&amp;" | "&amp;#REF!,#REF!=A258)))</f>
        <v>#REF!</v>
      </c>
      <c r="DQ258" t="e" cm="1">
        <f t="array" ref="DQ258">TRANSPOSE(_xlfn._xlws.SORT(_xlfn._xlws.FILTER(#REF!,#REF!=A258)))</f>
        <v>#REF!</v>
      </c>
    </row>
    <row r="259" spans="2:121" x14ac:dyDescent="0.25">
      <c r="B259" t="e" cm="1">
        <f t="array" ref="B259">TRANSPOSE(_xlfn._xlws.SORT(_xlfn._xlws.FILTER(#REF!&amp;" | "&amp;#REF!,#REF!=A259)))</f>
        <v>#REF!</v>
      </c>
      <c r="DQ259" t="e" cm="1">
        <f t="array" ref="DQ259">TRANSPOSE(_xlfn._xlws.SORT(_xlfn._xlws.FILTER(#REF!,#REF!=A259)))</f>
        <v>#REF!</v>
      </c>
    </row>
    <row r="260" spans="2:121" x14ac:dyDescent="0.25">
      <c r="B260" t="e" cm="1">
        <f t="array" ref="B260">TRANSPOSE(_xlfn._xlws.SORT(_xlfn._xlws.FILTER(#REF!&amp;" | "&amp;#REF!,#REF!=A260)))</f>
        <v>#REF!</v>
      </c>
      <c r="DQ260" t="e" cm="1">
        <f t="array" ref="DQ260">TRANSPOSE(_xlfn._xlws.SORT(_xlfn._xlws.FILTER(#REF!,#REF!=A260)))</f>
        <v>#REF!</v>
      </c>
    </row>
    <row r="261" spans="2:121" x14ac:dyDescent="0.25">
      <c r="B261" t="e" cm="1">
        <f t="array" ref="B261">TRANSPOSE(_xlfn._xlws.SORT(_xlfn._xlws.FILTER(#REF!&amp;" | "&amp;#REF!,#REF!=A261)))</f>
        <v>#REF!</v>
      </c>
      <c r="DQ261" t="e" cm="1">
        <f t="array" ref="DQ261">TRANSPOSE(_xlfn._xlws.SORT(_xlfn._xlws.FILTER(#REF!,#REF!=A261)))</f>
        <v>#REF!</v>
      </c>
    </row>
    <row r="262" spans="2:121" x14ac:dyDescent="0.25">
      <c r="B262" t="e" cm="1">
        <f t="array" ref="B262">TRANSPOSE(_xlfn._xlws.SORT(_xlfn._xlws.FILTER(#REF!&amp;" | "&amp;#REF!,#REF!=A262)))</f>
        <v>#REF!</v>
      </c>
      <c r="DQ262" t="e" cm="1">
        <f t="array" ref="DQ262">TRANSPOSE(_xlfn._xlws.SORT(_xlfn._xlws.FILTER(#REF!,#REF!=A262)))</f>
        <v>#REF!</v>
      </c>
    </row>
    <row r="263" spans="2:121" x14ac:dyDescent="0.25">
      <c r="B263" t="e" cm="1">
        <f t="array" ref="B263">TRANSPOSE(_xlfn._xlws.SORT(_xlfn._xlws.FILTER(#REF!&amp;" | "&amp;#REF!,#REF!=A263)))</f>
        <v>#REF!</v>
      </c>
      <c r="DQ263" t="e" cm="1">
        <f t="array" ref="DQ263">TRANSPOSE(_xlfn._xlws.SORT(_xlfn._xlws.FILTER(#REF!,#REF!=A263)))</f>
        <v>#REF!</v>
      </c>
    </row>
    <row r="264" spans="2:121" x14ac:dyDescent="0.25">
      <c r="B264" t="e" cm="1">
        <f t="array" ref="B264">TRANSPOSE(_xlfn._xlws.SORT(_xlfn._xlws.FILTER(#REF!&amp;" | "&amp;#REF!,#REF!=A264)))</f>
        <v>#REF!</v>
      </c>
      <c r="DQ264" t="e" cm="1">
        <f t="array" ref="DQ264">TRANSPOSE(_xlfn._xlws.SORT(_xlfn._xlws.FILTER(#REF!,#REF!=A264)))</f>
        <v>#REF!</v>
      </c>
    </row>
    <row r="265" spans="2:121" x14ac:dyDescent="0.25">
      <c r="B265" t="e" cm="1">
        <f t="array" ref="B265">TRANSPOSE(_xlfn._xlws.SORT(_xlfn._xlws.FILTER(#REF!&amp;" | "&amp;#REF!,#REF!=A265)))</f>
        <v>#REF!</v>
      </c>
      <c r="DQ265" t="e" cm="1">
        <f t="array" ref="DQ265">TRANSPOSE(_xlfn._xlws.SORT(_xlfn._xlws.FILTER(#REF!,#REF!=A265)))</f>
        <v>#REF!</v>
      </c>
    </row>
    <row r="266" spans="2:121" x14ac:dyDescent="0.25">
      <c r="B266" t="e" cm="1">
        <f t="array" ref="B266">TRANSPOSE(_xlfn._xlws.SORT(_xlfn._xlws.FILTER(#REF!&amp;" | "&amp;#REF!,#REF!=A266)))</f>
        <v>#REF!</v>
      </c>
      <c r="DQ266" t="e" cm="1">
        <f t="array" ref="DQ266">TRANSPOSE(_xlfn._xlws.SORT(_xlfn._xlws.FILTER(#REF!,#REF!=A266)))</f>
        <v>#REF!</v>
      </c>
    </row>
    <row r="267" spans="2:121" x14ac:dyDescent="0.25">
      <c r="B267" t="e" cm="1">
        <f t="array" ref="B267">TRANSPOSE(_xlfn._xlws.SORT(_xlfn._xlws.FILTER(#REF!&amp;" | "&amp;#REF!,#REF!=A267)))</f>
        <v>#REF!</v>
      </c>
      <c r="DQ267" t="e" cm="1">
        <f t="array" ref="DQ267">TRANSPOSE(_xlfn._xlws.SORT(_xlfn._xlws.FILTER(#REF!,#REF!=A267)))</f>
        <v>#REF!</v>
      </c>
    </row>
    <row r="268" spans="2:121" x14ac:dyDescent="0.25">
      <c r="B268" t="e" cm="1">
        <f t="array" ref="B268">TRANSPOSE(_xlfn._xlws.SORT(_xlfn._xlws.FILTER(#REF!&amp;" | "&amp;#REF!,#REF!=A268)))</f>
        <v>#REF!</v>
      </c>
      <c r="DQ268" t="e" cm="1">
        <f t="array" ref="DQ268">TRANSPOSE(_xlfn._xlws.SORT(_xlfn._xlws.FILTER(#REF!,#REF!=A268)))</f>
        <v>#REF!</v>
      </c>
    </row>
    <row r="269" spans="2:121" x14ac:dyDescent="0.25">
      <c r="B269" t="e" cm="1">
        <f t="array" ref="B269">TRANSPOSE(_xlfn._xlws.SORT(_xlfn._xlws.FILTER(#REF!&amp;" | "&amp;#REF!,#REF!=A269)))</f>
        <v>#REF!</v>
      </c>
      <c r="DQ269" t="e" cm="1">
        <f t="array" ref="DQ269">TRANSPOSE(_xlfn._xlws.SORT(_xlfn._xlws.FILTER(#REF!,#REF!=A269)))</f>
        <v>#REF!</v>
      </c>
    </row>
    <row r="270" spans="2:121" x14ac:dyDescent="0.25">
      <c r="B270" t="e" cm="1">
        <f t="array" ref="B270">TRANSPOSE(_xlfn._xlws.SORT(_xlfn._xlws.FILTER(#REF!&amp;" | "&amp;#REF!,#REF!=A270)))</f>
        <v>#REF!</v>
      </c>
      <c r="DQ270" t="e" cm="1">
        <f t="array" ref="DQ270">TRANSPOSE(_xlfn._xlws.SORT(_xlfn._xlws.FILTER(#REF!,#REF!=A270)))</f>
        <v>#REF!</v>
      </c>
    </row>
    <row r="271" spans="2:121" x14ac:dyDescent="0.25">
      <c r="B271" t="e" cm="1">
        <f t="array" ref="B271">TRANSPOSE(_xlfn._xlws.SORT(_xlfn._xlws.FILTER(#REF!&amp;" | "&amp;#REF!,#REF!=A271)))</f>
        <v>#REF!</v>
      </c>
      <c r="DQ271" t="e" cm="1">
        <f t="array" ref="DQ271">TRANSPOSE(_xlfn._xlws.SORT(_xlfn._xlws.FILTER(#REF!,#REF!=A271)))</f>
        <v>#REF!</v>
      </c>
    </row>
    <row r="272" spans="2:121" x14ac:dyDescent="0.25">
      <c r="B272" t="e" cm="1">
        <f t="array" ref="B272">TRANSPOSE(_xlfn._xlws.SORT(_xlfn._xlws.FILTER(#REF!&amp;" | "&amp;#REF!,#REF!=A272)))</f>
        <v>#REF!</v>
      </c>
      <c r="DQ272" t="e" cm="1">
        <f t="array" ref="DQ272">TRANSPOSE(_xlfn._xlws.SORT(_xlfn._xlws.FILTER(#REF!,#REF!=A272)))</f>
        <v>#REF!</v>
      </c>
    </row>
    <row r="273" spans="2:121" x14ac:dyDescent="0.25">
      <c r="B273" t="e" cm="1">
        <f t="array" ref="B273">TRANSPOSE(_xlfn._xlws.SORT(_xlfn._xlws.FILTER(#REF!&amp;" | "&amp;#REF!,#REF!=A273)))</f>
        <v>#REF!</v>
      </c>
      <c r="DQ273" t="e" cm="1">
        <f t="array" ref="DQ273">TRANSPOSE(_xlfn._xlws.SORT(_xlfn._xlws.FILTER(#REF!,#REF!=A273)))</f>
        <v>#REF!</v>
      </c>
    </row>
    <row r="274" spans="2:121" x14ac:dyDescent="0.25">
      <c r="B274" t="e" cm="1">
        <f t="array" ref="B274">TRANSPOSE(_xlfn._xlws.SORT(_xlfn._xlws.FILTER(#REF!&amp;" | "&amp;#REF!,#REF!=A274)))</f>
        <v>#REF!</v>
      </c>
      <c r="DQ274" t="e" cm="1">
        <f t="array" ref="DQ274">TRANSPOSE(_xlfn._xlws.SORT(_xlfn._xlws.FILTER(#REF!,#REF!=A274)))</f>
        <v>#REF!</v>
      </c>
    </row>
    <row r="275" spans="2:121" x14ac:dyDescent="0.25">
      <c r="B275" t="e" cm="1">
        <f t="array" ref="B275">TRANSPOSE(_xlfn._xlws.SORT(_xlfn._xlws.FILTER(#REF!&amp;" | "&amp;#REF!,#REF!=A275)))</f>
        <v>#REF!</v>
      </c>
      <c r="DQ275" t="e" cm="1">
        <f t="array" ref="DQ275">TRANSPOSE(_xlfn._xlws.SORT(_xlfn._xlws.FILTER(#REF!,#REF!=A275)))</f>
        <v>#REF!</v>
      </c>
    </row>
    <row r="276" spans="2:121" x14ac:dyDescent="0.25">
      <c r="B276" t="e" cm="1">
        <f t="array" ref="B276">TRANSPOSE(_xlfn._xlws.SORT(_xlfn._xlws.FILTER(#REF!&amp;" | "&amp;#REF!,#REF!=A276)))</f>
        <v>#REF!</v>
      </c>
      <c r="DQ276" t="e" cm="1">
        <f t="array" ref="DQ276">TRANSPOSE(_xlfn._xlws.SORT(_xlfn._xlws.FILTER(#REF!,#REF!=A276)))</f>
        <v>#REF!</v>
      </c>
    </row>
    <row r="277" spans="2:121" x14ac:dyDescent="0.25">
      <c r="B277" t="e" cm="1">
        <f t="array" ref="B277">TRANSPOSE(_xlfn._xlws.SORT(_xlfn._xlws.FILTER(#REF!&amp;" | "&amp;#REF!,#REF!=A277)))</f>
        <v>#REF!</v>
      </c>
      <c r="DQ277" t="e" cm="1">
        <f t="array" ref="DQ277">TRANSPOSE(_xlfn._xlws.SORT(_xlfn._xlws.FILTER(#REF!,#REF!=A277)))</f>
        <v>#REF!</v>
      </c>
    </row>
    <row r="278" spans="2:121" x14ac:dyDescent="0.25">
      <c r="B278" t="e" cm="1">
        <f t="array" ref="B278">TRANSPOSE(_xlfn._xlws.SORT(_xlfn._xlws.FILTER(#REF!&amp;" | "&amp;#REF!,#REF!=A278)))</f>
        <v>#REF!</v>
      </c>
      <c r="DQ278" t="e" cm="1">
        <f t="array" ref="DQ278">TRANSPOSE(_xlfn._xlws.SORT(_xlfn._xlws.FILTER(#REF!,#REF!=A278)))</f>
        <v>#REF!</v>
      </c>
    </row>
    <row r="279" spans="2:121" x14ac:dyDescent="0.25">
      <c r="B279" t="e" cm="1">
        <f t="array" ref="B279">TRANSPOSE(_xlfn._xlws.SORT(_xlfn._xlws.FILTER(#REF!&amp;" | "&amp;#REF!,#REF!=A279)))</f>
        <v>#REF!</v>
      </c>
      <c r="DQ279" t="e" cm="1">
        <f t="array" ref="DQ279">TRANSPOSE(_xlfn._xlws.SORT(_xlfn._xlws.FILTER(#REF!,#REF!=A279)))</f>
        <v>#REF!</v>
      </c>
    </row>
    <row r="280" spans="2:121" x14ac:dyDescent="0.25">
      <c r="B280" t="e" cm="1">
        <f t="array" ref="B280">TRANSPOSE(_xlfn._xlws.SORT(_xlfn._xlws.FILTER(#REF!&amp;" | "&amp;#REF!,#REF!=A280)))</f>
        <v>#REF!</v>
      </c>
      <c r="DQ280" t="e" cm="1">
        <f t="array" ref="DQ280">TRANSPOSE(_xlfn._xlws.SORT(_xlfn._xlws.FILTER(#REF!,#REF!=A280)))</f>
        <v>#REF!</v>
      </c>
    </row>
    <row r="281" spans="2:121" x14ac:dyDescent="0.25">
      <c r="B281" t="e" cm="1">
        <f t="array" ref="B281">TRANSPOSE(_xlfn._xlws.SORT(_xlfn._xlws.FILTER(#REF!&amp;" | "&amp;#REF!,#REF!=A281)))</f>
        <v>#REF!</v>
      </c>
      <c r="DQ281" t="e" cm="1">
        <f t="array" ref="DQ281">TRANSPOSE(_xlfn._xlws.SORT(_xlfn._xlws.FILTER(#REF!,#REF!=A281)))</f>
        <v>#REF!</v>
      </c>
    </row>
    <row r="282" spans="2:121" x14ac:dyDescent="0.25">
      <c r="B282" t="e" cm="1">
        <f t="array" ref="B282">TRANSPOSE(_xlfn._xlws.SORT(_xlfn._xlws.FILTER(#REF!&amp;" | "&amp;#REF!,#REF!=A282)))</f>
        <v>#REF!</v>
      </c>
      <c r="DQ282" t="e" cm="1">
        <f t="array" ref="DQ282">TRANSPOSE(_xlfn._xlws.SORT(_xlfn._xlws.FILTER(#REF!,#REF!=A282)))</f>
        <v>#REF!</v>
      </c>
    </row>
    <row r="283" spans="2:121" x14ac:dyDescent="0.25">
      <c r="B283" t="e" cm="1">
        <f t="array" ref="B283">TRANSPOSE(_xlfn._xlws.SORT(_xlfn._xlws.FILTER(#REF!&amp;" | "&amp;#REF!,#REF!=A283)))</f>
        <v>#REF!</v>
      </c>
      <c r="DQ283" t="e" cm="1">
        <f t="array" ref="DQ283">TRANSPOSE(_xlfn._xlws.SORT(_xlfn._xlws.FILTER(#REF!,#REF!=A283)))</f>
        <v>#REF!</v>
      </c>
    </row>
    <row r="284" spans="2:121" x14ac:dyDescent="0.25">
      <c r="B284" t="e" cm="1">
        <f t="array" ref="B284">TRANSPOSE(_xlfn._xlws.SORT(_xlfn._xlws.FILTER(#REF!&amp;" | "&amp;#REF!,#REF!=A284)))</f>
        <v>#REF!</v>
      </c>
      <c r="DQ284" t="e" cm="1">
        <f t="array" ref="DQ284">TRANSPOSE(_xlfn._xlws.SORT(_xlfn._xlws.FILTER(#REF!,#REF!=A284)))</f>
        <v>#REF!</v>
      </c>
    </row>
    <row r="285" spans="2:121" x14ac:dyDescent="0.25">
      <c r="B285" t="e" cm="1">
        <f t="array" ref="B285">TRANSPOSE(_xlfn._xlws.SORT(_xlfn._xlws.FILTER(#REF!&amp;" | "&amp;#REF!,#REF!=A285)))</f>
        <v>#REF!</v>
      </c>
      <c r="DQ285" t="e" cm="1">
        <f t="array" ref="DQ285">TRANSPOSE(_xlfn._xlws.SORT(_xlfn._xlws.FILTER(#REF!,#REF!=A285)))</f>
        <v>#REF!</v>
      </c>
    </row>
    <row r="286" spans="2:121" x14ac:dyDescent="0.25">
      <c r="B286" t="e" cm="1">
        <f t="array" ref="B286">TRANSPOSE(_xlfn._xlws.SORT(_xlfn._xlws.FILTER(#REF!&amp;" | "&amp;#REF!,#REF!=A286)))</f>
        <v>#REF!</v>
      </c>
      <c r="DQ286" t="e" cm="1">
        <f t="array" ref="DQ286">TRANSPOSE(_xlfn._xlws.SORT(_xlfn._xlws.FILTER(#REF!,#REF!=A286)))</f>
        <v>#REF!</v>
      </c>
    </row>
    <row r="287" spans="2:121" x14ac:dyDescent="0.25">
      <c r="B287" t="e" cm="1">
        <f t="array" ref="B287">TRANSPOSE(_xlfn._xlws.SORT(_xlfn._xlws.FILTER(#REF!&amp;" | "&amp;#REF!,#REF!=A287)))</f>
        <v>#REF!</v>
      </c>
      <c r="DQ287" t="e" cm="1">
        <f t="array" ref="DQ287">TRANSPOSE(_xlfn._xlws.SORT(_xlfn._xlws.FILTER(#REF!,#REF!=A287)))</f>
        <v>#REF!</v>
      </c>
    </row>
    <row r="288" spans="2:121" x14ac:dyDescent="0.25">
      <c r="B288" t="e" cm="1">
        <f t="array" ref="B288">TRANSPOSE(_xlfn._xlws.SORT(_xlfn._xlws.FILTER(#REF!&amp;" | "&amp;#REF!,#REF!=A288)))</f>
        <v>#REF!</v>
      </c>
      <c r="DQ288" t="e" cm="1">
        <f t="array" ref="DQ288">TRANSPOSE(_xlfn._xlws.SORT(_xlfn._xlws.FILTER(#REF!,#REF!=A288)))</f>
        <v>#REF!</v>
      </c>
    </row>
    <row r="289" spans="2:121" x14ac:dyDescent="0.25">
      <c r="B289" t="e" cm="1">
        <f t="array" ref="B289">TRANSPOSE(_xlfn._xlws.SORT(_xlfn._xlws.FILTER(#REF!&amp;" | "&amp;#REF!,#REF!=A289)))</f>
        <v>#REF!</v>
      </c>
      <c r="DQ289" t="e" cm="1">
        <f t="array" ref="DQ289">TRANSPOSE(_xlfn._xlws.SORT(_xlfn._xlws.FILTER(#REF!,#REF!=A289)))</f>
        <v>#REF!</v>
      </c>
    </row>
    <row r="290" spans="2:121" x14ac:dyDescent="0.25">
      <c r="B290" t="e" cm="1">
        <f t="array" ref="B290">TRANSPOSE(_xlfn._xlws.SORT(_xlfn._xlws.FILTER(#REF!&amp;" | "&amp;#REF!,#REF!=A290)))</f>
        <v>#REF!</v>
      </c>
      <c r="DQ290" t="e" cm="1">
        <f t="array" ref="DQ290">TRANSPOSE(_xlfn._xlws.SORT(_xlfn._xlws.FILTER(#REF!,#REF!=A290)))</f>
        <v>#REF!</v>
      </c>
    </row>
    <row r="291" spans="2:121" x14ac:dyDescent="0.25">
      <c r="B291" t="e" cm="1">
        <f t="array" ref="B291">TRANSPOSE(_xlfn._xlws.SORT(_xlfn._xlws.FILTER(#REF!&amp;" | "&amp;#REF!,#REF!=A291)))</f>
        <v>#REF!</v>
      </c>
      <c r="DQ291" t="e" cm="1">
        <f t="array" ref="DQ291">TRANSPOSE(_xlfn._xlws.SORT(_xlfn._xlws.FILTER(#REF!,#REF!=A291)))</f>
        <v>#REF!</v>
      </c>
    </row>
    <row r="292" spans="2:121" x14ac:dyDescent="0.25">
      <c r="B292" t="e" cm="1">
        <f t="array" ref="B292">TRANSPOSE(_xlfn._xlws.SORT(_xlfn._xlws.FILTER(#REF!&amp;" | "&amp;#REF!,#REF!=A292)))</f>
        <v>#REF!</v>
      </c>
      <c r="DQ292" t="e" cm="1">
        <f t="array" ref="DQ292">TRANSPOSE(_xlfn._xlws.SORT(_xlfn._xlws.FILTER(#REF!,#REF!=A292)))</f>
        <v>#REF!</v>
      </c>
    </row>
    <row r="293" spans="2:121" x14ac:dyDescent="0.25">
      <c r="B293" t="e" cm="1">
        <f t="array" ref="B293">TRANSPOSE(_xlfn._xlws.SORT(_xlfn._xlws.FILTER(#REF!&amp;" | "&amp;#REF!,#REF!=A293)))</f>
        <v>#REF!</v>
      </c>
      <c r="DQ293" t="e" cm="1">
        <f t="array" ref="DQ293">TRANSPOSE(_xlfn._xlws.SORT(_xlfn._xlws.FILTER(#REF!,#REF!=A293)))</f>
        <v>#REF!</v>
      </c>
    </row>
    <row r="294" spans="2:121" x14ac:dyDescent="0.25">
      <c r="B294" t="e" cm="1">
        <f t="array" ref="B294">TRANSPOSE(_xlfn._xlws.SORT(_xlfn._xlws.FILTER(#REF!&amp;" | "&amp;#REF!,#REF!=A294)))</f>
        <v>#REF!</v>
      </c>
      <c r="DQ294" t="e" cm="1">
        <f t="array" ref="DQ294">TRANSPOSE(_xlfn._xlws.SORT(_xlfn._xlws.FILTER(#REF!,#REF!=A294)))</f>
        <v>#REF!</v>
      </c>
    </row>
    <row r="295" spans="2:121" x14ac:dyDescent="0.25">
      <c r="B295" t="e" cm="1">
        <f t="array" ref="B295">TRANSPOSE(_xlfn._xlws.SORT(_xlfn._xlws.FILTER(#REF!&amp;" | "&amp;#REF!,#REF!=A295)))</f>
        <v>#REF!</v>
      </c>
      <c r="DQ295" t="e" cm="1">
        <f t="array" ref="DQ295">TRANSPOSE(_xlfn._xlws.SORT(_xlfn._xlws.FILTER(#REF!,#REF!=A295)))</f>
        <v>#REF!</v>
      </c>
    </row>
    <row r="296" spans="2:121" x14ac:dyDescent="0.25">
      <c r="B296" t="e" cm="1">
        <f t="array" ref="B296">TRANSPOSE(_xlfn._xlws.SORT(_xlfn._xlws.FILTER(#REF!&amp;" | "&amp;#REF!,#REF!=A296)))</f>
        <v>#REF!</v>
      </c>
      <c r="DQ296" t="e" cm="1">
        <f t="array" ref="DQ296">TRANSPOSE(_xlfn._xlws.SORT(_xlfn._xlws.FILTER(#REF!,#REF!=A296)))</f>
        <v>#REF!</v>
      </c>
    </row>
    <row r="297" spans="2:121" x14ac:dyDescent="0.25">
      <c r="B297" t="e" cm="1">
        <f t="array" ref="B297">TRANSPOSE(_xlfn._xlws.SORT(_xlfn._xlws.FILTER(#REF!&amp;" | "&amp;#REF!,#REF!=A297)))</f>
        <v>#REF!</v>
      </c>
      <c r="DQ297" t="e" cm="1">
        <f t="array" ref="DQ297">TRANSPOSE(_xlfn._xlws.SORT(_xlfn._xlws.FILTER(#REF!,#REF!=A297)))</f>
        <v>#REF!</v>
      </c>
    </row>
    <row r="298" spans="2:121" x14ac:dyDescent="0.25">
      <c r="B298" t="e" cm="1">
        <f t="array" ref="B298">TRANSPOSE(_xlfn._xlws.SORT(_xlfn._xlws.FILTER(#REF!&amp;" | "&amp;#REF!,#REF!=A298)))</f>
        <v>#REF!</v>
      </c>
      <c r="DQ298" t="e" cm="1">
        <f t="array" ref="DQ298">TRANSPOSE(_xlfn._xlws.SORT(_xlfn._xlws.FILTER(#REF!,#REF!=A298)))</f>
        <v>#REF!</v>
      </c>
    </row>
    <row r="299" spans="2:121" x14ac:dyDescent="0.25">
      <c r="B299" t="e" cm="1">
        <f t="array" ref="B299">TRANSPOSE(_xlfn._xlws.SORT(_xlfn._xlws.FILTER(#REF!&amp;" | "&amp;#REF!,#REF!=A299)))</f>
        <v>#REF!</v>
      </c>
      <c r="DQ299" t="e" cm="1">
        <f t="array" ref="DQ299">TRANSPOSE(_xlfn._xlws.SORT(_xlfn._xlws.FILTER(#REF!,#REF!=A299)))</f>
        <v>#REF!</v>
      </c>
    </row>
    <row r="300" spans="2:121" x14ac:dyDescent="0.25">
      <c r="B300" t="e" cm="1">
        <f t="array" ref="B300">TRANSPOSE(_xlfn._xlws.SORT(_xlfn._xlws.FILTER(#REF!&amp;" | "&amp;#REF!,#REF!=A300)))</f>
        <v>#REF!</v>
      </c>
      <c r="DQ300" t="e" cm="1">
        <f t="array" ref="DQ300">TRANSPOSE(_xlfn._xlws.SORT(_xlfn._xlws.FILTER(#REF!,#REF!=A300)))</f>
        <v>#REF!</v>
      </c>
    </row>
    <row r="301" spans="2:121" x14ac:dyDescent="0.25">
      <c r="B301" t="e" cm="1">
        <f t="array" ref="B301">TRANSPOSE(_xlfn._xlws.SORT(_xlfn._xlws.FILTER(#REF!&amp;" | "&amp;#REF!,#REF!=A301)))</f>
        <v>#REF!</v>
      </c>
      <c r="DQ301" t="e" cm="1">
        <f t="array" ref="DQ301">TRANSPOSE(_xlfn._xlws.SORT(_xlfn._xlws.FILTER(#REF!,#REF!=A301)))</f>
        <v>#REF!</v>
      </c>
    </row>
    <row r="302" spans="2:121" x14ac:dyDescent="0.25">
      <c r="B302" t="e" cm="1">
        <f t="array" ref="B302">TRANSPOSE(_xlfn._xlws.SORT(_xlfn._xlws.FILTER(#REF!&amp;" | "&amp;#REF!,#REF!=A302)))</f>
        <v>#REF!</v>
      </c>
      <c r="DQ302" t="e" cm="1">
        <f t="array" ref="DQ302">TRANSPOSE(_xlfn._xlws.SORT(_xlfn._xlws.FILTER(#REF!,#REF!=A302)))</f>
        <v>#REF!</v>
      </c>
    </row>
    <row r="303" spans="2:121" x14ac:dyDescent="0.25">
      <c r="B303" t="e" cm="1">
        <f t="array" ref="B303">TRANSPOSE(_xlfn._xlws.SORT(_xlfn._xlws.FILTER(#REF!&amp;" | "&amp;#REF!,#REF!=A303)))</f>
        <v>#REF!</v>
      </c>
      <c r="DQ303" t="e" cm="1">
        <f t="array" ref="DQ303">TRANSPOSE(_xlfn._xlws.SORT(_xlfn._xlws.FILTER(#REF!,#REF!=A303)))</f>
        <v>#REF!</v>
      </c>
    </row>
    <row r="304" spans="2:121" x14ac:dyDescent="0.25">
      <c r="B304" t="e" cm="1">
        <f t="array" ref="B304">TRANSPOSE(_xlfn._xlws.SORT(_xlfn._xlws.FILTER(#REF!&amp;" | "&amp;#REF!,#REF!=A304)))</f>
        <v>#REF!</v>
      </c>
      <c r="DQ304" t="e" cm="1">
        <f t="array" ref="DQ304">TRANSPOSE(_xlfn._xlws.SORT(_xlfn._xlws.FILTER(#REF!,#REF!=A304)))</f>
        <v>#REF!</v>
      </c>
    </row>
    <row r="305" spans="2:121" x14ac:dyDescent="0.25">
      <c r="B305" t="e" cm="1">
        <f t="array" ref="B305">TRANSPOSE(_xlfn._xlws.SORT(_xlfn._xlws.FILTER(#REF!&amp;" | "&amp;#REF!,#REF!=A305)))</f>
        <v>#REF!</v>
      </c>
      <c r="DQ305" t="e" cm="1">
        <f t="array" ref="DQ305">TRANSPOSE(_xlfn._xlws.SORT(_xlfn._xlws.FILTER(#REF!,#REF!=A305)))</f>
        <v>#REF!</v>
      </c>
    </row>
    <row r="306" spans="2:121" x14ac:dyDescent="0.25">
      <c r="B306" t="e" cm="1">
        <f t="array" ref="B306">TRANSPOSE(_xlfn._xlws.SORT(_xlfn._xlws.FILTER(#REF!&amp;" | "&amp;#REF!,#REF!=A306)))</f>
        <v>#REF!</v>
      </c>
      <c r="DQ306" t="e" cm="1">
        <f t="array" ref="DQ306">TRANSPOSE(_xlfn._xlws.SORT(_xlfn._xlws.FILTER(#REF!,#REF!=A306)))</f>
        <v>#REF!</v>
      </c>
    </row>
    <row r="307" spans="2:121" x14ac:dyDescent="0.25">
      <c r="B307" t="e" cm="1">
        <f t="array" ref="B307">TRANSPOSE(_xlfn._xlws.SORT(_xlfn._xlws.FILTER(#REF!&amp;" | "&amp;#REF!,#REF!=A307)))</f>
        <v>#REF!</v>
      </c>
      <c r="DQ307" t="e" cm="1">
        <f t="array" ref="DQ307">TRANSPOSE(_xlfn._xlws.SORT(_xlfn._xlws.FILTER(#REF!,#REF!=A307)))</f>
        <v>#REF!</v>
      </c>
    </row>
    <row r="308" spans="2:121" x14ac:dyDescent="0.25">
      <c r="B308" t="e" cm="1">
        <f t="array" ref="B308">TRANSPOSE(_xlfn._xlws.SORT(_xlfn._xlws.FILTER(#REF!&amp;" | "&amp;#REF!,#REF!=A308)))</f>
        <v>#REF!</v>
      </c>
      <c r="DQ308" t="e" cm="1">
        <f t="array" ref="DQ308">TRANSPOSE(_xlfn._xlws.SORT(_xlfn._xlws.FILTER(#REF!,#REF!=A308)))</f>
        <v>#REF!</v>
      </c>
    </row>
    <row r="309" spans="2:121" x14ac:dyDescent="0.25">
      <c r="B309" t="e" cm="1">
        <f t="array" ref="B309">TRANSPOSE(_xlfn._xlws.SORT(_xlfn._xlws.FILTER(#REF!&amp;" | "&amp;#REF!,#REF!=A309)))</f>
        <v>#REF!</v>
      </c>
      <c r="DQ309" t="e" cm="1">
        <f t="array" ref="DQ309">TRANSPOSE(_xlfn._xlws.SORT(_xlfn._xlws.FILTER(#REF!,#REF!=A309)))</f>
        <v>#REF!</v>
      </c>
    </row>
    <row r="310" spans="2:121" x14ac:dyDescent="0.25">
      <c r="B310" t="e" cm="1">
        <f t="array" ref="B310">TRANSPOSE(_xlfn._xlws.SORT(_xlfn._xlws.FILTER(#REF!&amp;" | "&amp;#REF!,#REF!=A310)))</f>
        <v>#REF!</v>
      </c>
      <c r="DQ310" t="e" cm="1">
        <f t="array" ref="DQ310">TRANSPOSE(_xlfn._xlws.SORT(_xlfn._xlws.FILTER(#REF!,#REF!=A310)))</f>
        <v>#REF!</v>
      </c>
    </row>
    <row r="311" spans="2:121" x14ac:dyDescent="0.25">
      <c r="B311" t="e" cm="1">
        <f t="array" ref="B311">TRANSPOSE(_xlfn._xlws.SORT(_xlfn._xlws.FILTER(#REF!&amp;" | "&amp;#REF!,#REF!=A311)))</f>
        <v>#REF!</v>
      </c>
      <c r="DQ311" t="e" cm="1">
        <f t="array" ref="DQ311">TRANSPOSE(_xlfn._xlws.SORT(_xlfn._xlws.FILTER(#REF!,#REF!=A311)))</f>
        <v>#REF!</v>
      </c>
    </row>
    <row r="312" spans="2:121" x14ac:dyDescent="0.25">
      <c r="B312" t="e" cm="1">
        <f t="array" ref="B312">TRANSPOSE(_xlfn._xlws.SORT(_xlfn._xlws.FILTER(#REF!&amp;" | "&amp;#REF!,#REF!=A312)))</f>
        <v>#REF!</v>
      </c>
      <c r="DQ312" t="e" cm="1">
        <f t="array" ref="DQ312">TRANSPOSE(_xlfn._xlws.SORT(_xlfn._xlws.FILTER(#REF!,#REF!=A312)))</f>
        <v>#REF!</v>
      </c>
    </row>
    <row r="313" spans="2:121" x14ac:dyDescent="0.25">
      <c r="B313" t="e" cm="1">
        <f t="array" ref="B313">TRANSPOSE(_xlfn._xlws.SORT(_xlfn._xlws.FILTER(#REF!&amp;" | "&amp;#REF!,#REF!=A313)))</f>
        <v>#REF!</v>
      </c>
      <c r="DQ313" t="e" cm="1">
        <f t="array" ref="DQ313">TRANSPOSE(_xlfn._xlws.SORT(_xlfn._xlws.FILTER(#REF!,#REF!=A313)))</f>
        <v>#REF!</v>
      </c>
    </row>
    <row r="314" spans="2:121" x14ac:dyDescent="0.25">
      <c r="B314" t="e" cm="1">
        <f t="array" ref="B314">TRANSPOSE(_xlfn._xlws.SORT(_xlfn._xlws.FILTER(#REF!&amp;" | "&amp;#REF!,#REF!=A314)))</f>
        <v>#REF!</v>
      </c>
      <c r="DQ314" t="e" cm="1">
        <f t="array" ref="DQ314">TRANSPOSE(_xlfn._xlws.SORT(_xlfn._xlws.FILTER(#REF!,#REF!=A314)))</f>
        <v>#REF!</v>
      </c>
    </row>
    <row r="315" spans="2:121" x14ac:dyDescent="0.25">
      <c r="B315" t="e" cm="1">
        <f t="array" ref="B315">TRANSPOSE(_xlfn._xlws.SORT(_xlfn._xlws.FILTER(#REF!&amp;" | "&amp;#REF!,#REF!=A315)))</f>
        <v>#REF!</v>
      </c>
      <c r="DQ315" t="e" cm="1">
        <f t="array" ref="DQ315">TRANSPOSE(_xlfn._xlws.SORT(_xlfn._xlws.FILTER(#REF!,#REF!=A315)))</f>
        <v>#REF!</v>
      </c>
    </row>
    <row r="316" spans="2:121" x14ac:dyDescent="0.25">
      <c r="B316" t="e" cm="1">
        <f t="array" ref="B316">TRANSPOSE(_xlfn._xlws.SORT(_xlfn._xlws.FILTER(#REF!&amp;" | "&amp;#REF!,#REF!=A316)))</f>
        <v>#REF!</v>
      </c>
      <c r="DQ316" t="e" cm="1">
        <f t="array" ref="DQ316">TRANSPOSE(_xlfn._xlws.SORT(_xlfn._xlws.FILTER(#REF!,#REF!=A316)))</f>
        <v>#REF!</v>
      </c>
    </row>
    <row r="317" spans="2:121" x14ac:dyDescent="0.25">
      <c r="B317" t="e" cm="1">
        <f t="array" ref="B317">TRANSPOSE(_xlfn._xlws.SORT(_xlfn._xlws.FILTER(#REF!&amp;" | "&amp;#REF!,#REF!=A317)))</f>
        <v>#REF!</v>
      </c>
      <c r="DQ317" t="e" cm="1">
        <f t="array" ref="DQ317">TRANSPOSE(_xlfn._xlws.SORT(_xlfn._xlws.FILTER(#REF!,#REF!=A317)))</f>
        <v>#REF!</v>
      </c>
    </row>
    <row r="318" spans="2:121" x14ac:dyDescent="0.25">
      <c r="B318" t="e" cm="1">
        <f t="array" ref="B318">TRANSPOSE(_xlfn._xlws.SORT(_xlfn._xlws.FILTER(#REF!&amp;" | "&amp;#REF!,#REF!=A318)))</f>
        <v>#REF!</v>
      </c>
      <c r="DQ318" t="e" cm="1">
        <f t="array" ref="DQ318">TRANSPOSE(_xlfn._xlws.SORT(_xlfn._xlws.FILTER(#REF!,#REF!=A318)))</f>
        <v>#REF!</v>
      </c>
    </row>
    <row r="319" spans="2:121" x14ac:dyDescent="0.25">
      <c r="B319" t="e" cm="1">
        <f t="array" ref="B319">TRANSPOSE(_xlfn._xlws.SORT(_xlfn._xlws.FILTER(#REF!&amp;" | "&amp;#REF!,#REF!=A319)))</f>
        <v>#REF!</v>
      </c>
      <c r="DQ319" t="e" cm="1">
        <f t="array" ref="DQ319">TRANSPOSE(_xlfn._xlws.SORT(_xlfn._xlws.FILTER(#REF!,#REF!=A319)))</f>
        <v>#REF!</v>
      </c>
    </row>
    <row r="320" spans="2:121" x14ac:dyDescent="0.25">
      <c r="B320" t="e" cm="1">
        <f t="array" ref="B320">TRANSPOSE(_xlfn._xlws.SORT(_xlfn._xlws.FILTER(#REF!&amp;" | "&amp;#REF!,#REF!=A320)))</f>
        <v>#REF!</v>
      </c>
      <c r="DQ320" t="e" cm="1">
        <f t="array" ref="DQ320">TRANSPOSE(_xlfn._xlws.SORT(_xlfn._xlws.FILTER(#REF!,#REF!=A320)))</f>
        <v>#REF!</v>
      </c>
    </row>
    <row r="321" spans="2:121" x14ac:dyDescent="0.25">
      <c r="B321" t="e" cm="1">
        <f t="array" ref="B321">TRANSPOSE(_xlfn._xlws.SORT(_xlfn._xlws.FILTER(#REF!&amp;" | "&amp;#REF!,#REF!=A321)))</f>
        <v>#REF!</v>
      </c>
      <c r="DQ321" t="e" cm="1">
        <f t="array" ref="DQ321">TRANSPOSE(_xlfn._xlws.SORT(_xlfn._xlws.FILTER(#REF!,#REF!=A321)))</f>
        <v>#REF!</v>
      </c>
    </row>
    <row r="322" spans="2:121" x14ac:dyDescent="0.25">
      <c r="B322" t="e" cm="1">
        <f t="array" ref="B322">TRANSPOSE(_xlfn._xlws.SORT(_xlfn._xlws.FILTER(#REF!&amp;" | "&amp;#REF!,#REF!=A322)))</f>
        <v>#REF!</v>
      </c>
      <c r="DQ322" t="e" cm="1">
        <f t="array" ref="DQ322">TRANSPOSE(_xlfn._xlws.SORT(_xlfn._xlws.FILTER(#REF!,#REF!=A322)))</f>
        <v>#REF!</v>
      </c>
    </row>
    <row r="323" spans="2:121" x14ac:dyDescent="0.25">
      <c r="B323" t="e" cm="1">
        <f t="array" ref="B323">TRANSPOSE(_xlfn._xlws.SORT(_xlfn._xlws.FILTER(#REF!&amp;" | "&amp;#REF!,#REF!=A323)))</f>
        <v>#REF!</v>
      </c>
      <c r="DQ323" t="e" cm="1">
        <f t="array" ref="DQ323">TRANSPOSE(_xlfn._xlws.SORT(_xlfn._xlws.FILTER(#REF!,#REF!=A323)))</f>
        <v>#REF!</v>
      </c>
    </row>
    <row r="324" spans="2:121" x14ac:dyDescent="0.25">
      <c r="B324" t="e" cm="1">
        <f t="array" ref="B324">TRANSPOSE(_xlfn._xlws.SORT(_xlfn._xlws.FILTER(#REF!&amp;" | "&amp;#REF!,#REF!=A324)))</f>
        <v>#REF!</v>
      </c>
      <c r="DQ324" t="e" cm="1">
        <f t="array" ref="DQ324">TRANSPOSE(_xlfn._xlws.SORT(_xlfn._xlws.FILTER(#REF!,#REF!=A324)))</f>
        <v>#REF!</v>
      </c>
    </row>
    <row r="325" spans="2:121" x14ac:dyDescent="0.25">
      <c r="B325" t="e" cm="1">
        <f t="array" ref="B325">TRANSPOSE(_xlfn._xlws.SORT(_xlfn._xlws.FILTER(#REF!&amp;" | "&amp;#REF!,#REF!=A325)))</f>
        <v>#REF!</v>
      </c>
      <c r="DQ325" t="e" cm="1">
        <f t="array" ref="DQ325">TRANSPOSE(_xlfn._xlws.SORT(_xlfn._xlws.FILTER(#REF!,#REF!=A325)))</f>
        <v>#REF!</v>
      </c>
    </row>
    <row r="326" spans="2:121" x14ac:dyDescent="0.25">
      <c r="B326" t="e" cm="1">
        <f t="array" ref="B326">TRANSPOSE(_xlfn._xlws.SORT(_xlfn._xlws.FILTER(#REF!&amp;" | "&amp;#REF!,#REF!=A326)))</f>
        <v>#REF!</v>
      </c>
      <c r="DQ326" t="e" cm="1">
        <f t="array" ref="DQ326">TRANSPOSE(_xlfn._xlws.SORT(_xlfn._xlws.FILTER(#REF!,#REF!=A326)))</f>
        <v>#REF!</v>
      </c>
    </row>
    <row r="327" spans="2:121" x14ac:dyDescent="0.25">
      <c r="B327" t="e" cm="1">
        <f t="array" ref="B327">TRANSPOSE(_xlfn._xlws.SORT(_xlfn._xlws.FILTER(#REF!&amp;" | "&amp;#REF!,#REF!=A327)))</f>
        <v>#REF!</v>
      </c>
      <c r="DQ327" t="e" cm="1">
        <f t="array" ref="DQ327">TRANSPOSE(_xlfn._xlws.SORT(_xlfn._xlws.FILTER(#REF!,#REF!=A327)))</f>
        <v>#REF!</v>
      </c>
    </row>
    <row r="328" spans="2:121" x14ac:dyDescent="0.25">
      <c r="B328" t="e" cm="1">
        <f t="array" ref="B328">TRANSPOSE(_xlfn._xlws.SORT(_xlfn._xlws.FILTER(#REF!&amp;" | "&amp;#REF!,#REF!=A328)))</f>
        <v>#REF!</v>
      </c>
      <c r="DQ328" t="e" cm="1">
        <f t="array" ref="DQ328">TRANSPOSE(_xlfn._xlws.SORT(_xlfn._xlws.FILTER(#REF!,#REF!=A328)))</f>
        <v>#REF!</v>
      </c>
    </row>
    <row r="329" spans="2:121" x14ac:dyDescent="0.25">
      <c r="B329" t="e" cm="1">
        <f t="array" ref="B329">TRANSPOSE(_xlfn._xlws.SORT(_xlfn._xlws.FILTER(#REF!&amp;" | "&amp;#REF!,#REF!=A329)))</f>
        <v>#REF!</v>
      </c>
      <c r="DQ329" t="e" cm="1">
        <f t="array" ref="DQ329">TRANSPOSE(_xlfn._xlws.SORT(_xlfn._xlws.FILTER(#REF!,#REF!=A329)))</f>
        <v>#REF!</v>
      </c>
    </row>
    <row r="330" spans="2:121" x14ac:dyDescent="0.25">
      <c r="B330" t="e" cm="1">
        <f t="array" ref="B330">TRANSPOSE(_xlfn._xlws.SORT(_xlfn._xlws.FILTER(#REF!&amp;" | "&amp;#REF!,#REF!=A330)))</f>
        <v>#REF!</v>
      </c>
      <c r="DQ330" t="e" cm="1">
        <f t="array" ref="DQ330">TRANSPOSE(_xlfn._xlws.SORT(_xlfn._xlws.FILTER(#REF!,#REF!=A330)))</f>
        <v>#REF!</v>
      </c>
    </row>
    <row r="331" spans="2:121" x14ac:dyDescent="0.25">
      <c r="B331" t="e" cm="1">
        <f t="array" ref="B331">TRANSPOSE(_xlfn._xlws.SORT(_xlfn._xlws.FILTER(#REF!&amp;" | "&amp;#REF!,#REF!=A331)))</f>
        <v>#REF!</v>
      </c>
      <c r="DQ331" t="e" cm="1">
        <f t="array" ref="DQ331">TRANSPOSE(_xlfn._xlws.SORT(_xlfn._xlws.FILTER(#REF!,#REF!=A331)))</f>
        <v>#REF!</v>
      </c>
    </row>
    <row r="332" spans="2:121" x14ac:dyDescent="0.25">
      <c r="B332" t="e" cm="1">
        <f t="array" ref="B332">TRANSPOSE(_xlfn._xlws.SORT(_xlfn._xlws.FILTER(#REF!&amp;" | "&amp;#REF!,#REF!=A332)))</f>
        <v>#REF!</v>
      </c>
      <c r="DQ332" t="e" cm="1">
        <f t="array" ref="DQ332">TRANSPOSE(_xlfn._xlws.SORT(_xlfn._xlws.FILTER(#REF!,#REF!=A332)))</f>
        <v>#REF!</v>
      </c>
    </row>
    <row r="333" spans="2:121" x14ac:dyDescent="0.25">
      <c r="B333" t="e" cm="1">
        <f t="array" ref="B333">TRANSPOSE(_xlfn._xlws.SORT(_xlfn._xlws.FILTER(#REF!&amp;" | "&amp;#REF!,#REF!=A333)))</f>
        <v>#REF!</v>
      </c>
      <c r="DQ333" t="e" cm="1">
        <f t="array" ref="DQ333">TRANSPOSE(_xlfn._xlws.SORT(_xlfn._xlws.FILTER(#REF!,#REF!=A333)))</f>
        <v>#REF!</v>
      </c>
    </row>
    <row r="334" spans="2:121" x14ac:dyDescent="0.25">
      <c r="B334" t="e" cm="1">
        <f t="array" ref="B334">TRANSPOSE(_xlfn._xlws.SORT(_xlfn._xlws.FILTER(#REF!&amp;" | "&amp;#REF!,#REF!=A334)))</f>
        <v>#REF!</v>
      </c>
      <c r="DQ334" t="e" cm="1">
        <f t="array" ref="DQ334">TRANSPOSE(_xlfn._xlws.SORT(_xlfn._xlws.FILTER(#REF!,#REF!=A334)))</f>
        <v>#REF!</v>
      </c>
    </row>
    <row r="335" spans="2:121" x14ac:dyDescent="0.25">
      <c r="B335" t="e" cm="1">
        <f t="array" ref="B335">TRANSPOSE(_xlfn._xlws.SORT(_xlfn._xlws.FILTER(#REF!&amp;" | "&amp;#REF!,#REF!=A335)))</f>
        <v>#REF!</v>
      </c>
      <c r="DQ335" t="e" cm="1">
        <f t="array" ref="DQ335">TRANSPOSE(_xlfn._xlws.SORT(_xlfn._xlws.FILTER(#REF!,#REF!=A335)))</f>
        <v>#REF!</v>
      </c>
    </row>
    <row r="336" spans="2:121" x14ac:dyDescent="0.25">
      <c r="B336" t="e" cm="1">
        <f t="array" ref="B336">TRANSPOSE(_xlfn._xlws.SORT(_xlfn._xlws.FILTER(#REF!&amp;" | "&amp;#REF!,#REF!=A336)))</f>
        <v>#REF!</v>
      </c>
      <c r="DQ336" t="e" cm="1">
        <f t="array" ref="DQ336">TRANSPOSE(_xlfn._xlws.SORT(_xlfn._xlws.FILTER(#REF!,#REF!=A336)))</f>
        <v>#REF!</v>
      </c>
    </row>
    <row r="337" spans="2:121" x14ac:dyDescent="0.25">
      <c r="B337" t="e" cm="1">
        <f t="array" ref="B337">TRANSPOSE(_xlfn._xlws.SORT(_xlfn._xlws.FILTER(#REF!&amp;" | "&amp;#REF!,#REF!=A337)))</f>
        <v>#REF!</v>
      </c>
      <c r="DQ337" t="e" cm="1">
        <f t="array" ref="DQ337">TRANSPOSE(_xlfn._xlws.SORT(_xlfn._xlws.FILTER(#REF!,#REF!=A337)))</f>
        <v>#REF!</v>
      </c>
    </row>
    <row r="338" spans="2:121" x14ac:dyDescent="0.25">
      <c r="B338" t="e" cm="1">
        <f t="array" ref="B338">TRANSPOSE(_xlfn._xlws.SORT(_xlfn._xlws.FILTER(#REF!&amp;" | "&amp;#REF!,#REF!=A338)))</f>
        <v>#REF!</v>
      </c>
      <c r="DQ338" t="e" cm="1">
        <f t="array" ref="DQ338">TRANSPOSE(_xlfn._xlws.SORT(_xlfn._xlws.FILTER(#REF!,#REF!=A338)))</f>
        <v>#REF!</v>
      </c>
    </row>
    <row r="339" spans="2:121" x14ac:dyDescent="0.25">
      <c r="B339" t="e" cm="1">
        <f t="array" ref="B339">TRANSPOSE(_xlfn._xlws.SORT(_xlfn._xlws.FILTER(#REF!&amp;" | "&amp;#REF!,#REF!=A339)))</f>
        <v>#REF!</v>
      </c>
      <c r="DQ339" t="e" cm="1">
        <f t="array" ref="DQ339">TRANSPOSE(_xlfn._xlws.SORT(_xlfn._xlws.FILTER(#REF!,#REF!=A339)))</f>
        <v>#REF!</v>
      </c>
    </row>
    <row r="340" spans="2:121" x14ac:dyDescent="0.25">
      <c r="B340" t="e" cm="1">
        <f t="array" ref="B340">TRANSPOSE(_xlfn._xlws.SORT(_xlfn._xlws.FILTER(#REF!&amp;" | "&amp;#REF!,#REF!=A340)))</f>
        <v>#REF!</v>
      </c>
      <c r="DQ340" t="e" cm="1">
        <f t="array" ref="DQ340">TRANSPOSE(_xlfn._xlws.SORT(_xlfn._xlws.FILTER(#REF!,#REF!=A340)))</f>
        <v>#REF!</v>
      </c>
    </row>
    <row r="341" spans="2:121" x14ac:dyDescent="0.25">
      <c r="B341" t="e" cm="1">
        <f t="array" ref="B341">TRANSPOSE(_xlfn._xlws.SORT(_xlfn._xlws.FILTER(#REF!&amp;" | "&amp;#REF!,#REF!=A341)))</f>
        <v>#REF!</v>
      </c>
      <c r="DQ341" t="e" cm="1">
        <f t="array" ref="DQ341">TRANSPOSE(_xlfn._xlws.SORT(_xlfn._xlws.FILTER(#REF!,#REF!=A341)))</f>
        <v>#REF!</v>
      </c>
    </row>
    <row r="342" spans="2:121" x14ac:dyDescent="0.25">
      <c r="B342" t="e" cm="1">
        <f t="array" ref="B342">TRANSPOSE(_xlfn._xlws.SORT(_xlfn._xlws.FILTER(#REF!&amp;" | "&amp;#REF!,#REF!=A342)))</f>
        <v>#REF!</v>
      </c>
      <c r="DQ342" t="e" cm="1">
        <f t="array" ref="DQ342">TRANSPOSE(_xlfn._xlws.SORT(_xlfn._xlws.FILTER(#REF!,#REF!=A342)))</f>
        <v>#REF!</v>
      </c>
    </row>
    <row r="343" spans="2:121" x14ac:dyDescent="0.25">
      <c r="B343" t="e" cm="1">
        <f t="array" ref="B343">TRANSPOSE(_xlfn._xlws.SORT(_xlfn._xlws.FILTER(#REF!&amp;" | "&amp;#REF!,#REF!=A343)))</f>
        <v>#REF!</v>
      </c>
      <c r="DQ343" t="e" cm="1">
        <f t="array" ref="DQ343">TRANSPOSE(_xlfn._xlws.SORT(_xlfn._xlws.FILTER(#REF!,#REF!=A343)))</f>
        <v>#REF!</v>
      </c>
    </row>
    <row r="344" spans="2:121" x14ac:dyDescent="0.25">
      <c r="B344" t="e" cm="1">
        <f t="array" ref="B344">TRANSPOSE(_xlfn._xlws.SORT(_xlfn._xlws.FILTER(#REF!&amp;" | "&amp;#REF!,#REF!=A344)))</f>
        <v>#REF!</v>
      </c>
      <c r="DQ344" t="e" cm="1">
        <f t="array" ref="DQ344">TRANSPOSE(_xlfn._xlws.SORT(_xlfn._xlws.FILTER(#REF!,#REF!=A344)))</f>
        <v>#REF!</v>
      </c>
    </row>
    <row r="345" spans="2:121" x14ac:dyDescent="0.25">
      <c r="B345" t="e" cm="1">
        <f t="array" ref="B345">TRANSPOSE(_xlfn._xlws.SORT(_xlfn._xlws.FILTER(#REF!&amp;" | "&amp;#REF!,#REF!=A345)))</f>
        <v>#REF!</v>
      </c>
      <c r="DQ345" t="e" cm="1">
        <f t="array" ref="DQ345">TRANSPOSE(_xlfn._xlws.SORT(_xlfn._xlws.FILTER(#REF!,#REF!=A345)))</f>
        <v>#REF!</v>
      </c>
    </row>
    <row r="346" spans="2:121" x14ac:dyDescent="0.25">
      <c r="B346" t="e" cm="1">
        <f t="array" ref="B346">TRANSPOSE(_xlfn._xlws.SORT(_xlfn._xlws.FILTER(#REF!&amp;" | "&amp;#REF!,#REF!=A346)))</f>
        <v>#REF!</v>
      </c>
      <c r="DQ346" t="e" cm="1">
        <f t="array" ref="DQ346">TRANSPOSE(_xlfn._xlws.SORT(_xlfn._xlws.FILTER(#REF!,#REF!=A346)))</f>
        <v>#REF!</v>
      </c>
    </row>
    <row r="347" spans="2:121" x14ac:dyDescent="0.25">
      <c r="B347" t="e" cm="1">
        <f t="array" ref="B347">TRANSPOSE(_xlfn._xlws.SORT(_xlfn._xlws.FILTER(#REF!&amp;" | "&amp;#REF!,#REF!=A347)))</f>
        <v>#REF!</v>
      </c>
      <c r="DQ347" t="e" cm="1">
        <f t="array" ref="DQ347">TRANSPOSE(_xlfn._xlws.SORT(_xlfn._xlws.FILTER(#REF!,#REF!=A347)))</f>
        <v>#REF!</v>
      </c>
    </row>
    <row r="348" spans="2:121" x14ac:dyDescent="0.25">
      <c r="B348" t="e" cm="1">
        <f t="array" ref="B348">TRANSPOSE(_xlfn._xlws.SORT(_xlfn._xlws.FILTER(#REF!&amp;" | "&amp;#REF!,#REF!=A348)))</f>
        <v>#REF!</v>
      </c>
      <c r="DQ348" t="e" cm="1">
        <f t="array" ref="DQ348">TRANSPOSE(_xlfn._xlws.SORT(_xlfn._xlws.FILTER(#REF!,#REF!=A348)))</f>
        <v>#REF!</v>
      </c>
    </row>
    <row r="349" spans="2:121" x14ac:dyDescent="0.25">
      <c r="B349" t="e" cm="1">
        <f t="array" ref="B349">TRANSPOSE(_xlfn._xlws.SORT(_xlfn._xlws.FILTER(#REF!&amp;" | "&amp;#REF!,#REF!=A349)))</f>
        <v>#REF!</v>
      </c>
      <c r="DQ349" t="e" cm="1">
        <f t="array" ref="DQ349">TRANSPOSE(_xlfn._xlws.SORT(_xlfn._xlws.FILTER(#REF!,#REF!=A349)))</f>
        <v>#REF!</v>
      </c>
    </row>
    <row r="350" spans="2:121" x14ac:dyDescent="0.25">
      <c r="B350" t="e" cm="1">
        <f t="array" ref="B350">TRANSPOSE(_xlfn._xlws.SORT(_xlfn._xlws.FILTER(#REF!&amp;" | "&amp;#REF!,#REF!=A350)))</f>
        <v>#REF!</v>
      </c>
      <c r="DQ350" t="e" cm="1">
        <f t="array" ref="DQ350">TRANSPOSE(_xlfn._xlws.SORT(_xlfn._xlws.FILTER(#REF!,#REF!=A350)))</f>
        <v>#REF!</v>
      </c>
    </row>
    <row r="351" spans="2:121" x14ac:dyDescent="0.25">
      <c r="B351" t="e" cm="1">
        <f t="array" ref="B351">TRANSPOSE(_xlfn._xlws.SORT(_xlfn._xlws.FILTER(#REF!&amp;" | "&amp;#REF!,#REF!=A351)))</f>
        <v>#REF!</v>
      </c>
      <c r="DQ351" t="e" cm="1">
        <f t="array" ref="DQ351">TRANSPOSE(_xlfn._xlws.SORT(_xlfn._xlws.FILTER(#REF!,#REF!=A351)))</f>
        <v>#REF!</v>
      </c>
    </row>
    <row r="352" spans="2:121" x14ac:dyDescent="0.25">
      <c r="B352" t="e" cm="1">
        <f t="array" ref="B352">TRANSPOSE(_xlfn._xlws.SORT(_xlfn._xlws.FILTER(#REF!&amp;" | "&amp;#REF!,#REF!=A352)))</f>
        <v>#REF!</v>
      </c>
      <c r="DQ352" t="e" cm="1">
        <f t="array" ref="DQ352">TRANSPOSE(_xlfn._xlws.SORT(_xlfn._xlws.FILTER(#REF!,#REF!=A352)))</f>
        <v>#REF!</v>
      </c>
    </row>
    <row r="353" spans="2:121" x14ac:dyDescent="0.25">
      <c r="B353" t="e" cm="1">
        <f t="array" ref="B353">TRANSPOSE(_xlfn._xlws.SORT(_xlfn._xlws.FILTER(#REF!&amp;" | "&amp;#REF!,#REF!=A353)))</f>
        <v>#REF!</v>
      </c>
      <c r="DQ353" t="e" cm="1">
        <f t="array" ref="DQ353">TRANSPOSE(_xlfn._xlws.SORT(_xlfn._xlws.FILTER(#REF!,#REF!=A353)))</f>
        <v>#REF!</v>
      </c>
    </row>
    <row r="354" spans="2:121" x14ac:dyDescent="0.25">
      <c r="B354" t="e" cm="1">
        <f t="array" ref="B354">TRANSPOSE(_xlfn._xlws.SORT(_xlfn._xlws.FILTER(#REF!&amp;" | "&amp;#REF!,#REF!=A354)))</f>
        <v>#REF!</v>
      </c>
      <c r="DQ354" t="e" cm="1">
        <f t="array" ref="DQ354">TRANSPOSE(_xlfn._xlws.SORT(_xlfn._xlws.FILTER(#REF!,#REF!=A354)))</f>
        <v>#REF!</v>
      </c>
    </row>
    <row r="355" spans="2:121" x14ac:dyDescent="0.25">
      <c r="B355" t="e" cm="1">
        <f t="array" ref="B355">TRANSPOSE(_xlfn._xlws.SORT(_xlfn._xlws.FILTER(#REF!&amp;" | "&amp;#REF!,#REF!=A355)))</f>
        <v>#REF!</v>
      </c>
      <c r="DQ355" t="e" cm="1">
        <f t="array" ref="DQ355">TRANSPOSE(_xlfn._xlws.SORT(_xlfn._xlws.FILTER(#REF!,#REF!=A355)))</f>
        <v>#REF!</v>
      </c>
    </row>
    <row r="356" spans="2:121" x14ac:dyDescent="0.25">
      <c r="B356" t="e" cm="1">
        <f t="array" ref="B356">TRANSPOSE(_xlfn._xlws.SORT(_xlfn._xlws.FILTER(#REF!&amp;" | "&amp;#REF!,#REF!=A356)))</f>
        <v>#REF!</v>
      </c>
      <c r="DQ356" t="e" cm="1">
        <f t="array" ref="DQ356">TRANSPOSE(_xlfn._xlws.SORT(_xlfn._xlws.FILTER(#REF!,#REF!=A356)))</f>
        <v>#REF!</v>
      </c>
    </row>
    <row r="357" spans="2:121" x14ac:dyDescent="0.25">
      <c r="B357" t="e" cm="1">
        <f t="array" ref="B357">TRANSPOSE(_xlfn._xlws.SORT(_xlfn._xlws.FILTER(#REF!&amp;" | "&amp;#REF!,#REF!=A357)))</f>
        <v>#REF!</v>
      </c>
      <c r="DQ357" t="e" cm="1">
        <f t="array" ref="DQ357">TRANSPOSE(_xlfn._xlws.SORT(_xlfn._xlws.FILTER(#REF!,#REF!=A357)))</f>
        <v>#REF!</v>
      </c>
    </row>
    <row r="358" spans="2:121" x14ac:dyDescent="0.25">
      <c r="B358" t="e" cm="1">
        <f t="array" ref="B358">TRANSPOSE(_xlfn._xlws.SORT(_xlfn._xlws.FILTER(#REF!&amp;" | "&amp;#REF!,#REF!=A358)))</f>
        <v>#REF!</v>
      </c>
      <c r="DQ358" t="e" cm="1">
        <f t="array" ref="DQ358">TRANSPOSE(_xlfn._xlws.SORT(_xlfn._xlws.FILTER(#REF!,#REF!=A358)))</f>
        <v>#REF!</v>
      </c>
    </row>
    <row r="359" spans="2:121" x14ac:dyDescent="0.25">
      <c r="B359" t="e" cm="1">
        <f t="array" ref="B359">TRANSPOSE(_xlfn._xlws.SORT(_xlfn._xlws.FILTER(#REF!&amp;" | "&amp;#REF!,#REF!=A359)))</f>
        <v>#REF!</v>
      </c>
      <c r="DQ359" t="e" cm="1">
        <f t="array" ref="DQ359">TRANSPOSE(_xlfn._xlws.SORT(_xlfn._xlws.FILTER(#REF!,#REF!=A359)))</f>
        <v>#REF!</v>
      </c>
    </row>
    <row r="360" spans="2:121" x14ac:dyDescent="0.25">
      <c r="B360" t="e" cm="1">
        <f t="array" ref="B360">TRANSPOSE(_xlfn._xlws.SORT(_xlfn._xlws.FILTER(#REF!&amp;" | "&amp;#REF!,#REF!=A360)))</f>
        <v>#REF!</v>
      </c>
      <c r="DQ360" t="e" cm="1">
        <f t="array" ref="DQ360">TRANSPOSE(_xlfn._xlws.SORT(_xlfn._xlws.FILTER(#REF!,#REF!=A360)))</f>
        <v>#REF!</v>
      </c>
    </row>
    <row r="361" spans="2:121" x14ac:dyDescent="0.25">
      <c r="B361" t="e" cm="1">
        <f t="array" ref="B361">TRANSPOSE(_xlfn._xlws.SORT(_xlfn._xlws.FILTER(#REF!&amp;" | "&amp;#REF!,#REF!=A361)))</f>
        <v>#REF!</v>
      </c>
      <c r="DQ361" t="e" cm="1">
        <f t="array" ref="DQ361">TRANSPOSE(_xlfn._xlws.SORT(_xlfn._xlws.FILTER(#REF!,#REF!=A361)))</f>
        <v>#REF!</v>
      </c>
    </row>
    <row r="362" spans="2:121" x14ac:dyDescent="0.25">
      <c r="B362" t="e" cm="1">
        <f t="array" ref="B362">TRANSPOSE(_xlfn._xlws.SORT(_xlfn._xlws.FILTER(#REF!&amp;" | "&amp;#REF!,#REF!=A362)))</f>
        <v>#REF!</v>
      </c>
      <c r="DQ362" t="e" cm="1">
        <f t="array" ref="DQ362">TRANSPOSE(_xlfn._xlws.SORT(_xlfn._xlws.FILTER(#REF!,#REF!=A362)))</f>
        <v>#REF!</v>
      </c>
    </row>
    <row r="363" spans="2:121" x14ac:dyDescent="0.25">
      <c r="B363" t="e" cm="1">
        <f t="array" ref="B363">TRANSPOSE(_xlfn._xlws.SORT(_xlfn._xlws.FILTER(#REF!&amp;" | "&amp;#REF!,#REF!=A363)))</f>
        <v>#REF!</v>
      </c>
      <c r="DQ363" t="e" cm="1">
        <f t="array" ref="DQ363">TRANSPOSE(_xlfn._xlws.SORT(_xlfn._xlws.FILTER(#REF!,#REF!=A363)))</f>
        <v>#REF!</v>
      </c>
    </row>
    <row r="364" spans="2:121" x14ac:dyDescent="0.25">
      <c r="B364" t="e" cm="1">
        <f t="array" ref="B364">TRANSPOSE(_xlfn._xlws.SORT(_xlfn._xlws.FILTER(#REF!&amp;" | "&amp;#REF!,#REF!=A364)))</f>
        <v>#REF!</v>
      </c>
      <c r="DQ364" t="e" cm="1">
        <f t="array" ref="DQ364">TRANSPOSE(_xlfn._xlws.SORT(_xlfn._xlws.FILTER(#REF!,#REF!=A364)))</f>
        <v>#REF!</v>
      </c>
    </row>
    <row r="365" spans="2:121" x14ac:dyDescent="0.25">
      <c r="B365" t="e" cm="1">
        <f t="array" ref="B365">TRANSPOSE(_xlfn._xlws.SORT(_xlfn._xlws.FILTER(#REF!&amp;" | "&amp;#REF!,#REF!=A365)))</f>
        <v>#REF!</v>
      </c>
      <c r="DQ365" t="e" cm="1">
        <f t="array" ref="DQ365">TRANSPOSE(_xlfn._xlws.SORT(_xlfn._xlws.FILTER(#REF!,#REF!=A365)))</f>
        <v>#REF!</v>
      </c>
    </row>
    <row r="366" spans="2:121" x14ac:dyDescent="0.25">
      <c r="B366" t="e" cm="1">
        <f t="array" ref="B366">TRANSPOSE(_xlfn._xlws.SORT(_xlfn._xlws.FILTER(#REF!&amp;" | "&amp;#REF!,#REF!=A366)))</f>
        <v>#REF!</v>
      </c>
      <c r="DQ366" t="e" cm="1">
        <f t="array" ref="DQ366">TRANSPOSE(_xlfn._xlws.SORT(_xlfn._xlws.FILTER(#REF!,#REF!=A366)))</f>
        <v>#REF!</v>
      </c>
    </row>
    <row r="367" spans="2:121" x14ac:dyDescent="0.25">
      <c r="B367" t="e" cm="1">
        <f t="array" ref="B367">TRANSPOSE(_xlfn._xlws.SORT(_xlfn._xlws.FILTER(#REF!&amp;" | "&amp;#REF!,#REF!=A367)))</f>
        <v>#REF!</v>
      </c>
      <c r="DQ367" t="e" cm="1">
        <f t="array" ref="DQ367">TRANSPOSE(_xlfn._xlws.SORT(_xlfn._xlws.FILTER(#REF!,#REF!=A367)))</f>
        <v>#REF!</v>
      </c>
    </row>
    <row r="368" spans="2:121" x14ac:dyDescent="0.25">
      <c r="B368" t="e" cm="1">
        <f t="array" ref="B368">TRANSPOSE(_xlfn._xlws.SORT(_xlfn._xlws.FILTER(#REF!&amp;" | "&amp;#REF!,#REF!=A368)))</f>
        <v>#REF!</v>
      </c>
      <c r="DQ368" t="e" cm="1">
        <f t="array" ref="DQ368">TRANSPOSE(_xlfn._xlws.SORT(_xlfn._xlws.FILTER(#REF!,#REF!=A368)))</f>
        <v>#REF!</v>
      </c>
    </row>
    <row r="369" spans="2:121" x14ac:dyDescent="0.25">
      <c r="B369" t="e" cm="1">
        <f t="array" ref="B369">TRANSPOSE(_xlfn._xlws.SORT(_xlfn._xlws.FILTER(#REF!&amp;" | "&amp;#REF!,#REF!=A369)))</f>
        <v>#REF!</v>
      </c>
      <c r="DQ369" t="e" cm="1">
        <f t="array" ref="DQ369">TRANSPOSE(_xlfn._xlws.SORT(_xlfn._xlws.FILTER(#REF!,#REF!=A369)))</f>
        <v>#REF!</v>
      </c>
    </row>
    <row r="370" spans="2:121" x14ac:dyDescent="0.25">
      <c r="B370" t="e" cm="1">
        <f t="array" ref="B370">TRANSPOSE(_xlfn._xlws.SORT(_xlfn._xlws.FILTER(#REF!&amp;" | "&amp;#REF!,#REF!=A370)))</f>
        <v>#REF!</v>
      </c>
      <c r="DQ370" t="e" cm="1">
        <f t="array" ref="DQ370">TRANSPOSE(_xlfn._xlws.SORT(_xlfn._xlws.FILTER(#REF!,#REF!=A370)))</f>
        <v>#REF!</v>
      </c>
    </row>
    <row r="371" spans="2:121" x14ac:dyDescent="0.25">
      <c r="B371" t="e" cm="1">
        <f t="array" ref="B371">TRANSPOSE(_xlfn._xlws.SORT(_xlfn._xlws.FILTER(#REF!&amp;" | "&amp;#REF!,#REF!=A371)))</f>
        <v>#REF!</v>
      </c>
      <c r="DQ371" t="e" cm="1">
        <f t="array" ref="DQ371">TRANSPOSE(_xlfn._xlws.SORT(_xlfn._xlws.FILTER(#REF!,#REF!=A371)))</f>
        <v>#REF!</v>
      </c>
    </row>
    <row r="372" spans="2:121" x14ac:dyDescent="0.25">
      <c r="B372" t="e" cm="1">
        <f t="array" ref="B372">TRANSPOSE(_xlfn._xlws.SORT(_xlfn._xlws.FILTER(#REF!&amp;" | "&amp;#REF!,#REF!=A372)))</f>
        <v>#REF!</v>
      </c>
      <c r="DQ372" t="e" cm="1">
        <f t="array" ref="DQ372">TRANSPOSE(_xlfn._xlws.SORT(_xlfn._xlws.FILTER(#REF!,#REF!=A372)))</f>
        <v>#REF!</v>
      </c>
    </row>
    <row r="373" spans="2:121" x14ac:dyDescent="0.25">
      <c r="B373" t="e" cm="1">
        <f t="array" ref="B373">TRANSPOSE(_xlfn._xlws.SORT(_xlfn._xlws.FILTER(#REF!&amp;" | "&amp;#REF!,#REF!=A373)))</f>
        <v>#REF!</v>
      </c>
      <c r="DQ373" t="e" cm="1">
        <f t="array" ref="DQ373">TRANSPOSE(_xlfn._xlws.SORT(_xlfn._xlws.FILTER(#REF!,#REF!=A373)))</f>
        <v>#REF!</v>
      </c>
    </row>
    <row r="374" spans="2:121" x14ac:dyDescent="0.25">
      <c r="B374" t="e" cm="1">
        <f t="array" ref="B374">TRANSPOSE(_xlfn._xlws.SORT(_xlfn._xlws.FILTER(#REF!&amp;" | "&amp;#REF!,#REF!=A374)))</f>
        <v>#REF!</v>
      </c>
      <c r="DQ374" t="e" cm="1">
        <f t="array" ref="DQ374">TRANSPOSE(_xlfn._xlws.SORT(_xlfn._xlws.FILTER(#REF!,#REF!=A374)))</f>
        <v>#REF!</v>
      </c>
    </row>
    <row r="375" spans="2:121" x14ac:dyDescent="0.25">
      <c r="B375" t="e" cm="1">
        <f t="array" ref="B375">TRANSPOSE(_xlfn._xlws.SORT(_xlfn._xlws.FILTER(#REF!&amp;" | "&amp;#REF!,#REF!=A375)))</f>
        <v>#REF!</v>
      </c>
      <c r="DQ375" t="e" cm="1">
        <f t="array" ref="DQ375">TRANSPOSE(_xlfn._xlws.SORT(_xlfn._xlws.FILTER(#REF!,#REF!=A375)))</f>
        <v>#REF!</v>
      </c>
    </row>
    <row r="376" spans="2:121" x14ac:dyDescent="0.25">
      <c r="B376" t="e" cm="1">
        <f t="array" ref="B376">TRANSPOSE(_xlfn._xlws.SORT(_xlfn._xlws.FILTER(#REF!&amp;" | "&amp;#REF!,#REF!=A376)))</f>
        <v>#REF!</v>
      </c>
      <c r="DQ376" t="e" cm="1">
        <f t="array" ref="DQ376">TRANSPOSE(_xlfn._xlws.SORT(_xlfn._xlws.FILTER(#REF!,#REF!=A376)))</f>
        <v>#REF!</v>
      </c>
    </row>
    <row r="377" spans="2:121" x14ac:dyDescent="0.25">
      <c r="B377" t="e" cm="1">
        <f t="array" ref="B377">TRANSPOSE(_xlfn._xlws.SORT(_xlfn._xlws.FILTER(#REF!&amp;" | "&amp;#REF!,#REF!=A377)))</f>
        <v>#REF!</v>
      </c>
      <c r="DQ377" t="e" cm="1">
        <f t="array" ref="DQ377">TRANSPOSE(_xlfn._xlws.SORT(_xlfn._xlws.FILTER(#REF!,#REF!=A377)))</f>
        <v>#REF!</v>
      </c>
    </row>
    <row r="378" spans="2:121" x14ac:dyDescent="0.25">
      <c r="B378" t="e" cm="1">
        <f t="array" ref="B378">TRANSPOSE(_xlfn._xlws.SORT(_xlfn._xlws.FILTER(#REF!&amp;" | "&amp;#REF!,#REF!=A378)))</f>
        <v>#REF!</v>
      </c>
      <c r="DQ378" t="e" cm="1">
        <f t="array" ref="DQ378">TRANSPOSE(_xlfn._xlws.SORT(_xlfn._xlws.FILTER(#REF!,#REF!=A378)))</f>
        <v>#REF!</v>
      </c>
    </row>
    <row r="379" spans="2:121" x14ac:dyDescent="0.25">
      <c r="B379" t="e" cm="1">
        <f t="array" ref="B379">TRANSPOSE(_xlfn._xlws.SORT(_xlfn._xlws.FILTER(#REF!&amp;" | "&amp;#REF!,#REF!=A379)))</f>
        <v>#REF!</v>
      </c>
      <c r="DQ379" t="e" cm="1">
        <f t="array" ref="DQ379">TRANSPOSE(_xlfn._xlws.SORT(_xlfn._xlws.FILTER(#REF!,#REF!=A379)))</f>
        <v>#REF!</v>
      </c>
    </row>
    <row r="380" spans="2:121" x14ac:dyDescent="0.25">
      <c r="B380" t="e" cm="1">
        <f t="array" ref="B380">TRANSPOSE(_xlfn._xlws.SORT(_xlfn._xlws.FILTER(#REF!&amp;" | "&amp;#REF!,#REF!=A380)))</f>
        <v>#REF!</v>
      </c>
      <c r="DQ380" t="e" cm="1">
        <f t="array" ref="DQ380">TRANSPOSE(_xlfn._xlws.SORT(_xlfn._xlws.FILTER(#REF!,#REF!=A380)))</f>
        <v>#REF!</v>
      </c>
    </row>
    <row r="381" spans="2:121" x14ac:dyDescent="0.25">
      <c r="B381" t="e" cm="1">
        <f t="array" ref="B381">TRANSPOSE(_xlfn._xlws.SORT(_xlfn._xlws.FILTER(#REF!&amp;" | "&amp;#REF!,#REF!=A381)))</f>
        <v>#REF!</v>
      </c>
      <c r="DQ381" t="e" cm="1">
        <f t="array" ref="DQ381">TRANSPOSE(_xlfn._xlws.SORT(_xlfn._xlws.FILTER(#REF!,#REF!=A381)))</f>
        <v>#REF!</v>
      </c>
    </row>
    <row r="382" spans="2:121" x14ac:dyDescent="0.25">
      <c r="B382" t="e" cm="1">
        <f t="array" ref="B382">TRANSPOSE(_xlfn._xlws.SORT(_xlfn._xlws.FILTER(#REF!&amp;" | "&amp;#REF!,#REF!=A382)))</f>
        <v>#REF!</v>
      </c>
      <c r="DQ382" t="e" cm="1">
        <f t="array" ref="DQ382">TRANSPOSE(_xlfn._xlws.SORT(_xlfn._xlws.FILTER(#REF!,#REF!=A382)))</f>
        <v>#REF!</v>
      </c>
    </row>
    <row r="383" spans="2:121" x14ac:dyDescent="0.25">
      <c r="B383" t="e" cm="1">
        <f t="array" ref="B383">TRANSPOSE(_xlfn._xlws.SORT(_xlfn._xlws.FILTER(#REF!&amp;" | "&amp;#REF!,#REF!=A383)))</f>
        <v>#REF!</v>
      </c>
      <c r="DQ383" t="e" cm="1">
        <f t="array" ref="DQ383">TRANSPOSE(_xlfn._xlws.SORT(_xlfn._xlws.FILTER(#REF!,#REF!=A383)))</f>
        <v>#REF!</v>
      </c>
    </row>
    <row r="384" spans="2:121" x14ac:dyDescent="0.25">
      <c r="B384" t="e" cm="1">
        <f t="array" ref="B384">TRANSPOSE(_xlfn._xlws.SORT(_xlfn._xlws.FILTER(#REF!&amp;" | "&amp;#REF!,#REF!=A384)))</f>
        <v>#REF!</v>
      </c>
      <c r="DQ384" t="e" cm="1">
        <f t="array" ref="DQ384">TRANSPOSE(_xlfn._xlws.SORT(_xlfn._xlws.FILTER(#REF!,#REF!=A384)))</f>
        <v>#REF!</v>
      </c>
    </row>
    <row r="385" spans="2:121" x14ac:dyDescent="0.25">
      <c r="B385" t="e" cm="1">
        <f t="array" ref="B385">TRANSPOSE(_xlfn._xlws.SORT(_xlfn._xlws.FILTER(#REF!&amp;" | "&amp;#REF!,#REF!=A385)))</f>
        <v>#REF!</v>
      </c>
      <c r="DQ385" t="e" cm="1">
        <f t="array" ref="DQ385">TRANSPOSE(_xlfn._xlws.SORT(_xlfn._xlws.FILTER(#REF!,#REF!=A385)))</f>
        <v>#REF!</v>
      </c>
    </row>
    <row r="386" spans="2:121" x14ac:dyDescent="0.25">
      <c r="B386" t="e" cm="1">
        <f t="array" ref="B386">TRANSPOSE(_xlfn._xlws.SORT(_xlfn._xlws.FILTER(#REF!&amp;" | "&amp;#REF!,#REF!=A386)))</f>
        <v>#REF!</v>
      </c>
      <c r="DQ386" t="e" cm="1">
        <f t="array" ref="DQ386">TRANSPOSE(_xlfn._xlws.SORT(_xlfn._xlws.FILTER(#REF!,#REF!=A386)))</f>
        <v>#REF!</v>
      </c>
    </row>
    <row r="387" spans="2:121" x14ac:dyDescent="0.25">
      <c r="B387" t="e" cm="1">
        <f t="array" ref="B387">TRANSPOSE(_xlfn._xlws.SORT(_xlfn._xlws.FILTER(#REF!&amp;" | "&amp;#REF!,#REF!=A387)))</f>
        <v>#REF!</v>
      </c>
      <c r="DQ387" t="e" cm="1">
        <f t="array" ref="DQ387">TRANSPOSE(_xlfn._xlws.SORT(_xlfn._xlws.FILTER(#REF!,#REF!=A387)))</f>
        <v>#REF!</v>
      </c>
    </row>
    <row r="388" spans="2:121" x14ac:dyDescent="0.25">
      <c r="B388" t="e" cm="1">
        <f t="array" ref="B388">TRANSPOSE(_xlfn._xlws.SORT(_xlfn._xlws.FILTER(#REF!&amp;" | "&amp;#REF!,#REF!=A388)))</f>
        <v>#REF!</v>
      </c>
      <c r="DQ388" t="e" cm="1">
        <f t="array" ref="DQ388">TRANSPOSE(_xlfn._xlws.SORT(_xlfn._xlws.FILTER(#REF!,#REF!=A388)))</f>
        <v>#REF!</v>
      </c>
    </row>
    <row r="389" spans="2:121" x14ac:dyDescent="0.25">
      <c r="B389" t="e" cm="1">
        <f t="array" ref="B389">TRANSPOSE(_xlfn._xlws.SORT(_xlfn._xlws.FILTER(#REF!&amp;" | "&amp;#REF!,#REF!=A389)))</f>
        <v>#REF!</v>
      </c>
      <c r="DQ389" t="e" cm="1">
        <f t="array" ref="DQ389">TRANSPOSE(_xlfn._xlws.SORT(_xlfn._xlws.FILTER(#REF!,#REF!=A389)))</f>
        <v>#REF!</v>
      </c>
    </row>
    <row r="390" spans="2:121" x14ac:dyDescent="0.25">
      <c r="B390" t="e" cm="1">
        <f t="array" ref="B390">TRANSPOSE(_xlfn._xlws.SORT(_xlfn._xlws.FILTER(#REF!&amp;" | "&amp;#REF!,#REF!=A390)))</f>
        <v>#REF!</v>
      </c>
      <c r="DQ390" t="e" cm="1">
        <f t="array" ref="DQ390">TRANSPOSE(_xlfn._xlws.SORT(_xlfn._xlws.FILTER(#REF!,#REF!=A390)))</f>
        <v>#REF!</v>
      </c>
    </row>
    <row r="391" spans="2:121" x14ac:dyDescent="0.25">
      <c r="B391" t="e" cm="1">
        <f t="array" ref="B391">TRANSPOSE(_xlfn._xlws.SORT(_xlfn._xlws.FILTER(#REF!&amp;" | "&amp;#REF!,#REF!=A391)))</f>
        <v>#REF!</v>
      </c>
      <c r="DQ391" t="e" cm="1">
        <f t="array" ref="DQ391">TRANSPOSE(_xlfn._xlws.SORT(_xlfn._xlws.FILTER(#REF!,#REF!=A391)))</f>
        <v>#REF!</v>
      </c>
    </row>
    <row r="392" spans="2:121" x14ac:dyDescent="0.25">
      <c r="B392" t="e" cm="1">
        <f t="array" ref="B392">TRANSPOSE(_xlfn._xlws.SORT(_xlfn._xlws.FILTER(#REF!&amp;" | "&amp;#REF!,#REF!=A392)))</f>
        <v>#REF!</v>
      </c>
      <c r="DQ392" t="e" cm="1">
        <f t="array" ref="DQ392">TRANSPOSE(_xlfn._xlws.SORT(_xlfn._xlws.FILTER(#REF!,#REF!=A392)))</f>
        <v>#REF!</v>
      </c>
    </row>
    <row r="393" spans="2:121" x14ac:dyDescent="0.25">
      <c r="B393" t="e" cm="1">
        <f t="array" ref="B393">TRANSPOSE(_xlfn._xlws.SORT(_xlfn._xlws.FILTER(#REF!&amp;" | "&amp;#REF!,#REF!=A393)))</f>
        <v>#REF!</v>
      </c>
      <c r="DQ393" t="e" cm="1">
        <f t="array" ref="DQ393">TRANSPOSE(_xlfn._xlws.SORT(_xlfn._xlws.FILTER(#REF!,#REF!=A393)))</f>
        <v>#REF!</v>
      </c>
    </row>
    <row r="394" spans="2:121" x14ac:dyDescent="0.25">
      <c r="B394" t="e" cm="1">
        <f t="array" ref="B394">TRANSPOSE(_xlfn._xlws.SORT(_xlfn._xlws.FILTER(#REF!&amp;" | "&amp;#REF!,#REF!=A394)))</f>
        <v>#REF!</v>
      </c>
      <c r="DQ394" t="e" cm="1">
        <f t="array" ref="DQ394">TRANSPOSE(_xlfn._xlws.SORT(_xlfn._xlws.FILTER(#REF!,#REF!=A394)))</f>
        <v>#REF!</v>
      </c>
    </row>
    <row r="395" spans="2:121" x14ac:dyDescent="0.25">
      <c r="B395" t="e" cm="1">
        <f t="array" ref="B395">TRANSPOSE(_xlfn._xlws.SORT(_xlfn._xlws.FILTER(#REF!&amp;" | "&amp;#REF!,#REF!=A395)))</f>
        <v>#REF!</v>
      </c>
      <c r="DQ395" t="e" cm="1">
        <f t="array" ref="DQ395">TRANSPOSE(_xlfn._xlws.SORT(_xlfn._xlws.FILTER(#REF!,#REF!=A395)))</f>
        <v>#REF!</v>
      </c>
    </row>
    <row r="396" spans="2:121" x14ac:dyDescent="0.25">
      <c r="B396" t="e" cm="1">
        <f t="array" ref="B396">TRANSPOSE(_xlfn._xlws.SORT(_xlfn._xlws.FILTER(#REF!&amp;" | "&amp;#REF!,#REF!=A396)))</f>
        <v>#REF!</v>
      </c>
      <c r="DQ396" t="e" cm="1">
        <f t="array" ref="DQ396">TRANSPOSE(_xlfn._xlws.SORT(_xlfn._xlws.FILTER(#REF!,#REF!=A396)))</f>
        <v>#REF!</v>
      </c>
    </row>
    <row r="397" spans="2:121" x14ac:dyDescent="0.25">
      <c r="B397" t="e" cm="1">
        <f t="array" ref="B397">TRANSPOSE(_xlfn._xlws.SORT(_xlfn._xlws.FILTER(#REF!&amp;" | "&amp;#REF!,#REF!=A397)))</f>
        <v>#REF!</v>
      </c>
      <c r="DQ397" t="e" cm="1">
        <f t="array" ref="DQ397">TRANSPOSE(_xlfn._xlws.SORT(_xlfn._xlws.FILTER(#REF!,#REF!=A397)))</f>
        <v>#REF!</v>
      </c>
    </row>
    <row r="398" spans="2:121" x14ac:dyDescent="0.25">
      <c r="B398" t="e" cm="1">
        <f t="array" ref="B398">TRANSPOSE(_xlfn._xlws.SORT(_xlfn._xlws.FILTER(#REF!&amp;" | "&amp;#REF!,#REF!=A398)))</f>
        <v>#REF!</v>
      </c>
      <c r="DQ398" t="e" cm="1">
        <f t="array" ref="DQ398">TRANSPOSE(_xlfn._xlws.SORT(_xlfn._xlws.FILTER(#REF!,#REF!=A398)))</f>
        <v>#REF!</v>
      </c>
    </row>
    <row r="399" spans="2:121" x14ac:dyDescent="0.25">
      <c r="B399" t="e" cm="1">
        <f t="array" ref="B399">TRANSPOSE(_xlfn._xlws.SORT(_xlfn._xlws.FILTER(#REF!&amp;" | "&amp;#REF!,#REF!=A399)))</f>
        <v>#REF!</v>
      </c>
      <c r="DQ399" t="e" cm="1">
        <f t="array" ref="DQ399">TRANSPOSE(_xlfn._xlws.SORT(_xlfn._xlws.FILTER(#REF!,#REF!=A399)))</f>
        <v>#REF!</v>
      </c>
    </row>
    <row r="400" spans="2:121" x14ac:dyDescent="0.25">
      <c r="B400" t="e" cm="1">
        <f t="array" ref="B400">TRANSPOSE(_xlfn._xlws.SORT(_xlfn._xlws.FILTER(#REF!&amp;" | "&amp;#REF!,#REF!=A400)))</f>
        <v>#REF!</v>
      </c>
      <c r="DQ400" t="e" cm="1">
        <f t="array" ref="DQ400">TRANSPOSE(_xlfn._xlws.SORT(_xlfn._xlws.FILTER(#REF!,#REF!=A400)))</f>
        <v>#REF!</v>
      </c>
    </row>
    <row r="401" spans="2:121" x14ac:dyDescent="0.25">
      <c r="B401" t="e" cm="1">
        <f t="array" ref="B401">TRANSPOSE(_xlfn._xlws.SORT(_xlfn._xlws.FILTER(#REF!&amp;" | "&amp;#REF!,#REF!=A401)))</f>
        <v>#REF!</v>
      </c>
      <c r="DQ401" t="e" cm="1">
        <f t="array" ref="DQ401">TRANSPOSE(_xlfn._xlws.SORT(_xlfn._xlws.FILTER(#REF!,#REF!=A401)))</f>
        <v>#REF!</v>
      </c>
    </row>
    <row r="402" spans="2:121" x14ac:dyDescent="0.25">
      <c r="B402" t="e" cm="1">
        <f t="array" ref="B402">TRANSPOSE(_xlfn._xlws.SORT(_xlfn._xlws.FILTER(#REF!&amp;" | "&amp;#REF!,#REF!=A402)))</f>
        <v>#REF!</v>
      </c>
      <c r="DQ402" t="e" cm="1">
        <f t="array" ref="DQ402">TRANSPOSE(_xlfn._xlws.SORT(_xlfn._xlws.FILTER(#REF!,#REF!=A402)))</f>
        <v>#REF!</v>
      </c>
    </row>
    <row r="403" spans="2:121" x14ac:dyDescent="0.25">
      <c r="B403" t="e" cm="1">
        <f t="array" ref="B403">TRANSPOSE(_xlfn._xlws.SORT(_xlfn._xlws.FILTER(#REF!&amp;" | "&amp;#REF!,#REF!=A403)))</f>
        <v>#REF!</v>
      </c>
      <c r="DQ403" t="e" cm="1">
        <f t="array" ref="DQ403">TRANSPOSE(_xlfn._xlws.SORT(_xlfn._xlws.FILTER(#REF!,#REF!=A403)))</f>
        <v>#REF!</v>
      </c>
    </row>
    <row r="404" spans="2:121" x14ac:dyDescent="0.25">
      <c r="B404" t="e" cm="1">
        <f t="array" ref="B404">TRANSPOSE(_xlfn._xlws.SORT(_xlfn._xlws.FILTER(#REF!&amp;" | "&amp;#REF!,#REF!=A404)))</f>
        <v>#REF!</v>
      </c>
      <c r="DQ404" t="e" cm="1">
        <f t="array" ref="DQ404">TRANSPOSE(_xlfn._xlws.SORT(_xlfn._xlws.FILTER(#REF!,#REF!=A404)))</f>
        <v>#REF!</v>
      </c>
    </row>
    <row r="405" spans="2:121" x14ac:dyDescent="0.25">
      <c r="B405" t="e" cm="1">
        <f t="array" ref="B405">TRANSPOSE(_xlfn._xlws.SORT(_xlfn._xlws.FILTER(#REF!&amp;" | "&amp;#REF!,#REF!=A405)))</f>
        <v>#REF!</v>
      </c>
      <c r="DQ405" t="e" cm="1">
        <f t="array" ref="DQ405">TRANSPOSE(_xlfn._xlws.SORT(_xlfn._xlws.FILTER(#REF!,#REF!=A405)))</f>
        <v>#REF!</v>
      </c>
    </row>
    <row r="406" spans="2:121" x14ac:dyDescent="0.25">
      <c r="B406" t="e" cm="1">
        <f t="array" ref="B406">TRANSPOSE(_xlfn._xlws.SORT(_xlfn._xlws.FILTER(#REF!&amp;" | "&amp;#REF!,#REF!=A406)))</f>
        <v>#REF!</v>
      </c>
      <c r="DQ406" t="e" cm="1">
        <f t="array" ref="DQ406">TRANSPOSE(_xlfn._xlws.SORT(_xlfn._xlws.FILTER(#REF!,#REF!=A406)))</f>
        <v>#REF!</v>
      </c>
    </row>
    <row r="407" spans="2:121" x14ac:dyDescent="0.25">
      <c r="B407" t="e" cm="1">
        <f t="array" ref="B407">TRANSPOSE(_xlfn._xlws.SORT(_xlfn._xlws.FILTER(#REF!&amp;" | "&amp;#REF!,#REF!=A407)))</f>
        <v>#REF!</v>
      </c>
      <c r="DQ407" t="e" cm="1">
        <f t="array" ref="DQ407">TRANSPOSE(_xlfn._xlws.SORT(_xlfn._xlws.FILTER(#REF!,#REF!=A407)))</f>
        <v>#REF!</v>
      </c>
    </row>
    <row r="408" spans="2:121" x14ac:dyDescent="0.25">
      <c r="B408" t="e" cm="1">
        <f t="array" ref="B408">TRANSPOSE(_xlfn._xlws.SORT(_xlfn._xlws.FILTER(#REF!&amp;" | "&amp;#REF!,#REF!=A408)))</f>
        <v>#REF!</v>
      </c>
      <c r="DQ408" t="e" cm="1">
        <f t="array" ref="DQ408">TRANSPOSE(_xlfn._xlws.SORT(_xlfn._xlws.FILTER(#REF!,#REF!=A408)))</f>
        <v>#REF!</v>
      </c>
    </row>
    <row r="409" spans="2:121" x14ac:dyDescent="0.25">
      <c r="B409" t="e" cm="1">
        <f t="array" ref="B409">TRANSPOSE(_xlfn._xlws.SORT(_xlfn._xlws.FILTER(#REF!&amp;" | "&amp;#REF!,#REF!=A409)))</f>
        <v>#REF!</v>
      </c>
      <c r="DQ409" t="e" cm="1">
        <f t="array" ref="DQ409">TRANSPOSE(_xlfn._xlws.SORT(_xlfn._xlws.FILTER(#REF!,#REF!=A409)))</f>
        <v>#REF!</v>
      </c>
    </row>
    <row r="410" spans="2:121" x14ac:dyDescent="0.25">
      <c r="B410" t="e" cm="1">
        <f t="array" ref="B410">TRANSPOSE(_xlfn._xlws.SORT(_xlfn._xlws.FILTER(#REF!&amp;" | "&amp;#REF!,#REF!=A410)))</f>
        <v>#REF!</v>
      </c>
      <c r="DQ410" t="e" cm="1">
        <f t="array" ref="DQ410">TRANSPOSE(_xlfn._xlws.SORT(_xlfn._xlws.FILTER(#REF!,#REF!=A410)))</f>
        <v>#REF!</v>
      </c>
    </row>
    <row r="411" spans="2:121" x14ac:dyDescent="0.25">
      <c r="B411" t="e" cm="1">
        <f t="array" ref="B411">TRANSPOSE(_xlfn._xlws.SORT(_xlfn._xlws.FILTER(#REF!&amp;" | "&amp;#REF!,#REF!=A411)))</f>
        <v>#REF!</v>
      </c>
      <c r="DQ411" t="e" cm="1">
        <f t="array" ref="DQ411">TRANSPOSE(_xlfn._xlws.SORT(_xlfn._xlws.FILTER(#REF!,#REF!=A411)))</f>
        <v>#REF!</v>
      </c>
    </row>
    <row r="412" spans="2:121" x14ac:dyDescent="0.25">
      <c r="B412" t="e" cm="1">
        <f t="array" ref="B412">TRANSPOSE(_xlfn._xlws.SORT(_xlfn._xlws.FILTER(#REF!&amp;" | "&amp;#REF!,#REF!=A412)))</f>
        <v>#REF!</v>
      </c>
      <c r="DQ412" t="e" cm="1">
        <f t="array" ref="DQ412">TRANSPOSE(_xlfn._xlws.SORT(_xlfn._xlws.FILTER(#REF!,#REF!=A412)))</f>
        <v>#REF!</v>
      </c>
    </row>
    <row r="413" spans="2:121" x14ac:dyDescent="0.25">
      <c r="B413" t="e" cm="1">
        <f t="array" ref="B413">TRANSPOSE(_xlfn._xlws.SORT(_xlfn._xlws.FILTER(#REF!&amp;" | "&amp;#REF!,#REF!=A413)))</f>
        <v>#REF!</v>
      </c>
      <c r="DQ413" t="e" cm="1">
        <f t="array" ref="DQ413">TRANSPOSE(_xlfn._xlws.SORT(_xlfn._xlws.FILTER(#REF!,#REF!=A413)))</f>
        <v>#REF!</v>
      </c>
    </row>
    <row r="414" spans="2:121" x14ac:dyDescent="0.25">
      <c r="B414" t="e" cm="1">
        <f t="array" ref="B414">TRANSPOSE(_xlfn._xlws.SORT(_xlfn._xlws.FILTER(#REF!&amp;" | "&amp;#REF!,#REF!=A414)))</f>
        <v>#REF!</v>
      </c>
      <c r="DQ414" t="e" cm="1">
        <f t="array" ref="DQ414">TRANSPOSE(_xlfn._xlws.SORT(_xlfn._xlws.FILTER(#REF!,#REF!=A414)))</f>
        <v>#REF!</v>
      </c>
    </row>
    <row r="415" spans="2:121" x14ac:dyDescent="0.25">
      <c r="B415" t="e" cm="1">
        <f t="array" ref="B415">TRANSPOSE(_xlfn._xlws.SORT(_xlfn._xlws.FILTER(#REF!&amp;" | "&amp;#REF!,#REF!=A415)))</f>
        <v>#REF!</v>
      </c>
      <c r="DQ415" t="e" cm="1">
        <f t="array" ref="DQ415">TRANSPOSE(_xlfn._xlws.SORT(_xlfn._xlws.FILTER(#REF!,#REF!=A415)))</f>
        <v>#REF!</v>
      </c>
    </row>
    <row r="416" spans="2:121" x14ac:dyDescent="0.25">
      <c r="B416" t="e" cm="1">
        <f t="array" ref="B416">TRANSPOSE(_xlfn._xlws.SORT(_xlfn._xlws.FILTER(#REF!&amp;" | "&amp;#REF!,#REF!=A416)))</f>
        <v>#REF!</v>
      </c>
      <c r="DQ416" t="e" cm="1">
        <f t="array" ref="DQ416">TRANSPOSE(_xlfn._xlws.SORT(_xlfn._xlws.FILTER(#REF!,#REF!=A416)))</f>
        <v>#REF!</v>
      </c>
    </row>
    <row r="417" spans="2:121" x14ac:dyDescent="0.25">
      <c r="B417" t="e" cm="1">
        <f t="array" ref="B417">TRANSPOSE(_xlfn._xlws.SORT(_xlfn._xlws.FILTER(#REF!&amp;" | "&amp;#REF!,#REF!=A417)))</f>
        <v>#REF!</v>
      </c>
      <c r="DQ417" t="e" cm="1">
        <f t="array" ref="DQ417">TRANSPOSE(_xlfn._xlws.SORT(_xlfn._xlws.FILTER(#REF!,#REF!=A417)))</f>
        <v>#REF!</v>
      </c>
    </row>
    <row r="418" spans="2:121" x14ac:dyDescent="0.25">
      <c r="B418" t="e" cm="1">
        <f t="array" ref="B418">TRANSPOSE(_xlfn._xlws.SORT(_xlfn._xlws.FILTER(#REF!&amp;" | "&amp;#REF!,#REF!=A418)))</f>
        <v>#REF!</v>
      </c>
      <c r="DQ418" t="e" cm="1">
        <f t="array" ref="DQ418">TRANSPOSE(_xlfn._xlws.SORT(_xlfn._xlws.FILTER(#REF!,#REF!=A418)))</f>
        <v>#REF!</v>
      </c>
    </row>
    <row r="419" spans="2:121" x14ac:dyDescent="0.25">
      <c r="B419" t="e" cm="1">
        <f t="array" ref="B419">TRANSPOSE(_xlfn._xlws.SORT(_xlfn._xlws.FILTER(#REF!&amp;" | "&amp;#REF!,#REF!=A419)))</f>
        <v>#REF!</v>
      </c>
      <c r="DQ419" t="e" cm="1">
        <f t="array" ref="DQ419">TRANSPOSE(_xlfn._xlws.SORT(_xlfn._xlws.FILTER(#REF!,#REF!=A419)))</f>
        <v>#REF!</v>
      </c>
    </row>
    <row r="420" spans="2:121" x14ac:dyDescent="0.25">
      <c r="B420" t="e" cm="1">
        <f t="array" ref="B420">TRANSPOSE(_xlfn._xlws.SORT(_xlfn._xlws.FILTER(#REF!&amp;" | "&amp;#REF!,#REF!=A420)))</f>
        <v>#REF!</v>
      </c>
      <c r="DQ420" t="e" cm="1">
        <f t="array" ref="DQ420">TRANSPOSE(_xlfn._xlws.SORT(_xlfn._xlws.FILTER(#REF!,#REF!=A420)))</f>
        <v>#REF!</v>
      </c>
    </row>
    <row r="421" spans="2:121" x14ac:dyDescent="0.25">
      <c r="B421" t="e" cm="1">
        <f t="array" ref="B421">TRANSPOSE(_xlfn._xlws.SORT(_xlfn._xlws.FILTER(#REF!&amp;" | "&amp;#REF!,#REF!=A421)))</f>
        <v>#REF!</v>
      </c>
      <c r="DQ421" t="e" cm="1">
        <f t="array" ref="DQ421">TRANSPOSE(_xlfn._xlws.SORT(_xlfn._xlws.FILTER(#REF!,#REF!=A421)))</f>
        <v>#REF!</v>
      </c>
    </row>
    <row r="422" spans="2:121" x14ac:dyDescent="0.25">
      <c r="B422" t="e" cm="1">
        <f t="array" ref="B422">TRANSPOSE(_xlfn._xlws.SORT(_xlfn._xlws.FILTER(#REF!&amp;" | "&amp;#REF!,#REF!=A422)))</f>
        <v>#REF!</v>
      </c>
      <c r="DQ422" t="e" cm="1">
        <f t="array" ref="DQ422">TRANSPOSE(_xlfn._xlws.SORT(_xlfn._xlws.FILTER(#REF!,#REF!=A422)))</f>
        <v>#REF!</v>
      </c>
    </row>
    <row r="423" spans="2:121" x14ac:dyDescent="0.25">
      <c r="B423" t="e" cm="1">
        <f t="array" ref="B423">TRANSPOSE(_xlfn._xlws.SORT(_xlfn._xlws.FILTER(#REF!&amp;" | "&amp;#REF!,#REF!=A423)))</f>
        <v>#REF!</v>
      </c>
      <c r="DQ423" t="e" cm="1">
        <f t="array" ref="DQ423">TRANSPOSE(_xlfn._xlws.SORT(_xlfn._xlws.FILTER(#REF!,#REF!=A423)))</f>
        <v>#REF!</v>
      </c>
    </row>
    <row r="424" spans="2:121" x14ac:dyDescent="0.25">
      <c r="B424" t="e" cm="1">
        <f t="array" ref="B424">TRANSPOSE(_xlfn._xlws.SORT(_xlfn._xlws.FILTER(#REF!&amp;" | "&amp;#REF!,#REF!=A424)))</f>
        <v>#REF!</v>
      </c>
      <c r="DQ424" t="e" cm="1">
        <f t="array" ref="DQ424">TRANSPOSE(_xlfn._xlws.SORT(_xlfn._xlws.FILTER(#REF!,#REF!=A424)))</f>
        <v>#REF!</v>
      </c>
    </row>
    <row r="425" spans="2:121" x14ac:dyDescent="0.25">
      <c r="B425" t="e" cm="1">
        <f t="array" ref="B425">TRANSPOSE(_xlfn._xlws.SORT(_xlfn._xlws.FILTER(#REF!&amp;" | "&amp;#REF!,#REF!=A425)))</f>
        <v>#REF!</v>
      </c>
      <c r="DQ425" t="e" cm="1">
        <f t="array" ref="DQ425">TRANSPOSE(_xlfn._xlws.SORT(_xlfn._xlws.FILTER(#REF!,#REF!=A425)))</f>
        <v>#REF!</v>
      </c>
    </row>
    <row r="426" spans="2:121" x14ac:dyDescent="0.25">
      <c r="B426" t="e" cm="1">
        <f t="array" ref="B426">TRANSPOSE(_xlfn._xlws.SORT(_xlfn._xlws.FILTER(#REF!&amp;" | "&amp;#REF!,#REF!=A426)))</f>
        <v>#REF!</v>
      </c>
      <c r="DQ426" t="e" cm="1">
        <f t="array" ref="DQ426">TRANSPOSE(_xlfn._xlws.SORT(_xlfn._xlws.FILTER(#REF!,#REF!=A426)))</f>
        <v>#REF!</v>
      </c>
    </row>
    <row r="427" spans="2:121" x14ac:dyDescent="0.25">
      <c r="B427" t="e" cm="1">
        <f t="array" ref="B427">TRANSPOSE(_xlfn._xlws.SORT(_xlfn._xlws.FILTER(#REF!&amp;" | "&amp;#REF!,#REF!=A427)))</f>
        <v>#REF!</v>
      </c>
      <c r="DQ427" t="e" cm="1">
        <f t="array" ref="DQ427">TRANSPOSE(_xlfn._xlws.SORT(_xlfn._xlws.FILTER(#REF!,#REF!=A427)))</f>
        <v>#REF!</v>
      </c>
    </row>
    <row r="428" spans="2:121" x14ac:dyDescent="0.25">
      <c r="B428" t="e" cm="1">
        <f t="array" ref="B428">TRANSPOSE(_xlfn._xlws.SORT(_xlfn._xlws.FILTER(#REF!&amp;" | "&amp;#REF!,#REF!=A428)))</f>
        <v>#REF!</v>
      </c>
      <c r="DQ428" t="e" cm="1">
        <f t="array" ref="DQ428">TRANSPOSE(_xlfn._xlws.SORT(_xlfn._xlws.FILTER(#REF!,#REF!=A428)))</f>
        <v>#REF!</v>
      </c>
    </row>
    <row r="429" spans="2:121" x14ac:dyDescent="0.25">
      <c r="B429" t="e" cm="1">
        <f t="array" ref="B429">TRANSPOSE(_xlfn._xlws.SORT(_xlfn._xlws.FILTER(#REF!&amp;" | "&amp;#REF!,#REF!=A429)))</f>
        <v>#REF!</v>
      </c>
      <c r="DQ429" t="e" cm="1">
        <f t="array" ref="DQ429">TRANSPOSE(_xlfn._xlws.SORT(_xlfn._xlws.FILTER(#REF!,#REF!=A429)))</f>
        <v>#REF!</v>
      </c>
    </row>
    <row r="430" spans="2:121" x14ac:dyDescent="0.25">
      <c r="B430" t="e" cm="1">
        <f t="array" ref="B430">TRANSPOSE(_xlfn._xlws.SORT(_xlfn._xlws.FILTER(#REF!&amp;" | "&amp;#REF!,#REF!=A430)))</f>
        <v>#REF!</v>
      </c>
      <c r="DQ430" t="e" cm="1">
        <f t="array" ref="DQ430">TRANSPOSE(_xlfn._xlws.SORT(_xlfn._xlws.FILTER(#REF!,#REF!=A430)))</f>
        <v>#REF!</v>
      </c>
    </row>
    <row r="431" spans="2:121" x14ac:dyDescent="0.25">
      <c r="B431" t="e" cm="1">
        <f t="array" ref="B431">TRANSPOSE(_xlfn._xlws.SORT(_xlfn._xlws.FILTER(#REF!&amp;" | "&amp;#REF!,#REF!=A431)))</f>
        <v>#REF!</v>
      </c>
      <c r="DQ431" t="e" cm="1">
        <f t="array" ref="DQ431">TRANSPOSE(_xlfn._xlws.SORT(_xlfn._xlws.FILTER(#REF!,#REF!=A431)))</f>
        <v>#REF!</v>
      </c>
    </row>
    <row r="432" spans="2:121" x14ac:dyDescent="0.25">
      <c r="B432" t="e" cm="1">
        <f t="array" ref="B432">TRANSPOSE(_xlfn._xlws.SORT(_xlfn._xlws.FILTER(#REF!&amp;" | "&amp;#REF!,#REF!=A432)))</f>
        <v>#REF!</v>
      </c>
      <c r="DQ432" t="e" cm="1">
        <f t="array" ref="DQ432">TRANSPOSE(_xlfn._xlws.SORT(_xlfn._xlws.FILTER(#REF!,#REF!=A432)))</f>
        <v>#REF!</v>
      </c>
    </row>
    <row r="433" spans="2:121" x14ac:dyDescent="0.25">
      <c r="B433" t="e" cm="1">
        <f t="array" ref="B433">TRANSPOSE(_xlfn._xlws.SORT(_xlfn._xlws.FILTER(#REF!&amp;" | "&amp;#REF!,#REF!=A433)))</f>
        <v>#REF!</v>
      </c>
      <c r="DQ433" t="e" cm="1">
        <f t="array" ref="DQ433">TRANSPOSE(_xlfn._xlws.SORT(_xlfn._xlws.FILTER(#REF!,#REF!=A433)))</f>
        <v>#REF!</v>
      </c>
    </row>
    <row r="434" spans="2:121" x14ac:dyDescent="0.25">
      <c r="B434" t="e" cm="1">
        <f t="array" ref="B434">TRANSPOSE(_xlfn._xlws.SORT(_xlfn._xlws.FILTER(#REF!&amp;" | "&amp;#REF!,#REF!=A434)))</f>
        <v>#REF!</v>
      </c>
      <c r="DQ434" t="e" cm="1">
        <f t="array" ref="DQ434">TRANSPOSE(_xlfn._xlws.SORT(_xlfn._xlws.FILTER(#REF!,#REF!=A434)))</f>
        <v>#REF!</v>
      </c>
    </row>
    <row r="435" spans="2:121" x14ac:dyDescent="0.25">
      <c r="B435" t="e" cm="1">
        <f t="array" ref="B435">TRANSPOSE(_xlfn._xlws.SORT(_xlfn._xlws.FILTER(#REF!&amp;" | "&amp;#REF!,#REF!=A435)))</f>
        <v>#REF!</v>
      </c>
      <c r="DQ435" t="e" cm="1">
        <f t="array" ref="DQ435">TRANSPOSE(_xlfn._xlws.SORT(_xlfn._xlws.FILTER(#REF!,#REF!=A435)))</f>
        <v>#REF!</v>
      </c>
    </row>
    <row r="436" spans="2:121" x14ac:dyDescent="0.25">
      <c r="B436" t="e" cm="1">
        <f t="array" ref="B436">TRANSPOSE(_xlfn._xlws.SORT(_xlfn._xlws.FILTER(#REF!&amp;" | "&amp;#REF!,#REF!=A436)))</f>
        <v>#REF!</v>
      </c>
      <c r="DQ436" t="e" cm="1">
        <f t="array" ref="DQ436">TRANSPOSE(_xlfn._xlws.SORT(_xlfn._xlws.FILTER(#REF!,#REF!=A436)))</f>
        <v>#REF!</v>
      </c>
    </row>
    <row r="437" spans="2:121" x14ac:dyDescent="0.25">
      <c r="B437" t="e" cm="1">
        <f t="array" ref="B437">TRANSPOSE(_xlfn._xlws.SORT(_xlfn._xlws.FILTER(#REF!&amp;" | "&amp;#REF!,#REF!=A437)))</f>
        <v>#REF!</v>
      </c>
      <c r="DQ437" t="e" cm="1">
        <f t="array" ref="DQ437">TRANSPOSE(_xlfn._xlws.SORT(_xlfn._xlws.FILTER(#REF!,#REF!=A437)))</f>
        <v>#REF!</v>
      </c>
    </row>
    <row r="438" spans="2:121" x14ac:dyDescent="0.25">
      <c r="B438" t="e" cm="1">
        <f t="array" ref="B438">TRANSPOSE(_xlfn._xlws.SORT(_xlfn._xlws.FILTER(#REF!&amp;" | "&amp;#REF!,#REF!=A438)))</f>
        <v>#REF!</v>
      </c>
      <c r="DQ438" t="e" cm="1">
        <f t="array" ref="DQ438">TRANSPOSE(_xlfn._xlws.SORT(_xlfn._xlws.FILTER(#REF!,#REF!=A438)))</f>
        <v>#REF!</v>
      </c>
    </row>
    <row r="439" spans="2:121" x14ac:dyDescent="0.25">
      <c r="B439" t="e" cm="1">
        <f t="array" ref="B439">TRANSPOSE(_xlfn._xlws.SORT(_xlfn._xlws.FILTER(#REF!&amp;" | "&amp;#REF!,#REF!=A439)))</f>
        <v>#REF!</v>
      </c>
      <c r="DQ439" t="e" cm="1">
        <f t="array" ref="DQ439">TRANSPOSE(_xlfn._xlws.SORT(_xlfn._xlws.FILTER(#REF!,#REF!=A439)))</f>
        <v>#REF!</v>
      </c>
    </row>
    <row r="440" spans="2:121" x14ac:dyDescent="0.25">
      <c r="B440" t="e" cm="1">
        <f t="array" ref="B440">TRANSPOSE(_xlfn._xlws.SORT(_xlfn._xlws.FILTER(#REF!&amp;" | "&amp;#REF!,#REF!=A440)))</f>
        <v>#REF!</v>
      </c>
      <c r="DQ440" t="e" cm="1">
        <f t="array" ref="DQ440">TRANSPOSE(_xlfn._xlws.SORT(_xlfn._xlws.FILTER(#REF!,#REF!=A440)))</f>
        <v>#REF!</v>
      </c>
    </row>
    <row r="441" spans="2:121" x14ac:dyDescent="0.25">
      <c r="B441" t="e" cm="1">
        <f t="array" ref="B441">TRANSPOSE(_xlfn._xlws.SORT(_xlfn._xlws.FILTER(#REF!&amp;" | "&amp;#REF!,#REF!=A441)))</f>
        <v>#REF!</v>
      </c>
      <c r="DQ441" t="e" cm="1">
        <f t="array" ref="DQ441">TRANSPOSE(_xlfn._xlws.SORT(_xlfn._xlws.FILTER(#REF!,#REF!=A441)))</f>
        <v>#REF!</v>
      </c>
    </row>
    <row r="442" spans="2:121" x14ac:dyDescent="0.25">
      <c r="B442" t="e" cm="1">
        <f t="array" ref="B442">TRANSPOSE(_xlfn._xlws.SORT(_xlfn._xlws.FILTER(#REF!&amp;" | "&amp;#REF!,#REF!=A442)))</f>
        <v>#REF!</v>
      </c>
      <c r="DQ442" t="e" cm="1">
        <f t="array" ref="DQ442">TRANSPOSE(_xlfn._xlws.SORT(_xlfn._xlws.FILTER(#REF!,#REF!=A442)))</f>
        <v>#REF!</v>
      </c>
    </row>
    <row r="443" spans="2:121" x14ac:dyDescent="0.25">
      <c r="B443" t="e" cm="1">
        <f t="array" ref="B443">TRANSPOSE(_xlfn._xlws.SORT(_xlfn._xlws.FILTER(#REF!&amp;" | "&amp;#REF!,#REF!=A443)))</f>
        <v>#REF!</v>
      </c>
      <c r="DQ443" t="e" cm="1">
        <f t="array" ref="DQ443">TRANSPOSE(_xlfn._xlws.SORT(_xlfn._xlws.FILTER(#REF!,#REF!=A443)))</f>
        <v>#REF!</v>
      </c>
    </row>
    <row r="444" spans="2:121" x14ac:dyDescent="0.25">
      <c r="B444" t="e" cm="1">
        <f t="array" ref="B444">TRANSPOSE(_xlfn._xlws.SORT(_xlfn._xlws.FILTER(#REF!&amp;" | "&amp;#REF!,#REF!=A444)))</f>
        <v>#REF!</v>
      </c>
      <c r="DQ444" t="e" cm="1">
        <f t="array" ref="DQ444">TRANSPOSE(_xlfn._xlws.SORT(_xlfn._xlws.FILTER(#REF!,#REF!=A444)))</f>
        <v>#REF!</v>
      </c>
    </row>
    <row r="445" spans="2:121" x14ac:dyDescent="0.25">
      <c r="B445" t="e" cm="1">
        <f t="array" ref="B445">TRANSPOSE(_xlfn._xlws.SORT(_xlfn._xlws.FILTER(#REF!&amp;" | "&amp;#REF!,#REF!=A445)))</f>
        <v>#REF!</v>
      </c>
      <c r="DQ445" t="e" cm="1">
        <f t="array" ref="DQ445">TRANSPOSE(_xlfn._xlws.SORT(_xlfn._xlws.FILTER(#REF!,#REF!=A445)))</f>
        <v>#REF!</v>
      </c>
    </row>
    <row r="446" spans="2:121" x14ac:dyDescent="0.25">
      <c r="B446" t="e" cm="1">
        <f t="array" ref="B446">TRANSPOSE(_xlfn._xlws.SORT(_xlfn._xlws.FILTER(#REF!&amp;" | "&amp;#REF!,#REF!=A446)))</f>
        <v>#REF!</v>
      </c>
      <c r="DQ446" t="e" cm="1">
        <f t="array" ref="DQ446">TRANSPOSE(_xlfn._xlws.SORT(_xlfn._xlws.FILTER(#REF!,#REF!=A446)))</f>
        <v>#REF!</v>
      </c>
    </row>
    <row r="447" spans="2:121" x14ac:dyDescent="0.25">
      <c r="B447" t="e" cm="1">
        <f t="array" ref="B447">TRANSPOSE(_xlfn._xlws.SORT(_xlfn._xlws.FILTER(#REF!&amp;" | "&amp;#REF!,#REF!=A447)))</f>
        <v>#REF!</v>
      </c>
      <c r="DQ447" t="e" cm="1">
        <f t="array" ref="DQ447">TRANSPOSE(_xlfn._xlws.SORT(_xlfn._xlws.FILTER(#REF!,#REF!=A447)))</f>
        <v>#REF!</v>
      </c>
    </row>
    <row r="448" spans="2:121" x14ac:dyDescent="0.25">
      <c r="B448" t="e" cm="1">
        <f t="array" ref="B448">TRANSPOSE(_xlfn._xlws.SORT(_xlfn._xlws.FILTER(#REF!&amp;" | "&amp;#REF!,#REF!=A448)))</f>
        <v>#REF!</v>
      </c>
      <c r="DQ448" t="e" cm="1">
        <f t="array" ref="DQ448">TRANSPOSE(_xlfn._xlws.SORT(_xlfn._xlws.FILTER(#REF!,#REF!=A448)))</f>
        <v>#REF!</v>
      </c>
    </row>
    <row r="449" spans="2:121" x14ac:dyDescent="0.25">
      <c r="B449" t="e" cm="1">
        <f t="array" ref="B449">TRANSPOSE(_xlfn._xlws.SORT(_xlfn._xlws.FILTER(#REF!&amp;" | "&amp;#REF!,#REF!=A449)))</f>
        <v>#REF!</v>
      </c>
      <c r="DQ449" t="e" cm="1">
        <f t="array" ref="DQ449">TRANSPOSE(_xlfn._xlws.SORT(_xlfn._xlws.FILTER(#REF!,#REF!=A449)))</f>
        <v>#REF!</v>
      </c>
    </row>
    <row r="450" spans="2:121" x14ac:dyDescent="0.25">
      <c r="B450" t="e" cm="1">
        <f t="array" ref="B450">TRANSPOSE(_xlfn._xlws.SORT(_xlfn._xlws.FILTER(#REF!&amp;" | "&amp;#REF!,#REF!=A450)))</f>
        <v>#REF!</v>
      </c>
      <c r="DQ450" t="e" cm="1">
        <f t="array" ref="DQ450">TRANSPOSE(_xlfn._xlws.SORT(_xlfn._xlws.FILTER(#REF!,#REF!=A450)))</f>
        <v>#REF!</v>
      </c>
    </row>
    <row r="451" spans="2:121" x14ac:dyDescent="0.25">
      <c r="B451" t="e" cm="1">
        <f t="array" ref="B451">TRANSPOSE(_xlfn._xlws.SORT(_xlfn._xlws.FILTER(#REF!&amp;" | "&amp;#REF!,#REF!=A451)))</f>
        <v>#REF!</v>
      </c>
      <c r="DQ451" t="e" cm="1">
        <f t="array" ref="DQ451">TRANSPOSE(_xlfn._xlws.SORT(_xlfn._xlws.FILTER(#REF!,#REF!=A451)))</f>
        <v>#REF!</v>
      </c>
    </row>
    <row r="452" spans="2:121" x14ac:dyDescent="0.25">
      <c r="B452" t="e" cm="1">
        <f t="array" ref="B452">TRANSPOSE(_xlfn._xlws.SORT(_xlfn._xlws.FILTER(#REF!&amp;" | "&amp;#REF!,#REF!=A452)))</f>
        <v>#REF!</v>
      </c>
      <c r="DQ452" t="e" cm="1">
        <f t="array" ref="DQ452">TRANSPOSE(_xlfn._xlws.SORT(_xlfn._xlws.FILTER(#REF!,#REF!=A452)))</f>
        <v>#REF!</v>
      </c>
    </row>
    <row r="453" spans="2:121" x14ac:dyDescent="0.25">
      <c r="B453" t="e" cm="1">
        <f t="array" ref="B453">TRANSPOSE(_xlfn._xlws.SORT(_xlfn._xlws.FILTER(#REF!&amp;" | "&amp;#REF!,#REF!=A453)))</f>
        <v>#REF!</v>
      </c>
      <c r="DQ453" t="e" cm="1">
        <f t="array" ref="DQ453">TRANSPOSE(_xlfn._xlws.SORT(_xlfn._xlws.FILTER(#REF!,#REF!=A453)))</f>
        <v>#REF!</v>
      </c>
    </row>
    <row r="454" spans="2:121" x14ac:dyDescent="0.25">
      <c r="B454" t="e" cm="1">
        <f t="array" ref="B454">TRANSPOSE(_xlfn._xlws.SORT(_xlfn._xlws.FILTER(#REF!&amp;" | "&amp;#REF!,#REF!=A454)))</f>
        <v>#REF!</v>
      </c>
      <c r="DQ454" t="e" cm="1">
        <f t="array" ref="DQ454">TRANSPOSE(_xlfn._xlws.SORT(_xlfn._xlws.FILTER(#REF!,#REF!=A454)))</f>
        <v>#REF!</v>
      </c>
    </row>
    <row r="455" spans="2:121" x14ac:dyDescent="0.25">
      <c r="B455" t="e" cm="1">
        <f t="array" ref="B455">TRANSPOSE(_xlfn._xlws.SORT(_xlfn._xlws.FILTER(#REF!&amp;" | "&amp;#REF!,#REF!=A455)))</f>
        <v>#REF!</v>
      </c>
      <c r="DQ455" t="e" cm="1">
        <f t="array" ref="DQ455">TRANSPOSE(_xlfn._xlws.SORT(_xlfn._xlws.FILTER(#REF!,#REF!=A455)))</f>
        <v>#REF!</v>
      </c>
    </row>
    <row r="456" spans="2:121" x14ac:dyDescent="0.25">
      <c r="B456" t="e" cm="1">
        <f t="array" ref="B456">TRANSPOSE(_xlfn._xlws.SORT(_xlfn._xlws.FILTER(#REF!&amp;" | "&amp;#REF!,#REF!=A456)))</f>
        <v>#REF!</v>
      </c>
      <c r="DQ456" t="e" cm="1">
        <f t="array" ref="DQ456">TRANSPOSE(_xlfn._xlws.SORT(_xlfn._xlws.FILTER(#REF!,#REF!=A456)))</f>
        <v>#REF!</v>
      </c>
    </row>
    <row r="457" spans="2:121" x14ac:dyDescent="0.25">
      <c r="B457" t="e" cm="1">
        <f t="array" ref="B457">TRANSPOSE(_xlfn._xlws.SORT(_xlfn._xlws.FILTER(#REF!&amp;" | "&amp;#REF!,#REF!=A457)))</f>
        <v>#REF!</v>
      </c>
      <c r="DQ457" t="e" cm="1">
        <f t="array" ref="DQ457">TRANSPOSE(_xlfn._xlws.SORT(_xlfn._xlws.FILTER(#REF!,#REF!=A457)))</f>
        <v>#REF!</v>
      </c>
    </row>
    <row r="458" spans="2:121" x14ac:dyDescent="0.25">
      <c r="B458" t="e" cm="1">
        <f t="array" ref="B458">TRANSPOSE(_xlfn._xlws.SORT(_xlfn._xlws.FILTER(#REF!&amp;" | "&amp;#REF!,#REF!=A458)))</f>
        <v>#REF!</v>
      </c>
      <c r="DQ458" t="e" cm="1">
        <f t="array" ref="DQ458">TRANSPOSE(_xlfn._xlws.SORT(_xlfn._xlws.FILTER(#REF!,#REF!=A458)))</f>
        <v>#REF!</v>
      </c>
    </row>
    <row r="459" spans="2:121" x14ac:dyDescent="0.25">
      <c r="B459" t="e" cm="1">
        <f t="array" ref="B459">TRANSPOSE(_xlfn._xlws.SORT(_xlfn._xlws.FILTER(#REF!&amp;" | "&amp;#REF!,#REF!=A459)))</f>
        <v>#REF!</v>
      </c>
      <c r="DQ459" t="e" cm="1">
        <f t="array" ref="DQ459">TRANSPOSE(_xlfn._xlws.SORT(_xlfn._xlws.FILTER(#REF!,#REF!=A459)))</f>
        <v>#REF!</v>
      </c>
    </row>
    <row r="460" spans="2:121" x14ac:dyDescent="0.25">
      <c r="B460" t="e" cm="1">
        <f t="array" ref="B460">TRANSPOSE(_xlfn._xlws.SORT(_xlfn._xlws.FILTER(#REF!&amp;" | "&amp;#REF!,#REF!=A460)))</f>
        <v>#REF!</v>
      </c>
      <c r="DQ460" t="e" cm="1">
        <f t="array" ref="DQ460">TRANSPOSE(_xlfn._xlws.SORT(_xlfn._xlws.FILTER(#REF!,#REF!=A460)))</f>
        <v>#REF!</v>
      </c>
    </row>
    <row r="461" spans="2:121" x14ac:dyDescent="0.25">
      <c r="B461" t="e" cm="1">
        <f t="array" ref="B461">TRANSPOSE(_xlfn._xlws.SORT(_xlfn._xlws.FILTER(#REF!&amp;" | "&amp;#REF!,#REF!=A461)))</f>
        <v>#REF!</v>
      </c>
      <c r="DQ461" t="e" cm="1">
        <f t="array" ref="DQ461">TRANSPOSE(_xlfn._xlws.SORT(_xlfn._xlws.FILTER(#REF!,#REF!=A461)))</f>
        <v>#REF!</v>
      </c>
    </row>
    <row r="462" spans="2:121" x14ac:dyDescent="0.25">
      <c r="B462" t="e" cm="1">
        <f t="array" ref="B462">TRANSPOSE(_xlfn._xlws.SORT(_xlfn._xlws.FILTER(#REF!&amp;" | "&amp;#REF!,#REF!=A462)))</f>
        <v>#REF!</v>
      </c>
      <c r="DQ462" t="e" cm="1">
        <f t="array" ref="DQ462">TRANSPOSE(_xlfn._xlws.SORT(_xlfn._xlws.FILTER(#REF!,#REF!=A462)))</f>
        <v>#REF!</v>
      </c>
    </row>
    <row r="463" spans="2:121" x14ac:dyDescent="0.25">
      <c r="B463" t="e" cm="1">
        <f t="array" ref="B463">TRANSPOSE(_xlfn._xlws.SORT(_xlfn._xlws.FILTER(#REF!&amp;" | "&amp;#REF!,#REF!=A463)))</f>
        <v>#REF!</v>
      </c>
      <c r="DQ463" t="e" cm="1">
        <f t="array" ref="DQ463">TRANSPOSE(_xlfn._xlws.SORT(_xlfn._xlws.FILTER(#REF!,#REF!=A463)))</f>
        <v>#REF!</v>
      </c>
    </row>
    <row r="464" spans="2:121" x14ac:dyDescent="0.25">
      <c r="B464" t="e" cm="1">
        <f t="array" ref="B464">TRANSPOSE(_xlfn._xlws.SORT(_xlfn._xlws.FILTER(#REF!&amp;" | "&amp;#REF!,#REF!=A464)))</f>
        <v>#REF!</v>
      </c>
      <c r="DQ464" t="e" cm="1">
        <f t="array" ref="DQ464">TRANSPOSE(_xlfn._xlws.SORT(_xlfn._xlws.FILTER(#REF!,#REF!=A464)))</f>
        <v>#REF!</v>
      </c>
    </row>
    <row r="465" spans="2:121" x14ac:dyDescent="0.25">
      <c r="B465" t="e" cm="1">
        <f t="array" ref="B465">TRANSPOSE(_xlfn._xlws.SORT(_xlfn._xlws.FILTER(#REF!&amp;" | "&amp;#REF!,#REF!=A465)))</f>
        <v>#REF!</v>
      </c>
      <c r="DQ465" t="e" cm="1">
        <f t="array" ref="DQ465">TRANSPOSE(_xlfn._xlws.SORT(_xlfn._xlws.FILTER(#REF!,#REF!=A465)))</f>
        <v>#REF!</v>
      </c>
    </row>
    <row r="466" spans="2:121" x14ac:dyDescent="0.25">
      <c r="B466" t="e" cm="1">
        <f t="array" ref="B466">TRANSPOSE(_xlfn._xlws.SORT(_xlfn._xlws.FILTER(#REF!&amp;" | "&amp;#REF!,#REF!=A466)))</f>
        <v>#REF!</v>
      </c>
      <c r="DQ466" t="e" cm="1">
        <f t="array" ref="DQ466">TRANSPOSE(_xlfn._xlws.SORT(_xlfn._xlws.FILTER(#REF!,#REF!=A466)))</f>
        <v>#REF!</v>
      </c>
    </row>
    <row r="467" spans="2:121" x14ac:dyDescent="0.25">
      <c r="B467" t="e" cm="1">
        <f t="array" ref="B467">TRANSPOSE(_xlfn._xlws.SORT(_xlfn._xlws.FILTER(#REF!&amp;" | "&amp;#REF!,#REF!=A467)))</f>
        <v>#REF!</v>
      </c>
      <c r="DQ467" t="e" cm="1">
        <f t="array" ref="DQ467">TRANSPOSE(_xlfn._xlws.SORT(_xlfn._xlws.FILTER(#REF!,#REF!=A467)))</f>
        <v>#REF!</v>
      </c>
    </row>
    <row r="468" spans="2:121" x14ac:dyDescent="0.25">
      <c r="B468" t="e" cm="1">
        <f t="array" ref="B468">TRANSPOSE(_xlfn._xlws.SORT(_xlfn._xlws.FILTER(#REF!&amp;" | "&amp;#REF!,#REF!=A468)))</f>
        <v>#REF!</v>
      </c>
      <c r="DQ468" t="e" cm="1">
        <f t="array" ref="DQ468">TRANSPOSE(_xlfn._xlws.SORT(_xlfn._xlws.FILTER(#REF!,#REF!=A468)))</f>
        <v>#REF!</v>
      </c>
    </row>
    <row r="469" spans="2:121" x14ac:dyDescent="0.25">
      <c r="B469" t="e" cm="1">
        <f t="array" ref="B469">TRANSPOSE(_xlfn._xlws.SORT(_xlfn._xlws.FILTER(#REF!&amp;" | "&amp;#REF!,#REF!=A469)))</f>
        <v>#REF!</v>
      </c>
      <c r="DQ469" t="e" cm="1">
        <f t="array" ref="DQ469">TRANSPOSE(_xlfn._xlws.SORT(_xlfn._xlws.FILTER(#REF!,#REF!=A469)))</f>
        <v>#REF!</v>
      </c>
    </row>
    <row r="470" spans="2:121" x14ac:dyDescent="0.25">
      <c r="B470" t="e" cm="1">
        <f t="array" ref="B470">TRANSPOSE(_xlfn._xlws.SORT(_xlfn._xlws.FILTER(#REF!&amp;" | "&amp;#REF!,#REF!=A470)))</f>
        <v>#REF!</v>
      </c>
      <c r="DQ470" t="e" cm="1">
        <f t="array" ref="DQ470">TRANSPOSE(_xlfn._xlws.SORT(_xlfn._xlws.FILTER(#REF!,#REF!=A470)))</f>
        <v>#REF!</v>
      </c>
    </row>
    <row r="471" spans="2:121" x14ac:dyDescent="0.25">
      <c r="B471" t="e" cm="1">
        <f t="array" ref="B471">TRANSPOSE(_xlfn._xlws.SORT(_xlfn._xlws.FILTER(#REF!&amp;" | "&amp;#REF!,#REF!=A471)))</f>
        <v>#REF!</v>
      </c>
      <c r="DQ471" t="e" cm="1">
        <f t="array" ref="DQ471">TRANSPOSE(_xlfn._xlws.SORT(_xlfn._xlws.FILTER(#REF!,#REF!=A471)))</f>
        <v>#REF!</v>
      </c>
    </row>
    <row r="472" spans="2:121" x14ac:dyDescent="0.25">
      <c r="B472" t="e" cm="1">
        <f t="array" ref="B472">TRANSPOSE(_xlfn._xlws.SORT(_xlfn._xlws.FILTER(#REF!&amp;" | "&amp;#REF!,#REF!=A472)))</f>
        <v>#REF!</v>
      </c>
      <c r="DQ472" t="e" cm="1">
        <f t="array" ref="DQ472">TRANSPOSE(_xlfn._xlws.SORT(_xlfn._xlws.FILTER(#REF!,#REF!=A472)))</f>
        <v>#REF!</v>
      </c>
    </row>
    <row r="473" spans="2:121" x14ac:dyDescent="0.25">
      <c r="B473" t="e" cm="1">
        <f t="array" ref="B473">TRANSPOSE(_xlfn._xlws.SORT(_xlfn._xlws.FILTER(#REF!&amp;" | "&amp;#REF!,#REF!=A473)))</f>
        <v>#REF!</v>
      </c>
      <c r="DQ473" t="e" cm="1">
        <f t="array" ref="DQ473">TRANSPOSE(_xlfn._xlws.SORT(_xlfn._xlws.FILTER(#REF!,#REF!=A473)))</f>
        <v>#REF!</v>
      </c>
    </row>
    <row r="474" spans="2:121" x14ac:dyDescent="0.25">
      <c r="B474" t="e" cm="1">
        <f t="array" ref="B474">TRANSPOSE(_xlfn._xlws.SORT(_xlfn._xlws.FILTER(#REF!&amp;" | "&amp;#REF!,#REF!=A474)))</f>
        <v>#REF!</v>
      </c>
      <c r="DQ474" t="e" cm="1">
        <f t="array" ref="DQ474">TRANSPOSE(_xlfn._xlws.SORT(_xlfn._xlws.FILTER(#REF!,#REF!=A474)))</f>
        <v>#REF!</v>
      </c>
    </row>
    <row r="475" spans="2:121" x14ac:dyDescent="0.25">
      <c r="B475" t="e" cm="1">
        <f t="array" ref="B475">TRANSPOSE(_xlfn._xlws.SORT(_xlfn._xlws.FILTER(#REF!&amp;" | "&amp;#REF!,#REF!=A475)))</f>
        <v>#REF!</v>
      </c>
      <c r="DQ475" t="e" cm="1">
        <f t="array" ref="DQ475">TRANSPOSE(_xlfn._xlws.SORT(_xlfn._xlws.FILTER(#REF!,#REF!=A475)))</f>
        <v>#REF!</v>
      </c>
    </row>
    <row r="476" spans="2:121" x14ac:dyDescent="0.25">
      <c r="B476" t="e" cm="1">
        <f t="array" ref="B476">TRANSPOSE(_xlfn._xlws.SORT(_xlfn._xlws.FILTER(#REF!&amp;" | "&amp;#REF!,#REF!=A476)))</f>
        <v>#REF!</v>
      </c>
      <c r="DQ476" t="e" cm="1">
        <f t="array" ref="DQ476">TRANSPOSE(_xlfn._xlws.SORT(_xlfn._xlws.FILTER(#REF!,#REF!=A476)))</f>
        <v>#REF!</v>
      </c>
    </row>
    <row r="477" spans="2:121" x14ac:dyDescent="0.25">
      <c r="B477" t="e" cm="1">
        <f t="array" ref="B477">TRANSPOSE(_xlfn._xlws.SORT(_xlfn._xlws.FILTER(#REF!&amp;" | "&amp;#REF!,#REF!=A477)))</f>
        <v>#REF!</v>
      </c>
      <c r="DQ477" t="e" cm="1">
        <f t="array" ref="DQ477">TRANSPOSE(_xlfn._xlws.SORT(_xlfn._xlws.FILTER(#REF!,#REF!=A477)))</f>
        <v>#REF!</v>
      </c>
    </row>
    <row r="478" spans="2:121" x14ac:dyDescent="0.25">
      <c r="B478" t="e" cm="1">
        <f t="array" ref="B478">TRANSPOSE(_xlfn._xlws.SORT(_xlfn._xlws.FILTER(#REF!&amp;" | "&amp;#REF!,#REF!=A478)))</f>
        <v>#REF!</v>
      </c>
      <c r="DQ478" t="e" cm="1">
        <f t="array" ref="DQ478">TRANSPOSE(_xlfn._xlws.SORT(_xlfn._xlws.FILTER(#REF!,#REF!=A478)))</f>
        <v>#REF!</v>
      </c>
    </row>
    <row r="479" spans="2:121" x14ac:dyDescent="0.25">
      <c r="B479" t="e" cm="1">
        <f t="array" ref="B479">TRANSPOSE(_xlfn._xlws.SORT(_xlfn._xlws.FILTER(#REF!&amp;" | "&amp;#REF!,#REF!=A479)))</f>
        <v>#REF!</v>
      </c>
      <c r="DQ479" t="e" cm="1">
        <f t="array" ref="DQ479">TRANSPOSE(_xlfn._xlws.SORT(_xlfn._xlws.FILTER(#REF!,#REF!=A479)))</f>
        <v>#REF!</v>
      </c>
    </row>
    <row r="480" spans="2:121" x14ac:dyDescent="0.25">
      <c r="B480" t="e" cm="1">
        <f t="array" ref="B480">TRANSPOSE(_xlfn._xlws.SORT(_xlfn._xlws.FILTER(#REF!&amp;" | "&amp;#REF!,#REF!=A480)))</f>
        <v>#REF!</v>
      </c>
      <c r="DQ480" t="e" cm="1">
        <f t="array" ref="DQ480">TRANSPOSE(_xlfn._xlws.SORT(_xlfn._xlws.FILTER(#REF!,#REF!=A480)))</f>
        <v>#REF!</v>
      </c>
    </row>
    <row r="481" spans="2:121" x14ac:dyDescent="0.25">
      <c r="B481" t="e" cm="1">
        <f t="array" ref="B481">TRANSPOSE(_xlfn._xlws.SORT(_xlfn._xlws.FILTER(#REF!&amp;" | "&amp;#REF!,#REF!=A481)))</f>
        <v>#REF!</v>
      </c>
      <c r="DQ481" t="e" cm="1">
        <f t="array" ref="DQ481">TRANSPOSE(_xlfn._xlws.SORT(_xlfn._xlws.FILTER(#REF!,#REF!=A481)))</f>
        <v>#REF!</v>
      </c>
    </row>
    <row r="482" spans="2:121" x14ac:dyDescent="0.25">
      <c r="B482" t="e" cm="1">
        <f t="array" ref="B482">TRANSPOSE(_xlfn._xlws.SORT(_xlfn._xlws.FILTER(#REF!&amp;" | "&amp;#REF!,#REF!=A482)))</f>
        <v>#REF!</v>
      </c>
      <c r="DQ482" t="e" cm="1">
        <f t="array" ref="DQ482">TRANSPOSE(_xlfn._xlws.SORT(_xlfn._xlws.FILTER(#REF!,#REF!=A482)))</f>
        <v>#REF!</v>
      </c>
    </row>
    <row r="483" spans="2:121" x14ac:dyDescent="0.25">
      <c r="B483" t="e" cm="1">
        <f t="array" ref="B483">TRANSPOSE(_xlfn._xlws.SORT(_xlfn._xlws.FILTER(#REF!&amp;" | "&amp;#REF!,#REF!=A483)))</f>
        <v>#REF!</v>
      </c>
      <c r="DQ483" t="e" cm="1">
        <f t="array" ref="DQ483">TRANSPOSE(_xlfn._xlws.SORT(_xlfn._xlws.FILTER(#REF!,#REF!=A483)))</f>
        <v>#REF!</v>
      </c>
    </row>
    <row r="484" spans="2:121" x14ac:dyDescent="0.25">
      <c r="B484" t="e" cm="1">
        <f t="array" ref="B484">TRANSPOSE(_xlfn._xlws.SORT(_xlfn._xlws.FILTER(#REF!&amp;" | "&amp;#REF!,#REF!=A484)))</f>
        <v>#REF!</v>
      </c>
      <c r="DQ484" t="e" cm="1">
        <f t="array" ref="DQ484">TRANSPOSE(_xlfn._xlws.SORT(_xlfn._xlws.FILTER(#REF!,#REF!=A484)))</f>
        <v>#REF!</v>
      </c>
    </row>
    <row r="485" spans="2:121" x14ac:dyDescent="0.25">
      <c r="B485" t="e" cm="1">
        <f t="array" ref="B485">TRANSPOSE(_xlfn._xlws.SORT(_xlfn._xlws.FILTER(#REF!&amp;" | "&amp;#REF!,#REF!=A485)))</f>
        <v>#REF!</v>
      </c>
      <c r="DQ485" t="e" cm="1">
        <f t="array" ref="DQ485">TRANSPOSE(_xlfn._xlws.SORT(_xlfn._xlws.FILTER(#REF!,#REF!=A485)))</f>
        <v>#REF!</v>
      </c>
    </row>
    <row r="486" spans="2:121" x14ac:dyDescent="0.25">
      <c r="B486" t="e" cm="1">
        <f t="array" ref="B486">TRANSPOSE(_xlfn._xlws.SORT(_xlfn._xlws.FILTER(#REF!&amp;" | "&amp;#REF!,#REF!=A486)))</f>
        <v>#REF!</v>
      </c>
      <c r="DQ486" t="e" cm="1">
        <f t="array" ref="DQ486">TRANSPOSE(_xlfn._xlws.SORT(_xlfn._xlws.FILTER(#REF!,#REF!=A486)))</f>
        <v>#REF!</v>
      </c>
    </row>
    <row r="487" spans="2:121" x14ac:dyDescent="0.25">
      <c r="B487" t="e" cm="1">
        <f t="array" ref="B487">TRANSPOSE(_xlfn._xlws.SORT(_xlfn._xlws.FILTER(#REF!&amp;" | "&amp;#REF!,#REF!=A487)))</f>
        <v>#REF!</v>
      </c>
      <c r="DQ487" t="e" cm="1">
        <f t="array" ref="DQ487">TRANSPOSE(_xlfn._xlws.SORT(_xlfn._xlws.FILTER(#REF!,#REF!=A487)))</f>
        <v>#REF!</v>
      </c>
    </row>
    <row r="488" spans="2:121" x14ac:dyDescent="0.25">
      <c r="B488" t="e" cm="1">
        <f t="array" ref="B488">TRANSPOSE(_xlfn._xlws.SORT(_xlfn._xlws.FILTER(#REF!&amp;" | "&amp;#REF!,#REF!=A488)))</f>
        <v>#REF!</v>
      </c>
      <c r="DQ488" t="e" cm="1">
        <f t="array" ref="DQ488">TRANSPOSE(_xlfn._xlws.SORT(_xlfn._xlws.FILTER(#REF!,#REF!=A488)))</f>
        <v>#REF!</v>
      </c>
    </row>
    <row r="489" spans="2:121" x14ac:dyDescent="0.25">
      <c r="B489" t="e" cm="1">
        <f t="array" ref="B489">TRANSPOSE(_xlfn._xlws.SORT(_xlfn._xlws.FILTER(#REF!&amp;" | "&amp;#REF!,#REF!=A489)))</f>
        <v>#REF!</v>
      </c>
      <c r="DQ489" t="e" cm="1">
        <f t="array" ref="DQ489">TRANSPOSE(_xlfn._xlws.SORT(_xlfn._xlws.FILTER(#REF!,#REF!=A489)))</f>
        <v>#REF!</v>
      </c>
    </row>
    <row r="490" spans="2:121" x14ac:dyDescent="0.25">
      <c r="B490" t="e" cm="1">
        <f t="array" ref="B490">TRANSPOSE(_xlfn._xlws.SORT(_xlfn._xlws.FILTER(#REF!&amp;" | "&amp;#REF!,#REF!=A490)))</f>
        <v>#REF!</v>
      </c>
      <c r="DQ490" t="e" cm="1">
        <f t="array" ref="DQ490">TRANSPOSE(_xlfn._xlws.SORT(_xlfn._xlws.FILTER(#REF!,#REF!=A490)))</f>
        <v>#REF!</v>
      </c>
    </row>
    <row r="491" spans="2:121" x14ac:dyDescent="0.25">
      <c r="B491" t="e" cm="1">
        <f t="array" ref="B491">TRANSPOSE(_xlfn._xlws.SORT(_xlfn._xlws.FILTER(#REF!&amp;" | "&amp;#REF!,#REF!=A491)))</f>
        <v>#REF!</v>
      </c>
      <c r="DQ491" t="e" cm="1">
        <f t="array" ref="DQ491">TRANSPOSE(_xlfn._xlws.SORT(_xlfn._xlws.FILTER(#REF!,#REF!=A491)))</f>
        <v>#REF!</v>
      </c>
    </row>
    <row r="492" spans="2:121" x14ac:dyDescent="0.25">
      <c r="B492" t="e" cm="1">
        <f t="array" ref="B492">TRANSPOSE(_xlfn._xlws.SORT(_xlfn._xlws.FILTER(#REF!&amp;" | "&amp;#REF!,#REF!=A492)))</f>
        <v>#REF!</v>
      </c>
      <c r="DQ492" t="e" cm="1">
        <f t="array" ref="DQ492">TRANSPOSE(_xlfn._xlws.SORT(_xlfn._xlws.FILTER(#REF!,#REF!=A492)))</f>
        <v>#REF!</v>
      </c>
    </row>
    <row r="493" spans="2:121" x14ac:dyDescent="0.25">
      <c r="B493" t="e" cm="1">
        <f t="array" ref="B493">TRANSPOSE(_xlfn._xlws.SORT(_xlfn._xlws.FILTER(#REF!&amp;" | "&amp;#REF!,#REF!=A493)))</f>
        <v>#REF!</v>
      </c>
      <c r="DQ493" t="e" cm="1">
        <f t="array" ref="DQ493">TRANSPOSE(_xlfn._xlws.SORT(_xlfn._xlws.FILTER(#REF!,#REF!=A493)))</f>
        <v>#REF!</v>
      </c>
    </row>
    <row r="494" spans="2:121" x14ac:dyDescent="0.25">
      <c r="B494" t="e" cm="1">
        <f t="array" ref="B494">TRANSPOSE(_xlfn._xlws.SORT(_xlfn._xlws.FILTER(#REF!&amp;" | "&amp;#REF!,#REF!=A494)))</f>
        <v>#REF!</v>
      </c>
      <c r="DQ494" t="e" cm="1">
        <f t="array" ref="DQ494">TRANSPOSE(_xlfn._xlws.SORT(_xlfn._xlws.FILTER(#REF!,#REF!=A494)))</f>
        <v>#REF!</v>
      </c>
    </row>
    <row r="495" spans="2:121" x14ac:dyDescent="0.25">
      <c r="B495" t="e" cm="1">
        <f t="array" ref="B495">TRANSPOSE(_xlfn._xlws.SORT(_xlfn._xlws.FILTER(#REF!&amp;" | "&amp;#REF!,#REF!=A495)))</f>
        <v>#REF!</v>
      </c>
      <c r="DQ495" t="e" cm="1">
        <f t="array" ref="DQ495">TRANSPOSE(_xlfn._xlws.SORT(_xlfn._xlws.FILTER(#REF!,#REF!=A495)))</f>
        <v>#REF!</v>
      </c>
    </row>
    <row r="496" spans="2:121" x14ac:dyDescent="0.25">
      <c r="B496" t="e" cm="1">
        <f t="array" ref="B496">TRANSPOSE(_xlfn._xlws.SORT(_xlfn._xlws.FILTER(#REF!&amp;" | "&amp;#REF!,#REF!=A496)))</f>
        <v>#REF!</v>
      </c>
      <c r="DQ496" t="e" cm="1">
        <f t="array" ref="DQ496">TRANSPOSE(_xlfn._xlws.SORT(_xlfn._xlws.FILTER(#REF!,#REF!=A496)))</f>
        <v>#REF!</v>
      </c>
    </row>
    <row r="497" spans="2:121" x14ac:dyDescent="0.25">
      <c r="B497" t="e" cm="1">
        <f t="array" ref="B497">TRANSPOSE(_xlfn._xlws.SORT(_xlfn._xlws.FILTER(#REF!&amp;" | "&amp;#REF!,#REF!=A497)))</f>
        <v>#REF!</v>
      </c>
      <c r="DQ497" t="e" cm="1">
        <f t="array" ref="DQ497">TRANSPOSE(_xlfn._xlws.SORT(_xlfn._xlws.FILTER(#REF!,#REF!=A497)))</f>
        <v>#REF!</v>
      </c>
    </row>
    <row r="498" spans="2:121" x14ac:dyDescent="0.25">
      <c r="B498" t="e" cm="1">
        <f t="array" ref="B498">TRANSPOSE(_xlfn._xlws.SORT(_xlfn._xlws.FILTER(#REF!&amp;" | "&amp;#REF!,#REF!=A498)))</f>
        <v>#REF!</v>
      </c>
      <c r="DQ498" t="e" cm="1">
        <f t="array" ref="DQ498">TRANSPOSE(_xlfn._xlws.SORT(_xlfn._xlws.FILTER(#REF!,#REF!=A498)))</f>
        <v>#REF!</v>
      </c>
    </row>
    <row r="499" spans="2:121" x14ac:dyDescent="0.25">
      <c r="B499" t="e" cm="1">
        <f t="array" ref="B499">TRANSPOSE(_xlfn._xlws.SORT(_xlfn._xlws.FILTER(#REF!&amp;" | "&amp;#REF!,#REF!=A499)))</f>
        <v>#REF!</v>
      </c>
      <c r="DQ499" t="e" cm="1">
        <f t="array" ref="DQ499">TRANSPOSE(_xlfn._xlws.SORT(_xlfn._xlws.FILTER(#REF!,#REF!=A499)))</f>
        <v>#REF!</v>
      </c>
    </row>
    <row r="500" spans="2:121" s="94" customFormat="1" x14ac:dyDescent="0.25">
      <c r="B500" s="94" t="e" cm="1">
        <f t="array" ref="B500">TRANSPOSE(_xlfn._xlws.SORT(_xlfn._xlws.FILTER(#REF!&amp;" | "&amp;#REF!,#REF!=A500)))</f>
        <v>#REF!</v>
      </c>
      <c r="DQ500" s="108" t="e" cm="1">
        <f t="array" ref="DQ500">TRANSPOSE(_xlfn._xlws.SORT(_xlfn._xlws.FILTER(#REF!,#REF!=A500)))</f>
        <v>#REF!</v>
      </c>
    </row>
  </sheetData>
  <hyperlinks>
    <hyperlink ref="I1" location="ddlSoilAnalyses!DQ1" display="ID only" xr:uid="{2C3D9826-2620-40FD-8D19-DB78EE3FA563}"/>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35980-A28C-4790-9EA7-11D7BBE43E01}">
  <sheetPr codeName="Sheet75">
    <tabColor rgb="FF002060"/>
  </sheetPr>
  <dimension ref="A1:DQ500"/>
  <sheetViews>
    <sheetView workbookViewId="0">
      <selection activeCell="F16" sqref="F16"/>
    </sheetView>
  </sheetViews>
  <sheetFormatPr defaultRowHeight="15" x14ac:dyDescent="0.25"/>
  <cols>
    <col min="1" max="1" width="10.5703125" customWidth="1"/>
    <col min="2" max="200" width="3.140625" customWidth="1"/>
    <col min="16383" max="16383" width="8.7109375" customWidth="1"/>
  </cols>
  <sheetData>
    <row r="1" spans="1:9" s="106" customFormat="1" ht="24" customHeight="1" x14ac:dyDescent="0.25">
      <c r="A1" s="239" t="s">
        <v>8257</v>
      </c>
      <c r="I1" s="107"/>
    </row>
    <row r="2" spans="1:9" x14ac:dyDescent="0.25">
      <c r="A2" t="e" cm="1" vm="1">
        <f t="array" ref="A2">_xlfn._xlws.SORT(_xlfn.UNIQUE(_xlfn._xlws.FILTER(cropSeason[experiment_id], cropSeason[experiment_id] &lt;&gt; "")))</f>
        <v>#VALUE!</v>
      </c>
      <c r="B2" t="e" cm="1" vm="2">
        <f t="array" ref="B2">TRANSPOSE(_xlfn._xlws.SORT(_xlfn._xlws.FILTER(cropSeason[crop_season_id]&amp;"|"&amp;cropSeason[experiment_year]&amp;"-"&amp;cropSeason[crop_id],cropSeason[experiment_id]=A2)))</f>
        <v>#VALUE!</v>
      </c>
    </row>
    <row r="3" spans="1:9" x14ac:dyDescent="0.25">
      <c r="B3" t="str" cm="1">
        <f t="array" ref="B3">TRANSPOSE(_xlfn._xlws.SORT(_xlfn._xlws.FILTER(cropSeason[crop_season_id]&amp;"|"&amp;cropSeason[experiment_year]&amp;"-"&amp;cropSeason[crop_id],cropSeason[experiment_id]=A3)))</f>
        <v>|-</v>
      </c>
    </row>
    <row r="4" spans="1:9" x14ac:dyDescent="0.25">
      <c r="B4" t="str" cm="1">
        <f t="array" ref="B4">TRANSPOSE(_xlfn._xlws.SORT(_xlfn._xlws.FILTER(cropSeason[crop_season_id]&amp;"|"&amp;cropSeason[experiment_year]&amp;"-"&amp;cropSeason[crop_id],cropSeason[experiment_id]=A4)))</f>
        <v>|-</v>
      </c>
    </row>
    <row r="5" spans="1:9" x14ac:dyDescent="0.25">
      <c r="B5" t="str" cm="1">
        <f t="array" ref="B5">TRANSPOSE(_xlfn._xlws.SORT(_xlfn._xlws.FILTER(cropSeason[crop_season_id]&amp;"|"&amp;cropSeason[experiment_year]&amp;"-"&amp;cropSeason[crop_id],cropSeason[experiment_id]=A5)))</f>
        <v>|-</v>
      </c>
    </row>
    <row r="6" spans="1:9" x14ac:dyDescent="0.25">
      <c r="B6" t="str" cm="1">
        <f t="array" ref="B6">TRANSPOSE(_xlfn._xlws.SORT(_xlfn._xlws.FILTER(cropSeason[crop_season_id]&amp;"|"&amp;cropSeason[experiment_year]&amp;"-"&amp;cropSeason[crop_id],cropSeason[experiment_id]=A6)))</f>
        <v>|-</v>
      </c>
    </row>
    <row r="7" spans="1:9" x14ac:dyDescent="0.25">
      <c r="B7" t="str" cm="1">
        <f t="array" ref="B7">TRANSPOSE(_xlfn._xlws.SORT(_xlfn._xlws.FILTER(cropSeason[crop_season_id]&amp;"|"&amp;cropSeason[experiment_year]&amp;"-"&amp;cropSeason[crop_id],cropSeason[experiment_id]=A7)))</f>
        <v>|-</v>
      </c>
    </row>
    <row r="8" spans="1:9" x14ac:dyDescent="0.25">
      <c r="B8" t="str" cm="1">
        <f t="array" ref="B8">TRANSPOSE(_xlfn._xlws.SORT(_xlfn._xlws.FILTER(cropSeason[crop_season_id]&amp;"|"&amp;cropSeason[experiment_year]&amp;"-"&amp;cropSeason[crop_id],cropSeason[experiment_id]=A8)))</f>
        <v>|-</v>
      </c>
    </row>
    <row r="9" spans="1:9" x14ac:dyDescent="0.25">
      <c r="B9" t="str" cm="1">
        <f t="array" ref="B9">TRANSPOSE(_xlfn._xlws.SORT(_xlfn._xlws.FILTER(cropSeason[crop_season_id]&amp;"|"&amp;cropSeason[experiment_year]&amp;"-"&amp;cropSeason[crop_id],cropSeason[experiment_id]=A9)))</f>
        <v>|-</v>
      </c>
    </row>
    <row r="10" spans="1:9" x14ac:dyDescent="0.25">
      <c r="B10" t="str" cm="1">
        <f t="array" ref="B10">TRANSPOSE(_xlfn._xlws.SORT(_xlfn._xlws.FILTER(cropSeason[crop_season_id]&amp;"|"&amp;cropSeason[experiment_year]&amp;"-"&amp;cropSeason[crop_id],cropSeason[experiment_id]=A10)))</f>
        <v>|-</v>
      </c>
    </row>
    <row r="11" spans="1:9" x14ac:dyDescent="0.25">
      <c r="B11" t="str" cm="1">
        <f t="array" ref="B11">TRANSPOSE(_xlfn._xlws.SORT(_xlfn._xlws.FILTER(cropSeason[crop_season_id]&amp;"|"&amp;cropSeason[experiment_year]&amp;"-"&amp;cropSeason[crop_id],cropSeason[experiment_id]=A11)))</f>
        <v>|-</v>
      </c>
    </row>
    <row r="12" spans="1:9" x14ac:dyDescent="0.25">
      <c r="B12" t="str" cm="1">
        <f t="array" ref="B12">TRANSPOSE(_xlfn._xlws.SORT(_xlfn._xlws.FILTER(cropSeason[crop_season_id]&amp;"|"&amp;cropSeason[experiment_year]&amp;"-"&amp;cropSeason[crop_id],cropSeason[experiment_id]=A12)))</f>
        <v>|-</v>
      </c>
    </row>
    <row r="13" spans="1:9" x14ac:dyDescent="0.25">
      <c r="B13" t="str" cm="1">
        <f t="array" ref="B13">TRANSPOSE(_xlfn._xlws.SORT(_xlfn._xlws.FILTER(cropSeason[crop_season_id]&amp;"|"&amp;cropSeason[experiment_year]&amp;"-"&amp;cropSeason[crop_id],cropSeason[experiment_id]=A13)))</f>
        <v>|-</v>
      </c>
    </row>
    <row r="14" spans="1:9" x14ac:dyDescent="0.25">
      <c r="B14" t="str" cm="1">
        <f t="array" ref="B14">TRANSPOSE(_xlfn._xlws.SORT(_xlfn._xlws.FILTER(cropSeason[crop_season_id]&amp;"|"&amp;cropSeason[experiment_year]&amp;"-"&amp;cropSeason[crop_id],cropSeason[experiment_id]=A14)))</f>
        <v>|-</v>
      </c>
    </row>
    <row r="15" spans="1:9" x14ac:dyDescent="0.25">
      <c r="B15" t="str" cm="1">
        <f t="array" ref="B15">TRANSPOSE(_xlfn._xlws.SORT(_xlfn._xlws.FILTER(cropSeason[crop_season_id]&amp;"|"&amp;cropSeason[experiment_year]&amp;"-"&amp;cropSeason[crop_id],cropSeason[experiment_id]=A15)))</f>
        <v>|-</v>
      </c>
    </row>
    <row r="16" spans="1:9" x14ac:dyDescent="0.25">
      <c r="B16" t="str" cm="1">
        <f t="array" ref="B16">TRANSPOSE(_xlfn._xlws.SORT(_xlfn._xlws.FILTER(cropSeason[crop_season_id]&amp;"|"&amp;cropSeason[experiment_year]&amp;"-"&amp;cropSeason[crop_id],cropSeason[experiment_id]=A16)))</f>
        <v>|-</v>
      </c>
    </row>
    <row r="17" spans="2:2" x14ac:dyDescent="0.25">
      <c r="B17" t="str" cm="1">
        <f t="array" ref="B17">TRANSPOSE(_xlfn._xlws.SORT(_xlfn._xlws.FILTER(cropSeason[crop_season_id]&amp;"|"&amp;cropSeason[experiment_year]&amp;"-"&amp;cropSeason[crop_id],cropSeason[experiment_id]=A17)))</f>
        <v>|-</v>
      </c>
    </row>
    <row r="18" spans="2:2" x14ac:dyDescent="0.25">
      <c r="B18" t="str" cm="1">
        <f t="array" ref="B18">TRANSPOSE(_xlfn._xlws.SORT(_xlfn._xlws.FILTER(cropSeason[crop_season_id]&amp;"|"&amp;cropSeason[experiment_year]&amp;"-"&amp;cropSeason[crop_id],cropSeason[experiment_id]=A18)))</f>
        <v>|-</v>
      </c>
    </row>
    <row r="19" spans="2:2" x14ac:dyDescent="0.25">
      <c r="B19" t="str" cm="1">
        <f t="array" ref="B19">TRANSPOSE(_xlfn._xlws.SORT(_xlfn._xlws.FILTER(cropSeason[crop_season_id]&amp;"|"&amp;cropSeason[experiment_year]&amp;"-"&amp;cropSeason[crop_id],cropSeason[experiment_id]=A19)))</f>
        <v>|-</v>
      </c>
    </row>
    <row r="20" spans="2:2" x14ac:dyDescent="0.25">
      <c r="B20" t="str" cm="1">
        <f t="array" ref="B20">TRANSPOSE(_xlfn._xlws.SORT(_xlfn._xlws.FILTER(cropSeason[crop_season_id]&amp;"|"&amp;cropSeason[experiment_year]&amp;"-"&amp;cropSeason[crop_id],cropSeason[experiment_id]=A20)))</f>
        <v>|-</v>
      </c>
    </row>
    <row r="21" spans="2:2" x14ac:dyDescent="0.25">
      <c r="B21" t="str" cm="1">
        <f t="array" ref="B21">TRANSPOSE(_xlfn._xlws.SORT(_xlfn._xlws.FILTER(cropSeason[crop_season_id]&amp;"|"&amp;cropSeason[experiment_year]&amp;"-"&amp;cropSeason[crop_id],cropSeason[experiment_id]=A21)))</f>
        <v>|-</v>
      </c>
    </row>
    <row r="22" spans="2:2" x14ac:dyDescent="0.25">
      <c r="B22" t="str" cm="1">
        <f t="array" ref="B22">TRANSPOSE(_xlfn._xlws.SORT(_xlfn._xlws.FILTER(cropSeason[crop_season_id]&amp;"|"&amp;cropSeason[experiment_year]&amp;"-"&amp;cropSeason[crop_id],cropSeason[experiment_id]=A22)))</f>
        <v>|-</v>
      </c>
    </row>
    <row r="23" spans="2:2" x14ac:dyDescent="0.25">
      <c r="B23" t="str" cm="1">
        <f t="array" ref="B23">TRANSPOSE(_xlfn._xlws.SORT(_xlfn._xlws.FILTER(cropSeason[crop_season_id]&amp;"|"&amp;cropSeason[experiment_year]&amp;"-"&amp;cropSeason[crop_id],cropSeason[experiment_id]=A23)))</f>
        <v>|-</v>
      </c>
    </row>
    <row r="24" spans="2:2" x14ac:dyDescent="0.25">
      <c r="B24" t="str" cm="1">
        <f t="array" ref="B24">TRANSPOSE(_xlfn._xlws.SORT(_xlfn._xlws.FILTER(cropSeason[crop_season_id]&amp;"|"&amp;cropSeason[experiment_year]&amp;"-"&amp;cropSeason[crop_id],cropSeason[experiment_id]=A24)))</f>
        <v>|-</v>
      </c>
    </row>
    <row r="25" spans="2:2" x14ac:dyDescent="0.25">
      <c r="B25" t="str" cm="1">
        <f t="array" ref="B25">TRANSPOSE(_xlfn._xlws.SORT(_xlfn._xlws.FILTER(cropSeason[crop_season_id]&amp;"|"&amp;cropSeason[experiment_year]&amp;"-"&amp;cropSeason[crop_id],cropSeason[experiment_id]=A25)))</f>
        <v>|-</v>
      </c>
    </row>
    <row r="26" spans="2:2" x14ac:dyDescent="0.25">
      <c r="B26" t="str" cm="1">
        <f t="array" ref="B26">TRANSPOSE(_xlfn._xlws.SORT(_xlfn._xlws.FILTER(cropSeason[crop_season_id]&amp;"|"&amp;cropSeason[experiment_year]&amp;"-"&amp;cropSeason[crop_id],cropSeason[experiment_id]=A26)))</f>
        <v>|-</v>
      </c>
    </row>
    <row r="27" spans="2:2" x14ac:dyDescent="0.25">
      <c r="B27" t="str" cm="1">
        <f t="array" ref="B27">TRANSPOSE(_xlfn._xlws.SORT(_xlfn._xlws.FILTER(cropSeason[crop_season_id]&amp;"|"&amp;cropSeason[experiment_year]&amp;"-"&amp;cropSeason[crop_id],cropSeason[experiment_id]=A27)))</f>
        <v>|-</v>
      </c>
    </row>
    <row r="28" spans="2:2" x14ac:dyDescent="0.25">
      <c r="B28" t="str" cm="1">
        <f t="array" ref="B28">TRANSPOSE(_xlfn._xlws.SORT(_xlfn._xlws.FILTER(cropSeason[crop_season_id]&amp;"|"&amp;cropSeason[experiment_year]&amp;"-"&amp;cropSeason[crop_id],cropSeason[experiment_id]=A28)))</f>
        <v>|-</v>
      </c>
    </row>
    <row r="29" spans="2:2" x14ac:dyDescent="0.25">
      <c r="B29" t="str" cm="1">
        <f t="array" ref="B29">TRANSPOSE(_xlfn._xlws.SORT(_xlfn._xlws.FILTER(cropSeason[crop_season_id]&amp;"|"&amp;cropSeason[experiment_year]&amp;"-"&amp;cropSeason[crop_id],cropSeason[experiment_id]=A29)))</f>
        <v>|-</v>
      </c>
    </row>
    <row r="30" spans="2:2" x14ac:dyDescent="0.25">
      <c r="B30" t="str" cm="1">
        <f t="array" ref="B30">TRANSPOSE(_xlfn._xlws.SORT(_xlfn._xlws.FILTER(cropSeason[crop_season_id]&amp;"|"&amp;cropSeason[experiment_year]&amp;"-"&amp;cropSeason[crop_id],cropSeason[experiment_id]=A30)))</f>
        <v>|-</v>
      </c>
    </row>
    <row r="31" spans="2:2" x14ac:dyDescent="0.25">
      <c r="B31" t="str" cm="1">
        <f t="array" ref="B31">TRANSPOSE(_xlfn._xlws.SORT(_xlfn._xlws.FILTER(cropSeason[crop_season_id]&amp;"|"&amp;cropSeason[experiment_year]&amp;"-"&amp;cropSeason[crop_id],cropSeason[experiment_id]=A31)))</f>
        <v>|-</v>
      </c>
    </row>
    <row r="32" spans="2:2" x14ac:dyDescent="0.25">
      <c r="B32" t="str" cm="1">
        <f t="array" ref="B32">TRANSPOSE(_xlfn._xlws.SORT(_xlfn._xlws.FILTER(cropSeason[crop_season_id]&amp;"|"&amp;cropSeason[experiment_year]&amp;"-"&amp;cropSeason[crop_id],cropSeason[experiment_id]=A32)))</f>
        <v>|-</v>
      </c>
    </row>
    <row r="33" spans="2:2" x14ac:dyDescent="0.25">
      <c r="B33" t="str" cm="1">
        <f t="array" ref="B33">TRANSPOSE(_xlfn._xlws.SORT(_xlfn._xlws.FILTER(cropSeason[crop_season_id]&amp;"|"&amp;cropSeason[experiment_year]&amp;"-"&amp;cropSeason[crop_id],cropSeason[experiment_id]=A33)))</f>
        <v>|-</v>
      </c>
    </row>
    <row r="34" spans="2:2" x14ac:dyDescent="0.25">
      <c r="B34" t="str" cm="1">
        <f t="array" ref="B34">TRANSPOSE(_xlfn._xlws.SORT(_xlfn._xlws.FILTER(cropSeason[crop_season_id]&amp;"|"&amp;cropSeason[experiment_year]&amp;"-"&amp;cropSeason[crop_id],cropSeason[experiment_id]=A34)))</f>
        <v>|-</v>
      </c>
    </row>
    <row r="35" spans="2:2" x14ac:dyDescent="0.25">
      <c r="B35" t="str" cm="1">
        <f t="array" ref="B35">TRANSPOSE(_xlfn._xlws.SORT(_xlfn._xlws.FILTER(cropSeason[crop_season_id]&amp;"|"&amp;cropSeason[experiment_year]&amp;"-"&amp;cropSeason[crop_id],cropSeason[experiment_id]=A35)))</f>
        <v>|-</v>
      </c>
    </row>
    <row r="36" spans="2:2" x14ac:dyDescent="0.25">
      <c r="B36" t="str" cm="1">
        <f t="array" ref="B36">TRANSPOSE(_xlfn._xlws.SORT(_xlfn._xlws.FILTER(cropSeason[crop_season_id]&amp;"|"&amp;cropSeason[experiment_year]&amp;"-"&amp;cropSeason[crop_id],cropSeason[experiment_id]=A36)))</f>
        <v>|-</v>
      </c>
    </row>
    <row r="37" spans="2:2" x14ac:dyDescent="0.25">
      <c r="B37" t="str" cm="1">
        <f t="array" ref="B37">TRANSPOSE(_xlfn._xlws.SORT(_xlfn._xlws.FILTER(cropSeason[crop_season_id]&amp;"|"&amp;cropSeason[experiment_year]&amp;"-"&amp;cropSeason[crop_id],cropSeason[experiment_id]=A37)))</f>
        <v>|-</v>
      </c>
    </row>
    <row r="38" spans="2:2" x14ac:dyDescent="0.25">
      <c r="B38" t="str" cm="1">
        <f t="array" ref="B38">TRANSPOSE(_xlfn._xlws.SORT(_xlfn._xlws.FILTER(cropSeason[crop_season_id]&amp;"|"&amp;cropSeason[experiment_year]&amp;"-"&amp;cropSeason[crop_id],cropSeason[experiment_id]=A38)))</f>
        <v>|-</v>
      </c>
    </row>
    <row r="39" spans="2:2" x14ac:dyDescent="0.25">
      <c r="B39" t="str" cm="1">
        <f t="array" ref="B39">TRANSPOSE(_xlfn._xlws.SORT(_xlfn._xlws.FILTER(cropSeason[crop_season_id]&amp;"|"&amp;cropSeason[experiment_year]&amp;"-"&amp;cropSeason[crop_id],cropSeason[experiment_id]=A39)))</f>
        <v>|-</v>
      </c>
    </row>
    <row r="40" spans="2:2" x14ac:dyDescent="0.25">
      <c r="B40" t="str" cm="1">
        <f t="array" ref="B40">TRANSPOSE(_xlfn._xlws.SORT(_xlfn._xlws.FILTER(cropSeason[crop_season_id]&amp;"|"&amp;cropSeason[experiment_year]&amp;"-"&amp;cropSeason[crop_id],cropSeason[experiment_id]=A40)))</f>
        <v>|-</v>
      </c>
    </row>
    <row r="41" spans="2:2" x14ac:dyDescent="0.25">
      <c r="B41" t="str" cm="1">
        <f t="array" ref="B41">TRANSPOSE(_xlfn._xlws.SORT(_xlfn._xlws.FILTER(cropSeason[crop_season_id]&amp;"|"&amp;cropSeason[experiment_year]&amp;"-"&amp;cropSeason[crop_id],cropSeason[experiment_id]=A41)))</f>
        <v>|-</v>
      </c>
    </row>
    <row r="42" spans="2:2" x14ac:dyDescent="0.25">
      <c r="B42" t="str" cm="1">
        <f t="array" ref="B42">TRANSPOSE(_xlfn._xlws.SORT(_xlfn._xlws.FILTER(cropSeason[crop_season_id]&amp;"|"&amp;cropSeason[experiment_year]&amp;"-"&amp;cropSeason[crop_id],cropSeason[experiment_id]=A42)))</f>
        <v>|-</v>
      </c>
    </row>
    <row r="43" spans="2:2" x14ac:dyDescent="0.25">
      <c r="B43" t="str" cm="1">
        <f t="array" ref="B43">TRANSPOSE(_xlfn._xlws.SORT(_xlfn._xlws.FILTER(cropSeason[crop_season_id]&amp;"|"&amp;cropSeason[experiment_year]&amp;"-"&amp;cropSeason[crop_id],cropSeason[experiment_id]=A43)))</f>
        <v>|-</v>
      </c>
    </row>
    <row r="44" spans="2:2" x14ac:dyDescent="0.25">
      <c r="B44" t="str" cm="1">
        <f t="array" ref="B44">TRANSPOSE(_xlfn._xlws.SORT(_xlfn._xlws.FILTER(cropSeason[crop_season_id]&amp;"|"&amp;cropSeason[experiment_year]&amp;"-"&amp;cropSeason[crop_id],cropSeason[experiment_id]=A44)))</f>
        <v>|-</v>
      </c>
    </row>
    <row r="45" spans="2:2" x14ac:dyDescent="0.25">
      <c r="B45" t="str" cm="1">
        <f t="array" ref="B45">TRANSPOSE(_xlfn._xlws.SORT(_xlfn._xlws.FILTER(cropSeason[crop_season_id]&amp;"|"&amp;cropSeason[experiment_year]&amp;"-"&amp;cropSeason[crop_id],cropSeason[experiment_id]=A45)))</f>
        <v>|-</v>
      </c>
    </row>
    <row r="46" spans="2:2" x14ac:dyDescent="0.25">
      <c r="B46" t="str" cm="1">
        <f t="array" ref="B46">TRANSPOSE(_xlfn._xlws.SORT(_xlfn._xlws.FILTER(cropSeason[crop_season_id]&amp;"|"&amp;cropSeason[experiment_year]&amp;"-"&amp;cropSeason[crop_id],cropSeason[experiment_id]=A46)))</f>
        <v>|-</v>
      </c>
    </row>
    <row r="47" spans="2:2" x14ac:dyDescent="0.25">
      <c r="B47" t="str" cm="1">
        <f t="array" ref="B47">TRANSPOSE(_xlfn._xlws.SORT(_xlfn._xlws.FILTER(cropSeason[crop_season_id]&amp;"|"&amp;cropSeason[experiment_year]&amp;"-"&amp;cropSeason[crop_id],cropSeason[experiment_id]=A47)))</f>
        <v>|-</v>
      </c>
    </row>
    <row r="48" spans="2:2" x14ac:dyDescent="0.25">
      <c r="B48" t="str" cm="1">
        <f t="array" ref="B48">TRANSPOSE(_xlfn._xlws.SORT(_xlfn._xlws.FILTER(cropSeason[crop_season_id]&amp;"|"&amp;cropSeason[experiment_year]&amp;"-"&amp;cropSeason[crop_id],cropSeason[experiment_id]=A48)))</f>
        <v>|-</v>
      </c>
    </row>
    <row r="49" spans="2:2" x14ac:dyDescent="0.25">
      <c r="B49" t="str" cm="1">
        <f t="array" ref="B49">TRANSPOSE(_xlfn._xlws.SORT(_xlfn._xlws.FILTER(cropSeason[crop_season_id]&amp;"|"&amp;cropSeason[experiment_year]&amp;"-"&amp;cropSeason[crop_id],cropSeason[experiment_id]=A49)))</f>
        <v>|-</v>
      </c>
    </row>
    <row r="50" spans="2:2" x14ac:dyDescent="0.25">
      <c r="B50" t="str" cm="1">
        <f t="array" ref="B50">TRANSPOSE(_xlfn._xlws.SORT(_xlfn._xlws.FILTER(cropSeason[crop_season_id]&amp;"|"&amp;cropSeason[experiment_year]&amp;"-"&amp;cropSeason[crop_id],cropSeason[experiment_id]=A50)))</f>
        <v>|-</v>
      </c>
    </row>
    <row r="51" spans="2:2" x14ac:dyDescent="0.25">
      <c r="B51" t="str" cm="1">
        <f t="array" ref="B51">TRANSPOSE(_xlfn._xlws.SORT(_xlfn._xlws.FILTER(cropSeason[crop_season_id]&amp;"|"&amp;cropSeason[experiment_year]&amp;"-"&amp;cropSeason[crop_id],cropSeason[experiment_id]=A51)))</f>
        <v>|-</v>
      </c>
    </row>
    <row r="52" spans="2:2" x14ac:dyDescent="0.25">
      <c r="B52" t="str" cm="1">
        <f t="array" ref="B52">TRANSPOSE(_xlfn._xlws.SORT(_xlfn._xlws.FILTER(cropSeason[crop_season_id]&amp;"|"&amp;cropSeason[experiment_year]&amp;"-"&amp;cropSeason[crop_id],cropSeason[experiment_id]=A52)))</f>
        <v>|-</v>
      </c>
    </row>
    <row r="53" spans="2:2" x14ac:dyDescent="0.25">
      <c r="B53" t="str" cm="1">
        <f t="array" ref="B53">TRANSPOSE(_xlfn._xlws.SORT(_xlfn._xlws.FILTER(cropSeason[crop_season_id]&amp;"|"&amp;cropSeason[experiment_year]&amp;"-"&amp;cropSeason[crop_id],cropSeason[experiment_id]=A53)))</f>
        <v>|-</v>
      </c>
    </row>
    <row r="54" spans="2:2" x14ac:dyDescent="0.25">
      <c r="B54" t="str" cm="1">
        <f t="array" ref="B54">TRANSPOSE(_xlfn._xlws.SORT(_xlfn._xlws.FILTER(cropSeason[crop_season_id]&amp;"|"&amp;cropSeason[experiment_year]&amp;"-"&amp;cropSeason[crop_id],cropSeason[experiment_id]=A54)))</f>
        <v>|-</v>
      </c>
    </row>
    <row r="55" spans="2:2" x14ac:dyDescent="0.25">
      <c r="B55" t="str" cm="1">
        <f t="array" ref="B55">TRANSPOSE(_xlfn._xlws.SORT(_xlfn._xlws.FILTER(cropSeason[crop_season_id]&amp;"|"&amp;cropSeason[experiment_year]&amp;"-"&amp;cropSeason[crop_id],cropSeason[experiment_id]=A55)))</f>
        <v>|-</v>
      </c>
    </row>
    <row r="56" spans="2:2" x14ac:dyDescent="0.25">
      <c r="B56" t="str" cm="1">
        <f t="array" ref="B56">TRANSPOSE(_xlfn._xlws.SORT(_xlfn._xlws.FILTER(cropSeason[crop_season_id]&amp;"|"&amp;cropSeason[experiment_year]&amp;"-"&amp;cropSeason[crop_id],cropSeason[experiment_id]=A56)))</f>
        <v>|-</v>
      </c>
    </row>
    <row r="57" spans="2:2" x14ac:dyDescent="0.25">
      <c r="B57" t="str" cm="1">
        <f t="array" ref="B57">TRANSPOSE(_xlfn._xlws.SORT(_xlfn._xlws.FILTER(cropSeason[crop_season_id]&amp;"|"&amp;cropSeason[experiment_year]&amp;"-"&amp;cropSeason[crop_id],cropSeason[experiment_id]=A57)))</f>
        <v>|-</v>
      </c>
    </row>
    <row r="58" spans="2:2" x14ac:dyDescent="0.25">
      <c r="B58" t="str" cm="1">
        <f t="array" ref="B58">TRANSPOSE(_xlfn._xlws.SORT(_xlfn._xlws.FILTER(cropSeason[crop_season_id]&amp;"|"&amp;cropSeason[experiment_year]&amp;"-"&amp;cropSeason[crop_id],cropSeason[experiment_id]=A58)))</f>
        <v>|-</v>
      </c>
    </row>
    <row r="59" spans="2:2" x14ac:dyDescent="0.25">
      <c r="B59" t="str" cm="1">
        <f t="array" ref="B59">TRANSPOSE(_xlfn._xlws.SORT(_xlfn._xlws.FILTER(cropSeason[crop_season_id]&amp;"|"&amp;cropSeason[experiment_year]&amp;"-"&amp;cropSeason[crop_id],cropSeason[experiment_id]=A59)))</f>
        <v>|-</v>
      </c>
    </row>
    <row r="60" spans="2:2" x14ac:dyDescent="0.25">
      <c r="B60" t="str" cm="1">
        <f t="array" ref="B60">TRANSPOSE(_xlfn._xlws.SORT(_xlfn._xlws.FILTER(cropSeason[crop_season_id]&amp;"|"&amp;cropSeason[experiment_year]&amp;"-"&amp;cropSeason[crop_id],cropSeason[experiment_id]=A60)))</f>
        <v>|-</v>
      </c>
    </row>
    <row r="61" spans="2:2" x14ac:dyDescent="0.25">
      <c r="B61" t="str" cm="1">
        <f t="array" ref="B61">TRANSPOSE(_xlfn._xlws.SORT(_xlfn._xlws.FILTER(cropSeason[crop_season_id]&amp;"|"&amp;cropSeason[experiment_year]&amp;"-"&amp;cropSeason[crop_id],cropSeason[experiment_id]=A61)))</f>
        <v>|-</v>
      </c>
    </row>
    <row r="62" spans="2:2" x14ac:dyDescent="0.25">
      <c r="B62" t="str" cm="1">
        <f t="array" ref="B62">TRANSPOSE(_xlfn._xlws.SORT(_xlfn._xlws.FILTER(cropSeason[crop_season_id]&amp;"|"&amp;cropSeason[experiment_year]&amp;"-"&amp;cropSeason[crop_id],cropSeason[experiment_id]=A62)))</f>
        <v>|-</v>
      </c>
    </row>
    <row r="63" spans="2:2" x14ac:dyDescent="0.25">
      <c r="B63" t="str" cm="1">
        <f t="array" ref="B63">TRANSPOSE(_xlfn._xlws.SORT(_xlfn._xlws.FILTER(cropSeason[crop_season_id]&amp;"|"&amp;cropSeason[experiment_year]&amp;"-"&amp;cropSeason[crop_id],cropSeason[experiment_id]=A63)))</f>
        <v>|-</v>
      </c>
    </row>
    <row r="64" spans="2:2" x14ac:dyDescent="0.25">
      <c r="B64" t="str" cm="1">
        <f t="array" ref="B64">TRANSPOSE(_xlfn._xlws.SORT(_xlfn._xlws.FILTER(cropSeason[crop_season_id]&amp;"|"&amp;cropSeason[experiment_year]&amp;"-"&amp;cropSeason[crop_id],cropSeason[experiment_id]=A64)))</f>
        <v>|-</v>
      </c>
    </row>
    <row r="65" spans="2:2" x14ac:dyDescent="0.25">
      <c r="B65" t="str" cm="1">
        <f t="array" ref="B65">TRANSPOSE(_xlfn._xlws.SORT(_xlfn._xlws.FILTER(cropSeason[crop_season_id]&amp;"|"&amp;cropSeason[experiment_year]&amp;"-"&amp;cropSeason[crop_id],cropSeason[experiment_id]=A65)))</f>
        <v>|-</v>
      </c>
    </row>
    <row r="66" spans="2:2" x14ac:dyDescent="0.25">
      <c r="B66" t="str" cm="1">
        <f t="array" ref="B66">TRANSPOSE(_xlfn._xlws.SORT(_xlfn._xlws.FILTER(cropSeason[crop_season_id]&amp;"|"&amp;cropSeason[experiment_year]&amp;"-"&amp;cropSeason[crop_id],cropSeason[experiment_id]=A66)))</f>
        <v>|-</v>
      </c>
    </row>
    <row r="67" spans="2:2" x14ac:dyDescent="0.25">
      <c r="B67" t="str" cm="1">
        <f t="array" ref="B67">TRANSPOSE(_xlfn._xlws.SORT(_xlfn._xlws.FILTER(cropSeason[crop_season_id]&amp;"|"&amp;cropSeason[experiment_year]&amp;"-"&amp;cropSeason[crop_id],cropSeason[experiment_id]=A67)))</f>
        <v>|-</v>
      </c>
    </row>
    <row r="68" spans="2:2" x14ac:dyDescent="0.25">
      <c r="B68" t="str" cm="1">
        <f t="array" ref="B68">TRANSPOSE(_xlfn._xlws.SORT(_xlfn._xlws.FILTER(cropSeason[crop_season_id]&amp;"|"&amp;cropSeason[experiment_year]&amp;"-"&amp;cropSeason[crop_id],cropSeason[experiment_id]=A68)))</f>
        <v>|-</v>
      </c>
    </row>
    <row r="69" spans="2:2" x14ac:dyDescent="0.25">
      <c r="B69" t="str" cm="1">
        <f t="array" ref="B69">TRANSPOSE(_xlfn._xlws.SORT(_xlfn._xlws.FILTER(cropSeason[crop_season_id]&amp;"|"&amp;cropSeason[experiment_year]&amp;"-"&amp;cropSeason[crop_id],cropSeason[experiment_id]=A69)))</f>
        <v>|-</v>
      </c>
    </row>
    <row r="70" spans="2:2" x14ac:dyDescent="0.25">
      <c r="B70" t="str" cm="1">
        <f t="array" ref="B70">TRANSPOSE(_xlfn._xlws.SORT(_xlfn._xlws.FILTER(cropSeason[crop_season_id]&amp;"|"&amp;cropSeason[experiment_year]&amp;"-"&amp;cropSeason[crop_id],cropSeason[experiment_id]=A70)))</f>
        <v>|-</v>
      </c>
    </row>
    <row r="71" spans="2:2" x14ac:dyDescent="0.25">
      <c r="B71" t="str" cm="1">
        <f t="array" ref="B71">TRANSPOSE(_xlfn._xlws.SORT(_xlfn._xlws.FILTER(cropSeason[crop_season_id]&amp;"|"&amp;cropSeason[experiment_year]&amp;"-"&amp;cropSeason[crop_id],cropSeason[experiment_id]=A71)))</f>
        <v>|-</v>
      </c>
    </row>
    <row r="72" spans="2:2" x14ac:dyDescent="0.25">
      <c r="B72" t="str" cm="1">
        <f t="array" ref="B72">TRANSPOSE(_xlfn._xlws.SORT(_xlfn._xlws.FILTER(cropSeason[crop_season_id]&amp;"|"&amp;cropSeason[experiment_year]&amp;"-"&amp;cropSeason[crop_id],cropSeason[experiment_id]=A72)))</f>
        <v>|-</v>
      </c>
    </row>
    <row r="73" spans="2:2" x14ac:dyDescent="0.25">
      <c r="B73" t="str" cm="1">
        <f t="array" ref="B73">TRANSPOSE(_xlfn._xlws.SORT(_xlfn._xlws.FILTER(cropSeason[crop_season_id]&amp;"|"&amp;cropSeason[experiment_year]&amp;"-"&amp;cropSeason[crop_id],cropSeason[experiment_id]=A73)))</f>
        <v>|-</v>
      </c>
    </row>
    <row r="74" spans="2:2" x14ac:dyDescent="0.25">
      <c r="B74" t="str" cm="1">
        <f t="array" ref="B74">TRANSPOSE(_xlfn._xlws.SORT(_xlfn._xlws.FILTER(cropSeason[crop_season_id]&amp;"|"&amp;cropSeason[experiment_year]&amp;"-"&amp;cropSeason[crop_id],cropSeason[experiment_id]=A74)))</f>
        <v>|-</v>
      </c>
    </row>
    <row r="75" spans="2:2" x14ac:dyDescent="0.25">
      <c r="B75" t="str" cm="1">
        <f t="array" ref="B75">TRANSPOSE(_xlfn._xlws.SORT(_xlfn._xlws.FILTER(cropSeason[crop_season_id]&amp;"|"&amp;cropSeason[experiment_year]&amp;"-"&amp;cropSeason[crop_id],cropSeason[experiment_id]=A75)))</f>
        <v>|-</v>
      </c>
    </row>
    <row r="76" spans="2:2" x14ac:dyDescent="0.25">
      <c r="B76" t="str" cm="1">
        <f t="array" ref="B76">TRANSPOSE(_xlfn._xlws.SORT(_xlfn._xlws.FILTER(cropSeason[crop_season_id]&amp;"|"&amp;cropSeason[experiment_year]&amp;"-"&amp;cropSeason[crop_id],cropSeason[experiment_id]=A76)))</f>
        <v>|-</v>
      </c>
    </row>
    <row r="77" spans="2:2" x14ac:dyDescent="0.25">
      <c r="B77" t="str" cm="1">
        <f t="array" ref="B77">TRANSPOSE(_xlfn._xlws.SORT(_xlfn._xlws.FILTER(cropSeason[crop_season_id]&amp;"|"&amp;cropSeason[experiment_year]&amp;"-"&amp;cropSeason[crop_id],cropSeason[experiment_id]=A77)))</f>
        <v>|-</v>
      </c>
    </row>
    <row r="78" spans="2:2" x14ac:dyDescent="0.25">
      <c r="B78" t="str" cm="1">
        <f t="array" ref="B78">TRANSPOSE(_xlfn._xlws.SORT(_xlfn._xlws.FILTER(cropSeason[crop_season_id]&amp;"|"&amp;cropSeason[experiment_year]&amp;"-"&amp;cropSeason[crop_id],cropSeason[experiment_id]=A78)))</f>
        <v>|-</v>
      </c>
    </row>
    <row r="79" spans="2:2" x14ac:dyDescent="0.25">
      <c r="B79" t="str" cm="1">
        <f t="array" ref="B79">TRANSPOSE(_xlfn._xlws.SORT(_xlfn._xlws.FILTER(cropSeason[crop_season_id]&amp;"|"&amp;cropSeason[experiment_year]&amp;"-"&amp;cropSeason[crop_id],cropSeason[experiment_id]=A79)))</f>
        <v>|-</v>
      </c>
    </row>
    <row r="80" spans="2:2" x14ac:dyDescent="0.25">
      <c r="B80" t="str" cm="1">
        <f t="array" ref="B80">TRANSPOSE(_xlfn._xlws.SORT(_xlfn._xlws.FILTER(cropSeason[crop_season_id]&amp;"|"&amp;cropSeason[experiment_year]&amp;"-"&amp;cropSeason[crop_id],cropSeason[experiment_id]=A80)))</f>
        <v>|-</v>
      </c>
    </row>
    <row r="81" spans="2:2" x14ac:dyDescent="0.25">
      <c r="B81" t="str" cm="1">
        <f t="array" ref="B81">TRANSPOSE(_xlfn._xlws.SORT(_xlfn._xlws.FILTER(cropSeason[crop_season_id]&amp;"|"&amp;cropSeason[experiment_year]&amp;"-"&amp;cropSeason[crop_id],cropSeason[experiment_id]=A81)))</f>
        <v>|-</v>
      </c>
    </row>
    <row r="82" spans="2:2" x14ac:dyDescent="0.25">
      <c r="B82" t="str" cm="1">
        <f t="array" ref="B82">TRANSPOSE(_xlfn._xlws.SORT(_xlfn._xlws.FILTER(cropSeason[crop_season_id]&amp;"|"&amp;cropSeason[experiment_year]&amp;"-"&amp;cropSeason[crop_id],cropSeason[experiment_id]=A82)))</f>
        <v>|-</v>
      </c>
    </row>
    <row r="83" spans="2:2" x14ac:dyDescent="0.25">
      <c r="B83" t="str" cm="1">
        <f t="array" ref="B83">TRANSPOSE(_xlfn._xlws.SORT(_xlfn._xlws.FILTER(cropSeason[crop_season_id]&amp;"|"&amp;cropSeason[experiment_year]&amp;"-"&amp;cropSeason[crop_id],cropSeason[experiment_id]=A83)))</f>
        <v>|-</v>
      </c>
    </row>
    <row r="84" spans="2:2" x14ac:dyDescent="0.25">
      <c r="B84" t="str" cm="1">
        <f t="array" ref="B84">TRANSPOSE(_xlfn._xlws.SORT(_xlfn._xlws.FILTER(cropSeason[crop_season_id]&amp;"|"&amp;cropSeason[experiment_year]&amp;"-"&amp;cropSeason[crop_id],cropSeason[experiment_id]=A84)))</f>
        <v>|-</v>
      </c>
    </row>
    <row r="85" spans="2:2" x14ac:dyDescent="0.25">
      <c r="B85" t="str" cm="1">
        <f t="array" ref="B85">TRANSPOSE(_xlfn._xlws.SORT(_xlfn._xlws.FILTER(cropSeason[crop_season_id]&amp;"|"&amp;cropSeason[experiment_year]&amp;"-"&amp;cropSeason[crop_id],cropSeason[experiment_id]=A85)))</f>
        <v>|-</v>
      </c>
    </row>
    <row r="86" spans="2:2" x14ac:dyDescent="0.25">
      <c r="B86" t="str" cm="1">
        <f t="array" ref="B86">TRANSPOSE(_xlfn._xlws.SORT(_xlfn._xlws.FILTER(cropSeason[crop_season_id]&amp;"|"&amp;cropSeason[experiment_year]&amp;"-"&amp;cropSeason[crop_id],cropSeason[experiment_id]=A86)))</f>
        <v>|-</v>
      </c>
    </row>
    <row r="87" spans="2:2" x14ac:dyDescent="0.25">
      <c r="B87" t="str" cm="1">
        <f t="array" ref="B87">TRANSPOSE(_xlfn._xlws.SORT(_xlfn._xlws.FILTER(cropSeason[crop_season_id]&amp;"|"&amp;cropSeason[experiment_year]&amp;"-"&amp;cropSeason[crop_id],cropSeason[experiment_id]=A87)))</f>
        <v>|-</v>
      </c>
    </row>
    <row r="88" spans="2:2" x14ac:dyDescent="0.25">
      <c r="B88" t="str" cm="1">
        <f t="array" ref="B88">TRANSPOSE(_xlfn._xlws.SORT(_xlfn._xlws.FILTER(cropSeason[crop_season_id]&amp;"|"&amp;cropSeason[experiment_year]&amp;"-"&amp;cropSeason[crop_id],cropSeason[experiment_id]=A88)))</f>
        <v>|-</v>
      </c>
    </row>
    <row r="89" spans="2:2" x14ac:dyDescent="0.25">
      <c r="B89" t="str" cm="1">
        <f t="array" ref="B89">TRANSPOSE(_xlfn._xlws.SORT(_xlfn._xlws.FILTER(cropSeason[crop_season_id]&amp;"|"&amp;cropSeason[experiment_year]&amp;"-"&amp;cropSeason[crop_id],cropSeason[experiment_id]=A89)))</f>
        <v>|-</v>
      </c>
    </row>
    <row r="90" spans="2:2" x14ac:dyDescent="0.25">
      <c r="B90" t="str" cm="1">
        <f t="array" ref="B90">TRANSPOSE(_xlfn._xlws.SORT(_xlfn._xlws.FILTER(cropSeason[crop_season_id]&amp;"|"&amp;cropSeason[experiment_year]&amp;"-"&amp;cropSeason[crop_id],cropSeason[experiment_id]=A90)))</f>
        <v>|-</v>
      </c>
    </row>
    <row r="91" spans="2:2" x14ac:dyDescent="0.25">
      <c r="B91" t="str" cm="1">
        <f t="array" ref="B91">TRANSPOSE(_xlfn._xlws.SORT(_xlfn._xlws.FILTER(cropSeason[crop_season_id]&amp;"|"&amp;cropSeason[experiment_year]&amp;"-"&amp;cropSeason[crop_id],cropSeason[experiment_id]=A91)))</f>
        <v>|-</v>
      </c>
    </row>
    <row r="92" spans="2:2" x14ac:dyDescent="0.25">
      <c r="B92" t="str" cm="1">
        <f t="array" ref="B92">TRANSPOSE(_xlfn._xlws.SORT(_xlfn._xlws.FILTER(cropSeason[crop_season_id]&amp;"|"&amp;cropSeason[experiment_year]&amp;"-"&amp;cropSeason[crop_id],cropSeason[experiment_id]=A92)))</f>
        <v>|-</v>
      </c>
    </row>
    <row r="93" spans="2:2" x14ac:dyDescent="0.25">
      <c r="B93" t="str" cm="1">
        <f t="array" ref="B93">TRANSPOSE(_xlfn._xlws.SORT(_xlfn._xlws.FILTER(cropSeason[crop_season_id]&amp;"|"&amp;cropSeason[experiment_year]&amp;"-"&amp;cropSeason[crop_id],cropSeason[experiment_id]=A93)))</f>
        <v>|-</v>
      </c>
    </row>
    <row r="94" spans="2:2" x14ac:dyDescent="0.25">
      <c r="B94" t="str" cm="1">
        <f t="array" ref="B94">TRANSPOSE(_xlfn._xlws.SORT(_xlfn._xlws.FILTER(cropSeason[crop_season_id]&amp;"|"&amp;cropSeason[experiment_year]&amp;"-"&amp;cropSeason[crop_id],cropSeason[experiment_id]=A94)))</f>
        <v>|-</v>
      </c>
    </row>
    <row r="95" spans="2:2" x14ac:dyDescent="0.25">
      <c r="B95" t="str" cm="1">
        <f t="array" ref="B95">TRANSPOSE(_xlfn._xlws.SORT(_xlfn._xlws.FILTER(cropSeason[crop_season_id]&amp;"|"&amp;cropSeason[experiment_year]&amp;"-"&amp;cropSeason[crop_id],cropSeason[experiment_id]=A95)))</f>
        <v>|-</v>
      </c>
    </row>
    <row r="96" spans="2:2" x14ac:dyDescent="0.25">
      <c r="B96" t="str" cm="1">
        <f t="array" ref="B96">TRANSPOSE(_xlfn._xlws.SORT(_xlfn._xlws.FILTER(cropSeason[crop_season_id]&amp;"|"&amp;cropSeason[experiment_year]&amp;"-"&amp;cropSeason[crop_id],cropSeason[experiment_id]=A96)))</f>
        <v>|-</v>
      </c>
    </row>
    <row r="97" spans="2:2" x14ac:dyDescent="0.25">
      <c r="B97" t="str" cm="1">
        <f t="array" ref="B97">TRANSPOSE(_xlfn._xlws.SORT(_xlfn._xlws.FILTER(cropSeason[crop_season_id]&amp;"|"&amp;cropSeason[experiment_year]&amp;"-"&amp;cropSeason[crop_id],cropSeason[experiment_id]=A97)))</f>
        <v>|-</v>
      </c>
    </row>
    <row r="98" spans="2:2" x14ac:dyDescent="0.25">
      <c r="B98" t="str" cm="1">
        <f t="array" ref="B98">TRANSPOSE(_xlfn._xlws.SORT(_xlfn._xlws.FILTER(cropSeason[crop_season_id]&amp;"|"&amp;cropSeason[experiment_year]&amp;"-"&amp;cropSeason[crop_id],cropSeason[experiment_id]=A98)))</f>
        <v>|-</v>
      </c>
    </row>
    <row r="99" spans="2:2" x14ac:dyDescent="0.25">
      <c r="B99" t="str" cm="1">
        <f t="array" ref="B99">TRANSPOSE(_xlfn._xlws.SORT(_xlfn._xlws.FILTER(cropSeason[crop_season_id]&amp;"|"&amp;cropSeason[experiment_year]&amp;"-"&amp;cropSeason[crop_id],cropSeason[experiment_id]=A99)))</f>
        <v>|-</v>
      </c>
    </row>
    <row r="100" spans="2:2" x14ac:dyDescent="0.25">
      <c r="B100" t="str" cm="1">
        <f t="array" ref="B100">TRANSPOSE(_xlfn._xlws.SORT(_xlfn._xlws.FILTER(cropSeason[crop_season_id]&amp;"|"&amp;cropSeason[experiment_year]&amp;"-"&amp;cropSeason[crop_id],cropSeason[experiment_id]=A100)))</f>
        <v>|-</v>
      </c>
    </row>
    <row r="101" spans="2:2" x14ac:dyDescent="0.25">
      <c r="B101" t="str" cm="1">
        <f t="array" ref="B101">TRANSPOSE(_xlfn._xlws.SORT(_xlfn._xlws.FILTER(cropSeason[crop_season_id]&amp;"|"&amp;cropSeason[experiment_year]&amp;"-"&amp;cropSeason[crop_id],cropSeason[experiment_id]=A101)))</f>
        <v>|-</v>
      </c>
    </row>
    <row r="102" spans="2:2" x14ac:dyDescent="0.25">
      <c r="B102" t="str" cm="1">
        <f t="array" ref="B102">TRANSPOSE(_xlfn._xlws.SORT(_xlfn._xlws.FILTER(cropSeason[crop_season_id]&amp;"|"&amp;cropSeason[experiment_year]&amp;"-"&amp;cropSeason[crop_id],cropSeason[experiment_id]=A102)))</f>
        <v>|-</v>
      </c>
    </row>
    <row r="103" spans="2:2" x14ac:dyDescent="0.25">
      <c r="B103" t="str" cm="1">
        <f t="array" ref="B103">TRANSPOSE(_xlfn._xlws.SORT(_xlfn._xlws.FILTER(cropSeason[crop_season_id]&amp;"|"&amp;cropSeason[experiment_year]&amp;"-"&amp;cropSeason[crop_id],cropSeason[experiment_id]=A103)))</f>
        <v>|-</v>
      </c>
    </row>
    <row r="104" spans="2:2" x14ac:dyDescent="0.25">
      <c r="B104" t="str" cm="1">
        <f t="array" ref="B104">TRANSPOSE(_xlfn._xlws.SORT(_xlfn._xlws.FILTER(cropSeason[crop_season_id]&amp;"|"&amp;cropSeason[experiment_year]&amp;"-"&amp;cropSeason[crop_id],cropSeason[experiment_id]=A104)))</f>
        <v>|-</v>
      </c>
    </row>
    <row r="105" spans="2:2" x14ac:dyDescent="0.25">
      <c r="B105" t="str" cm="1">
        <f t="array" ref="B105">TRANSPOSE(_xlfn._xlws.SORT(_xlfn._xlws.FILTER(cropSeason[crop_season_id]&amp;"|"&amp;cropSeason[experiment_year]&amp;"-"&amp;cropSeason[crop_id],cropSeason[experiment_id]=A105)))</f>
        <v>|-</v>
      </c>
    </row>
    <row r="106" spans="2:2" x14ac:dyDescent="0.25">
      <c r="B106" t="str" cm="1">
        <f t="array" ref="B106">TRANSPOSE(_xlfn._xlws.SORT(_xlfn._xlws.FILTER(cropSeason[crop_season_id]&amp;"|"&amp;cropSeason[experiment_year]&amp;"-"&amp;cropSeason[crop_id],cropSeason[experiment_id]=A106)))</f>
        <v>|-</v>
      </c>
    </row>
    <row r="107" spans="2:2" x14ac:dyDescent="0.25">
      <c r="B107" t="str" cm="1">
        <f t="array" ref="B107">TRANSPOSE(_xlfn._xlws.SORT(_xlfn._xlws.FILTER(cropSeason[crop_season_id]&amp;"|"&amp;cropSeason[experiment_year]&amp;"-"&amp;cropSeason[crop_id],cropSeason[experiment_id]=A107)))</f>
        <v>|-</v>
      </c>
    </row>
    <row r="108" spans="2:2" x14ac:dyDescent="0.25">
      <c r="B108" t="str" cm="1">
        <f t="array" ref="B108">TRANSPOSE(_xlfn._xlws.SORT(_xlfn._xlws.FILTER(cropSeason[crop_season_id]&amp;"|"&amp;cropSeason[experiment_year]&amp;"-"&amp;cropSeason[crop_id],cropSeason[experiment_id]=A108)))</f>
        <v>|-</v>
      </c>
    </row>
    <row r="109" spans="2:2" x14ac:dyDescent="0.25">
      <c r="B109" t="str" cm="1">
        <f t="array" ref="B109">TRANSPOSE(_xlfn._xlws.SORT(_xlfn._xlws.FILTER(cropSeason[crop_season_id]&amp;"|"&amp;cropSeason[experiment_year]&amp;"-"&amp;cropSeason[crop_id],cropSeason[experiment_id]=A109)))</f>
        <v>|-</v>
      </c>
    </row>
    <row r="110" spans="2:2" x14ac:dyDescent="0.25">
      <c r="B110" t="str" cm="1">
        <f t="array" ref="B110">TRANSPOSE(_xlfn._xlws.SORT(_xlfn._xlws.FILTER(cropSeason[crop_season_id]&amp;"|"&amp;cropSeason[experiment_year]&amp;"-"&amp;cropSeason[crop_id],cropSeason[experiment_id]=A110)))</f>
        <v>|-</v>
      </c>
    </row>
    <row r="111" spans="2:2" x14ac:dyDescent="0.25">
      <c r="B111" t="str" cm="1">
        <f t="array" ref="B111">TRANSPOSE(_xlfn._xlws.SORT(_xlfn._xlws.FILTER(cropSeason[crop_season_id]&amp;"|"&amp;cropSeason[experiment_year]&amp;"-"&amp;cropSeason[crop_id],cropSeason[experiment_id]=A111)))</f>
        <v>|-</v>
      </c>
    </row>
    <row r="112" spans="2:2" x14ac:dyDescent="0.25">
      <c r="B112" t="str" cm="1">
        <f t="array" ref="B112">TRANSPOSE(_xlfn._xlws.SORT(_xlfn._xlws.FILTER(cropSeason[crop_season_id]&amp;"|"&amp;cropSeason[experiment_year]&amp;"-"&amp;cropSeason[crop_id],cropSeason[experiment_id]=A112)))</f>
        <v>|-</v>
      </c>
    </row>
    <row r="113" spans="2:2" x14ac:dyDescent="0.25">
      <c r="B113" t="str" cm="1">
        <f t="array" ref="B113">TRANSPOSE(_xlfn._xlws.SORT(_xlfn._xlws.FILTER(cropSeason[crop_season_id]&amp;"|"&amp;cropSeason[experiment_year]&amp;"-"&amp;cropSeason[crop_id],cropSeason[experiment_id]=A113)))</f>
        <v>|-</v>
      </c>
    </row>
    <row r="114" spans="2:2" x14ac:dyDescent="0.25">
      <c r="B114" t="str" cm="1">
        <f t="array" ref="B114">TRANSPOSE(_xlfn._xlws.SORT(_xlfn._xlws.FILTER(cropSeason[crop_season_id]&amp;"|"&amp;cropSeason[experiment_year]&amp;"-"&amp;cropSeason[crop_id],cropSeason[experiment_id]=A114)))</f>
        <v>|-</v>
      </c>
    </row>
    <row r="115" spans="2:2" x14ac:dyDescent="0.25">
      <c r="B115" t="str" cm="1">
        <f t="array" ref="B115">TRANSPOSE(_xlfn._xlws.SORT(_xlfn._xlws.FILTER(cropSeason[crop_season_id]&amp;"|"&amp;cropSeason[experiment_year]&amp;"-"&amp;cropSeason[crop_id],cropSeason[experiment_id]=A115)))</f>
        <v>|-</v>
      </c>
    </row>
    <row r="116" spans="2:2" x14ac:dyDescent="0.25">
      <c r="B116" t="str" cm="1">
        <f t="array" ref="B116">TRANSPOSE(_xlfn._xlws.SORT(_xlfn._xlws.FILTER(cropSeason[crop_season_id]&amp;"|"&amp;cropSeason[experiment_year]&amp;"-"&amp;cropSeason[crop_id],cropSeason[experiment_id]=A116)))</f>
        <v>|-</v>
      </c>
    </row>
    <row r="117" spans="2:2" x14ac:dyDescent="0.25">
      <c r="B117" t="str" cm="1">
        <f t="array" ref="B117">TRANSPOSE(_xlfn._xlws.SORT(_xlfn._xlws.FILTER(cropSeason[crop_season_id]&amp;"|"&amp;cropSeason[experiment_year]&amp;"-"&amp;cropSeason[crop_id],cropSeason[experiment_id]=A117)))</f>
        <v>|-</v>
      </c>
    </row>
    <row r="118" spans="2:2" x14ac:dyDescent="0.25">
      <c r="B118" t="str" cm="1">
        <f t="array" ref="B118">TRANSPOSE(_xlfn._xlws.SORT(_xlfn._xlws.FILTER(cropSeason[crop_season_id]&amp;"|"&amp;cropSeason[experiment_year]&amp;"-"&amp;cropSeason[crop_id],cropSeason[experiment_id]=A118)))</f>
        <v>|-</v>
      </c>
    </row>
    <row r="119" spans="2:2" x14ac:dyDescent="0.25">
      <c r="B119" t="str" cm="1">
        <f t="array" ref="B119">TRANSPOSE(_xlfn._xlws.SORT(_xlfn._xlws.FILTER(cropSeason[crop_season_id]&amp;"|"&amp;cropSeason[experiment_year]&amp;"-"&amp;cropSeason[crop_id],cropSeason[experiment_id]=A119)))</f>
        <v>|-</v>
      </c>
    </row>
    <row r="120" spans="2:2" x14ac:dyDescent="0.25">
      <c r="B120" t="str" cm="1">
        <f t="array" ref="B120">TRANSPOSE(_xlfn._xlws.SORT(_xlfn._xlws.FILTER(cropSeason[crop_season_id]&amp;"|"&amp;cropSeason[experiment_year]&amp;"-"&amp;cropSeason[crop_id],cropSeason[experiment_id]=A120)))</f>
        <v>|-</v>
      </c>
    </row>
    <row r="121" spans="2:2" x14ac:dyDescent="0.25">
      <c r="B121" t="str" cm="1">
        <f t="array" ref="B121">TRANSPOSE(_xlfn._xlws.SORT(_xlfn._xlws.FILTER(cropSeason[crop_season_id]&amp;"|"&amp;cropSeason[experiment_year]&amp;"-"&amp;cropSeason[crop_id],cropSeason[experiment_id]=A121)))</f>
        <v>|-</v>
      </c>
    </row>
    <row r="122" spans="2:2" x14ac:dyDescent="0.25">
      <c r="B122" t="str" cm="1">
        <f t="array" ref="B122">TRANSPOSE(_xlfn._xlws.SORT(_xlfn._xlws.FILTER(cropSeason[crop_season_id]&amp;"|"&amp;cropSeason[experiment_year]&amp;"-"&amp;cropSeason[crop_id],cropSeason[experiment_id]=A122)))</f>
        <v>|-</v>
      </c>
    </row>
    <row r="123" spans="2:2" x14ac:dyDescent="0.25">
      <c r="B123" t="str" cm="1">
        <f t="array" ref="B123">TRANSPOSE(_xlfn._xlws.SORT(_xlfn._xlws.FILTER(cropSeason[crop_season_id]&amp;"|"&amp;cropSeason[experiment_year]&amp;"-"&amp;cropSeason[crop_id],cropSeason[experiment_id]=A123)))</f>
        <v>|-</v>
      </c>
    </row>
    <row r="124" spans="2:2" x14ac:dyDescent="0.25">
      <c r="B124" t="str" cm="1">
        <f t="array" ref="B124">TRANSPOSE(_xlfn._xlws.SORT(_xlfn._xlws.FILTER(cropSeason[crop_season_id]&amp;"|"&amp;cropSeason[experiment_year]&amp;"-"&amp;cropSeason[crop_id],cropSeason[experiment_id]=A124)))</f>
        <v>|-</v>
      </c>
    </row>
    <row r="125" spans="2:2" x14ac:dyDescent="0.25">
      <c r="B125" t="str" cm="1">
        <f t="array" ref="B125">TRANSPOSE(_xlfn._xlws.SORT(_xlfn._xlws.FILTER(cropSeason[crop_season_id]&amp;"|"&amp;cropSeason[experiment_year]&amp;"-"&amp;cropSeason[crop_id],cropSeason[experiment_id]=A125)))</f>
        <v>|-</v>
      </c>
    </row>
    <row r="126" spans="2:2" x14ac:dyDescent="0.25">
      <c r="B126" t="str" cm="1">
        <f t="array" ref="B126">TRANSPOSE(_xlfn._xlws.SORT(_xlfn._xlws.FILTER(cropSeason[crop_season_id]&amp;"|"&amp;cropSeason[experiment_year]&amp;"-"&amp;cropSeason[crop_id],cropSeason[experiment_id]=A126)))</f>
        <v>|-</v>
      </c>
    </row>
    <row r="127" spans="2:2" x14ac:dyDescent="0.25">
      <c r="B127" t="str" cm="1">
        <f t="array" ref="B127">TRANSPOSE(_xlfn._xlws.SORT(_xlfn._xlws.FILTER(cropSeason[crop_season_id]&amp;"|"&amp;cropSeason[experiment_year]&amp;"-"&amp;cropSeason[crop_id],cropSeason[experiment_id]=A127)))</f>
        <v>|-</v>
      </c>
    </row>
    <row r="128" spans="2:2" x14ac:dyDescent="0.25">
      <c r="B128" t="str" cm="1">
        <f t="array" ref="B128">TRANSPOSE(_xlfn._xlws.SORT(_xlfn._xlws.FILTER(cropSeason[crop_season_id]&amp;"|"&amp;cropSeason[experiment_year]&amp;"-"&amp;cropSeason[crop_id],cropSeason[experiment_id]=A128)))</f>
        <v>|-</v>
      </c>
    </row>
    <row r="129" spans="2:2" x14ac:dyDescent="0.25">
      <c r="B129" t="str" cm="1">
        <f t="array" ref="B129">TRANSPOSE(_xlfn._xlws.SORT(_xlfn._xlws.FILTER(cropSeason[crop_season_id]&amp;"|"&amp;cropSeason[experiment_year]&amp;"-"&amp;cropSeason[crop_id],cropSeason[experiment_id]=A129)))</f>
        <v>|-</v>
      </c>
    </row>
    <row r="130" spans="2:2" x14ac:dyDescent="0.25">
      <c r="B130" t="str" cm="1">
        <f t="array" ref="B130">TRANSPOSE(_xlfn._xlws.SORT(_xlfn._xlws.FILTER(cropSeason[crop_season_id]&amp;"|"&amp;cropSeason[experiment_year]&amp;"-"&amp;cropSeason[crop_id],cropSeason[experiment_id]=A130)))</f>
        <v>|-</v>
      </c>
    </row>
    <row r="131" spans="2:2" x14ac:dyDescent="0.25">
      <c r="B131" t="str" cm="1">
        <f t="array" ref="B131">TRANSPOSE(_xlfn._xlws.SORT(_xlfn._xlws.FILTER(cropSeason[crop_season_id]&amp;"|"&amp;cropSeason[experiment_year]&amp;"-"&amp;cropSeason[crop_id],cropSeason[experiment_id]=A131)))</f>
        <v>|-</v>
      </c>
    </row>
    <row r="132" spans="2:2" x14ac:dyDescent="0.25">
      <c r="B132" t="str" cm="1">
        <f t="array" ref="B132">TRANSPOSE(_xlfn._xlws.SORT(_xlfn._xlws.FILTER(cropSeason[crop_season_id]&amp;"|"&amp;cropSeason[experiment_year]&amp;"-"&amp;cropSeason[crop_id],cropSeason[experiment_id]=A132)))</f>
        <v>|-</v>
      </c>
    </row>
    <row r="133" spans="2:2" x14ac:dyDescent="0.25">
      <c r="B133" t="str" cm="1">
        <f t="array" ref="B133">TRANSPOSE(_xlfn._xlws.SORT(_xlfn._xlws.FILTER(cropSeason[crop_season_id]&amp;"|"&amp;cropSeason[experiment_year]&amp;"-"&amp;cropSeason[crop_id],cropSeason[experiment_id]=A133)))</f>
        <v>|-</v>
      </c>
    </row>
    <row r="134" spans="2:2" x14ac:dyDescent="0.25">
      <c r="B134" t="str" cm="1">
        <f t="array" ref="B134">TRANSPOSE(_xlfn._xlws.SORT(_xlfn._xlws.FILTER(cropSeason[crop_season_id]&amp;"|"&amp;cropSeason[experiment_year]&amp;"-"&amp;cropSeason[crop_id],cropSeason[experiment_id]=A134)))</f>
        <v>|-</v>
      </c>
    </row>
    <row r="135" spans="2:2" x14ac:dyDescent="0.25">
      <c r="B135" t="str" cm="1">
        <f t="array" ref="B135">TRANSPOSE(_xlfn._xlws.SORT(_xlfn._xlws.FILTER(cropSeason[crop_season_id]&amp;"|"&amp;cropSeason[experiment_year]&amp;"-"&amp;cropSeason[crop_id],cropSeason[experiment_id]=A135)))</f>
        <v>|-</v>
      </c>
    </row>
    <row r="136" spans="2:2" x14ac:dyDescent="0.25">
      <c r="B136" t="str" cm="1">
        <f t="array" ref="B136">TRANSPOSE(_xlfn._xlws.SORT(_xlfn._xlws.FILTER(cropSeason[crop_season_id]&amp;"|"&amp;cropSeason[experiment_year]&amp;"-"&amp;cropSeason[crop_id],cropSeason[experiment_id]=A136)))</f>
        <v>|-</v>
      </c>
    </row>
    <row r="137" spans="2:2" x14ac:dyDescent="0.25">
      <c r="B137" t="str" cm="1">
        <f t="array" ref="B137">TRANSPOSE(_xlfn._xlws.SORT(_xlfn._xlws.FILTER(cropSeason[crop_season_id]&amp;"|"&amp;cropSeason[experiment_year]&amp;"-"&amp;cropSeason[crop_id],cropSeason[experiment_id]=A137)))</f>
        <v>|-</v>
      </c>
    </row>
    <row r="138" spans="2:2" x14ac:dyDescent="0.25">
      <c r="B138" t="str" cm="1">
        <f t="array" ref="B138">TRANSPOSE(_xlfn._xlws.SORT(_xlfn._xlws.FILTER(cropSeason[crop_season_id]&amp;"|"&amp;cropSeason[experiment_year]&amp;"-"&amp;cropSeason[crop_id],cropSeason[experiment_id]=A138)))</f>
        <v>|-</v>
      </c>
    </row>
    <row r="139" spans="2:2" x14ac:dyDescent="0.25">
      <c r="B139" t="str" cm="1">
        <f t="array" ref="B139">TRANSPOSE(_xlfn._xlws.SORT(_xlfn._xlws.FILTER(cropSeason[crop_season_id]&amp;"|"&amp;cropSeason[experiment_year]&amp;"-"&amp;cropSeason[crop_id],cropSeason[experiment_id]=A139)))</f>
        <v>|-</v>
      </c>
    </row>
    <row r="140" spans="2:2" x14ac:dyDescent="0.25">
      <c r="B140" t="str" cm="1">
        <f t="array" ref="B140">TRANSPOSE(_xlfn._xlws.SORT(_xlfn._xlws.FILTER(cropSeason[crop_season_id]&amp;"|"&amp;cropSeason[experiment_year]&amp;"-"&amp;cropSeason[crop_id],cropSeason[experiment_id]=A140)))</f>
        <v>|-</v>
      </c>
    </row>
    <row r="141" spans="2:2" x14ac:dyDescent="0.25">
      <c r="B141" t="str" cm="1">
        <f t="array" ref="B141">TRANSPOSE(_xlfn._xlws.SORT(_xlfn._xlws.FILTER(cropSeason[crop_season_id]&amp;"|"&amp;cropSeason[experiment_year]&amp;"-"&amp;cropSeason[crop_id],cropSeason[experiment_id]=A141)))</f>
        <v>|-</v>
      </c>
    </row>
    <row r="142" spans="2:2" x14ac:dyDescent="0.25">
      <c r="B142" t="str" cm="1">
        <f t="array" ref="B142">TRANSPOSE(_xlfn._xlws.SORT(_xlfn._xlws.FILTER(cropSeason[crop_season_id]&amp;"|"&amp;cropSeason[experiment_year]&amp;"-"&amp;cropSeason[crop_id],cropSeason[experiment_id]=A142)))</f>
        <v>|-</v>
      </c>
    </row>
    <row r="143" spans="2:2" x14ac:dyDescent="0.25">
      <c r="B143" t="str" cm="1">
        <f t="array" ref="B143">TRANSPOSE(_xlfn._xlws.SORT(_xlfn._xlws.FILTER(cropSeason[crop_season_id]&amp;"|"&amp;cropSeason[experiment_year]&amp;"-"&amp;cropSeason[crop_id],cropSeason[experiment_id]=A143)))</f>
        <v>|-</v>
      </c>
    </row>
    <row r="144" spans="2:2" x14ac:dyDescent="0.25">
      <c r="B144" t="str" cm="1">
        <f t="array" ref="B144">TRANSPOSE(_xlfn._xlws.SORT(_xlfn._xlws.FILTER(cropSeason[crop_season_id]&amp;"|"&amp;cropSeason[experiment_year]&amp;"-"&amp;cropSeason[crop_id],cropSeason[experiment_id]=A144)))</f>
        <v>|-</v>
      </c>
    </row>
    <row r="145" spans="2:2" x14ac:dyDescent="0.25">
      <c r="B145" t="str" cm="1">
        <f t="array" ref="B145">TRANSPOSE(_xlfn._xlws.SORT(_xlfn._xlws.FILTER(cropSeason[crop_season_id]&amp;"|"&amp;cropSeason[experiment_year]&amp;"-"&amp;cropSeason[crop_id],cropSeason[experiment_id]=A145)))</f>
        <v>|-</v>
      </c>
    </row>
    <row r="146" spans="2:2" x14ac:dyDescent="0.25">
      <c r="B146" t="str" cm="1">
        <f t="array" ref="B146">TRANSPOSE(_xlfn._xlws.SORT(_xlfn._xlws.FILTER(cropSeason[crop_season_id]&amp;"|"&amp;cropSeason[experiment_year]&amp;"-"&amp;cropSeason[crop_id],cropSeason[experiment_id]=A146)))</f>
        <v>|-</v>
      </c>
    </row>
    <row r="147" spans="2:2" x14ac:dyDescent="0.25">
      <c r="B147" t="str" cm="1">
        <f t="array" ref="B147">TRANSPOSE(_xlfn._xlws.SORT(_xlfn._xlws.FILTER(cropSeason[crop_season_id]&amp;"|"&amp;cropSeason[experiment_year]&amp;"-"&amp;cropSeason[crop_id],cropSeason[experiment_id]=A147)))</f>
        <v>|-</v>
      </c>
    </row>
    <row r="148" spans="2:2" x14ac:dyDescent="0.25">
      <c r="B148" t="str" cm="1">
        <f t="array" ref="B148">TRANSPOSE(_xlfn._xlws.SORT(_xlfn._xlws.FILTER(cropSeason[crop_season_id]&amp;"|"&amp;cropSeason[experiment_year]&amp;"-"&amp;cropSeason[crop_id],cropSeason[experiment_id]=A148)))</f>
        <v>|-</v>
      </c>
    </row>
    <row r="149" spans="2:2" x14ac:dyDescent="0.25">
      <c r="B149" t="str" cm="1">
        <f t="array" ref="B149">TRANSPOSE(_xlfn._xlws.SORT(_xlfn._xlws.FILTER(cropSeason[crop_season_id]&amp;"|"&amp;cropSeason[experiment_year]&amp;"-"&amp;cropSeason[crop_id],cropSeason[experiment_id]=A149)))</f>
        <v>|-</v>
      </c>
    </row>
    <row r="150" spans="2:2" x14ac:dyDescent="0.25">
      <c r="B150" t="str" cm="1">
        <f t="array" ref="B150">TRANSPOSE(_xlfn._xlws.SORT(_xlfn._xlws.FILTER(cropSeason[crop_season_id]&amp;"|"&amp;cropSeason[experiment_year]&amp;"-"&amp;cropSeason[crop_id],cropSeason[experiment_id]=A150)))</f>
        <v>|-</v>
      </c>
    </row>
    <row r="151" spans="2:2" x14ac:dyDescent="0.25">
      <c r="B151" t="str" cm="1">
        <f t="array" ref="B151">TRANSPOSE(_xlfn._xlws.SORT(_xlfn._xlws.FILTER(cropSeason[crop_season_id]&amp;"|"&amp;cropSeason[experiment_year]&amp;"-"&amp;cropSeason[crop_id],cropSeason[experiment_id]=A151)))</f>
        <v>|-</v>
      </c>
    </row>
    <row r="152" spans="2:2" x14ac:dyDescent="0.25">
      <c r="B152" t="str" cm="1">
        <f t="array" ref="B152">TRANSPOSE(_xlfn._xlws.SORT(_xlfn._xlws.FILTER(cropSeason[crop_season_id]&amp;"|"&amp;cropSeason[experiment_year]&amp;"-"&amp;cropSeason[crop_id],cropSeason[experiment_id]=A152)))</f>
        <v>|-</v>
      </c>
    </row>
    <row r="153" spans="2:2" x14ac:dyDescent="0.25">
      <c r="B153" t="str" cm="1">
        <f t="array" ref="B153">TRANSPOSE(_xlfn._xlws.SORT(_xlfn._xlws.FILTER(cropSeason[crop_season_id]&amp;"|"&amp;cropSeason[experiment_year]&amp;"-"&amp;cropSeason[crop_id],cropSeason[experiment_id]=A153)))</f>
        <v>|-</v>
      </c>
    </row>
    <row r="154" spans="2:2" x14ac:dyDescent="0.25">
      <c r="B154" t="str" cm="1">
        <f t="array" ref="B154">TRANSPOSE(_xlfn._xlws.SORT(_xlfn._xlws.FILTER(cropSeason[crop_season_id]&amp;"|"&amp;cropSeason[experiment_year]&amp;"-"&amp;cropSeason[crop_id],cropSeason[experiment_id]=A154)))</f>
        <v>|-</v>
      </c>
    </row>
    <row r="155" spans="2:2" x14ac:dyDescent="0.25">
      <c r="B155" t="str" cm="1">
        <f t="array" ref="B155">TRANSPOSE(_xlfn._xlws.SORT(_xlfn._xlws.FILTER(cropSeason[crop_season_id]&amp;"|"&amp;cropSeason[experiment_year]&amp;"-"&amp;cropSeason[crop_id],cropSeason[experiment_id]=A155)))</f>
        <v>|-</v>
      </c>
    </row>
    <row r="156" spans="2:2" x14ac:dyDescent="0.25">
      <c r="B156" t="str" cm="1">
        <f t="array" ref="B156">TRANSPOSE(_xlfn._xlws.SORT(_xlfn._xlws.FILTER(cropSeason[crop_season_id]&amp;"|"&amp;cropSeason[experiment_year]&amp;"-"&amp;cropSeason[crop_id],cropSeason[experiment_id]=A156)))</f>
        <v>|-</v>
      </c>
    </row>
    <row r="157" spans="2:2" x14ac:dyDescent="0.25">
      <c r="B157" t="str" cm="1">
        <f t="array" ref="B157">TRANSPOSE(_xlfn._xlws.SORT(_xlfn._xlws.FILTER(cropSeason[crop_season_id]&amp;"|"&amp;cropSeason[experiment_year]&amp;"-"&amp;cropSeason[crop_id],cropSeason[experiment_id]=A157)))</f>
        <v>|-</v>
      </c>
    </row>
    <row r="158" spans="2:2" x14ac:dyDescent="0.25">
      <c r="B158" t="str" cm="1">
        <f t="array" ref="B158">TRANSPOSE(_xlfn._xlws.SORT(_xlfn._xlws.FILTER(cropSeason[crop_season_id]&amp;"|"&amp;cropSeason[experiment_year]&amp;"-"&amp;cropSeason[crop_id],cropSeason[experiment_id]=A158)))</f>
        <v>|-</v>
      </c>
    </row>
    <row r="159" spans="2:2" x14ac:dyDescent="0.25">
      <c r="B159" t="str" cm="1">
        <f t="array" ref="B159">TRANSPOSE(_xlfn._xlws.SORT(_xlfn._xlws.FILTER(cropSeason[crop_season_id]&amp;"|"&amp;cropSeason[experiment_year]&amp;"-"&amp;cropSeason[crop_id],cropSeason[experiment_id]=A159)))</f>
        <v>|-</v>
      </c>
    </row>
    <row r="160" spans="2:2" x14ac:dyDescent="0.25">
      <c r="B160" t="str" cm="1">
        <f t="array" ref="B160">TRANSPOSE(_xlfn._xlws.SORT(_xlfn._xlws.FILTER(cropSeason[crop_season_id]&amp;"|"&amp;cropSeason[experiment_year]&amp;"-"&amp;cropSeason[crop_id],cropSeason[experiment_id]=A160)))</f>
        <v>|-</v>
      </c>
    </row>
    <row r="161" spans="2:2" x14ac:dyDescent="0.25">
      <c r="B161" t="str" cm="1">
        <f t="array" ref="B161">TRANSPOSE(_xlfn._xlws.SORT(_xlfn._xlws.FILTER(cropSeason[crop_season_id]&amp;"|"&amp;cropSeason[experiment_year]&amp;"-"&amp;cropSeason[crop_id],cropSeason[experiment_id]=A161)))</f>
        <v>|-</v>
      </c>
    </row>
    <row r="162" spans="2:2" x14ac:dyDescent="0.25">
      <c r="B162" t="str" cm="1">
        <f t="array" ref="B162">TRANSPOSE(_xlfn._xlws.SORT(_xlfn._xlws.FILTER(cropSeason[crop_season_id]&amp;"|"&amp;cropSeason[experiment_year]&amp;"-"&amp;cropSeason[crop_id],cropSeason[experiment_id]=A162)))</f>
        <v>|-</v>
      </c>
    </row>
    <row r="163" spans="2:2" x14ac:dyDescent="0.25">
      <c r="B163" t="str" cm="1">
        <f t="array" ref="B163">TRANSPOSE(_xlfn._xlws.SORT(_xlfn._xlws.FILTER(cropSeason[crop_season_id]&amp;"|"&amp;cropSeason[experiment_year]&amp;"-"&amp;cropSeason[crop_id],cropSeason[experiment_id]=A163)))</f>
        <v>|-</v>
      </c>
    </row>
    <row r="164" spans="2:2" x14ac:dyDescent="0.25">
      <c r="B164" t="str" cm="1">
        <f t="array" ref="B164">TRANSPOSE(_xlfn._xlws.SORT(_xlfn._xlws.FILTER(cropSeason[crop_season_id]&amp;"|"&amp;cropSeason[experiment_year]&amp;"-"&amp;cropSeason[crop_id],cropSeason[experiment_id]=A164)))</f>
        <v>|-</v>
      </c>
    </row>
    <row r="165" spans="2:2" x14ac:dyDescent="0.25">
      <c r="B165" t="str" cm="1">
        <f t="array" ref="B165">TRANSPOSE(_xlfn._xlws.SORT(_xlfn._xlws.FILTER(cropSeason[crop_season_id]&amp;"|"&amp;cropSeason[experiment_year]&amp;"-"&amp;cropSeason[crop_id],cropSeason[experiment_id]=A165)))</f>
        <v>|-</v>
      </c>
    </row>
    <row r="166" spans="2:2" x14ac:dyDescent="0.25">
      <c r="B166" t="str" cm="1">
        <f t="array" ref="B166">TRANSPOSE(_xlfn._xlws.SORT(_xlfn._xlws.FILTER(cropSeason[crop_season_id]&amp;"|"&amp;cropSeason[experiment_year]&amp;"-"&amp;cropSeason[crop_id],cropSeason[experiment_id]=A166)))</f>
        <v>|-</v>
      </c>
    </row>
    <row r="167" spans="2:2" x14ac:dyDescent="0.25">
      <c r="B167" t="str" cm="1">
        <f t="array" ref="B167">TRANSPOSE(_xlfn._xlws.SORT(_xlfn._xlws.FILTER(cropSeason[crop_season_id]&amp;"|"&amp;cropSeason[experiment_year]&amp;"-"&amp;cropSeason[crop_id],cropSeason[experiment_id]=A167)))</f>
        <v>|-</v>
      </c>
    </row>
    <row r="168" spans="2:2" x14ac:dyDescent="0.25">
      <c r="B168" t="str" cm="1">
        <f t="array" ref="B168">TRANSPOSE(_xlfn._xlws.SORT(_xlfn._xlws.FILTER(cropSeason[crop_season_id]&amp;"|"&amp;cropSeason[experiment_year]&amp;"-"&amp;cropSeason[crop_id],cropSeason[experiment_id]=A168)))</f>
        <v>|-</v>
      </c>
    </row>
    <row r="169" spans="2:2" x14ac:dyDescent="0.25">
      <c r="B169" t="str" cm="1">
        <f t="array" ref="B169">TRANSPOSE(_xlfn._xlws.SORT(_xlfn._xlws.FILTER(cropSeason[crop_season_id]&amp;"|"&amp;cropSeason[experiment_year]&amp;"-"&amp;cropSeason[crop_id],cropSeason[experiment_id]=A169)))</f>
        <v>|-</v>
      </c>
    </row>
    <row r="170" spans="2:2" x14ac:dyDescent="0.25">
      <c r="B170" t="str" cm="1">
        <f t="array" ref="B170">TRANSPOSE(_xlfn._xlws.SORT(_xlfn._xlws.FILTER(cropSeason[crop_season_id]&amp;"|"&amp;cropSeason[experiment_year]&amp;"-"&amp;cropSeason[crop_id],cropSeason[experiment_id]=A170)))</f>
        <v>|-</v>
      </c>
    </row>
    <row r="171" spans="2:2" x14ac:dyDescent="0.25">
      <c r="B171" t="str" cm="1">
        <f t="array" ref="B171">TRANSPOSE(_xlfn._xlws.SORT(_xlfn._xlws.FILTER(cropSeason[crop_season_id]&amp;"|"&amp;cropSeason[experiment_year]&amp;"-"&amp;cropSeason[crop_id],cropSeason[experiment_id]=A171)))</f>
        <v>|-</v>
      </c>
    </row>
    <row r="172" spans="2:2" x14ac:dyDescent="0.25">
      <c r="B172" t="str" cm="1">
        <f t="array" ref="B172">TRANSPOSE(_xlfn._xlws.SORT(_xlfn._xlws.FILTER(cropSeason[crop_season_id]&amp;"|"&amp;cropSeason[experiment_year]&amp;"-"&amp;cropSeason[crop_id],cropSeason[experiment_id]=A172)))</f>
        <v>|-</v>
      </c>
    </row>
    <row r="173" spans="2:2" x14ac:dyDescent="0.25">
      <c r="B173" t="str" cm="1">
        <f t="array" ref="B173">TRANSPOSE(_xlfn._xlws.SORT(_xlfn._xlws.FILTER(cropSeason[crop_season_id]&amp;"|"&amp;cropSeason[experiment_year]&amp;"-"&amp;cropSeason[crop_id],cropSeason[experiment_id]=A173)))</f>
        <v>|-</v>
      </c>
    </row>
    <row r="174" spans="2:2" x14ac:dyDescent="0.25">
      <c r="B174" t="str" cm="1">
        <f t="array" ref="B174">TRANSPOSE(_xlfn._xlws.SORT(_xlfn._xlws.FILTER(cropSeason[crop_season_id]&amp;"|"&amp;cropSeason[experiment_year]&amp;"-"&amp;cropSeason[crop_id],cropSeason[experiment_id]=A174)))</f>
        <v>|-</v>
      </c>
    </row>
    <row r="175" spans="2:2" x14ac:dyDescent="0.25">
      <c r="B175" t="str" cm="1">
        <f t="array" ref="B175">TRANSPOSE(_xlfn._xlws.SORT(_xlfn._xlws.FILTER(cropSeason[crop_season_id]&amp;"|"&amp;cropSeason[experiment_year]&amp;"-"&amp;cropSeason[crop_id],cropSeason[experiment_id]=A175)))</f>
        <v>|-</v>
      </c>
    </row>
    <row r="176" spans="2:2" x14ac:dyDescent="0.25">
      <c r="B176" t="str" cm="1">
        <f t="array" ref="B176">TRANSPOSE(_xlfn._xlws.SORT(_xlfn._xlws.FILTER(cropSeason[crop_season_id]&amp;"|"&amp;cropSeason[experiment_year]&amp;"-"&amp;cropSeason[crop_id],cropSeason[experiment_id]=A176)))</f>
        <v>|-</v>
      </c>
    </row>
    <row r="177" spans="2:2" x14ac:dyDescent="0.25">
      <c r="B177" t="str" cm="1">
        <f t="array" ref="B177">TRANSPOSE(_xlfn._xlws.SORT(_xlfn._xlws.FILTER(cropSeason[crop_season_id]&amp;"|"&amp;cropSeason[experiment_year]&amp;"-"&amp;cropSeason[crop_id],cropSeason[experiment_id]=A177)))</f>
        <v>|-</v>
      </c>
    </row>
    <row r="178" spans="2:2" x14ac:dyDescent="0.25">
      <c r="B178" t="str" cm="1">
        <f t="array" ref="B178">TRANSPOSE(_xlfn._xlws.SORT(_xlfn._xlws.FILTER(cropSeason[crop_season_id]&amp;"|"&amp;cropSeason[experiment_year]&amp;"-"&amp;cropSeason[crop_id],cropSeason[experiment_id]=A178)))</f>
        <v>|-</v>
      </c>
    </row>
    <row r="179" spans="2:2" x14ac:dyDescent="0.25">
      <c r="B179" t="str" cm="1">
        <f t="array" ref="B179">TRANSPOSE(_xlfn._xlws.SORT(_xlfn._xlws.FILTER(cropSeason[crop_season_id]&amp;"|"&amp;cropSeason[experiment_year]&amp;"-"&amp;cropSeason[crop_id],cropSeason[experiment_id]=A179)))</f>
        <v>|-</v>
      </c>
    </row>
    <row r="180" spans="2:2" x14ac:dyDescent="0.25">
      <c r="B180" t="str" cm="1">
        <f t="array" ref="B180">TRANSPOSE(_xlfn._xlws.SORT(_xlfn._xlws.FILTER(cropSeason[crop_season_id]&amp;"|"&amp;cropSeason[experiment_year]&amp;"-"&amp;cropSeason[crop_id],cropSeason[experiment_id]=A180)))</f>
        <v>|-</v>
      </c>
    </row>
    <row r="181" spans="2:2" x14ac:dyDescent="0.25">
      <c r="B181" t="str" cm="1">
        <f t="array" ref="B181">TRANSPOSE(_xlfn._xlws.SORT(_xlfn._xlws.FILTER(cropSeason[crop_season_id]&amp;"|"&amp;cropSeason[experiment_year]&amp;"-"&amp;cropSeason[crop_id],cropSeason[experiment_id]=A181)))</f>
        <v>|-</v>
      </c>
    </row>
    <row r="182" spans="2:2" x14ac:dyDescent="0.25">
      <c r="B182" t="str" cm="1">
        <f t="array" ref="B182">TRANSPOSE(_xlfn._xlws.SORT(_xlfn._xlws.FILTER(cropSeason[crop_season_id]&amp;"|"&amp;cropSeason[experiment_year]&amp;"-"&amp;cropSeason[crop_id],cropSeason[experiment_id]=A182)))</f>
        <v>|-</v>
      </c>
    </row>
    <row r="183" spans="2:2" x14ac:dyDescent="0.25">
      <c r="B183" t="str" cm="1">
        <f t="array" ref="B183">TRANSPOSE(_xlfn._xlws.SORT(_xlfn._xlws.FILTER(cropSeason[crop_season_id]&amp;"|"&amp;cropSeason[experiment_year]&amp;"-"&amp;cropSeason[crop_id],cropSeason[experiment_id]=A183)))</f>
        <v>|-</v>
      </c>
    </row>
    <row r="184" spans="2:2" x14ac:dyDescent="0.25">
      <c r="B184" t="str" cm="1">
        <f t="array" ref="B184">TRANSPOSE(_xlfn._xlws.SORT(_xlfn._xlws.FILTER(cropSeason[crop_season_id]&amp;"|"&amp;cropSeason[experiment_year]&amp;"-"&amp;cropSeason[crop_id],cropSeason[experiment_id]=A184)))</f>
        <v>|-</v>
      </c>
    </row>
    <row r="185" spans="2:2" x14ac:dyDescent="0.25">
      <c r="B185" t="str" cm="1">
        <f t="array" ref="B185">TRANSPOSE(_xlfn._xlws.SORT(_xlfn._xlws.FILTER(cropSeason[crop_season_id]&amp;"|"&amp;cropSeason[experiment_year]&amp;"-"&amp;cropSeason[crop_id],cropSeason[experiment_id]=A185)))</f>
        <v>|-</v>
      </c>
    </row>
    <row r="186" spans="2:2" x14ac:dyDescent="0.25">
      <c r="B186" t="str" cm="1">
        <f t="array" ref="B186">TRANSPOSE(_xlfn._xlws.SORT(_xlfn._xlws.FILTER(cropSeason[crop_season_id]&amp;"|"&amp;cropSeason[experiment_year]&amp;"-"&amp;cropSeason[crop_id],cropSeason[experiment_id]=A186)))</f>
        <v>|-</v>
      </c>
    </row>
    <row r="187" spans="2:2" x14ac:dyDescent="0.25">
      <c r="B187" t="str" cm="1">
        <f t="array" ref="B187">TRANSPOSE(_xlfn._xlws.SORT(_xlfn._xlws.FILTER(cropSeason[crop_season_id]&amp;"|"&amp;cropSeason[experiment_year]&amp;"-"&amp;cropSeason[crop_id],cropSeason[experiment_id]=A187)))</f>
        <v>|-</v>
      </c>
    </row>
    <row r="188" spans="2:2" x14ac:dyDescent="0.25">
      <c r="B188" t="str" cm="1">
        <f t="array" ref="B188">TRANSPOSE(_xlfn._xlws.SORT(_xlfn._xlws.FILTER(cropSeason[crop_season_id]&amp;"|"&amp;cropSeason[experiment_year]&amp;"-"&amp;cropSeason[crop_id],cropSeason[experiment_id]=A188)))</f>
        <v>|-</v>
      </c>
    </row>
    <row r="189" spans="2:2" x14ac:dyDescent="0.25">
      <c r="B189" t="str" cm="1">
        <f t="array" ref="B189">TRANSPOSE(_xlfn._xlws.SORT(_xlfn._xlws.FILTER(cropSeason[crop_season_id]&amp;"|"&amp;cropSeason[experiment_year]&amp;"-"&amp;cropSeason[crop_id],cropSeason[experiment_id]=A189)))</f>
        <v>|-</v>
      </c>
    </row>
    <row r="190" spans="2:2" x14ac:dyDescent="0.25">
      <c r="B190" t="str" cm="1">
        <f t="array" ref="B190">TRANSPOSE(_xlfn._xlws.SORT(_xlfn._xlws.FILTER(cropSeason[crop_season_id]&amp;"|"&amp;cropSeason[experiment_year]&amp;"-"&amp;cropSeason[crop_id],cropSeason[experiment_id]=A190)))</f>
        <v>|-</v>
      </c>
    </row>
    <row r="191" spans="2:2" x14ac:dyDescent="0.25">
      <c r="B191" t="str" cm="1">
        <f t="array" ref="B191">TRANSPOSE(_xlfn._xlws.SORT(_xlfn._xlws.FILTER(cropSeason[crop_season_id]&amp;"|"&amp;cropSeason[experiment_year]&amp;"-"&amp;cropSeason[crop_id],cropSeason[experiment_id]=A191)))</f>
        <v>|-</v>
      </c>
    </row>
    <row r="192" spans="2:2" x14ac:dyDescent="0.25">
      <c r="B192" t="str" cm="1">
        <f t="array" ref="B192">TRANSPOSE(_xlfn._xlws.SORT(_xlfn._xlws.FILTER(cropSeason[crop_season_id]&amp;"|"&amp;cropSeason[experiment_year]&amp;"-"&amp;cropSeason[crop_id],cropSeason[experiment_id]=A192)))</f>
        <v>|-</v>
      </c>
    </row>
    <row r="193" spans="2:2" x14ac:dyDescent="0.25">
      <c r="B193" t="str" cm="1">
        <f t="array" ref="B193">TRANSPOSE(_xlfn._xlws.SORT(_xlfn._xlws.FILTER(cropSeason[crop_season_id]&amp;"|"&amp;cropSeason[experiment_year]&amp;"-"&amp;cropSeason[crop_id],cropSeason[experiment_id]=A193)))</f>
        <v>|-</v>
      </c>
    </row>
    <row r="194" spans="2:2" x14ac:dyDescent="0.25">
      <c r="B194" t="str" cm="1">
        <f t="array" ref="B194">TRANSPOSE(_xlfn._xlws.SORT(_xlfn._xlws.FILTER(cropSeason[crop_season_id]&amp;"|"&amp;cropSeason[experiment_year]&amp;"-"&amp;cropSeason[crop_id],cropSeason[experiment_id]=A194)))</f>
        <v>|-</v>
      </c>
    </row>
    <row r="195" spans="2:2" x14ac:dyDescent="0.25">
      <c r="B195" t="str" cm="1">
        <f t="array" ref="B195">TRANSPOSE(_xlfn._xlws.SORT(_xlfn._xlws.FILTER(cropSeason[crop_season_id]&amp;"|"&amp;cropSeason[experiment_year]&amp;"-"&amp;cropSeason[crop_id],cropSeason[experiment_id]=A195)))</f>
        <v>|-</v>
      </c>
    </row>
    <row r="196" spans="2:2" x14ac:dyDescent="0.25">
      <c r="B196" t="str" cm="1">
        <f t="array" ref="B196">TRANSPOSE(_xlfn._xlws.SORT(_xlfn._xlws.FILTER(cropSeason[crop_season_id]&amp;"|"&amp;cropSeason[experiment_year]&amp;"-"&amp;cropSeason[crop_id],cropSeason[experiment_id]=A196)))</f>
        <v>|-</v>
      </c>
    </row>
    <row r="197" spans="2:2" x14ac:dyDescent="0.25">
      <c r="B197" t="str" cm="1">
        <f t="array" ref="B197">TRANSPOSE(_xlfn._xlws.SORT(_xlfn._xlws.FILTER(cropSeason[crop_season_id]&amp;"|"&amp;cropSeason[experiment_year]&amp;"-"&amp;cropSeason[crop_id],cropSeason[experiment_id]=A197)))</f>
        <v>|-</v>
      </c>
    </row>
    <row r="198" spans="2:2" x14ac:dyDescent="0.25">
      <c r="B198" t="str" cm="1">
        <f t="array" ref="B198">TRANSPOSE(_xlfn._xlws.SORT(_xlfn._xlws.FILTER(cropSeason[crop_season_id]&amp;"|"&amp;cropSeason[experiment_year]&amp;"-"&amp;cropSeason[crop_id],cropSeason[experiment_id]=A198)))</f>
        <v>|-</v>
      </c>
    </row>
    <row r="199" spans="2:2" x14ac:dyDescent="0.25">
      <c r="B199" t="str" cm="1">
        <f t="array" ref="B199">TRANSPOSE(_xlfn._xlws.SORT(_xlfn._xlws.FILTER(cropSeason[crop_season_id]&amp;"|"&amp;cropSeason[experiment_year]&amp;"-"&amp;cropSeason[crop_id],cropSeason[experiment_id]=A199)))</f>
        <v>|-</v>
      </c>
    </row>
    <row r="200" spans="2:2" x14ac:dyDescent="0.25">
      <c r="B200" t="str" cm="1">
        <f t="array" ref="B200">TRANSPOSE(_xlfn._xlws.SORT(_xlfn._xlws.FILTER(cropSeason[crop_season_id]&amp;"|"&amp;cropSeason[experiment_year]&amp;"-"&amp;cropSeason[crop_id],cropSeason[experiment_id]=A200)))</f>
        <v>|-</v>
      </c>
    </row>
    <row r="201" spans="2:2" x14ac:dyDescent="0.25">
      <c r="B201" t="str" cm="1">
        <f t="array" ref="B201">TRANSPOSE(_xlfn._xlws.SORT(_xlfn._xlws.FILTER(cropSeason[crop_season_id]&amp;"|"&amp;cropSeason[experiment_year]&amp;"-"&amp;cropSeason[crop_id],cropSeason[experiment_id]=A201)))</f>
        <v>|-</v>
      </c>
    </row>
    <row r="202" spans="2:2" x14ac:dyDescent="0.25">
      <c r="B202" t="str" cm="1">
        <f t="array" ref="B202">TRANSPOSE(_xlfn._xlws.SORT(_xlfn._xlws.FILTER(cropSeason[crop_season_id]&amp;"|"&amp;cropSeason[experiment_year]&amp;"-"&amp;cropSeason[crop_id],cropSeason[experiment_id]=A202)))</f>
        <v>|-</v>
      </c>
    </row>
    <row r="203" spans="2:2" x14ac:dyDescent="0.25">
      <c r="B203" t="str" cm="1">
        <f t="array" ref="B203">TRANSPOSE(_xlfn._xlws.SORT(_xlfn._xlws.FILTER(cropSeason[crop_season_id]&amp;"|"&amp;cropSeason[experiment_year]&amp;"-"&amp;cropSeason[crop_id],cropSeason[experiment_id]=A203)))</f>
        <v>|-</v>
      </c>
    </row>
    <row r="204" spans="2:2" x14ac:dyDescent="0.25">
      <c r="B204" t="str" cm="1">
        <f t="array" ref="B204">TRANSPOSE(_xlfn._xlws.SORT(_xlfn._xlws.FILTER(cropSeason[crop_season_id]&amp;"|"&amp;cropSeason[experiment_year]&amp;"-"&amp;cropSeason[crop_id],cropSeason[experiment_id]=A204)))</f>
        <v>|-</v>
      </c>
    </row>
    <row r="205" spans="2:2" x14ac:dyDescent="0.25">
      <c r="B205" t="str" cm="1">
        <f t="array" ref="B205">TRANSPOSE(_xlfn._xlws.SORT(_xlfn._xlws.FILTER(cropSeason[crop_season_id]&amp;"|"&amp;cropSeason[experiment_year]&amp;"-"&amp;cropSeason[crop_id],cropSeason[experiment_id]=A205)))</f>
        <v>|-</v>
      </c>
    </row>
    <row r="206" spans="2:2" x14ac:dyDescent="0.25">
      <c r="B206" t="str" cm="1">
        <f t="array" ref="B206">TRANSPOSE(_xlfn._xlws.SORT(_xlfn._xlws.FILTER(cropSeason[crop_season_id]&amp;"|"&amp;cropSeason[experiment_year]&amp;"-"&amp;cropSeason[crop_id],cropSeason[experiment_id]=A206)))</f>
        <v>|-</v>
      </c>
    </row>
    <row r="207" spans="2:2" x14ac:dyDescent="0.25">
      <c r="B207" t="str" cm="1">
        <f t="array" ref="B207">TRANSPOSE(_xlfn._xlws.SORT(_xlfn._xlws.FILTER(cropSeason[crop_season_id]&amp;"|"&amp;cropSeason[experiment_year]&amp;"-"&amp;cropSeason[crop_id],cropSeason[experiment_id]=A207)))</f>
        <v>|-</v>
      </c>
    </row>
    <row r="208" spans="2:2" x14ac:dyDescent="0.25">
      <c r="B208" t="str" cm="1">
        <f t="array" ref="B208">TRANSPOSE(_xlfn._xlws.SORT(_xlfn._xlws.FILTER(cropSeason[crop_season_id]&amp;"|"&amp;cropSeason[experiment_year]&amp;"-"&amp;cropSeason[crop_id],cropSeason[experiment_id]=A208)))</f>
        <v>|-</v>
      </c>
    </row>
    <row r="209" spans="2:2" x14ac:dyDescent="0.25">
      <c r="B209" t="str" cm="1">
        <f t="array" ref="B209">TRANSPOSE(_xlfn._xlws.SORT(_xlfn._xlws.FILTER(cropSeason[crop_season_id]&amp;"|"&amp;cropSeason[experiment_year]&amp;"-"&amp;cropSeason[crop_id],cropSeason[experiment_id]=A209)))</f>
        <v>|-</v>
      </c>
    </row>
    <row r="210" spans="2:2" x14ac:dyDescent="0.25">
      <c r="B210" t="str" cm="1">
        <f t="array" ref="B210">TRANSPOSE(_xlfn._xlws.SORT(_xlfn._xlws.FILTER(cropSeason[crop_season_id]&amp;"|"&amp;cropSeason[experiment_year]&amp;"-"&amp;cropSeason[crop_id],cropSeason[experiment_id]=A210)))</f>
        <v>|-</v>
      </c>
    </row>
    <row r="211" spans="2:2" x14ac:dyDescent="0.25">
      <c r="B211" t="str" cm="1">
        <f t="array" ref="B211">TRANSPOSE(_xlfn._xlws.SORT(_xlfn._xlws.FILTER(cropSeason[crop_season_id]&amp;"|"&amp;cropSeason[experiment_year]&amp;"-"&amp;cropSeason[crop_id],cropSeason[experiment_id]=A211)))</f>
        <v>|-</v>
      </c>
    </row>
    <row r="212" spans="2:2" x14ac:dyDescent="0.25">
      <c r="B212" t="str" cm="1">
        <f t="array" ref="B212">TRANSPOSE(_xlfn._xlws.SORT(_xlfn._xlws.FILTER(cropSeason[crop_season_id]&amp;"|"&amp;cropSeason[experiment_year]&amp;"-"&amp;cropSeason[crop_id],cropSeason[experiment_id]=A212)))</f>
        <v>|-</v>
      </c>
    </row>
    <row r="213" spans="2:2" x14ac:dyDescent="0.25">
      <c r="B213" t="str" cm="1">
        <f t="array" ref="B213">TRANSPOSE(_xlfn._xlws.SORT(_xlfn._xlws.FILTER(cropSeason[crop_season_id]&amp;"|"&amp;cropSeason[experiment_year]&amp;"-"&amp;cropSeason[crop_id],cropSeason[experiment_id]=A213)))</f>
        <v>|-</v>
      </c>
    </row>
    <row r="214" spans="2:2" x14ac:dyDescent="0.25">
      <c r="B214" t="str" cm="1">
        <f t="array" ref="B214">TRANSPOSE(_xlfn._xlws.SORT(_xlfn._xlws.FILTER(cropSeason[crop_season_id]&amp;"|"&amp;cropSeason[experiment_year]&amp;"-"&amp;cropSeason[crop_id],cropSeason[experiment_id]=A214)))</f>
        <v>|-</v>
      </c>
    </row>
    <row r="215" spans="2:2" x14ac:dyDescent="0.25">
      <c r="B215" t="str" cm="1">
        <f t="array" ref="B215">TRANSPOSE(_xlfn._xlws.SORT(_xlfn._xlws.FILTER(cropSeason[crop_season_id]&amp;"|"&amp;cropSeason[experiment_year]&amp;"-"&amp;cropSeason[crop_id],cropSeason[experiment_id]=A215)))</f>
        <v>|-</v>
      </c>
    </row>
    <row r="216" spans="2:2" x14ac:dyDescent="0.25">
      <c r="B216" t="str" cm="1">
        <f t="array" ref="B216">TRANSPOSE(_xlfn._xlws.SORT(_xlfn._xlws.FILTER(cropSeason[crop_season_id]&amp;"|"&amp;cropSeason[experiment_year]&amp;"-"&amp;cropSeason[crop_id],cropSeason[experiment_id]=A216)))</f>
        <v>|-</v>
      </c>
    </row>
    <row r="217" spans="2:2" x14ac:dyDescent="0.25">
      <c r="B217" t="str" cm="1">
        <f t="array" ref="B217">TRANSPOSE(_xlfn._xlws.SORT(_xlfn._xlws.FILTER(cropSeason[crop_season_id]&amp;"|"&amp;cropSeason[experiment_year]&amp;"-"&amp;cropSeason[crop_id],cropSeason[experiment_id]=A217)))</f>
        <v>|-</v>
      </c>
    </row>
    <row r="218" spans="2:2" x14ac:dyDescent="0.25">
      <c r="B218" t="str" cm="1">
        <f t="array" ref="B218">TRANSPOSE(_xlfn._xlws.SORT(_xlfn._xlws.FILTER(cropSeason[crop_season_id]&amp;"|"&amp;cropSeason[experiment_year]&amp;"-"&amp;cropSeason[crop_id],cropSeason[experiment_id]=A218)))</f>
        <v>|-</v>
      </c>
    </row>
    <row r="219" spans="2:2" x14ac:dyDescent="0.25">
      <c r="B219" t="str" cm="1">
        <f t="array" ref="B219">TRANSPOSE(_xlfn._xlws.SORT(_xlfn._xlws.FILTER(cropSeason[crop_season_id]&amp;"|"&amp;cropSeason[experiment_year]&amp;"-"&amp;cropSeason[crop_id],cropSeason[experiment_id]=A219)))</f>
        <v>|-</v>
      </c>
    </row>
    <row r="220" spans="2:2" x14ac:dyDescent="0.25">
      <c r="B220" t="str" cm="1">
        <f t="array" ref="B220">TRANSPOSE(_xlfn._xlws.SORT(_xlfn._xlws.FILTER(cropSeason[crop_season_id]&amp;"|"&amp;cropSeason[experiment_year]&amp;"-"&amp;cropSeason[crop_id],cropSeason[experiment_id]=A220)))</f>
        <v>|-</v>
      </c>
    </row>
    <row r="221" spans="2:2" x14ac:dyDescent="0.25">
      <c r="B221" t="str" cm="1">
        <f t="array" ref="B221">TRANSPOSE(_xlfn._xlws.SORT(_xlfn._xlws.FILTER(cropSeason[crop_season_id]&amp;"|"&amp;cropSeason[experiment_year]&amp;"-"&amp;cropSeason[crop_id],cropSeason[experiment_id]=A221)))</f>
        <v>|-</v>
      </c>
    </row>
    <row r="222" spans="2:2" x14ac:dyDescent="0.25">
      <c r="B222" t="str" cm="1">
        <f t="array" ref="B222">TRANSPOSE(_xlfn._xlws.SORT(_xlfn._xlws.FILTER(cropSeason[crop_season_id]&amp;"|"&amp;cropSeason[experiment_year]&amp;"-"&amp;cropSeason[crop_id],cropSeason[experiment_id]=A222)))</f>
        <v>|-</v>
      </c>
    </row>
    <row r="223" spans="2:2" x14ac:dyDescent="0.25">
      <c r="B223" t="str" cm="1">
        <f t="array" ref="B223">TRANSPOSE(_xlfn._xlws.SORT(_xlfn._xlws.FILTER(cropSeason[crop_season_id]&amp;"|"&amp;cropSeason[experiment_year]&amp;"-"&amp;cropSeason[crop_id],cropSeason[experiment_id]=A223)))</f>
        <v>|-</v>
      </c>
    </row>
    <row r="224" spans="2:2" x14ac:dyDescent="0.25">
      <c r="B224" t="str" cm="1">
        <f t="array" ref="B224">TRANSPOSE(_xlfn._xlws.SORT(_xlfn._xlws.FILTER(cropSeason[crop_season_id]&amp;"|"&amp;cropSeason[experiment_year]&amp;"-"&amp;cropSeason[crop_id],cropSeason[experiment_id]=A224)))</f>
        <v>|-</v>
      </c>
    </row>
    <row r="225" spans="2:2" x14ac:dyDescent="0.25">
      <c r="B225" t="str" cm="1">
        <f t="array" ref="B225">TRANSPOSE(_xlfn._xlws.SORT(_xlfn._xlws.FILTER(cropSeason[crop_season_id]&amp;"|"&amp;cropSeason[experiment_year]&amp;"-"&amp;cropSeason[crop_id],cropSeason[experiment_id]=A225)))</f>
        <v>|-</v>
      </c>
    </row>
    <row r="226" spans="2:2" x14ac:dyDescent="0.25">
      <c r="B226" t="str" cm="1">
        <f t="array" ref="B226">TRANSPOSE(_xlfn._xlws.SORT(_xlfn._xlws.FILTER(cropSeason[crop_season_id]&amp;"|"&amp;cropSeason[experiment_year]&amp;"-"&amp;cropSeason[crop_id],cropSeason[experiment_id]=A226)))</f>
        <v>|-</v>
      </c>
    </row>
    <row r="227" spans="2:2" x14ac:dyDescent="0.25">
      <c r="B227" t="str" cm="1">
        <f t="array" ref="B227">TRANSPOSE(_xlfn._xlws.SORT(_xlfn._xlws.FILTER(cropSeason[crop_season_id]&amp;"|"&amp;cropSeason[experiment_year]&amp;"-"&amp;cropSeason[crop_id],cropSeason[experiment_id]=A227)))</f>
        <v>|-</v>
      </c>
    </row>
    <row r="228" spans="2:2" x14ac:dyDescent="0.25">
      <c r="B228" t="str" cm="1">
        <f t="array" ref="B228">TRANSPOSE(_xlfn._xlws.SORT(_xlfn._xlws.FILTER(cropSeason[crop_season_id]&amp;"|"&amp;cropSeason[experiment_year]&amp;"-"&amp;cropSeason[crop_id],cropSeason[experiment_id]=A228)))</f>
        <v>|-</v>
      </c>
    </row>
    <row r="229" spans="2:2" x14ac:dyDescent="0.25">
      <c r="B229" t="str" cm="1">
        <f t="array" ref="B229">TRANSPOSE(_xlfn._xlws.SORT(_xlfn._xlws.FILTER(cropSeason[crop_season_id]&amp;"|"&amp;cropSeason[experiment_year]&amp;"-"&amp;cropSeason[crop_id],cropSeason[experiment_id]=A229)))</f>
        <v>|-</v>
      </c>
    </row>
    <row r="230" spans="2:2" x14ac:dyDescent="0.25">
      <c r="B230" t="str" cm="1">
        <f t="array" ref="B230">TRANSPOSE(_xlfn._xlws.SORT(_xlfn._xlws.FILTER(cropSeason[crop_season_id]&amp;"|"&amp;cropSeason[experiment_year]&amp;"-"&amp;cropSeason[crop_id],cropSeason[experiment_id]=A230)))</f>
        <v>|-</v>
      </c>
    </row>
    <row r="231" spans="2:2" x14ac:dyDescent="0.25">
      <c r="B231" t="str" cm="1">
        <f t="array" ref="B231">TRANSPOSE(_xlfn._xlws.SORT(_xlfn._xlws.FILTER(cropSeason[crop_season_id]&amp;"|"&amp;cropSeason[experiment_year]&amp;"-"&amp;cropSeason[crop_id],cropSeason[experiment_id]=A231)))</f>
        <v>|-</v>
      </c>
    </row>
    <row r="232" spans="2:2" x14ac:dyDescent="0.25">
      <c r="B232" t="str" cm="1">
        <f t="array" ref="B232">TRANSPOSE(_xlfn._xlws.SORT(_xlfn._xlws.FILTER(cropSeason[crop_season_id]&amp;"|"&amp;cropSeason[experiment_year]&amp;"-"&amp;cropSeason[crop_id],cropSeason[experiment_id]=A232)))</f>
        <v>|-</v>
      </c>
    </row>
    <row r="233" spans="2:2" x14ac:dyDescent="0.25">
      <c r="B233" t="str" cm="1">
        <f t="array" ref="B233">TRANSPOSE(_xlfn._xlws.SORT(_xlfn._xlws.FILTER(cropSeason[crop_season_id]&amp;"|"&amp;cropSeason[experiment_year]&amp;"-"&amp;cropSeason[crop_id],cropSeason[experiment_id]=A233)))</f>
        <v>|-</v>
      </c>
    </row>
    <row r="234" spans="2:2" x14ac:dyDescent="0.25">
      <c r="B234" t="str" cm="1">
        <f t="array" ref="B234">TRANSPOSE(_xlfn._xlws.SORT(_xlfn._xlws.FILTER(cropSeason[crop_season_id]&amp;"|"&amp;cropSeason[experiment_year]&amp;"-"&amp;cropSeason[crop_id],cropSeason[experiment_id]=A234)))</f>
        <v>|-</v>
      </c>
    </row>
    <row r="235" spans="2:2" x14ac:dyDescent="0.25">
      <c r="B235" t="str" cm="1">
        <f t="array" ref="B235">TRANSPOSE(_xlfn._xlws.SORT(_xlfn._xlws.FILTER(cropSeason[crop_season_id]&amp;"|"&amp;cropSeason[experiment_year]&amp;"-"&amp;cropSeason[crop_id],cropSeason[experiment_id]=A235)))</f>
        <v>|-</v>
      </c>
    </row>
    <row r="236" spans="2:2" x14ac:dyDescent="0.25">
      <c r="B236" t="str" cm="1">
        <f t="array" ref="B236">TRANSPOSE(_xlfn._xlws.SORT(_xlfn._xlws.FILTER(cropSeason[crop_season_id]&amp;"|"&amp;cropSeason[experiment_year]&amp;"-"&amp;cropSeason[crop_id],cropSeason[experiment_id]=A236)))</f>
        <v>|-</v>
      </c>
    </row>
    <row r="237" spans="2:2" x14ac:dyDescent="0.25">
      <c r="B237" t="str" cm="1">
        <f t="array" ref="B237">TRANSPOSE(_xlfn._xlws.SORT(_xlfn._xlws.FILTER(cropSeason[crop_season_id]&amp;"|"&amp;cropSeason[experiment_year]&amp;"-"&amp;cropSeason[crop_id],cropSeason[experiment_id]=A237)))</f>
        <v>|-</v>
      </c>
    </row>
    <row r="238" spans="2:2" x14ac:dyDescent="0.25">
      <c r="B238" t="str" cm="1">
        <f t="array" ref="B238">TRANSPOSE(_xlfn._xlws.SORT(_xlfn._xlws.FILTER(cropSeason[crop_season_id]&amp;"|"&amp;cropSeason[experiment_year]&amp;"-"&amp;cropSeason[crop_id],cropSeason[experiment_id]=A238)))</f>
        <v>|-</v>
      </c>
    </row>
    <row r="239" spans="2:2" x14ac:dyDescent="0.25">
      <c r="B239" t="str" cm="1">
        <f t="array" ref="B239">TRANSPOSE(_xlfn._xlws.SORT(_xlfn._xlws.FILTER(cropSeason[crop_season_id]&amp;"|"&amp;cropSeason[experiment_year]&amp;"-"&amp;cropSeason[crop_id],cropSeason[experiment_id]=A239)))</f>
        <v>|-</v>
      </c>
    </row>
    <row r="240" spans="2:2" x14ac:dyDescent="0.25">
      <c r="B240" t="str" cm="1">
        <f t="array" ref="B240">TRANSPOSE(_xlfn._xlws.SORT(_xlfn._xlws.FILTER(cropSeason[crop_season_id]&amp;"|"&amp;cropSeason[experiment_year]&amp;"-"&amp;cropSeason[crop_id],cropSeason[experiment_id]=A240)))</f>
        <v>|-</v>
      </c>
    </row>
    <row r="241" spans="2:2" x14ac:dyDescent="0.25">
      <c r="B241" t="str" cm="1">
        <f t="array" ref="B241">TRANSPOSE(_xlfn._xlws.SORT(_xlfn._xlws.FILTER(cropSeason[crop_season_id]&amp;"|"&amp;cropSeason[experiment_year]&amp;"-"&amp;cropSeason[crop_id],cropSeason[experiment_id]=A241)))</f>
        <v>|-</v>
      </c>
    </row>
    <row r="242" spans="2:2" x14ac:dyDescent="0.25">
      <c r="B242" t="str" cm="1">
        <f t="array" ref="B242">TRANSPOSE(_xlfn._xlws.SORT(_xlfn._xlws.FILTER(cropSeason[crop_season_id]&amp;"|"&amp;cropSeason[experiment_year]&amp;"-"&amp;cropSeason[crop_id],cropSeason[experiment_id]=A242)))</f>
        <v>|-</v>
      </c>
    </row>
    <row r="243" spans="2:2" x14ac:dyDescent="0.25">
      <c r="B243" t="str" cm="1">
        <f t="array" ref="B243">TRANSPOSE(_xlfn._xlws.SORT(_xlfn._xlws.FILTER(cropSeason[crop_season_id]&amp;"|"&amp;cropSeason[experiment_year]&amp;"-"&amp;cropSeason[crop_id],cropSeason[experiment_id]=A243)))</f>
        <v>|-</v>
      </c>
    </row>
    <row r="244" spans="2:2" x14ac:dyDescent="0.25">
      <c r="B244" t="str" cm="1">
        <f t="array" ref="B244">TRANSPOSE(_xlfn._xlws.SORT(_xlfn._xlws.FILTER(cropSeason[crop_season_id]&amp;"|"&amp;cropSeason[experiment_year]&amp;"-"&amp;cropSeason[crop_id],cropSeason[experiment_id]=A244)))</f>
        <v>|-</v>
      </c>
    </row>
    <row r="245" spans="2:2" x14ac:dyDescent="0.25">
      <c r="B245" t="str" cm="1">
        <f t="array" ref="B245">TRANSPOSE(_xlfn._xlws.SORT(_xlfn._xlws.FILTER(cropSeason[crop_season_id]&amp;"|"&amp;cropSeason[experiment_year]&amp;"-"&amp;cropSeason[crop_id],cropSeason[experiment_id]=A245)))</f>
        <v>|-</v>
      </c>
    </row>
    <row r="246" spans="2:2" x14ac:dyDescent="0.25">
      <c r="B246" t="str" cm="1">
        <f t="array" ref="B246">TRANSPOSE(_xlfn._xlws.SORT(_xlfn._xlws.FILTER(cropSeason[crop_season_id]&amp;"|"&amp;cropSeason[experiment_year]&amp;"-"&amp;cropSeason[crop_id],cropSeason[experiment_id]=A246)))</f>
        <v>|-</v>
      </c>
    </row>
    <row r="247" spans="2:2" x14ac:dyDescent="0.25">
      <c r="B247" t="str" cm="1">
        <f t="array" ref="B247">TRANSPOSE(_xlfn._xlws.SORT(_xlfn._xlws.FILTER(cropSeason[crop_season_id]&amp;"|"&amp;cropSeason[experiment_year]&amp;"-"&amp;cropSeason[crop_id],cropSeason[experiment_id]=A247)))</f>
        <v>|-</v>
      </c>
    </row>
    <row r="248" spans="2:2" x14ac:dyDescent="0.25">
      <c r="B248" t="str" cm="1">
        <f t="array" ref="B248">TRANSPOSE(_xlfn._xlws.SORT(_xlfn._xlws.FILTER(cropSeason[crop_season_id]&amp;"|"&amp;cropSeason[experiment_year]&amp;"-"&amp;cropSeason[crop_id],cropSeason[experiment_id]=A248)))</f>
        <v>|-</v>
      </c>
    </row>
    <row r="249" spans="2:2" x14ac:dyDescent="0.25">
      <c r="B249" t="str" cm="1">
        <f t="array" ref="B249">TRANSPOSE(_xlfn._xlws.SORT(_xlfn._xlws.FILTER(cropSeason[crop_season_id]&amp;"|"&amp;cropSeason[experiment_year]&amp;"-"&amp;cropSeason[crop_id],cropSeason[experiment_id]=A249)))</f>
        <v>|-</v>
      </c>
    </row>
    <row r="250" spans="2:2" x14ac:dyDescent="0.25">
      <c r="B250" t="str" cm="1">
        <f t="array" ref="B250">TRANSPOSE(_xlfn._xlws.SORT(_xlfn._xlws.FILTER(cropSeason[crop_season_id]&amp;"|"&amp;cropSeason[experiment_year]&amp;"-"&amp;cropSeason[crop_id],cropSeason[experiment_id]=A250)))</f>
        <v>|-</v>
      </c>
    </row>
    <row r="251" spans="2:2" x14ac:dyDescent="0.25">
      <c r="B251" t="str" cm="1">
        <f t="array" ref="B251">TRANSPOSE(_xlfn._xlws.SORT(_xlfn._xlws.FILTER(cropSeason[crop_season_id]&amp;"|"&amp;cropSeason[experiment_year]&amp;"-"&amp;cropSeason[crop_id],cropSeason[experiment_id]=A251)))</f>
        <v>|-</v>
      </c>
    </row>
    <row r="252" spans="2:2" x14ac:dyDescent="0.25">
      <c r="B252" t="str" cm="1">
        <f t="array" ref="B252">TRANSPOSE(_xlfn._xlws.SORT(_xlfn._xlws.FILTER(cropSeason[crop_season_id]&amp;"|"&amp;cropSeason[experiment_year]&amp;"-"&amp;cropSeason[crop_id],cropSeason[experiment_id]=A252)))</f>
        <v>|-</v>
      </c>
    </row>
    <row r="253" spans="2:2" x14ac:dyDescent="0.25">
      <c r="B253" t="str" cm="1">
        <f t="array" ref="B253">TRANSPOSE(_xlfn._xlws.SORT(_xlfn._xlws.FILTER(cropSeason[crop_season_id]&amp;"|"&amp;cropSeason[experiment_year]&amp;"-"&amp;cropSeason[crop_id],cropSeason[experiment_id]=A253)))</f>
        <v>|-</v>
      </c>
    </row>
    <row r="254" spans="2:2" x14ac:dyDescent="0.25">
      <c r="B254" t="str" cm="1">
        <f t="array" ref="B254">TRANSPOSE(_xlfn._xlws.SORT(_xlfn._xlws.FILTER(cropSeason[crop_season_id]&amp;"|"&amp;cropSeason[experiment_year]&amp;"-"&amp;cropSeason[crop_id],cropSeason[experiment_id]=A254)))</f>
        <v>|-</v>
      </c>
    </row>
    <row r="255" spans="2:2" x14ac:dyDescent="0.25">
      <c r="B255" t="str" cm="1">
        <f t="array" ref="B255">TRANSPOSE(_xlfn._xlws.SORT(_xlfn._xlws.FILTER(cropSeason[crop_season_id]&amp;"|"&amp;cropSeason[experiment_year]&amp;"-"&amp;cropSeason[crop_id],cropSeason[experiment_id]=A255)))</f>
        <v>|-</v>
      </c>
    </row>
    <row r="256" spans="2:2" x14ac:dyDescent="0.25">
      <c r="B256" t="str" cm="1">
        <f t="array" ref="B256">TRANSPOSE(_xlfn._xlws.SORT(_xlfn._xlws.FILTER(cropSeason[crop_season_id]&amp;"|"&amp;cropSeason[experiment_year]&amp;"-"&amp;cropSeason[crop_id],cropSeason[experiment_id]=A256)))</f>
        <v>|-</v>
      </c>
    </row>
    <row r="257" spans="2:2" x14ac:dyDescent="0.25">
      <c r="B257" t="str" cm="1">
        <f t="array" ref="B257">TRANSPOSE(_xlfn._xlws.SORT(_xlfn._xlws.FILTER(cropSeason[crop_season_id]&amp;"|"&amp;cropSeason[experiment_year]&amp;"-"&amp;cropSeason[crop_id],cropSeason[experiment_id]=A257)))</f>
        <v>|-</v>
      </c>
    </row>
    <row r="258" spans="2:2" x14ac:dyDescent="0.25">
      <c r="B258" t="str" cm="1">
        <f t="array" ref="B258">TRANSPOSE(_xlfn._xlws.SORT(_xlfn._xlws.FILTER(cropSeason[crop_season_id]&amp;"|"&amp;cropSeason[experiment_year]&amp;"-"&amp;cropSeason[crop_id],cropSeason[experiment_id]=A258)))</f>
        <v>|-</v>
      </c>
    </row>
    <row r="259" spans="2:2" x14ac:dyDescent="0.25">
      <c r="B259" t="str" cm="1">
        <f t="array" ref="B259">TRANSPOSE(_xlfn._xlws.SORT(_xlfn._xlws.FILTER(cropSeason[crop_season_id]&amp;"|"&amp;cropSeason[experiment_year]&amp;"-"&amp;cropSeason[crop_id],cropSeason[experiment_id]=A259)))</f>
        <v>|-</v>
      </c>
    </row>
    <row r="260" spans="2:2" x14ac:dyDescent="0.25">
      <c r="B260" t="str" cm="1">
        <f t="array" ref="B260">TRANSPOSE(_xlfn._xlws.SORT(_xlfn._xlws.FILTER(cropSeason[crop_season_id]&amp;"|"&amp;cropSeason[experiment_year]&amp;"-"&amp;cropSeason[crop_id],cropSeason[experiment_id]=A260)))</f>
        <v>|-</v>
      </c>
    </row>
    <row r="261" spans="2:2" x14ac:dyDescent="0.25">
      <c r="B261" t="str" cm="1">
        <f t="array" ref="B261">TRANSPOSE(_xlfn._xlws.SORT(_xlfn._xlws.FILTER(cropSeason[crop_season_id]&amp;"|"&amp;cropSeason[experiment_year]&amp;"-"&amp;cropSeason[crop_id],cropSeason[experiment_id]=A261)))</f>
        <v>|-</v>
      </c>
    </row>
    <row r="262" spans="2:2" x14ac:dyDescent="0.25">
      <c r="B262" t="str" cm="1">
        <f t="array" ref="B262">TRANSPOSE(_xlfn._xlws.SORT(_xlfn._xlws.FILTER(cropSeason[crop_season_id]&amp;"|"&amp;cropSeason[experiment_year]&amp;"-"&amp;cropSeason[crop_id],cropSeason[experiment_id]=A262)))</f>
        <v>|-</v>
      </c>
    </row>
    <row r="263" spans="2:2" x14ac:dyDescent="0.25">
      <c r="B263" t="str" cm="1">
        <f t="array" ref="B263">TRANSPOSE(_xlfn._xlws.SORT(_xlfn._xlws.FILTER(cropSeason[crop_season_id]&amp;"|"&amp;cropSeason[experiment_year]&amp;"-"&amp;cropSeason[crop_id],cropSeason[experiment_id]=A263)))</f>
        <v>|-</v>
      </c>
    </row>
    <row r="264" spans="2:2" x14ac:dyDescent="0.25">
      <c r="B264" t="str" cm="1">
        <f t="array" ref="B264">TRANSPOSE(_xlfn._xlws.SORT(_xlfn._xlws.FILTER(cropSeason[crop_season_id]&amp;"|"&amp;cropSeason[experiment_year]&amp;"-"&amp;cropSeason[crop_id],cropSeason[experiment_id]=A264)))</f>
        <v>|-</v>
      </c>
    </row>
    <row r="265" spans="2:2" x14ac:dyDescent="0.25">
      <c r="B265" t="str" cm="1">
        <f t="array" ref="B265">TRANSPOSE(_xlfn._xlws.SORT(_xlfn._xlws.FILTER(cropSeason[crop_season_id]&amp;"|"&amp;cropSeason[experiment_year]&amp;"-"&amp;cropSeason[crop_id],cropSeason[experiment_id]=A265)))</f>
        <v>|-</v>
      </c>
    </row>
    <row r="266" spans="2:2" x14ac:dyDescent="0.25">
      <c r="B266" t="str" cm="1">
        <f t="array" ref="B266">TRANSPOSE(_xlfn._xlws.SORT(_xlfn._xlws.FILTER(cropSeason[crop_season_id]&amp;"|"&amp;cropSeason[experiment_year]&amp;"-"&amp;cropSeason[crop_id],cropSeason[experiment_id]=A266)))</f>
        <v>|-</v>
      </c>
    </row>
    <row r="267" spans="2:2" x14ac:dyDescent="0.25">
      <c r="B267" t="str" cm="1">
        <f t="array" ref="B267">TRANSPOSE(_xlfn._xlws.SORT(_xlfn._xlws.FILTER(cropSeason[crop_season_id]&amp;"|"&amp;cropSeason[experiment_year]&amp;"-"&amp;cropSeason[crop_id],cropSeason[experiment_id]=A267)))</f>
        <v>|-</v>
      </c>
    </row>
    <row r="268" spans="2:2" x14ac:dyDescent="0.25">
      <c r="B268" t="str" cm="1">
        <f t="array" ref="B268">TRANSPOSE(_xlfn._xlws.SORT(_xlfn._xlws.FILTER(cropSeason[crop_season_id]&amp;"|"&amp;cropSeason[experiment_year]&amp;"-"&amp;cropSeason[crop_id],cropSeason[experiment_id]=A268)))</f>
        <v>|-</v>
      </c>
    </row>
    <row r="269" spans="2:2" x14ac:dyDescent="0.25">
      <c r="B269" t="str" cm="1">
        <f t="array" ref="B269">TRANSPOSE(_xlfn._xlws.SORT(_xlfn._xlws.FILTER(cropSeason[crop_season_id]&amp;"|"&amp;cropSeason[experiment_year]&amp;"-"&amp;cropSeason[crop_id],cropSeason[experiment_id]=A269)))</f>
        <v>|-</v>
      </c>
    </row>
    <row r="270" spans="2:2" x14ac:dyDescent="0.25">
      <c r="B270" t="str" cm="1">
        <f t="array" ref="B270">TRANSPOSE(_xlfn._xlws.SORT(_xlfn._xlws.FILTER(cropSeason[crop_season_id]&amp;"|"&amp;cropSeason[experiment_year]&amp;"-"&amp;cropSeason[crop_id],cropSeason[experiment_id]=A270)))</f>
        <v>|-</v>
      </c>
    </row>
    <row r="271" spans="2:2" x14ac:dyDescent="0.25">
      <c r="B271" t="str" cm="1">
        <f t="array" ref="B271">TRANSPOSE(_xlfn._xlws.SORT(_xlfn._xlws.FILTER(cropSeason[crop_season_id]&amp;"|"&amp;cropSeason[experiment_year]&amp;"-"&amp;cropSeason[crop_id],cropSeason[experiment_id]=A271)))</f>
        <v>|-</v>
      </c>
    </row>
    <row r="272" spans="2:2" x14ac:dyDescent="0.25">
      <c r="B272" t="str" cm="1">
        <f t="array" ref="B272">TRANSPOSE(_xlfn._xlws.SORT(_xlfn._xlws.FILTER(cropSeason[crop_season_id]&amp;"|"&amp;cropSeason[experiment_year]&amp;"-"&amp;cropSeason[crop_id],cropSeason[experiment_id]=A272)))</f>
        <v>|-</v>
      </c>
    </row>
    <row r="273" spans="2:2" x14ac:dyDescent="0.25">
      <c r="B273" t="str" cm="1">
        <f t="array" ref="B273">TRANSPOSE(_xlfn._xlws.SORT(_xlfn._xlws.FILTER(cropSeason[crop_season_id]&amp;"|"&amp;cropSeason[experiment_year]&amp;"-"&amp;cropSeason[crop_id],cropSeason[experiment_id]=A273)))</f>
        <v>|-</v>
      </c>
    </row>
    <row r="274" spans="2:2" x14ac:dyDescent="0.25">
      <c r="B274" t="str" cm="1">
        <f t="array" ref="B274">TRANSPOSE(_xlfn._xlws.SORT(_xlfn._xlws.FILTER(cropSeason[crop_season_id]&amp;"|"&amp;cropSeason[experiment_year]&amp;"-"&amp;cropSeason[crop_id],cropSeason[experiment_id]=A274)))</f>
        <v>|-</v>
      </c>
    </row>
    <row r="275" spans="2:2" x14ac:dyDescent="0.25">
      <c r="B275" t="str" cm="1">
        <f t="array" ref="B275">TRANSPOSE(_xlfn._xlws.SORT(_xlfn._xlws.FILTER(cropSeason[crop_season_id]&amp;"|"&amp;cropSeason[experiment_year]&amp;"-"&amp;cropSeason[crop_id],cropSeason[experiment_id]=A275)))</f>
        <v>|-</v>
      </c>
    </row>
    <row r="276" spans="2:2" x14ac:dyDescent="0.25">
      <c r="B276" t="str" cm="1">
        <f t="array" ref="B276">TRANSPOSE(_xlfn._xlws.SORT(_xlfn._xlws.FILTER(cropSeason[crop_season_id]&amp;"|"&amp;cropSeason[experiment_year]&amp;"-"&amp;cropSeason[crop_id],cropSeason[experiment_id]=A276)))</f>
        <v>|-</v>
      </c>
    </row>
    <row r="277" spans="2:2" x14ac:dyDescent="0.25">
      <c r="B277" t="str" cm="1">
        <f t="array" ref="B277">TRANSPOSE(_xlfn._xlws.SORT(_xlfn._xlws.FILTER(cropSeason[crop_season_id]&amp;"|"&amp;cropSeason[experiment_year]&amp;"-"&amp;cropSeason[crop_id],cropSeason[experiment_id]=A277)))</f>
        <v>|-</v>
      </c>
    </row>
    <row r="278" spans="2:2" x14ac:dyDescent="0.25">
      <c r="B278" t="str" cm="1">
        <f t="array" ref="B278">TRANSPOSE(_xlfn._xlws.SORT(_xlfn._xlws.FILTER(cropSeason[crop_season_id]&amp;"|"&amp;cropSeason[experiment_year]&amp;"-"&amp;cropSeason[crop_id],cropSeason[experiment_id]=A278)))</f>
        <v>|-</v>
      </c>
    </row>
    <row r="279" spans="2:2" x14ac:dyDescent="0.25">
      <c r="B279" t="str" cm="1">
        <f t="array" ref="B279">TRANSPOSE(_xlfn._xlws.SORT(_xlfn._xlws.FILTER(cropSeason[crop_season_id]&amp;"|"&amp;cropSeason[experiment_year]&amp;"-"&amp;cropSeason[crop_id],cropSeason[experiment_id]=A279)))</f>
        <v>|-</v>
      </c>
    </row>
    <row r="280" spans="2:2" x14ac:dyDescent="0.25">
      <c r="B280" t="str" cm="1">
        <f t="array" ref="B280">TRANSPOSE(_xlfn._xlws.SORT(_xlfn._xlws.FILTER(cropSeason[crop_season_id]&amp;"|"&amp;cropSeason[experiment_year]&amp;"-"&amp;cropSeason[crop_id],cropSeason[experiment_id]=A280)))</f>
        <v>|-</v>
      </c>
    </row>
    <row r="281" spans="2:2" x14ac:dyDescent="0.25">
      <c r="B281" t="str" cm="1">
        <f t="array" ref="B281">TRANSPOSE(_xlfn._xlws.SORT(_xlfn._xlws.FILTER(cropSeason[crop_season_id]&amp;"|"&amp;cropSeason[experiment_year]&amp;"-"&amp;cropSeason[crop_id],cropSeason[experiment_id]=A281)))</f>
        <v>|-</v>
      </c>
    </row>
    <row r="282" spans="2:2" x14ac:dyDescent="0.25">
      <c r="B282" t="str" cm="1">
        <f t="array" ref="B282">TRANSPOSE(_xlfn._xlws.SORT(_xlfn._xlws.FILTER(cropSeason[crop_season_id]&amp;"|"&amp;cropSeason[experiment_year]&amp;"-"&amp;cropSeason[crop_id],cropSeason[experiment_id]=A282)))</f>
        <v>|-</v>
      </c>
    </row>
    <row r="283" spans="2:2" x14ac:dyDescent="0.25">
      <c r="B283" t="str" cm="1">
        <f t="array" ref="B283">TRANSPOSE(_xlfn._xlws.SORT(_xlfn._xlws.FILTER(cropSeason[crop_season_id]&amp;"|"&amp;cropSeason[experiment_year]&amp;"-"&amp;cropSeason[crop_id],cropSeason[experiment_id]=A283)))</f>
        <v>|-</v>
      </c>
    </row>
    <row r="284" spans="2:2" x14ac:dyDescent="0.25">
      <c r="B284" t="str" cm="1">
        <f t="array" ref="B284">TRANSPOSE(_xlfn._xlws.SORT(_xlfn._xlws.FILTER(cropSeason[crop_season_id]&amp;"|"&amp;cropSeason[experiment_year]&amp;"-"&amp;cropSeason[crop_id],cropSeason[experiment_id]=A284)))</f>
        <v>|-</v>
      </c>
    </row>
    <row r="285" spans="2:2" x14ac:dyDescent="0.25">
      <c r="B285" t="str" cm="1">
        <f t="array" ref="B285">TRANSPOSE(_xlfn._xlws.SORT(_xlfn._xlws.FILTER(cropSeason[crop_season_id]&amp;"|"&amp;cropSeason[experiment_year]&amp;"-"&amp;cropSeason[crop_id],cropSeason[experiment_id]=A285)))</f>
        <v>|-</v>
      </c>
    </row>
    <row r="286" spans="2:2" x14ac:dyDescent="0.25">
      <c r="B286" t="str" cm="1">
        <f t="array" ref="B286">TRANSPOSE(_xlfn._xlws.SORT(_xlfn._xlws.FILTER(cropSeason[crop_season_id]&amp;"|"&amp;cropSeason[experiment_year]&amp;"-"&amp;cropSeason[crop_id],cropSeason[experiment_id]=A286)))</f>
        <v>|-</v>
      </c>
    </row>
    <row r="287" spans="2:2" x14ac:dyDescent="0.25">
      <c r="B287" t="str" cm="1">
        <f t="array" ref="B287">TRANSPOSE(_xlfn._xlws.SORT(_xlfn._xlws.FILTER(cropSeason[crop_season_id]&amp;"|"&amp;cropSeason[experiment_year]&amp;"-"&amp;cropSeason[crop_id],cropSeason[experiment_id]=A287)))</f>
        <v>|-</v>
      </c>
    </row>
    <row r="288" spans="2:2" x14ac:dyDescent="0.25">
      <c r="B288" t="str" cm="1">
        <f t="array" ref="B288">TRANSPOSE(_xlfn._xlws.SORT(_xlfn._xlws.FILTER(cropSeason[crop_season_id]&amp;"|"&amp;cropSeason[experiment_year]&amp;"-"&amp;cropSeason[crop_id],cropSeason[experiment_id]=A288)))</f>
        <v>|-</v>
      </c>
    </row>
    <row r="289" spans="2:2" x14ac:dyDescent="0.25">
      <c r="B289" t="str" cm="1">
        <f t="array" ref="B289">TRANSPOSE(_xlfn._xlws.SORT(_xlfn._xlws.FILTER(cropSeason[crop_season_id]&amp;"|"&amp;cropSeason[experiment_year]&amp;"-"&amp;cropSeason[crop_id],cropSeason[experiment_id]=A289)))</f>
        <v>|-</v>
      </c>
    </row>
    <row r="290" spans="2:2" x14ac:dyDescent="0.25">
      <c r="B290" t="str" cm="1">
        <f t="array" ref="B290">TRANSPOSE(_xlfn._xlws.SORT(_xlfn._xlws.FILTER(cropSeason[crop_season_id]&amp;"|"&amp;cropSeason[experiment_year]&amp;"-"&amp;cropSeason[crop_id],cropSeason[experiment_id]=A290)))</f>
        <v>|-</v>
      </c>
    </row>
    <row r="291" spans="2:2" x14ac:dyDescent="0.25">
      <c r="B291" t="str" cm="1">
        <f t="array" ref="B291">TRANSPOSE(_xlfn._xlws.SORT(_xlfn._xlws.FILTER(cropSeason[crop_season_id]&amp;"|"&amp;cropSeason[experiment_year]&amp;"-"&amp;cropSeason[crop_id],cropSeason[experiment_id]=A291)))</f>
        <v>|-</v>
      </c>
    </row>
    <row r="292" spans="2:2" x14ac:dyDescent="0.25">
      <c r="B292" t="str" cm="1">
        <f t="array" ref="B292">TRANSPOSE(_xlfn._xlws.SORT(_xlfn._xlws.FILTER(cropSeason[crop_season_id]&amp;"|"&amp;cropSeason[experiment_year]&amp;"-"&amp;cropSeason[crop_id],cropSeason[experiment_id]=A292)))</f>
        <v>|-</v>
      </c>
    </row>
    <row r="293" spans="2:2" x14ac:dyDescent="0.25">
      <c r="B293" t="str" cm="1">
        <f t="array" ref="B293">TRANSPOSE(_xlfn._xlws.SORT(_xlfn._xlws.FILTER(cropSeason[crop_season_id]&amp;"|"&amp;cropSeason[experiment_year]&amp;"-"&amp;cropSeason[crop_id],cropSeason[experiment_id]=A293)))</f>
        <v>|-</v>
      </c>
    </row>
    <row r="294" spans="2:2" x14ac:dyDescent="0.25">
      <c r="B294" t="str" cm="1">
        <f t="array" ref="B294">TRANSPOSE(_xlfn._xlws.SORT(_xlfn._xlws.FILTER(cropSeason[crop_season_id]&amp;"|"&amp;cropSeason[experiment_year]&amp;"-"&amp;cropSeason[crop_id],cropSeason[experiment_id]=A294)))</f>
        <v>|-</v>
      </c>
    </row>
    <row r="295" spans="2:2" x14ac:dyDescent="0.25">
      <c r="B295" t="str" cm="1">
        <f t="array" ref="B295">TRANSPOSE(_xlfn._xlws.SORT(_xlfn._xlws.FILTER(cropSeason[crop_season_id]&amp;"|"&amp;cropSeason[experiment_year]&amp;"-"&amp;cropSeason[crop_id],cropSeason[experiment_id]=A295)))</f>
        <v>|-</v>
      </c>
    </row>
    <row r="296" spans="2:2" x14ac:dyDescent="0.25">
      <c r="B296" t="str" cm="1">
        <f t="array" ref="B296">TRANSPOSE(_xlfn._xlws.SORT(_xlfn._xlws.FILTER(cropSeason[crop_season_id]&amp;"|"&amp;cropSeason[experiment_year]&amp;"-"&amp;cropSeason[crop_id],cropSeason[experiment_id]=A296)))</f>
        <v>|-</v>
      </c>
    </row>
    <row r="297" spans="2:2" x14ac:dyDescent="0.25">
      <c r="B297" t="str" cm="1">
        <f t="array" ref="B297">TRANSPOSE(_xlfn._xlws.SORT(_xlfn._xlws.FILTER(cropSeason[crop_season_id]&amp;"|"&amp;cropSeason[experiment_year]&amp;"-"&amp;cropSeason[crop_id],cropSeason[experiment_id]=A297)))</f>
        <v>|-</v>
      </c>
    </row>
    <row r="298" spans="2:2" x14ac:dyDescent="0.25">
      <c r="B298" t="str" cm="1">
        <f t="array" ref="B298">TRANSPOSE(_xlfn._xlws.SORT(_xlfn._xlws.FILTER(cropSeason[crop_season_id]&amp;"|"&amp;cropSeason[experiment_year]&amp;"-"&amp;cropSeason[crop_id],cropSeason[experiment_id]=A298)))</f>
        <v>|-</v>
      </c>
    </row>
    <row r="299" spans="2:2" x14ac:dyDescent="0.25">
      <c r="B299" t="str" cm="1">
        <f t="array" ref="B299">TRANSPOSE(_xlfn._xlws.SORT(_xlfn._xlws.FILTER(cropSeason[crop_season_id]&amp;"|"&amp;cropSeason[experiment_year]&amp;"-"&amp;cropSeason[crop_id],cropSeason[experiment_id]=A299)))</f>
        <v>|-</v>
      </c>
    </row>
    <row r="300" spans="2:2" x14ac:dyDescent="0.25">
      <c r="B300" t="str" cm="1">
        <f t="array" ref="B300">TRANSPOSE(_xlfn._xlws.SORT(_xlfn._xlws.FILTER(cropSeason[crop_season_id]&amp;"|"&amp;cropSeason[experiment_year]&amp;"-"&amp;cropSeason[crop_id],cropSeason[experiment_id]=A300)))</f>
        <v>|-</v>
      </c>
    </row>
    <row r="301" spans="2:2" x14ac:dyDescent="0.25">
      <c r="B301" t="str" cm="1">
        <f t="array" ref="B301">TRANSPOSE(_xlfn._xlws.SORT(_xlfn._xlws.FILTER(cropSeason[crop_season_id]&amp;"|"&amp;cropSeason[experiment_year]&amp;"-"&amp;cropSeason[crop_id],cropSeason[experiment_id]=A301)))</f>
        <v>|-</v>
      </c>
    </row>
    <row r="302" spans="2:2" x14ac:dyDescent="0.25">
      <c r="B302" t="str" cm="1">
        <f t="array" ref="B302">TRANSPOSE(_xlfn._xlws.SORT(_xlfn._xlws.FILTER(cropSeason[crop_season_id]&amp;"|"&amp;cropSeason[experiment_year]&amp;"-"&amp;cropSeason[crop_id],cropSeason[experiment_id]=A302)))</f>
        <v>|-</v>
      </c>
    </row>
    <row r="303" spans="2:2" x14ac:dyDescent="0.25">
      <c r="B303" t="str" cm="1">
        <f t="array" ref="B303">TRANSPOSE(_xlfn._xlws.SORT(_xlfn._xlws.FILTER(cropSeason[crop_season_id]&amp;"|"&amp;cropSeason[experiment_year]&amp;"-"&amp;cropSeason[crop_id],cropSeason[experiment_id]=A303)))</f>
        <v>|-</v>
      </c>
    </row>
    <row r="304" spans="2:2" x14ac:dyDescent="0.25">
      <c r="B304" t="str" cm="1">
        <f t="array" ref="B304">TRANSPOSE(_xlfn._xlws.SORT(_xlfn._xlws.FILTER(cropSeason[crop_season_id]&amp;"|"&amp;cropSeason[experiment_year]&amp;"-"&amp;cropSeason[crop_id],cropSeason[experiment_id]=A304)))</f>
        <v>|-</v>
      </c>
    </row>
    <row r="305" spans="2:2" x14ac:dyDescent="0.25">
      <c r="B305" t="str" cm="1">
        <f t="array" ref="B305">TRANSPOSE(_xlfn._xlws.SORT(_xlfn._xlws.FILTER(cropSeason[crop_season_id]&amp;"|"&amp;cropSeason[experiment_year]&amp;"-"&amp;cropSeason[crop_id],cropSeason[experiment_id]=A305)))</f>
        <v>|-</v>
      </c>
    </row>
    <row r="306" spans="2:2" x14ac:dyDescent="0.25">
      <c r="B306" t="str" cm="1">
        <f t="array" ref="B306">TRANSPOSE(_xlfn._xlws.SORT(_xlfn._xlws.FILTER(cropSeason[crop_season_id]&amp;"|"&amp;cropSeason[experiment_year]&amp;"-"&amp;cropSeason[crop_id],cropSeason[experiment_id]=A306)))</f>
        <v>|-</v>
      </c>
    </row>
    <row r="307" spans="2:2" x14ac:dyDescent="0.25">
      <c r="B307" t="str" cm="1">
        <f t="array" ref="B307">TRANSPOSE(_xlfn._xlws.SORT(_xlfn._xlws.FILTER(cropSeason[crop_season_id]&amp;"|"&amp;cropSeason[experiment_year]&amp;"-"&amp;cropSeason[crop_id],cropSeason[experiment_id]=A307)))</f>
        <v>|-</v>
      </c>
    </row>
    <row r="308" spans="2:2" x14ac:dyDescent="0.25">
      <c r="B308" t="str" cm="1">
        <f t="array" ref="B308">TRANSPOSE(_xlfn._xlws.SORT(_xlfn._xlws.FILTER(cropSeason[crop_season_id]&amp;"|"&amp;cropSeason[experiment_year]&amp;"-"&amp;cropSeason[crop_id],cropSeason[experiment_id]=A308)))</f>
        <v>|-</v>
      </c>
    </row>
    <row r="309" spans="2:2" x14ac:dyDescent="0.25">
      <c r="B309" t="str" cm="1">
        <f t="array" ref="B309">TRANSPOSE(_xlfn._xlws.SORT(_xlfn._xlws.FILTER(cropSeason[crop_season_id]&amp;"|"&amp;cropSeason[experiment_year]&amp;"-"&amp;cropSeason[crop_id],cropSeason[experiment_id]=A309)))</f>
        <v>|-</v>
      </c>
    </row>
    <row r="310" spans="2:2" x14ac:dyDescent="0.25">
      <c r="B310" t="str" cm="1">
        <f t="array" ref="B310">TRANSPOSE(_xlfn._xlws.SORT(_xlfn._xlws.FILTER(cropSeason[crop_season_id]&amp;"|"&amp;cropSeason[experiment_year]&amp;"-"&amp;cropSeason[crop_id],cropSeason[experiment_id]=A310)))</f>
        <v>|-</v>
      </c>
    </row>
    <row r="311" spans="2:2" x14ac:dyDescent="0.25">
      <c r="B311" t="str" cm="1">
        <f t="array" ref="B311">TRANSPOSE(_xlfn._xlws.SORT(_xlfn._xlws.FILTER(cropSeason[crop_season_id]&amp;"|"&amp;cropSeason[experiment_year]&amp;"-"&amp;cropSeason[crop_id],cropSeason[experiment_id]=A311)))</f>
        <v>|-</v>
      </c>
    </row>
    <row r="312" spans="2:2" x14ac:dyDescent="0.25">
      <c r="B312" t="str" cm="1">
        <f t="array" ref="B312">TRANSPOSE(_xlfn._xlws.SORT(_xlfn._xlws.FILTER(cropSeason[crop_season_id]&amp;"|"&amp;cropSeason[experiment_year]&amp;"-"&amp;cropSeason[crop_id],cropSeason[experiment_id]=A312)))</f>
        <v>|-</v>
      </c>
    </row>
    <row r="313" spans="2:2" x14ac:dyDescent="0.25">
      <c r="B313" t="str" cm="1">
        <f t="array" ref="B313">TRANSPOSE(_xlfn._xlws.SORT(_xlfn._xlws.FILTER(cropSeason[crop_season_id]&amp;"|"&amp;cropSeason[experiment_year]&amp;"-"&amp;cropSeason[crop_id],cropSeason[experiment_id]=A313)))</f>
        <v>|-</v>
      </c>
    </row>
    <row r="314" spans="2:2" x14ac:dyDescent="0.25">
      <c r="B314" t="str" cm="1">
        <f t="array" ref="B314">TRANSPOSE(_xlfn._xlws.SORT(_xlfn._xlws.FILTER(cropSeason[crop_season_id]&amp;"|"&amp;cropSeason[experiment_year]&amp;"-"&amp;cropSeason[crop_id],cropSeason[experiment_id]=A314)))</f>
        <v>|-</v>
      </c>
    </row>
    <row r="315" spans="2:2" x14ac:dyDescent="0.25">
      <c r="B315" t="str" cm="1">
        <f t="array" ref="B315">TRANSPOSE(_xlfn._xlws.SORT(_xlfn._xlws.FILTER(cropSeason[crop_season_id]&amp;"|"&amp;cropSeason[experiment_year]&amp;"-"&amp;cropSeason[crop_id],cropSeason[experiment_id]=A315)))</f>
        <v>|-</v>
      </c>
    </row>
    <row r="316" spans="2:2" x14ac:dyDescent="0.25">
      <c r="B316" t="str" cm="1">
        <f t="array" ref="B316">TRANSPOSE(_xlfn._xlws.SORT(_xlfn._xlws.FILTER(cropSeason[crop_season_id]&amp;"|"&amp;cropSeason[experiment_year]&amp;"-"&amp;cropSeason[crop_id],cropSeason[experiment_id]=A316)))</f>
        <v>|-</v>
      </c>
    </row>
    <row r="317" spans="2:2" x14ac:dyDescent="0.25">
      <c r="B317" t="str" cm="1">
        <f t="array" ref="B317">TRANSPOSE(_xlfn._xlws.SORT(_xlfn._xlws.FILTER(cropSeason[crop_season_id]&amp;"|"&amp;cropSeason[experiment_year]&amp;"-"&amp;cropSeason[crop_id],cropSeason[experiment_id]=A317)))</f>
        <v>|-</v>
      </c>
    </row>
    <row r="318" spans="2:2" x14ac:dyDescent="0.25">
      <c r="B318" t="str" cm="1">
        <f t="array" ref="B318">TRANSPOSE(_xlfn._xlws.SORT(_xlfn._xlws.FILTER(cropSeason[crop_season_id]&amp;"|"&amp;cropSeason[experiment_year]&amp;"-"&amp;cropSeason[crop_id],cropSeason[experiment_id]=A318)))</f>
        <v>|-</v>
      </c>
    </row>
    <row r="319" spans="2:2" x14ac:dyDescent="0.25">
      <c r="B319" t="str" cm="1">
        <f t="array" ref="B319">TRANSPOSE(_xlfn._xlws.SORT(_xlfn._xlws.FILTER(cropSeason[crop_season_id]&amp;"|"&amp;cropSeason[experiment_year]&amp;"-"&amp;cropSeason[crop_id],cropSeason[experiment_id]=A319)))</f>
        <v>|-</v>
      </c>
    </row>
    <row r="320" spans="2:2" x14ac:dyDescent="0.25">
      <c r="B320" t="str" cm="1">
        <f t="array" ref="B320">TRANSPOSE(_xlfn._xlws.SORT(_xlfn._xlws.FILTER(cropSeason[crop_season_id]&amp;"|"&amp;cropSeason[experiment_year]&amp;"-"&amp;cropSeason[crop_id],cropSeason[experiment_id]=A320)))</f>
        <v>|-</v>
      </c>
    </row>
    <row r="321" spans="2:2" x14ac:dyDescent="0.25">
      <c r="B321" t="str" cm="1">
        <f t="array" ref="B321">TRANSPOSE(_xlfn._xlws.SORT(_xlfn._xlws.FILTER(cropSeason[crop_season_id]&amp;"|"&amp;cropSeason[experiment_year]&amp;"-"&amp;cropSeason[crop_id],cropSeason[experiment_id]=A321)))</f>
        <v>|-</v>
      </c>
    </row>
    <row r="322" spans="2:2" x14ac:dyDescent="0.25">
      <c r="B322" t="str" cm="1">
        <f t="array" ref="B322">TRANSPOSE(_xlfn._xlws.SORT(_xlfn._xlws.FILTER(cropSeason[crop_season_id]&amp;"|"&amp;cropSeason[experiment_year]&amp;"-"&amp;cropSeason[crop_id],cropSeason[experiment_id]=A322)))</f>
        <v>|-</v>
      </c>
    </row>
    <row r="323" spans="2:2" x14ac:dyDescent="0.25">
      <c r="B323" t="str" cm="1">
        <f t="array" ref="B323">TRANSPOSE(_xlfn._xlws.SORT(_xlfn._xlws.FILTER(cropSeason[crop_season_id]&amp;"|"&amp;cropSeason[experiment_year]&amp;"-"&amp;cropSeason[crop_id],cropSeason[experiment_id]=A323)))</f>
        <v>|-</v>
      </c>
    </row>
    <row r="324" spans="2:2" x14ac:dyDescent="0.25">
      <c r="B324" t="str" cm="1">
        <f t="array" ref="B324">TRANSPOSE(_xlfn._xlws.SORT(_xlfn._xlws.FILTER(cropSeason[crop_season_id]&amp;"|"&amp;cropSeason[experiment_year]&amp;"-"&amp;cropSeason[crop_id],cropSeason[experiment_id]=A324)))</f>
        <v>|-</v>
      </c>
    </row>
    <row r="325" spans="2:2" x14ac:dyDescent="0.25">
      <c r="B325" t="str" cm="1">
        <f t="array" ref="B325">TRANSPOSE(_xlfn._xlws.SORT(_xlfn._xlws.FILTER(cropSeason[crop_season_id]&amp;"|"&amp;cropSeason[experiment_year]&amp;"-"&amp;cropSeason[crop_id],cropSeason[experiment_id]=A325)))</f>
        <v>|-</v>
      </c>
    </row>
    <row r="326" spans="2:2" x14ac:dyDescent="0.25">
      <c r="B326" t="str" cm="1">
        <f t="array" ref="B326">TRANSPOSE(_xlfn._xlws.SORT(_xlfn._xlws.FILTER(cropSeason[crop_season_id]&amp;"|"&amp;cropSeason[experiment_year]&amp;"-"&amp;cropSeason[crop_id],cropSeason[experiment_id]=A326)))</f>
        <v>|-</v>
      </c>
    </row>
    <row r="327" spans="2:2" x14ac:dyDescent="0.25">
      <c r="B327" t="str" cm="1">
        <f t="array" ref="B327">TRANSPOSE(_xlfn._xlws.SORT(_xlfn._xlws.FILTER(cropSeason[crop_season_id]&amp;"|"&amp;cropSeason[experiment_year]&amp;"-"&amp;cropSeason[crop_id],cropSeason[experiment_id]=A327)))</f>
        <v>|-</v>
      </c>
    </row>
    <row r="328" spans="2:2" x14ac:dyDescent="0.25">
      <c r="B328" t="str" cm="1">
        <f t="array" ref="B328">TRANSPOSE(_xlfn._xlws.SORT(_xlfn._xlws.FILTER(cropSeason[crop_season_id]&amp;"|"&amp;cropSeason[experiment_year]&amp;"-"&amp;cropSeason[crop_id],cropSeason[experiment_id]=A328)))</f>
        <v>|-</v>
      </c>
    </row>
    <row r="329" spans="2:2" x14ac:dyDescent="0.25">
      <c r="B329" t="str" cm="1">
        <f t="array" ref="B329">TRANSPOSE(_xlfn._xlws.SORT(_xlfn._xlws.FILTER(cropSeason[crop_season_id]&amp;"|"&amp;cropSeason[experiment_year]&amp;"-"&amp;cropSeason[crop_id],cropSeason[experiment_id]=A329)))</f>
        <v>|-</v>
      </c>
    </row>
    <row r="330" spans="2:2" x14ac:dyDescent="0.25">
      <c r="B330" t="str" cm="1">
        <f t="array" ref="B330">TRANSPOSE(_xlfn._xlws.SORT(_xlfn._xlws.FILTER(cropSeason[crop_season_id]&amp;"|"&amp;cropSeason[experiment_year]&amp;"-"&amp;cropSeason[crop_id],cropSeason[experiment_id]=A330)))</f>
        <v>|-</v>
      </c>
    </row>
    <row r="331" spans="2:2" x14ac:dyDescent="0.25">
      <c r="B331" t="str" cm="1">
        <f t="array" ref="B331">TRANSPOSE(_xlfn._xlws.SORT(_xlfn._xlws.FILTER(cropSeason[crop_season_id]&amp;"|"&amp;cropSeason[experiment_year]&amp;"-"&amp;cropSeason[crop_id],cropSeason[experiment_id]=A331)))</f>
        <v>|-</v>
      </c>
    </row>
    <row r="332" spans="2:2" x14ac:dyDescent="0.25">
      <c r="B332" t="str" cm="1">
        <f t="array" ref="B332">TRANSPOSE(_xlfn._xlws.SORT(_xlfn._xlws.FILTER(cropSeason[crop_season_id]&amp;"|"&amp;cropSeason[experiment_year]&amp;"-"&amp;cropSeason[crop_id],cropSeason[experiment_id]=A332)))</f>
        <v>|-</v>
      </c>
    </row>
    <row r="333" spans="2:2" x14ac:dyDescent="0.25">
      <c r="B333" t="str" cm="1">
        <f t="array" ref="B333">TRANSPOSE(_xlfn._xlws.SORT(_xlfn._xlws.FILTER(cropSeason[crop_season_id]&amp;"|"&amp;cropSeason[experiment_year]&amp;"-"&amp;cropSeason[crop_id],cropSeason[experiment_id]=A333)))</f>
        <v>|-</v>
      </c>
    </row>
    <row r="334" spans="2:2" x14ac:dyDescent="0.25">
      <c r="B334" t="str" cm="1">
        <f t="array" ref="B334">TRANSPOSE(_xlfn._xlws.SORT(_xlfn._xlws.FILTER(cropSeason[crop_season_id]&amp;"|"&amp;cropSeason[experiment_year]&amp;"-"&amp;cropSeason[crop_id],cropSeason[experiment_id]=A334)))</f>
        <v>|-</v>
      </c>
    </row>
    <row r="335" spans="2:2" x14ac:dyDescent="0.25">
      <c r="B335" t="str" cm="1">
        <f t="array" ref="B335">TRANSPOSE(_xlfn._xlws.SORT(_xlfn._xlws.FILTER(cropSeason[crop_season_id]&amp;"|"&amp;cropSeason[experiment_year]&amp;"-"&amp;cropSeason[crop_id],cropSeason[experiment_id]=A335)))</f>
        <v>|-</v>
      </c>
    </row>
    <row r="336" spans="2:2" x14ac:dyDescent="0.25">
      <c r="B336" t="str" cm="1">
        <f t="array" ref="B336">TRANSPOSE(_xlfn._xlws.SORT(_xlfn._xlws.FILTER(cropSeason[crop_season_id]&amp;"|"&amp;cropSeason[experiment_year]&amp;"-"&amp;cropSeason[crop_id],cropSeason[experiment_id]=A336)))</f>
        <v>|-</v>
      </c>
    </row>
    <row r="337" spans="2:2" x14ac:dyDescent="0.25">
      <c r="B337" t="str" cm="1">
        <f t="array" ref="B337">TRANSPOSE(_xlfn._xlws.SORT(_xlfn._xlws.FILTER(cropSeason[crop_season_id]&amp;"|"&amp;cropSeason[experiment_year]&amp;"-"&amp;cropSeason[crop_id],cropSeason[experiment_id]=A337)))</f>
        <v>|-</v>
      </c>
    </row>
    <row r="338" spans="2:2" x14ac:dyDescent="0.25">
      <c r="B338" t="str" cm="1">
        <f t="array" ref="B338">TRANSPOSE(_xlfn._xlws.SORT(_xlfn._xlws.FILTER(cropSeason[crop_season_id]&amp;"|"&amp;cropSeason[experiment_year]&amp;"-"&amp;cropSeason[crop_id],cropSeason[experiment_id]=A338)))</f>
        <v>|-</v>
      </c>
    </row>
    <row r="339" spans="2:2" x14ac:dyDescent="0.25">
      <c r="B339" t="str" cm="1">
        <f t="array" ref="B339">TRANSPOSE(_xlfn._xlws.SORT(_xlfn._xlws.FILTER(cropSeason[crop_season_id]&amp;"|"&amp;cropSeason[experiment_year]&amp;"-"&amp;cropSeason[crop_id],cropSeason[experiment_id]=A339)))</f>
        <v>|-</v>
      </c>
    </row>
    <row r="340" spans="2:2" x14ac:dyDescent="0.25">
      <c r="B340" t="str" cm="1">
        <f t="array" ref="B340">TRANSPOSE(_xlfn._xlws.SORT(_xlfn._xlws.FILTER(cropSeason[crop_season_id]&amp;"|"&amp;cropSeason[experiment_year]&amp;"-"&amp;cropSeason[crop_id],cropSeason[experiment_id]=A340)))</f>
        <v>|-</v>
      </c>
    </row>
    <row r="341" spans="2:2" x14ac:dyDescent="0.25">
      <c r="B341" t="str" cm="1">
        <f t="array" ref="B341">TRANSPOSE(_xlfn._xlws.SORT(_xlfn._xlws.FILTER(cropSeason[crop_season_id]&amp;"|"&amp;cropSeason[experiment_year]&amp;"-"&amp;cropSeason[crop_id],cropSeason[experiment_id]=A341)))</f>
        <v>|-</v>
      </c>
    </row>
    <row r="342" spans="2:2" x14ac:dyDescent="0.25">
      <c r="B342" t="str" cm="1">
        <f t="array" ref="B342">TRANSPOSE(_xlfn._xlws.SORT(_xlfn._xlws.FILTER(cropSeason[crop_season_id]&amp;"|"&amp;cropSeason[experiment_year]&amp;"-"&amp;cropSeason[crop_id],cropSeason[experiment_id]=A342)))</f>
        <v>|-</v>
      </c>
    </row>
    <row r="343" spans="2:2" x14ac:dyDescent="0.25">
      <c r="B343" t="str" cm="1">
        <f t="array" ref="B343">TRANSPOSE(_xlfn._xlws.SORT(_xlfn._xlws.FILTER(cropSeason[crop_season_id]&amp;"|"&amp;cropSeason[experiment_year]&amp;"-"&amp;cropSeason[crop_id],cropSeason[experiment_id]=A343)))</f>
        <v>|-</v>
      </c>
    </row>
    <row r="344" spans="2:2" x14ac:dyDescent="0.25">
      <c r="B344" t="str" cm="1">
        <f t="array" ref="B344">TRANSPOSE(_xlfn._xlws.SORT(_xlfn._xlws.FILTER(cropSeason[crop_season_id]&amp;"|"&amp;cropSeason[experiment_year]&amp;"-"&amp;cropSeason[crop_id],cropSeason[experiment_id]=A344)))</f>
        <v>|-</v>
      </c>
    </row>
    <row r="345" spans="2:2" x14ac:dyDescent="0.25">
      <c r="B345" t="str" cm="1">
        <f t="array" ref="B345">TRANSPOSE(_xlfn._xlws.SORT(_xlfn._xlws.FILTER(cropSeason[crop_season_id]&amp;"|"&amp;cropSeason[experiment_year]&amp;"-"&amp;cropSeason[crop_id],cropSeason[experiment_id]=A345)))</f>
        <v>|-</v>
      </c>
    </row>
    <row r="346" spans="2:2" x14ac:dyDescent="0.25">
      <c r="B346" t="str" cm="1">
        <f t="array" ref="B346">TRANSPOSE(_xlfn._xlws.SORT(_xlfn._xlws.FILTER(cropSeason[crop_season_id]&amp;"|"&amp;cropSeason[experiment_year]&amp;"-"&amp;cropSeason[crop_id],cropSeason[experiment_id]=A346)))</f>
        <v>|-</v>
      </c>
    </row>
    <row r="347" spans="2:2" x14ac:dyDescent="0.25">
      <c r="B347" t="str" cm="1">
        <f t="array" ref="B347">TRANSPOSE(_xlfn._xlws.SORT(_xlfn._xlws.FILTER(cropSeason[crop_season_id]&amp;"|"&amp;cropSeason[experiment_year]&amp;"-"&amp;cropSeason[crop_id],cropSeason[experiment_id]=A347)))</f>
        <v>|-</v>
      </c>
    </row>
    <row r="348" spans="2:2" x14ac:dyDescent="0.25">
      <c r="B348" t="str" cm="1">
        <f t="array" ref="B348">TRANSPOSE(_xlfn._xlws.SORT(_xlfn._xlws.FILTER(cropSeason[crop_season_id]&amp;"|"&amp;cropSeason[experiment_year]&amp;"-"&amp;cropSeason[crop_id],cropSeason[experiment_id]=A348)))</f>
        <v>|-</v>
      </c>
    </row>
    <row r="349" spans="2:2" x14ac:dyDescent="0.25">
      <c r="B349" t="str" cm="1">
        <f t="array" ref="B349">TRANSPOSE(_xlfn._xlws.SORT(_xlfn._xlws.FILTER(cropSeason[crop_season_id]&amp;"|"&amp;cropSeason[experiment_year]&amp;"-"&amp;cropSeason[crop_id],cropSeason[experiment_id]=A349)))</f>
        <v>|-</v>
      </c>
    </row>
    <row r="350" spans="2:2" x14ac:dyDescent="0.25">
      <c r="B350" t="str" cm="1">
        <f t="array" ref="B350">TRANSPOSE(_xlfn._xlws.SORT(_xlfn._xlws.FILTER(cropSeason[crop_season_id]&amp;"|"&amp;cropSeason[experiment_year]&amp;"-"&amp;cropSeason[crop_id],cropSeason[experiment_id]=A350)))</f>
        <v>|-</v>
      </c>
    </row>
    <row r="351" spans="2:2" x14ac:dyDescent="0.25">
      <c r="B351" t="str" cm="1">
        <f t="array" ref="B351">TRANSPOSE(_xlfn._xlws.SORT(_xlfn._xlws.FILTER(cropSeason[crop_season_id]&amp;"|"&amp;cropSeason[experiment_year]&amp;"-"&amp;cropSeason[crop_id],cropSeason[experiment_id]=A351)))</f>
        <v>|-</v>
      </c>
    </row>
    <row r="352" spans="2:2" x14ac:dyDescent="0.25">
      <c r="B352" t="str" cm="1">
        <f t="array" ref="B352">TRANSPOSE(_xlfn._xlws.SORT(_xlfn._xlws.FILTER(cropSeason[crop_season_id]&amp;"|"&amp;cropSeason[experiment_year]&amp;"-"&amp;cropSeason[crop_id],cropSeason[experiment_id]=A352)))</f>
        <v>|-</v>
      </c>
    </row>
    <row r="353" spans="2:2" x14ac:dyDescent="0.25">
      <c r="B353" t="str" cm="1">
        <f t="array" ref="B353">TRANSPOSE(_xlfn._xlws.SORT(_xlfn._xlws.FILTER(cropSeason[crop_season_id]&amp;"|"&amp;cropSeason[experiment_year]&amp;"-"&amp;cropSeason[crop_id],cropSeason[experiment_id]=A353)))</f>
        <v>|-</v>
      </c>
    </row>
    <row r="354" spans="2:2" x14ac:dyDescent="0.25">
      <c r="B354" t="str" cm="1">
        <f t="array" ref="B354">TRANSPOSE(_xlfn._xlws.SORT(_xlfn._xlws.FILTER(cropSeason[crop_season_id]&amp;"|"&amp;cropSeason[experiment_year]&amp;"-"&amp;cropSeason[crop_id],cropSeason[experiment_id]=A354)))</f>
        <v>|-</v>
      </c>
    </row>
    <row r="355" spans="2:2" x14ac:dyDescent="0.25">
      <c r="B355" t="str" cm="1">
        <f t="array" ref="B355">TRANSPOSE(_xlfn._xlws.SORT(_xlfn._xlws.FILTER(cropSeason[crop_season_id]&amp;"|"&amp;cropSeason[experiment_year]&amp;"-"&amp;cropSeason[crop_id],cropSeason[experiment_id]=A355)))</f>
        <v>|-</v>
      </c>
    </row>
    <row r="356" spans="2:2" x14ac:dyDescent="0.25">
      <c r="B356" t="str" cm="1">
        <f t="array" ref="B356">TRANSPOSE(_xlfn._xlws.SORT(_xlfn._xlws.FILTER(cropSeason[crop_season_id]&amp;"|"&amp;cropSeason[experiment_year]&amp;"-"&amp;cropSeason[crop_id],cropSeason[experiment_id]=A356)))</f>
        <v>|-</v>
      </c>
    </row>
    <row r="357" spans="2:2" x14ac:dyDescent="0.25">
      <c r="B357" t="str" cm="1">
        <f t="array" ref="B357">TRANSPOSE(_xlfn._xlws.SORT(_xlfn._xlws.FILTER(cropSeason[crop_season_id]&amp;"|"&amp;cropSeason[experiment_year]&amp;"-"&amp;cropSeason[crop_id],cropSeason[experiment_id]=A357)))</f>
        <v>|-</v>
      </c>
    </row>
    <row r="358" spans="2:2" x14ac:dyDescent="0.25">
      <c r="B358" t="str" cm="1">
        <f t="array" ref="B358">TRANSPOSE(_xlfn._xlws.SORT(_xlfn._xlws.FILTER(cropSeason[crop_season_id]&amp;"|"&amp;cropSeason[experiment_year]&amp;"-"&amp;cropSeason[crop_id],cropSeason[experiment_id]=A358)))</f>
        <v>|-</v>
      </c>
    </row>
    <row r="359" spans="2:2" x14ac:dyDescent="0.25">
      <c r="B359" t="str" cm="1">
        <f t="array" ref="B359">TRANSPOSE(_xlfn._xlws.SORT(_xlfn._xlws.FILTER(cropSeason[crop_season_id]&amp;"|"&amp;cropSeason[experiment_year]&amp;"-"&amp;cropSeason[crop_id],cropSeason[experiment_id]=A359)))</f>
        <v>|-</v>
      </c>
    </row>
    <row r="360" spans="2:2" x14ac:dyDescent="0.25">
      <c r="B360" t="str" cm="1">
        <f t="array" ref="B360">TRANSPOSE(_xlfn._xlws.SORT(_xlfn._xlws.FILTER(cropSeason[crop_season_id]&amp;"|"&amp;cropSeason[experiment_year]&amp;"-"&amp;cropSeason[crop_id],cropSeason[experiment_id]=A360)))</f>
        <v>|-</v>
      </c>
    </row>
    <row r="361" spans="2:2" x14ac:dyDescent="0.25">
      <c r="B361" t="str" cm="1">
        <f t="array" ref="B361">TRANSPOSE(_xlfn._xlws.SORT(_xlfn._xlws.FILTER(cropSeason[crop_season_id]&amp;"|"&amp;cropSeason[experiment_year]&amp;"-"&amp;cropSeason[crop_id],cropSeason[experiment_id]=A361)))</f>
        <v>|-</v>
      </c>
    </row>
    <row r="362" spans="2:2" x14ac:dyDescent="0.25">
      <c r="B362" t="str" cm="1">
        <f t="array" ref="B362">TRANSPOSE(_xlfn._xlws.SORT(_xlfn._xlws.FILTER(cropSeason[crop_season_id]&amp;"|"&amp;cropSeason[experiment_year]&amp;"-"&amp;cropSeason[crop_id],cropSeason[experiment_id]=A362)))</f>
        <v>|-</v>
      </c>
    </row>
    <row r="363" spans="2:2" x14ac:dyDescent="0.25">
      <c r="B363" t="str" cm="1">
        <f t="array" ref="B363">TRANSPOSE(_xlfn._xlws.SORT(_xlfn._xlws.FILTER(cropSeason[crop_season_id]&amp;"|"&amp;cropSeason[experiment_year]&amp;"-"&amp;cropSeason[crop_id],cropSeason[experiment_id]=A363)))</f>
        <v>|-</v>
      </c>
    </row>
    <row r="364" spans="2:2" x14ac:dyDescent="0.25">
      <c r="B364" t="str" cm="1">
        <f t="array" ref="B364">TRANSPOSE(_xlfn._xlws.SORT(_xlfn._xlws.FILTER(cropSeason[crop_season_id]&amp;"|"&amp;cropSeason[experiment_year]&amp;"-"&amp;cropSeason[crop_id],cropSeason[experiment_id]=A364)))</f>
        <v>|-</v>
      </c>
    </row>
    <row r="365" spans="2:2" x14ac:dyDescent="0.25">
      <c r="B365" t="str" cm="1">
        <f t="array" ref="B365">TRANSPOSE(_xlfn._xlws.SORT(_xlfn._xlws.FILTER(cropSeason[crop_season_id]&amp;"|"&amp;cropSeason[experiment_year]&amp;"-"&amp;cropSeason[crop_id],cropSeason[experiment_id]=A365)))</f>
        <v>|-</v>
      </c>
    </row>
    <row r="366" spans="2:2" x14ac:dyDescent="0.25">
      <c r="B366" t="str" cm="1">
        <f t="array" ref="B366">TRANSPOSE(_xlfn._xlws.SORT(_xlfn._xlws.FILTER(cropSeason[crop_season_id]&amp;"|"&amp;cropSeason[experiment_year]&amp;"-"&amp;cropSeason[crop_id],cropSeason[experiment_id]=A366)))</f>
        <v>|-</v>
      </c>
    </row>
    <row r="367" spans="2:2" x14ac:dyDescent="0.25">
      <c r="B367" t="str" cm="1">
        <f t="array" ref="B367">TRANSPOSE(_xlfn._xlws.SORT(_xlfn._xlws.FILTER(cropSeason[crop_season_id]&amp;"|"&amp;cropSeason[experiment_year]&amp;"-"&amp;cropSeason[crop_id],cropSeason[experiment_id]=A367)))</f>
        <v>|-</v>
      </c>
    </row>
    <row r="368" spans="2:2" x14ac:dyDescent="0.25">
      <c r="B368" t="str" cm="1">
        <f t="array" ref="B368">TRANSPOSE(_xlfn._xlws.SORT(_xlfn._xlws.FILTER(cropSeason[crop_season_id]&amp;"|"&amp;cropSeason[experiment_year]&amp;"-"&amp;cropSeason[crop_id],cropSeason[experiment_id]=A368)))</f>
        <v>|-</v>
      </c>
    </row>
    <row r="369" spans="2:2" x14ac:dyDescent="0.25">
      <c r="B369" t="str" cm="1">
        <f t="array" ref="B369">TRANSPOSE(_xlfn._xlws.SORT(_xlfn._xlws.FILTER(cropSeason[crop_season_id]&amp;"|"&amp;cropSeason[experiment_year]&amp;"-"&amp;cropSeason[crop_id],cropSeason[experiment_id]=A369)))</f>
        <v>|-</v>
      </c>
    </row>
    <row r="370" spans="2:2" x14ac:dyDescent="0.25">
      <c r="B370" t="str" cm="1">
        <f t="array" ref="B370">TRANSPOSE(_xlfn._xlws.SORT(_xlfn._xlws.FILTER(cropSeason[crop_season_id]&amp;"|"&amp;cropSeason[experiment_year]&amp;"-"&amp;cropSeason[crop_id],cropSeason[experiment_id]=A370)))</f>
        <v>|-</v>
      </c>
    </row>
    <row r="371" spans="2:2" x14ac:dyDescent="0.25">
      <c r="B371" t="str" cm="1">
        <f t="array" ref="B371">TRANSPOSE(_xlfn._xlws.SORT(_xlfn._xlws.FILTER(cropSeason[crop_season_id]&amp;"|"&amp;cropSeason[experiment_year]&amp;"-"&amp;cropSeason[crop_id],cropSeason[experiment_id]=A371)))</f>
        <v>|-</v>
      </c>
    </row>
    <row r="372" spans="2:2" x14ac:dyDescent="0.25">
      <c r="B372" t="str" cm="1">
        <f t="array" ref="B372">TRANSPOSE(_xlfn._xlws.SORT(_xlfn._xlws.FILTER(cropSeason[crop_season_id]&amp;"|"&amp;cropSeason[experiment_year]&amp;"-"&amp;cropSeason[crop_id],cropSeason[experiment_id]=A372)))</f>
        <v>|-</v>
      </c>
    </row>
    <row r="373" spans="2:2" x14ac:dyDescent="0.25">
      <c r="B373" t="str" cm="1">
        <f t="array" ref="B373">TRANSPOSE(_xlfn._xlws.SORT(_xlfn._xlws.FILTER(cropSeason[crop_season_id]&amp;"|"&amp;cropSeason[experiment_year]&amp;"-"&amp;cropSeason[crop_id],cropSeason[experiment_id]=A373)))</f>
        <v>|-</v>
      </c>
    </row>
    <row r="374" spans="2:2" x14ac:dyDescent="0.25">
      <c r="B374" t="str" cm="1">
        <f t="array" ref="B374">TRANSPOSE(_xlfn._xlws.SORT(_xlfn._xlws.FILTER(cropSeason[crop_season_id]&amp;"|"&amp;cropSeason[experiment_year]&amp;"-"&amp;cropSeason[crop_id],cropSeason[experiment_id]=A374)))</f>
        <v>|-</v>
      </c>
    </row>
    <row r="375" spans="2:2" x14ac:dyDescent="0.25">
      <c r="B375" t="str" cm="1">
        <f t="array" ref="B375">TRANSPOSE(_xlfn._xlws.SORT(_xlfn._xlws.FILTER(cropSeason[crop_season_id]&amp;"|"&amp;cropSeason[experiment_year]&amp;"-"&amp;cropSeason[crop_id],cropSeason[experiment_id]=A375)))</f>
        <v>|-</v>
      </c>
    </row>
    <row r="376" spans="2:2" x14ac:dyDescent="0.25">
      <c r="B376" t="str" cm="1">
        <f t="array" ref="B376">TRANSPOSE(_xlfn._xlws.SORT(_xlfn._xlws.FILTER(cropSeason[crop_season_id]&amp;"|"&amp;cropSeason[experiment_year]&amp;"-"&amp;cropSeason[crop_id],cropSeason[experiment_id]=A376)))</f>
        <v>|-</v>
      </c>
    </row>
    <row r="377" spans="2:2" x14ac:dyDescent="0.25">
      <c r="B377" t="str" cm="1">
        <f t="array" ref="B377">TRANSPOSE(_xlfn._xlws.SORT(_xlfn._xlws.FILTER(cropSeason[crop_season_id]&amp;"|"&amp;cropSeason[experiment_year]&amp;"-"&amp;cropSeason[crop_id],cropSeason[experiment_id]=A377)))</f>
        <v>|-</v>
      </c>
    </row>
    <row r="378" spans="2:2" x14ac:dyDescent="0.25">
      <c r="B378" t="str" cm="1">
        <f t="array" ref="B378">TRANSPOSE(_xlfn._xlws.SORT(_xlfn._xlws.FILTER(cropSeason[crop_season_id]&amp;"|"&amp;cropSeason[experiment_year]&amp;"-"&amp;cropSeason[crop_id],cropSeason[experiment_id]=A378)))</f>
        <v>|-</v>
      </c>
    </row>
    <row r="379" spans="2:2" x14ac:dyDescent="0.25">
      <c r="B379" t="str" cm="1">
        <f t="array" ref="B379">TRANSPOSE(_xlfn._xlws.SORT(_xlfn._xlws.FILTER(cropSeason[crop_season_id]&amp;"|"&amp;cropSeason[experiment_year]&amp;"-"&amp;cropSeason[crop_id],cropSeason[experiment_id]=A379)))</f>
        <v>|-</v>
      </c>
    </row>
    <row r="380" spans="2:2" x14ac:dyDescent="0.25">
      <c r="B380" t="str" cm="1">
        <f t="array" ref="B380">TRANSPOSE(_xlfn._xlws.SORT(_xlfn._xlws.FILTER(cropSeason[crop_season_id]&amp;"|"&amp;cropSeason[experiment_year]&amp;"-"&amp;cropSeason[crop_id],cropSeason[experiment_id]=A380)))</f>
        <v>|-</v>
      </c>
    </row>
    <row r="381" spans="2:2" x14ac:dyDescent="0.25">
      <c r="B381" t="str" cm="1">
        <f t="array" ref="B381">TRANSPOSE(_xlfn._xlws.SORT(_xlfn._xlws.FILTER(cropSeason[crop_season_id]&amp;"|"&amp;cropSeason[experiment_year]&amp;"-"&amp;cropSeason[crop_id],cropSeason[experiment_id]=A381)))</f>
        <v>|-</v>
      </c>
    </row>
    <row r="382" spans="2:2" x14ac:dyDescent="0.25">
      <c r="B382" t="str" cm="1">
        <f t="array" ref="B382">TRANSPOSE(_xlfn._xlws.SORT(_xlfn._xlws.FILTER(cropSeason[crop_season_id]&amp;"|"&amp;cropSeason[experiment_year]&amp;"-"&amp;cropSeason[crop_id],cropSeason[experiment_id]=A382)))</f>
        <v>|-</v>
      </c>
    </row>
    <row r="383" spans="2:2" x14ac:dyDescent="0.25">
      <c r="B383" t="str" cm="1">
        <f t="array" ref="B383">TRANSPOSE(_xlfn._xlws.SORT(_xlfn._xlws.FILTER(cropSeason[crop_season_id]&amp;"|"&amp;cropSeason[experiment_year]&amp;"-"&amp;cropSeason[crop_id],cropSeason[experiment_id]=A383)))</f>
        <v>|-</v>
      </c>
    </row>
    <row r="384" spans="2:2" x14ac:dyDescent="0.25">
      <c r="B384" t="str" cm="1">
        <f t="array" ref="B384">TRANSPOSE(_xlfn._xlws.SORT(_xlfn._xlws.FILTER(cropSeason[crop_season_id]&amp;"|"&amp;cropSeason[experiment_year]&amp;"-"&amp;cropSeason[crop_id],cropSeason[experiment_id]=A384)))</f>
        <v>|-</v>
      </c>
    </row>
    <row r="385" spans="2:2" x14ac:dyDescent="0.25">
      <c r="B385" t="str" cm="1">
        <f t="array" ref="B385">TRANSPOSE(_xlfn._xlws.SORT(_xlfn._xlws.FILTER(cropSeason[crop_season_id]&amp;"|"&amp;cropSeason[experiment_year]&amp;"-"&amp;cropSeason[crop_id],cropSeason[experiment_id]=A385)))</f>
        <v>|-</v>
      </c>
    </row>
    <row r="386" spans="2:2" x14ac:dyDescent="0.25">
      <c r="B386" t="str" cm="1">
        <f t="array" ref="B386">TRANSPOSE(_xlfn._xlws.SORT(_xlfn._xlws.FILTER(cropSeason[crop_season_id]&amp;"|"&amp;cropSeason[experiment_year]&amp;"-"&amp;cropSeason[crop_id],cropSeason[experiment_id]=A386)))</f>
        <v>|-</v>
      </c>
    </row>
    <row r="387" spans="2:2" x14ac:dyDescent="0.25">
      <c r="B387" t="str" cm="1">
        <f t="array" ref="B387">TRANSPOSE(_xlfn._xlws.SORT(_xlfn._xlws.FILTER(cropSeason[crop_season_id]&amp;"|"&amp;cropSeason[experiment_year]&amp;"-"&amp;cropSeason[crop_id],cropSeason[experiment_id]=A387)))</f>
        <v>|-</v>
      </c>
    </row>
    <row r="388" spans="2:2" x14ac:dyDescent="0.25">
      <c r="B388" t="str" cm="1">
        <f t="array" ref="B388">TRANSPOSE(_xlfn._xlws.SORT(_xlfn._xlws.FILTER(cropSeason[crop_season_id]&amp;"|"&amp;cropSeason[experiment_year]&amp;"-"&amp;cropSeason[crop_id],cropSeason[experiment_id]=A388)))</f>
        <v>|-</v>
      </c>
    </row>
    <row r="389" spans="2:2" x14ac:dyDescent="0.25">
      <c r="B389" t="str" cm="1">
        <f t="array" ref="B389">TRANSPOSE(_xlfn._xlws.SORT(_xlfn._xlws.FILTER(cropSeason[crop_season_id]&amp;"|"&amp;cropSeason[experiment_year]&amp;"-"&amp;cropSeason[crop_id],cropSeason[experiment_id]=A389)))</f>
        <v>|-</v>
      </c>
    </row>
    <row r="390" spans="2:2" x14ac:dyDescent="0.25">
      <c r="B390" t="str" cm="1">
        <f t="array" ref="B390">TRANSPOSE(_xlfn._xlws.SORT(_xlfn._xlws.FILTER(cropSeason[crop_season_id]&amp;"|"&amp;cropSeason[experiment_year]&amp;"-"&amp;cropSeason[crop_id],cropSeason[experiment_id]=A390)))</f>
        <v>|-</v>
      </c>
    </row>
    <row r="391" spans="2:2" x14ac:dyDescent="0.25">
      <c r="B391" t="str" cm="1">
        <f t="array" ref="B391">TRANSPOSE(_xlfn._xlws.SORT(_xlfn._xlws.FILTER(cropSeason[crop_season_id]&amp;"|"&amp;cropSeason[experiment_year]&amp;"-"&amp;cropSeason[crop_id],cropSeason[experiment_id]=A391)))</f>
        <v>|-</v>
      </c>
    </row>
    <row r="392" spans="2:2" x14ac:dyDescent="0.25">
      <c r="B392" t="str" cm="1">
        <f t="array" ref="B392">TRANSPOSE(_xlfn._xlws.SORT(_xlfn._xlws.FILTER(cropSeason[crop_season_id]&amp;"|"&amp;cropSeason[experiment_year]&amp;"-"&amp;cropSeason[crop_id],cropSeason[experiment_id]=A392)))</f>
        <v>|-</v>
      </c>
    </row>
    <row r="393" spans="2:2" x14ac:dyDescent="0.25">
      <c r="B393" t="str" cm="1">
        <f t="array" ref="B393">TRANSPOSE(_xlfn._xlws.SORT(_xlfn._xlws.FILTER(cropSeason[crop_season_id]&amp;"|"&amp;cropSeason[experiment_year]&amp;"-"&amp;cropSeason[crop_id],cropSeason[experiment_id]=A393)))</f>
        <v>|-</v>
      </c>
    </row>
    <row r="394" spans="2:2" x14ac:dyDescent="0.25">
      <c r="B394" t="str" cm="1">
        <f t="array" ref="B394">TRANSPOSE(_xlfn._xlws.SORT(_xlfn._xlws.FILTER(cropSeason[crop_season_id]&amp;"|"&amp;cropSeason[experiment_year]&amp;"-"&amp;cropSeason[crop_id],cropSeason[experiment_id]=A394)))</f>
        <v>|-</v>
      </c>
    </row>
    <row r="395" spans="2:2" x14ac:dyDescent="0.25">
      <c r="B395" t="str" cm="1">
        <f t="array" ref="B395">TRANSPOSE(_xlfn._xlws.SORT(_xlfn._xlws.FILTER(cropSeason[crop_season_id]&amp;"|"&amp;cropSeason[experiment_year]&amp;"-"&amp;cropSeason[crop_id],cropSeason[experiment_id]=A395)))</f>
        <v>|-</v>
      </c>
    </row>
    <row r="396" spans="2:2" x14ac:dyDescent="0.25">
      <c r="B396" t="str" cm="1">
        <f t="array" ref="B396">TRANSPOSE(_xlfn._xlws.SORT(_xlfn._xlws.FILTER(cropSeason[crop_season_id]&amp;"|"&amp;cropSeason[experiment_year]&amp;"-"&amp;cropSeason[crop_id],cropSeason[experiment_id]=A396)))</f>
        <v>|-</v>
      </c>
    </row>
    <row r="397" spans="2:2" x14ac:dyDescent="0.25">
      <c r="B397" t="str" cm="1">
        <f t="array" ref="B397">TRANSPOSE(_xlfn._xlws.SORT(_xlfn._xlws.FILTER(cropSeason[crop_season_id]&amp;"|"&amp;cropSeason[experiment_year]&amp;"-"&amp;cropSeason[crop_id],cropSeason[experiment_id]=A397)))</f>
        <v>|-</v>
      </c>
    </row>
    <row r="398" spans="2:2" x14ac:dyDescent="0.25">
      <c r="B398" t="str" cm="1">
        <f t="array" ref="B398">TRANSPOSE(_xlfn._xlws.SORT(_xlfn._xlws.FILTER(cropSeason[crop_season_id]&amp;"|"&amp;cropSeason[experiment_year]&amp;"-"&amp;cropSeason[crop_id],cropSeason[experiment_id]=A398)))</f>
        <v>|-</v>
      </c>
    </row>
    <row r="399" spans="2:2" x14ac:dyDescent="0.25">
      <c r="B399" t="str" cm="1">
        <f t="array" ref="B399">TRANSPOSE(_xlfn._xlws.SORT(_xlfn._xlws.FILTER(cropSeason[crop_season_id]&amp;"|"&amp;cropSeason[experiment_year]&amp;"-"&amp;cropSeason[crop_id],cropSeason[experiment_id]=A399)))</f>
        <v>|-</v>
      </c>
    </row>
    <row r="400" spans="2:2" x14ac:dyDescent="0.25">
      <c r="B400" t="str" cm="1">
        <f t="array" ref="B400">TRANSPOSE(_xlfn._xlws.SORT(_xlfn._xlws.FILTER(cropSeason[crop_season_id]&amp;"|"&amp;cropSeason[experiment_year]&amp;"-"&amp;cropSeason[crop_id],cropSeason[experiment_id]=A400)))</f>
        <v>|-</v>
      </c>
    </row>
    <row r="401" spans="2:2" x14ac:dyDescent="0.25">
      <c r="B401" t="str" cm="1">
        <f t="array" ref="B401">TRANSPOSE(_xlfn._xlws.SORT(_xlfn._xlws.FILTER(cropSeason[crop_season_id]&amp;"|"&amp;cropSeason[experiment_year]&amp;"-"&amp;cropSeason[crop_id],cropSeason[experiment_id]=A401)))</f>
        <v>|-</v>
      </c>
    </row>
    <row r="402" spans="2:2" x14ac:dyDescent="0.25">
      <c r="B402" t="str" cm="1">
        <f t="array" ref="B402">TRANSPOSE(_xlfn._xlws.SORT(_xlfn._xlws.FILTER(cropSeason[crop_season_id]&amp;"|"&amp;cropSeason[experiment_year]&amp;"-"&amp;cropSeason[crop_id],cropSeason[experiment_id]=A402)))</f>
        <v>|-</v>
      </c>
    </row>
    <row r="403" spans="2:2" x14ac:dyDescent="0.25">
      <c r="B403" t="str" cm="1">
        <f t="array" ref="B403">TRANSPOSE(_xlfn._xlws.SORT(_xlfn._xlws.FILTER(cropSeason[crop_season_id]&amp;"|"&amp;cropSeason[experiment_year]&amp;"-"&amp;cropSeason[crop_id],cropSeason[experiment_id]=A403)))</f>
        <v>|-</v>
      </c>
    </row>
    <row r="404" spans="2:2" x14ac:dyDescent="0.25">
      <c r="B404" t="str" cm="1">
        <f t="array" ref="B404">TRANSPOSE(_xlfn._xlws.SORT(_xlfn._xlws.FILTER(cropSeason[crop_season_id]&amp;"|"&amp;cropSeason[experiment_year]&amp;"-"&amp;cropSeason[crop_id],cropSeason[experiment_id]=A404)))</f>
        <v>|-</v>
      </c>
    </row>
    <row r="405" spans="2:2" x14ac:dyDescent="0.25">
      <c r="B405" t="str" cm="1">
        <f t="array" ref="B405">TRANSPOSE(_xlfn._xlws.SORT(_xlfn._xlws.FILTER(cropSeason[crop_season_id]&amp;"|"&amp;cropSeason[experiment_year]&amp;"-"&amp;cropSeason[crop_id],cropSeason[experiment_id]=A405)))</f>
        <v>|-</v>
      </c>
    </row>
    <row r="406" spans="2:2" x14ac:dyDescent="0.25">
      <c r="B406" t="str" cm="1">
        <f t="array" ref="B406">TRANSPOSE(_xlfn._xlws.SORT(_xlfn._xlws.FILTER(cropSeason[crop_season_id]&amp;"|"&amp;cropSeason[experiment_year]&amp;"-"&amp;cropSeason[crop_id],cropSeason[experiment_id]=A406)))</f>
        <v>|-</v>
      </c>
    </row>
    <row r="407" spans="2:2" x14ac:dyDescent="0.25">
      <c r="B407" t="str" cm="1">
        <f t="array" ref="B407">TRANSPOSE(_xlfn._xlws.SORT(_xlfn._xlws.FILTER(cropSeason[crop_season_id]&amp;"|"&amp;cropSeason[experiment_year]&amp;"-"&amp;cropSeason[crop_id],cropSeason[experiment_id]=A407)))</f>
        <v>|-</v>
      </c>
    </row>
    <row r="408" spans="2:2" x14ac:dyDescent="0.25">
      <c r="B408" t="str" cm="1">
        <f t="array" ref="B408">TRANSPOSE(_xlfn._xlws.SORT(_xlfn._xlws.FILTER(cropSeason[crop_season_id]&amp;"|"&amp;cropSeason[experiment_year]&amp;"-"&amp;cropSeason[crop_id],cropSeason[experiment_id]=A408)))</f>
        <v>|-</v>
      </c>
    </row>
    <row r="409" spans="2:2" x14ac:dyDescent="0.25">
      <c r="B409" t="str" cm="1">
        <f t="array" ref="B409">TRANSPOSE(_xlfn._xlws.SORT(_xlfn._xlws.FILTER(cropSeason[crop_season_id]&amp;"|"&amp;cropSeason[experiment_year]&amp;"-"&amp;cropSeason[crop_id],cropSeason[experiment_id]=A409)))</f>
        <v>|-</v>
      </c>
    </row>
    <row r="410" spans="2:2" x14ac:dyDescent="0.25">
      <c r="B410" t="str" cm="1">
        <f t="array" ref="B410">TRANSPOSE(_xlfn._xlws.SORT(_xlfn._xlws.FILTER(cropSeason[crop_season_id]&amp;"|"&amp;cropSeason[experiment_year]&amp;"-"&amp;cropSeason[crop_id],cropSeason[experiment_id]=A410)))</f>
        <v>|-</v>
      </c>
    </row>
    <row r="411" spans="2:2" x14ac:dyDescent="0.25">
      <c r="B411" t="str" cm="1">
        <f t="array" ref="B411">TRANSPOSE(_xlfn._xlws.SORT(_xlfn._xlws.FILTER(cropSeason[crop_season_id]&amp;"|"&amp;cropSeason[experiment_year]&amp;"-"&amp;cropSeason[crop_id],cropSeason[experiment_id]=A411)))</f>
        <v>|-</v>
      </c>
    </row>
    <row r="412" spans="2:2" x14ac:dyDescent="0.25">
      <c r="B412" t="str" cm="1">
        <f t="array" ref="B412">TRANSPOSE(_xlfn._xlws.SORT(_xlfn._xlws.FILTER(cropSeason[crop_season_id]&amp;"|"&amp;cropSeason[experiment_year]&amp;"-"&amp;cropSeason[crop_id],cropSeason[experiment_id]=A412)))</f>
        <v>|-</v>
      </c>
    </row>
    <row r="413" spans="2:2" x14ac:dyDescent="0.25">
      <c r="B413" t="str" cm="1">
        <f t="array" ref="B413">TRANSPOSE(_xlfn._xlws.SORT(_xlfn._xlws.FILTER(cropSeason[crop_season_id]&amp;"|"&amp;cropSeason[experiment_year]&amp;"-"&amp;cropSeason[crop_id],cropSeason[experiment_id]=A413)))</f>
        <v>|-</v>
      </c>
    </row>
    <row r="414" spans="2:2" x14ac:dyDescent="0.25">
      <c r="B414" t="str" cm="1">
        <f t="array" ref="B414">TRANSPOSE(_xlfn._xlws.SORT(_xlfn._xlws.FILTER(cropSeason[crop_season_id]&amp;"|"&amp;cropSeason[experiment_year]&amp;"-"&amp;cropSeason[crop_id],cropSeason[experiment_id]=A414)))</f>
        <v>|-</v>
      </c>
    </row>
    <row r="415" spans="2:2" x14ac:dyDescent="0.25">
      <c r="B415" t="str" cm="1">
        <f t="array" ref="B415">TRANSPOSE(_xlfn._xlws.SORT(_xlfn._xlws.FILTER(cropSeason[crop_season_id]&amp;"|"&amp;cropSeason[experiment_year]&amp;"-"&amp;cropSeason[crop_id],cropSeason[experiment_id]=A415)))</f>
        <v>|-</v>
      </c>
    </row>
    <row r="416" spans="2:2" x14ac:dyDescent="0.25">
      <c r="B416" t="str" cm="1">
        <f t="array" ref="B416">TRANSPOSE(_xlfn._xlws.SORT(_xlfn._xlws.FILTER(cropSeason[crop_season_id]&amp;"|"&amp;cropSeason[experiment_year]&amp;"-"&amp;cropSeason[crop_id],cropSeason[experiment_id]=A416)))</f>
        <v>|-</v>
      </c>
    </row>
    <row r="417" spans="2:2" x14ac:dyDescent="0.25">
      <c r="B417" t="str" cm="1">
        <f t="array" ref="B417">TRANSPOSE(_xlfn._xlws.SORT(_xlfn._xlws.FILTER(cropSeason[crop_season_id]&amp;"|"&amp;cropSeason[experiment_year]&amp;"-"&amp;cropSeason[crop_id],cropSeason[experiment_id]=A417)))</f>
        <v>|-</v>
      </c>
    </row>
    <row r="418" spans="2:2" x14ac:dyDescent="0.25">
      <c r="B418" t="str" cm="1">
        <f t="array" ref="B418">TRANSPOSE(_xlfn._xlws.SORT(_xlfn._xlws.FILTER(cropSeason[crop_season_id]&amp;"|"&amp;cropSeason[experiment_year]&amp;"-"&amp;cropSeason[crop_id],cropSeason[experiment_id]=A418)))</f>
        <v>|-</v>
      </c>
    </row>
    <row r="419" spans="2:2" x14ac:dyDescent="0.25">
      <c r="B419" t="str" cm="1">
        <f t="array" ref="B419">TRANSPOSE(_xlfn._xlws.SORT(_xlfn._xlws.FILTER(cropSeason[crop_season_id]&amp;"|"&amp;cropSeason[experiment_year]&amp;"-"&amp;cropSeason[crop_id],cropSeason[experiment_id]=A419)))</f>
        <v>|-</v>
      </c>
    </row>
    <row r="420" spans="2:2" x14ac:dyDescent="0.25">
      <c r="B420" t="str" cm="1">
        <f t="array" ref="B420">TRANSPOSE(_xlfn._xlws.SORT(_xlfn._xlws.FILTER(cropSeason[crop_season_id]&amp;"|"&amp;cropSeason[experiment_year]&amp;"-"&amp;cropSeason[crop_id],cropSeason[experiment_id]=A420)))</f>
        <v>|-</v>
      </c>
    </row>
    <row r="421" spans="2:2" x14ac:dyDescent="0.25">
      <c r="B421" t="str" cm="1">
        <f t="array" ref="B421">TRANSPOSE(_xlfn._xlws.SORT(_xlfn._xlws.FILTER(cropSeason[crop_season_id]&amp;"|"&amp;cropSeason[experiment_year]&amp;"-"&amp;cropSeason[crop_id],cropSeason[experiment_id]=A421)))</f>
        <v>|-</v>
      </c>
    </row>
    <row r="422" spans="2:2" x14ac:dyDescent="0.25">
      <c r="B422" t="str" cm="1">
        <f t="array" ref="B422">TRANSPOSE(_xlfn._xlws.SORT(_xlfn._xlws.FILTER(cropSeason[crop_season_id]&amp;"|"&amp;cropSeason[experiment_year]&amp;"-"&amp;cropSeason[crop_id],cropSeason[experiment_id]=A422)))</f>
        <v>|-</v>
      </c>
    </row>
    <row r="423" spans="2:2" x14ac:dyDescent="0.25">
      <c r="B423" t="str" cm="1">
        <f t="array" ref="B423">TRANSPOSE(_xlfn._xlws.SORT(_xlfn._xlws.FILTER(cropSeason[crop_season_id]&amp;"|"&amp;cropSeason[experiment_year]&amp;"-"&amp;cropSeason[crop_id],cropSeason[experiment_id]=A423)))</f>
        <v>|-</v>
      </c>
    </row>
    <row r="424" spans="2:2" x14ac:dyDescent="0.25">
      <c r="B424" t="str" cm="1">
        <f t="array" ref="B424">TRANSPOSE(_xlfn._xlws.SORT(_xlfn._xlws.FILTER(cropSeason[crop_season_id]&amp;"|"&amp;cropSeason[experiment_year]&amp;"-"&amp;cropSeason[crop_id],cropSeason[experiment_id]=A424)))</f>
        <v>|-</v>
      </c>
    </row>
    <row r="425" spans="2:2" x14ac:dyDescent="0.25">
      <c r="B425" t="str" cm="1">
        <f t="array" ref="B425">TRANSPOSE(_xlfn._xlws.SORT(_xlfn._xlws.FILTER(cropSeason[crop_season_id]&amp;"|"&amp;cropSeason[experiment_year]&amp;"-"&amp;cropSeason[crop_id],cropSeason[experiment_id]=A425)))</f>
        <v>|-</v>
      </c>
    </row>
    <row r="426" spans="2:2" x14ac:dyDescent="0.25">
      <c r="B426" t="str" cm="1">
        <f t="array" ref="B426">TRANSPOSE(_xlfn._xlws.SORT(_xlfn._xlws.FILTER(cropSeason[crop_season_id]&amp;"|"&amp;cropSeason[experiment_year]&amp;"-"&amp;cropSeason[crop_id],cropSeason[experiment_id]=A426)))</f>
        <v>|-</v>
      </c>
    </row>
    <row r="427" spans="2:2" x14ac:dyDescent="0.25">
      <c r="B427" t="str" cm="1">
        <f t="array" ref="B427">TRANSPOSE(_xlfn._xlws.SORT(_xlfn._xlws.FILTER(cropSeason[crop_season_id]&amp;"|"&amp;cropSeason[experiment_year]&amp;"-"&amp;cropSeason[crop_id],cropSeason[experiment_id]=A427)))</f>
        <v>|-</v>
      </c>
    </row>
    <row r="428" spans="2:2" x14ac:dyDescent="0.25">
      <c r="B428" t="str" cm="1">
        <f t="array" ref="B428">TRANSPOSE(_xlfn._xlws.SORT(_xlfn._xlws.FILTER(cropSeason[crop_season_id]&amp;"|"&amp;cropSeason[experiment_year]&amp;"-"&amp;cropSeason[crop_id],cropSeason[experiment_id]=A428)))</f>
        <v>|-</v>
      </c>
    </row>
    <row r="429" spans="2:2" x14ac:dyDescent="0.25">
      <c r="B429" t="str" cm="1">
        <f t="array" ref="B429">TRANSPOSE(_xlfn._xlws.SORT(_xlfn._xlws.FILTER(cropSeason[crop_season_id]&amp;"|"&amp;cropSeason[experiment_year]&amp;"-"&amp;cropSeason[crop_id],cropSeason[experiment_id]=A429)))</f>
        <v>|-</v>
      </c>
    </row>
    <row r="430" spans="2:2" x14ac:dyDescent="0.25">
      <c r="B430" t="str" cm="1">
        <f t="array" ref="B430">TRANSPOSE(_xlfn._xlws.SORT(_xlfn._xlws.FILTER(cropSeason[crop_season_id]&amp;"|"&amp;cropSeason[experiment_year]&amp;"-"&amp;cropSeason[crop_id],cropSeason[experiment_id]=A430)))</f>
        <v>|-</v>
      </c>
    </row>
    <row r="431" spans="2:2" x14ac:dyDescent="0.25">
      <c r="B431" t="str" cm="1">
        <f t="array" ref="B431">TRANSPOSE(_xlfn._xlws.SORT(_xlfn._xlws.FILTER(cropSeason[crop_season_id]&amp;"|"&amp;cropSeason[experiment_year]&amp;"-"&amp;cropSeason[crop_id],cropSeason[experiment_id]=A431)))</f>
        <v>|-</v>
      </c>
    </row>
    <row r="432" spans="2:2" x14ac:dyDescent="0.25">
      <c r="B432" t="str" cm="1">
        <f t="array" ref="B432">TRANSPOSE(_xlfn._xlws.SORT(_xlfn._xlws.FILTER(cropSeason[crop_season_id]&amp;"|"&amp;cropSeason[experiment_year]&amp;"-"&amp;cropSeason[crop_id],cropSeason[experiment_id]=A432)))</f>
        <v>|-</v>
      </c>
    </row>
    <row r="433" spans="2:2" x14ac:dyDescent="0.25">
      <c r="B433" t="str" cm="1">
        <f t="array" ref="B433">TRANSPOSE(_xlfn._xlws.SORT(_xlfn._xlws.FILTER(cropSeason[crop_season_id]&amp;"|"&amp;cropSeason[experiment_year]&amp;"-"&amp;cropSeason[crop_id],cropSeason[experiment_id]=A433)))</f>
        <v>|-</v>
      </c>
    </row>
    <row r="434" spans="2:2" x14ac:dyDescent="0.25">
      <c r="B434" t="str" cm="1">
        <f t="array" ref="B434">TRANSPOSE(_xlfn._xlws.SORT(_xlfn._xlws.FILTER(cropSeason[crop_season_id]&amp;"|"&amp;cropSeason[experiment_year]&amp;"-"&amp;cropSeason[crop_id],cropSeason[experiment_id]=A434)))</f>
        <v>|-</v>
      </c>
    </row>
    <row r="435" spans="2:2" x14ac:dyDescent="0.25">
      <c r="B435" t="str" cm="1">
        <f t="array" ref="B435">TRANSPOSE(_xlfn._xlws.SORT(_xlfn._xlws.FILTER(cropSeason[crop_season_id]&amp;"|"&amp;cropSeason[experiment_year]&amp;"-"&amp;cropSeason[crop_id],cropSeason[experiment_id]=A435)))</f>
        <v>|-</v>
      </c>
    </row>
    <row r="436" spans="2:2" x14ac:dyDescent="0.25">
      <c r="B436" t="str" cm="1">
        <f t="array" ref="B436">TRANSPOSE(_xlfn._xlws.SORT(_xlfn._xlws.FILTER(cropSeason[crop_season_id]&amp;"|"&amp;cropSeason[experiment_year]&amp;"-"&amp;cropSeason[crop_id],cropSeason[experiment_id]=A436)))</f>
        <v>|-</v>
      </c>
    </row>
    <row r="437" spans="2:2" x14ac:dyDescent="0.25">
      <c r="B437" t="str" cm="1">
        <f t="array" ref="B437">TRANSPOSE(_xlfn._xlws.SORT(_xlfn._xlws.FILTER(cropSeason[crop_season_id]&amp;"|"&amp;cropSeason[experiment_year]&amp;"-"&amp;cropSeason[crop_id],cropSeason[experiment_id]=A437)))</f>
        <v>|-</v>
      </c>
    </row>
    <row r="438" spans="2:2" x14ac:dyDescent="0.25">
      <c r="B438" t="str" cm="1">
        <f t="array" ref="B438">TRANSPOSE(_xlfn._xlws.SORT(_xlfn._xlws.FILTER(cropSeason[crop_season_id]&amp;"|"&amp;cropSeason[experiment_year]&amp;"-"&amp;cropSeason[crop_id],cropSeason[experiment_id]=A438)))</f>
        <v>|-</v>
      </c>
    </row>
    <row r="439" spans="2:2" x14ac:dyDescent="0.25">
      <c r="B439" t="str" cm="1">
        <f t="array" ref="B439">TRANSPOSE(_xlfn._xlws.SORT(_xlfn._xlws.FILTER(cropSeason[crop_season_id]&amp;"|"&amp;cropSeason[experiment_year]&amp;"-"&amp;cropSeason[crop_id],cropSeason[experiment_id]=A439)))</f>
        <v>|-</v>
      </c>
    </row>
    <row r="440" spans="2:2" x14ac:dyDescent="0.25">
      <c r="B440" t="str" cm="1">
        <f t="array" ref="B440">TRANSPOSE(_xlfn._xlws.SORT(_xlfn._xlws.FILTER(cropSeason[crop_season_id]&amp;"|"&amp;cropSeason[experiment_year]&amp;"-"&amp;cropSeason[crop_id],cropSeason[experiment_id]=A440)))</f>
        <v>|-</v>
      </c>
    </row>
    <row r="441" spans="2:2" x14ac:dyDescent="0.25">
      <c r="B441" t="str" cm="1">
        <f t="array" ref="B441">TRANSPOSE(_xlfn._xlws.SORT(_xlfn._xlws.FILTER(cropSeason[crop_season_id]&amp;"|"&amp;cropSeason[experiment_year]&amp;"-"&amp;cropSeason[crop_id],cropSeason[experiment_id]=A441)))</f>
        <v>|-</v>
      </c>
    </row>
    <row r="442" spans="2:2" x14ac:dyDescent="0.25">
      <c r="B442" t="str" cm="1">
        <f t="array" ref="B442">TRANSPOSE(_xlfn._xlws.SORT(_xlfn._xlws.FILTER(cropSeason[crop_season_id]&amp;"|"&amp;cropSeason[experiment_year]&amp;"-"&amp;cropSeason[crop_id],cropSeason[experiment_id]=A442)))</f>
        <v>|-</v>
      </c>
    </row>
    <row r="443" spans="2:2" x14ac:dyDescent="0.25">
      <c r="B443" t="str" cm="1">
        <f t="array" ref="B443">TRANSPOSE(_xlfn._xlws.SORT(_xlfn._xlws.FILTER(cropSeason[crop_season_id]&amp;"|"&amp;cropSeason[experiment_year]&amp;"-"&amp;cropSeason[crop_id],cropSeason[experiment_id]=A443)))</f>
        <v>|-</v>
      </c>
    </row>
    <row r="444" spans="2:2" x14ac:dyDescent="0.25">
      <c r="B444" t="str" cm="1">
        <f t="array" ref="B444">TRANSPOSE(_xlfn._xlws.SORT(_xlfn._xlws.FILTER(cropSeason[crop_season_id]&amp;"|"&amp;cropSeason[experiment_year]&amp;"-"&amp;cropSeason[crop_id],cropSeason[experiment_id]=A444)))</f>
        <v>|-</v>
      </c>
    </row>
    <row r="445" spans="2:2" x14ac:dyDescent="0.25">
      <c r="B445" t="str" cm="1">
        <f t="array" ref="B445">TRANSPOSE(_xlfn._xlws.SORT(_xlfn._xlws.FILTER(cropSeason[crop_season_id]&amp;"|"&amp;cropSeason[experiment_year]&amp;"-"&amp;cropSeason[crop_id],cropSeason[experiment_id]=A445)))</f>
        <v>|-</v>
      </c>
    </row>
    <row r="446" spans="2:2" x14ac:dyDescent="0.25">
      <c r="B446" t="str" cm="1">
        <f t="array" ref="B446">TRANSPOSE(_xlfn._xlws.SORT(_xlfn._xlws.FILTER(cropSeason[crop_season_id]&amp;"|"&amp;cropSeason[experiment_year]&amp;"-"&amp;cropSeason[crop_id],cropSeason[experiment_id]=A446)))</f>
        <v>|-</v>
      </c>
    </row>
    <row r="447" spans="2:2" x14ac:dyDescent="0.25">
      <c r="B447" t="str" cm="1">
        <f t="array" ref="B447">TRANSPOSE(_xlfn._xlws.SORT(_xlfn._xlws.FILTER(cropSeason[crop_season_id]&amp;"|"&amp;cropSeason[experiment_year]&amp;"-"&amp;cropSeason[crop_id],cropSeason[experiment_id]=A447)))</f>
        <v>|-</v>
      </c>
    </row>
    <row r="448" spans="2:2" x14ac:dyDescent="0.25">
      <c r="B448" t="str" cm="1">
        <f t="array" ref="B448">TRANSPOSE(_xlfn._xlws.SORT(_xlfn._xlws.FILTER(cropSeason[crop_season_id]&amp;"|"&amp;cropSeason[experiment_year]&amp;"-"&amp;cropSeason[crop_id],cropSeason[experiment_id]=A448)))</f>
        <v>|-</v>
      </c>
    </row>
    <row r="449" spans="2:2" x14ac:dyDescent="0.25">
      <c r="B449" t="str" cm="1">
        <f t="array" ref="B449">TRANSPOSE(_xlfn._xlws.SORT(_xlfn._xlws.FILTER(cropSeason[crop_season_id]&amp;"|"&amp;cropSeason[experiment_year]&amp;"-"&amp;cropSeason[crop_id],cropSeason[experiment_id]=A449)))</f>
        <v>|-</v>
      </c>
    </row>
    <row r="450" spans="2:2" x14ac:dyDescent="0.25">
      <c r="B450" t="str" cm="1">
        <f t="array" ref="B450">TRANSPOSE(_xlfn._xlws.SORT(_xlfn._xlws.FILTER(cropSeason[crop_season_id]&amp;"|"&amp;cropSeason[experiment_year]&amp;"-"&amp;cropSeason[crop_id],cropSeason[experiment_id]=A450)))</f>
        <v>|-</v>
      </c>
    </row>
    <row r="451" spans="2:2" x14ac:dyDescent="0.25">
      <c r="B451" t="str" cm="1">
        <f t="array" ref="B451">TRANSPOSE(_xlfn._xlws.SORT(_xlfn._xlws.FILTER(cropSeason[crop_season_id]&amp;"|"&amp;cropSeason[experiment_year]&amp;"-"&amp;cropSeason[crop_id],cropSeason[experiment_id]=A451)))</f>
        <v>|-</v>
      </c>
    </row>
    <row r="452" spans="2:2" x14ac:dyDescent="0.25">
      <c r="B452" t="str" cm="1">
        <f t="array" ref="B452">TRANSPOSE(_xlfn._xlws.SORT(_xlfn._xlws.FILTER(cropSeason[crop_season_id]&amp;"|"&amp;cropSeason[experiment_year]&amp;"-"&amp;cropSeason[crop_id],cropSeason[experiment_id]=A452)))</f>
        <v>|-</v>
      </c>
    </row>
    <row r="453" spans="2:2" x14ac:dyDescent="0.25">
      <c r="B453" t="str" cm="1">
        <f t="array" ref="B453">TRANSPOSE(_xlfn._xlws.SORT(_xlfn._xlws.FILTER(cropSeason[crop_season_id]&amp;"|"&amp;cropSeason[experiment_year]&amp;"-"&amp;cropSeason[crop_id],cropSeason[experiment_id]=A453)))</f>
        <v>|-</v>
      </c>
    </row>
    <row r="454" spans="2:2" x14ac:dyDescent="0.25">
      <c r="B454" t="str" cm="1">
        <f t="array" ref="B454">TRANSPOSE(_xlfn._xlws.SORT(_xlfn._xlws.FILTER(cropSeason[crop_season_id]&amp;"|"&amp;cropSeason[experiment_year]&amp;"-"&amp;cropSeason[crop_id],cropSeason[experiment_id]=A454)))</f>
        <v>|-</v>
      </c>
    </row>
    <row r="455" spans="2:2" x14ac:dyDescent="0.25">
      <c r="B455" t="str" cm="1">
        <f t="array" ref="B455">TRANSPOSE(_xlfn._xlws.SORT(_xlfn._xlws.FILTER(cropSeason[crop_season_id]&amp;"|"&amp;cropSeason[experiment_year]&amp;"-"&amp;cropSeason[crop_id],cropSeason[experiment_id]=A455)))</f>
        <v>|-</v>
      </c>
    </row>
    <row r="456" spans="2:2" x14ac:dyDescent="0.25">
      <c r="B456" t="str" cm="1">
        <f t="array" ref="B456">TRANSPOSE(_xlfn._xlws.SORT(_xlfn._xlws.FILTER(cropSeason[crop_season_id]&amp;"|"&amp;cropSeason[experiment_year]&amp;"-"&amp;cropSeason[crop_id],cropSeason[experiment_id]=A456)))</f>
        <v>|-</v>
      </c>
    </row>
    <row r="457" spans="2:2" x14ac:dyDescent="0.25">
      <c r="B457" t="str" cm="1">
        <f t="array" ref="B457">TRANSPOSE(_xlfn._xlws.SORT(_xlfn._xlws.FILTER(cropSeason[crop_season_id]&amp;"|"&amp;cropSeason[experiment_year]&amp;"-"&amp;cropSeason[crop_id],cropSeason[experiment_id]=A457)))</f>
        <v>|-</v>
      </c>
    </row>
    <row r="458" spans="2:2" x14ac:dyDescent="0.25">
      <c r="B458" t="str" cm="1">
        <f t="array" ref="B458">TRANSPOSE(_xlfn._xlws.SORT(_xlfn._xlws.FILTER(cropSeason[crop_season_id]&amp;"|"&amp;cropSeason[experiment_year]&amp;"-"&amp;cropSeason[crop_id],cropSeason[experiment_id]=A458)))</f>
        <v>|-</v>
      </c>
    </row>
    <row r="459" spans="2:2" x14ac:dyDescent="0.25">
      <c r="B459" t="str" cm="1">
        <f t="array" ref="B459">TRANSPOSE(_xlfn._xlws.SORT(_xlfn._xlws.FILTER(cropSeason[crop_season_id]&amp;"|"&amp;cropSeason[experiment_year]&amp;"-"&amp;cropSeason[crop_id],cropSeason[experiment_id]=A459)))</f>
        <v>|-</v>
      </c>
    </row>
    <row r="460" spans="2:2" x14ac:dyDescent="0.25">
      <c r="B460" t="str" cm="1">
        <f t="array" ref="B460">TRANSPOSE(_xlfn._xlws.SORT(_xlfn._xlws.FILTER(cropSeason[crop_season_id]&amp;"|"&amp;cropSeason[experiment_year]&amp;"-"&amp;cropSeason[crop_id],cropSeason[experiment_id]=A460)))</f>
        <v>|-</v>
      </c>
    </row>
    <row r="461" spans="2:2" x14ac:dyDescent="0.25">
      <c r="B461" t="str" cm="1">
        <f t="array" ref="B461">TRANSPOSE(_xlfn._xlws.SORT(_xlfn._xlws.FILTER(cropSeason[crop_season_id]&amp;"|"&amp;cropSeason[experiment_year]&amp;"-"&amp;cropSeason[crop_id],cropSeason[experiment_id]=A461)))</f>
        <v>|-</v>
      </c>
    </row>
    <row r="462" spans="2:2" x14ac:dyDescent="0.25">
      <c r="B462" t="str" cm="1">
        <f t="array" ref="B462">TRANSPOSE(_xlfn._xlws.SORT(_xlfn._xlws.FILTER(cropSeason[crop_season_id]&amp;"|"&amp;cropSeason[experiment_year]&amp;"-"&amp;cropSeason[crop_id],cropSeason[experiment_id]=A462)))</f>
        <v>|-</v>
      </c>
    </row>
    <row r="463" spans="2:2" x14ac:dyDescent="0.25">
      <c r="B463" t="str" cm="1">
        <f t="array" ref="B463">TRANSPOSE(_xlfn._xlws.SORT(_xlfn._xlws.FILTER(cropSeason[crop_season_id]&amp;"|"&amp;cropSeason[experiment_year]&amp;"-"&amp;cropSeason[crop_id],cropSeason[experiment_id]=A463)))</f>
        <v>|-</v>
      </c>
    </row>
    <row r="464" spans="2:2" x14ac:dyDescent="0.25">
      <c r="B464" t="str" cm="1">
        <f t="array" ref="B464">TRANSPOSE(_xlfn._xlws.SORT(_xlfn._xlws.FILTER(cropSeason[crop_season_id]&amp;"|"&amp;cropSeason[experiment_year]&amp;"-"&amp;cropSeason[crop_id],cropSeason[experiment_id]=A464)))</f>
        <v>|-</v>
      </c>
    </row>
    <row r="465" spans="2:2" x14ac:dyDescent="0.25">
      <c r="B465" t="str" cm="1">
        <f t="array" ref="B465">TRANSPOSE(_xlfn._xlws.SORT(_xlfn._xlws.FILTER(cropSeason[crop_season_id]&amp;"|"&amp;cropSeason[experiment_year]&amp;"-"&amp;cropSeason[crop_id],cropSeason[experiment_id]=A465)))</f>
        <v>|-</v>
      </c>
    </row>
    <row r="466" spans="2:2" x14ac:dyDescent="0.25">
      <c r="B466" t="str" cm="1">
        <f t="array" ref="B466">TRANSPOSE(_xlfn._xlws.SORT(_xlfn._xlws.FILTER(cropSeason[crop_season_id]&amp;"|"&amp;cropSeason[experiment_year]&amp;"-"&amp;cropSeason[crop_id],cropSeason[experiment_id]=A466)))</f>
        <v>|-</v>
      </c>
    </row>
    <row r="467" spans="2:2" x14ac:dyDescent="0.25">
      <c r="B467" t="str" cm="1">
        <f t="array" ref="B467">TRANSPOSE(_xlfn._xlws.SORT(_xlfn._xlws.FILTER(cropSeason[crop_season_id]&amp;"|"&amp;cropSeason[experiment_year]&amp;"-"&amp;cropSeason[crop_id],cropSeason[experiment_id]=A467)))</f>
        <v>|-</v>
      </c>
    </row>
    <row r="468" spans="2:2" x14ac:dyDescent="0.25">
      <c r="B468" t="str" cm="1">
        <f t="array" ref="B468">TRANSPOSE(_xlfn._xlws.SORT(_xlfn._xlws.FILTER(cropSeason[crop_season_id]&amp;"|"&amp;cropSeason[experiment_year]&amp;"-"&amp;cropSeason[crop_id],cropSeason[experiment_id]=A468)))</f>
        <v>|-</v>
      </c>
    </row>
    <row r="469" spans="2:2" x14ac:dyDescent="0.25">
      <c r="B469" t="str" cm="1">
        <f t="array" ref="B469">TRANSPOSE(_xlfn._xlws.SORT(_xlfn._xlws.FILTER(cropSeason[crop_season_id]&amp;"|"&amp;cropSeason[experiment_year]&amp;"-"&amp;cropSeason[crop_id],cropSeason[experiment_id]=A469)))</f>
        <v>|-</v>
      </c>
    </row>
    <row r="470" spans="2:2" x14ac:dyDescent="0.25">
      <c r="B470" t="str" cm="1">
        <f t="array" ref="B470">TRANSPOSE(_xlfn._xlws.SORT(_xlfn._xlws.FILTER(cropSeason[crop_season_id]&amp;"|"&amp;cropSeason[experiment_year]&amp;"-"&amp;cropSeason[crop_id],cropSeason[experiment_id]=A470)))</f>
        <v>|-</v>
      </c>
    </row>
    <row r="471" spans="2:2" x14ac:dyDescent="0.25">
      <c r="B471" t="str" cm="1">
        <f t="array" ref="B471">TRANSPOSE(_xlfn._xlws.SORT(_xlfn._xlws.FILTER(cropSeason[crop_season_id]&amp;"|"&amp;cropSeason[experiment_year]&amp;"-"&amp;cropSeason[crop_id],cropSeason[experiment_id]=A471)))</f>
        <v>|-</v>
      </c>
    </row>
    <row r="472" spans="2:2" x14ac:dyDescent="0.25">
      <c r="B472" t="str" cm="1">
        <f t="array" ref="B472">TRANSPOSE(_xlfn._xlws.SORT(_xlfn._xlws.FILTER(cropSeason[crop_season_id]&amp;"|"&amp;cropSeason[experiment_year]&amp;"-"&amp;cropSeason[crop_id],cropSeason[experiment_id]=A472)))</f>
        <v>|-</v>
      </c>
    </row>
    <row r="473" spans="2:2" x14ac:dyDescent="0.25">
      <c r="B473" t="str" cm="1">
        <f t="array" ref="B473">TRANSPOSE(_xlfn._xlws.SORT(_xlfn._xlws.FILTER(cropSeason[crop_season_id]&amp;"|"&amp;cropSeason[experiment_year]&amp;"-"&amp;cropSeason[crop_id],cropSeason[experiment_id]=A473)))</f>
        <v>|-</v>
      </c>
    </row>
    <row r="474" spans="2:2" x14ac:dyDescent="0.25">
      <c r="B474" t="str" cm="1">
        <f t="array" ref="B474">TRANSPOSE(_xlfn._xlws.SORT(_xlfn._xlws.FILTER(cropSeason[crop_season_id]&amp;"|"&amp;cropSeason[experiment_year]&amp;"-"&amp;cropSeason[crop_id],cropSeason[experiment_id]=A474)))</f>
        <v>|-</v>
      </c>
    </row>
    <row r="475" spans="2:2" x14ac:dyDescent="0.25">
      <c r="B475" t="str" cm="1">
        <f t="array" ref="B475">TRANSPOSE(_xlfn._xlws.SORT(_xlfn._xlws.FILTER(cropSeason[crop_season_id]&amp;"|"&amp;cropSeason[experiment_year]&amp;"-"&amp;cropSeason[crop_id],cropSeason[experiment_id]=A475)))</f>
        <v>|-</v>
      </c>
    </row>
    <row r="476" spans="2:2" x14ac:dyDescent="0.25">
      <c r="B476" t="str" cm="1">
        <f t="array" ref="B476">TRANSPOSE(_xlfn._xlws.SORT(_xlfn._xlws.FILTER(cropSeason[crop_season_id]&amp;"|"&amp;cropSeason[experiment_year]&amp;"-"&amp;cropSeason[crop_id],cropSeason[experiment_id]=A476)))</f>
        <v>|-</v>
      </c>
    </row>
    <row r="477" spans="2:2" x14ac:dyDescent="0.25">
      <c r="B477" t="str" cm="1">
        <f t="array" ref="B477">TRANSPOSE(_xlfn._xlws.SORT(_xlfn._xlws.FILTER(cropSeason[crop_season_id]&amp;"|"&amp;cropSeason[experiment_year]&amp;"-"&amp;cropSeason[crop_id],cropSeason[experiment_id]=A477)))</f>
        <v>|-</v>
      </c>
    </row>
    <row r="478" spans="2:2" x14ac:dyDescent="0.25">
      <c r="B478" t="str" cm="1">
        <f t="array" ref="B478">TRANSPOSE(_xlfn._xlws.SORT(_xlfn._xlws.FILTER(cropSeason[crop_season_id]&amp;"|"&amp;cropSeason[experiment_year]&amp;"-"&amp;cropSeason[crop_id],cropSeason[experiment_id]=A478)))</f>
        <v>|-</v>
      </c>
    </row>
    <row r="479" spans="2:2" x14ac:dyDescent="0.25">
      <c r="B479" t="str" cm="1">
        <f t="array" ref="B479">TRANSPOSE(_xlfn._xlws.SORT(_xlfn._xlws.FILTER(cropSeason[crop_season_id]&amp;"|"&amp;cropSeason[experiment_year]&amp;"-"&amp;cropSeason[crop_id],cropSeason[experiment_id]=A479)))</f>
        <v>|-</v>
      </c>
    </row>
    <row r="480" spans="2:2" x14ac:dyDescent="0.25">
      <c r="B480" t="str" cm="1">
        <f t="array" ref="B480">TRANSPOSE(_xlfn._xlws.SORT(_xlfn._xlws.FILTER(cropSeason[crop_season_id]&amp;"|"&amp;cropSeason[experiment_year]&amp;"-"&amp;cropSeason[crop_id],cropSeason[experiment_id]=A480)))</f>
        <v>|-</v>
      </c>
    </row>
    <row r="481" spans="2:2" x14ac:dyDescent="0.25">
      <c r="B481" t="str" cm="1">
        <f t="array" ref="B481">TRANSPOSE(_xlfn._xlws.SORT(_xlfn._xlws.FILTER(cropSeason[crop_season_id]&amp;"|"&amp;cropSeason[experiment_year]&amp;"-"&amp;cropSeason[crop_id],cropSeason[experiment_id]=A481)))</f>
        <v>|-</v>
      </c>
    </row>
    <row r="482" spans="2:2" x14ac:dyDescent="0.25">
      <c r="B482" t="str" cm="1">
        <f t="array" ref="B482">TRANSPOSE(_xlfn._xlws.SORT(_xlfn._xlws.FILTER(cropSeason[crop_season_id]&amp;"|"&amp;cropSeason[experiment_year]&amp;"-"&amp;cropSeason[crop_id],cropSeason[experiment_id]=A482)))</f>
        <v>|-</v>
      </c>
    </row>
    <row r="483" spans="2:2" x14ac:dyDescent="0.25">
      <c r="B483" t="str" cm="1">
        <f t="array" ref="B483">TRANSPOSE(_xlfn._xlws.SORT(_xlfn._xlws.FILTER(cropSeason[crop_season_id]&amp;"|"&amp;cropSeason[experiment_year]&amp;"-"&amp;cropSeason[crop_id],cropSeason[experiment_id]=A483)))</f>
        <v>|-</v>
      </c>
    </row>
    <row r="484" spans="2:2" x14ac:dyDescent="0.25">
      <c r="B484" t="str" cm="1">
        <f t="array" ref="B484">TRANSPOSE(_xlfn._xlws.SORT(_xlfn._xlws.FILTER(cropSeason[crop_season_id]&amp;"|"&amp;cropSeason[experiment_year]&amp;"-"&amp;cropSeason[crop_id],cropSeason[experiment_id]=A484)))</f>
        <v>|-</v>
      </c>
    </row>
    <row r="485" spans="2:2" x14ac:dyDescent="0.25">
      <c r="B485" t="str" cm="1">
        <f t="array" ref="B485">TRANSPOSE(_xlfn._xlws.SORT(_xlfn._xlws.FILTER(cropSeason[crop_season_id]&amp;"|"&amp;cropSeason[experiment_year]&amp;"-"&amp;cropSeason[crop_id],cropSeason[experiment_id]=A485)))</f>
        <v>|-</v>
      </c>
    </row>
    <row r="486" spans="2:2" x14ac:dyDescent="0.25">
      <c r="B486" t="str" cm="1">
        <f t="array" ref="B486">TRANSPOSE(_xlfn._xlws.SORT(_xlfn._xlws.FILTER(cropSeason[crop_season_id]&amp;"|"&amp;cropSeason[experiment_year]&amp;"-"&amp;cropSeason[crop_id],cropSeason[experiment_id]=A486)))</f>
        <v>|-</v>
      </c>
    </row>
    <row r="487" spans="2:2" x14ac:dyDescent="0.25">
      <c r="B487" t="str" cm="1">
        <f t="array" ref="B487">TRANSPOSE(_xlfn._xlws.SORT(_xlfn._xlws.FILTER(cropSeason[crop_season_id]&amp;"|"&amp;cropSeason[experiment_year]&amp;"-"&amp;cropSeason[crop_id],cropSeason[experiment_id]=A487)))</f>
        <v>|-</v>
      </c>
    </row>
    <row r="488" spans="2:2" x14ac:dyDescent="0.25">
      <c r="B488" t="str" cm="1">
        <f t="array" ref="B488">TRANSPOSE(_xlfn._xlws.SORT(_xlfn._xlws.FILTER(cropSeason[crop_season_id]&amp;"|"&amp;cropSeason[experiment_year]&amp;"-"&amp;cropSeason[crop_id],cropSeason[experiment_id]=A488)))</f>
        <v>|-</v>
      </c>
    </row>
    <row r="489" spans="2:2" x14ac:dyDescent="0.25">
      <c r="B489" t="str" cm="1">
        <f t="array" ref="B489">TRANSPOSE(_xlfn._xlws.SORT(_xlfn._xlws.FILTER(cropSeason[crop_season_id]&amp;"|"&amp;cropSeason[experiment_year]&amp;"-"&amp;cropSeason[crop_id],cropSeason[experiment_id]=A489)))</f>
        <v>|-</v>
      </c>
    </row>
    <row r="490" spans="2:2" x14ac:dyDescent="0.25">
      <c r="B490" t="str" cm="1">
        <f t="array" ref="B490">TRANSPOSE(_xlfn._xlws.SORT(_xlfn._xlws.FILTER(cropSeason[crop_season_id]&amp;"|"&amp;cropSeason[experiment_year]&amp;"-"&amp;cropSeason[crop_id],cropSeason[experiment_id]=A490)))</f>
        <v>|-</v>
      </c>
    </row>
    <row r="491" spans="2:2" x14ac:dyDescent="0.25">
      <c r="B491" t="str" cm="1">
        <f t="array" ref="B491">TRANSPOSE(_xlfn._xlws.SORT(_xlfn._xlws.FILTER(cropSeason[crop_season_id]&amp;"|"&amp;cropSeason[experiment_year]&amp;"-"&amp;cropSeason[crop_id],cropSeason[experiment_id]=A491)))</f>
        <v>|-</v>
      </c>
    </row>
    <row r="492" spans="2:2" x14ac:dyDescent="0.25">
      <c r="B492" t="str" cm="1">
        <f t="array" ref="B492">TRANSPOSE(_xlfn._xlws.SORT(_xlfn._xlws.FILTER(cropSeason[crop_season_id]&amp;"|"&amp;cropSeason[experiment_year]&amp;"-"&amp;cropSeason[crop_id],cropSeason[experiment_id]=A492)))</f>
        <v>|-</v>
      </c>
    </row>
    <row r="493" spans="2:2" x14ac:dyDescent="0.25">
      <c r="B493" t="str" cm="1">
        <f t="array" ref="B493">TRANSPOSE(_xlfn._xlws.SORT(_xlfn._xlws.FILTER(cropSeason[crop_season_id]&amp;"|"&amp;cropSeason[experiment_year]&amp;"-"&amp;cropSeason[crop_id],cropSeason[experiment_id]=A493)))</f>
        <v>|-</v>
      </c>
    </row>
    <row r="494" spans="2:2" x14ac:dyDescent="0.25">
      <c r="B494" t="str" cm="1">
        <f t="array" ref="B494">TRANSPOSE(_xlfn._xlws.SORT(_xlfn._xlws.FILTER(cropSeason[crop_season_id]&amp;"|"&amp;cropSeason[experiment_year]&amp;"-"&amp;cropSeason[crop_id],cropSeason[experiment_id]=A494)))</f>
        <v>|-</v>
      </c>
    </row>
    <row r="495" spans="2:2" x14ac:dyDescent="0.25">
      <c r="B495" t="str" cm="1">
        <f t="array" ref="B495">TRANSPOSE(_xlfn._xlws.SORT(_xlfn._xlws.FILTER(cropSeason[crop_season_id]&amp;"|"&amp;cropSeason[experiment_year]&amp;"-"&amp;cropSeason[crop_id],cropSeason[experiment_id]=A495)))</f>
        <v>|-</v>
      </c>
    </row>
    <row r="496" spans="2:2" x14ac:dyDescent="0.25">
      <c r="B496" t="str" cm="1">
        <f t="array" ref="B496">TRANSPOSE(_xlfn._xlws.SORT(_xlfn._xlws.FILTER(cropSeason[crop_season_id]&amp;"|"&amp;cropSeason[experiment_year]&amp;"-"&amp;cropSeason[crop_id],cropSeason[experiment_id]=A496)))</f>
        <v>|-</v>
      </c>
    </row>
    <row r="497" spans="2:121" x14ac:dyDescent="0.25">
      <c r="B497" t="str" cm="1">
        <f t="array" ref="B497">TRANSPOSE(_xlfn._xlws.SORT(_xlfn._xlws.FILTER(cropSeason[crop_season_id]&amp;"|"&amp;cropSeason[experiment_year]&amp;"-"&amp;cropSeason[crop_id],cropSeason[experiment_id]=A497)))</f>
        <v>|-</v>
      </c>
    </row>
    <row r="498" spans="2:121" x14ac:dyDescent="0.25">
      <c r="B498" t="str" cm="1">
        <f t="array" ref="B498">TRANSPOSE(_xlfn._xlws.SORT(_xlfn._xlws.FILTER(cropSeason[crop_season_id]&amp;"|"&amp;cropSeason[experiment_year]&amp;"-"&amp;cropSeason[crop_id],cropSeason[experiment_id]=A498)))</f>
        <v>|-</v>
      </c>
    </row>
    <row r="499" spans="2:121" x14ac:dyDescent="0.25">
      <c r="B499" t="str" cm="1">
        <f t="array" ref="B499">TRANSPOSE(_xlfn._xlws.SORT(_xlfn._xlws.FILTER(cropSeason[crop_season_id]&amp;"|"&amp;cropSeason[experiment_year]&amp;"-"&amp;cropSeason[crop_id],cropSeason[experiment_id]=A499)))</f>
        <v>|-</v>
      </c>
    </row>
    <row r="500" spans="2:121" s="94" customFormat="1" x14ac:dyDescent="0.25">
      <c r="B500" s="94" t="str" cm="1">
        <f t="array" ref="B500">TRANSPOSE(_xlfn._xlws.SORT(_xlfn._xlws.FILTER(cropSeason[crop_season_id]&amp;"|"&amp;cropSeason[experiment_year]&amp;"-"&amp;cropSeason[crop_id],cropSeason[experiment_id]=A500)))</f>
        <v>|-</v>
      </c>
      <c r="DQ500" s="108"/>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election activeCell="A2" sqref="A2"/>
    </sheetView>
  </sheetViews>
  <sheetFormatPr defaultRowHeight="15" x14ac:dyDescent="0.25"/>
  <cols>
    <col min="1" max="1" width="13.42578125" customWidth="1"/>
    <col min="2" max="2" width="3.140625" style="145" customWidth="1"/>
    <col min="3" max="200" width="3.140625" customWidth="1"/>
    <col min="16383" max="16383" width="8.7109375" customWidth="1"/>
  </cols>
  <sheetData>
    <row r="1" spans="1:9" s="106" customFormat="1" x14ac:dyDescent="0.25">
      <c r="A1" s="105" t="s">
        <v>1216</v>
      </c>
      <c r="B1" s="310"/>
      <c r="I1" s="107"/>
    </row>
    <row r="2" spans="1:9" x14ac:dyDescent="0.25">
      <c r="A2" t="e" cm="1" vm="1">
        <f t="array" ref="A2">_xlfn._xlws.SORT(_xlfn.UNIQUE(_xlfn._xlws.FILTER(harvest[experiment_id], harvest[experiment_id] &lt;&gt; "")))</f>
        <v>#VALUE!</v>
      </c>
      <c r="B2" s="145" t="e" cm="1" vm="2">
        <f t="array" ref="B2">TRANSPOSE(_xlfn._xlws.SORT(_xlfn._xlws.FILTER(harvest[harvest_operations_level]&amp;"|"&amp;harvest[harvest_ops_level_name],harvest[experiment_id]=A2)))</f>
        <v>#VALUE!</v>
      </c>
    </row>
    <row r="3" spans="1:9" x14ac:dyDescent="0.25">
      <c r="B3" s="145" t="str" cm="1">
        <f t="array" ref="B3">TRANSPOSE(_xlfn._xlws.SORT(_xlfn._xlws.FILTER(harvest[harvest_operations_level]&amp;"|"&amp;harvest[harvest_ops_level_name],harvest[experiment_id]=A3)))</f>
        <v>|</v>
      </c>
    </row>
    <row r="4" spans="1:9" x14ac:dyDescent="0.25">
      <c r="B4" s="145" t="str" cm="1">
        <f t="array" ref="B4">TRANSPOSE(_xlfn._xlws.SORT(_xlfn._xlws.FILTER(harvest[harvest_operations_level]&amp;"|"&amp;harvest[harvest_ops_level_name],harvest[experiment_id]=A4)))</f>
        <v>|</v>
      </c>
    </row>
    <row r="5" spans="1:9" x14ac:dyDescent="0.25">
      <c r="B5" s="145" t="str" cm="1">
        <f t="array" ref="B5">TRANSPOSE(_xlfn._xlws.SORT(_xlfn._xlws.FILTER(harvest[harvest_operations_level]&amp;"|"&amp;harvest[harvest_ops_level_name],harvest[experiment_id]=A5)))</f>
        <v>|</v>
      </c>
    </row>
    <row r="6" spans="1:9" x14ac:dyDescent="0.25">
      <c r="B6" s="145" t="str" cm="1">
        <f t="array" ref="B6">TRANSPOSE(_xlfn._xlws.SORT(_xlfn._xlws.FILTER(harvest[harvest_operations_level]&amp;"|"&amp;harvest[harvest_ops_level_name],harvest[experiment_id]=A6)))</f>
        <v>|</v>
      </c>
    </row>
    <row r="7" spans="1:9" x14ac:dyDescent="0.25">
      <c r="B7" s="145" t="str" cm="1">
        <f t="array" ref="B7">TRANSPOSE(_xlfn._xlws.SORT(_xlfn._xlws.FILTER(harvest[harvest_operations_level]&amp;"|"&amp;harvest[harvest_ops_level_name],harvest[experiment_id]=A7)))</f>
        <v>|</v>
      </c>
    </row>
    <row r="8" spans="1:9" x14ac:dyDescent="0.25">
      <c r="B8" s="145" t="str" cm="1">
        <f t="array" ref="B8">TRANSPOSE(_xlfn._xlws.SORT(_xlfn._xlws.FILTER(harvest[harvest_operations_level]&amp;"|"&amp;harvest[harvest_ops_level_name],harvest[experiment_id]=A8)))</f>
        <v>|</v>
      </c>
    </row>
    <row r="9" spans="1:9" x14ac:dyDescent="0.25">
      <c r="B9" s="145" t="str" cm="1">
        <f t="array" ref="B9">TRANSPOSE(_xlfn._xlws.SORT(_xlfn._xlws.FILTER(harvest[harvest_operations_level]&amp;"|"&amp;harvest[harvest_ops_level_name],harvest[experiment_id]=A9)))</f>
        <v>|</v>
      </c>
    </row>
    <row r="10" spans="1:9" x14ac:dyDescent="0.25">
      <c r="B10" s="145" t="str" cm="1">
        <f t="array" ref="B10">TRANSPOSE(_xlfn._xlws.SORT(_xlfn._xlws.FILTER(harvest[harvest_operations_level]&amp;"|"&amp;harvest[harvest_ops_level_name],harvest[experiment_id]=A10)))</f>
        <v>|</v>
      </c>
    </row>
    <row r="11" spans="1:9" x14ac:dyDescent="0.25">
      <c r="B11" s="145" t="str" cm="1">
        <f t="array" ref="B11">TRANSPOSE(_xlfn._xlws.SORT(_xlfn._xlws.FILTER(harvest[harvest_operations_level]&amp;"|"&amp;harvest[harvest_ops_level_name],harvest[experiment_id]=A11)))</f>
        <v>|</v>
      </c>
    </row>
    <row r="12" spans="1:9" x14ac:dyDescent="0.25">
      <c r="B12" s="145" t="str" cm="1">
        <f t="array" ref="B12">TRANSPOSE(_xlfn._xlws.SORT(_xlfn._xlws.FILTER(harvest[harvest_operations_level]&amp;"|"&amp;harvest[harvest_ops_level_name],harvest[experiment_id]=A12)))</f>
        <v>|</v>
      </c>
    </row>
    <row r="13" spans="1:9" x14ac:dyDescent="0.25">
      <c r="B13" s="145" t="str" cm="1">
        <f t="array" ref="B13">TRANSPOSE(_xlfn._xlws.SORT(_xlfn._xlws.FILTER(harvest[harvest_operations_level]&amp;"|"&amp;harvest[harvest_ops_level_name],harvest[experiment_id]=A13)))</f>
        <v>|</v>
      </c>
    </row>
    <row r="14" spans="1:9" x14ac:dyDescent="0.25">
      <c r="B14" s="145" t="str" cm="1">
        <f t="array" ref="B14">TRANSPOSE(_xlfn._xlws.SORT(_xlfn._xlws.FILTER(harvest[harvest_operations_level]&amp;"|"&amp;harvest[harvest_ops_level_name],harvest[experiment_id]=A14)))</f>
        <v>|</v>
      </c>
    </row>
    <row r="15" spans="1:9" x14ac:dyDescent="0.25">
      <c r="B15" s="145" t="str" cm="1">
        <f t="array" ref="B15">TRANSPOSE(_xlfn._xlws.SORT(_xlfn._xlws.FILTER(harvest[harvest_operations_level]&amp;"|"&amp;harvest[harvest_ops_level_name],harvest[experiment_id]=A15)))</f>
        <v>|</v>
      </c>
    </row>
    <row r="16" spans="1:9" x14ac:dyDescent="0.25">
      <c r="B16" s="145" t="str" cm="1">
        <f t="array" ref="B16">TRANSPOSE(_xlfn._xlws.SORT(_xlfn._xlws.FILTER(harvest[harvest_operations_level]&amp;"|"&amp;harvest[harvest_ops_level_name],harvest[experiment_id]=A16)))</f>
        <v>|</v>
      </c>
    </row>
    <row r="17" spans="2:2" x14ac:dyDescent="0.25">
      <c r="B17" s="145" t="str" cm="1">
        <f t="array" ref="B17">TRANSPOSE(_xlfn._xlws.SORT(_xlfn._xlws.FILTER(harvest[harvest_operations_level]&amp;"|"&amp;harvest[harvest_ops_level_name],harvest[experiment_id]=A17)))</f>
        <v>|</v>
      </c>
    </row>
    <row r="18" spans="2:2" x14ac:dyDescent="0.25">
      <c r="B18" s="145" t="str" cm="1">
        <f t="array" ref="B18">TRANSPOSE(_xlfn._xlws.SORT(_xlfn._xlws.FILTER(harvest[harvest_operations_level]&amp;"|"&amp;harvest[harvest_ops_level_name],harvest[experiment_id]=A18)))</f>
        <v>|</v>
      </c>
    </row>
    <row r="19" spans="2:2" x14ac:dyDescent="0.25">
      <c r="B19" s="145" t="str" cm="1">
        <f t="array" ref="B19">TRANSPOSE(_xlfn._xlws.SORT(_xlfn._xlws.FILTER(harvest[harvest_operations_level]&amp;"|"&amp;harvest[harvest_ops_level_name],harvest[experiment_id]=A19)))</f>
        <v>|</v>
      </c>
    </row>
    <row r="20" spans="2:2" x14ac:dyDescent="0.25">
      <c r="B20" s="145" t="str" cm="1">
        <f t="array" ref="B20">TRANSPOSE(_xlfn._xlws.SORT(_xlfn._xlws.FILTER(harvest[harvest_operations_level]&amp;"|"&amp;harvest[harvest_ops_level_name],harvest[experiment_id]=A20)))</f>
        <v>|</v>
      </c>
    </row>
    <row r="21" spans="2:2" x14ac:dyDescent="0.25">
      <c r="B21" s="145" t="str" cm="1">
        <f t="array" ref="B21">TRANSPOSE(_xlfn._xlws.SORT(_xlfn._xlws.FILTER(harvest[harvest_operations_level]&amp;"|"&amp;harvest[harvest_ops_level_name],harvest[experiment_id]=A21)))</f>
        <v>|</v>
      </c>
    </row>
    <row r="22" spans="2:2" x14ac:dyDescent="0.25">
      <c r="B22" s="145" t="str" cm="1">
        <f t="array" ref="B22">TRANSPOSE(_xlfn._xlws.SORT(_xlfn._xlws.FILTER(harvest[harvest_operations_level]&amp;"|"&amp;harvest[harvest_ops_level_name],harvest[experiment_id]=A22)))</f>
        <v>|</v>
      </c>
    </row>
    <row r="23" spans="2:2" x14ac:dyDescent="0.25">
      <c r="B23" s="145" t="str" cm="1">
        <f t="array" ref="B23">TRANSPOSE(_xlfn._xlws.SORT(_xlfn._xlws.FILTER(harvest[harvest_operations_level]&amp;"|"&amp;harvest[harvest_ops_level_name],harvest[experiment_id]=A23)))</f>
        <v>|</v>
      </c>
    </row>
    <row r="24" spans="2:2" x14ac:dyDescent="0.25">
      <c r="B24" s="145" t="str" cm="1">
        <f t="array" ref="B24">TRANSPOSE(_xlfn._xlws.SORT(_xlfn._xlws.FILTER(harvest[harvest_operations_level]&amp;"|"&amp;harvest[harvest_ops_level_name],harvest[experiment_id]=A24)))</f>
        <v>|</v>
      </c>
    </row>
    <row r="25" spans="2:2" x14ac:dyDescent="0.25">
      <c r="B25" s="145" t="str" cm="1">
        <f t="array" ref="B25">TRANSPOSE(_xlfn._xlws.SORT(_xlfn._xlws.FILTER(harvest[harvest_operations_level]&amp;"|"&amp;harvest[harvest_ops_level_name],harvest[experiment_id]=A25)))</f>
        <v>|</v>
      </c>
    </row>
    <row r="26" spans="2:2" x14ac:dyDescent="0.25">
      <c r="B26" s="145" t="str" cm="1">
        <f t="array" ref="B26">TRANSPOSE(_xlfn._xlws.SORT(_xlfn._xlws.FILTER(harvest[harvest_operations_level]&amp;"|"&amp;harvest[harvest_ops_level_name],harvest[experiment_id]=A26)))</f>
        <v>|</v>
      </c>
    </row>
    <row r="27" spans="2:2" x14ac:dyDescent="0.25">
      <c r="B27" s="145" t="str" cm="1">
        <f t="array" ref="B27">TRANSPOSE(_xlfn._xlws.SORT(_xlfn._xlws.FILTER(harvest[harvest_operations_level]&amp;"|"&amp;harvest[harvest_ops_level_name],harvest[experiment_id]=A27)))</f>
        <v>|</v>
      </c>
    </row>
    <row r="28" spans="2:2" x14ac:dyDescent="0.25">
      <c r="B28" s="145" t="str" cm="1">
        <f t="array" ref="B28">TRANSPOSE(_xlfn._xlws.SORT(_xlfn._xlws.FILTER(harvest[harvest_operations_level]&amp;"|"&amp;harvest[harvest_ops_level_name],harvest[experiment_id]=A28)))</f>
        <v>|</v>
      </c>
    </row>
    <row r="29" spans="2:2" x14ac:dyDescent="0.25">
      <c r="B29" s="145" t="str" cm="1">
        <f t="array" ref="B29">TRANSPOSE(_xlfn._xlws.SORT(_xlfn._xlws.FILTER(harvest[harvest_operations_level]&amp;"|"&amp;harvest[harvest_ops_level_name],harvest[experiment_id]=A29)))</f>
        <v>|</v>
      </c>
    </row>
    <row r="30" spans="2:2" x14ac:dyDescent="0.25">
      <c r="B30" s="145" t="str" cm="1">
        <f t="array" ref="B30">TRANSPOSE(_xlfn._xlws.SORT(_xlfn._xlws.FILTER(harvest[harvest_operations_level]&amp;"|"&amp;harvest[harvest_ops_level_name],harvest[experiment_id]=A30)))</f>
        <v>|</v>
      </c>
    </row>
    <row r="31" spans="2:2" x14ac:dyDescent="0.25">
      <c r="B31" s="145" t="str" cm="1">
        <f t="array" ref="B31">TRANSPOSE(_xlfn._xlws.SORT(_xlfn._xlws.FILTER(harvest[harvest_operations_level]&amp;"|"&amp;harvest[harvest_ops_level_name],harvest[experiment_id]=A31)))</f>
        <v>|</v>
      </c>
    </row>
    <row r="32" spans="2:2" x14ac:dyDescent="0.25">
      <c r="B32" s="145" t="str" cm="1">
        <f t="array" ref="B32">TRANSPOSE(_xlfn._xlws.SORT(_xlfn._xlws.FILTER(harvest[harvest_operations_level]&amp;"|"&amp;harvest[harvest_ops_level_name],harvest[experiment_id]=A32)))</f>
        <v>|</v>
      </c>
    </row>
    <row r="33" spans="2:2" x14ac:dyDescent="0.25">
      <c r="B33" s="145" t="str" cm="1">
        <f t="array" ref="B33">TRANSPOSE(_xlfn._xlws.SORT(_xlfn._xlws.FILTER(harvest[harvest_operations_level]&amp;"|"&amp;harvest[harvest_ops_level_name],harvest[experiment_id]=A33)))</f>
        <v>|</v>
      </c>
    </row>
    <row r="34" spans="2:2" x14ac:dyDescent="0.25">
      <c r="B34" s="145" t="str" cm="1">
        <f t="array" ref="B34">TRANSPOSE(_xlfn._xlws.SORT(_xlfn._xlws.FILTER(harvest[harvest_operations_level]&amp;"|"&amp;harvest[harvest_ops_level_name],harvest[experiment_id]=A34)))</f>
        <v>|</v>
      </c>
    </row>
    <row r="35" spans="2:2" x14ac:dyDescent="0.25">
      <c r="B35" s="145" t="str" cm="1">
        <f t="array" ref="B35">TRANSPOSE(_xlfn._xlws.SORT(_xlfn._xlws.FILTER(harvest[harvest_operations_level]&amp;"|"&amp;harvest[harvest_ops_level_name],harvest[experiment_id]=A35)))</f>
        <v>|</v>
      </c>
    </row>
    <row r="36" spans="2:2" x14ac:dyDescent="0.25">
      <c r="B36" s="145" t="str" cm="1">
        <f t="array" ref="B36">TRANSPOSE(_xlfn._xlws.SORT(_xlfn._xlws.FILTER(harvest[harvest_operations_level]&amp;"|"&amp;harvest[harvest_ops_level_name],harvest[experiment_id]=A36)))</f>
        <v>|</v>
      </c>
    </row>
    <row r="37" spans="2:2" x14ac:dyDescent="0.25">
      <c r="B37" s="145" t="str" cm="1">
        <f t="array" ref="B37">TRANSPOSE(_xlfn._xlws.SORT(_xlfn._xlws.FILTER(harvest[harvest_operations_level]&amp;"|"&amp;harvest[harvest_ops_level_name],harvest[experiment_id]=A37)))</f>
        <v>|</v>
      </c>
    </row>
    <row r="38" spans="2:2" x14ac:dyDescent="0.25">
      <c r="B38" s="145" t="str" cm="1">
        <f t="array" ref="B38">TRANSPOSE(_xlfn._xlws.SORT(_xlfn._xlws.FILTER(harvest[harvest_operations_level]&amp;"|"&amp;harvest[harvest_ops_level_name],harvest[experiment_id]=A38)))</f>
        <v>|</v>
      </c>
    </row>
    <row r="39" spans="2:2" x14ac:dyDescent="0.25">
      <c r="B39" s="145" t="str" cm="1">
        <f t="array" ref="B39">TRANSPOSE(_xlfn._xlws.SORT(_xlfn._xlws.FILTER(harvest[harvest_operations_level]&amp;"|"&amp;harvest[harvest_ops_level_name],harvest[experiment_id]=A39)))</f>
        <v>|</v>
      </c>
    </row>
    <row r="40" spans="2:2" x14ac:dyDescent="0.25">
      <c r="B40" s="145" t="str" cm="1">
        <f t="array" ref="B40">TRANSPOSE(_xlfn._xlws.SORT(_xlfn._xlws.FILTER(harvest[harvest_operations_level]&amp;"|"&amp;harvest[harvest_ops_level_name],harvest[experiment_id]=A40)))</f>
        <v>|</v>
      </c>
    </row>
    <row r="41" spans="2:2" x14ac:dyDescent="0.25">
      <c r="B41" s="145" t="str" cm="1">
        <f t="array" ref="B41">TRANSPOSE(_xlfn._xlws.SORT(_xlfn._xlws.FILTER(harvest[harvest_operations_level]&amp;"|"&amp;harvest[harvest_ops_level_name],harvest[experiment_id]=A41)))</f>
        <v>|</v>
      </c>
    </row>
    <row r="42" spans="2:2" x14ac:dyDescent="0.25">
      <c r="B42" s="145" t="str" cm="1">
        <f t="array" ref="B42">TRANSPOSE(_xlfn._xlws.SORT(_xlfn._xlws.FILTER(harvest[harvest_operations_level]&amp;"|"&amp;harvest[harvest_ops_level_name],harvest[experiment_id]=A42)))</f>
        <v>|</v>
      </c>
    </row>
    <row r="43" spans="2:2" x14ac:dyDescent="0.25">
      <c r="B43" s="145" t="str" cm="1">
        <f t="array" ref="B43">TRANSPOSE(_xlfn._xlws.SORT(_xlfn._xlws.FILTER(harvest[harvest_operations_level]&amp;"|"&amp;harvest[harvest_ops_level_name],harvest[experiment_id]=A43)))</f>
        <v>|</v>
      </c>
    </row>
    <row r="44" spans="2:2" x14ac:dyDescent="0.25">
      <c r="B44" s="145" t="str" cm="1">
        <f t="array" ref="B44">TRANSPOSE(_xlfn._xlws.SORT(_xlfn._xlws.FILTER(harvest[harvest_operations_level]&amp;"|"&amp;harvest[harvest_ops_level_name],harvest[experiment_id]=A44)))</f>
        <v>|</v>
      </c>
    </row>
    <row r="45" spans="2:2" x14ac:dyDescent="0.25">
      <c r="B45" s="145" t="str" cm="1">
        <f t="array" ref="B45">TRANSPOSE(_xlfn._xlws.SORT(_xlfn._xlws.FILTER(harvest[harvest_operations_level]&amp;"|"&amp;harvest[harvest_ops_level_name],harvest[experiment_id]=A45)))</f>
        <v>|</v>
      </c>
    </row>
    <row r="46" spans="2:2" x14ac:dyDescent="0.25">
      <c r="B46" s="145" t="str" cm="1">
        <f t="array" ref="B46">TRANSPOSE(_xlfn._xlws.SORT(_xlfn._xlws.FILTER(harvest[harvest_operations_level]&amp;"|"&amp;harvest[harvest_ops_level_name],harvest[experiment_id]=A46)))</f>
        <v>|</v>
      </c>
    </row>
    <row r="47" spans="2:2" x14ac:dyDescent="0.25">
      <c r="B47" s="145" t="str" cm="1">
        <f t="array" ref="B47">TRANSPOSE(_xlfn._xlws.SORT(_xlfn._xlws.FILTER(harvest[harvest_operations_level]&amp;"|"&amp;harvest[harvest_ops_level_name],harvest[experiment_id]=A47)))</f>
        <v>|</v>
      </c>
    </row>
    <row r="48" spans="2:2" x14ac:dyDescent="0.25">
      <c r="B48" s="145" t="str" cm="1">
        <f t="array" ref="B48">TRANSPOSE(_xlfn._xlws.SORT(_xlfn._xlws.FILTER(harvest[harvest_operations_level]&amp;"|"&amp;harvest[harvest_ops_level_name],harvest[experiment_id]=A48)))</f>
        <v>|</v>
      </c>
    </row>
    <row r="49" spans="2:2" x14ac:dyDescent="0.25">
      <c r="B49" s="145" t="str" cm="1">
        <f t="array" ref="B49">TRANSPOSE(_xlfn._xlws.SORT(_xlfn._xlws.FILTER(harvest[harvest_operations_level]&amp;"|"&amp;harvest[harvest_ops_level_name],harvest[experiment_id]=A49)))</f>
        <v>|</v>
      </c>
    </row>
    <row r="50" spans="2:2" x14ac:dyDescent="0.25">
      <c r="B50" s="145" t="str" cm="1">
        <f t="array" ref="B50">TRANSPOSE(_xlfn._xlws.SORT(_xlfn._xlws.FILTER(harvest[harvest_operations_level]&amp;"|"&amp;harvest[harvest_ops_level_name],harvest[experiment_id]=A50)))</f>
        <v>|</v>
      </c>
    </row>
    <row r="51" spans="2:2" x14ac:dyDescent="0.25">
      <c r="B51" s="145" t="str" cm="1">
        <f t="array" ref="B51">TRANSPOSE(_xlfn._xlws.SORT(_xlfn._xlws.FILTER(harvest[harvest_operations_level]&amp;"|"&amp;harvest[harvest_ops_level_name],harvest[experiment_id]=A51)))</f>
        <v>|</v>
      </c>
    </row>
    <row r="52" spans="2:2" x14ac:dyDescent="0.25">
      <c r="B52" s="145" t="str" cm="1">
        <f t="array" ref="B52">TRANSPOSE(_xlfn._xlws.SORT(_xlfn._xlws.FILTER(harvest[harvest_operations_level]&amp;"|"&amp;harvest[harvest_ops_level_name],harvest[experiment_id]=A52)))</f>
        <v>|</v>
      </c>
    </row>
    <row r="53" spans="2:2" x14ac:dyDescent="0.25">
      <c r="B53" s="145" t="str" cm="1">
        <f t="array" ref="B53">TRANSPOSE(_xlfn._xlws.SORT(_xlfn._xlws.FILTER(harvest[harvest_operations_level]&amp;"|"&amp;harvest[harvest_ops_level_name],harvest[experiment_id]=A53)))</f>
        <v>|</v>
      </c>
    </row>
    <row r="54" spans="2:2" x14ac:dyDescent="0.25">
      <c r="B54" s="145" t="str" cm="1">
        <f t="array" ref="B54">TRANSPOSE(_xlfn._xlws.SORT(_xlfn._xlws.FILTER(harvest[harvest_operations_level]&amp;"|"&amp;harvest[harvest_ops_level_name],harvest[experiment_id]=A54)))</f>
        <v>|</v>
      </c>
    </row>
    <row r="55" spans="2:2" x14ac:dyDescent="0.25">
      <c r="B55" s="145" t="str" cm="1">
        <f t="array" ref="B55">TRANSPOSE(_xlfn._xlws.SORT(_xlfn._xlws.FILTER(harvest[harvest_operations_level]&amp;"|"&amp;harvest[harvest_ops_level_name],harvest[experiment_id]=A55)))</f>
        <v>|</v>
      </c>
    </row>
    <row r="56" spans="2:2" x14ac:dyDescent="0.25">
      <c r="B56" s="145" t="str" cm="1">
        <f t="array" ref="B56">TRANSPOSE(_xlfn._xlws.SORT(_xlfn._xlws.FILTER(harvest[harvest_operations_level]&amp;"|"&amp;harvest[harvest_ops_level_name],harvest[experiment_id]=A56)))</f>
        <v>|</v>
      </c>
    </row>
    <row r="57" spans="2:2" x14ac:dyDescent="0.25">
      <c r="B57" s="145" t="str" cm="1">
        <f t="array" ref="B57">TRANSPOSE(_xlfn._xlws.SORT(_xlfn._xlws.FILTER(harvest[harvest_operations_level]&amp;"|"&amp;harvest[harvest_ops_level_name],harvest[experiment_id]=A57)))</f>
        <v>|</v>
      </c>
    </row>
    <row r="58" spans="2:2" x14ac:dyDescent="0.25">
      <c r="B58" s="145" t="str" cm="1">
        <f t="array" ref="B58">TRANSPOSE(_xlfn._xlws.SORT(_xlfn._xlws.FILTER(harvest[harvest_operations_level]&amp;"|"&amp;harvest[harvest_ops_level_name],harvest[experiment_id]=A58)))</f>
        <v>|</v>
      </c>
    </row>
    <row r="59" spans="2:2" x14ac:dyDescent="0.25">
      <c r="B59" s="145" t="str" cm="1">
        <f t="array" ref="B59">TRANSPOSE(_xlfn._xlws.SORT(_xlfn._xlws.FILTER(harvest[harvest_operations_level]&amp;"|"&amp;harvest[harvest_ops_level_name],harvest[experiment_id]=A59)))</f>
        <v>|</v>
      </c>
    </row>
    <row r="60" spans="2:2" x14ac:dyDescent="0.25">
      <c r="B60" s="145" t="str" cm="1">
        <f t="array" ref="B60">TRANSPOSE(_xlfn._xlws.SORT(_xlfn._xlws.FILTER(harvest[harvest_operations_level]&amp;"|"&amp;harvest[harvest_ops_level_name],harvest[experiment_id]=A60)))</f>
        <v>|</v>
      </c>
    </row>
    <row r="61" spans="2:2" x14ac:dyDescent="0.25">
      <c r="B61" s="145" t="str" cm="1">
        <f t="array" ref="B61">TRANSPOSE(_xlfn._xlws.SORT(_xlfn._xlws.FILTER(harvest[harvest_operations_level]&amp;"|"&amp;harvest[harvest_ops_level_name],harvest[experiment_id]=A61)))</f>
        <v>|</v>
      </c>
    </row>
    <row r="62" spans="2:2" x14ac:dyDescent="0.25">
      <c r="B62" s="145" t="str" cm="1">
        <f t="array" ref="B62">TRANSPOSE(_xlfn._xlws.SORT(_xlfn._xlws.FILTER(harvest[harvest_operations_level]&amp;"|"&amp;harvest[harvest_ops_level_name],harvest[experiment_id]=A62)))</f>
        <v>|</v>
      </c>
    </row>
    <row r="63" spans="2:2" x14ac:dyDescent="0.25">
      <c r="B63" s="145" t="str" cm="1">
        <f t="array" ref="B63">TRANSPOSE(_xlfn._xlws.SORT(_xlfn._xlws.FILTER(harvest[harvest_operations_level]&amp;"|"&amp;harvest[harvest_ops_level_name],harvest[experiment_id]=A63)))</f>
        <v>|</v>
      </c>
    </row>
    <row r="64" spans="2:2" x14ac:dyDescent="0.25">
      <c r="B64" s="145" t="str" cm="1">
        <f t="array" ref="B64">TRANSPOSE(_xlfn._xlws.SORT(_xlfn._xlws.FILTER(harvest[harvest_operations_level]&amp;"|"&amp;harvest[harvest_ops_level_name],harvest[experiment_id]=A64)))</f>
        <v>|</v>
      </c>
    </row>
    <row r="65" spans="2:2" x14ac:dyDescent="0.25">
      <c r="B65" s="145" t="str" cm="1">
        <f t="array" ref="B65">TRANSPOSE(_xlfn._xlws.SORT(_xlfn._xlws.FILTER(harvest[harvest_operations_level]&amp;"|"&amp;harvest[harvest_ops_level_name],harvest[experiment_id]=A65)))</f>
        <v>|</v>
      </c>
    </row>
    <row r="66" spans="2:2" x14ac:dyDescent="0.25">
      <c r="B66" s="145" t="str" cm="1">
        <f t="array" ref="B66">TRANSPOSE(_xlfn._xlws.SORT(_xlfn._xlws.FILTER(harvest[harvest_operations_level]&amp;"|"&amp;harvest[harvest_ops_level_name],harvest[experiment_id]=A66)))</f>
        <v>|</v>
      </c>
    </row>
    <row r="67" spans="2:2" x14ac:dyDescent="0.25">
      <c r="B67" s="145" t="str" cm="1">
        <f t="array" ref="B67">TRANSPOSE(_xlfn._xlws.SORT(_xlfn._xlws.FILTER(harvest[harvest_operations_level]&amp;"|"&amp;harvest[harvest_ops_level_name],harvest[experiment_id]=A67)))</f>
        <v>|</v>
      </c>
    </row>
    <row r="68" spans="2:2" x14ac:dyDescent="0.25">
      <c r="B68" s="145" t="str" cm="1">
        <f t="array" ref="B68">TRANSPOSE(_xlfn._xlws.SORT(_xlfn._xlws.FILTER(harvest[harvest_operations_level]&amp;"|"&amp;harvest[harvest_ops_level_name],harvest[experiment_id]=A68)))</f>
        <v>|</v>
      </c>
    </row>
    <row r="69" spans="2:2" x14ac:dyDescent="0.25">
      <c r="B69" s="145" t="str" cm="1">
        <f t="array" ref="B69">TRANSPOSE(_xlfn._xlws.SORT(_xlfn._xlws.FILTER(harvest[harvest_operations_level]&amp;"|"&amp;harvest[harvest_ops_level_name],harvest[experiment_id]=A69)))</f>
        <v>|</v>
      </c>
    </row>
    <row r="70" spans="2:2" x14ac:dyDescent="0.25">
      <c r="B70" s="145" t="str" cm="1">
        <f t="array" ref="B70">TRANSPOSE(_xlfn._xlws.SORT(_xlfn._xlws.FILTER(harvest[harvest_operations_level]&amp;"|"&amp;harvest[harvest_ops_level_name],harvest[experiment_id]=A70)))</f>
        <v>|</v>
      </c>
    </row>
    <row r="71" spans="2:2" x14ac:dyDescent="0.25">
      <c r="B71" s="145" t="str" cm="1">
        <f t="array" ref="B71">TRANSPOSE(_xlfn._xlws.SORT(_xlfn._xlws.FILTER(harvest[harvest_operations_level]&amp;"|"&amp;harvest[harvest_ops_level_name],harvest[experiment_id]=A71)))</f>
        <v>|</v>
      </c>
    </row>
    <row r="72" spans="2:2" x14ac:dyDescent="0.25">
      <c r="B72" s="145" t="str" cm="1">
        <f t="array" ref="B72">TRANSPOSE(_xlfn._xlws.SORT(_xlfn._xlws.FILTER(harvest[harvest_operations_level]&amp;"|"&amp;harvest[harvest_ops_level_name],harvest[experiment_id]=A72)))</f>
        <v>|</v>
      </c>
    </row>
    <row r="73" spans="2:2" x14ac:dyDescent="0.25">
      <c r="B73" s="145" t="str" cm="1">
        <f t="array" ref="B73">TRANSPOSE(_xlfn._xlws.SORT(_xlfn._xlws.FILTER(harvest[harvest_operations_level]&amp;"|"&amp;harvest[harvest_ops_level_name],harvest[experiment_id]=A73)))</f>
        <v>|</v>
      </c>
    </row>
    <row r="74" spans="2:2" x14ac:dyDescent="0.25">
      <c r="B74" s="145" t="str" cm="1">
        <f t="array" ref="B74">TRANSPOSE(_xlfn._xlws.SORT(_xlfn._xlws.FILTER(harvest[harvest_operations_level]&amp;"|"&amp;harvest[harvest_ops_level_name],harvest[experiment_id]=A74)))</f>
        <v>|</v>
      </c>
    </row>
    <row r="75" spans="2:2" x14ac:dyDescent="0.25">
      <c r="B75" s="145" t="str" cm="1">
        <f t="array" ref="B75">TRANSPOSE(_xlfn._xlws.SORT(_xlfn._xlws.FILTER(harvest[harvest_operations_level]&amp;"|"&amp;harvest[harvest_ops_level_name],harvest[experiment_id]=A75)))</f>
        <v>|</v>
      </c>
    </row>
    <row r="76" spans="2:2" x14ac:dyDescent="0.25">
      <c r="B76" s="145" t="str" cm="1">
        <f t="array" ref="B76">TRANSPOSE(_xlfn._xlws.SORT(_xlfn._xlws.FILTER(harvest[harvest_operations_level]&amp;"|"&amp;harvest[harvest_ops_level_name],harvest[experiment_id]=A76)))</f>
        <v>|</v>
      </c>
    </row>
    <row r="77" spans="2:2" x14ac:dyDescent="0.25">
      <c r="B77" s="145" t="str" cm="1">
        <f t="array" ref="B77">TRANSPOSE(_xlfn._xlws.SORT(_xlfn._xlws.FILTER(harvest[harvest_operations_level]&amp;"|"&amp;harvest[harvest_ops_level_name],harvest[experiment_id]=A77)))</f>
        <v>|</v>
      </c>
    </row>
    <row r="78" spans="2:2" x14ac:dyDescent="0.25">
      <c r="B78" s="145" t="str" cm="1">
        <f t="array" ref="B78">TRANSPOSE(_xlfn._xlws.SORT(_xlfn._xlws.FILTER(harvest[harvest_operations_level]&amp;"|"&amp;harvest[harvest_ops_level_name],harvest[experiment_id]=A78)))</f>
        <v>|</v>
      </c>
    </row>
    <row r="79" spans="2:2" x14ac:dyDescent="0.25">
      <c r="B79" s="145" t="str" cm="1">
        <f t="array" ref="B79">TRANSPOSE(_xlfn._xlws.SORT(_xlfn._xlws.FILTER(harvest[harvest_operations_level]&amp;"|"&amp;harvest[harvest_ops_level_name],harvest[experiment_id]=A79)))</f>
        <v>|</v>
      </c>
    </row>
    <row r="80" spans="2:2" x14ac:dyDescent="0.25">
      <c r="B80" s="145" t="str" cm="1">
        <f t="array" ref="B80">TRANSPOSE(_xlfn._xlws.SORT(_xlfn._xlws.FILTER(harvest[harvest_operations_level]&amp;"|"&amp;harvest[harvest_ops_level_name],harvest[experiment_id]=A80)))</f>
        <v>|</v>
      </c>
    </row>
    <row r="81" spans="2:2" x14ac:dyDescent="0.25">
      <c r="B81" s="145" t="str" cm="1">
        <f t="array" ref="B81">TRANSPOSE(_xlfn._xlws.SORT(_xlfn._xlws.FILTER(harvest[harvest_operations_level]&amp;"|"&amp;harvest[harvest_ops_level_name],harvest[experiment_id]=A81)))</f>
        <v>|</v>
      </c>
    </row>
    <row r="82" spans="2:2" x14ac:dyDescent="0.25">
      <c r="B82" s="145" t="str" cm="1">
        <f t="array" ref="B82">TRANSPOSE(_xlfn._xlws.SORT(_xlfn._xlws.FILTER(harvest[harvest_operations_level]&amp;"|"&amp;harvest[harvest_ops_level_name],harvest[experiment_id]=A82)))</f>
        <v>|</v>
      </c>
    </row>
    <row r="83" spans="2:2" x14ac:dyDescent="0.25">
      <c r="B83" s="145" t="str" cm="1">
        <f t="array" ref="B83">TRANSPOSE(_xlfn._xlws.SORT(_xlfn._xlws.FILTER(harvest[harvest_operations_level]&amp;"|"&amp;harvest[harvest_ops_level_name],harvest[experiment_id]=A83)))</f>
        <v>|</v>
      </c>
    </row>
    <row r="84" spans="2:2" x14ac:dyDescent="0.25">
      <c r="B84" s="145" t="str" cm="1">
        <f t="array" ref="B84">TRANSPOSE(_xlfn._xlws.SORT(_xlfn._xlws.FILTER(harvest[harvest_operations_level]&amp;"|"&amp;harvest[harvest_ops_level_name],harvest[experiment_id]=A84)))</f>
        <v>|</v>
      </c>
    </row>
    <row r="85" spans="2:2" x14ac:dyDescent="0.25">
      <c r="B85" s="145" t="str" cm="1">
        <f t="array" ref="B85">TRANSPOSE(_xlfn._xlws.SORT(_xlfn._xlws.FILTER(harvest[harvest_operations_level]&amp;"|"&amp;harvest[harvest_ops_level_name],harvest[experiment_id]=A85)))</f>
        <v>|</v>
      </c>
    </row>
    <row r="86" spans="2:2" x14ac:dyDescent="0.25">
      <c r="B86" s="145" t="str" cm="1">
        <f t="array" ref="B86">TRANSPOSE(_xlfn._xlws.SORT(_xlfn._xlws.FILTER(harvest[harvest_operations_level]&amp;"|"&amp;harvest[harvest_ops_level_name],harvest[experiment_id]=A86)))</f>
        <v>|</v>
      </c>
    </row>
    <row r="87" spans="2:2" x14ac:dyDescent="0.25">
      <c r="B87" s="145" t="str" cm="1">
        <f t="array" ref="B87">TRANSPOSE(_xlfn._xlws.SORT(_xlfn._xlws.FILTER(harvest[harvest_operations_level]&amp;"|"&amp;harvest[harvest_ops_level_name],harvest[experiment_id]=A87)))</f>
        <v>|</v>
      </c>
    </row>
    <row r="88" spans="2:2" x14ac:dyDescent="0.25">
      <c r="B88" s="145" t="str" cm="1">
        <f t="array" ref="B88">TRANSPOSE(_xlfn._xlws.SORT(_xlfn._xlws.FILTER(harvest[harvest_operations_level]&amp;"|"&amp;harvest[harvest_ops_level_name],harvest[experiment_id]=A88)))</f>
        <v>|</v>
      </c>
    </row>
    <row r="89" spans="2:2" x14ac:dyDescent="0.25">
      <c r="B89" s="145" t="str" cm="1">
        <f t="array" ref="B89">TRANSPOSE(_xlfn._xlws.SORT(_xlfn._xlws.FILTER(harvest[harvest_operations_level]&amp;"|"&amp;harvest[harvest_ops_level_name],harvest[experiment_id]=A89)))</f>
        <v>|</v>
      </c>
    </row>
    <row r="90" spans="2:2" x14ac:dyDescent="0.25">
      <c r="B90" s="145" t="str" cm="1">
        <f t="array" ref="B90">TRANSPOSE(_xlfn._xlws.SORT(_xlfn._xlws.FILTER(harvest[harvest_operations_level]&amp;"|"&amp;harvest[harvest_ops_level_name],harvest[experiment_id]=A90)))</f>
        <v>|</v>
      </c>
    </row>
    <row r="91" spans="2:2" x14ac:dyDescent="0.25">
      <c r="B91" s="145" t="str" cm="1">
        <f t="array" ref="B91">TRANSPOSE(_xlfn._xlws.SORT(_xlfn._xlws.FILTER(harvest[harvest_operations_level]&amp;"|"&amp;harvest[harvest_ops_level_name],harvest[experiment_id]=A91)))</f>
        <v>|</v>
      </c>
    </row>
    <row r="92" spans="2:2" x14ac:dyDescent="0.25">
      <c r="B92" s="145" t="str" cm="1">
        <f t="array" ref="B92">TRANSPOSE(_xlfn._xlws.SORT(_xlfn._xlws.FILTER(harvest[harvest_operations_level]&amp;"|"&amp;harvest[harvest_ops_level_name],harvest[experiment_id]=A92)))</f>
        <v>|</v>
      </c>
    </row>
    <row r="93" spans="2:2" x14ac:dyDescent="0.25">
      <c r="B93" s="145" t="str" cm="1">
        <f t="array" ref="B93">TRANSPOSE(_xlfn._xlws.SORT(_xlfn._xlws.FILTER(harvest[harvest_operations_level]&amp;"|"&amp;harvest[harvest_ops_level_name],harvest[experiment_id]=A93)))</f>
        <v>|</v>
      </c>
    </row>
    <row r="94" spans="2:2" x14ac:dyDescent="0.25">
      <c r="B94" s="145" t="str" cm="1">
        <f t="array" ref="B94">TRANSPOSE(_xlfn._xlws.SORT(_xlfn._xlws.FILTER(harvest[harvest_operations_level]&amp;"|"&amp;harvest[harvest_ops_level_name],harvest[experiment_id]=A94)))</f>
        <v>|</v>
      </c>
    </row>
    <row r="95" spans="2:2" x14ac:dyDescent="0.25">
      <c r="B95" s="145" t="str" cm="1">
        <f t="array" ref="B95">TRANSPOSE(_xlfn._xlws.SORT(_xlfn._xlws.FILTER(harvest[harvest_operations_level]&amp;"|"&amp;harvest[harvest_ops_level_name],harvest[experiment_id]=A95)))</f>
        <v>|</v>
      </c>
    </row>
    <row r="96" spans="2:2" x14ac:dyDescent="0.25">
      <c r="B96" s="145" t="str" cm="1">
        <f t="array" ref="B96">TRANSPOSE(_xlfn._xlws.SORT(_xlfn._xlws.FILTER(harvest[harvest_operations_level]&amp;"|"&amp;harvest[harvest_ops_level_name],harvest[experiment_id]=A96)))</f>
        <v>|</v>
      </c>
    </row>
    <row r="97" spans="2:2" x14ac:dyDescent="0.25">
      <c r="B97" s="145" t="str" cm="1">
        <f t="array" ref="B97">TRANSPOSE(_xlfn._xlws.SORT(_xlfn._xlws.FILTER(harvest[harvest_operations_level]&amp;"|"&amp;harvest[harvest_ops_level_name],harvest[experiment_id]=A97)))</f>
        <v>|</v>
      </c>
    </row>
    <row r="98" spans="2:2" x14ac:dyDescent="0.25">
      <c r="B98" s="145" t="str" cm="1">
        <f t="array" ref="B98">TRANSPOSE(_xlfn._xlws.SORT(_xlfn._xlws.FILTER(harvest[harvest_operations_level]&amp;"|"&amp;harvest[harvest_ops_level_name],harvest[experiment_id]=A98)))</f>
        <v>|</v>
      </c>
    </row>
    <row r="99" spans="2:2" x14ac:dyDescent="0.25">
      <c r="B99" s="145" t="str" cm="1">
        <f t="array" ref="B99">TRANSPOSE(_xlfn._xlws.SORT(_xlfn._xlws.FILTER(harvest[harvest_operations_level]&amp;"|"&amp;harvest[harvest_ops_level_name],harvest[experiment_id]=A99)))</f>
        <v>|</v>
      </c>
    </row>
    <row r="100" spans="2:2" x14ac:dyDescent="0.25">
      <c r="B100" s="145" t="str" cm="1">
        <f t="array" ref="B100">TRANSPOSE(_xlfn._xlws.SORT(_xlfn._xlws.FILTER(harvest[harvest_operations_level]&amp;"|"&amp;harvest[harvest_ops_level_name],harvest[experiment_id]=A100)))</f>
        <v>|</v>
      </c>
    </row>
    <row r="101" spans="2:2" x14ac:dyDescent="0.25">
      <c r="B101" s="145" t="str" cm="1">
        <f t="array" ref="B101">TRANSPOSE(_xlfn._xlws.SORT(_xlfn._xlws.FILTER(harvest[harvest_operations_level]&amp;"|"&amp;harvest[harvest_ops_level_name],harvest[experiment_id]=A101)))</f>
        <v>|</v>
      </c>
    </row>
    <row r="102" spans="2:2" x14ac:dyDescent="0.25">
      <c r="B102" s="145" t="str" cm="1">
        <f t="array" ref="B102">TRANSPOSE(_xlfn._xlws.SORT(_xlfn._xlws.FILTER(harvest[harvest_operations_level]&amp;"|"&amp;harvest[harvest_ops_level_name],harvest[experiment_id]=A102)))</f>
        <v>|</v>
      </c>
    </row>
    <row r="103" spans="2:2" x14ac:dyDescent="0.25">
      <c r="B103" s="145" t="str" cm="1">
        <f t="array" ref="B103">TRANSPOSE(_xlfn._xlws.SORT(_xlfn._xlws.FILTER(harvest[harvest_operations_level]&amp;"|"&amp;harvest[harvest_ops_level_name],harvest[experiment_id]=A103)))</f>
        <v>|</v>
      </c>
    </row>
    <row r="104" spans="2:2" x14ac:dyDescent="0.25">
      <c r="B104" s="145" t="str" cm="1">
        <f t="array" ref="B104">TRANSPOSE(_xlfn._xlws.SORT(_xlfn._xlws.FILTER(harvest[harvest_operations_level]&amp;"|"&amp;harvest[harvest_ops_level_name],harvest[experiment_id]=A104)))</f>
        <v>|</v>
      </c>
    </row>
    <row r="105" spans="2:2" x14ac:dyDescent="0.25">
      <c r="B105" s="145" t="str" cm="1">
        <f t="array" ref="B105">TRANSPOSE(_xlfn._xlws.SORT(_xlfn._xlws.FILTER(harvest[harvest_operations_level]&amp;"|"&amp;harvest[harvest_ops_level_name],harvest[experiment_id]=A105)))</f>
        <v>|</v>
      </c>
    </row>
    <row r="106" spans="2:2" x14ac:dyDescent="0.25">
      <c r="B106" s="145" t="str" cm="1">
        <f t="array" ref="B106">TRANSPOSE(_xlfn._xlws.SORT(_xlfn._xlws.FILTER(harvest[harvest_operations_level]&amp;"|"&amp;harvest[harvest_ops_level_name],harvest[experiment_id]=A106)))</f>
        <v>|</v>
      </c>
    </row>
    <row r="107" spans="2:2" x14ac:dyDescent="0.25">
      <c r="B107" s="145" t="str" cm="1">
        <f t="array" ref="B107">TRANSPOSE(_xlfn._xlws.SORT(_xlfn._xlws.FILTER(harvest[harvest_operations_level]&amp;"|"&amp;harvest[harvest_ops_level_name],harvest[experiment_id]=A107)))</f>
        <v>|</v>
      </c>
    </row>
    <row r="108" spans="2:2" x14ac:dyDescent="0.25">
      <c r="B108" s="145" t="str" cm="1">
        <f t="array" ref="B108">TRANSPOSE(_xlfn._xlws.SORT(_xlfn._xlws.FILTER(harvest[harvest_operations_level]&amp;"|"&amp;harvest[harvest_ops_level_name],harvest[experiment_id]=A108)))</f>
        <v>|</v>
      </c>
    </row>
    <row r="109" spans="2:2" x14ac:dyDescent="0.25">
      <c r="B109" s="145" t="str" cm="1">
        <f t="array" ref="B109">TRANSPOSE(_xlfn._xlws.SORT(_xlfn._xlws.FILTER(harvest[harvest_operations_level]&amp;"|"&amp;harvest[harvest_ops_level_name],harvest[experiment_id]=A109)))</f>
        <v>|</v>
      </c>
    </row>
    <row r="110" spans="2:2" x14ac:dyDescent="0.25">
      <c r="B110" s="145" t="str" cm="1">
        <f t="array" ref="B110">TRANSPOSE(_xlfn._xlws.SORT(_xlfn._xlws.FILTER(harvest[harvest_operations_level]&amp;"|"&amp;harvest[harvest_ops_level_name],harvest[experiment_id]=A110)))</f>
        <v>|</v>
      </c>
    </row>
    <row r="111" spans="2:2" x14ac:dyDescent="0.25">
      <c r="B111" s="145" t="str" cm="1">
        <f t="array" ref="B111">TRANSPOSE(_xlfn._xlws.SORT(_xlfn._xlws.FILTER(harvest[harvest_operations_level]&amp;"|"&amp;harvest[harvest_ops_level_name],harvest[experiment_id]=A111)))</f>
        <v>|</v>
      </c>
    </row>
    <row r="112" spans="2:2" x14ac:dyDescent="0.25">
      <c r="B112" s="145" t="str" cm="1">
        <f t="array" ref="B112">TRANSPOSE(_xlfn._xlws.SORT(_xlfn._xlws.FILTER(harvest[harvest_operations_level]&amp;"|"&amp;harvest[harvest_ops_level_name],harvest[experiment_id]=A112)))</f>
        <v>|</v>
      </c>
    </row>
    <row r="113" spans="2:2" x14ac:dyDescent="0.25">
      <c r="B113" s="145" t="str" cm="1">
        <f t="array" ref="B113">TRANSPOSE(_xlfn._xlws.SORT(_xlfn._xlws.FILTER(harvest[harvest_operations_level]&amp;"|"&amp;harvest[harvest_ops_level_name],harvest[experiment_id]=A113)))</f>
        <v>|</v>
      </c>
    </row>
    <row r="114" spans="2:2" x14ac:dyDescent="0.25">
      <c r="B114" s="145" t="str" cm="1">
        <f t="array" ref="B114">TRANSPOSE(_xlfn._xlws.SORT(_xlfn._xlws.FILTER(harvest[harvest_operations_level]&amp;"|"&amp;harvest[harvest_ops_level_name],harvest[experiment_id]=A114)))</f>
        <v>|</v>
      </c>
    </row>
    <row r="115" spans="2:2" x14ac:dyDescent="0.25">
      <c r="B115" s="145" t="str" cm="1">
        <f t="array" ref="B115">TRANSPOSE(_xlfn._xlws.SORT(_xlfn._xlws.FILTER(harvest[harvest_operations_level]&amp;"|"&amp;harvest[harvest_ops_level_name],harvest[experiment_id]=A115)))</f>
        <v>|</v>
      </c>
    </row>
    <row r="116" spans="2:2" x14ac:dyDescent="0.25">
      <c r="B116" s="145" t="str" cm="1">
        <f t="array" ref="B116">TRANSPOSE(_xlfn._xlws.SORT(_xlfn._xlws.FILTER(harvest[harvest_operations_level]&amp;"|"&amp;harvest[harvest_ops_level_name],harvest[experiment_id]=A116)))</f>
        <v>|</v>
      </c>
    </row>
    <row r="117" spans="2:2" x14ac:dyDescent="0.25">
      <c r="B117" s="145" t="str" cm="1">
        <f t="array" ref="B117">TRANSPOSE(_xlfn._xlws.SORT(_xlfn._xlws.FILTER(harvest[harvest_operations_level]&amp;"|"&amp;harvest[harvest_ops_level_name],harvest[experiment_id]=A117)))</f>
        <v>|</v>
      </c>
    </row>
    <row r="118" spans="2:2" x14ac:dyDescent="0.25">
      <c r="B118" s="145" t="str" cm="1">
        <f t="array" ref="B118">TRANSPOSE(_xlfn._xlws.SORT(_xlfn._xlws.FILTER(harvest[harvest_operations_level]&amp;"|"&amp;harvest[harvest_ops_level_name],harvest[experiment_id]=A118)))</f>
        <v>|</v>
      </c>
    </row>
    <row r="119" spans="2:2" x14ac:dyDescent="0.25">
      <c r="B119" s="145" t="str" cm="1">
        <f t="array" ref="B119">TRANSPOSE(_xlfn._xlws.SORT(_xlfn._xlws.FILTER(harvest[harvest_operations_level]&amp;"|"&amp;harvest[harvest_ops_level_name],harvest[experiment_id]=A119)))</f>
        <v>|</v>
      </c>
    </row>
    <row r="120" spans="2:2" x14ac:dyDescent="0.25">
      <c r="B120" s="145" t="str" cm="1">
        <f t="array" ref="B120">TRANSPOSE(_xlfn._xlws.SORT(_xlfn._xlws.FILTER(harvest[harvest_operations_level]&amp;"|"&amp;harvest[harvest_ops_level_name],harvest[experiment_id]=A120)))</f>
        <v>|</v>
      </c>
    </row>
    <row r="121" spans="2:2" x14ac:dyDescent="0.25">
      <c r="B121" s="145" t="str" cm="1">
        <f t="array" ref="B121">TRANSPOSE(_xlfn._xlws.SORT(_xlfn._xlws.FILTER(harvest[harvest_operations_level]&amp;"|"&amp;harvest[harvest_ops_level_name],harvest[experiment_id]=A121)))</f>
        <v>|</v>
      </c>
    </row>
    <row r="122" spans="2:2" x14ac:dyDescent="0.25">
      <c r="B122" s="145" t="str" cm="1">
        <f t="array" ref="B122">TRANSPOSE(_xlfn._xlws.SORT(_xlfn._xlws.FILTER(harvest[harvest_operations_level]&amp;"|"&amp;harvest[harvest_ops_level_name],harvest[experiment_id]=A122)))</f>
        <v>|</v>
      </c>
    </row>
    <row r="123" spans="2:2" x14ac:dyDescent="0.25">
      <c r="B123" s="145" t="str" cm="1">
        <f t="array" ref="B123">TRANSPOSE(_xlfn._xlws.SORT(_xlfn._xlws.FILTER(harvest[harvest_operations_level]&amp;"|"&amp;harvest[harvest_ops_level_name],harvest[experiment_id]=A123)))</f>
        <v>|</v>
      </c>
    </row>
    <row r="124" spans="2:2" x14ac:dyDescent="0.25">
      <c r="B124" s="145" t="str" cm="1">
        <f t="array" ref="B124">TRANSPOSE(_xlfn._xlws.SORT(_xlfn._xlws.FILTER(harvest[harvest_operations_level]&amp;"|"&amp;harvest[harvest_ops_level_name],harvest[experiment_id]=A124)))</f>
        <v>|</v>
      </c>
    </row>
    <row r="125" spans="2:2" x14ac:dyDescent="0.25">
      <c r="B125" s="145" t="str" cm="1">
        <f t="array" ref="B125">TRANSPOSE(_xlfn._xlws.SORT(_xlfn._xlws.FILTER(harvest[harvest_operations_level]&amp;"|"&amp;harvest[harvest_ops_level_name],harvest[experiment_id]=A125)))</f>
        <v>|</v>
      </c>
    </row>
    <row r="126" spans="2:2" x14ac:dyDescent="0.25">
      <c r="B126" s="145" t="str" cm="1">
        <f t="array" ref="B126">TRANSPOSE(_xlfn._xlws.SORT(_xlfn._xlws.FILTER(harvest[harvest_operations_level]&amp;"|"&amp;harvest[harvest_ops_level_name],harvest[experiment_id]=A126)))</f>
        <v>|</v>
      </c>
    </row>
    <row r="127" spans="2:2" x14ac:dyDescent="0.25">
      <c r="B127" s="145" t="str" cm="1">
        <f t="array" ref="B127">TRANSPOSE(_xlfn._xlws.SORT(_xlfn._xlws.FILTER(harvest[harvest_operations_level]&amp;"|"&amp;harvest[harvest_ops_level_name],harvest[experiment_id]=A127)))</f>
        <v>|</v>
      </c>
    </row>
    <row r="128" spans="2:2" x14ac:dyDescent="0.25">
      <c r="B128" s="145" t="str" cm="1">
        <f t="array" ref="B128">TRANSPOSE(_xlfn._xlws.SORT(_xlfn._xlws.FILTER(harvest[harvest_operations_level]&amp;"|"&amp;harvest[harvest_ops_level_name],harvest[experiment_id]=A128)))</f>
        <v>|</v>
      </c>
    </row>
    <row r="129" spans="2:2" x14ac:dyDescent="0.25">
      <c r="B129" s="145" t="str" cm="1">
        <f t="array" ref="B129">TRANSPOSE(_xlfn._xlws.SORT(_xlfn._xlws.FILTER(harvest[harvest_operations_level]&amp;"|"&amp;harvest[harvest_ops_level_name],harvest[experiment_id]=A129)))</f>
        <v>|</v>
      </c>
    </row>
    <row r="130" spans="2:2" x14ac:dyDescent="0.25">
      <c r="B130" s="145" t="str" cm="1">
        <f t="array" ref="B130">TRANSPOSE(_xlfn._xlws.SORT(_xlfn._xlws.FILTER(harvest[harvest_operations_level]&amp;"|"&amp;harvest[harvest_ops_level_name],harvest[experiment_id]=A130)))</f>
        <v>|</v>
      </c>
    </row>
    <row r="131" spans="2:2" x14ac:dyDescent="0.25">
      <c r="B131" s="145" t="str" cm="1">
        <f t="array" ref="B131">TRANSPOSE(_xlfn._xlws.SORT(_xlfn._xlws.FILTER(harvest[harvest_operations_level]&amp;"|"&amp;harvest[harvest_ops_level_name],harvest[experiment_id]=A131)))</f>
        <v>|</v>
      </c>
    </row>
    <row r="132" spans="2:2" x14ac:dyDescent="0.25">
      <c r="B132" s="145" t="str" cm="1">
        <f t="array" ref="B132">TRANSPOSE(_xlfn._xlws.SORT(_xlfn._xlws.FILTER(harvest[harvest_operations_level]&amp;"|"&amp;harvest[harvest_ops_level_name],harvest[experiment_id]=A132)))</f>
        <v>|</v>
      </c>
    </row>
    <row r="133" spans="2:2" x14ac:dyDescent="0.25">
      <c r="B133" s="145" t="str" cm="1">
        <f t="array" ref="B133">TRANSPOSE(_xlfn._xlws.SORT(_xlfn._xlws.FILTER(harvest[harvest_operations_level]&amp;"|"&amp;harvest[harvest_ops_level_name],harvest[experiment_id]=A133)))</f>
        <v>|</v>
      </c>
    </row>
    <row r="134" spans="2:2" x14ac:dyDescent="0.25">
      <c r="B134" s="145" t="str" cm="1">
        <f t="array" ref="B134">TRANSPOSE(_xlfn._xlws.SORT(_xlfn._xlws.FILTER(harvest[harvest_operations_level]&amp;"|"&amp;harvest[harvest_ops_level_name],harvest[experiment_id]=A134)))</f>
        <v>|</v>
      </c>
    </row>
    <row r="135" spans="2:2" x14ac:dyDescent="0.25">
      <c r="B135" s="145" t="str" cm="1">
        <f t="array" ref="B135">TRANSPOSE(_xlfn._xlws.SORT(_xlfn._xlws.FILTER(harvest[harvest_operations_level]&amp;"|"&amp;harvest[harvest_ops_level_name],harvest[experiment_id]=A135)))</f>
        <v>|</v>
      </c>
    </row>
    <row r="136" spans="2:2" x14ac:dyDescent="0.25">
      <c r="B136" s="145" t="str" cm="1">
        <f t="array" ref="B136">TRANSPOSE(_xlfn._xlws.SORT(_xlfn._xlws.FILTER(harvest[harvest_operations_level]&amp;"|"&amp;harvest[harvest_ops_level_name],harvest[experiment_id]=A136)))</f>
        <v>|</v>
      </c>
    </row>
    <row r="137" spans="2:2" x14ac:dyDescent="0.25">
      <c r="B137" s="145" t="str" cm="1">
        <f t="array" ref="B137">TRANSPOSE(_xlfn._xlws.SORT(_xlfn._xlws.FILTER(harvest[harvest_operations_level]&amp;"|"&amp;harvest[harvest_ops_level_name],harvest[experiment_id]=A137)))</f>
        <v>|</v>
      </c>
    </row>
    <row r="138" spans="2:2" x14ac:dyDescent="0.25">
      <c r="B138" s="145" t="str" cm="1">
        <f t="array" ref="B138">TRANSPOSE(_xlfn._xlws.SORT(_xlfn._xlws.FILTER(harvest[harvest_operations_level]&amp;"|"&amp;harvest[harvest_ops_level_name],harvest[experiment_id]=A138)))</f>
        <v>|</v>
      </c>
    </row>
    <row r="139" spans="2:2" x14ac:dyDescent="0.25">
      <c r="B139" s="145" t="str" cm="1">
        <f t="array" ref="B139">TRANSPOSE(_xlfn._xlws.SORT(_xlfn._xlws.FILTER(harvest[harvest_operations_level]&amp;"|"&amp;harvest[harvest_ops_level_name],harvest[experiment_id]=A139)))</f>
        <v>|</v>
      </c>
    </row>
    <row r="140" spans="2:2" x14ac:dyDescent="0.25">
      <c r="B140" s="145" t="str" cm="1">
        <f t="array" ref="B140">TRANSPOSE(_xlfn._xlws.SORT(_xlfn._xlws.FILTER(harvest[harvest_operations_level]&amp;"|"&amp;harvest[harvest_ops_level_name],harvest[experiment_id]=A140)))</f>
        <v>|</v>
      </c>
    </row>
    <row r="141" spans="2:2" x14ac:dyDescent="0.25">
      <c r="B141" s="145" t="str" cm="1">
        <f t="array" ref="B141">TRANSPOSE(_xlfn._xlws.SORT(_xlfn._xlws.FILTER(harvest[harvest_operations_level]&amp;"|"&amp;harvest[harvest_ops_level_name],harvest[experiment_id]=A141)))</f>
        <v>|</v>
      </c>
    </row>
    <row r="142" spans="2:2" x14ac:dyDescent="0.25">
      <c r="B142" s="145" t="str" cm="1">
        <f t="array" ref="B142">TRANSPOSE(_xlfn._xlws.SORT(_xlfn._xlws.FILTER(harvest[harvest_operations_level]&amp;"|"&amp;harvest[harvest_ops_level_name],harvest[experiment_id]=A142)))</f>
        <v>|</v>
      </c>
    </row>
    <row r="143" spans="2:2" x14ac:dyDescent="0.25">
      <c r="B143" s="145" t="str" cm="1">
        <f t="array" ref="B143">TRANSPOSE(_xlfn._xlws.SORT(_xlfn._xlws.FILTER(harvest[harvest_operations_level]&amp;"|"&amp;harvest[harvest_ops_level_name],harvest[experiment_id]=A143)))</f>
        <v>|</v>
      </c>
    </row>
    <row r="144" spans="2:2" x14ac:dyDescent="0.25">
      <c r="B144" s="145" t="str" cm="1">
        <f t="array" ref="B144">TRANSPOSE(_xlfn._xlws.SORT(_xlfn._xlws.FILTER(harvest[harvest_operations_level]&amp;"|"&amp;harvest[harvest_ops_level_name],harvest[experiment_id]=A144)))</f>
        <v>|</v>
      </c>
    </row>
    <row r="145" spans="2:2" x14ac:dyDescent="0.25">
      <c r="B145" s="145" t="str" cm="1">
        <f t="array" ref="B145">TRANSPOSE(_xlfn._xlws.SORT(_xlfn._xlws.FILTER(harvest[harvest_operations_level]&amp;"|"&amp;harvest[harvest_ops_level_name],harvest[experiment_id]=A145)))</f>
        <v>|</v>
      </c>
    </row>
    <row r="146" spans="2:2" x14ac:dyDescent="0.25">
      <c r="B146" s="145" t="str" cm="1">
        <f t="array" ref="B146">TRANSPOSE(_xlfn._xlws.SORT(_xlfn._xlws.FILTER(harvest[harvest_operations_level]&amp;"|"&amp;harvest[harvest_ops_level_name],harvest[experiment_id]=A146)))</f>
        <v>|</v>
      </c>
    </row>
    <row r="147" spans="2:2" x14ac:dyDescent="0.25">
      <c r="B147" s="145" t="str" cm="1">
        <f t="array" ref="B147">TRANSPOSE(_xlfn._xlws.SORT(_xlfn._xlws.FILTER(harvest[harvest_operations_level]&amp;"|"&amp;harvest[harvest_ops_level_name],harvest[experiment_id]=A147)))</f>
        <v>|</v>
      </c>
    </row>
    <row r="148" spans="2:2" x14ac:dyDescent="0.25">
      <c r="B148" s="145" t="str" cm="1">
        <f t="array" ref="B148">TRANSPOSE(_xlfn._xlws.SORT(_xlfn._xlws.FILTER(harvest[harvest_operations_level]&amp;"|"&amp;harvest[harvest_ops_level_name],harvest[experiment_id]=A148)))</f>
        <v>|</v>
      </c>
    </row>
    <row r="149" spans="2:2" x14ac:dyDescent="0.25">
      <c r="B149" s="145" t="str" cm="1">
        <f t="array" ref="B149">TRANSPOSE(_xlfn._xlws.SORT(_xlfn._xlws.FILTER(harvest[harvest_operations_level]&amp;"|"&amp;harvest[harvest_ops_level_name],harvest[experiment_id]=A149)))</f>
        <v>|</v>
      </c>
    </row>
    <row r="150" spans="2:2" x14ac:dyDescent="0.25">
      <c r="B150" s="145" t="str" cm="1">
        <f t="array" ref="B150">TRANSPOSE(_xlfn._xlws.SORT(_xlfn._xlws.FILTER(harvest[harvest_operations_level]&amp;"|"&amp;harvest[harvest_ops_level_name],harvest[experiment_id]=A150)))</f>
        <v>|</v>
      </c>
    </row>
    <row r="151" spans="2:2" x14ac:dyDescent="0.25">
      <c r="B151" s="145" t="str" cm="1">
        <f t="array" ref="B151">TRANSPOSE(_xlfn._xlws.SORT(_xlfn._xlws.FILTER(harvest[harvest_operations_level]&amp;"|"&amp;harvest[harvest_ops_level_name],harvest[experiment_id]=A151)))</f>
        <v>|</v>
      </c>
    </row>
    <row r="152" spans="2:2" x14ac:dyDescent="0.25">
      <c r="B152" s="145" t="str" cm="1">
        <f t="array" ref="B152">TRANSPOSE(_xlfn._xlws.SORT(_xlfn._xlws.FILTER(harvest[harvest_operations_level]&amp;"|"&amp;harvest[harvest_ops_level_name],harvest[experiment_id]=A152)))</f>
        <v>|</v>
      </c>
    </row>
    <row r="153" spans="2:2" x14ac:dyDescent="0.25">
      <c r="B153" s="145" t="str" cm="1">
        <f t="array" ref="B153">TRANSPOSE(_xlfn._xlws.SORT(_xlfn._xlws.FILTER(harvest[harvest_operations_level]&amp;"|"&amp;harvest[harvest_ops_level_name],harvest[experiment_id]=A153)))</f>
        <v>|</v>
      </c>
    </row>
    <row r="154" spans="2:2" x14ac:dyDescent="0.25">
      <c r="B154" s="145" t="str" cm="1">
        <f t="array" ref="B154">TRANSPOSE(_xlfn._xlws.SORT(_xlfn._xlws.FILTER(harvest[harvest_operations_level]&amp;"|"&amp;harvest[harvest_ops_level_name],harvest[experiment_id]=A154)))</f>
        <v>|</v>
      </c>
    </row>
    <row r="155" spans="2:2" x14ac:dyDescent="0.25">
      <c r="B155" s="145" t="str" cm="1">
        <f t="array" ref="B155">TRANSPOSE(_xlfn._xlws.SORT(_xlfn._xlws.FILTER(harvest[harvest_operations_level]&amp;"|"&amp;harvest[harvest_ops_level_name],harvest[experiment_id]=A155)))</f>
        <v>|</v>
      </c>
    </row>
    <row r="156" spans="2:2" x14ac:dyDescent="0.25">
      <c r="B156" s="145" t="str" cm="1">
        <f t="array" ref="B156">TRANSPOSE(_xlfn._xlws.SORT(_xlfn._xlws.FILTER(harvest[harvest_operations_level]&amp;"|"&amp;harvest[harvest_ops_level_name],harvest[experiment_id]=A156)))</f>
        <v>|</v>
      </c>
    </row>
    <row r="157" spans="2:2" x14ac:dyDescent="0.25">
      <c r="B157" s="145" t="str" cm="1">
        <f t="array" ref="B157">TRANSPOSE(_xlfn._xlws.SORT(_xlfn._xlws.FILTER(harvest[harvest_operations_level]&amp;"|"&amp;harvest[harvest_ops_level_name],harvest[experiment_id]=A157)))</f>
        <v>|</v>
      </c>
    </row>
    <row r="158" spans="2:2" x14ac:dyDescent="0.25">
      <c r="B158" s="145" t="str" cm="1">
        <f t="array" ref="B158">TRANSPOSE(_xlfn._xlws.SORT(_xlfn._xlws.FILTER(harvest[harvest_operations_level]&amp;"|"&amp;harvest[harvest_ops_level_name],harvest[experiment_id]=A158)))</f>
        <v>|</v>
      </c>
    </row>
    <row r="159" spans="2:2" x14ac:dyDescent="0.25">
      <c r="B159" s="145" t="str" cm="1">
        <f t="array" ref="B159">TRANSPOSE(_xlfn._xlws.SORT(_xlfn._xlws.FILTER(harvest[harvest_operations_level]&amp;"|"&amp;harvest[harvest_ops_level_name],harvest[experiment_id]=A159)))</f>
        <v>|</v>
      </c>
    </row>
    <row r="160" spans="2:2" x14ac:dyDescent="0.25">
      <c r="B160" s="145" t="str" cm="1">
        <f t="array" ref="B160">TRANSPOSE(_xlfn._xlws.SORT(_xlfn._xlws.FILTER(harvest[harvest_operations_level]&amp;"|"&amp;harvest[harvest_ops_level_name],harvest[experiment_id]=A160)))</f>
        <v>|</v>
      </c>
    </row>
    <row r="161" spans="2:2" x14ac:dyDescent="0.25">
      <c r="B161" s="145" t="str" cm="1">
        <f t="array" ref="B161">TRANSPOSE(_xlfn._xlws.SORT(_xlfn._xlws.FILTER(harvest[harvest_operations_level]&amp;"|"&amp;harvest[harvest_ops_level_name],harvest[experiment_id]=A161)))</f>
        <v>|</v>
      </c>
    </row>
    <row r="162" spans="2:2" x14ac:dyDescent="0.25">
      <c r="B162" s="145" t="str" cm="1">
        <f t="array" ref="B162">TRANSPOSE(_xlfn._xlws.SORT(_xlfn._xlws.FILTER(harvest[harvest_operations_level]&amp;"|"&amp;harvest[harvest_ops_level_name],harvest[experiment_id]=A162)))</f>
        <v>|</v>
      </c>
    </row>
    <row r="163" spans="2:2" x14ac:dyDescent="0.25">
      <c r="B163" s="145" t="str" cm="1">
        <f t="array" ref="B163">TRANSPOSE(_xlfn._xlws.SORT(_xlfn._xlws.FILTER(harvest[harvest_operations_level]&amp;"|"&amp;harvest[harvest_ops_level_name],harvest[experiment_id]=A163)))</f>
        <v>|</v>
      </c>
    </row>
    <row r="164" spans="2:2" x14ac:dyDescent="0.25">
      <c r="B164" s="145" t="str" cm="1">
        <f t="array" ref="B164">TRANSPOSE(_xlfn._xlws.SORT(_xlfn._xlws.FILTER(harvest[harvest_operations_level]&amp;"|"&amp;harvest[harvest_ops_level_name],harvest[experiment_id]=A164)))</f>
        <v>|</v>
      </c>
    </row>
    <row r="165" spans="2:2" x14ac:dyDescent="0.25">
      <c r="B165" s="145" t="str" cm="1">
        <f t="array" ref="B165">TRANSPOSE(_xlfn._xlws.SORT(_xlfn._xlws.FILTER(harvest[harvest_operations_level]&amp;"|"&amp;harvest[harvest_ops_level_name],harvest[experiment_id]=A165)))</f>
        <v>|</v>
      </c>
    </row>
    <row r="166" spans="2:2" x14ac:dyDescent="0.25">
      <c r="B166" s="145" t="str" cm="1">
        <f t="array" ref="B166">TRANSPOSE(_xlfn._xlws.SORT(_xlfn._xlws.FILTER(harvest[harvest_operations_level]&amp;"|"&amp;harvest[harvest_ops_level_name],harvest[experiment_id]=A166)))</f>
        <v>|</v>
      </c>
    </row>
    <row r="167" spans="2:2" x14ac:dyDescent="0.25">
      <c r="B167" s="145" t="str" cm="1">
        <f t="array" ref="B167">TRANSPOSE(_xlfn._xlws.SORT(_xlfn._xlws.FILTER(harvest[harvest_operations_level]&amp;"|"&amp;harvest[harvest_ops_level_name],harvest[experiment_id]=A167)))</f>
        <v>|</v>
      </c>
    </row>
    <row r="168" spans="2:2" x14ac:dyDescent="0.25">
      <c r="B168" s="145" t="str" cm="1">
        <f t="array" ref="B168">TRANSPOSE(_xlfn._xlws.SORT(_xlfn._xlws.FILTER(harvest[harvest_operations_level]&amp;"|"&amp;harvest[harvest_ops_level_name],harvest[experiment_id]=A168)))</f>
        <v>|</v>
      </c>
    </row>
    <row r="169" spans="2:2" x14ac:dyDescent="0.25">
      <c r="B169" s="145" t="str" cm="1">
        <f t="array" ref="B169">TRANSPOSE(_xlfn._xlws.SORT(_xlfn._xlws.FILTER(harvest[harvest_operations_level]&amp;"|"&amp;harvest[harvest_ops_level_name],harvest[experiment_id]=A169)))</f>
        <v>|</v>
      </c>
    </row>
    <row r="170" spans="2:2" x14ac:dyDescent="0.25">
      <c r="B170" s="145" t="str" cm="1">
        <f t="array" ref="B170">TRANSPOSE(_xlfn._xlws.SORT(_xlfn._xlws.FILTER(harvest[harvest_operations_level]&amp;"|"&amp;harvest[harvest_ops_level_name],harvest[experiment_id]=A170)))</f>
        <v>|</v>
      </c>
    </row>
    <row r="171" spans="2:2" x14ac:dyDescent="0.25">
      <c r="B171" s="145" t="str" cm="1">
        <f t="array" ref="B171">TRANSPOSE(_xlfn._xlws.SORT(_xlfn._xlws.FILTER(harvest[harvest_operations_level]&amp;"|"&amp;harvest[harvest_ops_level_name],harvest[experiment_id]=A171)))</f>
        <v>|</v>
      </c>
    </row>
    <row r="172" spans="2:2" x14ac:dyDescent="0.25">
      <c r="B172" s="145" t="str" cm="1">
        <f t="array" ref="B172">TRANSPOSE(_xlfn._xlws.SORT(_xlfn._xlws.FILTER(harvest[harvest_operations_level]&amp;"|"&amp;harvest[harvest_ops_level_name],harvest[experiment_id]=A172)))</f>
        <v>|</v>
      </c>
    </row>
    <row r="173" spans="2:2" x14ac:dyDescent="0.25">
      <c r="B173" s="145" t="str" cm="1">
        <f t="array" ref="B173">TRANSPOSE(_xlfn._xlws.SORT(_xlfn._xlws.FILTER(harvest[harvest_operations_level]&amp;"|"&amp;harvest[harvest_ops_level_name],harvest[experiment_id]=A173)))</f>
        <v>|</v>
      </c>
    </row>
    <row r="174" spans="2:2" x14ac:dyDescent="0.25">
      <c r="B174" s="145" t="str" cm="1">
        <f t="array" ref="B174">TRANSPOSE(_xlfn._xlws.SORT(_xlfn._xlws.FILTER(harvest[harvest_operations_level]&amp;"|"&amp;harvest[harvest_ops_level_name],harvest[experiment_id]=A174)))</f>
        <v>|</v>
      </c>
    </row>
    <row r="175" spans="2:2" x14ac:dyDescent="0.25">
      <c r="B175" s="145" t="str" cm="1">
        <f t="array" ref="B175">TRANSPOSE(_xlfn._xlws.SORT(_xlfn._xlws.FILTER(harvest[harvest_operations_level]&amp;"|"&amp;harvest[harvest_ops_level_name],harvest[experiment_id]=A175)))</f>
        <v>|</v>
      </c>
    </row>
    <row r="176" spans="2:2" x14ac:dyDescent="0.25">
      <c r="B176" s="145" t="str" cm="1">
        <f t="array" ref="B176">TRANSPOSE(_xlfn._xlws.SORT(_xlfn._xlws.FILTER(harvest[harvest_operations_level]&amp;"|"&amp;harvest[harvest_ops_level_name],harvest[experiment_id]=A176)))</f>
        <v>|</v>
      </c>
    </row>
    <row r="177" spans="2:2" x14ac:dyDescent="0.25">
      <c r="B177" s="145" t="str" cm="1">
        <f t="array" ref="B177">TRANSPOSE(_xlfn._xlws.SORT(_xlfn._xlws.FILTER(harvest[harvest_operations_level]&amp;"|"&amp;harvest[harvest_ops_level_name],harvest[experiment_id]=A177)))</f>
        <v>|</v>
      </c>
    </row>
    <row r="178" spans="2:2" x14ac:dyDescent="0.25">
      <c r="B178" s="145" t="str" cm="1">
        <f t="array" ref="B178">TRANSPOSE(_xlfn._xlws.SORT(_xlfn._xlws.FILTER(harvest[harvest_operations_level]&amp;"|"&amp;harvest[harvest_ops_level_name],harvest[experiment_id]=A178)))</f>
        <v>|</v>
      </c>
    </row>
    <row r="179" spans="2:2" x14ac:dyDescent="0.25">
      <c r="B179" s="145" t="str" cm="1">
        <f t="array" ref="B179">TRANSPOSE(_xlfn._xlws.SORT(_xlfn._xlws.FILTER(harvest[harvest_operations_level]&amp;"|"&amp;harvest[harvest_ops_level_name],harvest[experiment_id]=A179)))</f>
        <v>|</v>
      </c>
    </row>
    <row r="180" spans="2:2" x14ac:dyDescent="0.25">
      <c r="B180" s="145" t="str" cm="1">
        <f t="array" ref="B180">TRANSPOSE(_xlfn._xlws.SORT(_xlfn._xlws.FILTER(harvest[harvest_operations_level]&amp;"|"&amp;harvest[harvest_ops_level_name],harvest[experiment_id]=A180)))</f>
        <v>|</v>
      </c>
    </row>
    <row r="181" spans="2:2" x14ac:dyDescent="0.25">
      <c r="B181" s="145" t="str" cm="1">
        <f t="array" ref="B181">TRANSPOSE(_xlfn._xlws.SORT(_xlfn._xlws.FILTER(harvest[harvest_operations_level]&amp;"|"&amp;harvest[harvest_ops_level_name],harvest[experiment_id]=A181)))</f>
        <v>|</v>
      </c>
    </row>
    <row r="182" spans="2:2" x14ac:dyDescent="0.25">
      <c r="B182" s="145" t="str" cm="1">
        <f t="array" ref="B182">TRANSPOSE(_xlfn._xlws.SORT(_xlfn._xlws.FILTER(harvest[harvest_operations_level]&amp;"|"&amp;harvest[harvest_ops_level_name],harvest[experiment_id]=A182)))</f>
        <v>|</v>
      </c>
    </row>
    <row r="183" spans="2:2" x14ac:dyDescent="0.25">
      <c r="B183" s="145" t="str" cm="1">
        <f t="array" ref="B183">TRANSPOSE(_xlfn._xlws.SORT(_xlfn._xlws.FILTER(harvest[harvest_operations_level]&amp;"|"&amp;harvest[harvest_ops_level_name],harvest[experiment_id]=A183)))</f>
        <v>|</v>
      </c>
    </row>
    <row r="184" spans="2:2" x14ac:dyDescent="0.25">
      <c r="B184" s="145" t="str" cm="1">
        <f t="array" ref="B184">TRANSPOSE(_xlfn._xlws.SORT(_xlfn._xlws.FILTER(harvest[harvest_operations_level]&amp;"|"&amp;harvest[harvest_ops_level_name],harvest[experiment_id]=A184)))</f>
        <v>|</v>
      </c>
    </row>
    <row r="185" spans="2:2" x14ac:dyDescent="0.25">
      <c r="B185" s="145" t="str" cm="1">
        <f t="array" ref="B185">TRANSPOSE(_xlfn._xlws.SORT(_xlfn._xlws.FILTER(harvest[harvest_operations_level]&amp;"|"&amp;harvest[harvest_ops_level_name],harvest[experiment_id]=A185)))</f>
        <v>|</v>
      </c>
    </row>
    <row r="186" spans="2:2" x14ac:dyDescent="0.25">
      <c r="B186" s="145" t="str" cm="1">
        <f t="array" ref="B186">TRANSPOSE(_xlfn._xlws.SORT(_xlfn._xlws.FILTER(harvest[harvest_operations_level]&amp;"|"&amp;harvest[harvest_ops_level_name],harvest[experiment_id]=A186)))</f>
        <v>|</v>
      </c>
    </row>
    <row r="187" spans="2:2" x14ac:dyDescent="0.25">
      <c r="B187" s="145" t="str" cm="1">
        <f t="array" ref="B187">TRANSPOSE(_xlfn._xlws.SORT(_xlfn._xlws.FILTER(harvest[harvest_operations_level]&amp;"|"&amp;harvest[harvest_ops_level_name],harvest[experiment_id]=A187)))</f>
        <v>|</v>
      </c>
    </row>
    <row r="188" spans="2:2" x14ac:dyDescent="0.25">
      <c r="B188" s="145" t="str" cm="1">
        <f t="array" ref="B188">TRANSPOSE(_xlfn._xlws.SORT(_xlfn._xlws.FILTER(harvest[harvest_operations_level]&amp;"|"&amp;harvest[harvest_ops_level_name],harvest[experiment_id]=A188)))</f>
        <v>|</v>
      </c>
    </row>
    <row r="189" spans="2:2" x14ac:dyDescent="0.25">
      <c r="B189" s="145" t="str" cm="1">
        <f t="array" ref="B189">TRANSPOSE(_xlfn._xlws.SORT(_xlfn._xlws.FILTER(harvest[harvest_operations_level]&amp;"|"&amp;harvest[harvest_ops_level_name],harvest[experiment_id]=A189)))</f>
        <v>|</v>
      </c>
    </row>
    <row r="190" spans="2:2" x14ac:dyDescent="0.25">
      <c r="B190" s="145" t="str" cm="1">
        <f t="array" ref="B190">TRANSPOSE(_xlfn._xlws.SORT(_xlfn._xlws.FILTER(harvest[harvest_operations_level]&amp;"|"&amp;harvest[harvest_ops_level_name],harvest[experiment_id]=A190)))</f>
        <v>|</v>
      </c>
    </row>
    <row r="191" spans="2:2" x14ac:dyDescent="0.25">
      <c r="B191" s="145" t="str" cm="1">
        <f t="array" ref="B191">TRANSPOSE(_xlfn._xlws.SORT(_xlfn._xlws.FILTER(harvest[harvest_operations_level]&amp;"|"&amp;harvest[harvest_ops_level_name],harvest[experiment_id]=A191)))</f>
        <v>|</v>
      </c>
    </row>
    <row r="192" spans="2:2" x14ac:dyDescent="0.25">
      <c r="B192" s="145" t="str" cm="1">
        <f t="array" ref="B192">TRANSPOSE(_xlfn._xlws.SORT(_xlfn._xlws.FILTER(harvest[harvest_operations_level]&amp;"|"&amp;harvest[harvest_ops_level_name],harvest[experiment_id]=A192)))</f>
        <v>|</v>
      </c>
    </row>
    <row r="193" spans="2:2" x14ac:dyDescent="0.25">
      <c r="B193" s="145" t="str" cm="1">
        <f t="array" ref="B193">TRANSPOSE(_xlfn._xlws.SORT(_xlfn._xlws.FILTER(harvest[harvest_operations_level]&amp;"|"&amp;harvest[harvest_ops_level_name],harvest[experiment_id]=A193)))</f>
        <v>|</v>
      </c>
    </row>
    <row r="194" spans="2:2" x14ac:dyDescent="0.25">
      <c r="B194" s="145" t="str" cm="1">
        <f t="array" ref="B194">TRANSPOSE(_xlfn._xlws.SORT(_xlfn._xlws.FILTER(harvest[harvest_operations_level]&amp;"|"&amp;harvest[harvest_ops_level_name],harvest[experiment_id]=A194)))</f>
        <v>|</v>
      </c>
    </row>
    <row r="195" spans="2:2" x14ac:dyDescent="0.25">
      <c r="B195" s="145" t="str" cm="1">
        <f t="array" ref="B195">TRANSPOSE(_xlfn._xlws.SORT(_xlfn._xlws.FILTER(harvest[harvest_operations_level]&amp;"|"&amp;harvest[harvest_ops_level_name],harvest[experiment_id]=A195)))</f>
        <v>|</v>
      </c>
    </row>
    <row r="196" spans="2:2" x14ac:dyDescent="0.25">
      <c r="B196" s="145" t="str" cm="1">
        <f t="array" ref="B196">TRANSPOSE(_xlfn._xlws.SORT(_xlfn._xlws.FILTER(harvest[harvest_operations_level]&amp;"|"&amp;harvest[harvest_ops_level_name],harvest[experiment_id]=A196)))</f>
        <v>|</v>
      </c>
    </row>
    <row r="197" spans="2:2" x14ac:dyDescent="0.25">
      <c r="B197" s="145" t="str" cm="1">
        <f t="array" ref="B197">TRANSPOSE(_xlfn._xlws.SORT(_xlfn._xlws.FILTER(harvest[harvest_operations_level]&amp;"|"&amp;harvest[harvest_ops_level_name],harvest[experiment_id]=A197)))</f>
        <v>|</v>
      </c>
    </row>
    <row r="198" spans="2:2" x14ac:dyDescent="0.25">
      <c r="B198" s="145" t="str" cm="1">
        <f t="array" ref="B198">TRANSPOSE(_xlfn._xlws.SORT(_xlfn._xlws.FILTER(harvest[harvest_operations_level]&amp;"|"&amp;harvest[harvest_ops_level_name],harvest[experiment_id]=A198)))</f>
        <v>|</v>
      </c>
    </row>
    <row r="199" spans="2:2" x14ac:dyDescent="0.25">
      <c r="B199" s="145" t="str" cm="1">
        <f t="array" ref="B199">TRANSPOSE(_xlfn._xlws.SORT(_xlfn._xlws.FILTER(harvest[harvest_operations_level]&amp;"|"&amp;harvest[harvest_ops_level_name],harvest[experiment_id]=A199)))</f>
        <v>|</v>
      </c>
    </row>
    <row r="200" spans="2:2" x14ac:dyDescent="0.25">
      <c r="B200" s="145" t="str" cm="1">
        <f t="array" ref="B200">TRANSPOSE(_xlfn._xlws.SORT(_xlfn._xlws.FILTER(harvest[harvest_operations_level]&amp;"|"&amp;harvest[harvest_ops_level_name],harvest[experiment_id]=A200)))</f>
        <v>|</v>
      </c>
    </row>
    <row r="201" spans="2:2" x14ac:dyDescent="0.25">
      <c r="B201" s="145" t="str" cm="1">
        <f t="array" ref="B201">TRANSPOSE(_xlfn._xlws.SORT(_xlfn._xlws.FILTER(harvest[harvest_operations_level]&amp;"|"&amp;harvest[harvest_ops_level_name],harvest[experiment_id]=A201)))</f>
        <v>|</v>
      </c>
    </row>
    <row r="202" spans="2:2" x14ac:dyDescent="0.25">
      <c r="B202" s="145" t="str" cm="1">
        <f t="array" ref="B202">TRANSPOSE(_xlfn._xlws.SORT(_xlfn._xlws.FILTER(harvest[harvest_operations_level]&amp;"|"&amp;harvest[harvest_ops_level_name],harvest[experiment_id]=A202)))</f>
        <v>|</v>
      </c>
    </row>
    <row r="203" spans="2:2" x14ac:dyDescent="0.25">
      <c r="B203" s="145" t="str" cm="1">
        <f t="array" ref="B203">TRANSPOSE(_xlfn._xlws.SORT(_xlfn._xlws.FILTER(harvest[harvest_operations_level]&amp;"|"&amp;harvest[harvest_ops_level_name],harvest[experiment_id]=A203)))</f>
        <v>|</v>
      </c>
    </row>
    <row r="204" spans="2:2" x14ac:dyDescent="0.25">
      <c r="B204" s="145" t="str" cm="1">
        <f t="array" ref="B204">TRANSPOSE(_xlfn._xlws.SORT(_xlfn._xlws.FILTER(harvest[harvest_operations_level]&amp;"|"&amp;harvest[harvest_ops_level_name],harvest[experiment_id]=A204)))</f>
        <v>|</v>
      </c>
    </row>
    <row r="205" spans="2:2" x14ac:dyDescent="0.25">
      <c r="B205" s="145" t="str" cm="1">
        <f t="array" ref="B205">TRANSPOSE(_xlfn._xlws.SORT(_xlfn._xlws.FILTER(harvest[harvest_operations_level]&amp;"|"&amp;harvest[harvest_ops_level_name],harvest[experiment_id]=A205)))</f>
        <v>|</v>
      </c>
    </row>
    <row r="206" spans="2:2" x14ac:dyDescent="0.25">
      <c r="B206" s="145" t="str" cm="1">
        <f t="array" ref="B206">TRANSPOSE(_xlfn._xlws.SORT(_xlfn._xlws.FILTER(harvest[harvest_operations_level]&amp;"|"&amp;harvest[harvest_ops_level_name],harvest[experiment_id]=A206)))</f>
        <v>|</v>
      </c>
    </row>
    <row r="207" spans="2:2" x14ac:dyDescent="0.25">
      <c r="B207" s="145" t="str" cm="1">
        <f t="array" ref="B207">TRANSPOSE(_xlfn._xlws.SORT(_xlfn._xlws.FILTER(harvest[harvest_operations_level]&amp;"|"&amp;harvest[harvest_ops_level_name],harvest[experiment_id]=A207)))</f>
        <v>|</v>
      </c>
    </row>
    <row r="208" spans="2:2" x14ac:dyDescent="0.25">
      <c r="B208" s="145" t="str" cm="1">
        <f t="array" ref="B208">TRANSPOSE(_xlfn._xlws.SORT(_xlfn._xlws.FILTER(harvest[harvest_operations_level]&amp;"|"&amp;harvest[harvest_ops_level_name],harvest[experiment_id]=A208)))</f>
        <v>|</v>
      </c>
    </row>
    <row r="209" spans="2:2" x14ac:dyDescent="0.25">
      <c r="B209" s="145" t="str" cm="1">
        <f t="array" ref="B209">TRANSPOSE(_xlfn._xlws.SORT(_xlfn._xlws.FILTER(harvest[harvest_operations_level]&amp;"|"&amp;harvest[harvest_ops_level_name],harvest[experiment_id]=A209)))</f>
        <v>|</v>
      </c>
    </row>
    <row r="210" spans="2:2" x14ac:dyDescent="0.25">
      <c r="B210" s="145" t="str" cm="1">
        <f t="array" ref="B210">TRANSPOSE(_xlfn._xlws.SORT(_xlfn._xlws.FILTER(harvest[harvest_operations_level]&amp;"|"&amp;harvest[harvest_ops_level_name],harvest[experiment_id]=A210)))</f>
        <v>|</v>
      </c>
    </row>
    <row r="211" spans="2:2" x14ac:dyDescent="0.25">
      <c r="B211" s="145" t="str" cm="1">
        <f t="array" ref="B211">TRANSPOSE(_xlfn._xlws.SORT(_xlfn._xlws.FILTER(harvest[harvest_operations_level]&amp;"|"&amp;harvest[harvest_ops_level_name],harvest[experiment_id]=A211)))</f>
        <v>|</v>
      </c>
    </row>
    <row r="212" spans="2:2" x14ac:dyDescent="0.25">
      <c r="B212" s="145" t="str" cm="1">
        <f t="array" ref="B212">TRANSPOSE(_xlfn._xlws.SORT(_xlfn._xlws.FILTER(harvest[harvest_operations_level]&amp;"|"&amp;harvest[harvest_ops_level_name],harvest[experiment_id]=A212)))</f>
        <v>|</v>
      </c>
    </row>
    <row r="213" spans="2:2" x14ac:dyDescent="0.25">
      <c r="B213" s="145" t="str" cm="1">
        <f t="array" ref="B213">TRANSPOSE(_xlfn._xlws.SORT(_xlfn._xlws.FILTER(harvest[harvest_operations_level]&amp;"|"&amp;harvest[harvest_ops_level_name],harvest[experiment_id]=A213)))</f>
        <v>|</v>
      </c>
    </row>
    <row r="214" spans="2:2" x14ac:dyDescent="0.25">
      <c r="B214" s="145" t="str" cm="1">
        <f t="array" ref="B214">TRANSPOSE(_xlfn._xlws.SORT(_xlfn._xlws.FILTER(harvest[harvest_operations_level]&amp;"|"&amp;harvest[harvest_ops_level_name],harvest[experiment_id]=A214)))</f>
        <v>|</v>
      </c>
    </row>
    <row r="215" spans="2:2" x14ac:dyDescent="0.25">
      <c r="B215" s="145" t="str" cm="1">
        <f t="array" ref="B215">TRANSPOSE(_xlfn._xlws.SORT(_xlfn._xlws.FILTER(harvest[harvest_operations_level]&amp;"|"&amp;harvest[harvest_ops_level_name],harvest[experiment_id]=A215)))</f>
        <v>|</v>
      </c>
    </row>
    <row r="216" spans="2:2" x14ac:dyDescent="0.25">
      <c r="B216" s="145" t="str" cm="1">
        <f t="array" ref="B216">TRANSPOSE(_xlfn._xlws.SORT(_xlfn._xlws.FILTER(harvest[harvest_operations_level]&amp;"|"&amp;harvest[harvest_ops_level_name],harvest[experiment_id]=A216)))</f>
        <v>|</v>
      </c>
    </row>
    <row r="217" spans="2:2" x14ac:dyDescent="0.25">
      <c r="B217" s="145" t="str" cm="1">
        <f t="array" ref="B217">TRANSPOSE(_xlfn._xlws.SORT(_xlfn._xlws.FILTER(harvest[harvest_operations_level]&amp;"|"&amp;harvest[harvest_ops_level_name],harvest[experiment_id]=A217)))</f>
        <v>|</v>
      </c>
    </row>
    <row r="218" spans="2:2" x14ac:dyDescent="0.25">
      <c r="B218" s="145" t="str" cm="1">
        <f t="array" ref="B218">TRANSPOSE(_xlfn._xlws.SORT(_xlfn._xlws.FILTER(harvest[harvest_operations_level]&amp;"|"&amp;harvest[harvest_ops_level_name],harvest[experiment_id]=A218)))</f>
        <v>|</v>
      </c>
    </row>
    <row r="219" spans="2:2" x14ac:dyDescent="0.25">
      <c r="B219" s="145" t="str" cm="1">
        <f t="array" ref="B219">TRANSPOSE(_xlfn._xlws.SORT(_xlfn._xlws.FILTER(harvest[harvest_operations_level]&amp;"|"&amp;harvest[harvest_ops_level_name],harvest[experiment_id]=A219)))</f>
        <v>|</v>
      </c>
    </row>
    <row r="220" spans="2:2" x14ac:dyDescent="0.25">
      <c r="B220" s="145" t="str" cm="1">
        <f t="array" ref="B220">TRANSPOSE(_xlfn._xlws.SORT(_xlfn._xlws.FILTER(harvest[harvest_operations_level]&amp;"|"&amp;harvest[harvest_ops_level_name],harvest[experiment_id]=A220)))</f>
        <v>|</v>
      </c>
    </row>
    <row r="221" spans="2:2" x14ac:dyDescent="0.25">
      <c r="B221" s="145" t="str" cm="1">
        <f t="array" ref="B221">TRANSPOSE(_xlfn._xlws.SORT(_xlfn._xlws.FILTER(harvest[harvest_operations_level]&amp;"|"&amp;harvest[harvest_ops_level_name],harvest[experiment_id]=A221)))</f>
        <v>|</v>
      </c>
    </row>
    <row r="222" spans="2:2" x14ac:dyDescent="0.25">
      <c r="B222" s="145" t="str" cm="1">
        <f t="array" ref="B222">TRANSPOSE(_xlfn._xlws.SORT(_xlfn._xlws.FILTER(harvest[harvest_operations_level]&amp;"|"&amp;harvest[harvest_ops_level_name],harvest[experiment_id]=A222)))</f>
        <v>|</v>
      </c>
    </row>
    <row r="223" spans="2:2" x14ac:dyDescent="0.25">
      <c r="B223" s="145" t="str" cm="1">
        <f t="array" ref="B223">TRANSPOSE(_xlfn._xlws.SORT(_xlfn._xlws.FILTER(harvest[harvest_operations_level]&amp;"|"&amp;harvest[harvest_ops_level_name],harvest[experiment_id]=A223)))</f>
        <v>|</v>
      </c>
    </row>
    <row r="224" spans="2:2" x14ac:dyDescent="0.25">
      <c r="B224" s="145" t="str" cm="1">
        <f t="array" ref="B224">TRANSPOSE(_xlfn._xlws.SORT(_xlfn._xlws.FILTER(harvest[harvest_operations_level]&amp;"|"&amp;harvest[harvest_ops_level_name],harvest[experiment_id]=A224)))</f>
        <v>|</v>
      </c>
    </row>
    <row r="225" spans="2:2" x14ac:dyDescent="0.25">
      <c r="B225" s="145" t="str" cm="1">
        <f t="array" ref="B225">TRANSPOSE(_xlfn._xlws.SORT(_xlfn._xlws.FILTER(harvest[harvest_operations_level]&amp;"|"&amp;harvest[harvest_ops_level_name],harvest[experiment_id]=A225)))</f>
        <v>|</v>
      </c>
    </row>
    <row r="226" spans="2:2" x14ac:dyDescent="0.25">
      <c r="B226" s="145" t="str" cm="1">
        <f t="array" ref="B226">TRANSPOSE(_xlfn._xlws.SORT(_xlfn._xlws.FILTER(harvest[harvest_operations_level]&amp;"|"&amp;harvest[harvest_ops_level_name],harvest[experiment_id]=A226)))</f>
        <v>|</v>
      </c>
    </row>
    <row r="227" spans="2:2" x14ac:dyDescent="0.25">
      <c r="B227" s="145" t="str" cm="1">
        <f t="array" ref="B227">TRANSPOSE(_xlfn._xlws.SORT(_xlfn._xlws.FILTER(harvest[harvest_operations_level]&amp;"|"&amp;harvest[harvest_ops_level_name],harvest[experiment_id]=A227)))</f>
        <v>|</v>
      </c>
    </row>
    <row r="228" spans="2:2" x14ac:dyDescent="0.25">
      <c r="B228" s="145" t="str" cm="1">
        <f t="array" ref="B228">TRANSPOSE(_xlfn._xlws.SORT(_xlfn._xlws.FILTER(harvest[harvest_operations_level]&amp;"|"&amp;harvest[harvest_ops_level_name],harvest[experiment_id]=A228)))</f>
        <v>|</v>
      </c>
    </row>
    <row r="229" spans="2:2" x14ac:dyDescent="0.25">
      <c r="B229" s="145" t="str" cm="1">
        <f t="array" ref="B229">TRANSPOSE(_xlfn._xlws.SORT(_xlfn._xlws.FILTER(harvest[harvest_operations_level]&amp;"|"&amp;harvest[harvest_ops_level_name],harvest[experiment_id]=A229)))</f>
        <v>|</v>
      </c>
    </row>
    <row r="230" spans="2:2" x14ac:dyDescent="0.25">
      <c r="B230" s="145" t="str" cm="1">
        <f t="array" ref="B230">TRANSPOSE(_xlfn._xlws.SORT(_xlfn._xlws.FILTER(harvest[harvest_operations_level]&amp;"|"&amp;harvest[harvest_ops_level_name],harvest[experiment_id]=A230)))</f>
        <v>|</v>
      </c>
    </row>
    <row r="231" spans="2:2" x14ac:dyDescent="0.25">
      <c r="B231" s="145" t="str" cm="1">
        <f t="array" ref="B231">TRANSPOSE(_xlfn._xlws.SORT(_xlfn._xlws.FILTER(harvest[harvest_operations_level]&amp;"|"&amp;harvest[harvest_ops_level_name],harvest[experiment_id]=A231)))</f>
        <v>|</v>
      </c>
    </row>
    <row r="232" spans="2:2" x14ac:dyDescent="0.25">
      <c r="B232" s="145" t="str" cm="1">
        <f t="array" ref="B232">TRANSPOSE(_xlfn._xlws.SORT(_xlfn._xlws.FILTER(harvest[harvest_operations_level]&amp;"|"&amp;harvest[harvest_ops_level_name],harvest[experiment_id]=A232)))</f>
        <v>|</v>
      </c>
    </row>
    <row r="233" spans="2:2" x14ac:dyDescent="0.25">
      <c r="B233" s="145" t="str" cm="1">
        <f t="array" ref="B233">TRANSPOSE(_xlfn._xlws.SORT(_xlfn._xlws.FILTER(harvest[harvest_operations_level]&amp;"|"&amp;harvest[harvest_ops_level_name],harvest[experiment_id]=A233)))</f>
        <v>|</v>
      </c>
    </row>
    <row r="234" spans="2:2" x14ac:dyDescent="0.25">
      <c r="B234" s="145" t="str" cm="1">
        <f t="array" ref="B234">TRANSPOSE(_xlfn._xlws.SORT(_xlfn._xlws.FILTER(harvest[harvest_operations_level]&amp;"|"&amp;harvest[harvest_ops_level_name],harvest[experiment_id]=A234)))</f>
        <v>|</v>
      </c>
    </row>
    <row r="235" spans="2:2" x14ac:dyDescent="0.25">
      <c r="B235" s="145" t="str" cm="1">
        <f t="array" ref="B235">TRANSPOSE(_xlfn._xlws.SORT(_xlfn._xlws.FILTER(harvest[harvest_operations_level]&amp;"|"&amp;harvest[harvest_ops_level_name],harvest[experiment_id]=A235)))</f>
        <v>|</v>
      </c>
    </row>
    <row r="236" spans="2:2" x14ac:dyDescent="0.25">
      <c r="B236" s="145" t="str" cm="1">
        <f t="array" ref="B236">TRANSPOSE(_xlfn._xlws.SORT(_xlfn._xlws.FILTER(harvest[harvest_operations_level]&amp;"|"&amp;harvest[harvest_ops_level_name],harvest[experiment_id]=A236)))</f>
        <v>|</v>
      </c>
    </row>
    <row r="237" spans="2:2" x14ac:dyDescent="0.25">
      <c r="B237" s="145" t="str" cm="1">
        <f t="array" ref="B237">TRANSPOSE(_xlfn._xlws.SORT(_xlfn._xlws.FILTER(harvest[harvest_operations_level]&amp;"|"&amp;harvest[harvest_ops_level_name],harvest[experiment_id]=A237)))</f>
        <v>|</v>
      </c>
    </row>
    <row r="238" spans="2:2" x14ac:dyDescent="0.25">
      <c r="B238" s="145" t="str" cm="1">
        <f t="array" ref="B238">TRANSPOSE(_xlfn._xlws.SORT(_xlfn._xlws.FILTER(harvest[harvest_operations_level]&amp;"|"&amp;harvest[harvest_ops_level_name],harvest[experiment_id]=A238)))</f>
        <v>|</v>
      </c>
    </row>
    <row r="239" spans="2:2" x14ac:dyDescent="0.25">
      <c r="B239" s="145" t="str" cm="1">
        <f t="array" ref="B239">TRANSPOSE(_xlfn._xlws.SORT(_xlfn._xlws.FILTER(harvest[harvest_operations_level]&amp;"|"&amp;harvest[harvest_ops_level_name],harvest[experiment_id]=A239)))</f>
        <v>|</v>
      </c>
    </row>
    <row r="240" spans="2:2" x14ac:dyDescent="0.25">
      <c r="B240" s="145" t="str" cm="1">
        <f t="array" ref="B240">TRANSPOSE(_xlfn._xlws.SORT(_xlfn._xlws.FILTER(harvest[harvest_operations_level]&amp;"|"&amp;harvest[harvest_ops_level_name],harvest[experiment_id]=A240)))</f>
        <v>|</v>
      </c>
    </row>
    <row r="241" spans="2:2" x14ac:dyDescent="0.25">
      <c r="B241" s="145" t="str" cm="1">
        <f t="array" ref="B241">TRANSPOSE(_xlfn._xlws.SORT(_xlfn._xlws.FILTER(harvest[harvest_operations_level]&amp;"|"&amp;harvest[harvest_ops_level_name],harvest[experiment_id]=A241)))</f>
        <v>|</v>
      </c>
    </row>
    <row r="242" spans="2:2" x14ac:dyDescent="0.25">
      <c r="B242" s="145" t="str" cm="1">
        <f t="array" ref="B242">TRANSPOSE(_xlfn._xlws.SORT(_xlfn._xlws.FILTER(harvest[harvest_operations_level]&amp;"|"&amp;harvest[harvest_ops_level_name],harvest[experiment_id]=A242)))</f>
        <v>|</v>
      </c>
    </row>
    <row r="243" spans="2:2" x14ac:dyDescent="0.25">
      <c r="B243" s="145" t="str" cm="1">
        <f t="array" ref="B243">TRANSPOSE(_xlfn._xlws.SORT(_xlfn._xlws.FILTER(harvest[harvest_operations_level]&amp;"|"&amp;harvest[harvest_ops_level_name],harvest[experiment_id]=A243)))</f>
        <v>|</v>
      </c>
    </row>
    <row r="244" spans="2:2" x14ac:dyDescent="0.25">
      <c r="B244" s="145" t="str" cm="1">
        <f t="array" ref="B244">TRANSPOSE(_xlfn._xlws.SORT(_xlfn._xlws.FILTER(harvest[harvest_operations_level]&amp;"|"&amp;harvest[harvest_ops_level_name],harvest[experiment_id]=A244)))</f>
        <v>|</v>
      </c>
    </row>
    <row r="245" spans="2:2" x14ac:dyDescent="0.25">
      <c r="B245" s="145" t="str" cm="1">
        <f t="array" ref="B245">TRANSPOSE(_xlfn._xlws.SORT(_xlfn._xlws.FILTER(harvest[harvest_operations_level]&amp;"|"&amp;harvest[harvest_ops_level_name],harvest[experiment_id]=A245)))</f>
        <v>|</v>
      </c>
    </row>
    <row r="246" spans="2:2" x14ac:dyDescent="0.25">
      <c r="B246" s="145" t="str" cm="1">
        <f t="array" ref="B246">TRANSPOSE(_xlfn._xlws.SORT(_xlfn._xlws.FILTER(harvest[harvest_operations_level]&amp;"|"&amp;harvest[harvest_ops_level_name],harvest[experiment_id]=A246)))</f>
        <v>|</v>
      </c>
    </row>
    <row r="247" spans="2:2" x14ac:dyDescent="0.25">
      <c r="B247" s="145" t="str" cm="1">
        <f t="array" ref="B247">TRANSPOSE(_xlfn._xlws.SORT(_xlfn._xlws.FILTER(harvest[harvest_operations_level]&amp;"|"&amp;harvest[harvest_ops_level_name],harvest[experiment_id]=A247)))</f>
        <v>|</v>
      </c>
    </row>
    <row r="248" spans="2:2" x14ac:dyDescent="0.25">
      <c r="B248" s="145" t="str" cm="1">
        <f t="array" ref="B248">TRANSPOSE(_xlfn._xlws.SORT(_xlfn._xlws.FILTER(harvest[harvest_operations_level]&amp;"|"&amp;harvest[harvest_ops_level_name],harvest[experiment_id]=A248)))</f>
        <v>|</v>
      </c>
    </row>
    <row r="249" spans="2:2" x14ac:dyDescent="0.25">
      <c r="B249" s="145" t="str" cm="1">
        <f t="array" ref="B249">TRANSPOSE(_xlfn._xlws.SORT(_xlfn._xlws.FILTER(harvest[harvest_operations_level]&amp;"|"&amp;harvest[harvest_ops_level_name],harvest[experiment_id]=A249)))</f>
        <v>|</v>
      </c>
    </row>
    <row r="250" spans="2:2" x14ac:dyDescent="0.25">
      <c r="B250" s="145" t="str" cm="1">
        <f t="array" ref="B250">TRANSPOSE(_xlfn._xlws.SORT(_xlfn._xlws.FILTER(harvest[harvest_operations_level]&amp;"|"&amp;harvest[harvest_ops_level_name],harvest[experiment_id]=A250)))</f>
        <v>|</v>
      </c>
    </row>
    <row r="251" spans="2:2" x14ac:dyDescent="0.25">
      <c r="B251" s="145" t="str" cm="1">
        <f t="array" ref="B251">TRANSPOSE(_xlfn._xlws.SORT(_xlfn._xlws.FILTER(harvest[harvest_operations_level]&amp;"|"&amp;harvest[harvest_ops_level_name],harvest[experiment_id]=A251)))</f>
        <v>|</v>
      </c>
    </row>
    <row r="252" spans="2:2" x14ac:dyDescent="0.25">
      <c r="B252" s="145" t="str" cm="1">
        <f t="array" ref="B252">TRANSPOSE(_xlfn._xlws.SORT(_xlfn._xlws.FILTER(harvest[harvest_operations_level]&amp;"|"&amp;harvest[harvest_ops_level_name],harvest[experiment_id]=A252)))</f>
        <v>|</v>
      </c>
    </row>
    <row r="253" spans="2:2" x14ac:dyDescent="0.25">
      <c r="B253" s="145" t="str" cm="1">
        <f t="array" ref="B253">TRANSPOSE(_xlfn._xlws.SORT(_xlfn._xlws.FILTER(harvest[harvest_operations_level]&amp;"|"&amp;harvest[harvest_ops_level_name],harvest[experiment_id]=A253)))</f>
        <v>|</v>
      </c>
    </row>
    <row r="254" spans="2:2" x14ac:dyDescent="0.25">
      <c r="B254" s="145" t="str" cm="1">
        <f t="array" ref="B254">TRANSPOSE(_xlfn._xlws.SORT(_xlfn._xlws.FILTER(harvest[harvest_operations_level]&amp;"|"&amp;harvest[harvest_ops_level_name],harvest[experiment_id]=A254)))</f>
        <v>|</v>
      </c>
    </row>
    <row r="255" spans="2:2" x14ac:dyDescent="0.25">
      <c r="B255" s="145" t="str" cm="1">
        <f t="array" ref="B255">TRANSPOSE(_xlfn._xlws.SORT(_xlfn._xlws.FILTER(harvest[harvest_operations_level]&amp;"|"&amp;harvest[harvest_ops_level_name],harvest[experiment_id]=A255)))</f>
        <v>|</v>
      </c>
    </row>
    <row r="256" spans="2:2" x14ac:dyDescent="0.25">
      <c r="B256" s="145" t="str" cm="1">
        <f t="array" ref="B256">TRANSPOSE(_xlfn._xlws.SORT(_xlfn._xlws.FILTER(harvest[harvest_operations_level]&amp;"|"&amp;harvest[harvest_ops_level_name],harvest[experiment_id]=A256)))</f>
        <v>|</v>
      </c>
    </row>
    <row r="257" spans="2:2" x14ac:dyDescent="0.25">
      <c r="B257" s="145" t="str" cm="1">
        <f t="array" ref="B257">TRANSPOSE(_xlfn._xlws.SORT(_xlfn._xlws.FILTER(harvest[harvest_operations_level]&amp;"|"&amp;harvest[harvest_ops_level_name],harvest[experiment_id]=A257)))</f>
        <v>|</v>
      </c>
    </row>
    <row r="258" spans="2:2" x14ac:dyDescent="0.25">
      <c r="B258" s="145" t="str" cm="1">
        <f t="array" ref="B258">TRANSPOSE(_xlfn._xlws.SORT(_xlfn._xlws.FILTER(harvest[harvest_operations_level]&amp;"|"&amp;harvest[harvest_ops_level_name],harvest[experiment_id]=A258)))</f>
        <v>|</v>
      </c>
    </row>
    <row r="259" spans="2:2" x14ac:dyDescent="0.25">
      <c r="B259" s="145" t="str" cm="1">
        <f t="array" ref="B259">TRANSPOSE(_xlfn._xlws.SORT(_xlfn._xlws.FILTER(harvest[harvest_operations_level]&amp;"|"&amp;harvest[harvest_ops_level_name],harvest[experiment_id]=A259)))</f>
        <v>|</v>
      </c>
    </row>
    <row r="260" spans="2:2" x14ac:dyDescent="0.25">
      <c r="B260" s="145" t="str" cm="1">
        <f t="array" ref="B260">TRANSPOSE(_xlfn._xlws.SORT(_xlfn._xlws.FILTER(harvest[harvest_operations_level]&amp;"|"&amp;harvest[harvest_ops_level_name],harvest[experiment_id]=A260)))</f>
        <v>|</v>
      </c>
    </row>
    <row r="261" spans="2:2" x14ac:dyDescent="0.25">
      <c r="B261" s="145" t="str" cm="1">
        <f t="array" ref="B261">TRANSPOSE(_xlfn._xlws.SORT(_xlfn._xlws.FILTER(harvest[harvest_operations_level]&amp;"|"&amp;harvest[harvest_ops_level_name],harvest[experiment_id]=A261)))</f>
        <v>|</v>
      </c>
    </row>
    <row r="262" spans="2:2" x14ac:dyDescent="0.25">
      <c r="B262" s="145" t="str" cm="1">
        <f t="array" ref="B262">TRANSPOSE(_xlfn._xlws.SORT(_xlfn._xlws.FILTER(harvest[harvest_operations_level]&amp;"|"&amp;harvest[harvest_ops_level_name],harvest[experiment_id]=A262)))</f>
        <v>|</v>
      </c>
    </row>
    <row r="263" spans="2:2" x14ac:dyDescent="0.25">
      <c r="B263" s="145" t="str" cm="1">
        <f t="array" ref="B263">TRANSPOSE(_xlfn._xlws.SORT(_xlfn._xlws.FILTER(harvest[harvest_operations_level]&amp;"|"&amp;harvest[harvest_ops_level_name],harvest[experiment_id]=A263)))</f>
        <v>|</v>
      </c>
    </row>
    <row r="264" spans="2:2" x14ac:dyDescent="0.25">
      <c r="B264" s="145" t="str" cm="1">
        <f t="array" ref="B264">TRANSPOSE(_xlfn._xlws.SORT(_xlfn._xlws.FILTER(harvest[harvest_operations_level]&amp;"|"&amp;harvest[harvest_ops_level_name],harvest[experiment_id]=A264)))</f>
        <v>|</v>
      </c>
    </row>
    <row r="265" spans="2:2" x14ac:dyDescent="0.25">
      <c r="B265" s="145" t="str" cm="1">
        <f t="array" ref="B265">TRANSPOSE(_xlfn._xlws.SORT(_xlfn._xlws.FILTER(harvest[harvest_operations_level]&amp;"|"&amp;harvest[harvest_ops_level_name],harvest[experiment_id]=A265)))</f>
        <v>|</v>
      </c>
    </row>
    <row r="266" spans="2:2" x14ac:dyDescent="0.25">
      <c r="B266" s="145" t="str" cm="1">
        <f t="array" ref="B266">TRANSPOSE(_xlfn._xlws.SORT(_xlfn._xlws.FILTER(harvest[harvest_operations_level]&amp;"|"&amp;harvest[harvest_ops_level_name],harvest[experiment_id]=A266)))</f>
        <v>|</v>
      </c>
    </row>
    <row r="267" spans="2:2" x14ac:dyDescent="0.25">
      <c r="B267" s="145" t="str" cm="1">
        <f t="array" ref="B267">TRANSPOSE(_xlfn._xlws.SORT(_xlfn._xlws.FILTER(harvest[harvest_operations_level]&amp;"|"&amp;harvest[harvest_ops_level_name],harvest[experiment_id]=A267)))</f>
        <v>|</v>
      </c>
    </row>
    <row r="268" spans="2:2" x14ac:dyDescent="0.25">
      <c r="B268" s="145" t="str" cm="1">
        <f t="array" ref="B268">TRANSPOSE(_xlfn._xlws.SORT(_xlfn._xlws.FILTER(harvest[harvest_operations_level]&amp;"|"&amp;harvest[harvest_ops_level_name],harvest[experiment_id]=A268)))</f>
        <v>|</v>
      </c>
    </row>
    <row r="269" spans="2:2" x14ac:dyDescent="0.25">
      <c r="B269" s="145" t="str" cm="1">
        <f t="array" ref="B269">TRANSPOSE(_xlfn._xlws.SORT(_xlfn._xlws.FILTER(harvest[harvest_operations_level]&amp;"|"&amp;harvest[harvest_ops_level_name],harvest[experiment_id]=A269)))</f>
        <v>|</v>
      </c>
    </row>
    <row r="270" spans="2:2" x14ac:dyDescent="0.25">
      <c r="B270" s="145" t="str" cm="1">
        <f t="array" ref="B270">TRANSPOSE(_xlfn._xlws.SORT(_xlfn._xlws.FILTER(harvest[harvest_operations_level]&amp;"|"&amp;harvest[harvest_ops_level_name],harvest[experiment_id]=A270)))</f>
        <v>|</v>
      </c>
    </row>
    <row r="271" spans="2:2" x14ac:dyDescent="0.25">
      <c r="B271" s="145" t="str" cm="1">
        <f t="array" ref="B271">TRANSPOSE(_xlfn._xlws.SORT(_xlfn._xlws.FILTER(harvest[harvest_operations_level]&amp;"|"&amp;harvest[harvest_ops_level_name],harvest[experiment_id]=A271)))</f>
        <v>|</v>
      </c>
    </row>
    <row r="272" spans="2:2" x14ac:dyDescent="0.25">
      <c r="B272" s="145" t="str" cm="1">
        <f t="array" ref="B272">TRANSPOSE(_xlfn._xlws.SORT(_xlfn._xlws.FILTER(harvest[harvest_operations_level]&amp;"|"&amp;harvest[harvest_ops_level_name],harvest[experiment_id]=A272)))</f>
        <v>|</v>
      </c>
    </row>
    <row r="273" spans="2:2" x14ac:dyDescent="0.25">
      <c r="B273" s="145" t="str" cm="1">
        <f t="array" ref="B273">TRANSPOSE(_xlfn._xlws.SORT(_xlfn._xlws.FILTER(harvest[harvest_operations_level]&amp;"|"&amp;harvest[harvest_ops_level_name],harvest[experiment_id]=A273)))</f>
        <v>|</v>
      </c>
    </row>
    <row r="274" spans="2:2" x14ac:dyDescent="0.25">
      <c r="B274" s="145" t="str" cm="1">
        <f t="array" ref="B274">TRANSPOSE(_xlfn._xlws.SORT(_xlfn._xlws.FILTER(harvest[harvest_operations_level]&amp;"|"&amp;harvest[harvest_ops_level_name],harvest[experiment_id]=A274)))</f>
        <v>|</v>
      </c>
    </row>
    <row r="275" spans="2:2" x14ac:dyDescent="0.25">
      <c r="B275" s="145" t="str" cm="1">
        <f t="array" ref="B275">TRANSPOSE(_xlfn._xlws.SORT(_xlfn._xlws.FILTER(harvest[harvest_operations_level]&amp;"|"&amp;harvest[harvest_ops_level_name],harvest[experiment_id]=A275)))</f>
        <v>|</v>
      </c>
    </row>
    <row r="276" spans="2:2" x14ac:dyDescent="0.25">
      <c r="B276" s="145" t="str" cm="1">
        <f t="array" ref="B276">TRANSPOSE(_xlfn._xlws.SORT(_xlfn._xlws.FILTER(harvest[harvest_operations_level]&amp;"|"&amp;harvest[harvest_ops_level_name],harvest[experiment_id]=A276)))</f>
        <v>|</v>
      </c>
    </row>
    <row r="277" spans="2:2" x14ac:dyDescent="0.25">
      <c r="B277" s="145" t="str" cm="1">
        <f t="array" ref="B277">TRANSPOSE(_xlfn._xlws.SORT(_xlfn._xlws.FILTER(harvest[harvest_operations_level]&amp;"|"&amp;harvest[harvest_ops_level_name],harvest[experiment_id]=A277)))</f>
        <v>|</v>
      </c>
    </row>
    <row r="278" spans="2:2" x14ac:dyDescent="0.25">
      <c r="B278" s="145" t="str" cm="1">
        <f t="array" ref="B278">TRANSPOSE(_xlfn._xlws.SORT(_xlfn._xlws.FILTER(harvest[harvest_operations_level]&amp;"|"&amp;harvest[harvest_ops_level_name],harvest[experiment_id]=A278)))</f>
        <v>|</v>
      </c>
    </row>
    <row r="279" spans="2:2" x14ac:dyDescent="0.25">
      <c r="B279" s="145" t="str" cm="1">
        <f t="array" ref="B279">TRANSPOSE(_xlfn._xlws.SORT(_xlfn._xlws.FILTER(harvest[harvest_operations_level]&amp;"|"&amp;harvest[harvest_ops_level_name],harvest[experiment_id]=A279)))</f>
        <v>|</v>
      </c>
    </row>
    <row r="280" spans="2:2" x14ac:dyDescent="0.25">
      <c r="B280" s="145" t="str" cm="1">
        <f t="array" ref="B280">TRANSPOSE(_xlfn._xlws.SORT(_xlfn._xlws.FILTER(harvest[harvest_operations_level]&amp;"|"&amp;harvest[harvest_ops_level_name],harvest[experiment_id]=A280)))</f>
        <v>|</v>
      </c>
    </row>
    <row r="281" spans="2:2" x14ac:dyDescent="0.25">
      <c r="B281" s="145" t="str" cm="1">
        <f t="array" ref="B281">TRANSPOSE(_xlfn._xlws.SORT(_xlfn._xlws.FILTER(harvest[harvest_operations_level]&amp;"|"&amp;harvest[harvest_ops_level_name],harvest[experiment_id]=A281)))</f>
        <v>|</v>
      </c>
    </row>
    <row r="282" spans="2:2" x14ac:dyDescent="0.25">
      <c r="B282" s="145" t="str" cm="1">
        <f t="array" ref="B282">TRANSPOSE(_xlfn._xlws.SORT(_xlfn._xlws.FILTER(harvest[harvest_operations_level]&amp;"|"&amp;harvest[harvest_ops_level_name],harvest[experiment_id]=A282)))</f>
        <v>|</v>
      </c>
    </row>
    <row r="283" spans="2:2" x14ac:dyDescent="0.25">
      <c r="B283" s="145" t="str" cm="1">
        <f t="array" ref="B283">TRANSPOSE(_xlfn._xlws.SORT(_xlfn._xlws.FILTER(harvest[harvest_operations_level]&amp;"|"&amp;harvest[harvest_ops_level_name],harvest[experiment_id]=A283)))</f>
        <v>|</v>
      </c>
    </row>
    <row r="284" spans="2:2" x14ac:dyDescent="0.25">
      <c r="B284" s="145" t="str" cm="1">
        <f t="array" ref="B284">TRANSPOSE(_xlfn._xlws.SORT(_xlfn._xlws.FILTER(harvest[harvest_operations_level]&amp;"|"&amp;harvest[harvest_ops_level_name],harvest[experiment_id]=A284)))</f>
        <v>|</v>
      </c>
    </row>
    <row r="285" spans="2:2" x14ac:dyDescent="0.25">
      <c r="B285" s="145" t="str" cm="1">
        <f t="array" ref="B285">TRANSPOSE(_xlfn._xlws.SORT(_xlfn._xlws.FILTER(harvest[harvest_operations_level]&amp;"|"&amp;harvest[harvest_ops_level_name],harvest[experiment_id]=A285)))</f>
        <v>|</v>
      </c>
    </row>
    <row r="286" spans="2:2" x14ac:dyDescent="0.25">
      <c r="B286" s="145" t="str" cm="1">
        <f t="array" ref="B286">TRANSPOSE(_xlfn._xlws.SORT(_xlfn._xlws.FILTER(harvest[harvest_operations_level]&amp;"|"&amp;harvest[harvest_ops_level_name],harvest[experiment_id]=A286)))</f>
        <v>|</v>
      </c>
    </row>
    <row r="287" spans="2:2" x14ac:dyDescent="0.25">
      <c r="B287" s="145" t="str" cm="1">
        <f t="array" ref="B287">TRANSPOSE(_xlfn._xlws.SORT(_xlfn._xlws.FILTER(harvest[harvest_operations_level]&amp;"|"&amp;harvest[harvest_ops_level_name],harvest[experiment_id]=A287)))</f>
        <v>|</v>
      </c>
    </row>
    <row r="288" spans="2:2" x14ac:dyDescent="0.25">
      <c r="B288" s="145" t="str" cm="1">
        <f t="array" ref="B288">TRANSPOSE(_xlfn._xlws.SORT(_xlfn._xlws.FILTER(harvest[harvest_operations_level]&amp;"|"&amp;harvest[harvest_ops_level_name],harvest[experiment_id]=A288)))</f>
        <v>|</v>
      </c>
    </row>
    <row r="289" spans="2:2" x14ac:dyDescent="0.25">
      <c r="B289" s="145" t="str" cm="1">
        <f t="array" ref="B289">TRANSPOSE(_xlfn._xlws.SORT(_xlfn._xlws.FILTER(harvest[harvest_operations_level]&amp;"|"&amp;harvest[harvest_ops_level_name],harvest[experiment_id]=A289)))</f>
        <v>|</v>
      </c>
    </row>
    <row r="290" spans="2:2" x14ac:dyDescent="0.25">
      <c r="B290" s="145" t="str" cm="1">
        <f t="array" ref="B290">TRANSPOSE(_xlfn._xlws.SORT(_xlfn._xlws.FILTER(harvest[harvest_operations_level]&amp;"|"&amp;harvest[harvest_ops_level_name],harvest[experiment_id]=A290)))</f>
        <v>|</v>
      </c>
    </row>
    <row r="291" spans="2:2" x14ac:dyDescent="0.25">
      <c r="B291" s="145" t="str" cm="1">
        <f t="array" ref="B291">TRANSPOSE(_xlfn._xlws.SORT(_xlfn._xlws.FILTER(harvest[harvest_operations_level]&amp;"|"&amp;harvest[harvest_ops_level_name],harvest[experiment_id]=A291)))</f>
        <v>|</v>
      </c>
    </row>
    <row r="292" spans="2:2" x14ac:dyDescent="0.25">
      <c r="B292" s="145" t="str" cm="1">
        <f t="array" ref="B292">TRANSPOSE(_xlfn._xlws.SORT(_xlfn._xlws.FILTER(harvest[harvest_operations_level]&amp;"|"&amp;harvest[harvest_ops_level_name],harvest[experiment_id]=A292)))</f>
        <v>|</v>
      </c>
    </row>
    <row r="293" spans="2:2" x14ac:dyDescent="0.25">
      <c r="B293" s="145" t="str" cm="1">
        <f t="array" ref="B293">TRANSPOSE(_xlfn._xlws.SORT(_xlfn._xlws.FILTER(harvest[harvest_operations_level]&amp;"|"&amp;harvest[harvest_ops_level_name],harvest[experiment_id]=A293)))</f>
        <v>|</v>
      </c>
    </row>
    <row r="294" spans="2:2" x14ac:dyDescent="0.25">
      <c r="B294" s="145" t="str" cm="1">
        <f t="array" ref="B294">TRANSPOSE(_xlfn._xlws.SORT(_xlfn._xlws.FILTER(harvest[harvest_operations_level]&amp;"|"&amp;harvest[harvest_ops_level_name],harvest[experiment_id]=A294)))</f>
        <v>|</v>
      </c>
    </row>
    <row r="295" spans="2:2" x14ac:dyDescent="0.25">
      <c r="B295" s="145" t="str" cm="1">
        <f t="array" ref="B295">TRANSPOSE(_xlfn._xlws.SORT(_xlfn._xlws.FILTER(harvest[harvest_operations_level]&amp;"|"&amp;harvest[harvest_ops_level_name],harvest[experiment_id]=A295)))</f>
        <v>|</v>
      </c>
    </row>
    <row r="296" spans="2:2" x14ac:dyDescent="0.25">
      <c r="B296" s="145" t="str" cm="1">
        <f t="array" ref="B296">TRANSPOSE(_xlfn._xlws.SORT(_xlfn._xlws.FILTER(harvest[harvest_operations_level]&amp;"|"&amp;harvest[harvest_ops_level_name],harvest[experiment_id]=A296)))</f>
        <v>|</v>
      </c>
    </row>
    <row r="297" spans="2:2" x14ac:dyDescent="0.25">
      <c r="B297" s="145" t="str" cm="1">
        <f t="array" ref="B297">TRANSPOSE(_xlfn._xlws.SORT(_xlfn._xlws.FILTER(harvest[harvest_operations_level]&amp;"|"&amp;harvest[harvest_ops_level_name],harvest[experiment_id]=A297)))</f>
        <v>|</v>
      </c>
    </row>
    <row r="298" spans="2:2" x14ac:dyDescent="0.25">
      <c r="B298" s="145" t="str" cm="1">
        <f t="array" ref="B298">TRANSPOSE(_xlfn._xlws.SORT(_xlfn._xlws.FILTER(harvest[harvest_operations_level]&amp;"|"&amp;harvest[harvest_ops_level_name],harvest[experiment_id]=A298)))</f>
        <v>|</v>
      </c>
    </row>
    <row r="299" spans="2:2" x14ac:dyDescent="0.25">
      <c r="B299" s="145" t="str" cm="1">
        <f t="array" ref="B299">TRANSPOSE(_xlfn._xlws.SORT(_xlfn._xlws.FILTER(harvest[harvest_operations_level]&amp;"|"&amp;harvest[harvest_ops_level_name],harvest[experiment_id]=A299)))</f>
        <v>|</v>
      </c>
    </row>
    <row r="300" spans="2:2" x14ac:dyDescent="0.25">
      <c r="B300" s="145" t="str" cm="1">
        <f t="array" ref="B300">TRANSPOSE(_xlfn._xlws.SORT(_xlfn._xlws.FILTER(harvest[harvest_operations_level]&amp;"|"&amp;harvest[harvest_ops_level_name],harvest[experiment_id]=A300)))</f>
        <v>|</v>
      </c>
    </row>
    <row r="301" spans="2:2" x14ac:dyDescent="0.25">
      <c r="B301" s="145" t="str" cm="1">
        <f t="array" ref="B301">TRANSPOSE(_xlfn._xlws.SORT(_xlfn._xlws.FILTER(harvest[harvest_operations_level]&amp;"|"&amp;harvest[harvest_ops_level_name],harvest[experiment_id]=A301)))</f>
        <v>|</v>
      </c>
    </row>
    <row r="302" spans="2:2" x14ac:dyDescent="0.25">
      <c r="B302" s="145" t="str" cm="1">
        <f t="array" ref="B302">TRANSPOSE(_xlfn._xlws.SORT(_xlfn._xlws.FILTER(harvest[harvest_operations_level]&amp;"|"&amp;harvest[harvest_ops_level_name],harvest[experiment_id]=A302)))</f>
        <v>|</v>
      </c>
    </row>
    <row r="303" spans="2:2" x14ac:dyDescent="0.25">
      <c r="B303" s="145" t="str" cm="1">
        <f t="array" ref="B303">TRANSPOSE(_xlfn._xlws.SORT(_xlfn._xlws.FILTER(harvest[harvest_operations_level]&amp;"|"&amp;harvest[harvest_ops_level_name],harvest[experiment_id]=A303)))</f>
        <v>|</v>
      </c>
    </row>
    <row r="304" spans="2:2" x14ac:dyDescent="0.25">
      <c r="B304" s="145" t="str" cm="1">
        <f t="array" ref="B304">TRANSPOSE(_xlfn._xlws.SORT(_xlfn._xlws.FILTER(harvest[harvest_operations_level]&amp;"|"&amp;harvest[harvest_ops_level_name],harvest[experiment_id]=A304)))</f>
        <v>|</v>
      </c>
    </row>
    <row r="305" spans="2:2" x14ac:dyDescent="0.25">
      <c r="B305" s="145" t="str" cm="1">
        <f t="array" ref="B305">TRANSPOSE(_xlfn._xlws.SORT(_xlfn._xlws.FILTER(harvest[harvest_operations_level]&amp;"|"&amp;harvest[harvest_ops_level_name],harvest[experiment_id]=A305)))</f>
        <v>|</v>
      </c>
    </row>
    <row r="306" spans="2:2" x14ac:dyDescent="0.25">
      <c r="B306" s="145" t="str" cm="1">
        <f t="array" ref="B306">TRANSPOSE(_xlfn._xlws.SORT(_xlfn._xlws.FILTER(harvest[harvest_operations_level]&amp;"|"&amp;harvest[harvest_ops_level_name],harvest[experiment_id]=A306)))</f>
        <v>|</v>
      </c>
    </row>
    <row r="307" spans="2:2" x14ac:dyDescent="0.25">
      <c r="B307" s="145" t="str" cm="1">
        <f t="array" ref="B307">TRANSPOSE(_xlfn._xlws.SORT(_xlfn._xlws.FILTER(harvest[harvest_operations_level]&amp;"|"&amp;harvest[harvest_ops_level_name],harvest[experiment_id]=A307)))</f>
        <v>|</v>
      </c>
    </row>
    <row r="308" spans="2:2" x14ac:dyDescent="0.25">
      <c r="B308" s="145" t="str" cm="1">
        <f t="array" ref="B308">TRANSPOSE(_xlfn._xlws.SORT(_xlfn._xlws.FILTER(harvest[harvest_operations_level]&amp;"|"&amp;harvest[harvest_ops_level_name],harvest[experiment_id]=A308)))</f>
        <v>|</v>
      </c>
    </row>
    <row r="309" spans="2:2" x14ac:dyDescent="0.25">
      <c r="B309" s="145" t="str" cm="1">
        <f t="array" ref="B309">TRANSPOSE(_xlfn._xlws.SORT(_xlfn._xlws.FILTER(harvest[harvest_operations_level]&amp;"|"&amp;harvest[harvest_ops_level_name],harvest[experiment_id]=A309)))</f>
        <v>|</v>
      </c>
    </row>
    <row r="310" spans="2:2" x14ac:dyDescent="0.25">
      <c r="B310" s="145" t="str" cm="1">
        <f t="array" ref="B310">TRANSPOSE(_xlfn._xlws.SORT(_xlfn._xlws.FILTER(harvest[harvest_operations_level]&amp;"|"&amp;harvest[harvest_ops_level_name],harvest[experiment_id]=A310)))</f>
        <v>|</v>
      </c>
    </row>
    <row r="311" spans="2:2" x14ac:dyDescent="0.25">
      <c r="B311" s="145" t="str" cm="1">
        <f t="array" ref="B311">TRANSPOSE(_xlfn._xlws.SORT(_xlfn._xlws.FILTER(harvest[harvest_operations_level]&amp;"|"&amp;harvest[harvest_ops_level_name],harvest[experiment_id]=A311)))</f>
        <v>|</v>
      </c>
    </row>
    <row r="312" spans="2:2" x14ac:dyDescent="0.25">
      <c r="B312" s="145" t="str" cm="1">
        <f t="array" ref="B312">TRANSPOSE(_xlfn._xlws.SORT(_xlfn._xlws.FILTER(harvest[harvest_operations_level]&amp;"|"&amp;harvest[harvest_ops_level_name],harvest[experiment_id]=A312)))</f>
        <v>|</v>
      </c>
    </row>
    <row r="313" spans="2:2" x14ac:dyDescent="0.25">
      <c r="B313" s="145" t="str" cm="1">
        <f t="array" ref="B313">TRANSPOSE(_xlfn._xlws.SORT(_xlfn._xlws.FILTER(harvest[harvest_operations_level]&amp;"|"&amp;harvest[harvest_ops_level_name],harvest[experiment_id]=A313)))</f>
        <v>|</v>
      </c>
    </row>
    <row r="314" spans="2:2" x14ac:dyDescent="0.25">
      <c r="B314" s="145" t="str" cm="1">
        <f t="array" ref="B314">TRANSPOSE(_xlfn._xlws.SORT(_xlfn._xlws.FILTER(harvest[harvest_operations_level]&amp;"|"&amp;harvest[harvest_ops_level_name],harvest[experiment_id]=A314)))</f>
        <v>|</v>
      </c>
    </row>
    <row r="315" spans="2:2" x14ac:dyDescent="0.25">
      <c r="B315" s="145" t="str" cm="1">
        <f t="array" ref="B315">TRANSPOSE(_xlfn._xlws.SORT(_xlfn._xlws.FILTER(harvest[harvest_operations_level]&amp;"|"&amp;harvest[harvest_ops_level_name],harvest[experiment_id]=A315)))</f>
        <v>|</v>
      </c>
    </row>
    <row r="316" spans="2:2" x14ac:dyDescent="0.25">
      <c r="B316" s="145" t="str" cm="1">
        <f t="array" ref="B316">TRANSPOSE(_xlfn._xlws.SORT(_xlfn._xlws.FILTER(harvest[harvest_operations_level]&amp;"|"&amp;harvest[harvest_ops_level_name],harvest[experiment_id]=A316)))</f>
        <v>|</v>
      </c>
    </row>
    <row r="317" spans="2:2" x14ac:dyDescent="0.25">
      <c r="B317" s="145" t="str" cm="1">
        <f t="array" ref="B317">TRANSPOSE(_xlfn._xlws.SORT(_xlfn._xlws.FILTER(harvest[harvest_operations_level]&amp;"|"&amp;harvest[harvest_ops_level_name],harvest[experiment_id]=A317)))</f>
        <v>|</v>
      </c>
    </row>
    <row r="318" spans="2:2" x14ac:dyDescent="0.25">
      <c r="B318" s="145" t="str" cm="1">
        <f t="array" ref="B318">TRANSPOSE(_xlfn._xlws.SORT(_xlfn._xlws.FILTER(harvest[harvest_operations_level]&amp;"|"&amp;harvest[harvest_ops_level_name],harvest[experiment_id]=A318)))</f>
        <v>|</v>
      </c>
    </row>
    <row r="319" spans="2:2" x14ac:dyDescent="0.25">
      <c r="B319" s="145" t="str" cm="1">
        <f t="array" ref="B319">TRANSPOSE(_xlfn._xlws.SORT(_xlfn._xlws.FILTER(harvest[harvest_operations_level]&amp;"|"&amp;harvest[harvest_ops_level_name],harvest[experiment_id]=A319)))</f>
        <v>|</v>
      </c>
    </row>
    <row r="320" spans="2:2" x14ac:dyDescent="0.25">
      <c r="B320" s="145" t="str" cm="1">
        <f t="array" ref="B320">TRANSPOSE(_xlfn._xlws.SORT(_xlfn._xlws.FILTER(harvest[harvest_operations_level]&amp;"|"&amp;harvest[harvest_ops_level_name],harvest[experiment_id]=A320)))</f>
        <v>|</v>
      </c>
    </row>
    <row r="321" spans="2:2" x14ac:dyDescent="0.25">
      <c r="B321" s="145" t="str" cm="1">
        <f t="array" ref="B321">TRANSPOSE(_xlfn._xlws.SORT(_xlfn._xlws.FILTER(harvest[harvest_operations_level]&amp;"|"&amp;harvest[harvest_ops_level_name],harvest[experiment_id]=A321)))</f>
        <v>|</v>
      </c>
    </row>
    <row r="322" spans="2:2" x14ac:dyDescent="0.25">
      <c r="B322" s="145" t="str" cm="1">
        <f t="array" ref="B322">TRANSPOSE(_xlfn._xlws.SORT(_xlfn._xlws.FILTER(harvest[harvest_operations_level]&amp;"|"&amp;harvest[harvest_ops_level_name],harvest[experiment_id]=A322)))</f>
        <v>|</v>
      </c>
    </row>
    <row r="323" spans="2:2" x14ac:dyDescent="0.25">
      <c r="B323" s="145" t="str" cm="1">
        <f t="array" ref="B323">TRANSPOSE(_xlfn._xlws.SORT(_xlfn._xlws.FILTER(harvest[harvest_operations_level]&amp;"|"&amp;harvest[harvest_ops_level_name],harvest[experiment_id]=A323)))</f>
        <v>|</v>
      </c>
    </row>
    <row r="324" spans="2:2" x14ac:dyDescent="0.25">
      <c r="B324" s="145" t="str" cm="1">
        <f t="array" ref="B324">TRANSPOSE(_xlfn._xlws.SORT(_xlfn._xlws.FILTER(harvest[harvest_operations_level]&amp;"|"&amp;harvest[harvest_ops_level_name],harvest[experiment_id]=A324)))</f>
        <v>|</v>
      </c>
    </row>
    <row r="325" spans="2:2" x14ac:dyDescent="0.25">
      <c r="B325" s="145" t="str" cm="1">
        <f t="array" ref="B325">TRANSPOSE(_xlfn._xlws.SORT(_xlfn._xlws.FILTER(harvest[harvest_operations_level]&amp;"|"&amp;harvest[harvest_ops_level_name],harvest[experiment_id]=A325)))</f>
        <v>|</v>
      </c>
    </row>
    <row r="326" spans="2:2" x14ac:dyDescent="0.25">
      <c r="B326" s="145" t="str" cm="1">
        <f t="array" ref="B326">TRANSPOSE(_xlfn._xlws.SORT(_xlfn._xlws.FILTER(harvest[harvest_operations_level]&amp;"|"&amp;harvest[harvest_ops_level_name],harvest[experiment_id]=A326)))</f>
        <v>|</v>
      </c>
    </row>
    <row r="327" spans="2:2" x14ac:dyDescent="0.25">
      <c r="B327" s="145" t="str" cm="1">
        <f t="array" ref="B327">TRANSPOSE(_xlfn._xlws.SORT(_xlfn._xlws.FILTER(harvest[harvest_operations_level]&amp;"|"&amp;harvest[harvest_ops_level_name],harvest[experiment_id]=A327)))</f>
        <v>|</v>
      </c>
    </row>
    <row r="328" spans="2:2" x14ac:dyDescent="0.25">
      <c r="B328" s="145" t="str" cm="1">
        <f t="array" ref="B328">TRANSPOSE(_xlfn._xlws.SORT(_xlfn._xlws.FILTER(harvest[harvest_operations_level]&amp;"|"&amp;harvest[harvest_ops_level_name],harvest[experiment_id]=A328)))</f>
        <v>|</v>
      </c>
    </row>
    <row r="329" spans="2:2" x14ac:dyDescent="0.25">
      <c r="B329" s="145" t="str" cm="1">
        <f t="array" ref="B329">TRANSPOSE(_xlfn._xlws.SORT(_xlfn._xlws.FILTER(harvest[harvest_operations_level]&amp;"|"&amp;harvest[harvest_ops_level_name],harvest[experiment_id]=A329)))</f>
        <v>|</v>
      </c>
    </row>
    <row r="330" spans="2:2" x14ac:dyDescent="0.25">
      <c r="B330" s="145" t="str" cm="1">
        <f t="array" ref="B330">TRANSPOSE(_xlfn._xlws.SORT(_xlfn._xlws.FILTER(harvest[harvest_operations_level]&amp;"|"&amp;harvest[harvest_ops_level_name],harvest[experiment_id]=A330)))</f>
        <v>|</v>
      </c>
    </row>
    <row r="331" spans="2:2" x14ac:dyDescent="0.25">
      <c r="B331" s="145" t="str" cm="1">
        <f t="array" ref="B331">TRANSPOSE(_xlfn._xlws.SORT(_xlfn._xlws.FILTER(harvest[harvest_operations_level]&amp;"|"&amp;harvest[harvest_ops_level_name],harvest[experiment_id]=A331)))</f>
        <v>|</v>
      </c>
    </row>
    <row r="332" spans="2:2" x14ac:dyDescent="0.25">
      <c r="B332" s="145" t="str" cm="1">
        <f t="array" ref="B332">TRANSPOSE(_xlfn._xlws.SORT(_xlfn._xlws.FILTER(harvest[harvest_operations_level]&amp;"|"&amp;harvest[harvest_ops_level_name],harvest[experiment_id]=A332)))</f>
        <v>|</v>
      </c>
    </row>
    <row r="333" spans="2:2" x14ac:dyDescent="0.25">
      <c r="B333" s="145" t="str" cm="1">
        <f t="array" ref="B333">TRANSPOSE(_xlfn._xlws.SORT(_xlfn._xlws.FILTER(harvest[harvest_operations_level]&amp;"|"&amp;harvest[harvest_ops_level_name],harvest[experiment_id]=A333)))</f>
        <v>|</v>
      </c>
    </row>
    <row r="334" spans="2:2" x14ac:dyDescent="0.25">
      <c r="B334" s="145" t="str" cm="1">
        <f t="array" ref="B334">TRANSPOSE(_xlfn._xlws.SORT(_xlfn._xlws.FILTER(harvest[harvest_operations_level]&amp;"|"&amp;harvest[harvest_ops_level_name],harvest[experiment_id]=A334)))</f>
        <v>|</v>
      </c>
    </row>
    <row r="335" spans="2:2" x14ac:dyDescent="0.25">
      <c r="B335" s="145" t="str" cm="1">
        <f t="array" ref="B335">TRANSPOSE(_xlfn._xlws.SORT(_xlfn._xlws.FILTER(harvest[harvest_operations_level]&amp;"|"&amp;harvest[harvest_ops_level_name],harvest[experiment_id]=A335)))</f>
        <v>|</v>
      </c>
    </row>
    <row r="336" spans="2:2" x14ac:dyDescent="0.25">
      <c r="B336" s="145" t="str" cm="1">
        <f t="array" ref="B336">TRANSPOSE(_xlfn._xlws.SORT(_xlfn._xlws.FILTER(harvest[harvest_operations_level]&amp;"|"&amp;harvest[harvest_ops_level_name],harvest[experiment_id]=A336)))</f>
        <v>|</v>
      </c>
    </row>
    <row r="337" spans="2:2" x14ac:dyDescent="0.25">
      <c r="B337" s="145" t="str" cm="1">
        <f t="array" ref="B337">TRANSPOSE(_xlfn._xlws.SORT(_xlfn._xlws.FILTER(harvest[harvest_operations_level]&amp;"|"&amp;harvest[harvest_ops_level_name],harvest[experiment_id]=A337)))</f>
        <v>|</v>
      </c>
    </row>
    <row r="338" spans="2:2" x14ac:dyDescent="0.25">
      <c r="B338" s="145" t="str" cm="1">
        <f t="array" ref="B338">TRANSPOSE(_xlfn._xlws.SORT(_xlfn._xlws.FILTER(harvest[harvest_operations_level]&amp;"|"&amp;harvest[harvest_ops_level_name],harvest[experiment_id]=A338)))</f>
        <v>|</v>
      </c>
    </row>
    <row r="339" spans="2:2" x14ac:dyDescent="0.25">
      <c r="B339" s="145" t="str" cm="1">
        <f t="array" ref="B339">TRANSPOSE(_xlfn._xlws.SORT(_xlfn._xlws.FILTER(harvest[harvest_operations_level]&amp;"|"&amp;harvest[harvest_ops_level_name],harvest[experiment_id]=A339)))</f>
        <v>|</v>
      </c>
    </row>
    <row r="340" spans="2:2" x14ac:dyDescent="0.25">
      <c r="B340" s="145" t="str" cm="1">
        <f t="array" ref="B340">TRANSPOSE(_xlfn._xlws.SORT(_xlfn._xlws.FILTER(harvest[harvest_operations_level]&amp;"|"&amp;harvest[harvest_ops_level_name],harvest[experiment_id]=A340)))</f>
        <v>|</v>
      </c>
    </row>
    <row r="341" spans="2:2" x14ac:dyDescent="0.25">
      <c r="B341" s="145" t="str" cm="1">
        <f t="array" ref="B341">TRANSPOSE(_xlfn._xlws.SORT(_xlfn._xlws.FILTER(harvest[harvest_operations_level]&amp;"|"&amp;harvest[harvest_ops_level_name],harvest[experiment_id]=A341)))</f>
        <v>|</v>
      </c>
    </row>
    <row r="342" spans="2:2" x14ac:dyDescent="0.25">
      <c r="B342" s="145" t="str" cm="1">
        <f t="array" ref="B342">TRANSPOSE(_xlfn._xlws.SORT(_xlfn._xlws.FILTER(harvest[harvest_operations_level]&amp;"|"&amp;harvest[harvest_ops_level_name],harvest[experiment_id]=A342)))</f>
        <v>|</v>
      </c>
    </row>
    <row r="343" spans="2:2" x14ac:dyDescent="0.25">
      <c r="B343" s="145" t="str" cm="1">
        <f t="array" ref="B343">TRANSPOSE(_xlfn._xlws.SORT(_xlfn._xlws.FILTER(harvest[harvest_operations_level]&amp;"|"&amp;harvest[harvest_ops_level_name],harvest[experiment_id]=A343)))</f>
        <v>|</v>
      </c>
    </row>
    <row r="344" spans="2:2" x14ac:dyDescent="0.25">
      <c r="B344" s="145" t="str" cm="1">
        <f t="array" ref="B344">TRANSPOSE(_xlfn._xlws.SORT(_xlfn._xlws.FILTER(harvest[harvest_operations_level]&amp;"|"&amp;harvest[harvest_ops_level_name],harvest[experiment_id]=A344)))</f>
        <v>|</v>
      </c>
    </row>
    <row r="345" spans="2:2" x14ac:dyDescent="0.25">
      <c r="B345" s="145" t="str" cm="1">
        <f t="array" ref="B345">TRANSPOSE(_xlfn._xlws.SORT(_xlfn._xlws.FILTER(harvest[harvest_operations_level]&amp;"|"&amp;harvest[harvest_ops_level_name],harvest[experiment_id]=A345)))</f>
        <v>|</v>
      </c>
    </row>
    <row r="346" spans="2:2" x14ac:dyDescent="0.25">
      <c r="B346" s="145" t="str" cm="1">
        <f t="array" ref="B346">TRANSPOSE(_xlfn._xlws.SORT(_xlfn._xlws.FILTER(harvest[harvest_operations_level]&amp;"|"&amp;harvest[harvest_ops_level_name],harvest[experiment_id]=A346)))</f>
        <v>|</v>
      </c>
    </row>
    <row r="347" spans="2:2" x14ac:dyDescent="0.25">
      <c r="B347" s="145" t="str" cm="1">
        <f t="array" ref="B347">TRANSPOSE(_xlfn._xlws.SORT(_xlfn._xlws.FILTER(harvest[harvest_operations_level]&amp;"|"&amp;harvest[harvest_ops_level_name],harvest[experiment_id]=A347)))</f>
        <v>|</v>
      </c>
    </row>
    <row r="348" spans="2:2" x14ac:dyDescent="0.25">
      <c r="B348" s="145" t="str" cm="1">
        <f t="array" ref="B348">TRANSPOSE(_xlfn._xlws.SORT(_xlfn._xlws.FILTER(harvest[harvest_operations_level]&amp;"|"&amp;harvest[harvest_ops_level_name],harvest[experiment_id]=A348)))</f>
        <v>|</v>
      </c>
    </row>
    <row r="349" spans="2:2" x14ac:dyDescent="0.25">
      <c r="B349" s="145" t="str" cm="1">
        <f t="array" ref="B349">TRANSPOSE(_xlfn._xlws.SORT(_xlfn._xlws.FILTER(harvest[harvest_operations_level]&amp;"|"&amp;harvest[harvest_ops_level_name],harvest[experiment_id]=A349)))</f>
        <v>|</v>
      </c>
    </row>
    <row r="350" spans="2:2" x14ac:dyDescent="0.25">
      <c r="B350" s="145" t="str" cm="1">
        <f t="array" ref="B350">TRANSPOSE(_xlfn._xlws.SORT(_xlfn._xlws.FILTER(harvest[harvest_operations_level]&amp;"|"&amp;harvest[harvest_ops_level_name],harvest[experiment_id]=A350)))</f>
        <v>|</v>
      </c>
    </row>
    <row r="351" spans="2:2" x14ac:dyDescent="0.25">
      <c r="B351" s="145" t="str" cm="1">
        <f t="array" ref="B351">TRANSPOSE(_xlfn._xlws.SORT(_xlfn._xlws.FILTER(harvest[harvest_operations_level]&amp;"|"&amp;harvest[harvest_ops_level_name],harvest[experiment_id]=A351)))</f>
        <v>|</v>
      </c>
    </row>
    <row r="352" spans="2:2" x14ac:dyDescent="0.25">
      <c r="B352" s="145" t="str" cm="1">
        <f t="array" ref="B352">TRANSPOSE(_xlfn._xlws.SORT(_xlfn._xlws.FILTER(harvest[harvest_operations_level]&amp;"|"&amp;harvest[harvest_ops_level_name],harvest[experiment_id]=A352)))</f>
        <v>|</v>
      </c>
    </row>
    <row r="353" spans="2:2" x14ac:dyDescent="0.25">
      <c r="B353" s="145" t="str" cm="1">
        <f t="array" ref="B353">TRANSPOSE(_xlfn._xlws.SORT(_xlfn._xlws.FILTER(harvest[harvest_operations_level]&amp;"|"&amp;harvest[harvest_ops_level_name],harvest[experiment_id]=A353)))</f>
        <v>|</v>
      </c>
    </row>
    <row r="354" spans="2:2" x14ac:dyDescent="0.25">
      <c r="B354" s="145" t="str" cm="1">
        <f t="array" ref="B354">TRANSPOSE(_xlfn._xlws.SORT(_xlfn._xlws.FILTER(harvest[harvest_operations_level]&amp;"|"&amp;harvest[harvest_ops_level_name],harvest[experiment_id]=A354)))</f>
        <v>|</v>
      </c>
    </row>
    <row r="355" spans="2:2" x14ac:dyDescent="0.25">
      <c r="B355" s="145" t="str" cm="1">
        <f t="array" ref="B355">TRANSPOSE(_xlfn._xlws.SORT(_xlfn._xlws.FILTER(harvest[harvest_operations_level]&amp;"|"&amp;harvest[harvest_ops_level_name],harvest[experiment_id]=A355)))</f>
        <v>|</v>
      </c>
    </row>
    <row r="356" spans="2:2" x14ac:dyDescent="0.25">
      <c r="B356" s="145" t="str" cm="1">
        <f t="array" ref="B356">TRANSPOSE(_xlfn._xlws.SORT(_xlfn._xlws.FILTER(harvest[harvest_operations_level]&amp;"|"&amp;harvest[harvest_ops_level_name],harvest[experiment_id]=A356)))</f>
        <v>|</v>
      </c>
    </row>
    <row r="357" spans="2:2" x14ac:dyDescent="0.25">
      <c r="B357" s="145" t="str" cm="1">
        <f t="array" ref="B357">TRANSPOSE(_xlfn._xlws.SORT(_xlfn._xlws.FILTER(harvest[harvest_operations_level]&amp;"|"&amp;harvest[harvest_ops_level_name],harvest[experiment_id]=A357)))</f>
        <v>|</v>
      </c>
    </row>
    <row r="358" spans="2:2" x14ac:dyDescent="0.25">
      <c r="B358" s="145" t="str" cm="1">
        <f t="array" ref="B358">TRANSPOSE(_xlfn._xlws.SORT(_xlfn._xlws.FILTER(harvest[harvest_operations_level]&amp;"|"&amp;harvest[harvest_ops_level_name],harvest[experiment_id]=A358)))</f>
        <v>|</v>
      </c>
    </row>
    <row r="359" spans="2:2" x14ac:dyDescent="0.25">
      <c r="B359" s="145" t="str" cm="1">
        <f t="array" ref="B359">TRANSPOSE(_xlfn._xlws.SORT(_xlfn._xlws.FILTER(harvest[harvest_operations_level]&amp;"|"&amp;harvest[harvest_ops_level_name],harvest[experiment_id]=A359)))</f>
        <v>|</v>
      </c>
    </row>
    <row r="360" spans="2:2" x14ac:dyDescent="0.25">
      <c r="B360" s="145" t="str" cm="1">
        <f t="array" ref="B360">TRANSPOSE(_xlfn._xlws.SORT(_xlfn._xlws.FILTER(harvest[harvest_operations_level]&amp;"|"&amp;harvest[harvest_ops_level_name],harvest[experiment_id]=A360)))</f>
        <v>|</v>
      </c>
    </row>
    <row r="361" spans="2:2" x14ac:dyDescent="0.25">
      <c r="B361" s="145" t="str" cm="1">
        <f t="array" ref="B361">TRANSPOSE(_xlfn._xlws.SORT(_xlfn._xlws.FILTER(harvest[harvest_operations_level]&amp;"|"&amp;harvest[harvest_ops_level_name],harvest[experiment_id]=A361)))</f>
        <v>|</v>
      </c>
    </row>
    <row r="362" spans="2:2" x14ac:dyDescent="0.25">
      <c r="B362" s="145" t="str" cm="1">
        <f t="array" ref="B362">TRANSPOSE(_xlfn._xlws.SORT(_xlfn._xlws.FILTER(harvest[harvest_operations_level]&amp;"|"&amp;harvest[harvest_ops_level_name],harvest[experiment_id]=A362)))</f>
        <v>|</v>
      </c>
    </row>
    <row r="363" spans="2:2" x14ac:dyDescent="0.25">
      <c r="B363" s="145" t="str" cm="1">
        <f t="array" ref="B363">TRANSPOSE(_xlfn._xlws.SORT(_xlfn._xlws.FILTER(harvest[harvest_operations_level]&amp;"|"&amp;harvest[harvest_ops_level_name],harvest[experiment_id]=A363)))</f>
        <v>|</v>
      </c>
    </row>
    <row r="364" spans="2:2" x14ac:dyDescent="0.25">
      <c r="B364" s="145" t="str" cm="1">
        <f t="array" ref="B364">TRANSPOSE(_xlfn._xlws.SORT(_xlfn._xlws.FILTER(harvest[harvest_operations_level]&amp;"|"&amp;harvest[harvest_ops_level_name],harvest[experiment_id]=A364)))</f>
        <v>|</v>
      </c>
    </row>
    <row r="365" spans="2:2" x14ac:dyDescent="0.25">
      <c r="B365" s="145" t="str" cm="1">
        <f t="array" ref="B365">TRANSPOSE(_xlfn._xlws.SORT(_xlfn._xlws.FILTER(harvest[harvest_operations_level]&amp;"|"&amp;harvest[harvest_ops_level_name],harvest[experiment_id]=A365)))</f>
        <v>|</v>
      </c>
    </row>
    <row r="366" spans="2:2" x14ac:dyDescent="0.25">
      <c r="B366" s="145" t="str" cm="1">
        <f t="array" ref="B366">TRANSPOSE(_xlfn._xlws.SORT(_xlfn._xlws.FILTER(harvest[harvest_operations_level]&amp;"|"&amp;harvest[harvest_ops_level_name],harvest[experiment_id]=A366)))</f>
        <v>|</v>
      </c>
    </row>
    <row r="367" spans="2:2" x14ac:dyDescent="0.25">
      <c r="B367" s="145" t="str" cm="1">
        <f t="array" ref="B367">TRANSPOSE(_xlfn._xlws.SORT(_xlfn._xlws.FILTER(harvest[harvest_operations_level]&amp;"|"&amp;harvest[harvest_ops_level_name],harvest[experiment_id]=A367)))</f>
        <v>|</v>
      </c>
    </row>
    <row r="368" spans="2:2" x14ac:dyDescent="0.25">
      <c r="B368" s="145" t="str" cm="1">
        <f t="array" ref="B368">TRANSPOSE(_xlfn._xlws.SORT(_xlfn._xlws.FILTER(harvest[harvest_operations_level]&amp;"|"&amp;harvest[harvest_ops_level_name],harvest[experiment_id]=A368)))</f>
        <v>|</v>
      </c>
    </row>
    <row r="369" spans="2:2" x14ac:dyDescent="0.25">
      <c r="B369" s="145" t="str" cm="1">
        <f t="array" ref="B369">TRANSPOSE(_xlfn._xlws.SORT(_xlfn._xlws.FILTER(harvest[harvest_operations_level]&amp;"|"&amp;harvest[harvest_ops_level_name],harvest[experiment_id]=A369)))</f>
        <v>|</v>
      </c>
    </row>
    <row r="370" spans="2:2" x14ac:dyDescent="0.25">
      <c r="B370" s="145" t="str" cm="1">
        <f t="array" ref="B370">TRANSPOSE(_xlfn._xlws.SORT(_xlfn._xlws.FILTER(harvest[harvest_operations_level]&amp;"|"&amp;harvest[harvest_ops_level_name],harvest[experiment_id]=A370)))</f>
        <v>|</v>
      </c>
    </row>
    <row r="371" spans="2:2" x14ac:dyDescent="0.25">
      <c r="B371" s="145" t="str" cm="1">
        <f t="array" ref="B371">TRANSPOSE(_xlfn._xlws.SORT(_xlfn._xlws.FILTER(harvest[harvest_operations_level]&amp;"|"&amp;harvest[harvest_ops_level_name],harvest[experiment_id]=A371)))</f>
        <v>|</v>
      </c>
    </row>
    <row r="372" spans="2:2" x14ac:dyDescent="0.25">
      <c r="B372" s="145" t="str" cm="1">
        <f t="array" ref="B372">TRANSPOSE(_xlfn._xlws.SORT(_xlfn._xlws.FILTER(harvest[harvest_operations_level]&amp;"|"&amp;harvest[harvest_ops_level_name],harvest[experiment_id]=A372)))</f>
        <v>|</v>
      </c>
    </row>
    <row r="373" spans="2:2" x14ac:dyDescent="0.25">
      <c r="B373" s="145" t="str" cm="1">
        <f t="array" ref="B373">TRANSPOSE(_xlfn._xlws.SORT(_xlfn._xlws.FILTER(harvest[harvest_operations_level]&amp;"|"&amp;harvest[harvest_ops_level_name],harvest[experiment_id]=A373)))</f>
        <v>|</v>
      </c>
    </row>
    <row r="374" spans="2:2" x14ac:dyDescent="0.25">
      <c r="B374" s="145" t="str" cm="1">
        <f t="array" ref="B374">TRANSPOSE(_xlfn._xlws.SORT(_xlfn._xlws.FILTER(harvest[harvest_operations_level]&amp;"|"&amp;harvest[harvest_ops_level_name],harvest[experiment_id]=A374)))</f>
        <v>|</v>
      </c>
    </row>
    <row r="375" spans="2:2" x14ac:dyDescent="0.25">
      <c r="B375" s="145" t="str" cm="1">
        <f t="array" ref="B375">TRANSPOSE(_xlfn._xlws.SORT(_xlfn._xlws.FILTER(harvest[harvest_operations_level]&amp;"|"&amp;harvest[harvest_ops_level_name],harvest[experiment_id]=A375)))</f>
        <v>|</v>
      </c>
    </row>
    <row r="376" spans="2:2" x14ac:dyDescent="0.25">
      <c r="B376" s="145" t="str" cm="1">
        <f t="array" ref="B376">TRANSPOSE(_xlfn._xlws.SORT(_xlfn._xlws.FILTER(harvest[harvest_operations_level]&amp;"|"&amp;harvest[harvest_ops_level_name],harvest[experiment_id]=A376)))</f>
        <v>|</v>
      </c>
    </row>
    <row r="377" spans="2:2" x14ac:dyDescent="0.25">
      <c r="B377" s="145" t="str" cm="1">
        <f t="array" ref="B377">TRANSPOSE(_xlfn._xlws.SORT(_xlfn._xlws.FILTER(harvest[harvest_operations_level]&amp;"|"&amp;harvest[harvest_ops_level_name],harvest[experiment_id]=A377)))</f>
        <v>|</v>
      </c>
    </row>
    <row r="378" spans="2:2" x14ac:dyDescent="0.25">
      <c r="B378" s="145" t="str" cm="1">
        <f t="array" ref="B378">TRANSPOSE(_xlfn._xlws.SORT(_xlfn._xlws.FILTER(harvest[harvest_operations_level]&amp;"|"&amp;harvest[harvest_ops_level_name],harvest[experiment_id]=A378)))</f>
        <v>|</v>
      </c>
    </row>
    <row r="379" spans="2:2" x14ac:dyDescent="0.25">
      <c r="B379" s="145" t="str" cm="1">
        <f t="array" ref="B379">TRANSPOSE(_xlfn._xlws.SORT(_xlfn._xlws.FILTER(harvest[harvest_operations_level]&amp;"|"&amp;harvest[harvest_ops_level_name],harvest[experiment_id]=A379)))</f>
        <v>|</v>
      </c>
    </row>
    <row r="380" spans="2:2" x14ac:dyDescent="0.25">
      <c r="B380" s="145" t="str" cm="1">
        <f t="array" ref="B380">TRANSPOSE(_xlfn._xlws.SORT(_xlfn._xlws.FILTER(harvest[harvest_operations_level]&amp;"|"&amp;harvest[harvest_ops_level_name],harvest[experiment_id]=A380)))</f>
        <v>|</v>
      </c>
    </row>
    <row r="381" spans="2:2" x14ac:dyDescent="0.25">
      <c r="B381" s="145" t="str" cm="1">
        <f t="array" ref="B381">TRANSPOSE(_xlfn._xlws.SORT(_xlfn._xlws.FILTER(harvest[harvest_operations_level]&amp;"|"&amp;harvest[harvest_ops_level_name],harvest[experiment_id]=A381)))</f>
        <v>|</v>
      </c>
    </row>
    <row r="382" spans="2:2" x14ac:dyDescent="0.25">
      <c r="B382" s="145" t="str" cm="1">
        <f t="array" ref="B382">TRANSPOSE(_xlfn._xlws.SORT(_xlfn._xlws.FILTER(harvest[harvest_operations_level]&amp;"|"&amp;harvest[harvest_ops_level_name],harvest[experiment_id]=A382)))</f>
        <v>|</v>
      </c>
    </row>
    <row r="383" spans="2:2" x14ac:dyDescent="0.25">
      <c r="B383" s="145" t="str" cm="1">
        <f t="array" ref="B383">TRANSPOSE(_xlfn._xlws.SORT(_xlfn._xlws.FILTER(harvest[harvest_operations_level]&amp;"|"&amp;harvest[harvest_ops_level_name],harvest[experiment_id]=A383)))</f>
        <v>|</v>
      </c>
    </row>
    <row r="384" spans="2:2" x14ac:dyDescent="0.25">
      <c r="B384" s="145" t="str" cm="1">
        <f t="array" ref="B384">TRANSPOSE(_xlfn._xlws.SORT(_xlfn._xlws.FILTER(harvest[harvest_operations_level]&amp;"|"&amp;harvest[harvest_ops_level_name],harvest[experiment_id]=A384)))</f>
        <v>|</v>
      </c>
    </row>
    <row r="385" spans="2:2" x14ac:dyDescent="0.25">
      <c r="B385" s="145" t="str" cm="1">
        <f t="array" ref="B385">TRANSPOSE(_xlfn._xlws.SORT(_xlfn._xlws.FILTER(harvest[harvest_operations_level]&amp;"|"&amp;harvest[harvest_ops_level_name],harvest[experiment_id]=A385)))</f>
        <v>|</v>
      </c>
    </row>
    <row r="386" spans="2:2" x14ac:dyDescent="0.25">
      <c r="B386" s="145" t="str" cm="1">
        <f t="array" ref="B386">TRANSPOSE(_xlfn._xlws.SORT(_xlfn._xlws.FILTER(harvest[harvest_operations_level]&amp;"|"&amp;harvest[harvest_ops_level_name],harvest[experiment_id]=A386)))</f>
        <v>|</v>
      </c>
    </row>
    <row r="387" spans="2:2" x14ac:dyDescent="0.25">
      <c r="B387" s="145" t="str" cm="1">
        <f t="array" ref="B387">TRANSPOSE(_xlfn._xlws.SORT(_xlfn._xlws.FILTER(harvest[harvest_operations_level]&amp;"|"&amp;harvest[harvest_ops_level_name],harvest[experiment_id]=A387)))</f>
        <v>|</v>
      </c>
    </row>
    <row r="388" spans="2:2" x14ac:dyDescent="0.25">
      <c r="B388" s="145" t="str" cm="1">
        <f t="array" ref="B388">TRANSPOSE(_xlfn._xlws.SORT(_xlfn._xlws.FILTER(harvest[harvest_operations_level]&amp;"|"&amp;harvest[harvest_ops_level_name],harvest[experiment_id]=A388)))</f>
        <v>|</v>
      </c>
    </row>
    <row r="389" spans="2:2" x14ac:dyDescent="0.25">
      <c r="B389" s="145" t="str" cm="1">
        <f t="array" ref="B389">TRANSPOSE(_xlfn._xlws.SORT(_xlfn._xlws.FILTER(harvest[harvest_operations_level]&amp;"|"&amp;harvest[harvest_ops_level_name],harvest[experiment_id]=A389)))</f>
        <v>|</v>
      </c>
    </row>
    <row r="390" spans="2:2" x14ac:dyDescent="0.25">
      <c r="B390" s="145" t="str" cm="1">
        <f t="array" ref="B390">TRANSPOSE(_xlfn._xlws.SORT(_xlfn._xlws.FILTER(harvest[harvest_operations_level]&amp;"|"&amp;harvest[harvest_ops_level_name],harvest[experiment_id]=A390)))</f>
        <v>|</v>
      </c>
    </row>
    <row r="391" spans="2:2" x14ac:dyDescent="0.25">
      <c r="B391" s="145" t="str" cm="1">
        <f t="array" ref="B391">TRANSPOSE(_xlfn._xlws.SORT(_xlfn._xlws.FILTER(harvest[harvest_operations_level]&amp;"|"&amp;harvest[harvest_ops_level_name],harvest[experiment_id]=A391)))</f>
        <v>|</v>
      </c>
    </row>
    <row r="392" spans="2:2" x14ac:dyDescent="0.25">
      <c r="B392" s="145" t="str" cm="1">
        <f t="array" ref="B392">TRANSPOSE(_xlfn._xlws.SORT(_xlfn._xlws.FILTER(harvest[harvest_operations_level]&amp;"|"&amp;harvest[harvest_ops_level_name],harvest[experiment_id]=A392)))</f>
        <v>|</v>
      </c>
    </row>
    <row r="393" spans="2:2" x14ac:dyDescent="0.25">
      <c r="B393" s="145" t="str" cm="1">
        <f t="array" ref="B393">TRANSPOSE(_xlfn._xlws.SORT(_xlfn._xlws.FILTER(harvest[harvest_operations_level]&amp;"|"&amp;harvest[harvest_ops_level_name],harvest[experiment_id]=A393)))</f>
        <v>|</v>
      </c>
    </row>
    <row r="394" spans="2:2" x14ac:dyDescent="0.25">
      <c r="B394" s="145" t="str" cm="1">
        <f t="array" ref="B394">TRANSPOSE(_xlfn._xlws.SORT(_xlfn._xlws.FILTER(harvest[harvest_operations_level]&amp;"|"&amp;harvest[harvest_ops_level_name],harvest[experiment_id]=A394)))</f>
        <v>|</v>
      </c>
    </row>
    <row r="395" spans="2:2" x14ac:dyDescent="0.25">
      <c r="B395" s="145" t="str" cm="1">
        <f t="array" ref="B395">TRANSPOSE(_xlfn._xlws.SORT(_xlfn._xlws.FILTER(harvest[harvest_operations_level]&amp;"|"&amp;harvest[harvest_ops_level_name],harvest[experiment_id]=A395)))</f>
        <v>|</v>
      </c>
    </row>
    <row r="396" spans="2:2" x14ac:dyDescent="0.25">
      <c r="B396" s="145" t="str" cm="1">
        <f t="array" ref="B396">TRANSPOSE(_xlfn._xlws.SORT(_xlfn._xlws.FILTER(harvest[harvest_operations_level]&amp;"|"&amp;harvest[harvest_ops_level_name],harvest[experiment_id]=A396)))</f>
        <v>|</v>
      </c>
    </row>
    <row r="397" spans="2:2" x14ac:dyDescent="0.25">
      <c r="B397" s="145" t="str" cm="1">
        <f t="array" ref="B397">TRANSPOSE(_xlfn._xlws.SORT(_xlfn._xlws.FILTER(harvest[harvest_operations_level]&amp;"|"&amp;harvest[harvest_ops_level_name],harvest[experiment_id]=A397)))</f>
        <v>|</v>
      </c>
    </row>
    <row r="398" spans="2:2" x14ac:dyDescent="0.25">
      <c r="B398" s="145" t="str" cm="1">
        <f t="array" ref="B398">TRANSPOSE(_xlfn._xlws.SORT(_xlfn._xlws.FILTER(harvest[harvest_operations_level]&amp;"|"&amp;harvest[harvest_ops_level_name],harvest[experiment_id]=A398)))</f>
        <v>|</v>
      </c>
    </row>
    <row r="399" spans="2:2" x14ac:dyDescent="0.25">
      <c r="B399" s="145" t="str" cm="1">
        <f t="array" ref="B399">TRANSPOSE(_xlfn._xlws.SORT(_xlfn._xlws.FILTER(harvest[harvest_operations_level]&amp;"|"&amp;harvest[harvest_ops_level_name],harvest[experiment_id]=A399)))</f>
        <v>|</v>
      </c>
    </row>
    <row r="400" spans="2:2" x14ac:dyDescent="0.25">
      <c r="B400" s="145" t="str" cm="1">
        <f t="array" ref="B400">TRANSPOSE(_xlfn._xlws.SORT(_xlfn._xlws.FILTER(harvest[harvest_operations_level]&amp;"|"&amp;harvest[harvest_ops_level_name],harvest[experiment_id]=A400)))</f>
        <v>|</v>
      </c>
    </row>
    <row r="401" spans="2:2" x14ac:dyDescent="0.25">
      <c r="B401" s="145" t="str" cm="1">
        <f t="array" ref="B401">TRANSPOSE(_xlfn._xlws.SORT(_xlfn._xlws.FILTER(harvest[harvest_operations_level]&amp;"|"&amp;harvest[harvest_ops_level_name],harvest[experiment_id]=A401)))</f>
        <v>|</v>
      </c>
    </row>
    <row r="402" spans="2:2" x14ac:dyDescent="0.25">
      <c r="B402" s="145" t="str" cm="1">
        <f t="array" ref="B402">TRANSPOSE(_xlfn._xlws.SORT(_xlfn._xlws.FILTER(harvest[harvest_operations_level]&amp;"|"&amp;harvest[harvest_ops_level_name],harvest[experiment_id]=A402)))</f>
        <v>|</v>
      </c>
    </row>
    <row r="403" spans="2:2" x14ac:dyDescent="0.25">
      <c r="B403" s="145" t="str" cm="1">
        <f t="array" ref="B403">TRANSPOSE(_xlfn._xlws.SORT(_xlfn._xlws.FILTER(harvest[harvest_operations_level]&amp;"|"&amp;harvest[harvest_ops_level_name],harvest[experiment_id]=A403)))</f>
        <v>|</v>
      </c>
    </row>
    <row r="404" spans="2:2" x14ac:dyDescent="0.25">
      <c r="B404" s="145" t="str" cm="1">
        <f t="array" ref="B404">TRANSPOSE(_xlfn._xlws.SORT(_xlfn._xlws.FILTER(harvest[harvest_operations_level]&amp;"|"&amp;harvest[harvest_ops_level_name],harvest[experiment_id]=A404)))</f>
        <v>|</v>
      </c>
    </row>
    <row r="405" spans="2:2" x14ac:dyDescent="0.25">
      <c r="B405" s="145" t="str" cm="1">
        <f t="array" ref="B405">TRANSPOSE(_xlfn._xlws.SORT(_xlfn._xlws.FILTER(harvest[harvest_operations_level]&amp;"|"&amp;harvest[harvest_ops_level_name],harvest[experiment_id]=A405)))</f>
        <v>|</v>
      </c>
    </row>
    <row r="406" spans="2:2" x14ac:dyDescent="0.25">
      <c r="B406" s="145" t="str" cm="1">
        <f t="array" ref="B406">TRANSPOSE(_xlfn._xlws.SORT(_xlfn._xlws.FILTER(harvest[harvest_operations_level]&amp;"|"&amp;harvest[harvest_ops_level_name],harvest[experiment_id]=A406)))</f>
        <v>|</v>
      </c>
    </row>
    <row r="407" spans="2:2" x14ac:dyDescent="0.25">
      <c r="B407" s="145" t="str" cm="1">
        <f t="array" ref="B407">TRANSPOSE(_xlfn._xlws.SORT(_xlfn._xlws.FILTER(harvest[harvest_operations_level]&amp;"|"&amp;harvest[harvest_ops_level_name],harvest[experiment_id]=A407)))</f>
        <v>|</v>
      </c>
    </row>
    <row r="408" spans="2:2" x14ac:dyDescent="0.25">
      <c r="B408" s="145" t="str" cm="1">
        <f t="array" ref="B408">TRANSPOSE(_xlfn._xlws.SORT(_xlfn._xlws.FILTER(harvest[harvest_operations_level]&amp;"|"&amp;harvest[harvest_ops_level_name],harvest[experiment_id]=A408)))</f>
        <v>|</v>
      </c>
    </row>
    <row r="409" spans="2:2" x14ac:dyDescent="0.25">
      <c r="B409" s="145" t="str" cm="1">
        <f t="array" ref="B409">TRANSPOSE(_xlfn._xlws.SORT(_xlfn._xlws.FILTER(harvest[harvest_operations_level]&amp;"|"&amp;harvest[harvest_ops_level_name],harvest[experiment_id]=A409)))</f>
        <v>|</v>
      </c>
    </row>
    <row r="410" spans="2:2" x14ac:dyDescent="0.25">
      <c r="B410" s="145" t="str" cm="1">
        <f t="array" ref="B410">TRANSPOSE(_xlfn._xlws.SORT(_xlfn._xlws.FILTER(harvest[harvest_operations_level]&amp;"|"&amp;harvest[harvest_ops_level_name],harvest[experiment_id]=A410)))</f>
        <v>|</v>
      </c>
    </row>
    <row r="411" spans="2:2" x14ac:dyDescent="0.25">
      <c r="B411" s="145" t="str" cm="1">
        <f t="array" ref="B411">TRANSPOSE(_xlfn._xlws.SORT(_xlfn._xlws.FILTER(harvest[harvest_operations_level]&amp;"|"&amp;harvest[harvest_ops_level_name],harvest[experiment_id]=A411)))</f>
        <v>|</v>
      </c>
    </row>
    <row r="412" spans="2:2" x14ac:dyDescent="0.25">
      <c r="B412" s="145" t="str" cm="1">
        <f t="array" ref="B412">TRANSPOSE(_xlfn._xlws.SORT(_xlfn._xlws.FILTER(harvest[harvest_operations_level]&amp;"|"&amp;harvest[harvest_ops_level_name],harvest[experiment_id]=A412)))</f>
        <v>|</v>
      </c>
    </row>
    <row r="413" spans="2:2" x14ac:dyDescent="0.25">
      <c r="B413" s="145" t="str" cm="1">
        <f t="array" ref="B413">TRANSPOSE(_xlfn._xlws.SORT(_xlfn._xlws.FILTER(harvest[harvest_operations_level]&amp;"|"&amp;harvest[harvest_ops_level_name],harvest[experiment_id]=A413)))</f>
        <v>|</v>
      </c>
    </row>
    <row r="414" spans="2:2" x14ac:dyDescent="0.25">
      <c r="B414" s="145" t="str" cm="1">
        <f t="array" ref="B414">TRANSPOSE(_xlfn._xlws.SORT(_xlfn._xlws.FILTER(harvest[harvest_operations_level]&amp;"|"&amp;harvest[harvest_ops_level_name],harvest[experiment_id]=A414)))</f>
        <v>|</v>
      </c>
    </row>
    <row r="415" spans="2:2" x14ac:dyDescent="0.25">
      <c r="B415" s="145" t="str" cm="1">
        <f t="array" ref="B415">TRANSPOSE(_xlfn._xlws.SORT(_xlfn._xlws.FILTER(harvest[harvest_operations_level]&amp;"|"&amp;harvest[harvest_ops_level_name],harvest[experiment_id]=A415)))</f>
        <v>|</v>
      </c>
    </row>
    <row r="416" spans="2:2" x14ac:dyDescent="0.25">
      <c r="B416" s="145" t="str" cm="1">
        <f t="array" ref="B416">TRANSPOSE(_xlfn._xlws.SORT(_xlfn._xlws.FILTER(harvest[harvest_operations_level]&amp;"|"&amp;harvest[harvest_ops_level_name],harvest[experiment_id]=A416)))</f>
        <v>|</v>
      </c>
    </row>
    <row r="417" spans="2:2" x14ac:dyDescent="0.25">
      <c r="B417" s="145" t="str" cm="1">
        <f t="array" ref="B417">TRANSPOSE(_xlfn._xlws.SORT(_xlfn._xlws.FILTER(harvest[harvest_operations_level]&amp;"|"&amp;harvest[harvest_ops_level_name],harvest[experiment_id]=A417)))</f>
        <v>|</v>
      </c>
    </row>
    <row r="418" spans="2:2" x14ac:dyDescent="0.25">
      <c r="B418" s="145" t="str" cm="1">
        <f t="array" ref="B418">TRANSPOSE(_xlfn._xlws.SORT(_xlfn._xlws.FILTER(harvest[harvest_operations_level]&amp;"|"&amp;harvest[harvest_ops_level_name],harvest[experiment_id]=A418)))</f>
        <v>|</v>
      </c>
    </row>
    <row r="419" spans="2:2" x14ac:dyDescent="0.25">
      <c r="B419" s="145" t="str" cm="1">
        <f t="array" ref="B419">TRANSPOSE(_xlfn._xlws.SORT(_xlfn._xlws.FILTER(harvest[harvest_operations_level]&amp;"|"&amp;harvest[harvest_ops_level_name],harvest[experiment_id]=A419)))</f>
        <v>|</v>
      </c>
    </row>
    <row r="420" spans="2:2" x14ac:dyDescent="0.25">
      <c r="B420" s="145" t="str" cm="1">
        <f t="array" ref="B420">TRANSPOSE(_xlfn._xlws.SORT(_xlfn._xlws.FILTER(harvest[harvest_operations_level]&amp;"|"&amp;harvest[harvest_ops_level_name],harvest[experiment_id]=A420)))</f>
        <v>|</v>
      </c>
    </row>
    <row r="421" spans="2:2" x14ac:dyDescent="0.25">
      <c r="B421" s="145" t="str" cm="1">
        <f t="array" ref="B421">TRANSPOSE(_xlfn._xlws.SORT(_xlfn._xlws.FILTER(harvest[harvest_operations_level]&amp;"|"&amp;harvest[harvest_ops_level_name],harvest[experiment_id]=A421)))</f>
        <v>|</v>
      </c>
    </row>
    <row r="422" spans="2:2" x14ac:dyDescent="0.25">
      <c r="B422" s="145" t="str" cm="1">
        <f t="array" ref="B422">TRANSPOSE(_xlfn._xlws.SORT(_xlfn._xlws.FILTER(harvest[harvest_operations_level]&amp;"|"&amp;harvest[harvest_ops_level_name],harvest[experiment_id]=A422)))</f>
        <v>|</v>
      </c>
    </row>
    <row r="423" spans="2:2" x14ac:dyDescent="0.25">
      <c r="B423" s="145" t="str" cm="1">
        <f t="array" ref="B423">TRANSPOSE(_xlfn._xlws.SORT(_xlfn._xlws.FILTER(harvest[harvest_operations_level]&amp;"|"&amp;harvest[harvest_ops_level_name],harvest[experiment_id]=A423)))</f>
        <v>|</v>
      </c>
    </row>
    <row r="424" spans="2:2" x14ac:dyDescent="0.25">
      <c r="B424" s="145" t="str" cm="1">
        <f t="array" ref="B424">TRANSPOSE(_xlfn._xlws.SORT(_xlfn._xlws.FILTER(harvest[harvest_operations_level]&amp;"|"&amp;harvest[harvest_ops_level_name],harvest[experiment_id]=A424)))</f>
        <v>|</v>
      </c>
    </row>
    <row r="425" spans="2:2" x14ac:dyDescent="0.25">
      <c r="B425" s="145" t="str" cm="1">
        <f t="array" ref="B425">TRANSPOSE(_xlfn._xlws.SORT(_xlfn._xlws.FILTER(harvest[harvest_operations_level]&amp;"|"&amp;harvest[harvest_ops_level_name],harvest[experiment_id]=A425)))</f>
        <v>|</v>
      </c>
    </row>
    <row r="426" spans="2:2" x14ac:dyDescent="0.25">
      <c r="B426" s="145" t="str" cm="1">
        <f t="array" ref="B426">TRANSPOSE(_xlfn._xlws.SORT(_xlfn._xlws.FILTER(harvest[harvest_operations_level]&amp;"|"&amp;harvest[harvest_ops_level_name],harvest[experiment_id]=A426)))</f>
        <v>|</v>
      </c>
    </row>
    <row r="427" spans="2:2" x14ac:dyDescent="0.25">
      <c r="B427" s="145" t="str" cm="1">
        <f t="array" ref="B427">TRANSPOSE(_xlfn._xlws.SORT(_xlfn._xlws.FILTER(harvest[harvest_operations_level]&amp;"|"&amp;harvest[harvest_ops_level_name],harvest[experiment_id]=A427)))</f>
        <v>|</v>
      </c>
    </row>
    <row r="428" spans="2:2" x14ac:dyDescent="0.25">
      <c r="B428" s="145" t="str" cm="1">
        <f t="array" ref="B428">TRANSPOSE(_xlfn._xlws.SORT(_xlfn._xlws.FILTER(harvest[harvest_operations_level]&amp;"|"&amp;harvest[harvest_ops_level_name],harvest[experiment_id]=A428)))</f>
        <v>|</v>
      </c>
    </row>
    <row r="429" spans="2:2" x14ac:dyDescent="0.25">
      <c r="B429" s="145" t="str" cm="1">
        <f t="array" ref="B429">TRANSPOSE(_xlfn._xlws.SORT(_xlfn._xlws.FILTER(harvest[harvest_operations_level]&amp;"|"&amp;harvest[harvest_ops_level_name],harvest[experiment_id]=A429)))</f>
        <v>|</v>
      </c>
    </row>
    <row r="430" spans="2:2" x14ac:dyDescent="0.25">
      <c r="B430" s="145" t="str" cm="1">
        <f t="array" ref="B430">TRANSPOSE(_xlfn._xlws.SORT(_xlfn._xlws.FILTER(harvest[harvest_operations_level]&amp;"|"&amp;harvest[harvest_ops_level_name],harvest[experiment_id]=A430)))</f>
        <v>|</v>
      </c>
    </row>
    <row r="431" spans="2:2" x14ac:dyDescent="0.25">
      <c r="B431" s="145" t="str" cm="1">
        <f t="array" ref="B431">TRANSPOSE(_xlfn._xlws.SORT(_xlfn._xlws.FILTER(harvest[harvest_operations_level]&amp;"|"&amp;harvest[harvest_ops_level_name],harvest[experiment_id]=A431)))</f>
        <v>|</v>
      </c>
    </row>
    <row r="432" spans="2:2" x14ac:dyDescent="0.25">
      <c r="B432" s="145" t="str" cm="1">
        <f t="array" ref="B432">TRANSPOSE(_xlfn._xlws.SORT(_xlfn._xlws.FILTER(harvest[harvest_operations_level]&amp;"|"&amp;harvest[harvest_ops_level_name],harvest[experiment_id]=A432)))</f>
        <v>|</v>
      </c>
    </row>
    <row r="433" spans="2:2" x14ac:dyDescent="0.25">
      <c r="B433" s="145" t="str" cm="1">
        <f t="array" ref="B433">TRANSPOSE(_xlfn._xlws.SORT(_xlfn._xlws.FILTER(harvest[harvest_operations_level]&amp;"|"&amp;harvest[harvest_ops_level_name],harvest[experiment_id]=A433)))</f>
        <v>|</v>
      </c>
    </row>
    <row r="434" spans="2:2" x14ac:dyDescent="0.25">
      <c r="B434" s="145" t="str" cm="1">
        <f t="array" ref="B434">TRANSPOSE(_xlfn._xlws.SORT(_xlfn._xlws.FILTER(harvest[harvest_operations_level]&amp;"|"&amp;harvest[harvest_ops_level_name],harvest[experiment_id]=A434)))</f>
        <v>|</v>
      </c>
    </row>
    <row r="435" spans="2:2" x14ac:dyDescent="0.25">
      <c r="B435" s="145" t="str" cm="1">
        <f t="array" ref="B435">TRANSPOSE(_xlfn._xlws.SORT(_xlfn._xlws.FILTER(harvest[harvest_operations_level]&amp;"|"&amp;harvest[harvest_ops_level_name],harvest[experiment_id]=A435)))</f>
        <v>|</v>
      </c>
    </row>
    <row r="436" spans="2:2" x14ac:dyDescent="0.25">
      <c r="B436" s="145" t="str" cm="1">
        <f t="array" ref="B436">TRANSPOSE(_xlfn._xlws.SORT(_xlfn._xlws.FILTER(harvest[harvest_operations_level]&amp;"|"&amp;harvest[harvest_ops_level_name],harvest[experiment_id]=A436)))</f>
        <v>|</v>
      </c>
    </row>
    <row r="437" spans="2:2" x14ac:dyDescent="0.25">
      <c r="B437" s="145" t="str" cm="1">
        <f t="array" ref="B437">TRANSPOSE(_xlfn._xlws.SORT(_xlfn._xlws.FILTER(harvest[harvest_operations_level]&amp;"|"&amp;harvest[harvest_ops_level_name],harvest[experiment_id]=A437)))</f>
        <v>|</v>
      </c>
    </row>
    <row r="438" spans="2:2" x14ac:dyDescent="0.25">
      <c r="B438" s="145" t="str" cm="1">
        <f t="array" ref="B438">TRANSPOSE(_xlfn._xlws.SORT(_xlfn._xlws.FILTER(harvest[harvest_operations_level]&amp;"|"&amp;harvest[harvest_ops_level_name],harvest[experiment_id]=A438)))</f>
        <v>|</v>
      </c>
    </row>
    <row r="439" spans="2:2" x14ac:dyDescent="0.25">
      <c r="B439" s="145" t="str" cm="1">
        <f t="array" ref="B439">TRANSPOSE(_xlfn._xlws.SORT(_xlfn._xlws.FILTER(harvest[harvest_operations_level]&amp;"|"&amp;harvest[harvest_ops_level_name],harvest[experiment_id]=A439)))</f>
        <v>|</v>
      </c>
    </row>
    <row r="440" spans="2:2" x14ac:dyDescent="0.25">
      <c r="B440" s="145" t="str" cm="1">
        <f t="array" ref="B440">TRANSPOSE(_xlfn._xlws.SORT(_xlfn._xlws.FILTER(harvest[harvest_operations_level]&amp;"|"&amp;harvest[harvest_ops_level_name],harvest[experiment_id]=A440)))</f>
        <v>|</v>
      </c>
    </row>
    <row r="441" spans="2:2" x14ac:dyDescent="0.25">
      <c r="B441" s="145" t="str" cm="1">
        <f t="array" ref="B441">TRANSPOSE(_xlfn._xlws.SORT(_xlfn._xlws.FILTER(harvest[harvest_operations_level]&amp;"|"&amp;harvest[harvest_ops_level_name],harvest[experiment_id]=A441)))</f>
        <v>|</v>
      </c>
    </row>
    <row r="442" spans="2:2" x14ac:dyDescent="0.25">
      <c r="B442" s="145" t="str" cm="1">
        <f t="array" ref="B442">TRANSPOSE(_xlfn._xlws.SORT(_xlfn._xlws.FILTER(harvest[harvest_operations_level]&amp;"|"&amp;harvest[harvest_ops_level_name],harvest[experiment_id]=A442)))</f>
        <v>|</v>
      </c>
    </row>
    <row r="443" spans="2:2" x14ac:dyDescent="0.25">
      <c r="B443" s="145" t="str" cm="1">
        <f t="array" ref="B443">TRANSPOSE(_xlfn._xlws.SORT(_xlfn._xlws.FILTER(harvest[harvest_operations_level]&amp;"|"&amp;harvest[harvest_ops_level_name],harvest[experiment_id]=A443)))</f>
        <v>|</v>
      </c>
    </row>
    <row r="444" spans="2:2" x14ac:dyDescent="0.25">
      <c r="B444" s="145" t="str" cm="1">
        <f t="array" ref="B444">TRANSPOSE(_xlfn._xlws.SORT(_xlfn._xlws.FILTER(harvest[harvest_operations_level]&amp;"|"&amp;harvest[harvest_ops_level_name],harvest[experiment_id]=A444)))</f>
        <v>|</v>
      </c>
    </row>
    <row r="445" spans="2:2" x14ac:dyDescent="0.25">
      <c r="B445" s="145" t="str" cm="1">
        <f t="array" ref="B445">TRANSPOSE(_xlfn._xlws.SORT(_xlfn._xlws.FILTER(harvest[harvest_operations_level]&amp;"|"&amp;harvest[harvest_ops_level_name],harvest[experiment_id]=A445)))</f>
        <v>|</v>
      </c>
    </row>
    <row r="446" spans="2:2" x14ac:dyDescent="0.25">
      <c r="B446" s="145" t="str" cm="1">
        <f t="array" ref="B446">TRANSPOSE(_xlfn._xlws.SORT(_xlfn._xlws.FILTER(harvest[harvest_operations_level]&amp;"|"&amp;harvest[harvest_ops_level_name],harvest[experiment_id]=A446)))</f>
        <v>|</v>
      </c>
    </row>
    <row r="447" spans="2:2" x14ac:dyDescent="0.25">
      <c r="B447" s="145" t="str" cm="1">
        <f t="array" ref="B447">TRANSPOSE(_xlfn._xlws.SORT(_xlfn._xlws.FILTER(harvest[harvest_operations_level]&amp;"|"&amp;harvest[harvest_ops_level_name],harvest[experiment_id]=A447)))</f>
        <v>|</v>
      </c>
    </row>
    <row r="448" spans="2:2" x14ac:dyDescent="0.25">
      <c r="B448" s="145" t="str" cm="1">
        <f t="array" ref="B448">TRANSPOSE(_xlfn._xlws.SORT(_xlfn._xlws.FILTER(harvest[harvest_operations_level]&amp;"|"&amp;harvest[harvest_ops_level_name],harvest[experiment_id]=A448)))</f>
        <v>|</v>
      </c>
    </row>
    <row r="449" spans="2:2" x14ac:dyDescent="0.25">
      <c r="B449" s="145" t="str" cm="1">
        <f t="array" ref="B449">TRANSPOSE(_xlfn._xlws.SORT(_xlfn._xlws.FILTER(harvest[harvest_operations_level]&amp;"|"&amp;harvest[harvest_ops_level_name],harvest[experiment_id]=A449)))</f>
        <v>|</v>
      </c>
    </row>
    <row r="450" spans="2:2" x14ac:dyDescent="0.25">
      <c r="B450" s="145" t="str" cm="1">
        <f t="array" ref="B450">TRANSPOSE(_xlfn._xlws.SORT(_xlfn._xlws.FILTER(harvest[harvest_operations_level]&amp;"|"&amp;harvest[harvest_ops_level_name],harvest[experiment_id]=A450)))</f>
        <v>|</v>
      </c>
    </row>
    <row r="451" spans="2:2" x14ac:dyDescent="0.25">
      <c r="B451" s="145" t="str" cm="1">
        <f t="array" ref="B451">TRANSPOSE(_xlfn._xlws.SORT(_xlfn._xlws.FILTER(harvest[harvest_operations_level]&amp;"|"&amp;harvest[harvest_ops_level_name],harvest[experiment_id]=A451)))</f>
        <v>|</v>
      </c>
    </row>
    <row r="452" spans="2:2" x14ac:dyDescent="0.25">
      <c r="B452" s="145" t="str" cm="1">
        <f t="array" ref="B452">TRANSPOSE(_xlfn._xlws.SORT(_xlfn._xlws.FILTER(harvest[harvest_operations_level]&amp;"|"&amp;harvest[harvest_ops_level_name],harvest[experiment_id]=A452)))</f>
        <v>|</v>
      </c>
    </row>
    <row r="453" spans="2:2" x14ac:dyDescent="0.25">
      <c r="B453" s="145" t="str" cm="1">
        <f t="array" ref="B453">TRANSPOSE(_xlfn._xlws.SORT(_xlfn._xlws.FILTER(harvest[harvest_operations_level]&amp;"|"&amp;harvest[harvest_ops_level_name],harvest[experiment_id]=A453)))</f>
        <v>|</v>
      </c>
    </row>
    <row r="454" spans="2:2" x14ac:dyDescent="0.25">
      <c r="B454" s="145" t="str" cm="1">
        <f t="array" ref="B454">TRANSPOSE(_xlfn._xlws.SORT(_xlfn._xlws.FILTER(harvest[harvest_operations_level]&amp;"|"&amp;harvest[harvest_ops_level_name],harvest[experiment_id]=A454)))</f>
        <v>|</v>
      </c>
    </row>
    <row r="455" spans="2:2" x14ac:dyDescent="0.25">
      <c r="B455" s="145" t="str" cm="1">
        <f t="array" ref="B455">TRANSPOSE(_xlfn._xlws.SORT(_xlfn._xlws.FILTER(harvest[harvest_operations_level]&amp;"|"&amp;harvest[harvest_ops_level_name],harvest[experiment_id]=A455)))</f>
        <v>|</v>
      </c>
    </row>
    <row r="456" spans="2:2" x14ac:dyDescent="0.25">
      <c r="B456" s="145" t="str" cm="1">
        <f t="array" ref="B456">TRANSPOSE(_xlfn._xlws.SORT(_xlfn._xlws.FILTER(harvest[harvest_operations_level]&amp;"|"&amp;harvest[harvest_ops_level_name],harvest[experiment_id]=A456)))</f>
        <v>|</v>
      </c>
    </row>
    <row r="457" spans="2:2" x14ac:dyDescent="0.25">
      <c r="B457" s="145" t="str" cm="1">
        <f t="array" ref="B457">TRANSPOSE(_xlfn._xlws.SORT(_xlfn._xlws.FILTER(harvest[harvest_operations_level]&amp;"|"&amp;harvest[harvest_ops_level_name],harvest[experiment_id]=A457)))</f>
        <v>|</v>
      </c>
    </row>
    <row r="458" spans="2:2" x14ac:dyDescent="0.25">
      <c r="B458" s="145" t="str" cm="1">
        <f t="array" ref="B458">TRANSPOSE(_xlfn._xlws.SORT(_xlfn._xlws.FILTER(harvest[harvest_operations_level]&amp;"|"&amp;harvest[harvest_ops_level_name],harvest[experiment_id]=A458)))</f>
        <v>|</v>
      </c>
    </row>
    <row r="459" spans="2:2" x14ac:dyDescent="0.25">
      <c r="B459" s="145" t="str" cm="1">
        <f t="array" ref="B459">TRANSPOSE(_xlfn._xlws.SORT(_xlfn._xlws.FILTER(harvest[harvest_operations_level]&amp;"|"&amp;harvest[harvest_ops_level_name],harvest[experiment_id]=A459)))</f>
        <v>|</v>
      </c>
    </row>
    <row r="460" spans="2:2" x14ac:dyDescent="0.25">
      <c r="B460" s="145" t="str" cm="1">
        <f t="array" ref="B460">TRANSPOSE(_xlfn._xlws.SORT(_xlfn._xlws.FILTER(harvest[harvest_operations_level]&amp;"|"&amp;harvest[harvest_ops_level_name],harvest[experiment_id]=A460)))</f>
        <v>|</v>
      </c>
    </row>
    <row r="461" spans="2:2" x14ac:dyDescent="0.25">
      <c r="B461" s="145" t="str" cm="1">
        <f t="array" ref="B461">TRANSPOSE(_xlfn._xlws.SORT(_xlfn._xlws.FILTER(harvest[harvest_operations_level]&amp;"|"&amp;harvest[harvest_ops_level_name],harvest[experiment_id]=A461)))</f>
        <v>|</v>
      </c>
    </row>
    <row r="462" spans="2:2" x14ac:dyDescent="0.25">
      <c r="B462" s="145" t="str" cm="1">
        <f t="array" ref="B462">TRANSPOSE(_xlfn._xlws.SORT(_xlfn._xlws.FILTER(harvest[harvest_operations_level]&amp;"|"&amp;harvest[harvest_ops_level_name],harvest[experiment_id]=A462)))</f>
        <v>|</v>
      </c>
    </row>
    <row r="463" spans="2:2" x14ac:dyDescent="0.25">
      <c r="B463" s="145" t="str" cm="1">
        <f t="array" ref="B463">TRANSPOSE(_xlfn._xlws.SORT(_xlfn._xlws.FILTER(harvest[harvest_operations_level]&amp;"|"&amp;harvest[harvest_ops_level_name],harvest[experiment_id]=A463)))</f>
        <v>|</v>
      </c>
    </row>
    <row r="464" spans="2:2" x14ac:dyDescent="0.25">
      <c r="B464" s="145" t="str" cm="1">
        <f t="array" ref="B464">TRANSPOSE(_xlfn._xlws.SORT(_xlfn._xlws.FILTER(harvest[harvest_operations_level]&amp;"|"&amp;harvest[harvest_ops_level_name],harvest[experiment_id]=A464)))</f>
        <v>|</v>
      </c>
    </row>
    <row r="465" spans="2:2" x14ac:dyDescent="0.25">
      <c r="B465" s="145" t="str" cm="1">
        <f t="array" ref="B465">TRANSPOSE(_xlfn._xlws.SORT(_xlfn._xlws.FILTER(harvest[harvest_operations_level]&amp;"|"&amp;harvest[harvest_ops_level_name],harvest[experiment_id]=A465)))</f>
        <v>|</v>
      </c>
    </row>
    <row r="466" spans="2:2" x14ac:dyDescent="0.25">
      <c r="B466" s="145" t="str" cm="1">
        <f t="array" ref="B466">TRANSPOSE(_xlfn._xlws.SORT(_xlfn._xlws.FILTER(harvest[harvest_operations_level]&amp;"|"&amp;harvest[harvest_ops_level_name],harvest[experiment_id]=A466)))</f>
        <v>|</v>
      </c>
    </row>
    <row r="467" spans="2:2" x14ac:dyDescent="0.25">
      <c r="B467" s="145" t="str" cm="1">
        <f t="array" ref="B467">TRANSPOSE(_xlfn._xlws.SORT(_xlfn._xlws.FILTER(harvest[harvest_operations_level]&amp;"|"&amp;harvest[harvest_ops_level_name],harvest[experiment_id]=A467)))</f>
        <v>|</v>
      </c>
    </row>
    <row r="468" spans="2:2" x14ac:dyDescent="0.25">
      <c r="B468" s="145" t="str" cm="1">
        <f t="array" ref="B468">TRANSPOSE(_xlfn._xlws.SORT(_xlfn._xlws.FILTER(harvest[harvest_operations_level]&amp;"|"&amp;harvest[harvest_ops_level_name],harvest[experiment_id]=A468)))</f>
        <v>|</v>
      </c>
    </row>
    <row r="469" spans="2:2" x14ac:dyDescent="0.25">
      <c r="B469" s="145" t="str" cm="1">
        <f t="array" ref="B469">TRANSPOSE(_xlfn._xlws.SORT(_xlfn._xlws.FILTER(harvest[harvest_operations_level]&amp;"|"&amp;harvest[harvest_ops_level_name],harvest[experiment_id]=A469)))</f>
        <v>|</v>
      </c>
    </row>
    <row r="470" spans="2:2" x14ac:dyDescent="0.25">
      <c r="B470" s="145" t="str" cm="1">
        <f t="array" ref="B470">TRANSPOSE(_xlfn._xlws.SORT(_xlfn._xlws.FILTER(harvest[harvest_operations_level]&amp;"|"&amp;harvest[harvest_ops_level_name],harvest[experiment_id]=A470)))</f>
        <v>|</v>
      </c>
    </row>
    <row r="471" spans="2:2" x14ac:dyDescent="0.25">
      <c r="B471" s="145" t="str" cm="1">
        <f t="array" ref="B471">TRANSPOSE(_xlfn._xlws.SORT(_xlfn._xlws.FILTER(harvest[harvest_operations_level]&amp;"|"&amp;harvest[harvest_ops_level_name],harvest[experiment_id]=A471)))</f>
        <v>|</v>
      </c>
    </row>
    <row r="472" spans="2:2" x14ac:dyDescent="0.25">
      <c r="B472" s="145" t="str" cm="1">
        <f t="array" ref="B472">TRANSPOSE(_xlfn._xlws.SORT(_xlfn._xlws.FILTER(harvest[harvest_operations_level]&amp;"|"&amp;harvest[harvest_ops_level_name],harvest[experiment_id]=A472)))</f>
        <v>|</v>
      </c>
    </row>
    <row r="473" spans="2:2" x14ac:dyDescent="0.25">
      <c r="B473" s="145" t="str" cm="1">
        <f t="array" ref="B473">TRANSPOSE(_xlfn._xlws.SORT(_xlfn._xlws.FILTER(harvest[harvest_operations_level]&amp;"|"&amp;harvest[harvest_ops_level_name],harvest[experiment_id]=A473)))</f>
        <v>|</v>
      </c>
    </row>
    <row r="474" spans="2:2" x14ac:dyDescent="0.25">
      <c r="B474" s="145" t="str" cm="1">
        <f t="array" ref="B474">TRANSPOSE(_xlfn._xlws.SORT(_xlfn._xlws.FILTER(harvest[harvest_operations_level]&amp;"|"&amp;harvest[harvest_ops_level_name],harvest[experiment_id]=A474)))</f>
        <v>|</v>
      </c>
    </row>
    <row r="475" spans="2:2" x14ac:dyDescent="0.25">
      <c r="B475" s="145" t="str" cm="1">
        <f t="array" ref="B475">TRANSPOSE(_xlfn._xlws.SORT(_xlfn._xlws.FILTER(harvest[harvest_operations_level]&amp;"|"&amp;harvest[harvest_ops_level_name],harvest[experiment_id]=A475)))</f>
        <v>|</v>
      </c>
    </row>
    <row r="476" spans="2:2" x14ac:dyDescent="0.25">
      <c r="B476" s="145" t="str" cm="1">
        <f t="array" ref="B476">TRANSPOSE(_xlfn._xlws.SORT(_xlfn._xlws.FILTER(harvest[harvest_operations_level]&amp;"|"&amp;harvest[harvest_ops_level_name],harvest[experiment_id]=A476)))</f>
        <v>|</v>
      </c>
    </row>
    <row r="477" spans="2:2" x14ac:dyDescent="0.25">
      <c r="B477" s="145" t="str" cm="1">
        <f t="array" ref="B477">TRANSPOSE(_xlfn._xlws.SORT(_xlfn._xlws.FILTER(harvest[harvest_operations_level]&amp;"|"&amp;harvest[harvest_ops_level_name],harvest[experiment_id]=A477)))</f>
        <v>|</v>
      </c>
    </row>
    <row r="478" spans="2:2" x14ac:dyDescent="0.25">
      <c r="B478" s="145" t="str" cm="1">
        <f t="array" ref="B478">TRANSPOSE(_xlfn._xlws.SORT(_xlfn._xlws.FILTER(harvest[harvest_operations_level]&amp;"|"&amp;harvest[harvest_ops_level_name],harvest[experiment_id]=A478)))</f>
        <v>|</v>
      </c>
    </row>
    <row r="479" spans="2:2" x14ac:dyDescent="0.25">
      <c r="B479" s="145" t="str" cm="1">
        <f t="array" ref="B479">TRANSPOSE(_xlfn._xlws.SORT(_xlfn._xlws.FILTER(harvest[harvest_operations_level]&amp;"|"&amp;harvest[harvest_ops_level_name],harvest[experiment_id]=A479)))</f>
        <v>|</v>
      </c>
    </row>
    <row r="480" spans="2:2" x14ac:dyDescent="0.25">
      <c r="B480" s="145" t="str" cm="1">
        <f t="array" ref="B480">TRANSPOSE(_xlfn._xlws.SORT(_xlfn._xlws.FILTER(harvest[harvest_operations_level]&amp;"|"&amp;harvest[harvest_ops_level_name],harvest[experiment_id]=A480)))</f>
        <v>|</v>
      </c>
    </row>
    <row r="481" spans="2:2" x14ac:dyDescent="0.25">
      <c r="B481" s="145" t="str" cm="1">
        <f t="array" ref="B481">TRANSPOSE(_xlfn._xlws.SORT(_xlfn._xlws.FILTER(harvest[harvest_operations_level]&amp;"|"&amp;harvest[harvest_ops_level_name],harvest[experiment_id]=A481)))</f>
        <v>|</v>
      </c>
    </row>
    <row r="482" spans="2:2" x14ac:dyDescent="0.25">
      <c r="B482" s="145" t="str" cm="1">
        <f t="array" ref="B482">TRANSPOSE(_xlfn._xlws.SORT(_xlfn._xlws.FILTER(harvest[harvest_operations_level]&amp;"|"&amp;harvest[harvest_ops_level_name],harvest[experiment_id]=A482)))</f>
        <v>|</v>
      </c>
    </row>
    <row r="483" spans="2:2" x14ac:dyDescent="0.25">
      <c r="B483" s="145" t="str" cm="1">
        <f t="array" ref="B483">TRANSPOSE(_xlfn._xlws.SORT(_xlfn._xlws.FILTER(harvest[harvest_operations_level]&amp;"|"&amp;harvest[harvest_ops_level_name],harvest[experiment_id]=A483)))</f>
        <v>|</v>
      </c>
    </row>
    <row r="484" spans="2:2" x14ac:dyDescent="0.25">
      <c r="B484" s="145" t="str" cm="1">
        <f t="array" ref="B484">TRANSPOSE(_xlfn._xlws.SORT(_xlfn._xlws.FILTER(harvest[harvest_operations_level]&amp;"|"&amp;harvest[harvest_ops_level_name],harvest[experiment_id]=A484)))</f>
        <v>|</v>
      </c>
    </row>
    <row r="485" spans="2:2" x14ac:dyDescent="0.25">
      <c r="B485" s="145" t="str" cm="1">
        <f t="array" ref="B485">TRANSPOSE(_xlfn._xlws.SORT(_xlfn._xlws.FILTER(harvest[harvest_operations_level]&amp;"|"&amp;harvest[harvest_ops_level_name],harvest[experiment_id]=A485)))</f>
        <v>|</v>
      </c>
    </row>
    <row r="486" spans="2:2" x14ac:dyDescent="0.25">
      <c r="B486" s="145" t="str" cm="1">
        <f t="array" ref="B486">TRANSPOSE(_xlfn._xlws.SORT(_xlfn._xlws.FILTER(harvest[harvest_operations_level]&amp;"|"&amp;harvest[harvest_ops_level_name],harvest[experiment_id]=A486)))</f>
        <v>|</v>
      </c>
    </row>
    <row r="487" spans="2:2" x14ac:dyDescent="0.25">
      <c r="B487" s="145" t="str" cm="1">
        <f t="array" ref="B487">TRANSPOSE(_xlfn._xlws.SORT(_xlfn._xlws.FILTER(harvest[harvest_operations_level]&amp;"|"&amp;harvest[harvest_ops_level_name],harvest[experiment_id]=A487)))</f>
        <v>|</v>
      </c>
    </row>
    <row r="488" spans="2:2" x14ac:dyDescent="0.25">
      <c r="B488" s="145" t="str" cm="1">
        <f t="array" ref="B488">TRANSPOSE(_xlfn._xlws.SORT(_xlfn._xlws.FILTER(harvest[harvest_operations_level]&amp;"|"&amp;harvest[harvest_ops_level_name],harvest[experiment_id]=A488)))</f>
        <v>|</v>
      </c>
    </row>
    <row r="489" spans="2:2" x14ac:dyDescent="0.25">
      <c r="B489" s="145" t="str" cm="1">
        <f t="array" ref="B489">TRANSPOSE(_xlfn._xlws.SORT(_xlfn._xlws.FILTER(harvest[harvest_operations_level]&amp;"|"&amp;harvest[harvest_ops_level_name],harvest[experiment_id]=A489)))</f>
        <v>|</v>
      </c>
    </row>
    <row r="490" spans="2:2" x14ac:dyDescent="0.25">
      <c r="B490" s="145" t="str" cm="1">
        <f t="array" ref="B490">TRANSPOSE(_xlfn._xlws.SORT(_xlfn._xlws.FILTER(harvest[harvest_operations_level]&amp;"|"&amp;harvest[harvest_ops_level_name],harvest[experiment_id]=A490)))</f>
        <v>|</v>
      </c>
    </row>
    <row r="491" spans="2:2" x14ac:dyDescent="0.25">
      <c r="B491" s="145" t="str" cm="1">
        <f t="array" ref="B491">TRANSPOSE(_xlfn._xlws.SORT(_xlfn._xlws.FILTER(harvest[harvest_operations_level]&amp;"|"&amp;harvest[harvest_ops_level_name],harvest[experiment_id]=A491)))</f>
        <v>|</v>
      </c>
    </row>
    <row r="492" spans="2:2" x14ac:dyDescent="0.25">
      <c r="B492" s="145" t="str" cm="1">
        <f t="array" ref="B492">TRANSPOSE(_xlfn._xlws.SORT(_xlfn._xlws.FILTER(harvest[harvest_operations_level]&amp;"|"&amp;harvest[harvest_ops_level_name],harvest[experiment_id]=A492)))</f>
        <v>|</v>
      </c>
    </row>
    <row r="493" spans="2:2" x14ac:dyDescent="0.25">
      <c r="B493" s="145" t="str" cm="1">
        <f t="array" ref="B493">TRANSPOSE(_xlfn._xlws.SORT(_xlfn._xlws.FILTER(harvest[harvest_operations_level]&amp;"|"&amp;harvest[harvest_ops_level_name],harvest[experiment_id]=A493)))</f>
        <v>|</v>
      </c>
    </row>
    <row r="494" spans="2:2" x14ac:dyDescent="0.25">
      <c r="B494" s="145" t="str" cm="1">
        <f t="array" ref="B494">TRANSPOSE(_xlfn._xlws.SORT(_xlfn._xlws.FILTER(harvest[harvest_operations_level]&amp;"|"&amp;harvest[harvest_ops_level_name],harvest[experiment_id]=A494)))</f>
        <v>|</v>
      </c>
    </row>
    <row r="495" spans="2:2" x14ac:dyDescent="0.25">
      <c r="B495" s="145" t="str" cm="1">
        <f t="array" ref="B495">TRANSPOSE(_xlfn._xlws.SORT(_xlfn._xlws.FILTER(harvest[harvest_operations_level]&amp;"|"&amp;harvest[harvest_ops_level_name],harvest[experiment_id]=A495)))</f>
        <v>|</v>
      </c>
    </row>
    <row r="496" spans="2:2" x14ac:dyDescent="0.25">
      <c r="B496" s="145" t="str" cm="1">
        <f t="array" ref="B496">TRANSPOSE(_xlfn._xlws.SORT(_xlfn._xlws.FILTER(harvest[harvest_operations_level]&amp;"|"&amp;harvest[harvest_ops_level_name],harvest[experiment_id]=A496)))</f>
        <v>|</v>
      </c>
    </row>
    <row r="497" spans="2:121" x14ac:dyDescent="0.25">
      <c r="B497" s="145" t="str" cm="1">
        <f t="array" ref="B497">TRANSPOSE(_xlfn._xlws.SORT(_xlfn._xlws.FILTER(harvest[harvest_operations_level]&amp;"|"&amp;harvest[harvest_ops_level_name],harvest[experiment_id]=A497)))</f>
        <v>|</v>
      </c>
    </row>
    <row r="498" spans="2:121" x14ac:dyDescent="0.25">
      <c r="B498" s="145" t="str" cm="1">
        <f t="array" ref="B498">TRANSPOSE(_xlfn._xlws.SORT(_xlfn._xlws.FILTER(harvest[harvest_operations_level]&amp;"|"&amp;harvest[harvest_ops_level_name],harvest[experiment_id]=A498)))</f>
        <v>|</v>
      </c>
    </row>
    <row r="499" spans="2:121" x14ac:dyDescent="0.25">
      <c r="B499" s="145" t="str" cm="1">
        <f t="array" ref="B499">TRANSPOSE(_xlfn._xlws.SORT(_xlfn._xlws.FILTER(harvest[harvest_operations_level]&amp;"|"&amp;harvest[harvest_ops_level_name],harvest[experiment_id]=A499)))</f>
        <v>|</v>
      </c>
    </row>
    <row r="500" spans="2:121" s="94" customFormat="1" x14ac:dyDescent="0.25">
      <c r="B500" s="94" t="str" cm="1">
        <f t="array" ref="B500">TRANSPOSE(_xlfn._xlws.SORT(_xlfn._xlws.FILTER(harvest[harvest_operations_level]&amp;"|"&amp;harvest[harvest_ops_level_name],harvest[experiment_id]=A500)))</f>
        <v>|</v>
      </c>
      <c r="DQ500" s="108"/>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9" s="106" customFormat="1" x14ac:dyDescent="0.25">
      <c r="A1" s="105" t="s">
        <v>6832</v>
      </c>
      <c r="I1" s="107"/>
    </row>
    <row r="2" spans="1:9" x14ac:dyDescent="0.25">
      <c r="A2" t="e" cm="1">
        <f t="array" ref="A2">_xlfn._xlws.SORT(_xlfn.UNIQUE(_xlfn._xlws.FILTER(#REF!,#REF! &lt;&gt; "")))</f>
        <v>#REF!</v>
      </c>
      <c r="B2" t="e" cm="1">
        <f t="array" ref="B2">TRANSPOSE(_xlfn._xlws.SORT(_xlfn._xlws.FILTER(#REF!,#REF!=A2)))</f>
        <v>#REF!</v>
      </c>
    </row>
    <row r="3" spans="1:9" x14ac:dyDescent="0.25">
      <c r="B3" t="e" cm="1">
        <f t="array" ref="B3">TRANSPOSE(_xlfn._xlws.SORT(_xlfn._xlws.FILTER(#REF!,#REF!=A3)))</f>
        <v>#REF!</v>
      </c>
    </row>
    <row r="4" spans="1:9" x14ac:dyDescent="0.25">
      <c r="B4" t="e" cm="1">
        <f t="array" ref="B4">TRANSPOSE(_xlfn._xlws.SORT(_xlfn._xlws.FILTER(#REF!,#REF!=A4)))</f>
        <v>#REF!</v>
      </c>
    </row>
    <row r="5" spans="1:9" x14ac:dyDescent="0.25">
      <c r="B5" t="e" cm="1">
        <f t="array" ref="B5">TRANSPOSE(_xlfn._xlws.SORT(_xlfn._xlws.FILTER(#REF!,#REF!=A5)))</f>
        <v>#REF!</v>
      </c>
    </row>
    <row r="6" spans="1:9" x14ac:dyDescent="0.25">
      <c r="B6" t="e" cm="1">
        <f t="array" ref="B6">TRANSPOSE(_xlfn._xlws.SORT(_xlfn._xlws.FILTER(#REF!,#REF!=A6)))</f>
        <v>#REF!</v>
      </c>
    </row>
    <row r="7" spans="1:9" x14ac:dyDescent="0.25">
      <c r="B7" t="e" cm="1">
        <f t="array" ref="B7">TRANSPOSE(_xlfn._xlws.SORT(_xlfn._xlws.FILTER(#REF!,#REF!=A7)))</f>
        <v>#REF!</v>
      </c>
    </row>
    <row r="8" spans="1:9" x14ac:dyDescent="0.25">
      <c r="B8" t="e" cm="1">
        <f t="array" ref="B8">TRANSPOSE(_xlfn._xlws.SORT(_xlfn._xlws.FILTER(#REF!,#REF!=A8)))</f>
        <v>#REF!</v>
      </c>
    </row>
    <row r="9" spans="1:9" x14ac:dyDescent="0.25">
      <c r="B9" t="e" cm="1">
        <f t="array" ref="B9">TRANSPOSE(_xlfn._xlws.SORT(_xlfn._xlws.FILTER(#REF!,#REF!=A9)))</f>
        <v>#REF!</v>
      </c>
    </row>
    <row r="10" spans="1:9" x14ac:dyDescent="0.25">
      <c r="B10" t="e" cm="1">
        <f t="array" ref="B10">TRANSPOSE(_xlfn._xlws.SORT(_xlfn._xlws.FILTER(#REF!,#REF!=A10)))</f>
        <v>#REF!</v>
      </c>
    </row>
    <row r="11" spans="1:9" x14ac:dyDescent="0.25">
      <c r="B11" t="e" cm="1">
        <f t="array" ref="B11">TRANSPOSE(_xlfn._xlws.SORT(_xlfn._xlws.FILTER(#REF!,#REF!=A11)))</f>
        <v>#REF!</v>
      </c>
    </row>
    <row r="12" spans="1:9" x14ac:dyDescent="0.25">
      <c r="B12" t="e" cm="1">
        <f t="array" ref="B12">TRANSPOSE(_xlfn._xlws.SORT(_xlfn._xlws.FILTER(#REF!,#REF!=A12)))</f>
        <v>#REF!</v>
      </c>
    </row>
    <row r="13" spans="1:9" x14ac:dyDescent="0.25">
      <c r="B13" t="e" cm="1">
        <f t="array" ref="B13">TRANSPOSE(_xlfn._xlws.SORT(_xlfn._xlws.FILTER(#REF!,#REF!=A13)))</f>
        <v>#REF!</v>
      </c>
    </row>
    <row r="14" spans="1:9" x14ac:dyDescent="0.25">
      <c r="B14" t="e" cm="1">
        <f t="array" ref="B14">TRANSPOSE(_xlfn._xlws.SORT(_xlfn._xlws.FILTER(#REF!,#REF!=A14)))</f>
        <v>#REF!</v>
      </c>
    </row>
    <row r="15" spans="1:9" x14ac:dyDescent="0.25">
      <c r="B15" t="e" cm="1">
        <f t="array" ref="B15">TRANSPOSE(_xlfn._xlws.SORT(_xlfn._xlws.FILTER(#REF!,#REF!=A15)))</f>
        <v>#REF!</v>
      </c>
    </row>
    <row r="16" spans="1:9" x14ac:dyDescent="0.25">
      <c r="B16" t="e" cm="1">
        <f t="array" ref="B16">TRANSPOSE(_xlfn._xlws.SORT(_xlfn._xlws.FILTER(#REF!,#REF!=A16)))</f>
        <v>#REF!</v>
      </c>
    </row>
    <row r="17" spans="2:2" x14ac:dyDescent="0.25">
      <c r="B17" t="e" cm="1">
        <f t="array" ref="B17">TRANSPOSE(_xlfn._xlws.SORT(_xlfn._xlws.FILTER(#REF!,#REF!=A17)))</f>
        <v>#REF!</v>
      </c>
    </row>
    <row r="18" spans="2:2" x14ac:dyDescent="0.25">
      <c r="B18" t="e" cm="1">
        <f t="array" ref="B18">TRANSPOSE(_xlfn._xlws.SORT(_xlfn._xlws.FILTER(#REF!,#REF!=A18)))</f>
        <v>#REF!</v>
      </c>
    </row>
    <row r="19" spans="2:2" x14ac:dyDescent="0.25">
      <c r="B19" t="e" cm="1">
        <f t="array" ref="B19">TRANSPOSE(_xlfn._xlws.SORT(_xlfn._xlws.FILTER(#REF!,#REF!=A19)))</f>
        <v>#REF!</v>
      </c>
    </row>
    <row r="20" spans="2:2" x14ac:dyDescent="0.25">
      <c r="B20" t="e" cm="1">
        <f t="array" ref="B20">TRANSPOSE(_xlfn._xlws.SORT(_xlfn._xlws.FILTER(#REF!,#REF!=A20)))</f>
        <v>#REF!</v>
      </c>
    </row>
    <row r="21" spans="2:2" x14ac:dyDescent="0.25">
      <c r="B21" t="e" cm="1">
        <f t="array" ref="B21">TRANSPOSE(_xlfn._xlws.SORT(_xlfn._xlws.FILTER(#REF!,#REF!=A21)))</f>
        <v>#REF!</v>
      </c>
    </row>
    <row r="22" spans="2:2" x14ac:dyDescent="0.25">
      <c r="B22" t="e" cm="1">
        <f t="array" ref="B22">TRANSPOSE(_xlfn._xlws.SORT(_xlfn._xlws.FILTER(#REF!,#REF!=A22)))</f>
        <v>#REF!</v>
      </c>
    </row>
    <row r="23" spans="2:2" x14ac:dyDescent="0.25">
      <c r="B23" t="e" cm="1">
        <f t="array" ref="B23">TRANSPOSE(_xlfn._xlws.SORT(_xlfn._xlws.FILTER(#REF!,#REF!=A23)))</f>
        <v>#REF!</v>
      </c>
    </row>
    <row r="24" spans="2:2" x14ac:dyDescent="0.25">
      <c r="B24" t="e" cm="1">
        <f t="array" ref="B24">TRANSPOSE(_xlfn._xlws.SORT(_xlfn._xlws.FILTER(#REF!,#REF!=A24)))</f>
        <v>#REF!</v>
      </c>
    </row>
    <row r="25" spans="2:2" x14ac:dyDescent="0.25">
      <c r="B25" t="e" cm="1">
        <f t="array" ref="B25">TRANSPOSE(_xlfn._xlws.SORT(_xlfn._xlws.FILTER(#REF!,#REF!=A25)))</f>
        <v>#REF!</v>
      </c>
    </row>
    <row r="26" spans="2:2" x14ac:dyDescent="0.25">
      <c r="B26" t="e" cm="1">
        <f t="array" ref="B26">TRANSPOSE(_xlfn._xlws.SORT(_xlfn._xlws.FILTER(#REF!,#REF!=A26)))</f>
        <v>#REF!</v>
      </c>
    </row>
    <row r="27" spans="2:2" x14ac:dyDescent="0.25">
      <c r="B27" t="e" cm="1">
        <f t="array" ref="B27">TRANSPOSE(_xlfn._xlws.SORT(_xlfn._xlws.FILTER(#REF!,#REF!=A27)))</f>
        <v>#REF!</v>
      </c>
    </row>
    <row r="28" spans="2:2" x14ac:dyDescent="0.25">
      <c r="B28" t="e" cm="1">
        <f t="array" ref="B28">TRANSPOSE(_xlfn._xlws.SORT(_xlfn._xlws.FILTER(#REF!,#REF!=A28)))</f>
        <v>#REF!</v>
      </c>
    </row>
    <row r="29" spans="2:2" x14ac:dyDescent="0.25">
      <c r="B29" t="e" cm="1">
        <f t="array" ref="B29">TRANSPOSE(_xlfn._xlws.SORT(_xlfn._xlws.FILTER(#REF!,#REF!=A29)))</f>
        <v>#REF!</v>
      </c>
    </row>
    <row r="30" spans="2:2" x14ac:dyDescent="0.25">
      <c r="B30" t="e" cm="1">
        <f t="array" ref="B30">TRANSPOSE(_xlfn._xlws.SORT(_xlfn._xlws.FILTER(#REF!,#REF!=A30)))</f>
        <v>#REF!</v>
      </c>
    </row>
    <row r="31" spans="2:2" x14ac:dyDescent="0.25">
      <c r="B31" t="e" cm="1">
        <f t="array" ref="B31">TRANSPOSE(_xlfn._xlws.SORT(_xlfn._xlws.FILTER(#REF!,#REF!=A31)))</f>
        <v>#REF!</v>
      </c>
    </row>
    <row r="32" spans="2:2" x14ac:dyDescent="0.25">
      <c r="B32" t="e" cm="1">
        <f t="array" ref="B32">TRANSPOSE(_xlfn._xlws.SORT(_xlfn._xlws.FILTER(#REF!,#REF!=A32)))</f>
        <v>#REF!</v>
      </c>
    </row>
    <row r="33" spans="2:2" x14ac:dyDescent="0.25">
      <c r="B33" t="e" cm="1">
        <f t="array" ref="B33">TRANSPOSE(_xlfn._xlws.SORT(_xlfn._xlws.FILTER(#REF!,#REF!=A33)))</f>
        <v>#REF!</v>
      </c>
    </row>
    <row r="34" spans="2:2" x14ac:dyDescent="0.25">
      <c r="B34" t="e" cm="1">
        <f t="array" ref="B34">TRANSPOSE(_xlfn._xlws.SORT(_xlfn._xlws.FILTER(#REF!,#REF!=A34)))</f>
        <v>#REF!</v>
      </c>
    </row>
    <row r="35" spans="2:2" x14ac:dyDescent="0.25">
      <c r="B35" t="e" cm="1">
        <f t="array" ref="B35">TRANSPOSE(_xlfn._xlws.SORT(_xlfn._xlws.FILTER(#REF!,#REF!=A35)))</f>
        <v>#REF!</v>
      </c>
    </row>
    <row r="36" spans="2:2" x14ac:dyDescent="0.25">
      <c r="B36" t="e" cm="1">
        <f t="array" ref="B36">TRANSPOSE(_xlfn._xlws.SORT(_xlfn._xlws.FILTER(#REF!,#REF!=A36)))</f>
        <v>#REF!</v>
      </c>
    </row>
    <row r="37" spans="2:2" x14ac:dyDescent="0.25">
      <c r="B37" t="e" cm="1">
        <f t="array" ref="B37">TRANSPOSE(_xlfn._xlws.SORT(_xlfn._xlws.FILTER(#REF!,#REF!=A37)))</f>
        <v>#REF!</v>
      </c>
    </row>
    <row r="38" spans="2:2" x14ac:dyDescent="0.25">
      <c r="B38" t="e" cm="1">
        <f t="array" ref="B38">TRANSPOSE(_xlfn._xlws.SORT(_xlfn._xlws.FILTER(#REF!,#REF!=A38)))</f>
        <v>#REF!</v>
      </c>
    </row>
    <row r="39" spans="2:2" x14ac:dyDescent="0.25">
      <c r="B39" t="e" cm="1">
        <f t="array" ref="B39">TRANSPOSE(_xlfn._xlws.SORT(_xlfn._xlws.FILTER(#REF!,#REF!=A39)))</f>
        <v>#REF!</v>
      </c>
    </row>
    <row r="40" spans="2:2" x14ac:dyDescent="0.25">
      <c r="B40" t="e" cm="1">
        <f t="array" ref="B40">TRANSPOSE(_xlfn._xlws.SORT(_xlfn._xlws.FILTER(#REF!,#REF!=A40)))</f>
        <v>#REF!</v>
      </c>
    </row>
    <row r="41" spans="2:2" x14ac:dyDescent="0.25">
      <c r="B41" t="e" cm="1">
        <f t="array" ref="B41">TRANSPOSE(_xlfn._xlws.SORT(_xlfn._xlws.FILTER(#REF!,#REF!=A41)))</f>
        <v>#REF!</v>
      </c>
    </row>
    <row r="42" spans="2:2" x14ac:dyDescent="0.25">
      <c r="B42" t="e" cm="1">
        <f t="array" ref="B42">TRANSPOSE(_xlfn._xlws.SORT(_xlfn._xlws.FILTER(#REF!,#REF!=A42)))</f>
        <v>#REF!</v>
      </c>
    </row>
    <row r="43" spans="2:2" x14ac:dyDescent="0.25">
      <c r="B43" t="e" cm="1">
        <f t="array" ref="B43">TRANSPOSE(_xlfn._xlws.SORT(_xlfn._xlws.FILTER(#REF!,#REF!=A43)))</f>
        <v>#REF!</v>
      </c>
    </row>
    <row r="44" spans="2:2" x14ac:dyDescent="0.25">
      <c r="B44" t="e" cm="1">
        <f t="array" ref="B44">TRANSPOSE(_xlfn._xlws.SORT(_xlfn._xlws.FILTER(#REF!,#REF!=A44)))</f>
        <v>#REF!</v>
      </c>
    </row>
    <row r="45" spans="2:2" x14ac:dyDescent="0.25">
      <c r="B45" t="e" cm="1">
        <f t="array" ref="B45">TRANSPOSE(_xlfn._xlws.SORT(_xlfn._xlws.FILTER(#REF!,#REF!=A45)))</f>
        <v>#REF!</v>
      </c>
    </row>
    <row r="46" spans="2:2" x14ac:dyDescent="0.25">
      <c r="B46" t="e" cm="1">
        <f t="array" ref="B46">TRANSPOSE(_xlfn._xlws.SORT(_xlfn._xlws.FILTER(#REF!,#REF!=A46)))</f>
        <v>#REF!</v>
      </c>
    </row>
    <row r="47" spans="2:2" x14ac:dyDescent="0.25">
      <c r="B47" t="e" cm="1">
        <f t="array" ref="B47">TRANSPOSE(_xlfn._xlws.SORT(_xlfn._xlws.FILTER(#REF!,#REF!=A47)))</f>
        <v>#REF!</v>
      </c>
    </row>
    <row r="48" spans="2:2" x14ac:dyDescent="0.25">
      <c r="B48" t="e" cm="1">
        <f t="array" ref="B48">TRANSPOSE(_xlfn._xlws.SORT(_xlfn._xlws.FILTER(#REF!,#REF!=A48)))</f>
        <v>#REF!</v>
      </c>
    </row>
    <row r="49" spans="2:2" x14ac:dyDescent="0.25">
      <c r="B49" t="e" cm="1">
        <f t="array" ref="B49">TRANSPOSE(_xlfn._xlws.SORT(_xlfn._xlws.FILTER(#REF!,#REF!=A49)))</f>
        <v>#REF!</v>
      </c>
    </row>
    <row r="50" spans="2:2" x14ac:dyDescent="0.25">
      <c r="B50" t="e" cm="1">
        <f t="array" ref="B50">TRANSPOSE(_xlfn._xlws.SORT(_xlfn._xlws.FILTER(#REF!,#REF!=A50)))</f>
        <v>#REF!</v>
      </c>
    </row>
    <row r="51" spans="2:2" x14ac:dyDescent="0.25">
      <c r="B51" t="e" cm="1">
        <f t="array" ref="B51">TRANSPOSE(_xlfn._xlws.SORT(_xlfn._xlws.FILTER(#REF!,#REF!=A51)))</f>
        <v>#REF!</v>
      </c>
    </row>
    <row r="52" spans="2:2" x14ac:dyDescent="0.25">
      <c r="B52" t="e" cm="1">
        <f t="array" ref="B52">TRANSPOSE(_xlfn._xlws.SORT(_xlfn._xlws.FILTER(#REF!,#REF!=A52)))</f>
        <v>#REF!</v>
      </c>
    </row>
    <row r="53" spans="2:2" x14ac:dyDescent="0.25">
      <c r="B53" t="e" cm="1">
        <f t="array" ref="B53">TRANSPOSE(_xlfn._xlws.SORT(_xlfn._xlws.FILTER(#REF!,#REF!=A53)))</f>
        <v>#REF!</v>
      </c>
    </row>
    <row r="54" spans="2:2" x14ac:dyDescent="0.25">
      <c r="B54" t="e" cm="1">
        <f t="array" ref="B54">TRANSPOSE(_xlfn._xlws.SORT(_xlfn._xlws.FILTER(#REF!,#REF!=A54)))</f>
        <v>#REF!</v>
      </c>
    </row>
    <row r="55" spans="2:2" x14ac:dyDescent="0.25">
      <c r="B55" t="e" cm="1">
        <f t="array" ref="B55">TRANSPOSE(_xlfn._xlws.SORT(_xlfn._xlws.FILTER(#REF!,#REF!=A55)))</f>
        <v>#REF!</v>
      </c>
    </row>
    <row r="56" spans="2:2" x14ac:dyDescent="0.25">
      <c r="B56" t="e" cm="1">
        <f t="array" ref="B56">TRANSPOSE(_xlfn._xlws.SORT(_xlfn._xlws.FILTER(#REF!,#REF!=A56)))</f>
        <v>#REF!</v>
      </c>
    </row>
    <row r="57" spans="2:2" x14ac:dyDescent="0.25">
      <c r="B57" t="e" cm="1">
        <f t="array" ref="B57">TRANSPOSE(_xlfn._xlws.SORT(_xlfn._xlws.FILTER(#REF!,#REF!=A57)))</f>
        <v>#REF!</v>
      </c>
    </row>
    <row r="58" spans="2:2" x14ac:dyDescent="0.25">
      <c r="B58" t="e" cm="1">
        <f t="array" ref="B58">TRANSPOSE(_xlfn._xlws.SORT(_xlfn._xlws.FILTER(#REF!,#REF!=A58)))</f>
        <v>#REF!</v>
      </c>
    </row>
    <row r="59" spans="2:2" x14ac:dyDescent="0.25">
      <c r="B59" t="e" cm="1">
        <f t="array" ref="B59">TRANSPOSE(_xlfn._xlws.SORT(_xlfn._xlws.FILTER(#REF!,#REF!=A59)))</f>
        <v>#REF!</v>
      </c>
    </row>
    <row r="60" spans="2:2" x14ac:dyDescent="0.25">
      <c r="B60" t="e" cm="1">
        <f t="array" ref="B60">TRANSPOSE(_xlfn._xlws.SORT(_xlfn._xlws.FILTER(#REF!,#REF!=A60)))</f>
        <v>#REF!</v>
      </c>
    </row>
    <row r="61" spans="2:2" x14ac:dyDescent="0.25">
      <c r="B61" t="e" cm="1">
        <f t="array" ref="B61">TRANSPOSE(_xlfn._xlws.SORT(_xlfn._xlws.FILTER(#REF!,#REF!=A61)))</f>
        <v>#REF!</v>
      </c>
    </row>
    <row r="62" spans="2:2" x14ac:dyDescent="0.25">
      <c r="B62" t="e" cm="1">
        <f t="array" ref="B62">TRANSPOSE(_xlfn._xlws.SORT(_xlfn._xlws.FILTER(#REF!,#REF!=A62)))</f>
        <v>#REF!</v>
      </c>
    </row>
    <row r="63" spans="2:2" x14ac:dyDescent="0.25">
      <c r="B63" t="e" cm="1">
        <f t="array" ref="B63">TRANSPOSE(_xlfn._xlws.SORT(_xlfn._xlws.FILTER(#REF!,#REF!=A63)))</f>
        <v>#REF!</v>
      </c>
    </row>
    <row r="64" spans="2:2" x14ac:dyDescent="0.25">
      <c r="B64" t="e" cm="1">
        <f t="array" ref="B64">TRANSPOSE(_xlfn._xlws.SORT(_xlfn._xlws.FILTER(#REF!,#REF!=A64)))</f>
        <v>#REF!</v>
      </c>
    </row>
    <row r="65" spans="2:2" x14ac:dyDescent="0.25">
      <c r="B65" t="e" cm="1">
        <f t="array" ref="B65">TRANSPOSE(_xlfn._xlws.SORT(_xlfn._xlws.FILTER(#REF!,#REF!=A65)))</f>
        <v>#REF!</v>
      </c>
    </row>
    <row r="66" spans="2:2" x14ac:dyDescent="0.25">
      <c r="B66" t="e" cm="1">
        <f t="array" ref="B66">TRANSPOSE(_xlfn._xlws.SORT(_xlfn._xlws.FILTER(#REF!,#REF!=A66)))</f>
        <v>#REF!</v>
      </c>
    </row>
    <row r="67" spans="2:2" x14ac:dyDescent="0.25">
      <c r="B67" t="e" cm="1">
        <f t="array" ref="B67">TRANSPOSE(_xlfn._xlws.SORT(_xlfn._xlws.FILTER(#REF!,#REF!=A67)))</f>
        <v>#REF!</v>
      </c>
    </row>
    <row r="68" spans="2:2" x14ac:dyDescent="0.25">
      <c r="B68" t="e" cm="1">
        <f t="array" ref="B68">TRANSPOSE(_xlfn._xlws.SORT(_xlfn._xlws.FILTER(#REF!,#REF!=A68)))</f>
        <v>#REF!</v>
      </c>
    </row>
    <row r="69" spans="2:2" x14ac:dyDescent="0.25">
      <c r="B69" t="e" cm="1">
        <f t="array" ref="B69">TRANSPOSE(_xlfn._xlws.SORT(_xlfn._xlws.FILTER(#REF!,#REF!=A69)))</f>
        <v>#REF!</v>
      </c>
    </row>
    <row r="70" spans="2:2" x14ac:dyDescent="0.25">
      <c r="B70" t="e" cm="1">
        <f t="array" ref="B70">TRANSPOSE(_xlfn._xlws.SORT(_xlfn._xlws.FILTER(#REF!,#REF!=A70)))</f>
        <v>#REF!</v>
      </c>
    </row>
    <row r="71" spans="2:2" x14ac:dyDescent="0.25">
      <c r="B71" t="e" cm="1">
        <f t="array" ref="B71">TRANSPOSE(_xlfn._xlws.SORT(_xlfn._xlws.FILTER(#REF!,#REF!=A71)))</f>
        <v>#REF!</v>
      </c>
    </row>
    <row r="72" spans="2:2" x14ac:dyDescent="0.25">
      <c r="B72" t="e" cm="1">
        <f t="array" ref="B72">TRANSPOSE(_xlfn._xlws.SORT(_xlfn._xlws.FILTER(#REF!,#REF!=A72)))</f>
        <v>#REF!</v>
      </c>
    </row>
    <row r="73" spans="2:2" x14ac:dyDescent="0.25">
      <c r="B73" t="e" cm="1">
        <f t="array" ref="B73">TRANSPOSE(_xlfn._xlws.SORT(_xlfn._xlws.FILTER(#REF!,#REF!=A73)))</f>
        <v>#REF!</v>
      </c>
    </row>
    <row r="74" spans="2:2" x14ac:dyDescent="0.25">
      <c r="B74" t="e" cm="1">
        <f t="array" ref="B74">TRANSPOSE(_xlfn._xlws.SORT(_xlfn._xlws.FILTER(#REF!,#REF!=A74)))</f>
        <v>#REF!</v>
      </c>
    </row>
    <row r="75" spans="2:2" x14ac:dyDescent="0.25">
      <c r="B75" t="e" cm="1">
        <f t="array" ref="B75">TRANSPOSE(_xlfn._xlws.SORT(_xlfn._xlws.FILTER(#REF!,#REF!=A75)))</f>
        <v>#REF!</v>
      </c>
    </row>
    <row r="76" spans="2:2" x14ac:dyDescent="0.25">
      <c r="B76" t="e" cm="1">
        <f t="array" ref="B76">TRANSPOSE(_xlfn._xlws.SORT(_xlfn._xlws.FILTER(#REF!,#REF!=A76)))</f>
        <v>#REF!</v>
      </c>
    </row>
    <row r="77" spans="2:2" x14ac:dyDescent="0.25">
      <c r="B77" t="e" cm="1">
        <f t="array" ref="B77">TRANSPOSE(_xlfn._xlws.SORT(_xlfn._xlws.FILTER(#REF!,#REF!=A77)))</f>
        <v>#REF!</v>
      </c>
    </row>
    <row r="78" spans="2:2" x14ac:dyDescent="0.25">
      <c r="B78" t="e" cm="1">
        <f t="array" ref="B78">TRANSPOSE(_xlfn._xlws.SORT(_xlfn._xlws.FILTER(#REF!,#REF!=A78)))</f>
        <v>#REF!</v>
      </c>
    </row>
    <row r="79" spans="2:2" x14ac:dyDescent="0.25">
      <c r="B79" t="e" cm="1">
        <f t="array" ref="B79">TRANSPOSE(_xlfn._xlws.SORT(_xlfn._xlws.FILTER(#REF!,#REF!=A79)))</f>
        <v>#REF!</v>
      </c>
    </row>
    <row r="80" spans="2:2" x14ac:dyDescent="0.25">
      <c r="B80" t="e" cm="1">
        <f t="array" ref="B80">TRANSPOSE(_xlfn._xlws.SORT(_xlfn._xlws.FILTER(#REF!,#REF!=A80)))</f>
        <v>#REF!</v>
      </c>
    </row>
    <row r="81" spans="2:2" x14ac:dyDescent="0.25">
      <c r="B81" t="e" cm="1">
        <f t="array" ref="B81">TRANSPOSE(_xlfn._xlws.SORT(_xlfn._xlws.FILTER(#REF!,#REF!=A81)))</f>
        <v>#REF!</v>
      </c>
    </row>
    <row r="82" spans="2:2" x14ac:dyDescent="0.25">
      <c r="B82" t="e" cm="1">
        <f t="array" ref="B82">TRANSPOSE(_xlfn._xlws.SORT(_xlfn._xlws.FILTER(#REF!,#REF!=A82)))</f>
        <v>#REF!</v>
      </c>
    </row>
    <row r="83" spans="2:2" x14ac:dyDescent="0.25">
      <c r="B83" t="e" cm="1">
        <f t="array" ref="B83">TRANSPOSE(_xlfn._xlws.SORT(_xlfn._xlws.FILTER(#REF!,#REF!=A83)))</f>
        <v>#REF!</v>
      </c>
    </row>
    <row r="84" spans="2:2" x14ac:dyDescent="0.25">
      <c r="B84" t="e" cm="1">
        <f t="array" ref="B84">TRANSPOSE(_xlfn._xlws.SORT(_xlfn._xlws.FILTER(#REF!,#REF!=A84)))</f>
        <v>#REF!</v>
      </c>
    </row>
    <row r="85" spans="2:2" x14ac:dyDescent="0.25">
      <c r="B85" t="e" cm="1">
        <f t="array" ref="B85">TRANSPOSE(_xlfn._xlws.SORT(_xlfn._xlws.FILTER(#REF!,#REF!=A85)))</f>
        <v>#REF!</v>
      </c>
    </row>
    <row r="86" spans="2:2" x14ac:dyDescent="0.25">
      <c r="B86" t="e" cm="1">
        <f t="array" ref="B86">TRANSPOSE(_xlfn._xlws.SORT(_xlfn._xlws.FILTER(#REF!,#REF!=A86)))</f>
        <v>#REF!</v>
      </c>
    </row>
    <row r="87" spans="2:2" x14ac:dyDescent="0.25">
      <c r="B87" t="e" cm="1">
        <f t="array" ref="B87">TRANSPOSE(_xlfn._xlws.SORT(_xlfn._xlws.FILTER(#REF!,#REF!=A87)))</f>
        <v>#REF!</v>
      </c>
    </row>
    <row r="88" spans="2:2" x14ac:dyDescent="0.25">
      <c r="B88" t="e" cm="1">
        <f t="array" ref="B88">TRANSPOSE(_xlfn._xlws.SORT(_xlfn._xlws.FILTER(#REF!,#REF!=A88)))</f>
        <v>#REF!</v>
      </c>
    </row>
    <row r="89" spans="2:2" x14ac:dyDescent="0.25">
      <c r="B89" t="e" cm="1">
        <f t="array" ref="B89">TRANSPOSE(_xlfn._xlws.SORT(_xlfn._xlws.FILTER(#REF!,#REF!=A89)))</f>
        <v>#REF!</v>
      </c>
    </row>
    <row r="90" spans="2:2" x14ac:dyDescent="0.25">
      <c r="B90" t="e" cm="1">
        <f t="array" ref="B90">TRANSPOSE(_xlfn._xlws.SORT(_xlfn._xlws.FILTER(#REF!,#REF!=A90)))</f>
        <v>#REF!</v>
      </c>
    </row>
    <row r="91" spans="2:2" x14ac:dyDescent="0.25">
      <c r="B91" t="e" cm="1">
        <f t="array" ref="B91">TRANSPOSE(_xlfn._xlws.SORT(_xlfn._xlws.FILTER(#REF!,#REF!=A91)))</f>
        <v>#REF!</v>
      </c>
    </row>
    <row r="92" spans="2:2" x14ac:dyDescent="0.25">
      <c r="B92" t="e" cm="1">
        <f t="array" ref="B92">TRANSPOSE(_xlfn._xlws.SORT(_xlfn._xlws.FILTER(#REF!,#REF!=A92)))</f>
        <v>#REF!</v>
      </c>
    </row>
    <row r="93" spans="2:2" x14ac:dyDescent="0.25">
      <c r="B93" t="e" cm="1">
        <f t="array" ref="B93">TRANSPOSE(_xlfn._xlws.SORT(_xlfn._xlws.FILTER(#REF!,#REF!=A93)))</f>
        <v>#REF!</v>
      </c>
    </row>
    <row r="94" spans="2:2" x14ac:dyDescent="0.25">
      <c r="B94" t="e" cm="1">
        <f t="array" ref="B94">TRANSPOSE(_xlfn._xlws.SORT(_xlfn._xlws.FILTER(#REF!,#REF!=A94)))</f>
        <v>#REF!</v>
      </c>
    </row>
    <row r="95" spans="2:2" x14ac:dyDescent="0.25">
      <c r="B95" t="e" cm="1">
        <f t="array" ref="B95">TRANSPOSE(_xlfn._xlws.SORT(_xlfn._xlws.FILTER(#REF!,#REF!=A95)))</f>
        <v>#REF!</v>
      </c>
    </row>
    <row r="96" spans="2:2" x14ac:dyDescent="0.25">
      <c r="B96" t="e" cm="1">
        <f t="array" ref="B96">TRANSPOSE(_xlfn._xlws.SORT(_xlfn._xlws.FILTER(#REF!,#REF!=A96)))</f>
        <v>#REF!</v>
      </c>
    </row>
    <row r="97" spans="2:2" x14ac:dyDescent="0.25">
      <c r="B97" t="e" cm="1">
        <f t="array" ref="B97">TRANSPOSE(_xlfn._xlws.SORT(_xlfn._xlws.FILTER(#REF!,#REF!=A97)))</f>
        <v>#REF!</v>
      </c>
    </row>
    <row r="98" spans="2:2" x14ac:dyDescent="0.25">
      <c r="B98" t="e" cm="1">
        <f t="array" ref="B98">TRANSPOSE(_xlfn._xlws.SORT(_xlfn._xlws.FILTER(#REF!,#REF!=A98)))</f>
        <v>#REF!</v>
      </c>
    </row>
    <row r="99" spans="2:2" x14ac:dyDescent="0.25">
      <c r="B99" t="e" cm="1">
        <f t="array" ref="B99">TRANSPOSE(_xlfn._xlws.SORT(_xlfn._xlws.FILTER(#REF!,#REF!=A99)))</f>
        <v>#REF!</v>
      </c>
    </row>
    <row r="100" spans="2:2" x14ac:dyDescent="0.25">
      <c r="B100" t="e" cm="1">
        <f t="array" ref="B100">TRANSPOSE(_xlfn._xlws.SORT(_xlfn._xlws.FILTER(#REF!,#REF!=A100)))</f>
        <v>#REF!</v>
      </c>
    </row>
    <row r="101" spans="2:2" x14ac:dyDescent="0.25">
      <c r="B101" t="e" cm="1">
        <f t="array" ref="B101">TRANSPOSE(_xlfn._xlws.SORT(_xlfn._xlws.FILTER(#REF!,#REF!=A101)))</f>
        <v>#REF!</v>
      </c>
    </row>
    <row r="102" spans="2:2" x14ac:dyDescent="0.25">
      <c r="B102" t="e" cm="1">
        <f t="array" ref="B102">TRANSPOSE(_xlfn._xlws.SORT(_xlfn._xlws.FILTER(#REF!,#REF!=A102)))</f>
        <v>#REF!</v>
      </c>
    </row>
    <row r="103" spans="2:2" x14ac:dyDescent="0.25">
      <c r="B103" t="e" cm="1">
        <f t="array" ref="B103">TRANSPOSE(_xlfn._xlws.SORT(_xlfn._xlws.FILTER(#REF!,#REF!=A103)))</f>
        <v>#REF!</v>
      </c>
    </row>
    <row r="104" spans="2:2" x14ac:dyDescent="0.25">
      <c r="B104" t="e" cm="1">
        <f t="array" ref="B104">TRANSPOSE(_xlfn._xlws.SORT(_xlfn._xlws.FILTER(#REF!,#REF!=A104)))</f>
        <v>#REF!</v>
      </c>
    </row>
    <row r="105" spans="2:2" x14ac:dyDescent="0.25">
      <c r="B105" t="e" cm="1">
        <f t="array" ref="B105">TRANSPOSE(_xlfn._xlws.SORT(_xlfn._xlws.FILTER(#REF!,#REF!=A105)))</f>
        <v>#REF!</v>
      </c>
    </row>
    <row r="106" spans="2:2" x14ac:dyDescent="0.25">
      <c r="B106" t="e" cm="1">
        <f t="array" ref="B106">TRANSPOSE(_xlfn._xlws.SORT(_xlfn._xlws.FILTER(#REF!,#REF!=A106)))</f>
        <v>#REF!</v>
      </c>
    </row>
    <row r="107" spans="2:2" x14ac:dyDescent="0.25">
      <c r="B107" t="e" cm="1">
        <f t="array" ref="B107">TRANSPOSE(_xlfn._xlws.SORT(_xlfn._xlws.FILTER(#REF!,#REF!=A107)))</f>
        <v>#REF!</v>
      </c>
    </row>
    <row r="108" spans="2:2" x14ac:dyDescent="0.25">
      <c r="B108" t="e" cm="1">
        <f t="array" ref="B108">TRANSPOSE(_xlfn._xlws.SORT(_xlfn._xlws.FILTER(#REF!,#REF!=A108)))</f>
        <v>#REF!</v>
      </c>
    </row>
    <row r="109" spans="2:2" x14ac:dyDescent="0.25">
      <c r="B109" t="e" cm="1">
        <f t="array" ref="B109">TRANSPOSE(_xlfn._xlws.SORT(_xlfn._xlws.FILTER(#REF!,#REF!=A109)))</f>
        <v>#REF!</v>
      </c>
    </row>
    <row r="110" spans="2:2" x14ac:dyDescent="0.25">
      <c r="B110" t="e" cm="1">
        <f t="array" ref="B110">TRANSPOSE(_xlfn._xlws.SORT(_xlfn._xlws.FILTER(#REF!,#REF!=A110)))</f>
        <v>#REF!</v>
      </c>
    </row>
    <row r="111" spans="2:2" x14ac:dyDescent="0.25">
      <c r="B111" t="e" cm="1">
        <f t="array" ref="B111">TRANSPOSE(_xlfn._xlws.SORT(_xlfn._xlws.FILTER(#REF!,#REF!=A111)))</f>
        <v>#REF!</v>
      </c>
    </row>
    <row r="112" spans="2:2" x14ac:dyDescent="0.25">
      <c r="B112" t="e" cm="1">
        <f t="array" ref="B112">TRANSPOSE(_xlfn._xlws.SORT(_xlfn._xlws.FILTER(#REF!,#REF!=A112)))</f>
        <v>#REF!</v>
      </c>
    </row>
    <row r="113" spans="2:2" x14ac:dyDescent="0.25">
      <c r="B113" t="e" cm="1">
        <f t="array" ref="B113">TRANSPOSE(_xlfn._xlws.SORT(_xlfn._xlws.FILTER(#REF!,#REF!=A113)))</f>
        <v>#REF!</v>
      </c>
    </row>
    <row r="114" spans="2:2" x14ac:dyDescent="0.25">
      <c r="B114" t="e" cm="1">
        <f t="array" ref="B114">TRANSPOSE(_xlfn._xlws.SORT(_xlfn._xlws.FILTER(#REF!,#REF!=A114)))</f>
        <v>#REF!</v>
      </c>
    </row>
    <row r="115" spans="2:2" x14ac:dyDescent="0.25">
      <c r="B115" t="e" cm="1">
        <f t="array" ref="B115">TRANSPOSE(_xlfn._xlws.SORT(_xlfn._xlws.FILTER(#REF!,#REF!=A115)))</f>
        <v>#REF!</v>
      </c>
    </row>
    <row r="116" spans="2:2" x14ac:dyDescent="0.25">
      <c r="B116" t="e" cm="1">
        <f t="array" ref="B116">TRANSPOSE(_xlfn._xlws.SORT(_xlfn._xlws.FILTER(#REF!,#REF!=A116)))</f>
        <v>#REF!</v>
      </c>
    </row>
    <row r="117" spans="2:2" x14ac:dyDescent="0.25">
      <c r="B117" t="e" cm="1">
        <f t="array" ref="B117">TRANSPOSE(_xlfn._xlws.SORT(_xlfn._xlws.FILTER(#REF!,#REF!=A117)))</f>
        <v>#REF!</v>
      </c>
    </row>
    <row r="118" spans="2:2" x14ac:dyDescent="0.25">
      <c r="B118" t="e" cm="1">
        <f t="array" ref="B118">TRANSPOSE(_xlfn._xlws.SORT(_xlfn._xlws.FILTER(#REF!,#REF!=A118)))</f>
        <v>#REF!</v>
      </c>
    </row>
    <row r="119" spans="2:2" x14ac:dyDescent="0.25">
      <c r="B119" t="e" cm="1">
        <f t="array" ref="B119">TRANSPOSE(_xlfn._xlws.SORT(_xlfn._xlws.FILTER(#REF!,#REF!=A119)))</f>
        <v>#REF!</v>
      </c>
    </row>
    <row r="120" spans="2:2" x14ac:dyDescent="0.25">
      <c r="B120" t="e" cm="1">
        <f t="array" ref="B120">TRANSPOSE(_xlfn._xlws.SORT(_xlfn._xlws.FILTER(#REF!,#REF!=A120)))</f>
        <v>#REF!</v>
      </c>
    </row>
    <row r="121" spans="2:2" x14ac:dyDescent="0.25">
      <c r="B121" t="e" cm="1">
        <f t="array" ref="B121">TRANSPOSE(_xlfn._xlws.SORT(_xlfn._xlws.FILTER(#REF!,#REF!=A121)))</f>
        <v>#REF!</v>
      </c>
    </row>
    <row r="122" spans="2:2" x14ac:dyDescent="0.25">
      <c r="B122" t="e" cm="1">
        <f t="array" ref="B122">TRANSPOSE(_xlfn._xlws.SORT(_xlfn._xlws.FILTER(#REF!,#REF!=A122)))</f>
        <v>#REF!</v>
      </c>
    </row>
    <row r="123" spans="2:2" x14ac:dyDescent="0.25">
      <c r="B123" t="e" cm="1">
        <f t="array" ref="B123">TRANSPOSE(_xlfn._xlws.SORT(_xlfn._xlws.FILTER(#REF!,#REF!=A123)))</f>
        <v>#REF!</v>
      </c>
    </row>
    <row r="124" spans="2:2" x14ac:dyDescent="0.25">
      <c r="B124" t="e" cm="1">
        <f t="array" ref="B124">TRANSPOSE(_xlfn._xlws.SORT(_xlfn._xlws.FILTER(#REF!,#REF!=A124)))</f>
        <v>#REF!</v>
      </c>
    </row>
    <row r="125" spans="2:2" x14ac:dyDescent="0.25">
      <c r="B125" t="e" cm="1">
        <f t="array" ref="B125">TRANSPOSE(_xlfn._xlws.SORT(_xlfn._xlws.FILTER(#REF!,#REF!=A125)))</f>
        <v>#REF!</v>
      </c>
    </row>
    <row r="126" spans="2:2" x14ac:dyDescent="0.25">
      <c r="B126" t="e" cm="1">
        <f t="array" ref="B126">TRANSPOSE(_xlfn._xlws.SORT(_xlfn._xlws.FILTER(#REF!,#REF!=A126)))</f>
        <v>#REF!</v>
      </c>
    </row>
    <row r="127" spans="2:2" x14ac:dyDescent="0.25">
      <c r="B127" t="e" cm="1">
        <f t="array" ref="B127">TRANSPOSE(_xlfn._xlws.SORT(_xlfn._xlws.FILTER(#REF!,#REF!=A127)))</f>
        <v>#REF!</v>
      </c>
    </row>
    <row r="128" spans="2:2" x14ac:dyDescent="0.25">
      <c r="B128" t="e" cm="1">
        <f t="array" ref="B128">TRANSPOSE(_xlfn._xlws.SORT(_xlfn._xlws.FILTER(#REF!,#REF!=A128)))</f>
        <v>#REF!</v>
      </c>
    </row>
    <row r="129" spans="2:2" x14ac:dyDescent="0.25">
      <c r="B129" t="e" cm="1">
        <f t="array" ref="B129">TRANSPOSE(_xlfn._xlws.SORT(_xlfn._xlws.FILTER(#REF!,#REF!=A129)))</f>
        <v>#REF!</v>
      </c>
    </row>
    <row r="130" spans="2:2" x14ac:dyDescent="0.25">
      <c r="B130" t="e" cm="1">
        <f t="array" ref="B130">TRANSPOSE(_xlfn._xlws.SORT(_xlfn._xlws.FILTER(#REF!,#REF!=A130)))</f>
        <v>#REF!</v>
      </c>
    </row>
    <row r="131" spans="2:2" x14ac:dyDescent="0.25">
      <c r="B131" t="e" cm="1">
        <f t="array" ref="B131">TRANSPOSE(_xlfn._xlws.SORT(_xlfn._xlws.FILTER(#REF!,#REF!=A131)))</f>
        <v>#REF!</v>
      </c>
    </row>
    <row r="132" spans="2:2" x14ac:dyDescent="0.25">
      <c r="B132" t="e" cm="1">
        <f t="array" ref="B132">TRANSPOSE(_xlfn._xlws.SORT(_xlfn._xlws.FILTER(#REF!,#REF!=A132)))</f>
        <v>#REF!</v>
      </c>
    </row>
    <row r="133" spans="2:2" x14ac:dyDescent="0.25">
      <c r="B133" t="e" cm="1">
        <f t="array" ref="B133">TRANSPOSE(_xlfn._xlws.SORT(_xlfn._xlws.FILTER(#REF!,#REF!=A133)))</f>
        <v>#REF!</v>
      </c>
    </row>
    <row r="134" spans="2:2" x14ac:dyDescent="0.25">
      <c r="B134" t="e" cm="1">
        <f t="array" ref="B134">TRANSPOSE(_xlfn._xlws.SORT(_xlfn._xlws.FILTER(#REF!,#REF!=A134)))</f>
        <v>#REF!</v>
      </c>
    </row>
    <row r="135" spans="2:2" x14ac:dyDescent="0.25">
      <c r="B135" t="e" cm="1">
        <f t="array" ref="B135">TRANSPOSE(_xlfn._xlws.SORT(_xlfn._xlws.FILTER(#REF!,#REF!=A135)))</f>
        <v>#REF!</v>
      </c>
    </row>
    <row r="136" spans="2:2" x14ac:dyDescent="0.25">
      <c r="B136" t="e" cm="1">
        <f t="array" ref="B136">TRANSPOSE(_xlfn._xlws.SORT(_xlfn._xlws.FILTER(#REF!,#REF!=A136)))</f>
        <v>#REF!</v>
      </c>
    </row>
    <row r="137" spans="2:2" x14ac:dyDescent="0.25">
      <c r="B137" t="e" cm="1">
        <f t="array" ref="B137">TRANSPOSE(_xlfn._xlws.SORT(_xlfn._xlws.FILTER(#REF!,#REF!=A137)))</f>
        <v>#REF!</v>
      </c>
    </row>
    <row r="138" spans="2:2" x14ac:dyDescent="0.25">
      <c r="B138" t="e" cm="1">
        <f t="array" ref="B138">TRANSPOSE(_xlfn._xlws.SORT(_xlfn._xlws.FILTER(#REF!,#REF!=A138)))</f>
        <v>#REF!</v>
      </c>
    </row>
    <row r="139" spans="2:2" x14ac:dyDescent="0.25">
      <c r="B139" t="e" cm="1">
        <f t="array" ref="B139">TRANSPOSE(_xlfn._xlws.SORT(_xlfn._xlws.FILTER(#REF!,#REF!=A139)))</f>
        <v>#REF!</v>
      </c>
    </row>
    <row r="140" spans="2:2" x14ac:dyDescent="0.25">
      <c r="B140" t="e" cm="1">
        <f t="array" ref="B140">TRANSPOSE(_xlfn._xlws.SORT(_xlfn._xlws.FILTER(#REF!,#REF!=A140)))</f>
        <v>#REF!</v>
      </c>
    </row>
    <row r="141" spans="2:2" x14ac:dyDescent="0.25">
      <c r="B141" t="e" cm="1">
        <f t="array" ref="B141">TRANSPOSE(_xlfn._xlws.SORT(_xlfn._xlws.FILTER(#REF!,#REF!=A141)))</f>
        <v>#REF!</v>
      </c>
    </row>
    <row r="142" spans="2:2" x14ac:dyDescent="0.25">
      <c r="B142" t="e" cm="1">
        <f t="array" ref="B142">TRANSPOSE(_xlfn._xlws.SORT(_xlfn._xlws.FILTER(#REF!,#REF!=A142)))</f>
        <v>#REF!</v>
      </c>
    </row>
    <row r="143" spans="2:2" x14ac:dyDescent="0.25">
      <c r="B143" t="e" cm="1">
        <f t="array" ref="B143">TRANSPOSE(_xlfn._xlws.SORT(_xlfn._xlws.FILTER(#REF!,#REF!=A143)))</f>
        <v>#REF!</v>
      </c>
    </row>
    <row r="144" spans="2:2" x14ac:dyDescent="0.25">
      <c r="B144" t="e" cm="1">
        <f t="array" ref="B144">TRANSPOSE(_xlfn._xlws.SORT(_xlfn._xlws.FILTER(#REF!,#REF!=A144)))</f>
        <v>#REF!</v>
      </c>
    </row>
    <row r="145" spans="2:2" x14ac:dyDescent="0.25">
      <c r="B145" t="e" cm="1">
        <f t="array" ref="B145">TRANSPOSE(_xlfn._xlws.SORT(_xlfn._xlws.FILTER(#REF!,#REF!=A145)))</f>
        <v>#REF!</v>
      </c>
    </row>
    <row r="146" spans="2:2" x14ac:dyDescent="0.25">
      <c r="B146" t="e" cm="1">
        <f t="array" ref="B146">TRANSPOSE(_xlfn._xlws.SORT(_xlfn._xlws.FILTER(#REF!,#REF!=A146)))</f>
        <v>#REF!</v>
      </c>
    </row>
    <row r="147" spans="2:2" x14ac:dyDescent="0.25">
      <c r="B147" t="e" cm="1">
        <f t="array" ref="B147">TRANSPOSE(_xlfn._xlws.SORT(_xlfn._xlws.FILTER(#REF!,#REF!=A147)))</f>
        <v>#REF!</v>
      </c>
    </row>
    <row r="148" spans="2:2" x14ac:dyDescent="0.25">
      <c r="B148" t="e" cm="1">
        <f t="array" ref="B148">TRANSPOSE(_xlfn._xlws.SORT(_xlfn._xlws.FILTER(#REF!,#REF!=A148)))</f>
        <v>#REF!</v>
      </c>
    </row>
    <row r="149" spans="2:2" x14ac:dyDescent="0.25">
      <c r="B149" t="e" cm="1">
        <f t="array" ref="B149">TRANSPOSE(_xlfn._xlws.SORT(_xlfn._xlws.FILTER(#REF!,#REF!=A149)))</f>
        <v>#REF!</v>
      </c>
    </row>
    <row r="150" spans="2:2" x14ac:dyDescent="0.25">
      <c r="B150" t="e" cm="1">
        <f t="array" ref="B150">TRANSPOSE(_xlfn._xlws.SORT(_xlfn._xlws.FILTER(#REF!,#REF!=A150)))</f>
        <v>#REF!</v>
      </c>
    </row>
    <row r="151" spans="2:2" x14ac:dyDescent="0.25">
      <c r="B151" t="e" cm="1">
        <f t="array" ref="B151">TRANSPOSE(_xlfn._xlws.SORT(_xlfn._xlws.FILTER(#REF!,#REF!=A151)))</f>
        <v>#REF!</v>
      </c>
    </row>
    <row r="152" spans="2:2" x14ac:dyDescent="0.25">
      <c r="B152" t="e" cm="1">
        <f t="array" ref="B152">TRANSPOSE(_xlfn._xlws.SORT(_xlfn._xlws.FILTER(#REF!,#REF!=A152)))</f>
        <v>#REF!</v>
      </c>
    </row>
    <row r="153" spans="2:2" x14ac:dyDescent="0.25">
      <c r="B153" t="e" cm="1">
        <f t="array" ref="B153">TRANSPOSE(_xlfn._xlws.SORT(_xlfn._xlws.FILTER(#REF!,#REF!=A153)))</f>
        <v>#REF!</v>
      </c>
    </row>
    <row r="154" spans="2:2" x14ac:dyDescent="0.25">
      <c r="B154" t="e" cm="1">
        <f t="array" ref="B154">TRANSPOSE(_xlfn._xlws.SORT(_xlfn._xlws.FILTER(#REF!,#REF!=A154)))</f>
        <v>#REF!</v>
      </c>
    </row>
    <row r="155" spans="2:2" x14ac:dyDescent="0.25">
      <c r="B155" t="e" cm="1">
        <f t="array" ref="B155">TRANSPOSE(_xlfn._xlws.SORT(_xlfn._xlws.FILTER(#REF!,#REF!=A155)))</f>
        <v>#REF!</v>
      </c>
    </row>
    <row r="156" spans="2:2" x14ac:dyDescent="0.25">
      <c r="B156" t="e" cm="1">
        <f t="array" ref="B156">TRANSPOSE(_xlfn._xlws.SORT(_xlfn._xlws.FILTER(#REF!,#REF!=A156)))</f>
        <v>#REF!</v>
      </c>
    </row>
    <row r="157" spans="2:2" x14ac:dyDescent="0.25">
      <c r="B157" t="e" cm="1">
        <f t="array" ref="B157">TRANSPOSE(_xlfn._xlws.SORT(_xlfn._xlws.FILTER(#REF!,#REF!=A157)))</f>
        <v>#REF!</v>
      </c>
    </row>
    <row r="158" spans="2:2" x14ac:dyDescent="0.25">
      <c r="B158" t="e" cm="1">
        <f t="array" ref="B158">TRANSPOSE(_xlfn._xlws.SORT(_xlfn._xlws.FILTER(#REF!,#REF!=A158)))</f>
        <v>#REF!</v>
      </c>
    </row>
    <row r="159" spans="2:2" x14ac:dyDescent="0.25">
      <c r="B159" t="e" cm="1">
        <f t="array" ref="B159">TRANSPOSE(_xlfn._xlws.SORT(_xlfn._xlws.FILTER(#REF!,#REF!=A159)))</f>
        <v>#REF!</v>
      </c>
    </row>
    <row r="160" spans="2:2" x14ac:dyDescent="0.25">
      <c r="B160" t="e" cm="1">
        <f t="array" ref="B160">TRANSPOSE(_xlfn._xlws.SORT(_xlfn._xlws.FILTER(#REF!,#REF!=A160)))</f>
        <v>#REF!</v>
      </c>
    </row>
    <row r="161" spans="2:2" x14ac:dyDescent="0.25">
      <c r="B161" t="e" cm="1">
        <f t="array" ref="B161">TRANSPOSE(_xlfn._xlws.SORT(_xlfn._xlws.FILTER(#REF!,#REF!=A161)))</f>
        <v>#REF!</v>
      </c>
    </row>
    <row r="162" spans="2:2" x14ac:dyDescent="0.25">
      <c r="B162" t="e" cm="1">
        <f t="array" ref="B162">TRANSPOSE(_xlfn._xlws.SORT(_xlfn._xlws.FILTER(#REF!,#REF!=A162)))</f>
        <v>#REF!</v>
      </c>
    </row>
    <row r="163" spans="2:2" x14ac:dyDescent="0.25">
      <c r="B163" t="e" cm="1">
        <f t="array" ref="B163">TRANSPOSE(_xlfn._xlws.SORT(_xlfn._xlws.FILTER(#REF!,#REF!=A163)))</f>
        <v>#REF!</v>
      </c>
    </row>
    <row r="164" spans="2:2" x14ac:dyDescent="0.25">
      <c r="B164" t="e" cm="1">
        <f t="array" ref="B164">TRANSPOSE(_xlfn._xlws.SORT(_xlfn._xlws.FILTER(#REF!,#REF!=A164)))</f>
        <v>#REF!</v>
      </c>
    </row>
    <row r="165" spans="2:2" x14ac:dyDescent="0.25">
      <c r="B165" t="e" cm="1">
        <f t="array" ref="B165">TRANSPOSE(_xlfn._xlws.SORT(_xlfn._xlws.FILTER(#REF!,#REF!=A165)))</f>
        <v>#REF!</v>
      </c>
    </row>
    <row r="166" spans="2:2" x14ac:dyDescent="0.25">
      <c r="B166" t="e" cm="1">
        <f t="array" ref="B166">TRANSPOSE(_xlfn._xlws.SORT(_xlfn._xlws.FILTER(#REF!,#REF!=A166)))</f>
        <v>#REF!</v>
      </c>
    </row>
    <row r="167" spans="2:2" x14ac:dyDescent="0.25">
      <c r="B167" t="e" cm="1">
        <f t="array" ref="B167">TRANSPOSE(_xlfn._xlws.SORT(_xlfn._xlws.FILTER(#REF!,#REF!=A167)))</f>
        <v>#REF!</v>
      </c>
    </row>
    <row r="168" spans="2:2" x14ac:dyDescent="0.25">
      <c r="B168" t="e" cm="1">
        <f t="array" ref="B168">TRANSPOSE(_xlfn._xlws.SORT(_xlfn._xlws.FILTER(#REF!,#REF!=A168)))</f>
        <v>#REF!</v>
      </c>
    </row>
    <row r="169" spans="2:2" x14ac:dyDescent="0.25">
      <c r="B169" t="e" cm="1">
        <f t="array" ref="B169">TRANSPOSE(_xlfn._xlws.SORT(_xlfn._xlws.FILTER(#REF!,#REF!=A169)))</f>
        <v>#REF!</v>
      </c>
    </row>
    <row r="170" spans="2:2" x14ac:dyDescent="0.25">
      <c r="B170" t="e" cm="1">
        <f t="array" ref="B170">TRANSPOSE(_xlfn._xlws.SORT(_xlfn._xlws.FILTER(#REF!,#REF!=A170)))</f>
        <v>#REF!</v>
      </c>
    </row>
    <row r="171" spans="2:2" x14ac:dyDescent="0.25">
      <c r="B171" t="e" cm="1">
        <f t="array" ref="B171">TRANSPOSE(_xlfn._xlws.SORT(_xlfn._xlws.FILTER(#REF!,#REF!=A171)))</f>
        <v>#REF!</v>
      </c>
    </row>
    <row r="172" spans="2:2" x14ac:dyDescent="0.25">
      <c r="B172" t="e" cm="1">
        <f t="array" ref="B172">TRANSPOSE(_xlfn._xlws.SORT(_xlfn._xlws.FILTER(#REF!,#REF!=A172)))</f>
        <v>#REF!</v>
      </c>
    </row>
    <row r="173" spans="2:2" x14ac:dyDescent="0.25">
      <c r="B173" t="e" cm="1">
        <f t="array" ref="B173">TRANSPOSE(_xlfn._xlws.SORT(_xlfn._xlws.FILTER(#REF!,#REF!=A173)))</f>
        <v>#REF!</v>
      </c>
    </row>
    <row r="174" spans="2:2" x14ac:dyDescent="0.25">
      <c r="B174" t="e" cm="1">
        <f t="array" ref="B174">TRANSPOSE(_xlfn._xlws.SORT(_xlfn._xlws.FILTER(#REF!,#REF!=A174)))</f>
        <v>#REF!</v>
      </c>
    </row>
    <row r="175" spans="2:2" x14ac:dyDescent="0.25">
      <c r="B175" t="e" cm="1">
        <f t="array" ref="B175">TRANSPOSE(_xlfn._xlws.SORT(_xlfn._xlws.FILTER(#REF!,#REF!=A175)))</f>
        <v>#REF!</v>
      </c>
    </row>
    <row r="176" spans="2:2" x14ac:dyDescent="0.25">
      <c r="B176" t="e" cm="1">
        <f t="array" ref="B176">TRANSPOSE(_xlfn._xlws.SORT(_xlfn._xlws.FILTER(#REF!,#REF!=A176)))</f>
        <v>#REF!</v>
      </c>
    </row>
    <row r="177" spans="2:2" x14ac:dyDescent="0.25">
      <c r="B177" t="e" cm="1">
        <f t="array" ref="B177">TRANSPOSE(_xlfn._xlws.SORT(_xlfn._xlws.FILTER(#REF!,#REF!=A177)))</f>
        <v>#REF!</v>
      </c>
    </row>
    <row r="178" spans="2:2" x14ac:dyDescent="0.25">
      <c r="B178" t="e" cm="1">
        <f t="array" ref="B178">TRANSPOSE(_xlfn._xlws.SORT(_xlfn._xlws.FILTER(#REF!,#REF!=A178)))</f>
        <v>#REF!</v>
      </c>
    </row>
    <row r="179" spans="2:2" x14ac:dyDescent="0.25">
      <c r="B179" t="e" cm="1">
        <f t="array" ref="B179">TRANSPOSE(_xlfn._xlws.SORT(_xlfn._xlws.FILTER(#REF!,#REF!=A179)))</f>
        <v>#REF!</v>
      </c>
    </row>
    <row r="180" spans="2:2" x14ac:dyDescent="0.25">
      <c r="B180" t="e" cm="1">
        <f t="array" ref="B180">TRANSPOSE(_xlfn._xlws.SORT(_xlfn._xlws.FILTER(#REF!,#REF!=A180)))</f>
        <v>#REF!</v>
      </c>
    </row>
    <row r="181" spans="2:2" x14ac:dyDescent="0.25">
      <c r="B181" t="e" cm="1">
        <f t="array" ref="B181">TRANSPOSE(_xlfn._xlws.SORT(_xlfn._xlws.FILTER(#REF!,#REF!=A181)))</f>
        <v>#REF!</v>
      </c>
    </row>
    <row r="182" spans="2:2" x14ac:dyDescent="0.25">
      <c r="B182" t="e" cm="1">
        <f t="array" ref="B182">TRANSPOSE(_xlfn._xlws.SORT(_xlfn._xlws.FILTER(#REF!,#REF!=A182)))</f>
        <v>#REF!</v>
      </c>
    </row>
    <row r="183" spans="2:2" x14ac:dyDescent="0.25">
      <c r="B183" t="e" cm="1">
        <f t="array" ref="B183">TRANSPOSE(_xlfn._xlws.SORT(_xlfn._xlws.FILTER(#REF!,#REF!=A183)))</f>
        <v>#REF!</v>
      </c>
    </row>
    <row r="184" spans="2:2" x14ac:dyDescent="0.25">
      <c r="B184" t="e" cm="1">
        <f t="array" ref="B184">TRANSPOSE(_xlfn._xlws.SORT(_xlfn._xlws.FILTER(#REF!,#REF!=A184)))</f>
        <v>#REF!</v>
      </c>
    </row>
    <row r="185" spans="2:2" x14ac:dyDescent="0.25">
      <c r="B185" t="e" cm="1">
        <f t="array" ref="B185">TRANSPOSE(_xlfn._xlws.SORT(_xlfn._xlws.FILTER(#REF!,#REF!=A185)))</f>
        <v>#REF!</v>
      </c>
    </row>
    <row r="186" spans="2:2" x14ac:dyDescent="0.25">
      <c r="B186" t="e" cm="1">
        <f t="array" ref="B186">TRANSPOSE(_xlfn._xlws.SORT(_xlfn._xlws.FILTER(#REF!,#REF!=A186)))</f>
        <v>#REF!</v>
      </c>
    </row>
    <row r="187" spans="2:2" x14ac:dyDescent="0.25">
      <c r="B187" t="e" cm="1">
        <f t="array" ref="B187">TRANSPOSE(_xlfn._xlws.SORT(_xlfn._xlws.FILTER(#REF!,#REF!=A187)))</f>
        <v>#REF!</v>
      </c>
    </row>
    <row r="188" spans="2:2" x14ac:dyDescent="0.25">
      <c r="B188" t="e" cm="1">
        <f t="array" ref="B188">TRANSPOSE(_xlfn._xlws.SORT(_xlfn._xlws.FILTER(#REF!,#REF!=A188)))</f>
        <v>#REF!</v>
      </c>
    </row>
    <row r="189" spans="2:2" x14ac:dyDescent="0.25">
      <c r="B189" t="e" cm="1">
        <f t="array" ref="B189">TRANSPOSE(_xlfn._xlws.SORT(_xlfn._xlws.FILTER(#REF!,#REF!=A189)))</f>
        <v>#REF!</v>
      </c>
    </row>
    <row r="190" spans="2:2" x14ac:dyDescent="0.25">
      <c r="B190" t="e" cm="1">
        <f t="array" ref="B190">TRANSPOSE(_xlfn._xlws.SORT(_xlfn._xlws.FILTER(#REF!,#REF!=A190)))</f>
        <v>#REF!</v>
      </c>
    </row>
    <row r="191" spans="2:2" x14ac:dyDescent="0.25">
      <c r="B191" t="e" cm="1">
        <f t="array" ref="B191">TRANSPOSE(_xlfn._xlws.SORT(_xlfn._xlws.FILTER(#REF!,#REF!=A191)))</f>
        <v>#REF!</v>
      </c>
    </row>
    <row r="192" spans="2:2" x14ac:dyDescent="0.25">
      <c r="B192" t="e" cm="1">
        <f t="array" ref="B192">TRANSPOSE(_xlfn._xlws.SORT(_xlfn._xlws.FILTER(#REF!,#REF!=A192)))</f>
        <v>#REF!</v>
      </c>
    </row>
    <row r="193" spans="2:2" x14ac:dyDescent="0.25">
      <c r="B193" t="e" cm="1">
        <f t="array" ref="B193">TRANSPOSE(_xlfn._xlws.SORT(_xlfn._xlws.FILTER(#REF!,#REF!=A193)))</f>
        <v>#REF!</v>
      </c>
    </row>
    <row r="194" spans="2:2" x14ac:dyDescent="0.25">
      <c r="B194" t="e" cm="1">
        <f t="array" ref="B194">TRANSPOSE(_xlfn._xlws.SORT(_xlfn._xlws.FILTER(#REF!,#REF!=A194)))</f>
        <v>#REF!</v>
      </c>
    </row>
    <row r="195" spans="2:2" x14ac:dyDescent="0.25">
      <c r="B195" t="e" cm="1">
        <f t="array" ref="B195">TRANSPOSE(_xlfn._xlws.SORT(_xlfn._xlws.FILTER(#REF!,#REF!=A195)))</f>
        <v>#REF!</v>
      </c>
    </row>
    <row r="196" spans="2:2" x14ac:dyDescent="0.25">
      <c r="B196" t="e" cm="1">
        <f t="array" ref="B196">TRANSPOSE(_xlfn._xlws.SORT(_xlfn._xlws.FILTER(#REF!,#REF!=A196)))</f>
        <v>#REF!</v>
      </c>
    </row>
    <row r="197" spans="2:2" x14ac:dyDescent="0.25">
      <c r="B197" t="e" cm="1">
        <f t="array" ref="B197">TRANSPOSE(_xlfn._xlws.SORT(_xlfn._xlws.FILTER(#REF!,#REF!=A197)))</f>
        <v>#REF!</v>
      </c>
    </row>
    <row r="198" spans="2:2" x14ac:dyDescent="0.25">
      <c r="B198" t="e" cm="1">
        <f t="array" ref="B198">TRANSPOSE(_xlfn._xlws.SORT(_xlfn._xlws.FILTER(#REF!,#REF!=A198)))</f>
        <v>#REF!</v>
      </c>
    </row>
    <row r="199" spans="2:2" x14ac:dyDescent="0.25">
      <c r="B199" t="e" cm="1">
        <f t="array" ref="B199">TRANSPOSE(_xlfn._xlws.SORT(_xlfn._xlws.FILTER(#REF!,#REF!=A199)))</f>
        <v>#REF!</v>
      </c>
    </row>
    <row r="200" spans="2:2" x14ac:dyDescent="0.25">
      <c r="B200" t="e" cm="1">
        <f t="array" ref="B200">TRANSPOSE(_xlfn._xlws.SORT(_xlfn._xlws.FILTER(#REF!,#REF!=A200)))</f>
        <v>#REF!</v>
      </c>
    </row>
    <row r="201" spans="2:2" x14ac:dyDescent="0.25">
      <c r="B201" t="e" cm="1">
        <f t="array" ref="B201">TRANSPOSE(_xlfn._xlws.SORT(_xlfn._xlws.FILTER(#REF!,#REF!=A201)))</f>
        <v>#REF!</v>
      </c>
    </row>
    <row r="202" spans="2:2" x14ac:dyDescent="0.25">
      <c r="B202" t="e" cm="1">
        <f t="array" ref="B202">TRANSPOSE(_xlfn._xlws.SORT(_xlfn._xlws.FILTER(#REF!,#REF!=A202)))</f>
        <v>#REF!</v>
      </c>
    </row>
    <row r="203" spans="2:2" x14ac:dyDescent="0.25">
      <c r="B203" t="e" cm="1">
        <f t="array" ref="B203">TRANSPOSE(_xlfn._xlws.SORT(_xlfn._xlws.FILTER(#REF!,#REF!=A203)))</f>
        <v>#REF!</v>
      </c>
    </row>
    <row r="204" spans="2:2" x14ac:dyDescent="0.25">
      <c r="B204" t="e" cm="1">
        <f t="array" ref="B204">TRANSPOSE(_xlfn._xlws.SORT(_xlfn._xlws.FILTER(#REF!,#REF!=A204)))</f>
        <v>#REF!</v>
      </c>
    </row>
    <row r="205" spans="2:2" x14ac:dyDescent="0.25">
      <c r="B205" t="e" cm="1">
        <f t="array" ref="B205">TRANSPOSE(_xlfn._xlws.SORT(_xlfn._xlws.FILTER(#REF!,#REF!=A205)))</f>
        <v>#REF!</v>
      </c>
    </row>
    <row r="206" spans="2:2" x14ac:dyDescent="0.25">
      <c r="B206" t="e" cm="1">
        <f t="array" ref="B206">TRANSPOSE(_xlfn._xlws.SORT(_xlfn._xlws.FILTER(#REF!,#REF!=A206)))</f>
        <v>#REF!</v>
      </c>
    </row>
    <row r="207" spans="2:2" x14ac:dyDescent="0.25">
      <c r="B207" t="e" cm="1">
        <f t="array" ref="B207">TRANSPOSE(_xlfn._xlws.SORT(_xlfn._xlws.FILTER(#REF!,#REF!=A207)))</f>
        <v>#REF!</v>
      </c>
    </row>
    <row r="208" spans="2:2" x14ac:dyDescent="0.25">
      <c r="B208" t="e" cm="1">
        <f t="array" ref="B208">TRANSPOSE(_xlfn._xlws.SORT(_xlfn._xlws.FILTER(#REF!,#REF!=A208)))</f>
        <v>#REF!</v>
      </c>
    </row>
    <row r="209" spans="2:2" x14ac:dyDescent="0.25">
      <c r="B209" t="e" cm="1">
        <f t="array" ref="B209">TRANSPOSE(_xlfn._xlws.SORT(_xlfn._xlws.FILTER(#REF!,#REF!=A209)))</f>
        <v>#REF!</v>
      </c>
    </row>
    <row r="210" spans="2:2" x14ac:dyDescent="0.25">
      <c r="B210" t="e" cm="1">
        <f t="array" ref="B210">TRANSPOSE(_xlfn._xlws.SORT(_xlfn._xlws.FILTER(#REF!,#REF!=A210)))</f>
        <v>#REF!</v>
      </c>
    </row>
    <row r="211" spans="2:2" x14ac:dyDescent="0.25">
      <c r="B211" t="e" cm="1">
        <f t="array" ref="B211">TRANSPOSE(_xlfn._xlws.SORT(_xlfn._xlws.FILTER(#REF!,#REF!=A211)))</f>
        <v>#REF!</v>
      </c>
    </row>
    <row r="212" spans="2:2" x14ac:dyDescent="0.25">
      <c r="B212" t="e" cm="1">
        <f t="array" ref="B212">TRANSPOSE(_xlfn._xlws.SORT(_xlfn._xlws.FILTER(#REF!,#REF!=A212)))</f>
        <v>#REF!</v>
      </c>
    </row>
    <row r="213" spans="2:2" x14ac:dyDescent="0.25">
      <c r="B213" t="e" cm="1">
        <f t="array" ref="B213">TRANSPOSE(_xlfn._xlws.SORT(_xlfn._xlws.FILTER(#REF!,#REF!=A213)))</f>
        <v>#REF!</v>
      </c>
    </row>
    <row r="214" spans="2:2" x14ac:dyDescent="0.25">
      <c r="B214" t="e" cm="1">
        <f t="array" ref="B214">TRANSPOSE(_xlfn._xlws.SORT(_xlfn._xlws.FILTER(#REF!,#REF!=A214)))</f>
        <v>#REF!</v>
      </c>
    </row>
    <row r="215" spans="2:2" x14ac:dyDescent="0.25">
      <c r="B215" t="e" cm="1">
        <f t="array" ref="B215">TRANSPOSE(_xlfn._xlws.SORT(_xlfn._xlws.FILTER(#REF!,#REF!=A215)))</f>
        <v>#REF!</v>
      </c>
    </row>
    <row r="216" spans="2:2" x14ac:dyDescent="0.25">
      <c r="B216" t="e" cm="1">
        <f t="array" ref="B216">TRANSPOSE(_xlfn._xlws.SORT(_xlfn._xlws.FILTER(#REF!,#REF!=A216)))</f>
        <v>#REF!</v>
      </c>
    </row>
    <row r="217" spans="2:2" x14ac:dyDescent="0.25">
      <c r="B217" t="e" cm="1">
        <f t="array" ref="B217">TRANSPOSE(_xlfn._xlws.SORT(_xlfn._xlws.FILTER(#REF!,#REF!=A217)))</f>
        <v>#REF!</v>
      </c>
    </row>
    <row r="218" spans="2:2" x14ac:dyDescent="0.25">
      <c r="B218" t="e" cm="1">
        <f t="array" ref="B218">TRANSPOSE(_xlfn._xlws.SORT(_xlfn._xlws.FILTER(#REF!,#REF!=A218)))</f>
        <v>#REF!</v>
      </c>
    </row>
    <row r="219" spans="2:2" x14ac:dyDescent="0.25">
      <c r="B219" t="e" cm="1">
        <f t="array" ref="B219">TRANSPOSE(_xlfn._xlws.SORT(_xlfn._xlws.FILTER(#REF!,#REF!=A219)))</f>
        <v>#REF!</v>
      </c>
    </row>
    <row r="220" spans="2:2" x14ac:dyDescent="0.25">
      <c r="B220" t="e" cm="1">
        <f t="array" ref="B220">TRANSPOSE(_xlfn._xlws.SORT(_xlfn._xlws.FILTER(#REF!,#REF!=A220)))</f>
        <v>#REF!</v>
      </c>
    </row>
    <row r="221" spans="2:2" x14ac:dyDescent="0.25">
      <c r="B221" t="e" cm="1">
        <f t="array" ref="B221">TRANSPOSE(_xlfn._xlws.SORT(_xlfn._xlws.FILTER(#REF!,#REF!=A221)))</f>
        <v>#REF!</v>
      </c>
    </row>
    <row r="222" spans="2:2" x14ac:dyDescent="0.25">
      <c r="B222" t="e" cm="1">
        <f t="array" ref="B222">TRANSPOSE(_xlfn._xlws.SORT(_xlfn._xlws.FILTER(#REF!,#REF!=A222)))</f>
        <v>#REF!</v>
      </c>
    </row>
    <row r="223" spans="2:2" x14ac:dyDescent="0.25">
      <c r="B223" t="e" cm="1">
        <f t="array" ref="B223">TRANSPOSE(_xlfn._xlws.SORT(_xlfn._xlws.FILTER(#REF!,#REF!=A223)))</f>
        <v>#REF!</v>
      </c>
    </row>
    <row r="224" spans="2:2" x14ac:dyDescent="0.25">
      <c r="B224" t="e" cm="1">
        <f t="array" ref="B224">TRANSPOSE(_xlfn._xlws.SORT(_xlfn._xlws.FILTER(#REF!,#REF!=A224)))</f>
        <v>#REF!</v>
      </c>
    </row>
    <row r="225" spans="2:2" x14ac:dyDescent="0.25">
      <c r="B225" t="e" cm="1">
        <f t="array" ref="B225">TRANSPOSE(_xlfn._xlws.SORT(_xlfn._xlws.FILTER(#REF!,#REF!=A225)))</f>
        <v>#REF!</v>
      </c>
    </row>
    <row r="226" spans="2:2" x14ac:dyDescent="0.25">
      <c r="B226" t="e" cm="1">
        <f t="array" ref="B226">TRANSPOSE(_xlfn._xlws.SORT(_xlfn._xlws.FILTER(#REF!,#REF!=A226)))</f>
        <v>#REF!</v>
      </c>
    </row>
    <row r="227" spans="2:2" x14ac:dyDescent="0.25">
      <c r="B227" t="e" cm="1">
        <f t="array" ref="B227">TRANSPOSE(_xlfn._xlws.SORT(_xlfn._xlws.FILTER(#REF!,#REF!=A227)))</f>
        <v>#REF!</v>
      </c>
    </row>
    <row r="228" spans="2:2" x14ac:dyDescent="0.25">
      <c r="B228" t="e" cm="1">
        <f t="array" ref="B228">TRANSPOSE(_xlfn._xlws.SORT(_xlfn._xlws.FILTER(#REF!,#REF!=A228)))</f>
        <v>#REF!</v>
      </c>
    </row>
    <row r="229" spans="2:2" x14ac:dyDescent="0.25">
      <c r="B229" t="e" cm="1">
        <f t="array" ref="B229">TRANSPOSE(_xlfn._xlws.SORT(_xlfn._xlws.FILTER(#REF!,#REF!=A229)))</f>
        <v>#REF!</v>
      </c>
    </row>
    <row r="230" spans="2:2" x14ac:dyDescent="0.25">
      <c r="B230" t="e" cm="1">
        <f t="array" ref="B230">TRANSPOSE(_xlfn._xlws.SORT(_xlfn._xlws.FILTER(#REF!,#REF!=A230)))</f>
        <v>#REF!</v>
      </c>
    </row>
    <row r="231" spans="2:2" x14ac:dyDescent="0.25">
      <c r="B231" t="e" cm="1">
        <f t="array" ref="B231">TRANSPOSE(_xlfn._xlws.SORT(_xlfn._xlws.FILTER(#REF!,#REF!=A231)))</f>
        <v>#REF!</v>
      </c>
    </row>
    <row r="232" spans="2:2" x14ac:dyDescent="0.25">
      <c r="B232" t="e" cm="1">
        <f t="array" ref="B232">TRANSPOSE(_xlfn._xlws.SORT(_xlfn._xlws.FILTER(#REF!,#REF!=A232)))</f>
        <v>#REF!</v>
      </c>
    </row>
    <row r="233" spans="2:2" x14ac:dyDescent="0.25">
      <c r="B233" t="e" cm="1">
        <f t="array" ref="B233">TRANSPOSE(_xlfn._xlws.SORT(_xlfn._xlws.FILTER(#REF!,#REF!=A233)))</f>
        <v>#REF!</v>
      </c>
    </row>
    <row r="234" spans="2:2" x14ac:dyDescent="0.25">
      <c r="B234" t="e" cm="1">
        <f t="array" ref="B234">TRANSPOSE(_xlfn._xlws.SORT(_xlfn._xlws.FILTER(#REF!,#REF!=A234)))</f>
        <v>#REF!</v>
      </c>
    </row>
    <row r="235" spans="2:2" x14ac:dyDescent="0.25">
      <c r="B235" t="e" cm="1">
        <f t="array" ref="B235">TRANSPOSE(_xlfn._xlws.SORT(_xlfn._xlws.FILTER(#REF!,#REF!=A235)))</f>
        <v>#REF!</v>
      </c>
    </row>
    <row r="236" spans="2:2" x14ac:dyDescent="0.25">
      <c r="B236" t="e" cm="1">
        <f t="array" ref="B236">TRANSPOSE(_xlfn._xlws.SORT(_xlfn._xlws.FILTER(#REF!,#REF!=A236)))</f>
        <v>#REF!</v>
      </c>
    </row>
    <row r="237" spans="2:2" x14ac:dyDescent="0.25">
      <c r="B237" t="e" cm="1">
        <f t="array" ref="B237">TRANSPOSE(_xlfn._xlws.SORT(_xlfn._xlws.FILTER(#REF!,#REF!=A237)))</f>
        <v>#REF!</v>
      </c>
    </row>
    <row r="238" spans="2:2" x14ac:dyDescent="0.25">
      <c r="B238" t="e" cm="1">
        <f t="array" ref="B238">TRANSPOSE(_xlfn._xlws.SORT(_xlfn._xlws.FILTER(#REF!,#REF!=A238)))</f>
        <v>#REF!</v>
      </c>
    </row>
    <row r="239" spans="2:2" x14ac:dyDescent="0.25">
      <c r="B239" t="e" cm="1">
        <f t="array" ref="B239">TRANSPOSE(_xlfn._xlws.SORT(_xlfn._xlws.FILTER(#REF!,#REF!=A239)))</f>
        <v>#REF!</v>
      </c>
    </row>
    <row r="240" spans="2:2" x14ac:dyDescent="0.25">
      <c r="B240" t="e" cm="1">
        <f t="array" ref="B240">TRANSPOSE(_xlfn._xlws.SORT(_xlfn._xlws.FILTER(#REF!,#REF!=A240)))</f>
        <v>#REF!</v>
      </c>
    </row>
    <row r="241" spans="2:2" x14ac:dyDescent="0.25">
      <c r="B241" t="e" cm="1">
        <f t="array" ref="B241">TRANSPOSE(_xlfn._xlws.SORT(_xlfn._xlws.FILTER(#REF!,#REF!=A241)))</f>
        <v>#REF!</v>
      </c>
    </row>
    <row r="242" spans="2:2" x14ac:dyDescent="0.25">
      <c r="B242" t="e" cm="1">
        <f t="array" ref="B242">TRANSPOSE(_xlfn._xlws.SORT(_xlfn._xlws.FILTER(#REF!,#REF!=A242)))</f>
        <v>#REF!</v>
      </c>
    </row>
    <row r="243" spans="2:2" x14ac:dyDescent="0.25">
      <c r="B243" t="e" cm="1">
        <f t="array" ref="B243">TRANSPOSE(_xlfn._xlws.SORT(_xlfn._xlws.FILTER(#REF!,#REF!=A243)))</f>
        <v>#REF!</v>
      </c>
    </row>
    <row r="244" spans="2:2" x14ac:dyDescent="0.25">
      <c r="B244" t="e" cm="1">
        <f t="array" ref="B244">TRANSPOSE(_xlfn._xlws.SORT(_xlfn._xlws.FILTER(#REF!,#REF!=A244)))</f>
        <v>#REF!</v>
      </c>
    </row>
    <row r="245" spans="2:2" x14ac:dyDescent="0.25">
      <c r="B245" t="e" cm="1">
        <f t="array" ref="B245">TRANSPOSE(_xlfn._xlws.SORT(_xlfn._xlws.FILTER(#REF!,#REF!=A245)))</f>
        <v>#REF!</v>
      </c>
    </row>
    <row r="246" spans="2:2" x14ac:dyDescent="0.25">
      <c r="B246" t="e" cm="1">
        <f t="array" ref="B246">TRANSPOSE(_xlfn._xlws.SORT(_xlfn._xlws.FILTER(#REF!,#REF!=A246)))</f>
        <v>#REF!</v>
      </c>
    </row>
    <row r="247" spans="2:2" x14ac:dyDescent="0.25">
      <c r="B247" t="e" cm="1">
        <f t="array" ref="B247">TRANSPOSE(_xlfn._xlws.SORT(_xlfn._xlws.FILTER(#REF!,#REF!=A247)))</f>
        <v>#REF!</v>
      </c>
    </row>
    <row r="248" spans="2:2" x14ac:dyDescent="0.25">
      <c r="B248" t="e" cm="1">
        <f t="array" ref="B248">TRANSPOSE(_xlfn._xlws.SORT(_xlfn._xlws.FILTER(#REF!,#REF!=A248)))</f>
        <v>#REF!</v>
      </c>
    </row>
    <row r="249" spans="2:2" x14ac:dyDescent="0.25">
      <c r="B249" t="e" cm="1">
        <f t="array" ref="B249">TRANSPOSE(_xlfn._xlws.SORT(_xlfn._xlws.FILTER(#REF!,#REF!=A249)))</f>
        <v>#REF!</v>
      </c>
    </row>
    <row r="250" spans="2:2" x14ac:dyDescent="0.25">
      <c r="B250" t="e" cm="1">
        <f t="array" ref="B250">TRANSPOSE(_xlfn._xlws.SORT(_xlfn._xlws.FILTER(#REF!,#REF!=A250)))</f>
        <v>#REF!</v>
      </c>
    </row>
    <row r="251" spans="2:2" x14ac:dyDescent="0.25">
      <c r="B251" t="e" cm="1">
        <f t="array" ref="B251">TRANSPOSE(_xlfn._xlws.SORT(_xlfn._xlws.FILTER(#REF!,#REF!=A251)))</f>
        <v>#REF!</v>
      </c>
    </row>
    <row r="252" spans="2:2" x14ac:dyDescent="0.25">
      <c r="B252" t="e" cm="1">
        <f t="array" ref="B252">TRANSPOSE(_xlfn._xlws.SORT(_xlfn._xlws.FILTER(#REF!,#REF!=A252)))</f>
        <v>#REF!</v>
      </c>
    </row>
    <row r="253" spans="2:2" x14ac:dyDescent="0.25">
      <c r="B253" t="e" cm="1">
        <f t="array" ref="B253">TRANSPOSE(_xlfn._xlws.SORT(_xlfn._xlws.FILTER(#REF!,#REF!=A253)))</f>
        <v>#REF!</v>
      </c>
    </row>
    <row r="254" spans="2:2" x14ac:dyDescent="0.25">
      <c r="B254" t="e" cm="1">
        <f t="array" ref="B254">TRANSPOSE(_xlfn._xlws.SORT(_xlfn._xlws.FILTER(#REF!,#REF!=A254)))</f>
        <v>#REF!</v>
      </c>
    </row>
    <row r="255" spans="2:2" x14ac:dyDescent="0.25">
      <c r="B255" t="e" cm="1">
        <f t="array" ref="B255">TRANSPOSE(_xlfn._xlws.SORT(_xlfn._xlws.FILTER(#REF!,#REF!=A255)))</f>
        <v>#REF!</v>
      </c>
    </row>
    <row r="256" spans="2:2" x14ac:dyDescent="0.25">
      <c r="B256" t="e" cm="1">
        <f t="array" ref="B256">TRANSPOSE(_xlfn._xlws.SORT(_xlfn._xlws.FILTER(#REF!,#REF!=A256)))</f>
        <v>#REF!</v>
      </c>
    </row>
    <row r="257" spans="2:2" x14ac:dyDescent="0.25">
      <c r="B257" t="e" cm="1">
        <f t="array" ref="B257">TRANSPOSE(_xlfn._xlws.SORT(_xlfn._xlws.FILTER(#REF!,#REF!=A257)))</f>
        <v>#REF!</v>
      </c>
    </row>
    <row r="258" spans="2:2" x14ac:dyDescent="0.25">
      <c r="B258" t="e" cm="1">
        <f t="array" ref="B258">TRANSPOSE(_xlfn._xlws.SORT(_xlfn._xlws.FILTER(#REF!,#REF!=A258)))</f>
        <v>#REF!</v>
      </c>
    </row>
    <row r="259" spans="2:2" x14ac:dyDescent="0.25">
      <c r="B259" t="e" cm="1">
        <f t="array" ref="B259">TRANSPOSE(_xlfn._xlws.SORT(_xlfn._xlws.FILTER(#REF!,#REF!=A259)))</f>
        <v>#REF!</v>
      </c>
    </row>
    <row r="260" spans="2:2" x14ac:dyDescent="0.25">
      <c r="B260" t="e" cm="1">
        <f t="array" ref="B260">TRANSPOSE(_xlfn._xlws.SORT(_xlfn._xlws.FILTER(#REF!,#REF!=A260)))</f>
        <v>#REF!</v>
      </c>
    </row>
    <row r="261" spans="2:2" x14ac:dyDescent="0.25">
      <c r="B261" t="e" cm="1">
        <f t="array" ref="B261">TRANSPOSE(_xlfn._xlws.SORT(_xlfn._xlws.FILTER(#REF!,#REF!=A261)))</f>
        <v>#REF!</v>
      </c>
    </row>
    <row r="262" spans="2:2" x14ac:dyDescent="0.25">
      <c r="B262" t="e" cm="1">
        <f t="array" ref="B262">TRANSPOSE(_xlfn._xlws.SORT(_xlfn._xlws.FILTER(#REF!,#REF!=A262)))</f>
        <v>#REF!</v>
      </c>
    </row>
    <row r="263" spans="2:2" x14ac:dyDescent="0.25">
      <c r="B263" t="e" cm="1">
        <f t="array" ref="B263">TRANSPOSE(_xlfn._xlws.SORT(_xlfn._xlws.FILTER(#REF!,#REF!=A263)))</f>
        <v>#REF!</v>
      </c>
    </row>
    <row r="264" spans="2:2" x14ac:dyDescent="0.25">
      <c r="B264" t="e" cm="1">
        <f t="array" ref="B264">TRANSPOSE(_xlfn._xlws.SORT(_xlfn._xlws.FILTER(#REF!,#REF!=A264)))</f>
        <v>#REF!</v>
      </c>
    </row>
    <row r="265" spans="2:2" x14ac:dyDescent="0.25">
      <c r="B265" t="e" cm="1">
        <f t="array" ref="B265">TRANSPOSE(_xlfn._xlws.SORT(_xlfn._xlws.FILTER(#REF!,#REF!=A265)))</f>
        <v>#REF!</v>
      </c>
    </row>
    <row r="266" spans="2:2" x14ac:dyDescent="0.25">
      <c r="B266" t="e" cm="1">
        <f t="array" ref="B266">TRANSPOSE(_xlfn._xlws.SORT(_xlfn._xlws.FILTER(#REF!,#REF!=A266)))</f>
        <v>#REF!</v>
      </c>
    </row>
    <row r="267" spans="2:2" x14ac:dyDescent="0.25">
      <c r="B267" t="e" cm="1">
        <f t="array" ref="B267">TRANSPOSE(_xlfn._xlws.SORT(_xlfn._xlws.FILTER(#REF!,#REF!=A267)))</f>
        <v>#REF!</v>
      </c>
    </row>
    <row r="268" spans="2:2" x14ac:dyDescent="0.25">
      <c r="B268" t="e" cm="1">
        <f t="array" ref="B268">TRANSPOSE(_xlfn._xlws.SORT(_xlfn._xlws.FILTER(#REF!,#REF!=A268)))</f>
        <v>#REF!</v>
      </c>
    </row>
    <row r="269" spans="2:2" x14ac:dyDescent="0.25">
      <c r="B269" t="e" cm="1">
        <f t="array" ref="B269">TRANSPOSE(_xlfn._xlws.SORT(_xlfn._xlws.FILTER(#REF!,#REF!=A269)))</f>
        <v>#REF!</v>
      </c>
    </row>
    <row r="270" spans="2:2" x14ac:dyDescent="0.25">
      <c r="B270" t="e" cm="1">
        <f t="array" ref="B270">TRANSPOSE(_xlfn._xlws.SORT(_xlfn._xlws.FILTER(#REF!,#REF!=A270)))</f>
        <v>#REF!</v>
      </c>
    </row>
    <row r="271" spans="2:2" x14ac:dyDescent="0.25">
      <c r="B271" t="e" cm="1">
        <f t="array" ref="B271">TRANSPOSE(_xlfn._xlws.SORT(_xlfn._xlws.FILTER(#REF!,#REF!=A271)))</f>
        <v>#REF!</v>
      </c>
    </row>
    <row r="272" spans="2:2" x14ac:dyDescent="0.25">
      <c r="B272" t="e" cm="1">
        <f t="array" ref="B272">TRANSPOSE(_xlfn._xlws.SORT(_xlfn._xlws.FILTER(#REF!,#REF!=A272)))</f>
        <v>#REF!</v>
      </c>
    </row>
    <row r="273" spans="2:2" x14ac:dyDescent="0.25">
      <c r="B273" t="e" cm="1">
        <f t="array" ref="B273">TRANSPOSE(_xlfn._xlws.SORT(_xlfn._xlws.FILTER(#REF!,#REF!=A273)))</f>
        <v>#REF!</v>
      </c>
    </row>
    <row r="274" spans="2:2" x14ac:dyDescent="0.25">
      <c r="B274" t="e" cm="1">
        <f t="array" ref="B274">TRANSPOSE(_xlfn._xlws.SORT(_xlfn._xlws.FILTER(#REF!,#REF!=A274)))</f>
        <v>#REF!</v>
      </c>
    </row>
    <row r="275" spans="2:2" x14ac:dyDescent="0.25">
      <c r="B275" t="e" cm="1">
        <f t="array" ref="B275">TRANSPOSE(_xlfn._xlws.SORT(_xlfn._xlws.FILTER(#REF!,#REF!=A275)))</f>
        <v>#REF!</v>
      </c>
    </row>
    <row r="276" spans="2:2" x14ac:dyDescent="0.25">
      <c r="B276" t="e" cm="1">
        <f t="array" ref="B276">TRANSPOSE(_xlfn._xlws.SORT(_xlfn._xlws.FILTER(#REF!,#REF!=A276)))</f>
        <v>#REF!</v>
      </c>
    </row>
    <row r="277" spans="2:2" x14ac:dyDescent="0.25">
      <c r="B277" t="e" cm="1">
        <f t="array" ref="B277">TRANSPOSE(_xlfn._xlws.SORT(_xlfn._xlws.FILTER(#REF!,#REF!=A277)))</f>
        <v>#REF!</v>
      </c>
    </row>
    <row r="278" spans="2:2" x14ac:dyDescent="0.25">
      <c r="B278" t="e" cm="1">
        <f t="array" ref="B278">TRANSPOSE(_xlfn._xlws.SORT(_xlfn._xlws.FILTER(#REF!,#REF!=A278)))</f>
        <v>#REF!</v>
      </c>
    </row>
    <row r="279" spans="2:2" x14ac:dyDescent="0.25">
      <c r="B279" t="e" cm="1">
        <f t="array" ref="B279">TRANSPOSE(_xlfn._xlws.SORT(_xlfn._xlws.FILTER(#REF!,#REF!=A279)))</f>
        <v>#REF!</v>
      </c>
    </row>
    <row r="280" spans="2:2" x14ac:dyDescent="0.25">
      <c r="B280" t="e" cm="1">
        <f t="array" ref="B280">TRANSPOSE(_xlfn._xlws.SORT(_xlfn._xlws.FILTER(#REF!,#REF!=A280)))</f>
        <v>#REF!</v>
      </c>
    </row>
    <row r="281" spans="2:2" x14ac:dyDescent="0.25">
      <c r="B281" t="e" cm="1">
        <f t="array" ref="B281">TRANSPOSE(_xlfn._xlws.SORT(_xlfn._xlws.FILTER(#REF!,#REF!=A281)))</f>
        <v>#REF!</v>
      </c>
    </row>
    <row r="282" spans="2:2" x14ac:dyDescent="0.25">
      <c r="B282" t="e" cm="1">
        <f t="array" ref="B282">TRANSPOSE(_xlfn._xlws.SORT(_xlfn._xlws.FILTER(#REF!,#REF!=A282)))</f>
        <v>#REF!</v>
      </c>
    </row>
    <row r="283" spans="2:2" x14ac:dyDescent="0.25">
      <c r="B283" t="e" cm="1">
        <f t="array" ref="B283">TRANSPOSE(_xlfn._xlws.SORT(_xlfn._xlws.FILTER(#REF!,#REF!=A283)))</f>
        <v>#REF!</v>
      </c>
    </row>
    <row r="284" spans="2:2" x14ac:dyDescent="0.25">
      <c r="B284" t="e" cm="1">
        <f t="array" ref="B284">TRANSPOSE(_xlfn._xlws.SORT(_xlfn._xlws.FILTER(#REF!,#REF!=A284)))</f>
        <v>#REF!</v>
      </c>
    </row>
    <row r="285" spans="2:2" x14ac:dyDescent="0.25">
      <c r="B285" t="e" cm="1">
        <f t="array" ref="B285">TRANSPOSE(_xlfn._xlws.SORT(_xlfn._xlws.FILTER(#REF!,#REF!=A285)))</f>
        <v>#REF!</v>
      </c>
    </row>
    <row r="286" spans="2:2" x14ac:dyDescent="0.25">
      <c r="B286" t="e" cm="1">
        <f t="array" ref="B286">TRANSPOSE(_xlfn._xlws.SORT(_xlfn._xlws.FILTER(#REF!,#REF!=A286)))</f>
        <v>#REF!</v>
      </c>
    </row>
    <row r="287" spans="2:2" x14ac:dyDescent="0.25">
      <c r="B287" t="e" cm="1">
        <f t="array" ref="B287">TRANSPOSE(_xlfn._xlws.SORT(_xlfn._xlws.FILTER(#REF!,#REF!=A287)))</f>
        <v>#REF!</v>
      </c>
    </row>
    <row r="288" spans="2:2" x14ac:dyDescent="0.25">
      <c r="B288" t="e" cm="1">
        <f t="array" ref="B288">TRANSPOSE(_xlfn._xlws.SORT(_xlfn._xlws.FILTER(#REF!,#REF!=A288)))</f>
        <v>#REF!</v>
      </c>
    </row>
    <row r="289" spans="2:2" x14ac:dyDescent="0.25">
      <c r="B289" t="e" cm="1">
        <f t="array" ref="B289">TRANSPOSE(_xlfn._xlws.SORT(_xlfn._xlws.FILTER(#REF!,#REF!=A289)))</f>
        <v>#REF!</v>
      </c>
    </row>
    <row r="290" spans="2:2" x14ac:dyDescent="0.25">
      <c r="B290" t="e" cm="1">
        <f t="array" ref="B290">TRANSPOSE(_xlfn._xlws.SORT(_xlfn._xlws.FILTER(#REF!,#REF!=A290)))</f>
        <v>#REF!</v>
      </c>
    </row>
    <row r="291" spans="2:2" x14ac:dyDescent="0.25">
      <c r="B291" t="e" cm="1">
        <f t="array" ref="B291">TRANSPOSE(_xlfn._xlws.SORT(_xlfn._xlws.FILTER(#REF!,#REF!=A291)))</f>
        <v>#REF!</v>
      </c>
    </row>
    <row r="292" spans="2:2" x14ac:dyDescent="0.25">
      <c r="B292" t="e" cm="1">
        <f t="array" ref="B292">TRANSPOSE(_xlfn._xlws.SORT(_xlfn._xlws.FILTER(#REF!,#REF!=A292)))</f>
        <v>#REF!</v>
      </c>
    </row>
    <row r="293" spans="2:2" x14ac:dyDescent="0.25">
      <c r="B293" t="e" cm="1">
        <f t="array" ref="B293">TRANSPOSE(_xlfn._xlws.SORT(_xlfn._xlws.FILTER(#REF!,#REF!=A293)))</f>
        <v>#REF!</v>
      </c>
    </row>
    <row r="294" spans="2:2" x14ac:dyDescent="0.25">
      <c r="B294" t="e" cm="1">
        <f t="array" ref="B294">TRANSPOSE(_xlfn._xlws.SORT(_xlfn._xlws.FILTER(#REF!,#REF!=A294)))</f>
        <v>#REF!</v>
      </c>
    </row>
    <row r="295" spans="2:2" x14ac:dyDescent="0.25">
      <c r="B295" t="e" cm="1">
        <f t="array" ref="B295">TRANSPOSE(_xlfn._xlws.SORT(_xlfn._xlws.FILTER(#REF!,#REF!=A295)))</f>
        <v>#REF!</v>
      </c>
    </row>
    <row r="296" spans="2:2" x14ac:dyDescent="0.25">
      <c r="B296" t="e" cm="1">
        <f t="array" ref="B296">TRANSPOSE(_xlfn._xlws.SORT(_xlfn._xlws.FILTER(#REF!,#REF!=A296)))</f>
        <v>#REF!</v>
      </c>
    </row>
    <row r="297" spans="2:2" x14ac:dyDescent="0.25">
      <c r="B297" t="e" cm="1">
        <f t="array" ref="B297">TRANSPOSE(_xlfn._xlws.SORT(_xlfn._xlws.FILTER(#REF!,#REF!=A297)))</f>
        <v>#REF!</v>
      </c>
    </row>
    <row r="298" spans="2:2" x14ac:dyDescent="0.25">
      <c r="B298" t="e" cm="1">
        <f t="array" ref="B298">TRANSPOSE(_xlfn._xlws.SORT(_xlfn._xlws.FILTER(#REF!,#REF!=A298)))</f>
        <v>#REF!</v>
      </c>
    </row>
    <row r="299" spans="2:2" x14ac:dyDescent="0.25">
      <c r="B299" t="e" cm="1">
        <f t="array" ref="B299">TRANSPOSE(_xlfn._xlws.SORT(_xlfn._xlws.FILTER(#REF!,#REF!=A299)))</f>
        <v>#REF!</v>
      </c>
    </row>
    <row r="300" spans="2:2" x14ac:dyDescent="0.25">
      <c r="B300" t="e" cm="1">
        <f t="array" ref="B300">TRANSPOSE(_xlfn._xlws.SORT(_xlfn._xlws.FILTER(#REF!,#REF!=A300)))</f>
        <v>#REF!</v>
      </c>
    </row>
    <row r="301" spans="2:2" x14ac:dyDescent="0.25">
      <c r="B301" t="e" cm="1">
        <f t="array" ref="B301">TRANSPOSE(_xlfn._xlws.SORT(_xlfn._xlws.FILTER(#REF!,#REF!=A301)))</f>
        <v>#REF!</v>
      </c>
    </row>
    <row r="302" spans="2:2" x14ac:dyDescent="0.25">
      <c r="B302" t="e" cm="1">
        <f t="array" ref="B302">TRANSPOSE(_xlfn._xlws.SORT(_xlfn._xlws.FILTER(#REF!,#REF!=A302)))</f>
        <v>#REF!</v>
      </c>
    </row>
    <row r="303" spans="2:2" x14ac:dyDescent="0.25">
      <c r="B303" t="e" cm="1">
        <f t="array" ref="B303">TRANSPOSE(_xlfn._xlws.SORT(_xlfn._xlws.FILTER(#REF!,#REF!=A303)))</f>
        <v>#REF!</v>
      </c>
    </row>
    <row r="304" spans="2:2" x14ac:dyDescent="0.25">
      <c r="B304" t="e" cm="1">
        <f t="array" ref="B304">TRANSPOSE(_xlfn._xlws.SORT(_xlfn._xlws.FILTER(#REF!,#REF!=A304)))</f>
        <v>#REF!</v>
      </c>
    </row>
    <row r="305" spans="2:2" x14ac:dyDescent="0.25">
      <c r="B305" t="e" cm="1">
        <f t="array" ref="B305">TRANSPOSE(_xlfn._xlws.SORT(_xlfn._xlws.FILTER(#REF!,#REF!=A305)))</f>
        <v>#REF!</v>
      </c>
    </row>
    <row r="306" spans="2:2" x14ac:dyDescent="0.25">
      <c r="B306" t="e" cm="1">
        <f t="array" ref="B306">TRANSPOSE(_xlfn._xlws.SORT(_xlfn._xlws.FILTER(#REF!,#REF!=A306)))</f>
        <v>#REF!</v>
      </c>
    </row>
    <row r="307" spans="2:2" x14ac:dyDescent="0.25">
      <c r="B307" t="e" cm="1">
        <f t="array" ref="B307">TRANSPOSE(_xlfn._xlws.SORT(_xlfn._xlws.FILTER(#REF!,#REF!=A307)))</f>
        <v>#REF!</v>
      </c>
    </row>
    <row r="308" spans="2:2" x14ac:dyDescent="0.25">
      <c r="B308" t="e" cm="1">
        <f t="array" ref="B308">TRANSPOSE(_xlfn._xlws.SORT(_xlfn._xlws.FILTER(#REF!,#REF!=A308)))</f>
        <v>#REF!</v>
      </c>
    </row>
    <row r="309" spans="2:2" x14ac:dyDescent="0.25">
      <c r="B309" t="e" cm="1">
        <f t="array" ref="B309">TRANSPOSE(_xlfn._xlws.SORT(_xlfn._xlws.FILTER(#REF!,#REF!=A309)))</f>
        <v>#REF!</v>
      </c>
    </row>
    <row r="310" spans="2:2" x14ac:dyDescent="0.25">
      <c r="B310" t="e" cm="1">
        <f t="array" ref="B310">TRANSPOSE(_xlfn._xlws.SORT(_xlfn._xlws.FILTER(#REF!,#REF!=A310)))</f>
        <v>#REF!</v>
      </c>
    </row>
    <row r="311" spans="2:2" x14ac:dyDescent="0.25">
      <c r="B311" t="e" cm="1">
        <f t="array" ref="B311">TRANSPOSE(_xlfn._xlws.SORT(_xlfn._xlws.FILTER(#REF!,#REF!=A311)))</f>
        <v>#REF!</v>
      </c>
    </row>
    <row r="312" spans="2:2" x14ac:dyDescent="0.25">
      <c r="B312" t="e" cm="1">
        <f t="array" ref="B312">TRANSPOSE(_xlfn._xlws.SORT(_xlfn._xlws.FILTER(#REF!,#REF!=A312)))</f>
        <v>#REF!</v>
      </c>
    </row>
    <row r="313" spans="2:2" x14ac:dyDescent="0.25">
      <c r="B313" t="e" cm="1">
        <f t="array" ref="B313">TRANSPOSE(_xlfn._xlws.SORT(_xlfn._xlws.FILTER(#REF!,#REF!=A313)))</f>
        <v>#REF!</v>
      </c>
    </row>
    <row r="314" spans="2:2" x14ac:dyDescent="0.25">
      <c r="B314" t="e" cm="1">
        <f t="array" ref="B314">TRANSPOSE(_xlfn._xlws.SORT(_xlfn._xlws.FILTER(#REF!,#REF!=A314)))</f>
        <v>#REF!</v>
      </c>
    </row>
    <row r="315" spans="2:2" x14ac:dyDescent="0.25">
      <c r="B315" t="e" cm="1">
        <f t="array" ref="B315">TRANSPOSE(_xlfn._xlws.SORT(_xlfn._xlws.FILTER(#REF!,#REF!=A315)))</f>
        <v>#REF!</v>
      </c>
    </row>
    <row r="316" spans="2:2" x14ac:dyDescent="0.25">
      <c r="B316" t="e" cm="1">
        <f t="array" ref="B316">TRANSPOSE(_xlfn._xlws.SORT(_xlfn._xlws.FILTER(#REF!,#REF!=A316)))</f>
        <v>#REF!</v>
      </c>
    </row>
    <row r="317" spans="2:2" x14ac:dyDescent="0.25">
      <c r="B317" t="e" cm="1">
        <f t="array" ref="B317">TRANSPOSE(_xlfn._xlws.SORT(_xlfn._xlws.FILTER(#REF!,#REF!=A317)))</f>
        <v>#REF!</v>
      </c>
    </row>
    <row r="318" spans="2:2" x14ac:dyDescent="0.25">
      <c r="B318" t="e" cm="1">
        <f t="array" ref="B318">TRANSPOSE(_xlfn._xlws.SORT(_xlfn._xlws.FILTER(#REF!,#REF!=A318)))</f>
        <v>#REF!</v>
      </c>
    </row>
    <row r="319" spans="2:2" x14ac:dyDescent="0.25">
      <c r="B319" t="e" cm="1">
        <f t="array" ref="B319">TRANSPOSE(_xlfn._xlws.SORT(_xlfn._xlws.FILTER(#REF!,#REF!=A319)))</f>
        <v>#REF!</v>
      </c>
    </row>
    <row r="320" spans="2:2" x14ac:dyDescent="0.25">
      <c r="B320" t="e" cm="1">
        <f t="array" ref="B320">TRANSPOSE(_xlfn._xlws.SORT(_xlfn._xlws.FILTER(#REF!,#REF!=A320)))</f>
        <v>#REF!</v>
      </c>
    </row>
    <row r="321" spans="2:2" x14ac:dyDescent="0.25">
      <c r="B321" t="e" cm="1">
        <f t="array" ref="B321">TRANSPOSE(_xlfn._xlws.SORT(_xlfn._xlws.FILTER(#REF!,#REF!=A321)))</f>
        <v>#REF!</v>
      </c>
    </row>
    <row r="322" spans="2:2" x14ac:dyDescent="0.25">
      <c r="B322" t="e" cm="1">
        <f t="array" ref="B322">TRANSPOSE(_xlfn._xlws.SORT(_xlfn._xlws.FILTER(#REF!,#REF!=A322)))</f>
        <v>#REF!</v>
      </c>
    </row>
    <row r="323" spans="2:2" x14ac:dyDescent="0.25">
      <c r="B323" t="e" cm="1">
        <f t="array" ref="B323">TRANSPOSE(_xlfn._xlws.SORT(_xlfn._xlws.FILTER(#REF!,#REF!=A323)))</f>
        <v>#REF!</v>
      </c>
    </row>
    <row r="324" spans="2:2" x14ac:dyDescent="0.25">
      <c r="B324" t="e" cm="1">
        <f t="array" ref="B324">TRANSPOSE(_xlfn._xlws.SORT(_xlfn._xlws.FILTER(#REF!,#REF!=A324)))</f>
        <v>#REF!</v>
      </c>
    </row>
    <row r="325" spans="2:2" x14ac:dyDescent="0.25">
      <c r="B325" t="e" cm="1">
        <f t="array" ref="B325">TRANSPOSE(_xlfn._xlws.SORT(_xlfn._xlws.FILTER(#REF!,#REF!=A325)))</f>
        <v>#REF!</v>
      </c>
    </row>
    <row r="326" spans="2:2" x14ac:dyDescent="0.25">
      <c r="B326" t="e" cm="1">
        <f t="array" ref="B326">TRANSPOSE(_xlfn._xlws.SORT(_xlfn._xlws.FILTER(#REF!,#REF!=A326)))</f>
        <v>#REF!</v>
      </c>
    </row>
    <row r="327" spans="2:2" x14ac:dyDescent="0.25">
      <c r="B327" t="e" cm="1">
        <f t="array" ref="B327">TRANSPOSE(_xlfn._xlws.SORT(_xlfn._xlws.FILTER(#REF!,#REF!=A327)))</f>
        <v>#REF!</v>
      </c>
    </row>
    <row r="328" spans="2:2" x14ac:dyDescent="0.25">
      <c r="B328" t="e" cm="1">
        <f t="array" ref="B328">TRANSPOSE(_xlfn._xlws.SORT(_xlfn._xlws.FILTER(#REF!,#REF!=A328)))</f>
        <v>#REF!</v>
      </c>
    </row>
    <row r="329" spans="2:2" x14ac:dyDescent="0.25">
      <c r="B329" t="e" cm="1">
        <f t="array" ref="B329">TRANSPOSE(_xlfn._xlws.SORT(_xlfn._xlws.FILTER(#REF!,#REF!=A329)))</f>
        <v>#REF!</v>
      </c>
    </row>
    <row r="330" spans="2:2" x14ac:dyDescent="0.25">
      <c r="B330" t="e" cm="1">
        <f t="array" ref="B330">TRANSPOSE(_xlfn._xlws.SORT(_xlfn._xlws.FILTER(#REF!,#REF!=A330)))</f>
        <v>#REF!</v>
      </c>
    </row>
    <row r="331" spans="2:2" x14ac:dyDescent="0.25">
      <c r="B331" t="e" cm="1">
        <f t="array" ref="B331">TRANSPOSE(_xlfn._xlws.SORT(_xlfn._xlws.FILTER(#REF!,#REF!=A331)))</f>
        <v>#REF!</v>
      </c>
    </row>
    <row r="332" spans="2:2" x14ac:dyDescent="0.25">
      <c r="B332" t="e" cm="1">
        <f t="array" ref="B332">TRANSPOSE(_xlfn._xlws.SORT(_xlfn._xlws.FILTER(#REF!,#REF!=A332)))</f>
        <v>#REF!</v>
      </c>
    </row>
    <row r="333" spans="2:2" x14ac:dyDescent="0.25">
      <c r="B333" t="e" cm="1">
        <f t="array" ref="B333">TRANSPOSE(_xlfn._xlws.SORT(_xlfn._xlws.FILTER(#REF!,#REF!=A333)))</f>
        <v>#REF!</v>
      </c>
    </row>
    <row r="334" spans="2:2" x14ac:dyDescent="0.25">
      <c r="B334" t="e" cm="1">
        <f t="array" ref="B334">TRANSPOSE(_xlfn._xlws.SORT(_xlfn._xlws.FILTER(#REF!,#REF!=A334)))</f>
        <v>#REF!</v>
      </c>
    </row>
    <row r="335" spans="2:2" x14ac:dyDescent="0.25">
      <c r="B335" t="e" cm="1">
        <f t="array" ref="B335">TRANSPOSE(_xlfn._xlws.SORT(_xlfn._xlws.FILTER(#REF!,#REF!=A335)))</f>
        <v>#REF!</v>
      </c>
    </row>
    <row r="336" spans="2:2" x14ac:dyDescent="0.25">
      <c r="B336" t="e" cm="1">
        <f t="array" ref="B336">TRANSPOSE(_xlfn._xlws.SORT(_xlfn._xlws.FILTER(#REF!,#REF!=A336)))</f>
        <v>#REF!</v>
      </c>
    </row>
    <row r="337" spans="2:2" x14ac:dyDescent="0.25">
      <c r="B337" t="e" cm="1">
        <f t="array" ref="B337">TRANSPOSE(_xlfn._xlws.SORT(_xlfn._xlws.FILTER(#REF!,#REF!=A337)))</f>
        <v>#REF!</v>
      </c>
    </row>
    <row r="338" spans="2:2" x14ac:dyDescent="0.25">
      <c r="B338" t="e" cm="1">
        <f t="array" ref="B338">TRANSPOSE(_xlfn._xlws.SORT(_xlfn._xlws.FILTER(#REF!,#REF!=A338)))</f>
        <v>#REF!</v>
      </c>
    </row>
    <row r="339" spans="2:2" x14ac:dyDescent="0.25">
      <c r="B339" t="e" cm="1">
        <f t="array" ref="B339">TRANSPOSE(_xlfn._xlws.SORT(_xlfn._xlws.FILTER(#REF!,#REF!=A339)))</f>
        <v>#REF!</v>
      </c>
    </row>
    <row r="340" spans="2:2" x14ac:dyDescent="0.25">
      <c r="B340" t="e" cm="1">
        <f t="array" ref="B340">TRANSPOSE(_xlfn._xlws.SORT(_xlfn._xlws.FILTER(#REF!,#REF!=A340)))</f>
        <v>#REF!</v>
      </c>
    </row>
    <row r="341" spans="2:2" x14ac:dyDescent="0.25">
      <c r="B341" t="e" cm="1">
        <f t="array" ref="B341">TRANSPOSE(_xlfn._xlws.SORT(_xlfn._xlws.FILTER(#REF!,#REF!=A341)))</f>
        <v>#REF!</v>
      </c>
    </row>
    <row r="342" spans="2:2" x14ac:dyDescent="0.25">
      <c r="B342" t="e" cm="1">
        <f t="array" ref="B342">TRANSPOSE(_xlfn._xlws.SORT(_xlfn._xlws.FILTER(#REF!,#REF!=A342)))</f>
        <v>#REF!</v>
      </c>
    </row>
    <row r="343" spans="2:2" x14ac:dyDescent="0.25">
      <c r="B343" t="e" cm="1">
        <f t="array" ref="B343">TRANSPOSE(_xlfn._xlws.SORT(_xlfn._xlws.FILTER(#REF!,#REF!=A343)))</f>
        <v>#REF!</v>
      </c>
    </row>
    <row r="344" spans="2:2" x14ac:dyDescent="0.25">
      <c r="B344" t="e" cm="1">
        <f t="array" ref="B344">TRANSPOSE(_xlfn._xlws.SORT(_xlfn._xlws.FILTER(#REF!,#REF!=A344)))</f>
        <v>#REF!</v>
      </c>
    </row>
    <row r="345" spans="2:2" x14ac:dyDescent="0.25">
      <c r="B345" t="e" cm="1">
        <f t="array" ref="B345">TRANSPOSE(_xlfn._xlws.SORT(_xlfn._xlws.FILTER(#REF!,#REF!=A345)))</f>
        <v>#REF!</v>
      </c>
    </row>
    <row r="346" spans="2:2" x14ac:dyDescent="0.25">
      <c r="B346" t="e" cm="1">
        <f t="array" ref="B346">TRANSPOSE(_xlfn._xlws.SORT(_xlfn._xlws.FILTER(#REF!,#REF!=A346)))</f>
        <v>#REF!</v>
      </c>
    </row>
    <row r="347" spans="2:2" x14ac:dyDescent="0.25">
      <c r="B347" t="e" cm="1">
        <f t="array" ref="B347">TRANSPOSE(_xlfn._xlws.SORT(_xlfn._xlws.FILTER(#REF!,#REF!=A347)))</f>
        <v>#REF!</v>
      </c>
    </row>
    <row r="348" spans="2:2" x14ac:dyDescent="0.25">
      <c r="B348" t="e" cm="1">
        <f t="array" ref="B348">TRANSPOSE(_xlfn._xlws.SORT(_xlfn._xlws.FILTER(#REF!,#REF!=A348)))</f>
        <v>#REF!</v>
      </c>
    </row>
    <row r="349" spans="2:2" x14ac:dyDescent="0.25">
      <c r="B349" t="e" cm="1">
        <f t="array" ref="B349">TRANSPOSE(_xlfn._xlws.SORT(_xlfn._xlws.FILTER(#REF!,#REF!=A349)))</f>
        <v>#REF!</v>
      </c>
    </row>
    <row r="350" spans="2:2" x14ac:dyDescent="0.25">
      <c r="B350" t="e" cm="1">
        <f t="array" ref="B350">TRANSPOSE(_xlfn._xlws.SORT(_xlfn._xlws.FILTER(#REF!,#REF!=A350)))</f>
        <v>#REF!</v>
      </c>
    </row>
    <row r="351" spans="2:2" x14ac:dyDescent="0.25">
      <c r="B351" t="e" cm="1">
        <f t="array" ref="B351">TRANSPOSE(_xlfn._xlws.SORT(_xlfn._xlws.FILTER(#REF!,#REF!=A351)))</f>
        <v>#REF!</v>
      </c>
    </row>
    <row r="352" spans="2:2" x14ac:dyDescent="0.25">
      <c r="B352" t="e" cm="1">
        <f t="array" ref="B352">TRANSPOSE(_xlfn._xlws.SORT(_xlfn._xlws.FILTER(#REF!,#REF!=A352)))</f>
        <v>#REF!</v>
      </c>
    </row>
    <row r="353" spans="2:2" x14ac:dyDescent="0.25">
      <c r="B353" t="e" cm="1">
        <f t="array" ref="B353">TRANSPOSE(_xlfn._xlws.SORT(_xlfn._xlws.FILTER(#REF!,#REF!=A353)))</f>
        <v>#REF!</v>
      </c>
    </row>
    <row r="354" spans="2:2" x14ac:dyDescent="0.25">
      <c r="B354" t="e" cm="1">
        <f t="array" ref="B354">TRANSPOSE(_xlfn._xlws.SORT(_xlfn._xlws.FILTER(#REF!,#REF!=A354)))</f>
        <v>#REF!</v>
      </c>
    </row>
    <row r="355" spans="2:2" x14ac:dyDescent="0.25">
      <c r="B355" t="e" cm="1">
        <f t="array" ref="B355">TRANSPOSE(_xlfn._xlws.SORT(_xlfn._xlws.FILTER(#REF!,#REF!=A355)))</f>
        <v>#REF!</v>
      </c>
    </row>
    <row r="356" spans="2:2" x14ac:dyDescent="0.25">
      <c r="B356" t="e" cm="1">
        <f t="array" ref="B356">TRANSPOSE(_xlfn._xlws.SORT(_xlfn._xlws.FILTER(#REF!,#REF!=A356)))</f>
        <v>#REF!</v>
      </c>
    </row>
    <row r="357" spans="2:2" x14ac:dyDescent="0.25">
      <c r="B357" t="e" cm="1">
        <f t="array" ref="B357">TRANSPOSE(_xlfn._xlws.SORT(_xlfn._xlws.FILTER(#REF!,#REF!=A357)))</f>
        <v>#REF!</v>
      </c>
    </row>
    <row r="358" spans="2:2" x14ac:dyDescent="0.25">
      <c r="B358" t="e" cm="1">
        <f t="array" ref="B358">TRANSPOSE(_xlfn._xlws.SORT(_xlfn._xlws.FILTER(#REF!,#REF!=A358)))</f>
        <v>#REF!</v>
      </c>
    </row>
    <row r="359" spans="2:2" x14ac:dyDescent="0.25">
      <c r="B359" t="e" cm="1">
        <f t="array" ref="B359">TRANSPOSE(_xlfn._xlws.SORT(_xlfn._xlws.FILTER(#REF!,#REF!=A359)))</f>
        <v>#REF!</v>
      </c>
    </row>
    <row r="360" spans="2:2" x14ac:dyDescent="0.25">
      <c r="B360" t="e" cm="1">
        <f t="array" ref="B360">TRANSPOSE(_xlfn._xlws.SORT(_xlfn._xlws.FILTER(#REF!,#REF!=A360)))</f>
        <v>#REF!</v>
      </c>
    </row>
    <row r="361" spans="2:2" x14ac:dyDescent="0.25">
      <c r="B361" t="e" cm="1">
        <f t="array" ref="B361">TRANSPOSE(_xlfn._xlws.SORT(_xlfn._xlws.FILTER(#REF!,#REF!=A361)))</f>
        <v>#REF!</v>
      </c>
    </row>
    <row r="362" spans="2:2" x14ac:dyDescent="0.25">
      <c r="B362" t="e" cm="1">
        <f t="array" ref="B362">TRANSPOSE(_xlfn._xlws.SORT(_xlfn._xlws.FILTER(#REF!,#REF!=A362)))</f>
        <v>#REF!</v>
      </c>
    </row>
    <row r="363" spans="2:2" x14ac:dyDescent="0.25">
      <c r="B363" t="e" cm="1">
        <f t="array" ref="B363">TRANSPOSE(_xlfn._xlws.SORT(_xlfn._xlws.FILTER(#REF!,#REF!=A363)))</f>
        <v>#REF!</v>
      </c>
    </row>
    <row r="364" spans="2:2" x14ac:dyDescent="0.25">
      <c r="B364" t="e" cm="1">
        <f t="array" ref="B364">TRANSPOSE(_xlfn._xlws.SORT(_xlfn._xlws.FILTER(#REF!,#REF!=A364)))</f>
        <v>#REF!</v>
      </c>
    </row>
    <row r="365" spans="2:2" x14ac:dyDescent="0.25">
      <c r="B365" t="e" cm="1">
        <f t="array" ref="B365">TRANSPOSE(_xlfn._xlws.SORT(_xlfn._xlws.FILTER(#REF!,#REF!=A365)))</f>
        <v>#REF!</v>
      </c>
    </row>
    <row r="366" spans="2:2" x14ac:dyDescent="0.25">
      <c r="B366" t="e" cm="1">
        <f t="array" ref="B366">TRANSPOSE(_xlfn._xlws.SORT(_xlfn._xlws.FILTER(#REF!,#REF!=A366)))</f>
        <v>#REF!</v>
      </c>
    </row>
    <row r="367" spans="2:2" x14ac:dyDescent="0.25">
      <c r="B367" t="e" cm="1">
        <f t="array" ref="B367">TRANSPOSE(_xlfn._xlws.SORT(_xlfn._xlws.FILTER(#REF!,#REF!=A367)))</f>
        <v>#REF!</v>
      </c>
    </row>
    <row r="368" spans="2:2" x14ac:dyDescent="0.25">
      <c r="B368" t="e" cm="1">
        <f t="array" ref="B368">TRANSPOSE(_xlfn._xlws.SORT(_xlfn._xlws.FILTER(#REF!,#REF!=A368)))</f>
        <v>#REF!</v>
      </c>
    </row>
    <row r="369" spans="2:2" x14ac:dyDescent="0.25">
      <c r="B369" t="e" cm="1">
        <f t="array" ref="B369">TRANSPOSE(_xlfn._xlws.SORT(_xlfn._xlws.FILTER(#REF!,#REF!=A369)))</f>
        <v>#REF!</v>
      </c>
    </row>
    <row r="370" spans="2:2" x14ac:dyDescent="0.25">
      <c r="B370" t="e" cm="1">
        <f t="array" ref="B370">TRANSPOSE(_xlfn._xlws.SORT(_xlfn._xlws.FILTER(#REF!,#REF!=A370)))</f>
        <v>#REF!</v>
      </c>
    </row>
    <row r="371" spans="2:2" x14ac:dyDescent="0.25">
      <c r="B371" t="e" cm="1">
        <f t="array" ref="B371">TRANSPOSE(_xlfn._xlws.SORT(_xlfn._xlws.FILTER(#REF!,#REF!=A371)))</f>
        <v>#REF!</v>
      </c>
    </row>
    <row r="372" spans="2:2" x14ac:dyDescent="0.25">
      <c r="B372" t="e" cm="1">
        <f t="array" ref="B372">TRANSPOSE(_xlfn._xlws.SORT(_xlfn._xlws.FILTER(#REF!,#REF!=A372)))</f>
        <v>#REF!</v>
      </c>
    </row>
    <row r="373" spans="2:2" x14ac:dyDescent="0.25">
      <c r="B373" t="e" cm="1">
        <f t="array" ref="B373">TRANSPOSE(_xlfn._xlws.SORT(_xlfn._xlws.FILTER(#REF!,#REF!=A373)))</f>
        <v>#REF!</v>
      </c>
    </row>
    <row r="374" spans="2:2" x14ac:dyDescent="0.25">
      <c r="B374" t="e" cm="1">
        <f t="array" ref="B374">TRANSPOSE(_xlfn._xlws.SORT(_xlfn._xlws.FILTER(#REF!,#REF!=A374)))</f>
        <v>#REF!</v>
      </c>
    </row>
    <row r="375" spans="2:2" x14ac:dyDescent="0.25">
      <c r="B375" t="e" cm="1">
        <f t="array" ref="B375">TRANSPOSE(_xlfn._xlws.SORT(_xlfn._xlws.FILTER(#REF!,#REF!=A375)))</f>
        <v>#REF!</v>
      </c>
    </row>
    <row r="376" spans="2:2" x14ac:dyDescent="0.25">
      <c r="B376" t="e" cm="1">
        <f t="array" ref="B376">TRANSPOSE(_xlfn._xlws.SORT(_xlfn._xlws.FILTER(#REF!,#REF!=A376)))</f>
        <v>#REF!</v>
      </c>
    </row>
    <row r="377" spans="2:2" x14ac:dyDescent="0.25">
      <c r="B377" t="e" cm="1">
        <f t="array" ref="B377">TRANSPOSE(_xlfn._xlws.SORT(_xlfn._xlws.FILTER(#REF!,#REF!=A377)))</f>
        <v>#REF!</v>
      </c>
    </row>
    <row r="378" spans="2:2" x14ac:dyDescent="0.25">
      <c r="B378" t="e" cm="1">
        <f t="array" ref="B378">TRANSPOSE(_xlfn._xlws.SORT(_xlfn._xlws.FILTER(#REF!,#REF!=A378)))</f>
        <v>#REF!</v>
      </c>
    </row>
    <row r="379" spans="2:2" x14ac:dyDescent="0.25">
      <c r="B379" t="e" cm="1">
        <f t="array" ref="B379">TRANSPOSE(_xlfn._xlws.SORT(_xlfn._xlws.FILTER(#REF!,#REF!=A379)))</f>
        <v>#REF!</v>
      </c>
    </row>
    <row r="380" spans="2:2" x14ac:dyDescent="0.25">
      <c r="B380" t="e" cm="1">
        <f t="array" ref="B380">TRANSPOSE(_xlfn._xlws.SORT(_xlfn._xlws.FILTER(#REF!,#REF!=A380)))</f>
        <v>#REF!</v>
      </c>
    </row>
    <row r="381" spans="2:2" x14ac:dyDescent="0.25">
      <c r="B381" t="e" cm="1">
        <f t="array" ref="B381">TRANSPOSE(_xlfn._xlws.SORT(_xlfn._xlws.FILTER(#REF!,#REF!=A381)))</f>
        <v>#REF!</v>
      </c>
    </row>
    <row r="382" spans="2:2" x14ac:dyDescent="0.25">
      <c r="B382" t="e" cm="1">
        <f t="array" ref="B382">TRANSPOSE(_xlfn._xlws.SORT(_xlfn._xlws.FILTER(#REF!,#REF!=A382)))</f>
        <v>#REF!</v>
      </c>
    </row>
    <row r="383" spans="2:2" x14ac:dyDescent="0.25">
      <c r="B383" t="e" cm="1">
        <f t="array" ref="B383">TRANSPOSE(_xlfn._xlws.SORT(_xlfn._xlws.FILTER(#REF!,#REF!=A383)))</f>
        <v>#REF!</v>
      </c>
    </row>
    <row r="384" spans="2:2" x14ac:dyDescent="0.25">
      <c r="B384" t="e" cm="1">
        <f t="array" ref="B384">TRANSPOSE(_xlfn._xlws.SORT(_xlfn._xlws.FILTER(#REF!,#REF!=A384)))</f>
        <v>#REF!</v>
      </c>
    </row>
    <row r="385" spans="2:2" x14ac:dyDescent="0.25">
      <c r="B385" t="e" cm="1">
        <f t="array" ref="B385">TRANSPOSE(_xlfn._xlws.SORT(_xlfn._xlws.FILTER(#REF!,#REF!=A385)))</f>
        <v>#REF!</v>
      </c>
    </row>
    <row r="386" spans="2:2" x14ac:dyDescent="0.25">
      <c r="B386" t="e" cm="1">
        <f t="array" ref="B386">TRANSPOSE(_xlfn._xlws.SORT(_xlfn._xlws.FILTER(#REF!,#REF!=A386)))</f>
        <v>#REF!</v>
      </c>
    </row>
    <row r="387" spans="2:2" x14ac:dyDescent="0.25">
      <c r="B387" t="e" cm="1">
        <f t="array" ref="B387">TRANSPOSE(_xlfn._xlws.SORT(_xlfn._xlws.FILTER(#REF!,#REF!=A387)))</f>
        <v>#REF!</v>
      </c>
    </row>
    <row r="388" spans="2:2" x14ac:dyDescent="0.25">
      <c r="B388" t="e" cm="1">
        <f t="array" ref="B388">TRANSPOSE(_xlfn._xlws.SORT(_xlfn._xlws.FILTER(#REF!,#REF!=A388)))</f>
        <v>#REF!</v>
      </c>
    </row>
    <row r="389" spans="2:2" x14ac:dyDescent="0.25">
      <c r="B389" t="e" cm="1">
        <f t="array" ref="B389">TRANSPOSE(_xlfn._xlws.SORT(_xlfn._xlws.FILTER(#REF!,#REF!=A389)))</f>
        <v>#REF!</v>
      </c>
    </row>
    <row r="390" spans="2:2" x14ac:dyDescent="0.25">
      <c r="B390" t="e" cm="1">
        <f t="array" ref="B390">TRANSPOSE(_xlfn._xlws.SORT(_xlfn._xlws.FILTER(#REF!,#REF!=A390)))</f>
        <v>#REF!</v>
      </c>
    </row>
    <row r="391" spans="2:2" x14ac:dyDescent="0.25">
      <c r="B391" t="e" cm="1">
        <f t="array" ref="B391">TRANSPOSE(_xlfn._xlws.SORT(_xlfn._xlws.FILTER(#REF!,#REF!=A391)))</f>
        <v>#REF!</v>
      </c>
    </row>
    <row r="392" spans="2:2" x14ac:dyDescent="0.25">
      <c r="B392" t="e" cm="1">
        <f t="array" ref="B392">TRANSPOSE(_xlfn._xlws.SORT(_xlfn._xlws.FILTER(#REF!,#REF!=A392)))</f>
        <v>#REF!</v>
      </c>
    </row>
    <row r="393" spans="2:2" x14ac:dyDescent="0.25">
      <c r="B393" t="e" cm="1">
        <f t="array" ref="B393">TRANSPOSE(_xlfn._xlws.SORT(_xlfn._xlws.FILTER(#REF!,#REF!=A393)))</f>
        <v>#REF!</v>
      </c>
    </row>
    <row r="394" spans="2:2" x14ac:dyDescent="0.25">
      <c r="B394" t="e" cm="1">
        <f t="array" ref="B394">TRANSPOSE(_xlfn._xlws.SORT(_xlfn._xlws.FILTER(#REF!,#REF!=A394)))</f>
        <v>#REF!</v>
      </c>
    </row>
    <row r="395" spans="2:2" x14ac:dyDescent="0.25">
      <c r="B395" t="e" cm="1">
        <f t="array" ref="B395">TRANSPOSE(_xlfn._xlws.SORT(_xlfn._xlws.FILTER(#REF!,#REF!=A395)))</f>
        <v>#REF!</v>
      </c>
    </row>
    <row r="396" spans="2:2" x14ac:dyDescent="0.25">
      <c r="B396" t="e" cm="1">
        <f t="array" ref="B396">TRANSPOSE(_xlfn._xlws.SORT(_xlfn._xlws.FILTER(#REF!,#REF!=A396)))</f>
        <v>#REF!</v>
      </c>
    </row>
    <row r="397" spans="2:2" x14ac:dyDescent="0.25">
      <c r="B397" t="e" cm="1">
        <f t="array" ref="B397">TRANSPOSE(_xlfn._xlws.SORT(_xlfn._xlws.FILTER(#REF!,#REF!=A397)))</f>
        <v>#REF!</v>
      </c>
    </row>
    <row r="398" spans="2:2" x14ac:dyDescent="0.25">
      <c r="B398" t="e" cm="1">
        <f t="array" ref="B398">TRANSPOSE(_xlfn._xlws.SORT(_xlfn._xlws.FILTER(#REF!,#REF!=A398)))</f>
        <v>#REF!</v>
      </c>
    </row>
    <row r="399" spans="2:2" x14ac:dyDescent="0.25">
      <c r="B399" t="e" cm="1">
        <f t="array" ref="B399">TRANSPOSE(_xlfn._xlws.SORT(_xlfn._xlws.FILTER(#REF!,#REF!=A399)))</f>
        <v>#REF!</v>
      </c>
    </row>
    <row r="400" spans="2:2" x14ac:dyDescent="0.25">
      <c r="B400" t="e" cm="1">
        <f t="array" ref="B400">TRANSPOSE(_xlfn._xlws.SORT(_xlfn._xlws.FILTER(#REF!,#REF!=A400)))</f>
        <v>#REF!</v>
      </c>
    </row>
    <row r="401" spans="2:2" x14ac:dyDescent="0.25">
      <c r="B401" t="e" cm="1">
        <f t="array" ref="B401">TRANSPOSE(_xlfn._xlws.SORT(_xlfn._xlws.FILTER(#REF!,#REF!=A401)))</f>
        <v>#REF!</v>
      </c>
    </row>
    <row r="402" spans="2:2" x14ac:dyDescent="0.25">
      <c r="B402" t="e" cm="1">
        <f t="array" ref="B402">TRANSPOSE(_xlfn._xlws.SORT(_xlfn._xlws.FILTER(#REF!,#REF!=A402)))</f>
        <v>#REF!</v>
      </c>
    </row>
    <row r="403" spans="2:2" x14ac:dyDescent="0.25">
      <c r="B403" t="e" cm="1">
        <f t="array" ref="B403">TRANSPOSE(_xlfn._xlws.SORT(_xlfn._xlws.FILTER(#REF!,#REF!=A403)))</f>
        <v>#REF!</v>
      </c>
    </row>
    <row r="404" spans="2:2" x14ac:dyDescent="0.25">
      <c r="B404" t="e" cm="1">
        <f t="array" ref="B404">TRANSPOSE(_xlfn._xlws.SORT(_xlfn._xlws.FILTER(#REF!,#REF!=A404)))</f>
        <v>#REF!</v>
      </c>
    </row>
    <row r="405" spans="2:2" x14ac:dyDescent="0.25">
      <c r="B405" t="e" cm="1">
        <f t="array" ref="B405">TRANSPOSE(_xlfn._xlws.SORT(_xlfn._xlws.FILTER(#REF!,#REF!=A405)))</f>
        <v>#REF!</v>
      </c>
    </row>
    <row r="406" spans="2:2" x14ac:dyDescent="0.25">
      <c r="B406" t="e" cm="1">
        <f t="array" ref="B406">TRANSPOSE(_xlfn._xlws.SORT(_xlfn._xlws.FILTER(#REF!,#REF!=A406)))</f>
        <v>#REF!</v>
      </c>
    </row>
    <row r="407" spans="2:2" x14ac:dyDescent="0.25">
      <c r="B407" t="e" cm="1">
        <f t="array" ref="B407">TRANSPOSE(_xlfn._xlws.SORT(_xlfn._xlws.FILTER(#REF!,#REF!=A407)))</f>
        <v>#REF!</v>
      </c>
    </row>
    <row r="408" spans="2:2" x14ac:dyDescent="0.25">
      <c r="B408" t="e" cm="1">
        <f t="array" ref="B408">TRANSPOSE(_xlfn._xlws.SORT(_xlfn._xlws.FILTER(#REF!,#REF!=A408)))</f>
        <v>#REF!</v>
      </c>
    </row>
    <row r="409" spans="2:2" x14ac:dyDescent="0.25">
      <c r="B409" t="e" cm="1">
        <f t="array" ref="B409">TRANSPOSE(_xlfn._xlws.SORT(_xlfn._xlws.FILTER(#REF!,#REF!=A409)))</f>
        <v>#REF!</v>
      </c>
    </row>
    <row r="410" spans="2:2" x14ac:dyDescent="0.25">
      <c r="B410" t="e" cm="1">
        <f t="array" ref="B410">TRANSPOSE(_xlfn._xlws.SORT(_xlfn._xlws.FILTER(#REF!,#REF!=A410)))</f>
        <v>#REF!</v>
      </c>
    </row>
    <row r="411" spans="2:2" x14ac:dyDescent="0.25">
      <c r="B411" t="e" cm="1">
        <f t="array" ref="B411">TRANSPOSE(_xlfn._xlws.SORT(_xlfn._xlws.FILTER(#REF!,#REF!=A411)))</f>
        <v>#REF!</v>
      </c>
    </row>
    <row r="412" spans="2:2" x14ac:dyDescent="0.25">
      <c r="B412" t="e" cm="1">
        <f t="array" ref="B412">TRANSPOSE(_xlfn._xlws.SORT(_xlfn._xlws.FILTER(#REF!,#REF!=A412)))</f>
        <v>#REF!</v>
      </c>
    </row>
    <row r="413" spans="2:2" x14ac:dyDescent="0.25">
      <c r="B413" t="e" cm="1">
        <f t="array" ref="B413">TRANSPOSE(_xlfn._xlws.SORT(_xlfn._xlws.FILTER(#REF!,#REF!=A413)))</f>
        <v>#REF!</v>
      </c>
    </row>
    <row r="414" spans="2:2" x14ac:dyDescent="0.25">
      <c r="B414" t="e" cm="1">
        <f t="array" ref="B414">TRANSPOSE(_xlfn._xlws.SORT(_xlfn._xlws.FILTER(#REF!,#REF!=A414)))</f>
        <v>#REF!</v>
      </c>
    </row>
    <row r="415" spans="2:2" x14ac:dyDescent="0.25">
      <c r="B415" t="e" cm="1">
        <f t="array" ref="B415">TRANSPOSE(_xlfn._xlws.SORT(_xlfn._xlws.FILTER(#REF!,#REF!=A415)))</f>
        <v>#REF!</v>
      </c>
    </row>
    <row r="416" spans="2:2" x14ac:dyDescent="0.25">
      <c r="B416" t="e" cm="1">
        <f t="array" ref="B416">TRANSPOSE(_xlfn._xlws.SORT(_xlfn._xlws.FILTER(#REF!,#REF!=A416)))</f>
        <v>#REF!</v>
      </c>
    </row>
    <row r="417" spans="2:2" x14ac:dyDescent="0.25">
      <c r="B417" t="e" cm="1">
        <f t="array" ref="B417">TRANSPOSE(_xlfn._xlws.SORT(_xlfn._xlws.FILTER(#REF!,#REF!=A417)))</f>
        <v>#REF!</v>
      </c>
    </row>
    <row r="418" spans="2:2" x14ac:dyDescent="0.25">
      <c r="B418" t="e" cm="1">
        <f t="array" ref="B418">TRANSPOSE(_xlfn._xlws.SORT(_xlfn._xlws.FILTER(#REF!,#REF!=A418)))</f>
        <v>#REF!</v>
      </c>
    </row>
    <row r="419" spans="2:2" x14ac:dyDescent="0.25">
      <c r="B419" t="e" cm="1">
        <f t="array" ref="B419">TRANSPOSE(_xlfn._xlws.SORT(_xlfn._xlws.FILTER(#REF!,#REF!=A419)))</f>
        <v>#REF!</v>
      </c>
    </row>
    <row r="420" spans="2:2" x14ac:dyDescent="0.25">
      <c r="B420" t="e" cm="1">
        <f t="array" ref="B420">TRANSPOSE(_xlfn._xlws.SORT(_xlfn._xlws.FILTER(#REF!,#REF!=A420)))</f>
        <v>#REF!</v>
      </c>
    </row>
    <row r="421" spans="2:2" x14ac:dyDescent="0.25">
      <c r="B421" t="e" cm="1">
        <f t="array" ref="B421">TRANSPOSE(_xlfn._xlws.SORT(_xlfn._xlws.FILTER(#REF!,#REF!=A421)))</f>
        <v>#REF!</v>
      </c>
    </row>
    <row r="422" spans="2:2" x14ac:dyDescent="0.25">
      <c r="B422" t="e" cm="1">
        <f t="array" ref="B422">TRANSPOSE(_xlfn._xlws.SORT(_xlfn._xlws.FILTER(#REF!,#REF!=A422)))</f>
        <v>#REF!</v>
      </c>
    </row>
    <row r="423" spans="2:2" x14ac:dyDescent="0.25">
      <c r="B423" t="e" cm="1">
        <f t="array" ref="B423">TRANSPOSE(_xlfn._xlws.SORT(_xlfn._xlws.FILTER(#REF!,#REF!=A423)))</f>
        <v>#REF!</v>
      </c>
    </row>
    <row r="424" spans="2:2" x14ac:dyDescent="0.25">
      <c r="B424" t="e" cm="1">
        <f t="array" ref="B424">TRANSPOSE(_xlfn._xlws.SORT(_xlfn._xlws.FILTER(#REF!,#REF!=A424)))</f>
        <v>#REF!</v>
      </c>
    </row>
    <row r="425" spans="2:2" x14ac:dyDescent="0.25">
      <c r="B425" t="e" cm="1">
        <f t="array" ref="B425">TRANSPOSE(_xlfn._xlws.SORT(_xlfn._xlws.FILTER(#REF!,#REF!=A425)))</f>
        <v>#REF!</v>
      </c>
    </row>
    <row r="426" spans="2:2" x14ac:dyDescent="0.25">
      <c r="B426" t="e" cm="1">
        <f t="array" ref="B426">TRANSPOSE(_xlfn._xlws.SORT(_xlfn._xlws.FILTER(#REF!,#REF!=A426)))</f>
        <v>#REF!</v>
      </c>
    </row>
    <row r="427" spans="2:2" x14ac:dyDescent="0.25">
      <c r="B427" t="e" cm="1">
        <f t="array" ref="B427">TRANSPOSE(_xlfn._xlws.SORT(_xlfn._xlws.FILTER(#REF!,#REF!=A427)))</f>
        <v>#REF!</v>
      </c>
    </row>
    <row r="428" spans="2:2" x14ac:dyDescent="0.25">
      <c r="B428" t="e" cm="1">
        <f t="array" ref="B428">TRANSPOSE(_xlfn._xlws.SORT(_xlfn._xlws.FILTER(#REF!,#REF!=A428)))</f>
        <v>#REF!</v>
      </c>
    </row>
    <row r="429" spans="2:2" x14ac:dyDescent="0.25">
      <c r="B429" t="e" cm="1">
        <f t="array" ref="B429">TRANSPOSE(_xlfn._xlws.SORT(_xlfn._xlws.FILTER(#REF!,#REF!=A429)))</f>
        <v>#REF!</v>
      </c>
    </row>
    <row r="430" spans="2:2" x14ac:dyDescent="0.25">
      <c r="B430" t="e" cm="1">
        <f t="array" ref="B430">TRANSPOSE(_xlfn._xlws.SORT(_xlfn._xlws.FILTER(#REF!,#REF!=A430)))</f>
        <v>#REF!</v>
      </c>
    </row>
    <row r="431" spans="2:2" x14ac:dyDescent="0.25">
      <c r="B431" t="e" cm="1">
        <f t="array" ref="B431">TRANSPOSE(_xlfn._xlws.SORT(_xlfn._xlws.FILTER(#REF!,#REF!=A431)))</f>
        <v>#REF!</v>
      </c>
    </row>
    <row r="432" spans="2:2" x14ac:dyDescent="0.25">
      <c r="B432" t="e" cm="1">
        <f t="array" ref="B432">TRANSPOSE(_xlfn._xlws.SORT(_xlfn._xlws.FILTER(#REF!,#REF!=A432)))</f>
        <v>#REF!</v>
      </c>
    </row>
    <row r="433" spans="2:2" x14ac:dyDescent="0.25">
      <c r="B433" t="e" cm="1">
        <f t="array" ref="B433">TRANSPOSE(_xlfn._xlws.SORT(_xlfn._xlws.FILTER(#REF!,#REF!=A433)))</f>
        <v>#REF!</v>
      </c>
    </row>
    <row r="434" spans="2:2" x14ac:dyDescent="0.25">
      <c r="B434" t="e" cm="1">
        <f t="array" ref="B434">TRANSPOSE(_xlfn._xlws.SORT(_xlfn._xlws.FILTER(#REF!,#REF!=A434)))</f>
        <v>#REF!</v>
      </c>
    </row>
    <row r="435" spans="2:2" x14ac:dyDescent="0.25">
      <c r="B435" t="e" cm="1">
        <f t="array" ref="B435">TRANSPOSE(_xlfn._xlws.SORT(_xlfn._xlws.FILTER(#REF!,#REF!=A435)))</f>
        <v>#REF!</v>
      </c>
    </row>
    <row r="436" spans="2:2" x14ac:dyDescent="0.25">
      <c r="B436" t="e" cm="1">
        <f t="array" ref="B436">TRANSPOSE(_xlfn._xlws.SORT(_xlfn._xlws.FILTER(#REF!,#REF!=A436)))</f>
        <v>#REF!</v>
      </c>
    </row>
    <row r="437" spans="2:2" x14ac:dyDescent="0.25">
      <c r="B437" t="e" cm="1">
        <f t="array" ref="B437">TRANSPOSE(_xlfn._xlws.SORT(_xlfn._xlws.FILTER(#REF!,#REF!=A437)))</f>
        <v>#REF!</v>
      </c>
    </row>
    <row r="438" spans="2:2" x14ac:dyDescent="0.25">
      <c r="B438" t="e" cm="1">
        <f t="array" ref="B438">TRANSPOSE(_xlfn._xlws.SORT(_xlfn._xlws.FILTER(#REF!,#REF!=A438)))</f>
        <v>#REF!</v>
      </c>
    </row>
    <row r="439" spans="2:2" x14ac:dyDescent="0.25">
      <c r="B439" t="e" cm="1">
        <f t="array" ref="B439">TRANSPOSE(_xlfn._xlws.SORT(_xlfn._xlws.FILTER(#REF!,#REF!=A439)))</f>
        <v>#REF!</v>
      </c>
    </row>
    <row r="440" spans="2:2" x14ac:dyDescent="0.25">
      <c r="B440" t="e" cm="1">
        <f t="array" ref="B440">TRANSPOSE(_xlfn._xlws.SORT(_xlfn._xlws.FILTER(#REF!,#REF!=A440)))</f>
        <v>#REF!</v>
      </c>
    </row>
    <row r="441" spans="2:2" x14ac:dyDescent="0.25">
      <c r="B441" t="e" cm="1">
        <f t="array" ref="B441">TRANSPOSE(_xlfn._xlws.SORT(_xlfn._xlws.FILTER(#REF!,#REF!=A441)))</f>
        <v>#REF!</v>
      </c>
    </row>
    <row r="442" spans="2:2" x14ac:dyDescent="0.25">
      <c r="B442" t="e" cm="1">
        <f t="array" ref="B442">TRANSPOSE(_xlfn._xlws.SORT(_xlfn._xlws.FILTER(#REF!,#REF!=A442)))</f>
        <v>#REF!</v>
      </c>
    </row>
    <row r="443" spans="2:2" x14ac:dyDescent="0.25">
      <c r="B443" t="e" cm="1">
        <f t="array" ref="B443">TRANSPOSE(_xlfn._xlws.SORT(_xlfn._xlws.FILTER(#REF!,#REF!=A443)))</f>
        <v>#REF!</v>
      </c>
    </row>
    <row r="444" spans="2:2" x14ac:dyDescent="0.25">
      <c r="B444" t="e" cm="1">
        <f t="array" ref="B444">TRANSPOSE(_xlfn._xlws.SORT(_xlfn._xlws.FILTER(#REF!,#REF!=A444)))</f>
        <v>#REF!</v>
      </c>
    </row>
    <row r="445" spans="2:2" x14ac:dyDescent="0.25">
      <c r="B445" t="e" cm="1">
        <f t="array" ref="B445">TRANSPOSE(_xlfn._xlws.SORT(_xlfn._xlws.FILTER(#REF!,#REF!=A445)))</f>
        <v>#REF!</v>
      </c>
    </row>
    <row r="446" spans="2:2" x14ac:dyDescent="0.25">
      <c r="B446" t="e" cm="1">
        <f t="array" ref="B446">TRANSPOSE(_xlfn._xlws.SORT(_xlfn._xlws.FILTER(#REF!,#REF!=A446)))</f>
        <v>#REF!</v>
      </c>
    </row>
    <row r="447" spans="2:2" x14ac:dyDescent="0.25">
      <c r="B447" t="e" cm="1">
        <f t="array" ref="B447">TRANSPOSE(_xlfn._xlws.SORT(_xlfn._xlws.FILTER(#REF!,#REF!=A447)))</f>
        <v>#REF!</v>
      </c>
    </row>
    <row r="448" spans="2:2" x14ac:dyDescent="0.25">
      <c r="B448" t="e" cm="1">
        <f t="array" ref="B448">TRANSPOSE(_xlfn._xlws.SORT(_xlfn._xlws.FILTER(#REF!,#REF!=A448)))</f>
        <v>#REF!</v>
      </c>
    </row>
    <row r="449" spans="2:2" x14ac:dyDescent="0.25">
      <c r="B449" t="e" cm="1">
        <f t="array" ref="B449">TRANSPOSE(_xlfn._xlws.SORT(_xlfn._xlws.FILTER(#REF!,#REF!=A449)))</f>
        <v>#REF!</v>
      </c>
    </row>
    <row r="450" spans="2:2" x14ac:dyDescent="0.25">
      <c r="B450" t="e" cm="1">
        <f t="array" ref="B450">TRANSPOSE(_xlfn._xlws.SORT(_xlfn._xlws.FILTER(#REF!,#REF!=A450)))</f>
        <v>#REF!</v>
      </c>
    </row>
    <row r="451" spans="2:2" x14ac:dyDescent="0.25">
      <c r="B451" t="e" cm="1">
        <f t="array" ref="B451">TRANSPOSE(_xlfn._xlws.SORT(_xlfn._xlws.FILTER(#REF!,#REF!=A451)))</f>
        <v>#REF!</v>
      </c>
    </row>
    <row r="452" spans="2:2" x14ac:dyDescent="0.25">
      <c r="B452" t="e" cm="1">
        <f t="array" ref="B452">TRANSPOSE(_xlfn._xlws.SORT(_xlfn._xlws.FILTER(#REF!,#REF!=A452)))</f>
        <v>#REF!</v>
      </c>
    </row>
    <row r="453" spans="2:2" x14ac:dyDescent="0.25">
      <c r="B453" t="e" cm="1">
        <f t="array" ref="B453">TRANSPOSE(_xlfn._xlws.SORT(_xlfn._xlws.FILTER(#REF!,#REF!=A453)))</f>
        <v>#REF!</v>
      </c>
    </row>
    <row r="454" spans="2:2" x14ac:dyDescent="0.25">
      <c r="B454" t="e" cm="1">
        <f t="array" ref="B454">TRANSPOSE(_xlfn._xlws.SORT(_xlfn._xlws.FILTER(#REF!,#REF!=A454)))</f>
        <v>#REF!</v>
      </c>
    </row>
    <row r="455" spans="2:2" x14ac:dyDescent="0.25">
      <c r="B455" t="e" cm="1">
        <f t="array" ref="B455">TRANSPOSE(_xlfn._xlws.SORT(_xlfn._xlws.FILTER(#REF!,#REF!=A455)))</f>
        <v>#REF!</v>
      </c>
    </row>
    <row r="456" spans="2:2" x14ac:dyDescent="0.25">
      <c r="B456" t="e" cm="1">
        <f t="array" ref="B456">TRANSPOSE(_xlfn._xlws.SORT(_xlfn._xlws.FILTER(#REF!,#REF!=A456)))</f>
        <v>#REF!</v>
      </c>
    </row>
    <row r="457" spans="2:2" x14ac:dyDescent="0.25">
      <c r="B457" t="e" cm="1">
        <f t="array" ref="B457">TRANSPOSE(_xlfn._xlws.SORT(_xlfn._xlws.FILTER(#REF!,#REF!=A457)))</f>
        <v>#REF!</v>
      </c>
    </row>
    <row r="458" spans="2:2" x14ac:dyDescent="0.25">
      <c r="B458" t="e" cm="1">
        <f t="array" ref="B458">TRANSPOSE(_xlfn._xlws.SORT(_xlfn._xlws.FILTER(#REF!,#REF!=A458)))</f>
        <v>#REF!</v>
      </c>
    </row>
    <row r="459" spans="2:2" x14ac:dyDescent="0.25">
      <c r="B459" t="e" cm="1">
        <f t="array" ref="B459">TRANSPOSE(_xlfn._xlws.SORT(_xlfn._xlws.FILTER(#REF!,#REF!=A459)))</f>
        <v>#REF!</v>
      </c>
    </row>
    <row r="460" spans="2:2" x14ac:dyDescent="0.25">
      <c r="B460" t="e" cm="1">
        <f t="array" ref="B460">TRANSPOSE(_xlfn._xlws.SORT(_xlfn._xlws.FILTER(#REF!,#REF!=A460)))</f>
        <v>#REF!</v>
      </c>
    </row>
    <row r="461" spans="2:2" x14ac:dyDescent="0.25">
      <c r="B461" t="e" cm="1">
        <f t="array" ref="B461">TRANSPOSE(_xlfn._xlws.SORT(_xlfn._xlws.FILTER(#REF!,#REF!=A461)))</f>
        <v>#REF!</v>
      </c>
    </row>
    <row r="462" spans="2:2" x14ac:dyDescent="0.25">
      <c r="B462" t="e" cm="1">
        <f t="array" ref="B462">TRANSPOSE(_xlfn._xlws.SORT(_xlfn._xlws.FILTER(#REF!,#REF!=A462)))</f>
        <v>#REF!</v>
      </c>
    </row>
    <row r="463" spans="2:2" x14ac:dyDescent="0.25">
      <c r="B463" t="e" cm="1">
        <f t="array" ref="B463">TRANSPOSE(_xlfn._xlws.SORT(_xlfn._xlws.FILTER(#REF!,#REF!=A463)))</f>
        <v>#REF!</v>
      </c>
    </row>
    <row r="464" spans="2:2" x14ac:dyDescent="0.25">
      <c r="B464" t="e" cm="1">
        <f t="array" ref="B464">TRANSPOSE(_xlfn._xlws.SORT(_xlfn._xlws.FILTER(#REF!,#REF!=A464)))</f>
        <v>#REF!</v>
      </c>
    </row>
    <row r="465" spans="2:2" x14ac:dyDescent="0.25">
      <c r="B465" t="e" cm="1">
        <f t="array" ref="B465">TRANSPOSE(_xlfn._xlws.SORT(_xlfn._xlws.FILTER(#REF!,#REF!=A465)))</f>
        <v>#REF!</v>
      </c>
    </row>
    <row r="466" spans="2:2" x14ac:dyDescent="0.25">
      <c r="B466" t="e" cm="1">
        <f t="array" ref="B466">TRANSPOSE(_xlfn._xlws.SORT(_xlfn._xlws.FILTER(#REF!,#REF!=A466)))</f>
        <v>#REF!</v>
      </c>
    </row>
    <row r="467" spans="2:2" x14ac:dyDescent="0.25">
      <c r="B467" t="e" cm="1">
        <f t="array" ref="B467">TRANSPOSE(_xlfn._xlws.SORT(_xlfn._xlws.FILTER(#REF!,#REF!=A467)))</f>
        <v>#REF!</v>
      </c>
    </row>
    <row r="468" spans="2:2" x14ac:dyDescent="0.25">
      <c r="B468" t="e" cm="1">
        <f t="array" ref="B468">TRANSPOSE(_xlfn._xlws.SORT(_xlfn._xlws.FILTER(#REF!,#REF!=A468)))</f>
        <v>#REF!</v>
      </c>
    </row>
    <row r="469" spans="2:2" x14ac:dyDescent="0.25">
      <c r="B469" t="e" cm="1">
        <f t="array" ref="B469">TRANSPOSE(_xlfn._xlws.SORT(_xlfn._xlws.FILTER(#REF!,#REF!=A469)))</f>
        <v>#REF!</v>
      </c>
    </row>
    <row r="470" spans="2:2" x14ac:dyDescent="0.25">
      <c r="B470" t="e" cm="1">
        <f t="array" ref="B470">TRANSPOSE(_xlfn._xlws.SORT(_xlfn._xlws.FILTER(#REF!,#REF!=A470)))</f>
        <v>#REF!</v>
      </c>
    </row>
    <row r="471" spans="2:2" x14ac:dyDescent="0.25">
      <c r="B471" t="e" cm="1">
        <f t="array" ref="B471">TRANSPOSE(_xlfn._xlws.SORT(_xlfn._xlws.FILTER(#REF!,#REF!=A471)))</f>
        <v>#REF!</v>
      </c>
    </row>
    <row r="472" spans="2:2" x14ac:dyDescent="0.25">
      <c r="B472" t="e" cm="1">
        <f t="array" ref="B472">TRANSPOSE(_xlfn._xlws.SORT(_xlfn._xlws.FILTER(#REF!,#REF!=A472)))</f>
        <v>#REF!</v>
      </c>
    </row>
    <row r="473" spans="2:2" x14ac:dyDescent="0.25">
      <c r="B473" t="e" cm="1">
        <f t="array" ref="B473">TRANSPOSE(_xlfn._xlws.SORT(_xlfn._xlws.FILTER(#REF!,#REF!=A473)))</f>
        <v>#REF!</v>
      </c>
    </row>
    <row r="474" spans="2:2" x14ac:dyDescent="0.25">
      <c r="B474" t="e" cm="1">
        <f t="array" ref="B474">TRANSPOSE(_xlfn._xlws.SORT(_xlfn._xlws.FILTER(#REF!,#REF!=A474)))</f>
        <v>#REF!</v>
      </c>
    </row>
    <row r="475" spans="2:2" x14ac:dyDescent="0.25">
      <c r="B475" t="e" cm="1">
        <f t="array" ref="B475">TRANSPOSE(_xlfn._xlws.SORT(_xlfn._xlws.FILTER(#REF!,#REF!=A475)))</f>
        <v>#REF!</v>
      </c>
    </row>
    <row r="476" spans="2:2" x14ac:dyDescent="0.25">
      <c r="B476" t="e" cm="1">
        <f t="array" ref="B476">TRANSPOSE(_xlfn._xlws.SORT(_xlfn._xlws.FILTER(#REF!,#REF!=A476)))</f>
        <v>#REF!</v>
      </c>
    </row>
    <row r="477" spans="2:2" x14ac:dyDescent="0.25">
      <c r="B477" t="e" cm="1">
        <f t="array" ref="B477">TRANSPOSE(_xlfn._xlws.SORT(_xlfn._xlws.FILTER(#REF!,#REF!=A477)))</f>
        <v>#REF!</v>
      </c>
    </row>
    <row r="478" spans="2:2" x14ac:dyDescent="0.25">
      <c r="B478" t="e" cm="1">
        <f t="array" ref="B478">TRANSPOSE(_xlfn._xlws.SORT(_xlfn._xlws.FILTER(#REF!,#REF!=A478)))</f>
        <v>#REF!</v>
      </c>
    </row>
    <row r="479" spans="2:2" x14ac:dyDescent="0.25">
      <c r="B479" t="e" cm="1">
        <f t="array" ref="B479">TRANSPOSE(_xlfn._xlws.SORT(_xlfn._xlws.FILTER(#REF!,#REF!=A479)))</f>
        <v>#REF!</v>
      </c>
    </row>
    <row r="480" spans="2:2" x14ac:dyDescent="0.25">
      <c r="B480" t="e" cm="1">
        <f t="array" ref="B480">TRANSPOSE(_xlfn._xlws.SORT(_xlfn._xlws.FILTER(#REF!,#REF!=A480)))</f>
        <v>#REF!</v>
      </c>
    </row>
    <row r="481" spans="2:2" x14ac:dyDescent="0.25">
      <c r="B481" t="e" cm="1">
        <f t="array" ref="B481">TRANSPOSE(_xlfn._xlws.SORT(_xlfn._xlws.FILTER(#REF!,#REF!=A481)))</f>
        <v>#REF!</v>
      </c>
    </row>
    <row r="482" spans="2:2" x14ac:dyDescent="0.25">
      <c r="B482" t="e" cm="1">
        <f t="array" ref="B482">TRANSPOSE(_xlfn._xlws.SORT(_xlfn._xlws.FILTER(#REF!,#REF!=A482)))</f>
        <v>#REF!</v>
      </c>
    </row>
    <row r="483" spans="2:2" x14ac:dyDescent="0.25">
      <c r="B483" t="e" cm="1">
        <f t="array" ref="B483">TRANSPOSE(_xlfn._xlws.SORT(_xlfn._xlws.FILTER(#REF!,#REF!=A483)))</f>
        <v>#REF!</v>
      </c>
    </row>
    <row r="484" spans="2:2" x14ac:dyDescent="0.25">
      <c r="B484" t="e" cm="1">
        <f t="array" ref="B484">TRANSPOSE(_xlfn._xlws.SORT(_xlfn._xlws.FILTER(#REF!,#REF!=A484)))</f>
        <v>#REF!</v>
      </c>
    </row>
    <row r="485" spans="2:2" x14ac:dyDescent="0.25">
      <c r="B485" t="e" cm="1">
        <f t="array" ref="B485">TRANSPOSE(_xlfn._xlws.SORT(_xlfn._xlws.FILTER(#REF!,#REF!=A485)))</f>
        <v>#REF!</v>
      </c>
    </row>
    <row r="486" spans="2:2" x14ac:dyDescent="0.25">
      <c r="B486" t="e" cm="1">
        <f t="array" ref="B486">TRANSPOSE(_xlfn._xlws.SORT(_xlfn._xlws.FILTER(#REF!,#REF!=A486)))</f>
        <v>#REF!</v>
      </c>
    </row>
    <row r="487" spans="2:2" x14ac:dyDescent="0.25">
      <c r="B487" t="e" cm="1">
        <f t="array" ref="B487">TRANSPOSE(_xlfn._xlws.SORT(_xlfn._xlws.FILTER(#REF!,#REF!=A487)))</f>
        <v>#REF!</v>
      </c>
    </row>
    <row r="488" spans="2:2" x14ac:dyDescent="0.25">
      <c r="B488" t="e" cm="1">
        <f t="array" ref="B488">TRANSPOSE(_xlfn._xlws.SORT(_xlfn._xlws.FILTER(#REF!,#REF!=A488)))</f>
        <v>#REF!</v>
      </c>
    </row>
    <row r="489" spans="2:2" x14ac:dyDescent="0.25">
      <c r="B489" t="e" cm="1">
        <f t="array" ref="B489">TRANSPOSE(_xlfn._xlws.SORT(_xlfn._xlws.FILTER(#REF!,#REF!=A489)))</f>
        <v>#REF!</v>
      </c>
    </row>
    <row r="490" spans="2:2" x14ac:dyDescent="0.25">
      <c r="B490" t="e" cm="1">
        <f t="array" ref="B490">TRANSPOSE(_xlfn._xlws.SORT(_xlfn._xlws.FILTER(#REF!,#REF!=A490)))</f>
        <v>#REF!</v>
      </c>
    </row>
    <row r="491" spans="2:2" x14ac:dyDescent="0.25">
      <c r="B491" t="e" cm="1">
        <f t="array" ref="B491">TRANSPOSE(_xlfn._xlws.SORT(_xlfn._xlws.FILTER(#REF!,#REF!=A491)))</f>
        <v>#REF!</v>
      </c>
    </row>
    <row r="492" spans="2:2" x14ac:dyDescent="0.25">
      <c r="B492" t="e" cm="1">
        <f t="array" ref="B492">TRANSPOSE(_xlfn._xlws.SORT(_xlfn._xlws.FILTER(#REF!,#REF!=A492)))</f>
        <v>#REF!</v>
      </c>
    </row>
    <row r="493" spans="2:2" x14ac:dyDescent="0.25">
      <c r="B493" t="e" cm="1">
        <f t="array" ref="B493">TRANSPOSE(_xlfn._xlws.SORT(_xlfn._xlws.FILTER(#REF!,#REF!=A493)))</f>
        <v>#REF!</v>
      </c>
    </row>
    <row r="494" spans="2:2" x14ac:dyDescent="0.25">
      <c r="B494" t="e" cm="1">
        <f t="array" ref="B494">TRANSPOSE(_xlfn._xlws.SORT(_xlfn._xlws.FILTER(#REF!,#REF!=A494)))</f>
        <v>#REF!</v>
      </c>
    </row>
    <row r="495" spans="2:2" x14ac:dyDescent="0.25">
      <c r="B495" t="e" cm="1">
        <f t="array" ref="B495">TRANSPOSE(_xlfn._xlws.SORT(_xlfn._xlws.FILTER(#REF!,#REF!=A495)))</f>
        <v>#REF!</v>
      </c>
    </row>
    <row r="496" spans="2:2" x14ac:dyDescent="0.25">
      <c r="B496" t="e" cm="1">
        <f t="array" ref="B496">TRANSPOSE(_xlfn._xlws.SORT(_xlfn._xlws.FILTER(#REF!,#REF!=A496)))</f>
        <v>#REF!</v>
      </c>
    </row>
    <row r="497" spans="2:2" x14ac:dyDescent="0.25">
      <c r="B497" t="e" cm="1">
        <f t="array" ref="B497">TRANSPOSE(_xlfn._xlws.SORT(_xlfn._xlws.FILTER(#REF!,#REF!=A497)))</f>
        <v>#REF!</v>
      </c>
    </row>
    <row r="498" spans="2:2" x14ac:dyDescent="0.25">
      <c r="B498" t="e" cm="1">
        <f t="array" ref="B498">TRANSPOSE(_xlfn._xlws.SORT(_xlfn._xlws.FILTER(#REF!,#REF!=A498)))</f>
        <v>#REF!</v>
      </c>
    </row>
    <row r="499" spans="2:2" x14ac:dyDescent="0.25">
      <c r="B499" t="e" cm="1">
        <f t="array" ref="B499">TRANSPOSE(_xlfn._xlws.SORT(_xlfn._xlws.FILTER(#REF!,#REF!=A499)))</f>
        <v>#REF!</v>
      </c>
    </row>
    <row r="500" spans="2:2" s="94" customFormat="1" x14ac:dyDescent="0.25">
      <c r="B500" s="94" t="e" cm="1">
        <f t="array" ref="B500">TRANSPOSE(_xlfn._xlws.SORT(_xlfn._xlws.FILTER(#REF!,#REF!=A500)))</f>
        <v>#REF!</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CJ198"/>
  <sheetViews>
    <sheetView topLeftCell="AS1" zoomScale="70" zoomScaleNormal="70" workbookViewId="0">
      <pane ySplit="2" topLeftCell="A3" activePane="bottomLeft" state="frozen"/>
      <selection activeCell="J36" sqref="J36"/>
      <selection pane="bottomLeft" activeCell="BC2" sqref="BC2"/>
    </sheetView>
  </sheetViews>
  <sheetFormatPr defaultRowHeight="15" x14ac:dyDescent="0.25"/>
  <cols>
    <col min="1" max="88" width="10" customWidth="1"/>
  </cols>
  <sheetData>
    <row r="1" spans="1:88" x14ac:dyDescent="0.25">
      <c r="A1" s="7" t="s">
        <v>1024</v>
      </c>
      <c r="B1" s="124" t="s">
        <v>6836</v>
      </c>
      <c r="C1" s="124"/>
      <c r="D1" s="7"/>
      <c r="E1" s="7" t="s">
        <v>8397</v>
      </c>
      <c r="F1" s="7"/>
      <c r="G1" s="7" t="s">
        <v>49</v>
      </c>
      <c r="H1" s="7"/>
      <c r="I1" s="7" t="s">
        <v>51</v>
      </c>
      <c r="J1" s="7"/>
      <c r="K1" s="7"/>
      <c r="L1" s="7"/>
      <c r="M1" s="7" t="s">
        <v>1025</v>
      </c>
      <c r="N1" s="7"/>
      <c r="O1" s="7"/>
      <c r="P1" s="7"/>
      <c r="Q1" s="7"/>
      <c r="R1" s="7"/>
      <c r="S1" s="7" t="s">
        <v>8205</v>
      </c>
      <c r="T1" s="7"/>
      <c r="U1" s="7" t="s">
        <v>448</v>
      </c>
      <c r="V1" s="7"/>
      <c r="W1" s="7"/>
      <c r="X1" s="7"/>
      <c r="Y1" s="7" t="s">
        <v>55</v>
      </c>
      <c r="Z1" s="7"/>
      <c r="AA1" s="7"/>
      <c r="AB1" s="7"/>
      <c r="AC1" s="7"/>
      <c r="AD1" s="7" t="s">
        <v>56</v>
      </c>
      <c r="AE1" s="7" t="s">
        <v>56</v>
      </c>
      <c r="AF1" s="7" t="s">
        <v>60</v>
      </c>
      <c r="AG1" s="7"/>
      <c r="AH1" s="7"/>
      <c r="AI1" s="7"/>
      <c r="AJ1" s="7" t="s">
        <v>2286</v>
      </c>
      <c r="AK1" s="7"/>
      <c r="AM1" s="7" t="s">
        <v>62</v>
      </c>
      <c r="AN1" s="7"/>
      <c r="AO1" s="7" t="s">
        <v>1585</v>
      </c>
      <c r="AP1" s="7"/>
      <c r="AQ1" s="7" t="s">
        <v>64</v>
      </c>
      <c r="AR1" s="7"/>
      <c r="AS1" s="7"/>
      <c r="AT1" s="7"/>
      <c r="AW1" s="7" t="s">
        <v>1583</v>
      </c>
      <c r="AX1" s="7"/>
      <c r="AY1" s="7"/>
      <c r="AZ1" s="7"/>
      <c r="BA1" s="7"/>
      <c r="BB1" s="7" t="s">
        <v>2287</v>
      </c>
      <c r="BD1" s="7" t="s">
        <v>2287</v>
      </c>
      <c r="BE1" s="7" t="s">
        <v>66</v>
      </c>
      <c r="BH1" s="7"/>
      <c r="BI1" s="7"/>
      <c r="BJ1" s="7"/>
      <c r="BL1" s="7" t="s">
        <v>69</v>
      </c>
      <c r="BM1" s="7" t="s">
        <v>72</v>
      </c>
      <c r="BN1" s="7"/>
      <c r="BO1" t="s">
        <v>3005</v>
      </c>
      <c r="CJ1" t="s">
        <v>8260</v>
      </c>
    </row>
    <row r="2" spans="1:88" s="74" customFormat="1" x14ac:dyDescent="0.25">
      <c r="A2" s="5" t="s">
        <v>1027</v>
      </c>
      <c r="B2" s="5" t="s">
        <v>1028</v>
      </c>
      <c r="C2" s="5" t="s">
        <v>1029</v>
      </c>
      <c r="D2" s="5" t="s">
        <v>1030</v>
      </c>
      <c r="E2" s="5" t="s">
        <v>8398</v>
      </c>
      <c r="F2" s="5" t="s">
        <v>8399</v>
      </c>
      <c r="G2" s="5" t="s">
        <v>1031</v>
      </c>
      <c r="H2" s="5" t="s">
        <v>1032</v>
      </c>
      <c r="I2" s="5" t="s">
        <v>1033</v>
      </c>
      <c r="J2" s="5" t="s">
        <v>8160</v>
      </c>
      <c r="K2" s="5" t="s">
        <v>1034</v>
      </c>
      <c r="L2" s="5" t="s">
        <v>1035</v>
      </c>
      <c r="M2" s="5" t="s">
        <v>1036</v>
      </c>
      <c r="N2" s="5" t="s">
        <v>1037</v>
      </c>
      <c r="O2" s="5" t="s">
        <v>1038</v>
      </c>
      <c r="P2" s="5" t="s">
        <v>1039</v>
      </c>
      <c r="Q2" s="5" t="s">
        <v>1414</v>
      </c>
      <c r="R2" s="5" t="s">
        <v>1026</v>
      </c>
      <c r="S2" s="5" t="s">
        <v>8199</v>
      </c>
      <c r="T2" s="5" t="s">
        <v>8200</v>
      </c>
      <c r="U2" s="5" t="s">
        <v>8215</v>
      </c>
      <c r="V2" s="5" t="s">
        <v>8214</v>
      </c>
      <c r="W2" s="5" t="s">
        <v>2041</v>
      </c>
      <c r="X2" s="5" t="s">
        <v>2042</v>
      </c>
      <c r="Y2" s="5" t="s">
        <v>1040</v>
      </c>
      <c r="Z2" s="5" t="s">
        <v>1041</v>
      </c>
      <c r="AA2" s="5" t="s">
        <v>1042</v>
      </c>
      <c r="AB2" s="5" t="s">
        <v>1043</v>
      </c>
      <c r="AC2" s="5" t="s">
        <v>1044</v>
      </c>
      <c r="AD2" s="5" t="s">
        <v>2998</v>
      </c>
      <c r="AE2" s="123" t="s">
        <v>6798</v>
      </c>
      <c r="AF2" s="5" t="s">
        <v>1045</v>
      </c>
      <c r="AG2" s="5" t="s">
        <v>1046</v>
      </c>
      <c r="AH2" s="5" t="s">
        <v>1048</v>
      </c>
      <c r="AI2" s="5" t="s">
        <v>1047</v>
      </c>
      <c r="AJ2" s="5" t="s">
        <v>3060</v>
      </c>
      <c r="AK2" s="5" t="s">
        <v>3061</v>
      </c>
      <c r="AL2" s="5" t="s">
        <v>3062</v>
      </c>
      <c r="AM2" s="5" t="s">
        <v>1049</v>
      </c>
      <c r="AN2" s="5" t="s">
        <v>1058</v>
      </c>
      <c r="AO2" s="5" t="s">
        <v>3085</v>
      </c>
      <c r="AP2" s="5" t="s">
        <v>3086</v>
      </c>
      <c r="AQ2" s="5" t="s">
        <v>1050</v>
      </c>
      <c r="AR2" s="5" t="s">
        <v>1054</v>
      </c>
      <c r="AS2" s="5" t="s">
        <v>1051</v>
      </c>
      <c r="AT2" s="5" t="s">
        <v>1055</v>
      </c>
      <c r="AU2" s="5" t="s">
        <v>3074</v>
      </c>
      <c r="AV2" s="5" t="s">
        <v>3075</v>
      </c>
      <c r="AW2" s="74" t="s">
        <v>2990</v>
      </c>
      <c r="AX2" s="74" t="s">
        <v>2988</v>
      </c>
      <c r="AY2" s="74" t="s">
        <v>2989</v>
      </c>
      <c r="AZ2" s="74" t="s">
        <v>2991</v>
      </c>
      <c r="BA2" s="74" t="s">
        <v>2992</v>
      </c>
      <c r="BB2" s="5" t="s">
        <v>6748</v>
      </c>
      <c r="BC2" s="5" t="s">
        <v>6756</v>
      </c>
      <c r="BD2" s="5" t="s">
        <v>2981</v>
      </c>
      <c r="BE2" s="123" t="s">
        <v>6837</v>
      </c>
      <c r="BF2" s="5" t="s">
        <v>6838</v>
      </c>
      <c r="BG2" s="5" t="s">
        <v>1052</v>
      </c>
      <c r="BH2" s="5" t="s">
        <v>1056</v>
      </c>
      <c r="BI2" s="5" t="s">
        <v>1053</v>
      </c>
      <c r="BJ2" s="5" t="s">
        <v>1057</v>
      </c>
      <c r="BK2" s="5" t="s">
        <v>2993</v>
      </c>
      <c r="BL2" s="5" t="s">
        <v>1059</v>
      </c>
      <c r="BM2" s="5" t="s">
        <v>3115</v>
      </c>
      <c r="BN2" s="5" t="s">
        <v>3116</v>
      </c>
      <c r="BO2" s="5" t="s">
        <v>3006</v>
      </c>
      <c r="BP2" s="5" t="s">
        <v>3019</v>
      </c>
      <c r="BQ2" s="5" t="s">
        <v>3007</v>
      </c>
      <c r="BR2" s="5" t="s">
        <v>3020</v>
      </c>
      <c r="BS2" s="5" t="s">
        <v>3008</v>
      </c>
      <c r="BT2" s="5" t="s">
        <v>3021</v>
      </c>
      <c r="BU2" s="5" t="s">
        <v>3009</v>
      </c>
      <c r="BV2" s="5" t="s">
        <v>3014</v>
      </c>
      <c r="BW2" s="5" t="s">
        <v>3022</v>
      </c>
      <c r="BX2" s="5" t="s">
        <v>3010</v>
      </c>
      <c r="BY2" s="5" t="s">
        <v>3015</v>
      </c>
      <c r="BZ2" s="5" t="s">
        <v>3023</v>
      </c>
      <c r="CA2" s="5" t="s">
        <v>3011</v>
      </c>
      <c r="CB2" s="5" t="s">
        <v>3016</v>
      </c>
      <c r="CC2" s="5" t="s">
        <v>3024</v>
      </c>
      <c r="CD2" s="5" t="s">
        <v>3012</v>
      </c>
      <c r="CE2" s="5" t="s">
        <v>3017</v>
      </c>
      <c r="CF2" s="5" t="s">
        <v>3025</v>
      </c>
      <c r="CG2" s="5" t="s">
        <v>3013</v>
      </c>
      <c r="CH2" s="5" t="s">
        <v>3018</v>
      </c>
      <c r="CI2" s="5" t="s">
        <v>3026</v>
      </c>
      <c r="CJ2" s="5" t="s">
        <v>6835</v>
      </c>
    </row>
    <row r="3" spans="1:88" x14ac:dyDescent="0.25">
      <c r="A3" s="6" t="s">
        <v>588</v>
      </c>
      <c r="B3" s="6" t="str" cm="1">
        <f t="array" ref="B3:B8">_xlfn._xlws.SORT(_xlfn.UNIQUE(ddl_experimentType))</f>
        <v>Breeding nursery or varietal trial</v>
      </c>
      <c r="C3" s="6" t="s">
        <v>589</v>
      </c>
      <c r="D3" s="6" t="str" cm="1">
        <f t="array" ref="D3:D6">_xlfn._xlws.SORT(_xlfn.UNIQUE(ddl_managementType))</f>
        <v>Farmer managed on farm</v>
      </c>
      <c r="E3" s="6" t="s">
        <v>8400</v>
      </c>
      <c r="F3" s="6" t="str" cm="1">
        <f t="array" ref="F3:F7">_xlfn._xlws.SORT(_xlfn.UNIQUE(ddl_croppingSystem))</f>
        <v>Alley cropping</v>
      </c>
      <c r="G3" t="s">
        <v>590</v>
      </c>
      <c r="H3" t="str" cm="1">
        <f t="array" ref="H3:H9">_xlfn._xlws.SORT(_xlfn.UNIQUE(ddl_researcherRole))</f>
        <v>Collaborator</v>
      </c>
      <c r="I3" t="s">
        <v>591</v>
      </c>
      <c r="J3" s="6" t="str" cm="1">
        <f t="array" ref="J3:J10">_xlfn._xlws.SORT(_xlfn.UNIQUE(ddl_instituteType))</f>
        <v>Farm</v>
      </c>
      <c r="K3" t="s">
        <v>592</v>
      </c>
      <c r="L3" t="str" cm="1">
        <f t="array" ref="L3:L6">_xlfn._xlws.SORT(_xlfn.UNIQUE(ddl_instituteRole))</f>
        <v>Data organization or conversion</v>
      </c>
      <c r="M3" t="s">
        <v>593</v>
      </c>
      <c r="N3" t="str" cm="1">
        <f t="array" ref="N3:N169">_xlfn._xlws.SORT(_xlfn.UNIQUE(ddl_crop))</f>
        <v>Alfalfa</v>
      </c>
      <c r="O3" t="s">
        <v>594</v>
      </c>
      <c r="P3" t="str" cm="1">
        <f t="array" ref="P3:P25">_xlfn._xlws.SORT(_xlfn.UNIQUE(ddl_soilTexture))</f>
        <v>Clay</v>
      </c>
      <c r="Q3" t="s">
        <v>1219</v>
      </c>
      <c r="R3" t="s">
        <v>598</v>
      </c>
      <c r="S3" t="s">
        <v>8201</v>
      </c>
      <c r="T3" t="str" cm="1">
        <f t="array" ref="T3:T7">_xlfn._xlws.SORT(_xlfn.UNIQUE(ddl_crmType))</f>
        <v>Burning</v>
      </c>
      <c r="U3" t="s">
        <v>8209</v>
      </c>
      <c r="V3" t="str" cm="1">
        <f t="array" ref="V3:V7">_xlfn._xlws.SORT(_xlfn.UNIQUE(ddl_tillageSystem))</f>
        <v>Conservation tillage</v>
      </c>
      <c r="W3" t="s">
        <v>2043</v>
      </c>
      <c r="X3" t="str" cm="1">
        <f t="array" ref="X3:X40">_xlfn._xlws.SORT(_xlfn.UNIQUE(ddl_tillageImplement))</f>
        <v>Bedder</v>
      </c>
      <c r="AB3" s="6" t="s">
        <v>8405</v>
      </c>
      <c r="AC3" t="str" cm="1">
        <f t="array" ref="AC3:AC10">_xlfn._xlws.SORT(_xlfn.UNIQUE(ddl_cropUse))</f>
        <v>Cash crop</v>
      </c>
      <c r="AD3" s="26" t="s">
        <v>2999</v>
      </c>
      <c r="AE3" s="122" t="s">
        <v>6799</v>
      </c>
      <c r="AF3" t="s">
        <v>595</v>
      </c>
      <c r="AG3" t="str" cm="1">
        <f t="array" ref="AG3:AG11">_xlfn._xlws.SORT(_xlfn.UNIQUE(ddl_plantingMaterial))</f>
        <v>Cutting</v>
      </c>
      <c r="AH3" t="s">
        <v>596</v>
      </c>
      <c r="AI3" t="str" cm="1">
        <f t="array" ref="AI3:AI8">_xlfn._xlws.SORT(_xlfn.UNIQUE(ddl_plantingDistribution))</f>
        <v>Hills</v>
      </c>
      <c r="AJ3" t="s">
        <v>3053</v>
      </c>
      <c r="AK3" t="s">
        <v>3063</v>
      </c>
      <c r="AL3" t="str" cm="1">
        <f t="array" ref="AL3:AL13">_xlfn._xlws.SORT(_xlfn.UNIQUE(ddl_mulchType))</f>
        <v>Foil</v>
      </c>
      <c r="AM3" s="6" t="s">
        <v>597</v>
      </c>
      <c r="AN3" t="str" cm="1">
        <f t="array" ref="AN3:AN15">_xlfn._xlws.SORT(_xlfn.UNIQUE(ddl_irrigationOperation))</f>
        <v>Alternating furrows, mm</v>
      </c>
      <c r="AO3" t="s">
        <v>3087</v>
      </c>
      <c r="AP3" t="str" cm="1">
        <f t="array" ref="AP3:AP37">_xlfn._xlws.SORT(_xlfn.UNIQUE(ddl_organicFertilizerMaterial))</f>
        <v>Alfalfa residue</v>
      </c>
      <c r="AQ3" t="s">
        <v>599</v>
      </c>
      <c r="AR3" t="str" cm="1">
        <f t="array" ref="AR3:AR143">_xlfn._xlws.SORT(_xlfn.UNIQUE(ddl_fertilizerMaterial))</f>
        <v>19% AN (54% A.N. + 46% water)</v>
      </c>
      <c r="AS3" t="s">
        <v>600</v>
      </c>
      <c r="AT3" t="str" cm="1">
        <f t="array" ref="AT3:AT22">_xlfn._xlws.SORT(_xlfn.UNIQUE(ddl_applicationMethod))</f>
        <v>Application method unknown/not given</v>
      </c>
      <c r="AU3" t="s">
        <v>3076</v>
      </c>
      <c r="AV3" t="str" cm="1">
        <f t="array" ref="AV3:AV10">_xlfn._xlws.SORT(_xlfn.UNIQUE(ddl_element))</f>
        <v>Boron</v>
      </c>
      <c r="AW3" t="s">
        <v>2933</v>
      </c>
      <c r="AX3" t="str" cm="1">
        <f t="array" ref="AX3:AX50">_xlfn._xlws.SORT(_xlfn.UNIQUE(ddl_pesticideMaterial))</f>
        <v>2,4,5-T [Herbicide]</v>
      </c>
      <c r="BB3" t="s">
        <v>6749</v>
      </c>
      <c r="BC3" t="s">
        <v>2496</v>
      </c>
      <c r="BD3" t="s">
        <v>2982</v>
      </c>
      <c r="BE3" s="122" t="s">
        <v>6839</v>
      </c>
      <c r="BF3" t="str" cm="1">
        <f t="array" ref="BF3:BF12">_xlfn._xlws.SORT(_xlfn.UNIQUE(ddl_harvestStage))</f>
        <v>Ear emergence</v>
      </c>
      <c r="BG3" s="6" t="s">
        <v>601</v>
      </c>
      <c r="BH3" t="str" cm="1">
        <f t="array" ref="BH3:BH11">_xlfn._xlws.SORT(_xlfn.UNIQUE(ddl_harvestComponent))</f>
        <v>Above-ground biomass</v>
      </c>
      <c r="BI3" s="6" t="s">
        <v>602</v>
      </c>
      <c r="BJ3" s="6" t="str" cm="1">
        <f t="array" ref="BJ3:BJ9">_xlfn._xlws.SORT(_xlfn.UNIQUE(ddl_harvestMethod))</f>
        <v>Combined</v>
      </c>
      <c r="BK3" t="s">
        <v>2994</v>
      </c>
      <c r="BL3" t="s">
        <v>603</v>
      </c>
      <c r="BM3" t="s">
        <v>614</v>
      </c>
      <c r="BN3" t="s">
        <v>614</v>
      </c>
      <c r="BO3" s="26" t="s">
        <v>3027</v>
      </c>
      <c r="BP3" t="str" cm="1">
        <f t="array" ref="BP3:BP8">_xlfn._xlws.SORT(_xlfn.UNIQUE(ddl_methodPHBuffer))</f>
        <v>Method unknown/not given</v>
      </c>
      <c r="BQ3" t="s">
        <v>3032</v>
      </c>
      <c r="BR3" t="str" cm="1">
        <f t="array" ref="BR3:BR18">_xlfn._xlws.SORT(_xlfn.UNIQUE(ddl_methodP))</f>
        <v>Anion exchange resin</v>
      </c>
      <c r="BS3" t="s">
        <v>3045</v>
      </c>
      <c r="BT3" s="26" t="str" cm="1">
        <f t="array" ref="BT3:BT8">_xlfn._xlws.SORT(_xlfn.UNIQUE(ddl_methodK))</f>
        <v>Mehlich 3</v>
      </c>
      <c r="BU3" s="26" t="s">
        <v>687</v>
      </c>
      <c r="BV3" t="s">
        <v>3048</v>
      </c>
      <c r="BW3" s="26" t="str" cm="1">
        <f t="array" ref="BW3">_xlfn._xlws.SORT(_xlfn.UNIQUE(ddl_methodCa))</f>
        <v>Method unknown/not given</v>
      </c>
      <c r="BX3" s="73" t="s">
        <v>687</v>
      </c>
      <c r="BY3" s="26" t="s">
        <v>3049</v>
      </c>
      <c r="CA3" s="26" t="s">
        <v>687</v>
      </c>
      <c r="CB3" s="26" t="s">
        <v>3050</v>
      </c>
      <c r="CD3" s="26" t="s">
        <v>687</v>
      </c>
      <c r="CE3" s="26" t="s">
        <v>3051</v>
      </c>
      <c r="CG3" s="26" t="s">
        <v>687</v>
      </c>
      <c r="CH3" s="26" t="s">
        <v>3052</v>
      </c>
      <c r="CJ3" t="s">
        <v>8245</v>
      </c>
    </row>
    <row r="4" spans="1:88" x14ac:dyDescent="0.25">
      <c r="A4" s="6" t="s">
        <v>604</v>
      </c>
      <c r="B4" s="6" t="str">
        <v>Closed chamber</v>
      </c>
      <c r="C4" s="6" t="s">
        <v>605</v>
      </c>
      <c r="D4" s="6" t="str">
        <v>Researcher and farmer joint-managed</v>
      </c>
      <c r="E4" s="6" t="s">
        <v>8401</v>
      </c>
      <c r="F4" s="6" t="str">
        <v>Catch cropping</v>
      </c>
      <c r="G4" t="s">
        <v>606</v>
      </c>
      <c r="H4" t="str">
        <v>Converts data to ICASA format</v>
      </c>
      <c r="I4" t="s">
        <v>607</v>
      </c>
      <c r="J4" s="6" t="str">
        <v>Farmer association or cooperative</v>
      </c>
      <c r="K4" t="s">
        <v>608</v>
      </c>
      <c r="L4" t="str">
        <v>Primary role in executing experiment</v>
      </c>
      <c r="M4" t="s">
        <v>609</v>
      </c>
      <c r="N4" t="str">
        <v>Almond</v>
      </c>
      <c r="O4" t="s">
        <v>611</v>
      </c>
      <c r="P4" t="str">
        <v>Clay loam</v>
      </c>
      <c r="Q4" t="s">
        <v>1220</v>
      </c>
      <c r="R4" t="s">
        <v>616</v>
      </c>
      <c r="S4" t="s">
        <v>8202</v>
      </c>
      <c r="T4" t="str">
        <v>Grazing</v>
      </c>
      <c r="U4" t="s">
        <v>8210</v>
      </c>
      <c r="V4" t="str">
        <v>Conventional tillage</v>
      </c>
      <c r="W4" t="s">
        <v>2044</v>
      </c>
      <c r="X4" t="str">
        <v>Blade cultivator</v>
      </c>
      <c r="AB4" s="6" t="s">
        <v>8406</v>
      </c>
      <c r="AC4" t="str">
        <v>Cover crop</v>
      </c>
      <c r="AD4" t="s">
        <v>3000</v>
      </c>
      <c r="AE4" s="122" t="s">
        <v>6800</v>
      </c>
      <c r="AF4" t="s">
        <v>612</v>
      </c>
      <c r="AG4" t="str">
        <v>Dry seed</v>
      </c>
      <c r="AH4" t="s">
        <v>613</v>
      </c>
      <c r="AI4" t="str">
        <v>Pots</v>
      </c>
      <c r="AJ4" t="s">
        <v>3054</v>
      </c>
      <c r="AK4" t="s">
        <v>3064</v>
      </c>
      <c r="AL4" t="str">
        <v>Foil coated plastic</v>
      </c>
      <c r="AM4" s="6" t="s">
        <v>615</v>
      </c>
      <c r="AN4" t="str">
        <v>Bund height, mm</v>
      </c>
      <c r="AO4" t="s">
        <v>3088</v>
      </c>
      <c r="AP4" t="str">
        <v>Bahiagrass</v>
      </c>
      <c r="AQ4" t="s">
        <v>617</v>
      </c>
      <c r="AR4" t="str">
        <v>21% AN (60% A.N. + 40% water)</v>
      </c>
      <c r="AS4" t="s">
        <v>618</v>
      </c>
      <c r="AT4" t="str">
        <v>Applied in irrigation water</v>
      </c>
      <c r="AU4" t="s">
        <v>3077</v>
      </c>
      <c r="AV4" t="str">
        <v>Cadmium</v>
      </c>
      <c r="AW4" t="s">
        <v>2934</v>
      </c>
      <c r="AX4" t="str">
        <v>2,4-D [Herbicide]</v>
      </c>
      <c r="BB4" t="s">
        <v>6750</v>
      </c>
      <c r="BC4" t="s">
        <v>2507</v>
      </c>
      <c r="BD4" t="s">
        <v>2983</v>
      </c>
      <c r="BE4" s="122" t="s">
        <v>6840</v>
      </c>
      <c r="BF4" t="str">
        <v>Emergence</v>
      </c>
      <c r="BG4" s="6" t="s">
        <v>619</v>
      </c>
      <c r="BH4" t="str">
        <v>Cotton boll, including lint</v>
      </c>
      <c r="BI4" s="6" t="s">
        <v>620</v>
      </c>
      <c r="BJ4" s="6" t="str">
        <v>Cotton stripper</v>
      </c>
      <c r="BK4" t="s">
        <v>2995</v>
      </c>
      <c r="BL4" t="s">
        <v>621</v>
      </c>
      <c r="BM4" t="s">
        <v>3117</v>
      </c>
      <c r="BN4" t="s">
        <v>3117</v>
      </c>
      <c r="BO4" s="26" t="s">
        <v>3028</v>
      </c>
      <c r="BP4" t="str">
        <v>SA101</v>
      </c>
      <c r="BQ4" t="s">
        <v>3033</v>
      </c>
      <c r="BR4" t="str">
        <v>Bray No. 1</v>
      </c>
      <c r="BS4" t="s">
        <v>3046</v>
      </c>
      <c r="BT4" t="str">
        <v>Mehlich I (1:10)</v>
      </c>
      <c r="CJ4" t="s">
        <v>8246</v>
      </c>
    </row>
    <row r="5" spans="1:88" x14ac:dyDescent="0.25">
      <c r="A5" s="6" t="s">
        <v>622</v>
      </c>
      <c r="B5" s="6" t="str">
        <v>Conventional replicated field trial</v>
      </c>
      <c r="C5" s="6" t="s">
        <v>623</v>
      </c>
      <c r="D5" s="6" t="str">
        <v>Researcher managed on experiment station</v>
      </c>
      <c r="E5" s="6" t="s">
        <v>8402</v>
      </c>
      <c r="F5" s="6" t="str">
        <v>Intercropping</v>
      </c>
      <c r="G5" t="s">
        <v>624</v>
      </c>
      <c r="H5" t="str">
        <v>Data analyst</v>
      </c>
      <c r="I5" t="s">
        <v>625</v>
      </c>
      <c r="J5" s="6" t="str">
        <v>Government research institution</v>
      </c>
      <c r="K5" t="s">
        <v>626</v>
      </c>
      <c r="L5" t="str">
        <v>Source of economic or other support</v>
      </c>
      <c r="M5" t="s">
        <v>627</v>
      </c>
      <c r="N5" t="str">
        <v>Amaranth</v>
      </c>
      <c r="O5" t="s">
        <v>628</v>
      </c>
      <c r="P5" t="str">
        <v>Coarse loamy sand</v>
      </c>
      <c r="Q5" t="s">
        <v>1221</v>
      </c>
      <c r="S5" t="s">
        <v>5920</v>
      </c>
      <c r="T5" t="str">
        <v>Harvest</v>
      </c>
      <c r="U5" t="s">
        <v>8211</v>
      </c>
      <c r="V5" t="str">
        <v>No-till</v>
      </c>
      <c r="W5" t="s">
        <v>2045</v>
      </c>
      <c r="X5" t="str">
        <v>Chisel plow, straight point</v>
      </c>
      <c r="AB5" s="6" t="s">
        <v>3088</v>
      </c>
      <c r="AC5" t="str">
        <v>Dual purpose</v>
      </c>
      <c r="AD5" t="s">
        <v>3001</v>
      </c>
      <c r="AE5" s="122" t="s">
        <v>6801</v>
      </c>
      <c r="AF5" t="s">
        <v>629</v>
      </c>
      <c r="AG5" t="str">
        <v>Horizontally planted sticks</v>
      </c>
      <c r="AH5" t="s">
        <v>630</v>
      </c>
      <c r="AI5" t="str">
        <v>Rows</v>
      </c>
      <c r="AJ5" t="s">
        <v>3055</v>
      </c>
      <c r="AK5" t="s">
        <v>3065</v>
      </c>
      <c r="AL5" t="str">
        <v>Grass clippings</v>
      </c>
      <c r="AM5" s="6" t="s">
        <v>631</v>
      </c>
      <c r="AN5" t="str">
        <v>Constant flood depth, mm</v>
      </c>
      <c r="AO5" t="s">
        <v>3089</v>
      </c>
      <c r="AP5" t="str">
        <v>Bark</v>
      </c>
      <c r="AQ5" t="s">
        <v>632</v>
      </c>
      <c r="AR5" t="str">
        <v>28% UAN (30% urea + 40% A.N.)</v>
      </c>
      <c r="AS5" t="s">
        <v>633</v>
      </c>
      <c r="AT5" t="str">
        <v>Band on saturated soil,2cm flood, 92% in soil</v>
      </c>
      <c r="AU5" t="s">
        <v>3078</v>
      </c>
      <c r="AV5" t="str">
        <v>Iron</v>
      </c>
      <c r="AW5" t="s">
        <v>2935</v>
      </c>
      <c r="AX5" t="str">
        <v>Alachlor (Lasso), Metolachlor (Dual) [Herbicide]</v>
      </c>
      <c r="BB5" t="s">
        <v>6751</v>
      </c>
      <c r="BC5" t="s">
        <v>6757</v>
      </c>
      <c r="BD5" t="s">
        <v>2984</v>
      </c>
      <c r="BE5" s="122" t="s">
        <v>6841</v>
      </c>
      <c r="BF5" t="str">
        <v>End of ear growth</v>
      </c>
      <c r="BG5" s="6" t="s">
        <v>634</v>
      </c>
      <c r="BH5" t="str">
        <v>Fiber, e.g., cotton</v>
      </c>
      <c r="BI5" s="6" t="s">
        <v>635</v>
      </c>
      <c r="BJ5" s="6" t="str">
        <v>Hand cut, hand threshed</v>
      </c>
      <c r="BK5" t="s">
        <v>2996</v>
      </c>
      <c r="BL5" t="s">
        <v>636</v>
      </c>
      <c r="BM5" t="s">
        <v>2986</v>
      </c>
      <c r="BN5" t="s">
        <v>2986</v>
      </c>
      <c r="BO5" s="26" t="s">
        <v>3029</v>
      </c>
      <c r="BP5" t="str">
        <v>SA102</v>
      </c>
      <c r="BQ5" t="s">
        <v>3034</v>
      </c>
      <c r="BR5" t="str">
        <v>Bray No. 2</v>
      </c>
      <c r="BS5" t="s">
        <v>3047</v>
      </c>
      <c r="BT5" t="str">
        <v>Mehlich I (1:5)</v>
      </c>
    </row>
    <row r="6" spans="1:88" x14ac:dyDescent="0.25">
      <c r="A6" s="6" t="s">
        <v>637</v>
      </c>
      <c r="B6" s="6" t="str">
        <v>Free-air CO2 enrichment</v>
      </c>
      <c r="C6" s="6" t="s">
        <v>638</v>
      </c>
      <c r="D6" s="6" t="str">
        <v>Researcher managed on farm</v>
      </c>
      <c r="E6" s="6" t="s">
        <v>8403</v>
      </c>
      <c r="F6" s="6" t="str">
        <v>Monoculture</v>
      </c>
      <c r="G6" t="s">
        <v>639</v>
      </c>
      <c r="H6" t="str">
        <v>Principal investigator</v>
      </c>
      <c r="I6" t="s">
        <v>640</v>
      </c>
      <c r="J6" s="6" t="str">
        <v>Government research institution, designated laboratory or center</v>
      </c>
      <c r="K6" t="s">
        <v>641</v>
      </c>
      <c r="L6" t="str">
        <v>Supporting role</v>
      </c>
      <c r="M6" t="s">
        <v>642</v>
      </c>
      <c r="N6" t="str">
        <v>Annual ryegrass</v>
      </c>
      <c r="O6" t="s">
        <v>643</v>
      </c>
      <c r="P6" t="str">
        <v>Coarse sand</v>
      </c>
      <c r="Q6" t="s">
        <v>1222</v>
      </c>
      <c r="S6" t="s">
        <v>8203</v>
      </c>
      <c r="T6" t="str">
        <v>Incorporation</v>
      </c>
      <c r="U6" t="s">
        <v>8212</v>
      </c>
      <c r="V6" t="str">
        <v>Puddling</v>
      </c>
      <c r="W6" t="s">
        <v>2046</v>
      </c>
      <c r="X6" t="str">
        <v>Chisel plow, sweeps</v>
      </c>
      <c r="AB6" s="6" t="s">
        <v>8407</v>
      </c>
      <c r="AC6" t="str">
        <v>Grain</v>
      </c>
      <c r="AD6" t="s">
        <v>3002</v>
      </c>
      <c r="AE6" s="122" t="s">
        <v>6802</v>
      </c>
      <c r="AF6" t="s">
        <v>644</v>
      </c>
      <c r="AG6" t="str">
        <v>Inclined (45o) sticks</v>
      </c>
      <c r="AH6" t="s">
        <v>645</v>
      </c>
      <c r="AI6" t="str">
        <v>Rows on beds</v>
      </c>
      <c r="AJ6" t="s">
        <v>3056</v>
      </c>
      <c r="AK6" t="s">
        <v>3066</v>
      </c>
      <c r="AL6" t="str">
        <v>Landscape fabric</v>
      </c>
      <c r="AM6" s="6" t="s">
        <v>646</v>
      </c>
      <c r="AN6" t="str">
        <v>Drip or trickle, mm</v>
      </c>
      <c r="AO6" t="s">
        <v>3090</v>
      </c>
      <c r="AP6" t="str">
        <v>Barley</v>
      </c>
      <c r="AQ6" t="s">
        <v>647</v>
      </c>
      <c r="AR6" t="str">
        <v>30% UAN (33% urea + 42% A.N.)</v>
      </c>
      <c r="AS6" t="s">
        <v>648</v>
      </c>
      <c r="AT6" t="str">
        <v>Banded beneath surface</v>
      </c>
      <c r="AU6" t="s">
        <v>3079</v>
      </c>
      <c r="AV6" t="str">
        <v>Magnesium</v>
      </c>
      <c r="AW6" t="s">
        <v>2936</v>
      </c>
      <c r="AX6" t="str">
        <v>Aldrin [Insecticide]</v>
      </c>
      <c r="BB6" t="s">
        <v>6752</v>
      </c>
      <c r="BC6" t="s">
        <v>6757</v>
      </c>
      <c r="BD6" t="s">
        <v>2985</v>
      </c>
      <c r="BE6" s="122" t="s">
        <v>6842</v>
      </c>
      <c r="BF6" t="str">
        <v>End of grain filling phase</v>
      </c>
      <c r="BG6" s="6" t="s">
        <v>649</v>
      </c>
      <c r="BH6" t="str">
        <v>Fruit</v>
      </c>
      <c r="BI6" s="6" t="s">
        <v>650</v>
      </c>
      <c r="BJ6" s="6" t="str">
        <v>Hand cut, machine threshed</v>
      </c>
      <c r="BK6" t="s">
        <v>2997</v>
      </c>
      <c r="BL6" t="s">
        <v>651</v>
      </c>
      <c r="BM6" t="s">
        <v>3118</v>
      </c>
      <c r="BN6" t="s">
        <v>3118</v>
      </c>
      <c r="BO6" s="26" t="s">
        <v>3030</v>
      </c>
      <c r="BP6" t="str">
        <v>SA103</v>
      </c>
      <c r="BQ6" t="s">
        <v>3035</v>
      </c>
      <c r="BR6" t="str">
        <v>Colwell</v>
      </c>
      <c r="BS6" t="s">
        <v>3044</v>
      </c>
      <c r="BT6" t="str">
        <v>Method unknown/not given</v>
      </c>
    </row>
    <row r="7" spans="1:88" x14ac:dyDescent="0.25">
      <c r="A7" s="6" t="s">
        <v>652</v>
      </c>
      <c r="B7" s="6" t="str">
        <v>Moisture or nutrient gradient study</v>
      </c>
      <c r="E7" s="6" t="s">
        <v>8404</v>
      </c>
      <c r="F7" t="str">
        <v>Relay cropping</v>
      </c>
      <c r="G7" t="s">
        <v>653</v>
      </c>
      <c r="H7" t="str">
        <v>Producer</v>
      </c>
      <c r="I7" t="s">
        <v>654</v>
      </c>
      <c r="J7" s="6" t="str">
        <v>Non-governmental organization</v>
      </c>
      <c r="M7" t="s">
        <v>655</v>
      </c>
      <c r="N7" t="str">
        <v>Apple</v>
      </c>
      <c r="O7" t="s">
        <v>656</v>
      </c>
      <c r="P7" t="str">
        <v>Coarse sandy loam</v>
      </c>
      <c r="Q7" t="s">
        <v>1223</v>
      </c>
      <c r="S7" t="s">
        <v>8204</v>
      </c>
      <c r="T7" t="str">
        <v>Mulching</v>
      </c>
      <c r="U7" t="s">
        <v>8213</v>
      </c>
      <c r="V7" t="str">
        <v>Reduced tillage</v>
      </c>
      <c r="W7" t="s">
        <v>2047</v>
      </c>
      <c r="X7" t="str">
        <v>Chisel plow, twisted shovels</v>
      </c>
      <c r="AB7" s="6" t="s">
        <v>8408</v>
      </c>
      <c r="AC7" t="str">
        <v>Green manure</v>
      </c>
      <c r="AE7" s="122" t="s">
        <v>6803</v>
      </c>
      <c r="AF7" t="s">
        <v>657</v>
      </c>
      <c r="AG7" t="str">
        <v>Nursery</v>
      </c>
      <c r="AH7" t="s">
        <v>658</v>
      </c>
      <c r="AI7" t="str">
        <v>Uniform/Broadcast</v>
      </c>
      <c r="AJ7" t="s">
        <v>3057</v>
      </c>
      <c r="AK7" t="s">
        <v>3067</v>
      </c>
      <c r="AL7" t="str">
        <v>Not given/unknown</v>
      </c>
      <c r="AM7" s="6" t="s">
        <v>659</v>
      </c>
      <c r="AN7" t="str">
        <v>Flood depth, mm</v>
      </c>
      <c r="AO7" t="s">
        <v>3091</v>
      </c>
      <c r="AP7" t="str">
        <v>Barnyard manure</v>
      </c>
      <c r="AQ7" t="s">
        <v>660</v>
      </c>
      <c r="AR7" t="str">
        <v>32% UAN (35% urea + 45% A.N.)</v>
      </c>
      <c r="AS7" t="s">
        <v>661</v>
      </c>
      <c r="AT7" t="str">
        <v>Banded on surface</v>
      </c>
      <c r="AU7" t="s">
        <v>3080</v>
      </c>
      <c r="AV7" t="str">
        <v>Manganese</v>
      </c>
      <c r="AW7" t="s">
        <v>2937</v>
      </c>
      <c r="AX7" t="str">
        <v>Atrazine [Herbicide]</v>
      </c>
      <c r="BB7" t="s">
        <v>6753</v>
      </c>
      <c r="BC7" t="s">
        <v>6757</v>
      </c>
      <c r="BE7" s="122" t="s">
        <v>6843</v>
      </c>
      <c r="BF7" t="str">
        <v>End of vegetative phase</v>
      </c>
      <c r="BG7" s="6" t="s">
        <v>662</v>
      </c>
      <c r="BH7" t="str">
        <v>Grain, legume seeds</v>
      </c>
      <c r="BI7" s="6" t="s">
        <v>663</v>
      </c>
      <c r="BJ7" s="6" t="str">
        <v>Hand picked, machine processing</v>
      </c>
      <c r="BL7" t="s">
        <v>664</v>
      </c>
      <c r="BM7" t="s">
        <v>2987</v>
      </c>
      <c r="BN7" t="s">
        <v>2987</v>
      </c>
      <c r="BO7" s="26" t="s">
        <v>3031</v>
      </c>
      <c r="BP7" t="str">
        <v>SA104</v>
      </c>
      <c r="BQ7" t="s">
        <v>3036</v>
      </c>
      <c r="BR7" t="str">
        <v>IFDC Pi strip</v>
      </c>
      <c r="BS7" t="s">
        <v>687</v>
      </c>
      <c r="BT7" t="str">
        <v>Morgans solution</v>
      </c>
    </row>
    <row r="8" spans="1:88" x14ac:dyDescent="0.25">
      <c r="A8" s="6" t="s">
        <v>665</v>
      </c>
      <c r="B8" s="6" t="str">
        <v>Open-top chamber CO2 enrichment</v>
      </c>
      <c r="G8" t="s">
        <v>666</v>
      </c>
      <c r="H8" t="str">
        <v>Supervisor</v>
      </c>
      <c r="I8" t="s">
        <v>667</v>
      </c>
      <c r="J8" s="6" t="str">
        <v>Private company</v>
      </c>
      <c r="M8" t="s">
        <v>668</v>
      </c>
      <c r="N8" t="str">
        <v>Apricot</v>
      </c>
      <c r="O8" t="s">
        <v>669</v>
      </c>
      <c r="P8" t="str">
        <v>Coarse silt</v>
      </c>
      <c r="Q8" t="s">
        <v>1224</v>
      </c>
      <c r="W8" t="s">
        <v>2048</v>
      </c>
      <c r="X8" t="str">
        <v>Cultivator, field</v>
      </c>
      <c r="AB8" s="6" t="s">
        <v>8409</v>
      </c>
      <c r="AC8" t="str">
        <v>Other</v>
      </c>
      <c r="AE8" s="122" t="s">
        <v>6804</v>
      </c>
      <c r="AF8" t="s">
        <v>670</v>
      </c>
      <c r="AG8" t="str">
        <v>Pregerminated seed</v>
      </c>
      <c r="AH8" t="s">
        <v>671</v>
      </c>
      <c r="AI8" t="str">
        <v>Unknown/not given</v>
      </c>
      <c r="AJ8" t="s">
        <v>3058</v>
      </c>
      <c r="AK8" t="s">
        <v>3068</v>
      </c>
      <c r="AL8" t="str">
        <v>Paper</v>
      </c>
      <c r="AM8" s="6" t="s">
        <v>672</v>
      </c>
      <c r="AN8" t="str">
        <v>Flood, mm</v>
      </c>
      <c r="AO8" t="s">
        <v>3092</v>
      </c>
      <c r="AP8" t="str">
        <v>Bermudagrass</v>
      </c>
      <c r="AQ8" t="s">
        <v>673</v>
      </c>
      <c r="AR8" t="str">
        <v>Aluminum sulfate</v>
      </c>
      <c r="AS8" t="s">
        <v>674</v>
      </c>
      <c r="AT8" t="str">
        <v>Bottom of hole</v>
      </c>
      <c r="AU8" t="s">
        <v>3081</v>
      </c>
      <c r="AV8" t="str">
        <v>Selenium</v>
      </c>
      <c r="AW8" t="s">
        <v>2938</v>
      </c>
      <c r="AX8" t="str">
        <v>Azinphos-Methyl [Insecticide]</v>
      </c>
      <c r="BB8" t="s">
        <v>4402</v>
      </c>
      <c r="BC8" t="s">
        <v>165</v>
      </c>
      <c r="BE8" s="122" t="s">
        <v>6844</v>
      </c>
      <c r="BF8" t="str">
        <v>Germination</v>
      </c>
      <c r="BG8" s="6" t="s">
        <v>675</v>
      </c>
      <c r="BH8" t="str">
        <v>Leaves</v>
      </c>
      <c r="BI8" s="6" t="s">
        <v>676</v>
      </c>
      <c r="BJ8" s="6" t="str">
        <v>Hand picked, no further processing</v>
      </c>
      <c r="BL8" t="s">
        <v>677</v>
      </c>
      <c r="BM8" t="s">
        <v>700</v>
      </c>
      <c r="BN8" t="s">
        <v>700</v>
      </c>
      <c r="BO8" t="s">
        <v>687</v>
      </c>
      <c r="BP8" t="str">
        <v>SA105</v>
      </c>
      <c r="BQ8" t="s">
        <v>3037</v>
      </c>
      <c r="BR8" t="str">
        <v>Mehlich 3</v>
      </c>
      <c r="BS8" s="122" t="s">
        <v>8446</v>
      </c>
      <c r="BT8" t="str">
        <v>NH4OAc</v>
      </c>
    </row>
    <row r="9" spans="1:88" x14ac:dyDescent="0.25">
      <c r="A9" s="6"/>
      <c r="G9" t="s">
        <v>678</v>
      </c>
      <c r="H9" t="str">
        <v>Technical support</v>
      </c>
      <c r="I9" t="s">
        <v>679</v>
      </c>
      <c r="J9" s="6" t="str">
        <v>University experiment station</v>
      </c>
      <c r="M9" t="s">
        <v>680</v>
      </c>
      <c r="N9" t="str">
        <v>Artichoke</v>
      </c>
      <c r="O9" t="s">
        <v>681</v>
      </c>
      <c r="P9" t="str">
        <v>Fine loam</v>
      </c>
      <c r="Q9" t="s">
        <v>1225</v>
      </c>
      <c r="W9" t="s">
        <v>2049</v>
      </c>
      <c r="X9" t="str">
        <v>Cultivator, ridge till</v>
      </c>
      <c r="AB9" s="6" t="s">
        <v>649</v>
      </c>
      <c r="AC9" t="str">
        <v>Propagation of seed or vegetative material</v>
      </c>
      <c r="AF9" t="s">
        <v>682</v>
      </c>
      <c r="AG9" t="str">
        <v>Ratoon</v>
      </c>
      <c r="AK9" t="s">
        <v>3069</v>
      </c>
      <c r="AL9" t="str">
        <v>Photodegradable plastic</v>
      </c>
      <c r="AM9" s="6" t="s">
        <v>683</v>
      </c>
      <c r="AN9" t="str">
        <v>Furrow, mm</v>
      </c>
      <c r="AO9" t="s">
        <v>3093</v>
      </c>
      <c r="AP9" t="str">
        <v>brachiaria</v>
      </c>
      <c r="AQ9" t="s">
        <v>684</v>
      </c>
      <c r="AR9" t="str">
        <v>Ammoniated zinc</v>
      </c>
      <c r="AS9" t="s">
        <v>685</v>
      </c>
      <c r="AT9" t="str">
        <v>Broadcast on flooded/saturated soil, 15% in soil</v>
      </c>
      <c r="AU9" t="s">
        <v>3082</v>
      </c>
      <c r="AV9" t="str">
        <v>Sulfur</v>
      </c>
      <c r="AW9" t="s">
        <v>2939</v>
      </c>
      <c r="AX9" t="str">
        <v>Benomyl [Fungicide]</v>
      </c>
      <c r="BB9" t="s">
        <v>6754</v>
      </c>
      <c r="BC9" t="s">
        <v>6758</v>
      </c>
      <c r="BE9" s="122" t="s">
        <v>6845</v>
      </c>
      <c r="BF9" t="str">
        <v>Maturity</v>
      </c>
      <c r="BG9" s="6" t="s">
        <v>686</v>
      </c>
      <c r="BH9" t="str">
        <v>Silage</v>
      </c>
      <c r="BI9" s="6" t="s">
        <v>687</v>
      </c>
      <c r="BJ9" s="6" t="str">
        <v>Method unknown/not given</v>
      </c>
      <c r="BL9" t="s">
        <v>688</v>
      </c>
      <c r="BM9" t="s">
        <v>48</v>
      </c>
      <c r="BN9" t="s">
        <v>48</v>
      </c>
      <c r="BQ9" t="s">
        <v>3038</v>
      </c>
      <c r="BR9" t="str">
        <v>Mehlich I (double acid, 1:10)</v>
      </c>
    </row>
    <row r="10" spans="1:88" x14ac:dyDescent="0.25">
      <c r="I10" t="s">
        <v>689</v>
      </c>
      <c r="J10" s="6" t="str">
        <v>University, main campus</v>
      </c>
      <c r="M10" t="s">
        <v>690</v>
      </c>
      <c r="N10" t="str">
        <v>Asparagus</v>
      </c>
      <c r="O10" t="s">
        <v>691</v>
      </c>
      <c r="P10" t="str">
        <v>Fine loamy sand</v>
      </c>
      <c r="Q10" t="s">
        <v>1226</v>
      </c>
      <c r="W10" t="s">
        <v>2050</v>
      </c>
      <c r="X10" t="str">
        <v>Cultivator, row</v>
      </c>
      <c r="AB10" s="6" t="s">
        <v>905</v>
      </c>
      <c r="AC10" t="str">
        <v>Silage</v>
      </c>
      <c r="AF10" t="s">
        <v>692</v>
      </c>
      <c r="AG10" t="str">
        <v>Transplants</v>
      </c>
      <c r="AK10" t="s">
        <v>3070</v>
      </c>
      <c r="AL10" t="str">
        <v>Pine needles</v>
      </c>
      <c r="AM10" s="6" t="s">
        <v>693</v>
      </c>
      <c r="AN10" t="str">
        <v>Irrigation method unknown/not given</v>
      </c>
      <c r="AO10" t="s">
        <v>3094</v>
      </c>
      <c r="AP10" t="str">
        <v>Bush fallow residue</v>
      </c>
      <c r="AQ10" t="s">
        <v>694</v>
      </c>
      <c r="AR10" t="str">
        <v>Ammonionated super phosphate</v>
      </c>
      <c r="AS10" t="s">
        <v>695</v>
      </c>
      <c r="AT10" t="str">
        <v>Broadcast on flooded/saturated soil, 30% in soil</v>
      </c>
      <c r="AU10" t="s">
        <v>3083</v>
      </c>
      <c r="AV10" t="str">
        <v>Zinc</v>
      </c>
      <c r="AW10" t="s">
        <v>2940</v>
      </c>
      <c r="AX10" t="str">
        <v>BHC, HCH [Insecticide]</v>
      </c>
      <c r="BB10" t="s">
        <v>6755</v>
      </c>
      <c r="BC10" t="s">
        <v>250</v>
      </c>
      <c r="BE10" s="122" t="s">
        <v>6846</v>
      </c>
      <c r="BF10" t="str">
        <v>None</v>
      </c>
      <c r="BG10" s="6" t="s">
        <v>696</v>
      </c>
      <c r="BH10" t="str">
        <v>Stem</v>
      </c>
      <c r="BQ10" t="s">
        <v>3039</v>
      </c>
      <c r="BR10" t="str">
        <v>Mehlich I (double acid, 1:5)</v>
      </c>
    </row>
    <row r="11" spans="1:88" x14ac:dyDescent="0.25">
      <c r="M11" t="s">
        <v>697</v>
      </c>
      <c r="N11" t="str">
        <v>Avocado</v>
      </c>
      <c r="O11" t="s">
        <v>698</v>
      </c>
      <c r="P11" t="str">
        <v>Fine sand</v>
      </c>
      <c r="Q11" t="s">
        <v>1227</v>
      </c>
      <c r="W11" t="s">
        <v>2051</v>
      </c>
      <c r="X11" t="str">
        <v>Disk plow</v>
      </c>
      <c r="AF11" t="s">
        <v>699</v>
      </c>
      <c r="AG11" t="str">
        <v>Vertically planted sticks</v>
      </c>
      <c r="AK11" t="s">
        <v>3071</v>
      </c>
      <c r="AL11" t="str">
        <v>Polyethylene sheet - perforated</v>
      </c>
      <c r="AM11" s="6" t="s">
        <v>701</v>
      </c>
      <c r="AN11" t="str">
        <v>Percolation rate, mm day-1</v>
      </c>
      <c r="AO11" t="s">
        <v>3095</v>
      </c>
      <c r="AP11" t="str">
        <v>Chickpea forage</v>
      </c>
      <c r="AQ11" t="s">
        <v>702</v>
      </c>
      <c r="AR11" t="str">
        <v>Ammonium metaphosphate</v>
      </c>
      <c r="AS11" t="s">
        <v>703</v>
      </c>
      <c r="AT11" t="str">
        <v>Broadcast on flooded/saturated soil, 45% in soil</v>
      </c>
      <c r="AW11" t="s">
        <v>2941</v>
      </c>
      <c r="AX11" t="str">
        <v>Captan [Fungicide]</v>
      </c>
      <c r="BE11" s="122" t="s">
        <v>6847</v>
      </c>
      <c r="BF11" t="str">
        <v>Sowing date</v>
      </c>
      <c r="BG11" s="6" t="s">
        <v>704</v>
      </c>
      <c r="BH11" t="str">
        <v>Underground storage components (e.g., tubers, roots, corms, rhyzomes, etc.)</v>
      </c>
      <c r="BQ11" t="s">
        <v>3040</v>
      </c>
      <c r="BR11" t="str">
        <v>Method unknown/not given</v>
      </c>
    </row>
    <row r="12" spans="1:88" x14ac:dyDescent="0.25">
      <c r="M12" t="s">
        <v>705</v>
      </c>
      <c r="N12" t="str">
        <v>Bahia grass</v>
      </c>
      <c r="O12" t="s">
        <v>706</v>
      </c>
      <c r="P12" t="str">
        <v>Fine sandy loam</v>
      </c>
      <c r="Q12" t="s">
        <v>1228</v>
      </c>
      <c r="W12" t="s">
        <v>2052</v>
      </c>
      <c r="X12" t="str">
        <v>Disk, 1-way</v>
      </c>
      <c r="AK12" t="s">
        <v>3072</v>
      </c>
      <c r="AL12" t="str">
        <v>Polyethylene sheet - solid</v>
      </c>
      <c r="AM12" s="6" t="s">
        <v>707</v>
      </c>
      <c r="AN12" t="str">
        <v>Puddling (for Rice only)</v>
      </c>
      <c r="AO12" t="s">
        <v>3096</v>
      </c>
      <c r="AP12" t="str">
        <v>Compost</v>
      </c>
      <c r="AQ12" t="s">
        <v>708</v>
      </c>
      <c r="AR12" t="str">
        <v>Ammonium nitrate</v>
      </c>
      <c r="AS12" t="s">
        <v>709</v>
      </c>
      <c r="AT12" t="str">
        <v>Broadcast on flooded/saturated soil, 60% in soil</v>
      </c>
      <c r="AW12" t="s">
        <v>2942</v>
      </c>
      <c r="AX12" t="str">
        <v>Carbaryl, Sevin, Septene [Insecticide]</v>
      </c>
      <c r="BE12" s="122" t="s">
        <v>6848</v>
      </c>
      <c r="BF12" t="str">
        <v>Terminal spikelet</v>
      </c>
      <c r="BQ12" t="s">
        <v>3041</v>
      </c>
      <c r="BR12" t="str">
        <v>Morgans solution</v>
      </c>
    </row>
    <row r="13" spans="1:88" x14ac:dyDescent="0.25">
      <c r="M13" t="s">
        <v>710</v>
      </c>
      <c r="N13" t="str">
        <v>Bambara groundnut</v>
      </c>
      <c r="O13" t="s">
        <v>711</v>
      </c>
      <c r="P13" t="str">
        <v>Loam</v>
      </c>
      <c r="Q13" t="s">
        <v>1229</v>
      </c>
      <c r="W13" t="s">
        <v>2053</v>
      </c>
      <c r="X13" t="str">
        <v>Disk, double disk</v>
      </c>
      <c r="AK13" t="s">
        <v>3073</v>
      </c>
      <c r="AL13" t="str">
        <v>Straw</v>
      </c>
      <c r="AM13" s="6" t="s">
        <v>712</v>
      </c>
      <c r="AN13" t="str">
        <v>Sprinkler, mm</v>
      </c>
      <c r="AO13" t="s">
        <v>3097</v>
      </c>
      <c r="AP13" t="str">
        <v>Cowpea residue</v>
      </c>
      <c r="AQ13" t="s">
        <v>713</v>
      </c>
      <c r="AR13" t="str">
        <v>Ammonium nitrate limestone</v>
      </c>
      <c r="AS13" t="s">
        <v>714</v>
      </c>
      <c r="AT13" t="str">
        <v>Broadcast on flooded/saturated soil, 75% in soil</v>
      </c>
      <c r="AW13" t="s">
        <v>2943</v>
      </c>
      <c r="AX13" t="str">
        <v>Chlordane [Insecticide]</v>
      </c>
      <c r="BQ13" t="s">
        <v>3042</v>
      </c>
      <c r="BR13" t="str">
        <v>NH4OAc</v>
      </c>
    </row>
    <row r="14" spans="1:88" x14ac:dyDescent="0.25">
      <c r="M14" t="s">
        <v>715</v>
      </c>
      <c r="N14" t="str">
        <v>Banana</v>
      </c>
      <c r="O14" t="s">
        <v>716</v>
      </c>
      <c r="P14" t="str">
        <v>Loamy sand</v>
      </c>
      <c r="Q14" t="s">
        <v>1230</v>
      </c>
      <c r="W14" t="s">
        <v>2054</v>
      </c>
      <c r="X14" t="str">
        <v>Disk, tandem</v>
      </c>
      <c r="AM14" s="6" t="s">
        <v>717</v>
      </c>
      <c r="AN14" t="str">
        <v>Subsurface (burried) drip, mm</v>
      </c>
      <c r="AO14" t="s">
        <v>3098</v>
      </c>
      <c r="AP14" t="str">
        <v>Decomposed crop residue</v>
      </c>
      <c r="AQ14" t="s">
        <v>718</v>
      </c>
      <c r="AR14" t="str">
        <v>Ammonium nitrate sulfate</v>
      </c>
      <c r="AS14" t="s">
        <v>719</v>
      </c>
      <c r="AT14" t="str">
        <v>Broadcast on flooded/saturated soil, 90% in soil</v>
      </c>
      <c r="AW14" t="s">
        <v>2944</v>
      </c>
      <c r="AX14" t="str">
        <v>Coragen / Chlorantraniliprole</v>
      </c>
      <c r="BQ14" t="s">
        <v>3043</v>
      </c>
      <c r="BR14" t="str">
        <v>Olsen</v>
      </c>
    </row>
    <row r="15" spans="1:88" x14ac:dyDescent="0.25">
      <c r="M15" t="s">
        <v>720</v>
      </c>
      <c r="N15" t="str">
        <v>Barley</v>
      </c>
      <c r="O15" t="s">
        <v>721</v>
      </c>
      <c r="P15" t="str">
        <v>Sand</v>
      </c>
      <c r="Q15" t="s">
        <v>1231</v>
      </c>
      <c r="W15" t="s">
        <v>2055</v>
      </c>
      <c r="X15" t="str">
        <v>Drill, deep furrow</v>
      </c>
      <c r="AM15" s="6" t="s">
        <v>722</v>
      </c>
      <c r="AN15" t="str">
        <v>Water table depth, mm</v>
      </c>
      <c r="AO15" t="s">
        <v>3099</v>
      </c>
      <c r="AP15" t="str">
        <v>Faba bean</v>
      </c>
      <c r="AQ15" t="s">
        <v>723</v>
      </c>
      <c r="AR15" t="str">
        <v>Ammonium phosphate</v>
      </c>
      <c r="AS15" t="s">
        <v>724</v>
      </c>
      <c r="AT15" t="str">
        <v>Broadcast on flooded/saturated soil, none in soil</v>
      </c>
      <c r="AW15" t="s">
        <v>2945</v>
      </c>
      <c r="AX15" t="str">
        <v>Dalapon [Herbicide]</v>
      </c>
      <c r="BQ15" t="s">
        <v>3044</v>
      </c>
      <c r="BR15" t="str">
        <v>pH in KCl</v>
      </c>
    </row>
    <row r="16" spans="1:88" x14ac:dyDescent="0.25">
      <c r="M16" t="s">
        <v>725</v>
      </c>
      <c r="N16" t="str">
        <v>Bell pepper</v>
      </c>
      <c r="O16" t="s">
        <v>726</v>
      </c>
      <c r="P16" t="str">
        <v>Sandy clay</v>
      </c>
      <c r="Q16" t="s">
        <v>1232</v>
      </c>
      <c r="W16" t="s">
        <v>2056</v>
      </c>
      <c r="X16" t="str">
        <v>Drill, double-disk</v>
      </c>
      <c r="AO16" t="s">
        <v>3100</v>
      </c>
      <c r="AP16" t="str">
        <v>forage grasses</v>
      </c>
      <c r="AQ16" t="s">
        <v>727</v>
      </c>
      <c r="AR16" t="str">
        <v>Ammonium phosphate nitrate</v>
      </c>
      <c r="AS16" t="s">
        <v>728</v>
      </c>
      <c r="AT16" t="str">
        <v>Broadcast, incorporated</v>
      </c>
      <c r="AW16" t="s">
        <v>2946</v>
      </c>
      <c r="AX16" t="str">
        <v>DDT [Insecticide]</v>
      </c>
      <c r="BQ16" t="s">
        <v>8446</v>
      </c>
      <c r="BR16" t="str">
        <v>pH in Water</v>
      </c>
    </row>
    <row r="17" spans="13:70" x14ac:dyDescent="0.25">
      <c r="M17" t="s">
        <v>729</v>
      </c>
      <c r="N17" t="str">
        <v>Bermudagrass</v>
      </c>
      <c r="O17" t="s">
        <v>730</v>
      </c>
      <c r="P17" t="str">
        <v>Sandy clay loam</v>
      </c>
      <c r="Q17" t="s">
        <v>1233</v>
      </c>
      <c r="W17" t="s">
        <v>2057</v>
      </c>
      <c r="X17" t="str">
        <v>Drill, no-till</v>
      </c>
      <c r="AO17" t="s">
        <v>818</v>
      </c>
      <c r="AP17" t="str">
        <v>Generic cereal crop residue</v>
      </c>
      <c r="AQ17" t="s">
        <v>731</v>
      </c>
      <c r="AR17" t="str">
        <v>Ammonium phosphate sulfate</v>
      </c>
      <c r="AS17" t="s">
        <v>732</v>
      </c>
      <c r="AT17" t="str">
        <v>Broadcast, not incorporated</v>
      </c>
      <c r="AW17" t="s">
        <v>2947</v>
      </c>
      <c r="AX17" t="str">
        <v>Diazinon, Basudin [Insecticide]</v>
      </c>
      <c r="BQ17" t="s">
        <v>3045</v>
      </c>
      <c r="BR17" t="str">
        <v>Truog</v>
      </c>
    </row>
    <row r="18" spans="13:70" x14ac:dyDescent="0.25">
      <c r="M18" t="s">
        <v>733</v>
      </c>
      <c r="N18" t="str">
        <v>Bitter gourd</v>
      </c>
      <c r="O18" t="s">
        <v>734</v>
      </c>
      <c r="P18" t="str">
        <v>Sandy loam</v>
      </c>
      <c r="Q18" t="s">
        <v>1234</v>
      </c>
      <c r="W18" t="s">
        <v>2058</v>
      </c>
      <c r="X18" t="str">
        <v>Drill, no-till; into sod</v>
      </c>
      <c r="AO18" t="s">
        <v>3101</v>
      </c>
      <c r="AP18" t="str">
        <v>Generic crop residue</v>
      </c>
      <c r="AQ18" t="s">
        <v>735</v>
      </c>
      <c r="AR18" t="str">
        <v>Ammonium poly-phosphate</v>
      </c>
      <c r="AS18" t="s">
        <v>736</v>
      </c>
      <c r="AT18" t="str">
        <v>Deeply placed urea super granules/pellets, 100% in soil</v>
      </c>
      <c r="AW18" t="s">
        <v>2948</v>
      </c>
      <c r="AX18" t="str">
        <v>Dieldrin [Insecticide]</v>
      </c>
      <c r="BQ18" t="s">
        <v>687</v>
      </c>
      <c r="BR18" t="str">
        <v>Water</v>
      </c>
    </row>
    <row r="19" spans="13:70" x14ac:dyDescent="0.25">
      <c r="M19" t="s">
        <v>737</v>
      </c>
      <c r="N19" t="str">
        <v>Black gram</v>
      </c>
      <c r="O19" t="s">
        <v>738</v>
      </c>
      <c r="P19" t="str">
        <v>Silt</v>
      </c>
      <c r="Q19" t="s">
        <v>1235</v>
      </c>
      <c r="W19" t="s">
        <v>2059</v>
      </c>
      <c r="X19" t="str">
        <v>Fertilizer applicator, anhydr</v>
      </c>
      <c r="AO19" t="s">
        <v>852</v>
      </c>
      <c r="AP19" t="str">
        <v>Generic grass</v>
      </c>
      <c r="AQ19" t="s">
        <v>739</v>
      </c>
      <c r="AR19" t="str">
        <v>Ammonium polysulfide</v>
      </c>
      <c r="AS19" t="s">
        <v>740</v>
      </c>
      <c r="AT19" t="str">
        <v>Deeply placed urea super granules/pellets, 95% in soil</v>
      </c>
      <c r="AW19" t="s">
        <v>2949</v>
      </c>
      <c r="AX19" t="str">
        <v>Dimethoate [Insecticide]</v>
      </c>
    </row>
    <row r="20" spans="13:70" x14ac:dyDescent="0.25">
      <c r="M20" t="s">
        <v>741</v>
      </c>
      <c r="N20" t="str">
        <v>Black walnut</v>
      </c>
      <c r="O20" t="s">
        <v>742</v>
      </c>
      <c r="P20" t="str">
        <v>Silty clay</v>
      </c>
      <c r="Q20" t="s">
        <v>1236</v>
      </c>
      <c r="W20" t="s">
        <v>2060</v>
      </c>
      <c r="X20" t="str">
        <v>Harrow, spike</v>
      </c>
      <c r="AO20" t="s">
        <v>3102</v>
      </c>
      <c r="AP20" t="str">
        <v>Generic legume residue</v>
      </c>
      <c r="AQ20" t="s">
        <v>743</v>
      </c>
      <c r="AR20" t="str">
        <v>Ammonium sulfate</v>
      </c>
      <c r="AS20" t="s">
        <v>744</v>
      </c>
      <c r="AT20" t="str">
        <v>Foliar spray</v>
      </c>
      <c r="AW20" t="s">
        <v>2950</v>
      </c>
      <c r="AX20" t="str">
        <v>Diquat [Herbicide]</v>
      </c>
    </row>
    <row r="21" spans="13:70" x14ac:dyDescent="0.25">
      <c r="M21" t="s">
        <v>745</v>
      </c>
      <c r="N21" t="str">
        <v>Blueberry</v>
      </c>
      <c r="O21" t="s">
        <v>746</v>
      </c>
      <c r="P21" t="str">
        <v>Silty clay loam</v>
      </c>
      <c r="Q21" t="s">
        <v>1237</v>
      </c>
      <c r="W21" t="s">
        <v>2061</v>
      </c>
      <c r="X21" t="str">
        <v>Harrow, tine</v>
      </c>
      <c r="AO21" t="s">
        <v>3103</v>
      </c>
      <c r="AP21" t="str">
        <v>Green manure</v>
      </c>
      <c r="AQ21" t="s">
        <v>747</v>
      </c>
      <c r="AR21" t="str">
        <v>Ammonium sulfate - nitrate</v>
      </c>
      <c r="AS21" t="s">
        <v>748</v>
      </c>
      <c r="AT21" t="str">
        <v>Injected</v>
      </c>
      <c r="AW21" t="s">
        <v>2951</v>
      </c>
      <c r="AX21" t="str">
        <v>Endosulfan [Insecticide]</v>
      </c>
    </row>
    <row r="22" spans="13:70" x14ac:dyDescent="0.25">
      <c r="M22" t="s">
        <v>749</v>
      </c>
      <c r="N22" t="str">
        <v>Brachiaria</v>
      </c>
      <c r="O22" t="s">
        <v>750</v>
      </c>
      <c r="P22" t="str">
        <v>Silty loam</v>
      </c>
      <c r="Q22" t="s">
        <v>1238</v>
      </c>
      <c r="W22" t="s">
        <v>2062</v>
      </c>
      <c r="X22" t="str">
        <v>Laser leveling</v>
      </c>
      <c r="AO22" t="s">
        <v>3104</v>
      </c>
      <c r="AP22" t="str">
        <v>Hairy vetch</v>
      </c>
      <c r="AQ22" t="s">
        <v>751</v>
      </c>
      <c r="AR22" t="str">
        <v>Ammonium sulfate solution</v>
      </c>
      <c r="AS22" t="s">
        <v>752</v>
      </c>
      <c r="AT22" t="str">
        <v>On the seed</v>
      </c>
      <c r="AW22" t="s">
        <v>2952</v>
      </c>
      <c r="AX22" t="str">
        <v>Endrin, Nendrin [Insecticide]</v>
      </c>
    </row>
    <row r="23" spans="13:70" x14ac:dyDescent="0.25">
      <c r="M23" t="s">
        <v>753</v>
      </c>
      <c r="N23" t="str">
        <v>Bread wheat</v>
      </c>
      <c r="O23" t="s">
        <v>754</v>
      </c>
      <c r="P23" t="str">
        <v>Very fine loamy sand</v>
      </c>
      <c r="Q23" t="s">
        <v>1239</v>
      </c>
      <c r="W23" t="s">
        <v>2063</v>
      </c>
      <c r="X23" t="str">
        <v>Lister</v>
      </c>
      <c r="AO23" t="s">
        <v>3105</v>
      </c>
      <c r="AP23" t="str">
        <v>Liquid manure</v>
      </c>
      <c r="AQ23" t="s">
        <v>755</v>
      </c>
      <c r="AR23" t="str">
        <v>Ammonium thiosulfate** (60% solution)</v>
      </c>
      <c r="AW23" t="s">
        <v>2953</v>
      </c>
      <c r="AX23" t="str">
        <v>Ethephon</v>
      </c>
    </row>
    <row r="24" spans="13:70" x14ac:dyDescent="0.25">
      <c r="M24" t="s">
        <v>756</v>
      </c>
      <c r="N24" t="str">
        <v>Broad leaf weeds</v>
      </c>
      <c r="O24" t="s">
        <v>757</v>
      </c>
      <c r="P24" t="str">
        <v>Very fine sand</v>
      </c>
      <c r="Q24" t="s">
        <v>1240</v>
      </c>
      <c r="W24" t="s">
        <v>2064</v>
      </c>
      <c r="X24" t="str">
        <v>Manure injector</v>
      </c>
      <c r="AO24" t="s">
        <v>3106</v>
      </c>
      <c r="AP24" t="str">
        <v>Maize residue</v>
      </c>
      <c r="AQ24" t="s">
        <v>758</v>
      </c>
      <c r="AR24" t="str">
        <v>Anhydrous ammonia</v>
      </c>
      <c r="AW24" t="s">
        <v>2954</v>
      </c>
      <c r="AX24" t="str">
        <v>Ethion, Diethion [Insecticide]</v>
      </c>
    </row>
    <row r="25" spans="13:70" x14ac:dyDescent="0.25">
      <c r="M25" t="s">
        <v>759</v>
      </c>
      <c r="N25" t="str">
        <v>Buckwheat</v>
      </c>
      <c r="O25" t="s">
        <v>760</v>
      </c>
      <c r="P25" t="str">
        <v>Very fine sandy loam</v>
      </c>
      <c r="Q25" t="s">
        <v>1241</v>
      </c>
      <c r="W25" t="s">
        <v>2065</v>
      </c>
      <c r="X25" t="str">
        <v>Matraca hand planter</v>
      </c>
      <c r="AO25" t="s">
        <v>697</v>
      </c>
      <c r="AP25" t="str">
        <v>Mucuna residue</v>
      </c>
      <c r="AQ25" t="s">
        <v>761</v>
      </c>
      <c r="AR25" t="str">
        <v>Aqua ammonia</v>
      </c>
      <c r="AW25" t="s">
        <v>2955</v>
      </c>
      <c r="AX25" t="str">
        <v>Ethylene</v>
      </c>
    </row>
    <row r="26" spans="13:70" x14ac:dyDescent="0.25">
      <c r="M26" t="s">
        <v>762</v>
      </c>
      <c r="N26" t="str">
        <v>Cabbage</v>
      </c>
      <c r="Q26" t="s">
        <v>1242</v>
      </c>
      <c r="W26" t="s">
        <v>2066</v>
      </c>
      <c r="X26" t="str">
        <v>Moldboard plow 20 cm depth</v>
      </c>
      <c r="AO26" t="s">
        <v>961</v>
      </c>
      <c r="AP26" t="str">
        <v>Pea residue</v>
      </c>
      <c r="AQ26" t="s">
        <v>763</v>
      </c>
      <c r="AR26" t="str">
        <v>Basic Lime phosphate</v>
      </c>
      <c r="AW26" t="s">
        <v>2956</v>
      </c>
      <c r="AX26" t="str">
        <v>Fention [Insecticide]</v>
      </c>
    </row>
    <row r="27" spans="13:70" x14ac:dyDescent="0.25">
      <c r="M27" t="s">
        <v>764</v>
      </c>
      <c r="N27" t="str">
        <v>Camelina</v>
      </c>
      <c r="Q27" t="s">
        <v>1243</v>
      </c>
      <c r="W27" t="s">
        <v>2067</v>
      </c>
      <c r="X27" t="str">
        <v>Moldboard plow 25 cm</v>
      </c>
      <c r="AO27" t="s">
        <v>963</v>
      </c>
      <c r="AP27" t="str">
        <v>Peanut residue</v>
      </c>
      <c r="AQ27" t="s">
        <v>765</v>
      </c>
      <c r="AR27" t="str">
        <v>Basic slag</v>
      </c>
      <c r="AW27" t="s">
        <v>2957</v>
      </c>
      <c r="AX27" t="str">
        <v>Furadan [Insecticide]</v>
      </c>
    </row>
    <row r="28" spans="13:70" x14ac:dyDescent="0.25">
      <c r="M28" t="s">
        <v>766</v>
      </c>
      <c r="N28" t="str">
        <v>Canola</v>
      </c>
      <c r="Q28" t="s">
        <v>1244</v>
      </c>
      <c r="W28" t="s">
        <v>2068</v>
      </c>
      <c r="X28" t="str">
        <v>Moldboard plow 30 cm</v>
      </c>
      <c r="AO28" t="s">
        <v>3107</v>
      </c>
      <c r="AP28" t="str">
        <v>Pearl millet residue</v>
      </c>
      <c r="AQ28" t="s">
        <v>767</v>
      </c>
      <c r="AR28" t="str">
        <v>Basic zinc sulfate</v>
      </c>
      <c r="AW28" t="s">
        <v>2958</v>
      </c>
      <c r="AX28" t="str">
        <v>Glyphosate [Herbicide]</v>
      </c>
    </row>
    <row r="29" spans="13:70" x14ac:dyDescent="0.25">
      <c r="M29" t="s">
        <v>768</v>
      </c>
      <c r="N29" t="str">
        <v>Carob</v>
      </c>
      <c r="Q29" t="s">
        <v>1245</v>
      </c>
      <c r="W29" s="26" t="s">
        <v>2080</v>
      </c>
      <c r="X29" t="str">
        <v>Mulch treader</v>
      </c>
      <c r="AO29" t="s">
        <v>3108</v>
      </c>
      <c r="AP29" t="str">
        <v>Pigeon Pea residue</v>
      </c>
      <c r="AQ29" t="s">
        <v>769</v>
      </c>
      <c r="AR29" t="str">
        <v>Bone meal (steamed)</v>
      </c>
      <c r="AW29" t="s">
        <v>2959</v>
      </c>
      <c r="AX29" t="str">
        <v>Heptachlor [Insecticide]</v>
      </c>
    </row>
    <row r="30" spans="13:70" x14ac:dyDescent="0.25">
      <c r="M30" t="s">
        <v>770</v>
      </c>
      <c r="N30" t="str">
        <v>Carrot</v>
      </c>
      <c r="Q30" t="s">
        <v>1246</v>
      </c>
      <c r="W30" t="s">
        <v>2069</v>
      </c>
      <c r="X30" t="str">
        <v>Plank</v>
      </c>
      <c r="AO30" t="s">
        <v>725</v>
      </c>
      <c r="AP30" t="str">
        <v>Pineapple</v>
      </c>
      <c r="AQ30" t="s">
        <v>771</v>
      </c>
      <c r="AR30" t="str">
        <v>Borax</v>
      </c>
      <c r="AW30" t="s">
        <v>2960</v>
      </c>
      <c r="AX30" t="str">
        <v>Malathion, Mercaptothion [Insecticide]</v>
      </c>
    </row>
    <row r="31" spans="13:70" x14ac:dyDescent="0.25">
      <c r="M31" t="s">
        <v>772</v>
      </c>
      <c r="N31" t="str">
        <v>Cashew</v>
      </c>
      <c r="Q31" t="s">
        <v>1247</v>
      </c>
      <c r="W31" t="s">
        <v>2070</v>
      </c>
      <c r="X31" t="str">
        <v>Planter, no-till</v>
      </c>
      <c r="AO31" t="s">
        <v>3109</v>
      </c>
      <c r="AP31" t="str">
        <v>Rice</v>
      </c>
      <c r="AQ31" t="s">
        <v>773</v>
      </c>
      <c r="AR31" t="str">
        <v>Boric acid</v>
      </c>
      <c r="AW31" t="s">
        <v>2961</v>
      </c>
      <c r="AX31" t="str">
        <v>Mancozeb [Fungicide]</v>
      </c>
    </row>
    <row r="32" spans="13:70" x14ac:dyDescent="0.25">
      <c r="M32" t="s">
        <v>774</v>
      </c>
      <c r="N32" t="str">
        <v>Cassava</v>
      </c>
      <c r="Q32" t="s">
        <v>1248</v>
      </c>
      <c r="W32" t="s">
        <v>2071</v>
      </c>
      <c r="X32" t="str">
        <v>Planter, row</v>
      </c>
      <c r="AO32" t="s">
        <v>3110</v>
      </c>
      <c r="AP32" t="str">
        <v>Rye</v>
      </c>
      <c r="AQ32" t="s">
        <v>775</v>
      </c>
      <c r="AR32" t="str">
        <v>Brucite (Magnesium hydroxide)</v>
      </c>
      <c r="AW32" t="s">
        <v>2962</v>
      </c>
      <c r="AX32" t="str">
        <v>Maneb [Fungicide]</v>
      </c>
    </row>
    <row r="33" spans="13:50" x14ac:dyDescent="0.25">
      <c r="M33" t="s">
        <v>776</v>
      </c>
      <c r="N33" t="str">
        <v>Castor bean</v>
      </c>
      <c r="Q33" t="s">
        <v>1249</v>
      </c>
      <c r="W33" t="s">
        <v>2072</v>
      </c>
      <c r="X33" t="str">
        <v>Planting stick (hand)</v>
      </c>
      <c r="AO33" t="s">
        <v>3111</v>
      </c>
      <c r="AP33" t="str">
        <v>Sorghum residue</v>
      </c>
      <c r="AQ33" t="s">
        <v>777</v>
      </c>
      <c r="AR33" t="str">
        <v>Calcitic limestone</v>
      </c>
      <c r="AW33" t="s">
        <v>2963</v>
      </c>
      <c r="AX33" t="str">
        <v>MCPA [Herbicide]</v>
      </c>
    </row>
    <row r="34" spans="13:50" x14ac:dyDescent="0.25">
      <c r="M34" t="s">
        <v>778</v>
      </c>
      <c r="N34" t="str">
        <v>Cauliflower</v>
      </c>
      <c r="Q34" t="s">
        <v>1250</v>
      </c>
      <c r="W34" t="s">
        <v>2073</v>
      </c>
      <c r="X34" t="str">
        <v>Rod weeder</v>
      </c>
      <c r="AO34" t="s">
        <v>3112</v>
      </c>
      <c r="AP34" t="str">
        <v>Soybean residue</v>
      </c>
      <c r="AQ34" t="s">
        <v>779</v>
      </c>
      <c r="AR34" t="str">
        <v>Calcium ammonium nitrate</v>
      </c>
      <c r="AW34" t="s">
        <v>2964</v>
      </c>
      <c r="AX34" t="str">
        <v>Mepiquat chloride, Pix</v>
      </c>
    </row>
    <row r="35" spans="13:50" x14ac:dyDescent="0.25">
      <c r="M35" t="s">
        <v>780</v>
      </c>
      <c r="N35" t="str">
        <v>Celery</v>
      </c>
      <c r="Q35" t="s">
        <v>1251</v>
      </c>
      <c r="W35" t="s">
        <v>2074</v>
      </c>
      <c r="X35" t="str">
        <v>Roller harrow, cultipacker</v>
      </c>
      <c r="AO35" t="s">
        <v>989</v>
      </c>
      <c r="AP35" t="str">
        <v>Sugarcane</v>
      </c>
      <c r="AQ35" t="s">
        <v>781</v>
      </c>
      <c r="AR35" t="str">
        <v>Calcium chelate</v>
      </c>
      <c r="AW35" t="s">
        <v>2965</v>
      </c>
      <c r="AX35" t="str">
        <v>Methomyl, Lannat [Insecticide]</v>
      </c>
    </row>
    <row r="36" spans="13:50" x14ac:dyDescent="0.25">
      <c r="M36" t="s">
        <v>782</v>
      </c>
      <c r="N36" t="str">
        <v>Cereal-unknown or mixture</v>
      </c>
      <c r="Q36" t="s">
        <v>1252</v>
      </c>
      <c r="W36" t="s">
        <v>2075</v>
      </c>
      <c r="X36" t="str">
        <v>Roller packer</v>
      </c>
      <c r="AO36" t="s">
        <v>925</v>
      </c>
      <c r="AP36" t="str">
        <v>Switchgrass</v>
      </c>
      <c r="AQ36" t="s">
        <v>783</v>
      </c>
      <c r="AR36" t="str">
        <v>Calcium chloride</v>
      </c>
      <c r="AW36" t="s">
        <v>2966</v>
      </c>
      <c r="AX36" t="str">
        <v>Methyl Parathion [Insecticide]</v>
      </c>
    </row>
    <row r="37" spans="13:50" x14ac:dyDescent="0.25">
      <c r="M37" t="s">
        <v>784</v>
      </c>
      <c r="N37" t="str">
        <v>Cherry</v>
      </c>
      <c r="Q37" t="s">
        <v>1253</v>
      </c>
      <c r="W37" t="s">
        <v>2076</v>
      </c>
      <c r="X37" t="str">
        <v>Rotary hoe</v>
      </c>
      <c r="AO37" t="s">
        <v>3113</v>
      </c>
      <c r="AP37" t="str">
        <v>Wheat residue</v>
      </c>
      <c r="AQ37" t="s">
        <v>785</v>
      </c>
      <c r="AR37" t="str">
        <v>Calcium cyanamide</v>
      </c>
      <c r="AW37" t="s">
        <v>2967</v>
      </c>
      <c r="AX37" t="str">
        <v>Mevinphosl [Insecticide]</v>
      </c>
    </row>
    <row r="38" spans="13:50" x14ac:dyDescent="0.25">
      <c r="M38" t="s">
        <v>786</v>
      </c>
      <c r="N38" t="str">
        <v>Chestnut</v>
      </c>
      <c r="Q38" t="s">
        <v>1254</v>
      </c>
      <c r="W38" t="s">
        <v>2077</v>
      </c>
      <c r="X38" t="str">
        <v>Strip tillage</v>
      </c>
      <c r="AQ38" t="s">
        <v>787</v>
      </c>
      <c r="AR38" t="str">
        <v>Calcium hydroxide (hydrated lime)</v>
      </c>
      <c r="AW38" t="s">
        <v>2968</v>
      </c>
      <c r="AX38" t="str">
        <v>Naled [Insecticide]</v>
      </c>
    </row>
    <row r="39" spans="13:50" x14ac:dyDescent="0.25">
      <c r="M39" t="s">
        <v>788</v>
      </c>
      <c r="N39" t="str">
        <v>Chia</v>
      </c>
      <c r="Q39" t="s">
        <v>1255</v>
      </c>
      <c r="W39" t="s">
        <v>2078</v>
      </c>
      <c r="X39" t="str">
        <v>Subsoiler</v>
      </c>
      <c r="AQ39" t="s">
        <v>789</v>
      </c>
      <c r="AR39" t="str">
        <v>Calcium metaphosphate</v>
      </c>
      <c r="AW39" t="s">
        <v>2969</v>
      </c>
      <c r="AX39" t="str">
        <v>Oxydemeton-Methyl [Insecticide]</v>
      </c>
    </row>
    <row r="40" spans="13:50" x14ac:dyDescent="0.25">
      <c r="M40" t="s">
        <v>790</v>
      </c>
      <c r="N40" t="str">
        <v>Chickpea</v>
      </c>
      <c r="Q40" t="s">
        <v>1256</v>
      </c>
      <c r="W40" t="s">
        <v>2079</v>
      </c>
      <c r="X40" t="str">
        <v>V-Ripper</v>
      </c>
      <c r="AQ40" t="s">
        <v>791</v>
      </c>
      <c r="AR40" t="str">
        <v>Calcium nitrate</v>
      </c>
      <c r="AW40" t="s">
        <v>2970</v>
      </c>
      <c r="AX40" t="str">
        <v>Paraquat [Herbicide]</v>
      </c>
    </row>
    <row r="41" spans="13:50" x14ac:dyDescent="0.25">
      <c r="M41" t="s">
        <v>792</v>
      </c>
      <c r="N41" t="str">
        <v>Chinese cabbage</v>
      </c>
      <c r="Q41" t="s">
        <v>1257</v>
      </c>
      <c r="AQ41" t="s">
        <v>793</v>
      </c>
      <c r="AR41" t="str">
        <v>Calcium nitrate-urea</v>
      </c>
      <c r="AW41" t="s">
        <v>2971</v>
      </c>
      <c r="AX41" t="str">
        <v>Parathion [Insecticide]</v>
      </c>
    </row>
    <row r="42" spans="13:50" x14ac:dyDescent="0.25">
      <c r="M42" t="s">
        <v>794</v>
      </c>
      <c r="N42" t="str">
        <v>Chocolate</v>
      </c>
      <c r="Q42" t="s">
        <v>1258</v>
      </c>
      <c r="AQ42" t="s">
        <v>795</v>
      </c>
      <c r="AR42" t="str">
        <v>Calcium oxide (burned lime, quicklime)</v>
      </c>
      <c r="AW42" t="s">
        <v>2972</v>
      </c>
      <c r="AX42" t="str">
        <v>Pendimethalin [Herbicide]</v>
      </c>
    </row>
    <row r="43" spans="13:50" x14ac:dyDescent="0.25">
      <c r="M43" t="s">
        <v>796</v>
      </c>
      <c r="N43" t="str">
        <v>Citrus</v>
      </c>
      <c r="Q43" t="s">
        <v>1259</v>
      </c>
      <c r="AQ43" t="s">
        <v>797</v>
      </c>
      <c r="AR43" t="str">
        <v>Calcium sulfate (hydrous)</v>
      </c>
      <c r="AW43" t="s">
        <v>2973</v>
      </c>
      <c r="AX43" t="str">
        <v>Phosphamidon [Insecticide]</v>
      </c>
    </row>
    <row r="44" spans="13:50" x14ac:dyDescent="0.25">
      <c r="M44" t="s">
        <v>798</v>
      </c>
      <c r="N44" t="str">
        <v>Clover</v>
      </c>
      <c r="Q44" t="s">
        <v>1260</v>
      </c>
      <c r="AQ44" t="s">
        <v>799</v>
      </c>
      <c r="AR44" t="str">
        <v>Carnallite (hydrated potassium magnesium chloride)</v>
      </c>
      <c r="AW44" t="s">
        <v>2974</v>
      </c>
      <c r="AX44" t="str">
        <v>Propanil [Herbicide]</v>
      </c>
    </row>
    <row r="45" spans="13:50" x14ac:dyDescent="0.25">
      <c r="M45" t="s">
        <v>800</v>
      </c>
      <c r="N45" t="str">
        <v>Cochineal nopal cactus</v>
      </c>
      <c r="Q45" t="s">
        <v>1261</v>
      </c>
      <c r="AQ45" t="s">
        <v>801</v>
      </c>
      <c r="AR45" t="str">
        <v>Cobalt sulfate</v>
      </c>
      <c r="AW45" t="s">
        <v>2975</v>
      </c>
      <c r="AX45" t="str">
        <v>Rhizobium (for legume crops)</v>
      </c>
    </row>
    <row r="46" spans="13:50" x14ac:dyDescent="0.25">
      <c r="M46" t="s">
        <v>802</v>
      </c>
      <c r="N46" t="str">
        <v>Coconut</v>
      </c>
      <c r="Q46" t="s">
        <v>1262</v>
      </c>
      <c r="AQ46" t="s">
        <v>803</v>
      </c>
      <c r="AR46" t="str">
        <v>Colloidal phosphate (Soft)</v>
      </c>
      <c r="AW46" t="s">
        <v>2976</v>
      </c>
      <c r="AX46" t="str">
        <v>Thiotex [Insecticide]</v>
      </c>
    </row>
    <row r="47" spans="13:50" x14ac:dyDescent="0.25">
      <c r="M47" t="s">
        <v>804</v>
      </c>
      <c r="N47" t="str">
        <v>Coffee</v>
      </c>
      <c r="Q47" t="s">
        <v>1263</v>
      </c>
      <c r="AQ47" t="s">
        <v>805</v>
      </c>
      <c r="AR47" t="str">
        <v>Copper chelate</v>
      </c>
      <c r="AW47" t="s">
        <v>2977</v>
      </c>
      <c r="AX47" t="str">
        <v>Tilt [Fungicide]</v>
      </c>
    </row>
    <row r="48" spans="13:50" x14ac:dyDescent="0.25">
      <c r="M48" t="s">
        <v>806</v>
      </c>
      <c r="N48" t="str">
        <v>Concord grape</v>
      </c>
      <c r="Q48" t="s">
        <v>1264</v>
      </c>
      <c r="AQ48" t="s">
        <v>807</v>
      </c>
      <c r="AR48" t="str">
        <v>Copper compound</v>
      </c>
      <c r="AW48" t="s">
        <v>2978</v>
      </c>
      <c r="AX48" t="str">
        <v>Toxaphene [Insecticide]</v>
      </c>
    </row>
    <row r="49" spans="13:50" x14ac:dyDescent="0.25">
      <c r="M49" t="s">
        <v>808</v>
      </c>
      <c r="N49" t="str">
        <v>Cotton</v>
      </c>
      <c r="Q49" t="s">
        <v>1265</v>
      </c>
      <c r="AQ49" t="s">
        <v>809</v>
      </c>
      <c r="AR49" t="str">
        <v>Copper oxide, black</v>
      </c>
      <c r="AW49" t="s">
        <v>2979</v>
      </c>
      <c r="AX49" t="str">
        <v>Trifluralin [Herbicide]</v>
      </c>
    </row>
    <row r="50" spans="13:50" x14ac:dyDescent="0.25">
      <c r="M50" t="s">
        <v>810</v>
      </c>
      <c r="N50" t="str">
        <v>Cover crop-unknown or mixture</v>
      </c>
      <c r="Q50" t="s">
        <v>1266</v>
      </c>
      <c r="AQ50" t="s">
        <v>811</v>
      </c>
      <c r="AR50" t="str">
        <v>Copper oxide, red</v>
      </c>
      <c r="AW50" t="s">
        <v>2980</v>
      </c>
      <c r="AX50" t="str">
        <v>Zineb [Fungicide]</v>
      </c>
    </row>
    <row r="51" spans="13:50" x14ac:dyDescent="0.25">
      <c r="M51" t="s">
        <v>812</v>
      </c>
      <c r="N51" t="str">
        <v>Cowpea</v>
      </c>
      <c r="Q51" t="s">
        <v>1267</v>
      </c>
      <c r="AQ51" t="s">
        <v>813</v>
      </c>
      <c r="AR51" t="str">
        <v>Copper sulfate</v>
      </c>
    </row>
    <row r="52" spans="13:50" x14ac:dyDescent="0.25">
      <c r="M52" t="s">
        <v>814</v>
      </c>
      <c r="N52" t="str">
        <v>Crambe</v>
      </c>
      <c r="Q52" t="s">
        <v>1268</v>
      </c>
      <c r="AQ52" t="s">
        <v>815</v>
      </c>
      <c r="AR52" t="str">
        <v>Crotonylidene diurea (CDU)</v>
      </c>
    </row>
    <row r="53" spans="13:50" x14ac:dyDescent="0.25">
      <c r="M53" t="s">
        <v>816</v>
      </c>
      <c r="N53" t="str">
        <v>Cranberry</v>
      </c>
      <c r="Q53" t="s">
        <v>1269</v>
      </c>
      <c r="AQ53" t="s">
        <v>817</v>
      </c>
      <c r="AR53" t="str">
        <v>DCD (dicyandiamide)</v>
      </c>
    </row>
    <row r="54" spans="13:50" x14ac:dyDescent="0.25">
      <c r="M54" t="s">
        <v>818</v>
      </c>
      <c r="N54" t="str">
        <v>Cucumber</v>
      </c>
      <c r="Q54" t="s">
        <v>1270</v>
      </c>
      <c r="AQ54" t="s">
        <v>819</v>
      </c>
      <c r="AR54" t="str">
        <v>Diammonium phosphate (DAP)</v>
      </c>
    </row>
    <row r="55" spans="13:50" x14ac:dyDescent="0.25">
      <c r="M55" t="s">
        <v>820</v>
      </c>
      <c r="N55" t="str">
        <v>Dates</v>
      </c>
      <c r="Q55" t="s">
        <v>1271</v>
      </c>
      <c r="AQ55" t="s">
        <v>821</v>
      </c>
      <c r="AR55" t="str">
        <v>DMPP (3,4-Dimethylpyrazole phosphate)</v>
      </c>
    </row>
    <row r="56" spans="13:50" x14ac:dyDescent="0.25">
      <c r="M56" t="s">
        <v>822</v>
      </c>
      <c r="N56" t="str">
        <v>Dragon fruit</v>
      </c>
      <c r="Q56" t="s">
        <v>1272</v>
      </c>
      <c r="AQ56" t="s">
        <v>823</v>
      </c>
      <c r="AR56" t="str">
        <v>Dolomitic limestone</v>
      </c>
    </row>
    <row r="57" spans="13:50" x14ac:dyDescent="0.25">
      <c r="M57" t="s">
        <v>824</v>
      </c>
      <c r="N57" t="str">
        <v>Dry bean</v>
      </c>
      <c r="Q57" t="s">
        <v>1273</v>
      </c>
      <c r="AQ57" t="s">
        <v>825</v>
      </c>
      <c r="AR57" t="str">
        <v>ESN</v>
      </c>
    </row>
    <row r="58" spans="13:50" x14ac:dyDescent="0.25">
      <c r="M58" t="s">
        <v>826</v>
      </c>
      <c r="N58" t="str">
        <v>Durum wheat</v>
      </c>
      <c r="Q58" t="s">
        <v>1274</v>
      </c>
      <c r="AQ58" t="s">
        <v>827</v>
      </c>
      <c r="AR58" t="str">
        <v>ESN + NBTPT</v>
      </c>
    </row>
    <row r="59" spans="13:50" x14ac:dyDescent="0.25">
      <c r="M59" t="s">
        <v>828</v>
      </c>
      <c r="N59" t="str">
        <v>Eggplant</v>
      </c>
      <c r="Q59" t="s">
        <v>1275</v>
      </c>
      <c r="AQ59" t="s">
        <v>829</v>
      </c>
      <c r="AR59" t="str">
        <v>Ferric oxide</v>
      </c>
    </row>
    <row r="60" spans="13:50" x14ac:dyDescent="0.25">
      <c r="M60" t="s">
        <v>830</v>
      </c>
      <c r="N60" t="str">
        <v>Endive</v>
      </c>
      <c r="Q60" t="s">
        <v>1276</v>
      </c>
      <c r="AQ60" t="s">
        <v>831</v>
      </c>
      <c r="AR60" t="str">
        <v>Ferric sulfate</v>
      </c>
    </row>
    <row r="61" spans="13:50" x14ac:dyDescent="0.25">
      <c r="M61" t="s">
        <v>832</v>
      </c>
      <c r="N61" t="str">
        <v>Erect prickly pear</v>
      </c>
      <c r="Q61" t="s">
        <v>1277</v>
      </c>
      <c r="AQ61" t="s">
        <v>833</v>
      </c>
      <c r="AR61" t="str">
        <v>Ferrous ammonium sulfate</v>
      </c>
    </row>
    <row r="62" spans="13:50" x14ac:dyDescent="0.25">
      <c r="M62" t="s">
        <v>834</v>
      </c>
      <c r="N62" t="str">
        <v>Ethiopian mustard</v>
      </c>
      <c r="Q62" t="s">
        <v>1278</v>
      </c>
      <c r="AQ62" t="s">
        <v>835</v>
      </c>
      <c r="AR62" t="str">
        <v>Ferrous sulfate</v>
      </c>
    </row>
    <row r="63" spans="13:50" x14ac:dyDescent="0.25">
      <c r="M63" t="s">
        <v>836</v>
      </c>
      <c r="N63" t="str">
        <v>Faba bean</v>
      </c>
      <c r="Q63" t="s">
        <v>1279</v>
      </c>
      <c r="AQ63" t="s">
        <v>837</v>
      </c>
      <c r="AR63" t="str">
        <v>Flowable S</v>
      </c>
    </row>
    <row r="64" spans="13:50" x14ac:dyDescent="0.25">
      <c r="M64" t="s">
        <v>838</v>
      </c>
      <c r="N64" t="str">
        <v>Fallow</v>
      </c>
      <c r="Q64" t="s">
        <v>1280</v>
      </c>
      <c r="AQ64" t="s">
        <v>839</v>
      </c>
      <c r="AR64" t="str">
        <v>Flowers of S</v>
      </c>
    </row>
    <row r="65" spans="13:44" x14ac:dyDescent="0.25">
      <c r="M65" t="s">
        <v>840</v>
      </c>
      <c r="N65" t="str">
        <v>Fig</v>
      </c>
      <c r="Q65" t="s">
        <v>1281</v>
      </c>
      <c r="AQ65" t="s">
        <v>841</v>
      </c>
      <c r="AR65" t="str">
        <v>Generic fertilizer</v>
      </c>
    </row>
    <row r="66" spans="13:44" x14ac:dyDescent="0.25">
      <c r="M66" t="s">
        <v>842</v>
      </c>
      <c r="N66" t="str">
        <v>Finger millet</v>
      </c>
      <c r="Q66" t="s">
        <v>1282</v>
      </c>
      <c r="AQ66" t="s">
        <v>843</v>
      </c>
      <c r="AR66" t="str">
        <v>Greensand</v>
      </c>
    </row>
    <row r="67" spans="13:44" x14ac:dyDescent="0.25">
      <c r="M67" t="s">
        <v>844</v>
      </c>
      <c r="N67" t="str">
        <v>Flax</v>
      </c>
      <c r="Q67" t="s">
        <v>1283</v>
      </c>
      <c r="AQ67" t="s">
        <v>845</v>
      </c>
      <c r="AR67" t="str">
        <v>Gypsum</v>
      </c>
    </row>
    <row r="68" spans="13:44" x14ac:dyDescent="0.25">
      <c r="M68" t="s">
        <v>846</v>
      </c>
      <c r="N68" t="str">
        <v>Forage (generic)</v>
      </c>
      <c r="Q68" t="s">
        <v>1284</v>
      </c>
      <c r="AQ68" t="s">
        <v>847</v>
      </c>
      <c r="AR68" t="str">
        <v>Iron chelate</v>
      </c>
    </row>
    <row r="69" spans="13:44" x14ac:dyDescent="0.25">
      <c r="M69" t="s">
        <v>848</v>
      </c>
      <c r="N69" t="str">
        <v>Forage maize</v>
      </c>
      <c r="Q69" t="s">
        <v>1285</v>
      </c>
      <c r="AQ69" t="s">
        <v>849</v>
      </c>
      <c r="AR69" t="str">
        <v>Iron compound</v>
      </c>
    </row>
    <row r="70" spans="13:44" x14ac:dyDescent="0.25">
      <c r="M70" t="s">
        <v>850</v>
      </c>
      <c r="N70" t="str">
        <v>Foxtail millet</v>
      </c>
      <c r="Q70" t="s">
        <v>1286</v>
      </c>
      <c r="AQ70" t="s">
        <v>851</v>
      </c>
      <c r="AR70" t="str">
        <v>Isobutylidene diurea (IBDU)</v>
      </c>
    </row>
    <row r="71" spans="13:44" x14ac:dyDescent="0.25">
      <c r="M71" t="s">
        <v>852</v>
      </c>
      <c r="N71" t="str">
        <v>Garlic</v>
      </c>
      <c r="Q71" t="s">
        <v>1287</v>
      </c>
      <c r="AQ71" t="s">
        <v>853</v>
      </c>
      <c r="AR71" t="str">
        <v>Kainite KMg(SO4)Cl·3H2O</v>
      </c>
    </row>
    <row r="72" spans="13:44" x14ac:dyDescent="0.25">
      <c r="M72" t="s">
        <v>854</v>
      </c>
      <c r="N72" t="str">
        <v>Grass vegetations</v>
      </c>
      <c r="Q72" t="s">
        <v>1288</v>
      </c>
      <c r="AQ72" t="s">
        <v>855</v>
      </c>
      <c r="AR72" t="str">
        <v>Lime sulfur solution</v>
      </c>
    </row>
    <row r="73" spans="13:44" x14ac:dyDescent="0.25">
      <c r="M73" t="s">
        <v>856</v>
      </c>
      <c r="N73" t="str">
        <v>Grass weeds</v>
      </c>
      <c r="Q73" t="s">
        <v>1289</v>
      </c>
      <c r="AQ73" t="s">
        <v>857</v>
      </c>
      <c r="AR73" t="str">
        <v>Lime-potash mixtures</v>
      </c>
    </row>
    <row r="74" spans="13:44" x14ac:dyDescent="0.25">
      <c r="M74" t="s">
        <v>858</v>
      </c>
      <c r="N74" t="str">
        <v>Grass-unknown or mixture</v>
      </c>
      <c r="Q74" t="s">
        <v>1290</v>
      </c>
      <c r="AQ74" t="s">
        <v>859</v>
      </c>
      <c r="AR74" t="str">
        <v>Limestone, phosphatic</v>
      </c>
    </row>
    <row r="75" spans="13:44" x14ac:dyDescent="0.25">
      <c r="M75" t="s">
        <v>860</v>
      </c>
      <c r="N75" t="str">
        <v>Green bean</v>
      </c>
      <c r="Q75" t="s">
        <v>1291</v>
      </c>
      <c r="AQ75" t="s">
        <v>861</v>
      </c>
      <c r="AR75" t="str">
        <v>Liquid ammonium polyphosphate</v>
      </c>
    </row>
    <row r="76" spans="13:44" x14ac:dyDescent="0.25">
      <c r="M76" t="s">
        <v>862</v>
      </c>
      <c r="N76" t="str">
        <v>Guar</v>
      </c>
      <c r="Q76" t="s">
        <v>1292</v>
      </c>
      <c r="AQ76" t="s">
        <v>863</v>
      </c>
      <c r="AR76" t="str">
        <v>Liquid phosphoric acid</v>
      </c>
    </row>
    <row r="77" spans="13:44" x14ac:dyDescent="0.25">
      <c r="M77" t="s">
        <v>864</v>
      </c>
      <c r="N77" t="str">
        <v>Guayule</v>
      </c>
      <c r="Q77" t="s">
        <v>1293</v>
      </c>
      <c r="AQ77" t="s">
        <v>865</v>
      </c>
      <c r="AR77" t="str">
        <v>Magnesia (Magnesium oxide)</v>
      </c>
    </row>
    <row r="78" spans="13:44" x14ac:dyDescent="0.25">
      <c r="M78" t="s">
        <v>866</v>
      </c>
      <c r="N78" t="str">
        <v>Guinea grass</v>
      </c>
      <c r="Q78" t="s">
        <v>1294</v>
      </c>
      <c r="AQ78" t="s">
        <v>867</v>
      </c>
      <c r="AR78" t="str">
        <v>Magnesium ammonium phosphate (struvite)</v>
      </c>
    </row>
    <row r="79" spans="13:44" x14ac:dyDescent="0.25">
      <c r="M79" t="s">
        <v>868</v>
      </c>
      <c r="N79" t="str">
        <v>Hairy vetch</v>
      </c>
      <c r="Q79" t="s">
        <v>1295</v>
      </c>
      <c r="AQ79" t="s">
        <v>869</v>
      </c>
      <c r="AR79" t="str">
        <v>Magnesium chelate</v>
      </c>
    </row>
    <row r="80" spans="13:44" x14ac:dyDescent="0.25">
      <c r="M80" t="s">
        <v>868</v>
      </c>
      <c r="N80" t="str">
        <v>Hazelnut</v>
      </c>
      <c r="Q80" t="s">
        <v>1296</v>
      </c>
      <c r="AQ80" t="s">
        <v>870</v>
      </c>
      <c r="AR80" t="str">
        <v>Magnesium nitrate</v>
      </c>
    </row>
    <row r="81" spans="13:44" x14ac:dyDescent="0.25">
      <c r="M81" t="s">
        <v>871</v>
      </c>
      <c r="N81" t="str">
        <v>Hemp</v>
      </c>
      <c r="Q81" t="s">
        <v>1297</v>
      </c>
      <c r="AQ81" t="s">
        <v>872</v>
      </c>
      <c r="AR81" t="str">
        <v>Magnesium phosphate</v>
      </c>
    </row>
    <row r="82" spans="13:44" x14ac:dyDescent="0.25">
      <c r="M82" t="s">
        <v>873</v>
      </c>
      <c r="N82" t="str">
        <v>Hesperaloe</v>
      </c>
      <c r="Q82" t="s">
        <v>1298</v>
      </c>
      <c r="AQ82" t="s">
        <v>874</v>
      </c>
      <c r="AR82" t="str">
        <v>Magnesium sulfate (epsom salt)</v>
      </c>
    </row>
    <row r="83" spans="13:44" x14ac:dyDescent="0.25">
      <c r="M83" t="s">
        <v>875</v>
      </c>
      <c r="N83" t="str">
        <v>Hops</v>
      </c>
      <c r="Q83" t="s">
        <v>1299</v>
      </c>
      <c r="AQ83" t="s">
        <v>876</v>
      </c>
      <c r="AR83" t="str">
        <v>Magnesium sulfate (Kieserite)</v>
      </c>
    </row>
    <row r="84" spans="13:44" x14ac:dyDescent="0.25">
      <c r="M84" t="s">
        <v>877</v>
      </c>
      <c r="N84" t="str">
        <v>Jack bean</v>
      </c>
      <c r="Q84" t="s">
        <v>1300</v>
      </c>
      <c r="AQ84" t="s">
        <v>878</v>
      </c>
      <c r="AR84" t="str">
        <v>Manganese agstone</v>
      </c>
    </row>
    <row r="85" spans="13:44" x14ac:dyDescent="0.25">
      <c r="M85" t="s">
        <v>879</v>
      </c>
      <c r="N85" t="str">
        <v>Jatropha</v>
      </c>
      <c r="Q85" t="s">
        <v>1301</v>
      </c>
      <c r="AQ85" t="s">
        <v>880</v>
      </c>
      <c r="AR85" t="str">
        <v>Manganese chelate</v>
      </c>
    </row>
    <row r="86" spans="13:44" x14ac:dyDescent="0.25">
      <c r="M86" t="s">
        <v>881</v>
      </c>
      <c r="N86" t="str">
        <v>Jute</v>
      </c>
      <c r="Q86" t="s">
        <v>1302</v>
      </c>
      <c r="AQ86" t="s">
        <v>882</v>
      </c>
      <c r="AR86" t="str">
        <v>Manganese oxide</v>
      </c>
    </row>
    <row r="87" spans="13:44" x14ac:dyDescent="0.25">
      <c r="M87" t="s">
        <v>883</v>
      </c>
      <c r="N87" t="str">
        <v>Kenaf</v>
      </c>
      <c r="Q87" t="s">
        <v>1303</v>
      </c>
      <c r="AQ87" t="s">
        <v>884</v>
      </c>
      <c r="AR87" t="str">
        <v>Manganese slag</v>
      </c>
    </row>
    <row r="88" spans="13:44" x14ac:dyDescent="0.25">
      <c r="M88" t="s">
        <v>885</v>
      </c>
      <c r="N88" t="str">
        <v>Lablab</v>
      </c>
      <c r="Q88" t="s">
        <v>1304</v>
      </c>
      <c r="AQ88" t="s">
        <v>886</v>
      </c>
      <c r="AR88" t="str">
        <v>Manganese sulfate</v>
      </c>
    </row>
    <row r="89" spans="13:44" x14ac:dyDescent="0.25">
      <c r="M89" t="s">
        <v>887</v>
      </c>
      <c r="N89" t="str">
        <v>Leek</v>
      </c>
      <c r="Q89" t="s">
        <v>1305</v>
      </c>
      <c r="AQ89" t="s">
        <v>888</v>
      </c>
      <c r="AR89" t="str">
        <v>Manganous oxide</v>
      </c>
    </row>
    <row r="90" spans="13:44" x14ac:dyDescent="0.25">
      <c r="M90" t="s">
        <v>889</v>
      </c>
      <c r="N90" t="str">
        <v>Legume-unknown or mixture</v>
      </c>
      <c r="Q90" t="s">
        <v>1306</v>
      </c>
      <c r="AQ90" t="s">
        <v>890</v>
      </c>
      <c r="AR90" t="str">
        <v>Manure salts</v>
      </c>
    </row>
    <row r="91" spans="13:44" x14ac:dyDescent="0.25">
      <c r="M91" t="s">
        <v>891</v>
      </c>
      <c r="N91" t="str">
        <v>Lentil</v>
      </c>
      <c r="Q91" t="s">
        <v>1307</v>
      </c>
      <c r="AQ91" t="s">
        <v>892</v>
      </c>
      <c r="AR91" t="str">
        <v>Methylene ureas</v>
      </c>
    </row>
    <row r="92" spans="13:44" x14ac:dyDescent="0.25">
      <c r="M92" t="s">
        <v>893</v>
      </c>
      <c r="N92" t="str">
        <v>Lettuce</v>
      </c>
      <c r="Q92" t="s">
        <v>1308</v>
      </c>
      <c r="AQ92" t="s">
        <v>894</v>
      </c>
      <c r="AR92" t="str">
        <v>Mono potassium phosphate (MKP)</v>
      </c>
    </row>
    <row r="93" spans="13:44" x14ac:dyDescent="0.25">
      <c r="M93" t="s">
        <v>895</v>
      </c>
      <c r="N93" t="str">
        <v>Licorice</v>
      </c>
      <c r="Q93" t="s">
        <v>1309</v>
      </c>
      <c r="AQ93" t="s">
        <v>896</v>
      </c>
      <c r="AR93" t="str">
        <v>Monoammonium phosphate (MAP)</v>
      </c>
    </row>
    <row r="94" spans="13:44" x14ac:dyDescent="0.25">
      <c r="M94" t="s">
        <v>897</v>
      </c>
      <c r="N94" t="str">
        <v>Lima bean</v>
      </c>
      <c r="Q94" t="s">
        <v>1310</v>
      </c>
      <c r="AQ94" t="s">
        <v>898</v>
      </c>
      <c r="AR94" t="str">
        <v>NBTPT</v>
      </c>
    </row>
    <row r="95" spans="13:44" x14ac:dyDescent="0.25">
      <c r="M95" t="s">
        <v>899</v>
      </c>
      <c r="N95" t="str">
        <v>Macadamia nut</v>
      </c>
      <c r="Q95" t="s">
        <v>1311</v>
      </c>
      <c r="AQ95" t="s">
        <v>900</v>
      </c>
      <c r="AR95" t="str">
        <v>Nitric acid</v>
      </c>
    </row>
    <row r="96" spans="13:44" x14ac:dyDescent="0.25">
      <c r="M96" t="s">
        <v>901</v>
      </c>
      <c r="N96" t="str">
        <v>Maize</v>
      </c>
      <c r="Q96" t="s">
        <v>1312</v>
      </c>
      <c r="AQ96" t="s">
        <v>902</v>
      </c>
      <c r="AR96" t="str">
        <v>Nitric phosphate</v>
      </c>
    </row>
    <row r="97" spans="13:44" x14ac:dyDescent="0.25">
      <c r="M97" t="s">
        <v>903</v>
      </c>
      <c r="N97" t="str">
        <v>Mung bean</v>
      </c>
      <c r="Q97" t="s">
        <v>1313</v>
      </c>
      <c r="AQ97" t="s">
        <v>904</v>
      </c>
      <c r="AR97" t="str">
        <v>NPK - ammonium nitrate</v>
      </c>
    </row>
    <row r="98" spans="13:44" x14ac:dyDescent="0.25">
      <c r="M98" t="s">
        <v>905</v>
      </c>
      <c r="N98" t="str">
        <v>Napier grass</v>
      </c>
      <c r="Q98" t="s">
        <v>1314</v>
      </c>
      <c r="AQ98" t="s">
        <v>906</v>
      </c>
      <c r="AR98" t="str">
        <v>NPK - ammonium nitrate urea</v>
      </c>
    </row>
    <row r="99" spans="13:44" x14ac:dyDescent="0.25">
      <c r="M99" t="s">
        <v>907</v>
      </c>
      <c r="N99" t="str">
        <v>Nopal</v>
      </c>
      <c r="Q99" t="s">
        <v>1315</v>
      </c>
      <c r="AQ99" t="s">
        <v>908</v>
      </c>
      <c r="AR99" t="str">
        <v>NPK - urea</v>
      </c>
    </row>
    <row r="100" spans="13:44" x14ac:dyDescent="0.25">
      <c r="M100" t="s">
        <v>909</v>
      </c>
      <c r="N100" t="str">
        <v>Oats</v>
      </c>
      <c r="Q100" t="s">
        <v>1316</v>
      </c>
      <c r="AQ100" t="s">
        <v>910</v>
      </c>
      <c r="AR100" t="str">
        <v>NPK - user blend</v>
      </c>
    </row>
    <row r="101" spans="13:44" x14ac:dyDescent="0.25">
      <c r="M101" t="s">
        <v>911</v>
      </c>
      <c r="N101" t="str">
        <v>Oil palm</v>
      </c>
      <c r="Q101" t="s">
        <v>1317</v>
      </c>
      <c r="AQ101" t="s">
        <v>912</v>
      </c>
      <c r="AR101" t="str">
        <v>Potash suspensions</v>
      </c>
    </row>
    <row r="102" spans="13:44" x14ac:dyDescent="0.25">
      <c r="M102" t="s">
        <v>913</v>
      </c>
      <c r="N102" t="str">
        <v>Okra</v>
      </c>
      <c r="Q102" t="s">
        <v>1318</v>
      </c>
      <c r="AQ102" t="s">
        <v>914</v>
      </c>
      <c r="AR102" t="str">
        <v>Potassium - sodium nitrate</v>
      </c>
    </row>
    <row r="103" spans="13:44" x14ac:dyDescent="0.25">
      <c r="M103" t="s">
        <v>915</v>
      </c>
      <c r="N103" t="str">
        <v>Olives</v>
      </c>
      <c r="Q103" t="s">
        <v>1319</v>
      </c>
      <c r="AQ103" t="s">
        <v>916</v>
      </c>
      <c r="AR103" t="str">
        <v>Potassium carbonate K2CO3 liquid</v>
      </c>
    </row>
    <row r="104" spans="13:44" x14ac:dyDescent="0.25">
      <c r="M104" t="s">
        <v>917</v>
      </c>
      <c r="N104" t="str">
        <v>Onion</v>
      </c>
      <c r="Q104" t="s">
        <v>1320</v>
      </c>
      <c r="AQ104" t="s">
        <v>918</v>
      </c>
      <c r="AR104" t="str">
        <v>Potassium carbonate K2CO3 solid</v>
      </c>
    </row>
    <row r="105" spans="13:44" x14ac:dyDescent="0.25">
      <c r="M105" t="s">
        <v>919</v>
      </c>
      <c r="N105" t="str">
        <v>Other</v>
      </c>
      <c r="Q105" t="s">
        <v>1321</v>
      </c>
      <c r="AQ105" t="s">
        <v>920</v>
      </c>
      <c r="AR105" t="str">
        <v>Potassium chloride (muriate of potash, MOP)</v>
      </c>
    </row>
    <row r="106" spans="13:44" x14ac:dyDescent="0.25">
      <c r="M106" t="s">
        <v>921</v>
      </c>
      <c r="N106" t="str">
        <v>Pak choi</v>
      </c>
      <c r="Q106" t="s">
        <v>1322</v>
      </c>
      <c r="AQ106" t="s">
        <v>922</v>
      </c>
      <c r="AR106" t="str">
        <v>Potassium magnesium sulfate**</v>
      </c>
    </row>
    <row r="107" spans="13:44" x14ac:dyDescent="0.25">
      <c r="M107" t="s">
        <v>923</v>
      </c>
      <c r="N107" t="str">
        <v>Papaya</v>
      </c>
      <c r="Q107" t="s">
        <v>1323</v>
      </c>
      <c r="AQ107" t="s">
        <v>924</v>
      </c>
      <c r="AR107" t="str">
        <v>Potassium metaphosphate</v>
      </c>
    </row>
    <row r="108" spans="13:44" x14ac:dyDescent="0.25">
      <c r="M108" t="s">
        <v>925</v>
      </c>
      <c r="N108" t="str">
        <v>Parsley</v>
      </c>
      <c r="Q108" t="s">
        <v>1324</v>
      </c>
      <c r="AQ108" t="s">
        <v>926</v>
      </c>
      <c r="AR108" t="str">
        <v>Potassium nitrate (nitrate of potash)</v>
      </c>
    </row>
    <row r="109" spans="13:44" x14ac:dyDescent="0.25">
      <c r="M109" t="s">
        <v>927</v>
      </c>
      <c r="N109" t="str">
        <v>Parsnip</v>
      </c>
      <c r="Q109" t="s">
        <v>1325</v>
      </c>
      <c r="AQ109" t="s">
        <v>928</v>
      </c>
      <c r="AR109" t="str">
        <v>Potassium sulfate</v>
      </c>
    </row>
    <row r="110" spans="13:44" x14ac:dyDescent="0.25">
      <c r="M110" t="s">
        <v>929</v>
      </c>
      <c r="N110" t="str">
        <v>Pea</v>
      </c>
      <c r="Q110" t="s">
        <v>1326</v>
      </c>
      <c r="AQ110" t="s">
        <v>930</v>
      </c>
      <c r="AR110" t="str">
        <v>Precipitated phosphate</v>
      </c>
    </row>
    <row r="111" spans="13:44" x14ac:dyDescent="0.25">
      <c r="M111" t="s">
        <v>931</v>
      </c>
      <c r="N111" t="str">
        <v>Peanut</v>
      </c>
      <c r="Q111" t="s">
        <v>1327</v>
      </c>
      <c r="AQ111" t="s">
        <v>932</v>
      </c>
      <c r="AR111" t="str">
        <v>Rhizobium</v>
      </c>
    </row>
    <row r="112" spans="13:44" x14ac:dyDescent="0.25">
      <c r="M112" t="s">
        <v>933</v>
      </c>
      <c r="N112" t="str">
        <v>Pear</v>
      </c>
      <c r="Q112" t="s">
        <v>1328</v>
      </c>
      <c r="AQ112" t="s">
        <v>934</v>
      </c>
      <c r="AR112" t="str">
        <v>Rock phosphate</v>
      </c>
    </row>
    <row r="113" spans="13:44" x14ac:dyDescent="0.25">
      <c r="M113" t="s">
        <v>935</v>
      </c>
      <c r="N113" t="str">
        <v>Pearl millet</v>
      </c>
      <c r="Q113" t="s">
        <v>1329</v>
      </c>
      <c r="AQ113" t="s">
        <v>936</v>
      </c>
      <c r="AR113" t="str">
        <v>Selma chalk</v>
      </c>
    </row>
    <row r="114" spans="13:44" x14ac:dyDescent="0.25">
      <c r="M114" t="s">
        <v>937</v>
      </c>
      <c r="N114" t="str">
        <v>Pecan</v>
      </c>
      <c r="Q114" t="s">
        <v>1330</v>
      </c>
      <c r="AQ114" t="s">
        <v>938</v>
      </c>
      <c r="AR114" t="str">
        <v>Single super phosphate</v>
      </c>
    </row>
    <row r="115" spans="13:44" x14ac:dyDescent="0.25">
      <c r="M115" t="s">
        <v>939</v>
      </c>
      <c r="N115" t="str">
        <v>Perennial peanut</v>
      </c>
      <c r="Q115" t="s">
        <v>1331</v>
      </c>
      <c r="AQ115" t="s">
        <v>940</v>
      </c>
      <c r="AR115" t="str">
        <v>Sodium molybdonate</v>
      </c>
    </row>
    <row r="116" spans="13:44" x14ac:dyDescent="0.25">
      <c r="M116" t="s">
        <v>941</v>
      </c>
      <c r="N116" t="str">
        <v>Perennial ryegrass</v>
      </c>
      <c r="Q116" t="s">
        <v>1332</v>
      </c>
      <c r="AQ116" t="s">
        <v>942</v>
      </c>
      <c r="AR116" t="str">
        <v>Sodium nitrate</v>
      </c>
    </row>
    <row r="117" spans="13:44" x14ac:dyDescent="0.25">
      <c r="M117" t="s">
        <v>943</v>
      </c>
      <c r="N117" t="str">
        <v>Persimmon</v>
      </c>
      <c r="Q117" t="s">
        <v>1333</v>
      </c>
      <c r="AQ117" t="s">
        <v>944</v>
      </c>
      <c r="AR117" t="str">
        <v>Sulfur coated urea (thick coat)</v>
      </c>
    </row>
    <row r="118" spans="13:44" x14ac:dyDescent="0.25">
      <c r="M118" t="s">
        <v>945</v>
      </c>
      <c r="N118" t="str">
        <v>Pigeon pea</v>
      </c>
      <c r="Q118" t="s">
        <v>1334</v>
      </c>
      <c r="AQ118" t="s">
        <v>946</v>
      </c>
      <c r="AR118" t="str">
        <v>Sulfur coated urea (thin coat)</v>
      </c>
    </row>
    <row r="119" spans="13:44" x14ac:dyDescent="0.25">
      <c r="M119" t="s">
        <v>947</v>
      </c>
      <c r="N119" t="str">
        <v>Pineapple</v>
      </c>
      <c r="Q119" t="s">
        <v>1335</v>
      </c>
      <c r="AQ119" t="s">
        <v>948</v>
      </c>
      <c r="AR119" t="str">
        <v>Sulfuric acid</v>
      </c>
    </row>
    <row r="120" spans="13:44" x14ac:dyDescent="0.25">
      <c r="M120" t="s">
        <v>949</v>
      </c>
      <c r="N120" t="str">
        <v>Pistachio</v>
      </c>
      <c r="Q120" t="s">
        <v>1336</v>
      </c>
      <c r="AQ120" t="s">
        <v>950</v>
      </c>
      <c r="AR120" t="str">
        <v>Superphosphate, enriched</v>
      </c>
    </row>
    <row r="121" spans="13:44" x14ac:dyDescent="0.25">
      <c r="M121" t="s">
        <v>951</v>
      </c>
      <c r="N121" t="str">
        <v>Pitaya</v>
      </c>
      <c r="Q121" t="s">
        <v>1337</v>
      </c>
      <c r="AQ121" t="s">
        <v>952</v>
      </c>
      <c r="AR121" t="str">
        <v>Superphosphoric acid</v>
      </c>
    </row>
    <row r="122" spans="13:44" x14ac:dyDescent="0.25">
      <c r="M122" t="s">
        <v>953</v>
      </c>
      <c r="N122" t="str">
        <v>Plum</v>
      </c>
      <c r="Q122" t="s">
        <v>1338</v>
      </c>
      <c r="AQ122" t="s">
        <v>954</v>
      </c>
      <c r="AR122" t="str">
        <v>SuperU</v>
      </c>
    </row>
    <row r="123" spans="13:44" x14ac:dyDescent="0.25">
      <c r="M123" t="s">
        <v>955</v>
      </c>
      <c r="N123" t="str">
        <v>Poplar</v>
      </c>
      <c r="Q123" t="s">
        <v>1339</v>
      </c>
      <c r="AQ123" t="s">
        <v>956</v>
      </c>
      <c r="AR123" t="str">
        <v>Triple super phosphate (TSP)</v>
      </c>
    </row>
    <row r="124" spans="13:44" x14ac:dyDescent="0.25">
      <c r="M124" t="s">
        <v>957</v>
      </c>
      <c r="N124" t="str">
        <v>Potato</v>
      </c>
      <c r="Q124" t="s">
        <v>1340</v>
      </c>
      <c r="AQ124" t="s">
        <v>958</v>
      </c>
      <c r="AR124" t="str">
        <v>Urea</v>
      </c>
    </row>
    <row r="125" spans="13:44" x14ac:dyDescent="0.25">
      <c r="M125" t="s">
        <v>959</v>
      </c>
      <c r="N125" t="str">
        <v>Proso millet</v>
      </c>
      <c r="Q125" t="s">
        <v>1341</v>
      </c>
      <c r="AQ125" t="s">
        <v>960</v>
      </c>
      <c r="AR125" t="str">
        <v>Urea ammonium nitrate</v>
      </c>
    </row>
    <row r="126" spans="13:44" x14ac:dyDescent="0.25">
      <c r="M126" t="s">
        <v>961</v>
      </c>
      <c r="N126" t="str">
        <v>Pumpkin</v>
      </c>
      <c r="Q126" t="s">
        <v>1342</v>
      </c>
      <c r="AQ126" t="s">
        <v>962</v>
      </c>
      <c r="AR126" t="str">
        <v>Urea ammonium phosphate</v>
      </c>
    </row>
    <row r="127" spans="13:44" x14ac:dyDescent="0.25">
      <c r="M127" t="s">
        <v>963</v>
      </c>
      <c r="N127" t="str">
        <v>Quinoa</v>
      </c>
      <c r="Q127" t="s">
        <v>1343</v>
      </c>
      <c r="AQ127" t="s">
        <v>964</v>
      </c>
      <c r="AR127" t="str">
        <v>Urea ammonium sulfate</v>
      </c>
    </row>
    <row r="128" spans="13:44" x14ac:dyDescent="0.25">
      <c r="M128" t="s">
        <v>965</v>
      </c>
      <c r="N128" t="str">
        <v>Radish</v>
      </c>
      <c r="Q128" t="s">
        <v>1344</v>
      </c>
      <c r="AQ128" t="s">
        <v>966</v>
      </c>
      <c r="AR128" t="str">
        <v>Urea phosphate</v>
      </c>
    </row>
    <row r="129" spans="13:44" x14ac:dyDescent="0.25">
      <c r="M129" t="s">
        <v>967</v>
      </c>
      <c r="N129" t="str">
        <v>Rape</v>
      </c>
      <c r="Q129" t="s">
        <v>1345</v>
      </c>
      <c r="AQ129" t="s">
        <v>968</v>
      </c>
      <c r="AR129" t="str">
        <v>Urea solution</v>
      </c>
    </row>
    <row r="130" spans="13:44" x14ac:dyDescent="0.25">
      <c r="M130" t="s">
        <v>969</v>
      </c>
      <c r="N130" t="str">
        <v>Red clover</v>
      </c>
      <c r="Q130" t="s">
        <v>1346</v>
      </c>
      <c r="AQ130" t="s">
        <v>970</v>
      </c>
      <c r="AR130" t="str">
        <v>Urea super granules</v>
      </c>
    </row>
    <row r="131" spans="13:44" x14ac:dyDescent="0.25">
      <c r="M131" t="s">
        <v>971</v>
      </c>
      <c r="N131" t="str">
        <v>Red fescue</v>
      </c>
      <c r="Q131" t="s">
        <v>1347</v>
      </c>
      <c r="AQ131" t="s">
        <v>972</v>
      </c>
      <c r="AR131" t="str">
        <v>Ureaform (urea + formaldehyde)</v>
      </c>
    </row>
    <row r="132" spans="13:44" x14ac:dyDescent="0.25">
      <c r="M132" t="s">
        <v>973</v>
      </c>
      <c r="N132" t="str">
        <v>Rhizoma peanut</v>
      </c>
      <c r="Q132" t="s">
        <v>1348</v>
      </c>
      <c r="AQ132" t="s">
        <v>974</v>
      </c>
      <c r="AR132" t="str">
        <v>Wettable S</v>
      </c>
    </row>
    <row r="133" spans="13:44" x14ac:dyDescent="0.25">
      <c r="M133" t="s">
        <v>975</v>
      </c>
      <c r="N133" t="str">
        <v>Rice</v>
      </c>
      <c r="Q133" t="s">
        <v>1349</v>
      </c>
      <c r="AQ133" t="s">
        <v>976</v>
      </c>
      <c r="AR133" t="str">
        <v>Zinc ammonium sulfate solution</v>
      </c>
    </row>
    <row r="134" spans="13:44" x14ac:dyDescent="0.25">
      <c r="M134" t="s">
        <v>977</v>
      </c>
      <c r="N134" t="str">
        <v>Rye</v>
      </c>
      <c r="Q134" t="s">
        <v>1350</v>
      </c>
      <c r="AQ134" t="s">
        <v>978</v>
      </c>
      <c r="AR134" t="str">
        <v>Zinc carbonate</v>
      </c>
    </row>
    <row r="135" spans="13:44" x14ac:dyDescent="0.25">
      <c r="M135" t="s">
        <v>979</v>
      </c>
      <c r="N135" t="str">
        <v>Safflower</v>
      </c>
      <c r="Q135" t="s">
        <v>1351</v>
      </c>
      <c r="AQ135" t="s">
        <v>980</v>
      </c>
      <c r="AR135" t="str">
        <v>Zinc chloride</v>
      </c>
    </row>
    <row r="136" spans="13:44" x14ac:dyDescent="0.25">
      <c r="M136" t="s">
        <v>981</v>
      </c>
      <c r="N136" t="str">
        <v>Sesame</v>
      </c>
      <c r="Q136" t="s">
        <v>1352</v>
      </c>
      <c r="AQ136" t="s">
        <v>982</v>
      </c>
      <c r="AR136" t="str">
        <v>Zinc manganese ammonium sulfate</v>
      </c>
    </row>
    <row r="137" spans="13:44" x14ac:dyDescent="0.25">
      <c r="M137" t="s">
        <v>983</v>
      </c>
      <c r="N137" t="str">
        <v>Shallot</v>
      </c>
      <c r="Q137" t="s">
        <v>1353</v>
      </c>
      <c r="AQ137" t="s">
        <v>984</v>
      </c>
      <c r="AR137" t="str">
        <v>Zinc nitrate</v>
      </c>
    </row>
    <row r="138" spans="13:44" x14ac:dyDescent="0.25">
      <c r="M138" t="s">
        <v>985</v>
      </c>
      <c r="N138" t="str">
        <v>Shrubs/trees</v>
      </c>
      <c r="Q138" t="s">
        <v>1354</v>
      </c>
      <c r="AQ138" t="s">
        <v>986</v>
      </c>
      <c r="AR138" t="str">
        <v>Zinc oxide</v>
      </c>
    </row>
    <row r="139" spans="13:44" x14ac:dyDescent="0.25">
      <c r="M139" t="s">
        <v>987</v>
      </c>
      <c r="N139" t="str">
        <v>Sorghum</v>
      </c>
      <c r="Q139" t="s">
        <v>1355</v>
      </c>
      <c r="AQ139" t="s">
        <v>988</v>
      </c>
      <c r="AR139" t="str">
        <v>Zinc oxysulfate</v>
      </c>
    </row>
    <row r="140" spans="13:44" x14ac:dyDescent="0.25">
      <c r="M140" t="s">
        <v>989</v>
      </c>
      <c r="N140" t="str">
        <v>Soybean</v>
      </c>
      <c r="Q140" t="s">
        <v>1356</v>
      </c>
      <c r="AQ140" t="s">
        <v>990</v>
      </c>
      <c r="AR140" t="str">
        <v>Zinc phosphate</v>
      </c>
    </row>
    <row r="141" spans="13:44" x14ac:dyDescent="0.25">
      <c r="M141" t="s">
        <v>991</v>
      </c>
      <c r="N141" t="str">
        <v>Spinach</v>
      </c>
      <c r="Q141" t="s">
        <v>1357</v>
      </c>
      <c r="AQ141" t="s">
        <v>992</v>
      </c>
      <c r="AR141" t="str">
        <v>Zinc sulfate heptahydrate</v>
      </c>
    </row>
    <row r="142" spans="13:44" x14ac:dyDescent="0.25">
      <c r="M142" t="s">
        <v>993</v>
      </c>
      <c r="N142" t="str">
        <v>Stevia</v>
      </c>
      <c r="Q142" t="s">
        <v>1358</v>
      </c>
      <c r="AQ142" t="s">
        <v>994</v>
      </c>
      <c r="AR142" t="str">
        <v>Zinc sulfate monohydrate</v>
      </c>
    </row>
    <row r="143" spans="13:44" x14ac:dyDescent="0.25">
      <c r="M143" t="s">
        <v>995</v>
      </c>
      <c r="N143" t="str">
        <v>Strawberry</v>
      </c>
      <c r="Q143" t="s">
        <v>1359</v>
      </c>
      <c r="AQ143" t="s">
        <v>996</v>
      </c>
      <c r="AR143" t="str">
        <v>Zonc frits</v>
      </c>
    </row>
    <row r="144" spans="13:44" x14ac:dyDescent="0.25">
      <c r="M144" t="s">
        <v>997</v>
      </c>
      <c r="N144" t="str">
        <v>Sugar beet</v>
      </c>
      <c r="Q144" t="s">
        <v>1360</v>
      </c>
    </row>
    <row r="145" spans="13:17" x14ac:dyDescent="0.25">
      <c r="M145" t="s">
        <v>998</v>
      </c>
      <c r="N145" t="str">
        <v>Sugarcane</v>
      </c>
      <c r="Q145" t="s">
        <v>1361</v>
      </c>
    </row>
    <row r="146" spans="13:17" x14ac:dyDescent="0.25">
      <c r="M146" t="s">
        <v>999</v>
      </c>
      <c r="N146" t="str">
        <v>Summer squash</v>
      </c>
      <c r="Q146" t="s">
        <v>1362</v>
      </c>
    </row>
    <row r="147" spans="13:17" x14ac:dyDescent="0.25">
      <c r="M147" t="s">
        <v>1000</v>
      </c>
      <c r="N147" t="str">
        <v>Sunflower</v>
      </c>
      <c r="Q147" t="s">
        <v>1363</v>
      </c>
    </row>
    <row r="148" spans="13:17" x14ac:dyDescent="0.25">
      <c r="M148" t="s">
        <v>1001</v>
      </c>
      <c r="N148" t="str">
        <v>Sweet corn</v>
      </c>
      <c r="Q148" t="s">
        <v>1364</v>
      </c>
    </row>
    <row r="149" spans="13:17" x14ac:dyDescent="0.25">
      <c r="M149" t="s">
        <v>1002</v>
      </c>
      <c r="N149" t="str">
        <v>Sweet potato</v>
      </c>
      <c r="Q149" t="s">
        <v>1365</v>
      </c>
    </row>
    <row r="150" spans="13:17" x14ac:dyDescent="0.25">
      <c r="M150" t="s">
        <v>1003</v>
      </c>
      <c r="N150" t="str">
        <v>Switch grass</v>
      </c>
      <c r="Q150" t="s">
        <v>1366</v>
      </c>
    </row>
    <row r="151" spans="13:17" x14ac:dyDescent="0.25">
      <c r="M151" t="s">
        <v>1004</v>
      </c>
      <c r="N151" t="str">
        <v>Table grape</v>
      </c>
      <c r="Q151" t="s">
        <v>1367</v>
      </c>
    </row>
    <row r="152" spans="13:17" x14ac:dyDescent="0.25">
      <c r="M152" t="s">
        <v>1005</v>
      </c>
      <c r="N152" t="str">
        <v>Tall fescue</v>
      </c>
      <c r="Q152" t="s">
        <v>1368</v>
      </c>
    </row>
    <row r="153" spans="13:17" x14ac:dyDescent="0.25">
      <c r="M153" t="s">
        <v>1006</v>
      </c>
      <c r="N153" t="str">
        <v>Tannier</v>
      </c>
      <c r="Q153" t="s">
        <v>1369</v>
      </c>
    </row>
    <row r="154" spans="13:17" x14ac:dyDescent="0.25">
      <c r="M154" t="s">
        <v>1007</v>
      </c>
      <c r="N154" t="str">
        <v>Taro</v>
      </c>
      <c r="Q154" t="s">
        <v>1370</v>
      </c>
    </row>
    <row r="155" spans="13:17" x14ac:dyDescent="0.25">
      <c r="M155" t="s">
        <v>1008</v>
      </c>
      <c r="N155" t="str">
        <v>Tea</v>
      </c>
      <c r="Q155" t="s">
        <v>1371</v>
      </c>
    </row>
    <row r="156" spans="13:17" x14ac:dyDescent="0.25">
      <c r="M156" t="s">
        <v>1009</v>
      </c>
      <c r="N156" t="str">
        <v>Teff</v>
      </c>
      <c r="Q156" t="s">
        <v>1372</v>
      </c>
    </row>
    <row r="157" spans="13:17" x14ac:dyDescent="0.25">
      <c r="M157" t="s">
        <v>1010</v>
      </c>
      <c r="N157" t="str">
        <v>Tepary bean</v>
      </c>
      <c r="Q157" t="s">
        <v>1373</v>
      </c>
    </row>
    <row r="158" spans="13:17" x14ac:dyDescent="0.25">
      <c r="M158" t="s">
        <v>1011</v>
      </c>
      <c r="N158" t="str">
        <v>Tobacco</v>
      </c>
      <c r="Q158" t="s">
        <v>1374</v>
      </c>
    </row>
    <row r="159" spans="13:17" x14ac:dyDescent="0.25">
      <c r="M159" t="s">
        <v>1012</v>
      </c>
      <c r="N159" t="str">
        <v>Tomato</v>
      </c>
      <c r="Q159" t="s">
        <v>1375</v>
      </c>
    </row>
    <row r="160" spans="13:17" x14ac:dyDescent="0.25">
      <c r="M160" t="s">
        <v>1013</v>
      </c>
      <c r="N160" t="str">
        <v>Triticale</v>
      </c>
      <c r="Q160" t="s">
        <v>1376</v>
      </c>
    </row>
    <row r="161" spans="13:17" x14ac:dyDescent="0.25">
      <c r="M161" t="s">
        <v>1014</v>
      </c>
      <c r="N161" t="str">
        <v>Turnip</v>
      </c>
      <c r="Q161" t="s">
        <v>1377</v>
      </c>
    </row>
    <row r="162" spans="13:17" x14ac:dyDescent="0.25">
      <c r="M162" t="s">
        <v>1015</v>
      </c>
      <c r="N162" t="str">
        <v>Velvet bean</v>
      </c>
      <c r="Q162" t="s">
        <v>1378</v>
      </c>
    </row>
    <row r="163" spans="13:17" x14ac:dyDescent="0.25">
      <c r="M163" t="s">
        <v>1016</v>
      </c>
      <c r="N163" t="str">
        <v>Walnut</v>
      </c>
      <c r="Q163" t="s">
        <v>1379</v>
      </c>
    </row>
    <row r="164" spans="13:17" x14ac:dyDescent="0.25">
      <c r="M164" t="s">
        <v>1017</v>
      </c>
      <c r="N164" t="str">
        <v>Watermelon</v>
      </c>
      <c r="Q164" t="s">
        <v>1380</v>
      </c>
    </row>
    <row r="165" spans="13:17" x14ac:dyDescent="0.25">
      <c r="M165" t="s">
        <v>1018</v>
      </c>
      <c r="N165" t="str">
        <v>Wheat</v>
      </c>
      <c r="Q165" t="s">
        <v>1381</v>
      </c>
    </row>
    <row r="166" spans="13:17" x14ac:dyDescent="0.25">
      <c r="M166" t="s">
        <v>1019</v>
      </c>
      <c r="N166" t="str">
        <v>Willow</v>
      </c>
      <c r="Q166" t="s">
        <v>1382</v>
      </c>
    </row>
    <row r="167" spans="13:17" x14ac:dyDescent="0.25">
      <c r="M167" t="s">
        <v>1020</v>
      </c>
      <c r="N167" t="str">
        <v>Wine grape</v>
      </c>
      <c r="Q167" t="s">
        <v>1383</v>
      </c>
    </row>
    <row r="168" spans="13:17" x14ac:dyDescent="0.25">
      <c r="M168" t="s">
        <v>1021</v>
      </c>
      <c r="N168" t="str">
        <v>Winter squash</v>
      </c>
      <c r="Q168" t="s">
        <v>1384</v>
      </c>
    </row>
    <row r="169" spans="13:17" x14ac:dyDescent="0.25">
      <c r="M169" t="s">
        <v>1022</v>
      </c>
      <c r="N169" t="str">
        <v>Yam</v>
      </c>
      <c r="Q169" t="s">
        <v>1417</v>
      </c>
    </row>
    <row r="170" spans="13:17" x14ac:dyDescent="0.25">
      <c r="M170" t="s">
        <v>1023</v>
      </c>
      <c r="Q170" t="s">
        <v>1385</v>
      </c>
    </row>
    <row r="171" spans="13:17" x14ac:dyDescent="0.25">
      <c r="Q171" t="s">
        <v>1386</v>
      </c>
    </row>
    <row r="172" spans="13:17" x14ac:dyDescent="0.25">
      <c r="Q172" t="s">
        <v>1387</v>
      </c>
    </row>
    <row r="173" spans="13:17" x14ac:dyDescent="0.25">
      <c r="Q173" t="s">
        <v>1388</v>
      </c>
    </row>
    <row r="174" spans="13:17" x14ac:dyDescent="0.25">
      <c r="Q174" t="s">
        <v>1389</v>
      </c>
    </row>
    <row r="175" spans="13:17" x14ac:dyDescent="0.25">
      <c r="Q175" t="s">
        <v>1390</v>
      </c>
    </row>
    <row r="176" spans="13:17" x14ac:dyDescent="0.25">
      <c r="Q176" t="s">
        <v>1391</v>
      </c>
    </row>
    <row r="177" spans="17:17" x14ac:dyDescent="0.25">
      <c r="Q177" t="s">
        <v>1392</v>
      </c>
    </row>
    <row r="178" spans="17:17" x14ac:dyDescent="0.25">
      <c r="Q178" t="s">
        <v>1393</v>
      </c>
    </row>
    <row r="179" spans="17:17" x14ac:dyDescent="0.25">
      <c r="Q179" t="s">
        <v>1394</v>
      </c>
    </row>
    <row r="180" spans="17:17" x14ac:dyDescent="0.25">
      <c r="Q180" t="s">
        <v>1395</v>
      </c>
    </row>
    <row r="181" spans="17:17" x14ac:dyDescent="0.25">
      <c r="Q181" t="s">
        <v>1396</v>
      </c>
    </row>
    <row r="182" spans="17:17" x14ac:dyDescent="0.25">
      <c r="Q182" t="s">
        <v>1397</v>
      </c>
    </row>
    <row r="183" spans="17:17" x14ac:dyDescent="0.25">
      <c r="Q183" t="s">
        <v>1398</v>
      </c>
    </row>
    <row r="184" spans="17:17" x14ac:dyDescent="0.25">
      <c r="Q184" t="s">
        <v>1399</v>
      </c>
    </row>
    <row r="185" spans="17:17" x14ac:dyDescent="0.25">
      <c r="Q185" t="s">
        <v>1400</v>
      </c>
    </row>
    <row r="186" spans="17:17" x14ac:dyDescent="0.25">
      <c r="Q186" t="s">
        <v>1401</v>
      </c>
    </row>
    <row r="187" spans="17:17" x14ac:dyDescent="0.25">
      <c r="Q187" t="s">
        <v>1402</v>
      </c>
    </row>
    <row r="188" spans="17:17" x14ac:dyDescent="0.25">
      <c r="Q188" t="s">
        <v>1403</v>
      </c>
    </row>
    <row r="189" spans="17:17" x14ac:dyDescent="0.25">
      <c r="Q189" t="s">
        <v>1404</v>
      </c>
    </row>
    <row r="190" spans="17:17" x14ac:dyDescent="0.25">
      <c r="Q190" t="s">
        <v>1405</v>
      </c>
    </row>
    <row r="191" spans="17:17" x14ac:dyDescent="0.25">
      <c r="Q191" t="s">
        <v>1406</v>
      </c>
    </row>
    <row r="192" spans="17:17" x14ac:dyDescent="0.25">
      <c r="Q192" t="s">
        <v>1407</v>
      </c>
    </row>
    <row r="193" spans="17:17" x14ac:dyDescent="0.25">
      <c r="Q193" t="s">
        <v>1408</v>
      </c>
    </row>
    <row r="194" spans="17:17" x14ac:dyDescent="0.25">
      <c r="Q194" t="s">
        <v>1409</v>
      </c>
    </row>
    <row r="195" spans="17:17" x14ac:dyDescent="0.25">
      <c r="Q195" t="s">
        <v>1410</v>
      </c>
    </row>
    <row r="196" spans="17:17" x14ac:dyDescent="0.25">
      <c r="Q196" t="s">
        <v>1411</v>
      </c>
    </row>
    <row r="197" spans="17:17" x14ac:dyDescent="0.25">
      <c r="Q197" t="s">
        <v>1412</v>
      </c>
    </row>
    <row r="198" spans="17:17" x14ac:dyDescent="0.25">
      <c r="Q198" t="s">
        <v>1413</v>
      </c>
    </row>
  </sheetData>
  <phoneticPr fontId="22" type="noConversion"/>
  <conditionalFormatting sqref="M1:M1048576">
    <cfRule type="duplicateValues" dxfId="418" priority="1"/>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A2" sqref="A2"/>
    </sheetView>
  </sheetViews>
  <sheetFormatPr defaultRowHeight="15" x14ac:dyDescent="0.25"/>
  <cols>
    <col min="1" max="1" width="12.140625" customWidth="1"/>
    <col min="2" max="2" width="10.5703125" customWidth="1"/>
    <col min="3" max="200" width="3.140625" customWidth="1"/>
    <col min="16383" max="16383" width="8.7109375" customWidth="1"/>
  </cols>
  <sheetData>
    <row r="1" spans="1:9" s="106" customFormat="1" x14ac:dyDescent="0.25">
      <c r="A1" s="105" t="s">
        <v>6747</v>
      </c>
      <c r="I1" s="107"/>
    </row>
    <row r="2" spans="1:9" x14ac:dyDescent="0.25">
      <c r="A2" t="e" cm="1" vm="1">
        <f t="array" ref="A2">_xlfn._xlws.SORT(_xlfn.UNIQUE(_xlfn._xlws.FILTER(environModifications[experiment_id], environModifications[experiment_id] &lt;&gt; "")))</f>
        <v>#VALUE!</v>
      </c>
      <c r="B2" t="e" cm="1" vm="2">
        <f t="array" ref="B2">TRANSPOSE(_xlfn._xlws.SORT(_xlfn._xlws.FILTER(environModifications[environmental_modif_lev]&amp;"|"&amp;environModifications[environ_modif_name],environModifications[experiment_id]=A2)))</f>
        <v>#VALUE!</v>
      </c>
    </row>
    <row r="3" spans="1:9" x14ac:dyDescent="0.25">
      <c r="B3" t="str" cm="1">
        <f t="array" ref="B3">TRANSPOSE(_xlfn._xlws.SORT(_xlfn._xlws.FILTER(environModifications[environmental_modif_lev]&amp;"|"&amp;environModifications[environ_modif_name],environModifications[experiment_id]=A3)))</f>
        <v>|</v>
      </c>
    </row>
    <row r="4" spans="1:9" x14ac:dyDescent="0.25">
      <c r="B4" t="str" cm="1">
        <f t="array" ref="B4">TRANSPOSE(_xlfn._xlws.SORT(_xlfn._xlws.FILTER(environModifications[environmental_modif_lev]&amp;"|"&amp;environModifications[environ_modif_name],environModifications[experiment_id]=A4)))</f>
        <v>|</v>
      </c>
    </row>
    <row r="5" spans="1:9" x14ac:dyDescent="0.25">
      <c r="B5" t="str" cm="1">
        <f t="array" ref="B5">TRANSPOSE(_xlfn._xlws.SORT(_xlfn._xlws.FILTER(environModifications[environmental_modif_lev]&amp;"|"&amp;environModifications[environ_modif_name],environModifications[experiment_id]=A5)))</f>
        <v>|</v>
      </c>
    </row>
    <row r="6" spans="1:9" x14ac:dyDescent="0.25">
      <c r="B6" t="str" cm="1">
        <f t="array" ref="B6">TRANSPOSE(_xlfn._xlws.SORT(_xlfn._xlws.FILTER(environModifications[environmental_modif_lev]&amp;"|"&amp;environModifications[environ_modif_name],environModifications[experiment_id]=A6)))</f>
        <v>|</v>
      </c>
    </row>
    <row r="7" spans="1:9" x14ac:dyDescent="0.25">
      <c r="B7" t="str" cm="1">
        <f t="array" ref="B7">TRANSPOSE(_xlfn._xlws.SORT(_xlfn._xlws.FILTER(environModifications[environmental_modif_lev]&amp;"|"&amp;environModifications[environ_modif_name],environModifications[experiment_id]=A7)))</f>
        <v>|</v>
      </c>
    </row>
    <row r="8" spans="1:9" x14ac:dyDescent="0.25">
      <c r="B8" t="str" cm="1">
        <f t="array" ref="B8">TRANSPOSE(_xlfn._xlws.SORT(_xlfn._xlws.FILTER(environModifications[environmental_modif_lev]&amp;"|"&amp;environModifications[environ_modif_name],environModifications[experiment_id]=A8)))</f>
        <v>|</v>
      </c>
    </row>
    <row r="9" spans="1:9" x14ac:dyDescent="0.25">
      <c r="B9" t="str" cm="1">
        <f t="array" ref="B9">TRANSPOSE(_xlfn._xlws.SORT(_xlfn._xlws.FILTER(environModifications[environmental_modif_lev]&amp;"|"&amp;environModifications[environ_modif_name],environModifications[experiment_id]=A9)))</f>
        <v>|</v>
      </c>
    </row>
    <row r="10" spans="1:9" x14ac:dyDescent="0.25">
      <c r="B10" t="str" cm="1">
        <f t="array" ref="B10">TRANSPOSE(_xlfn._xlws.SORT(_xlfn._xlws.FILTER(environModifications[environmental_modif_lev]&amp;"|"&amp;environModifications[environ_modif_name],environModifications[experiment_id]=A10)))</f>
        <v>|</v>
      </c>
    </row>
    <row r="11" spans="1:9" x14ac:dyDescent="0.25">
      <c r="B11" t="str" cm="1">
        <f t="array" ref="B11">TRANSPOSE(_xlfn._xlws.SORT(_xlfn._xlws.FILTER(environModifications[environmental_modif_lev]&amp;"|"&amp;environModifications[environ_modif_name],environModifications[experiment_id]=A11)))</f>
        <v>|</v>
      </c>
    </row>
    <row r="12" spans="1:9" x14ac:dyDescent="0.25">
      <c r="B12" t="str" cm="1">
        <f t="array" ref="B12">TRANSPOSE(_xlfn._xlws.SORT(_xlfn._xlws.FILTER(environModifications[environmental_modif_lev]&amp;"|"&amp;environModifications[environ_modif_name],environModifications[experiment_id]=A12)))</f>
        <v>|</v>
      </c>
    </row>
    <row r="13" spans="1:9" x14ac:dyDescent="0.25">
      <c r="B13" t="str" cm="1">
        <f t="array" ref="B13">TRANSPOSE(_xlfn._xlws.SORT(_xlfn._xlws.FILTER(environModifications[environmental_modif_lev]&amp;"|"&amp;environModifications[environ_modif_name],environModifications[experiment_id]=A13)))</f>
        <v>|</v>
      </c>
    </row>
    <row r="14" spans="1:9" x14ac:dyDescent="0.25">
      <c r="B14" t="str" cm="1">
        <f t="array" ref="B14">TRANSPOSE(_xlfn._xlws.SORT(_xlfn._xlws.FILTER(environModifications[environmental_modif_lev]&amp;"|"&amp;environModifications[environ_modif_name],environModifications[experiment_id]=A14)))</f>
        <v>|</v>
      </c>
    </row>
    <row r="15" spans="1:9" x14ac:dyDescent="0.25">
      <c r="B15" t="str" cm="1">
        <f t="array" ref="B15">TRANSPOSE(_xlfn._xlws.SORT(_xlfn._xlws.FILTER(environModifications[environmental_modif_lev]&amp;"|"&amp;environModifications[environ_modif_name],environModifications[experiment_id]=A15)))</f>
        <v>|</v>
      </c>
    </row>
    <row r="16" spans="1:9" x14ac:dyDescent="0.25">
      <c r="B16" t="str" cm="1">
        <f t="array" ref="B16">TRANSPOSE(_xlfn._xlws.SORT(_xlfn._xlws.FILTER(environModifications[environmental_modif_lev]&amp;"|"&amp;environModifications[environ_modif_name],environModifications[experiment_id]=A16)))</f>
        <v>|</v>
      </c>
    </row>
    <row r="17" spans="2:2" x14ac:dyDescent="0.25">
      <c r="B17" t="str" cm="1">
        <f t="array" ref="B17">TRANSPOSE(_xlfn._xlws.SORT(_xlfn._xlws.FILTER(environModifications[environmental_modif_lev]&amp;"|"&amp;environModifications[environ_modif_name],environModifications[experiment_id]=A17)))</f>
        <v>|</v>
      </c>
    </row>
    <row r="18" spans="2:2" x14ac:dyDescent="0.25">
      <c r="B18" t="str" cm="1">
        <f t="array" ref="B18">TRANSPOSE(_xlfn._xlws.SORT(_xlfn._xlws.FILTER(environModifications[environmental_modif_lev]&amp;"|"&amp;environModifications[environ_modif_name],environModifications[experiment_id]=A18)))</f>
        <v>|</v>
      </c>
    </row>
    <row r="19" spans="2:2" x14ac:dyDescent="0.25">
      <c r="B19" t="str" cm="1">
        <f t="array" ref="B19">TRANSPOSE(_xlfn._xlws.SORT(_xlfn._xlws.FILTER(environModifications[environmental_modif_lev]&amp;"|"&amp;environModifications[environ_modif_name],environModifications[experiment_id]=A19)))</f>
        <v>|</v>
      </c>
    </row>
    <row r="20" spans="2:2" x14ac:dyDescent="0.25">
      <c r="B20" t="str" cm="1">
        <f t="array" ref="B20">TRANSPOSE(_xlfn._xlws.SORT(_xlfn._xlws.FILTER(environModifications[environmental_modif_lev]&amp;"|"&amp;environModifications[environ_modif_name],environModifications[experiment_id]=A20)))</f>
        <v>|</v>
      </c>
    </row>
    <row r="21" spans="2:2" x14ac:dyDescent="0.25">
      <c r="B21" t="str" cm="1">
        <f t="array" ref="B21">TRANSPOSE(_xlfn._xlws.SORT(_xlfn._xlws.FILTER(environModifications[environmental_modif_lev]&amp;"|"&amp;environModifications[environ_modif_name],environModifications[experiment_id]=A21)))</f>
        <v>|</v>
      </c>
    </row>
    <row r="22" spans="2:2" x14ac:dyDescent="0.25">
      <c r="B22" t="str" cm="1">
        <f t="array" ref="B22">TRANSPOSE(_xlfn._xlws.SORT(_xlfn._xlws.FILTER(environModifications[environmental_modif_lev]&amp;"|"&amp;environModifications[environ_modif_name],environModifications[experiment_id]=A22)))</f>
        <v>|</v>
      </c>
    </row>
    <row r="23" spans="2:2" x14ac:dyDescent="0.25">
      <c r="B23" t="str" cm="1">
        <f t="array" ref="B23">TRANSPOSE(_xlfn._xlws.SORT(_xlfn._xlws.FILTER(environModifications[environmental_modif_lev]&amp;"|"&amp;environModifications[environ_modif_name],environModifications[experiment_id]=A23)))</f>
        <v>|</v>
      </c>
    </row>
    <row r="24" spans="2:2" x14ac:dyDescent="0.25">
      <c r="B24" t="str" cm="1">
        <f t="array" ref="B24">TRANSPOSE(_xlfn._xlws.SORT(_xlfn._xlws.FILTER(environModifications[environmental_modif_lev]&amp;"|"&amp;environModifications[environ_modif_name],environModifications[experiment_id]=A24)))</f>
        <v>|</v>
      </c>
    </row>
    <row r="25" spans="2:2" x14ac:dyDescent="0.25">
      <c r="B25" t="str" cm="1">
        <f t="array" ref="B25">TRANSPOSE(_xlfn._xlws.SORT(_xlfn._xlws.FILTER(environModifications[environmental_modif_lev]&amp;"|"&amp;environModifications[environ_modif_name],environModifications[experiment_id]=A25)))</f>
        <v>|</v>
      </c>
    </row>
    <row r="26" spans="2:2" x14ac:dyDescent="0.25">
      <c r="B26" t="str" cm="1">
        <f t="array" ref="B26">TRANSPOSE(_xlfn._xlws.SORT(_xlfn._xlws.FILTER(environModifications[environmental_modif_lev]&amp;"|"&amp;environModifications[environ_modif_name],environModifications[experiment_id]=A26)))</f>
        <v>|</v>
      </c>
    </row>
    <row r="27" spans="2:2" x14ac:dyDescent="0.25">
      <c r="B27" t="str" cm="1">
        <f t="array" ref="B27">TRANSPOSE(_xlfn._xlws.SORT(_xlfn._xlws.FILTER(environModifications[environmental_modif_lev]&amp;"|"&amp;environModifications[environ_modif_name],environModifications[experiment_id]=A27)))</f>
        <v>|</v>
      </c>
    </row>
    <row r="28" spans="2:2" x14ac:dyDescent="0.25">
      <c r="B28" t="str" cm="1">
        <f t="array" ref="B28">TRANSPOSE(_xlfn._xlws.SORT(_xlfn._xlws.FILTER(environModifications[environmental_modif_lev]&amp;"|"&amp;environModifications[environ_modif_name],environModifications[experiment_id]=A28)))</f>
        <v>|</v>
      </c>
    </row>
    <row r="29" spans="2:2" x14ac:dyDescent="0.25">
      <c r="B29" t="str" cm="1">
        <f t="array" ref="B29">TRANSPOSE(_xlfn._xlws.SORT(_xlfn._xlws.FILTER(environModifications[environmental_modif_lev]&amp;"|"&amp;environModifications[environ_modif_name],environModifications[experiment_id]=A29)))</f>
        <v>|</v>
      </c>
    </row>
    <row r="30" spans="2:2" x14ac:dyDescent="0.25">
      <c r="B30" t="str" cm="1">
        <f t="array" ref="B30">TRANSPOSE(_xlfn._xlws.SORT(_xlfn._xlws.FILTER(environModifications[environmental_modif_lev]&amp;"|"&amp;environModifications[environ_modif_name],environModifications[experiment_id]=A30)))</f>
        <v>|</v>
      </c>
    </row>
    <row r="31" spans="2:2" x14ac:dyDescent="0.25">
      <c r="B31" t="str" cm="1">
        <f t="array" ref="B31">TRANSPOSE(_xlfn._xlws.SORT(_xlfn._xlws.FILTER(environModifications[environmental_modif_lev]&amp;"|"&amp;environModifications[environ_modif_name],environModifications[experiment_id]=A31)))</f>
        <v>|</v>
      </c>
    </row>
    <row r="32" spans="2:2" x14ac:dyDescent="0.25">
      <c r="B32" t="str" cm="1">
        <f t="array" ref="B32">TRANSPOSE(_xlfn._xlws.SORT(_xlfn._xlws.FILTER(environModifications[environmental_modif_lev]&amp;"|"&amp;environModifications[environ_modif_name],environModifications[experiment_id]=A32)))</f>
        <v>|</v>
      </c>
    </row>
    <row r="33" spans="2:2" x14ac:dyDescent="0.25">
      <c r="B33" t="str" cm="1">
        <f t="array" ref="B33">TRANSPOSE(_xlfn._xlws.SORT(_xlfn._xlws.FILTER(environModifications[environmental_modif_lev]&amp;"|"&amp;environModifications[environ_modif_name],environModifications[experiment_id]=A33)))</f>
        <v>|</v>
      </c>
    </row>
    <row r="34" spans="2:2" x14ac:dyDescent="0.25">
      <c r="B34" t="str" cm="1">
        <f t="array" ref="B34">TRANSPOSE(_xlfn._xlws.SORT(_xlfn._xlws.FILTER(environModifications[environmental_modif_lev]&amp;"|"&amp;environModifications[environ_modif_name],environModifications[experiment_id]=A34)))</f>
        <v>|</v>
      </c>
    </row>
    <row r="35" spans="2:2" x14ac:dyDescent="0.25">
      <c r="B35" t="str" cm="1">
        <f t="array" ref="B35">TRANSPOSE(_xlfn._xlws.SORT(_xlfn._xlws.FILTER(environModifications[environmental_modif_lev]&amp;"|"&amp;environModifications[environ_modif_name],environModifications[experiment_id]=A35)))</f>
        <v>|</v>
      </c>
    </row>
    <row r="36" spans="2:2" x14ac:dyDescent="0.25">
      <c r="B36" t="str" cm="1">
        <f t="array" ref="B36">TRANSPOSE(_xlfn._xlws.SORT(_xlfn._xlws.FILTER(environModifications[environmental_modif_lev]&amp;"|"&amp;environModifications[environ_modif_name],environModifications[experiment_id]=A36)))</f>
        <v>|</v>
      </c>
    </row>
    <row r="37" spans="2:2" x14ac:dyDescent="0.25">
      <c r="B37" t="str" cm="1">
        <f t="array" ref="B37">TRANSPOSE(_xlfn._xlws.SORT(_xlfn._xlws.FILTER(environModifications[environmental_modif_lev]&amp;"|"&amp;environModifications[environ_modif_name],environModifications[experiment_id]=A37)))</f>
        <v>|</v>
      </c>
    </row>
    <row r="38" spans="2:2" x14ac:dyDescent="0.25">
      <c r="B38" t="str" cm="1">
        <f t="array" ref="B38">TRANSPOSE(_xlfn._xlws.SORT(_xlfn._xlws.FILTER(environModifications[environmental_modif_lev]&amp;"|"&amp;environModifications[environ_modif_name],environModifications[experiment_id]=A38)))</f>
        <v>|</v>
      </c>
    </row>
    <row r="39" spans="2:2" x14ac:dyDescent="0.25">
      <c r="B39" t="str" cm="1">
        <f t="array" ref="B39">TRANSPOSE(_xlfn._xlws.SORT(_xlfn._xlws.FILTER(environModifications[environmental_modif_lev]&amp;"|"&amp;environModifications[environ_modif_name],environModifications[experiment_id]=A39)))</f>
        <v>|</v>
      </c>
    </row>
    <row r="40" spans="2:2" x14ac:dyDescent="0.25">
      <c r="B40" t="str" cm="1">
        <f t="array" ref="B40">TRANSPOSE(_xlfn._xlws.SORT(_xlfn._xlws.FILTER(environModifications[environmental_modif_lev]&amp;"|"&amp;environModifications[environ_modif_name],environModifications[experiment_id]=A40)))</f>
        <v>|</v>
      </c>
    </row>
    <row r="41" spans="2:2" x14ac:dyDescent="0.25">
      <c r="B41" t="str" cm="1">
        <f t="array" ref="B41">TRANSPOSE(_xlfn._xlws.SORT(_xlfn._xlws.FILTER(environModifications[environmental_modif_lev]&amp;"|"&amp;environModifications[environ_modif_name],environModifications[experiment_id]=A41)))</f>
        <v>|</v>
      </c>
    </row>
    <row r="42" spans="2:2" x14ac:dyDescent="0.25">
      <c r="B42" t="str" cm="1">
        <f t="array" ref="B42">TRANSPOSE(_xlfn._xlws.SORT(_xlfn._xlws.FILTER(environModifications[environmental_modif_lev]&amp;"|"&amp;environModifications[environ_modif_name],environModifications[experiment_id]=A42)))</f>
        <v>|</v>
      </c>
    </row>
    <row r="43" spans="2:2" x14ac:dyDescent="0.25">
      <c r="B43" t="str" cm="1">
        <f t="array" ref="B43">TRANSPOSE(_xlfn._xlws.SORT(_xlfn._xlws.FILTER(environModifications[environmental_modif_lev]&amp;"|"&amp;environModifications[environ_modif_name],environModifications[experiment_id]=A43)))</f>
        <v>|</v>
      </c>
    </row>
    <row r="44" spans="2:2" x14ac:dyDescent="0.25">
      <c r="B44" t="str" cm="1">
        <f t="array" ref="B44">TRANSPOSE(_xlfn._xlws.SORT(_xlfn._xlws.FILTER(environModifications[environmental_modif_lev]&amp;"|"&amp;environModifications[environ_modif_name],environModifications[experiment_id]=A44)))</f>
        <v>|</v>
      </c>
    </row>
    <row r="45" spans="2:2" x14ac:dyDescent="0.25">
      <c r="B45" t="str" cm="1">
        <f t="array" ref="B45">TRANSPOSE(_xlfn._xlws.SORT(_xlfn._xlws.FILTER(environModifications[environmental_modif_lev]&amp;"|"&amp;environModifications[environ_modif_name],environModifications[experiment_id]=A45)))</f>
        <v>|</v>
      </c>
    </row>
    <row r="46" spans="2:2" x14ac:dyDescent="0.25">
      <c r="B46" t="str" cm="1">
        <f t="array" ref="B46">TRANSPOSE(_xlfn._xlws.SORT(_xlfn._xlws.FILTER(environModifications[environmental_modif_lev]&amp;"|"&amp;environModifications[environ_modif_name],environModifications[experiment_id]=A46)))</f>
        <v>|</v>
      </c>
    </row>
    <row r="47" spans="2:2" x14ac:dyDescent="0.25">
      <c r="B47" t="str" cm="1">
        <f t="array" ref="B47">TRANSPOSE(_xlfn._xlws.SORT(_xlfn._xlws.FILTER(environModifications[environmental_modif_lev]&amp;"|"&amp;environModifications[environ_modif_name],environModifications[experiment_id]=A47)))</f>
        <v>|</v>
      </c>
    </row>
    <row r="48" spans="2:2" x14ac:dyDescent="0.25">
      <c r="B48" t="str" cm="1">
        <f t="array" ref="B48">TRANSPOSE(_xlfn._xlws.SORT(_xlfn._xlws.FILTER(environModifications[environmental_modif_lev]&amp;"|"&amp;environModifications[environ_modif_name],environModifications[experiment_id]=A48)))</f>
        <v>|</v>
      </c>
    </row>
    <row r="49" spans="2:2" x14ac:dyDescent="0.25">
      <c r="B49" t="str" cm="1">
        <f t="array" ref="B49">TRANSPOSE(_xlfn._xlws.SORT(_xlfn._xlws.FILTER(environModifications[environmental_modif_lev]&amp;"|"&amp;environModifications[environ_modif_name],environModifications[experiment_id]=A49)))</f>
        <v>|</v>
      </c>
    </row>
    <row r="50" spans="2:2" x14ac:dyDescent="0.25">
      <c r="B50" t="str" cm="1">
        <f t="array" ref="B50">TRANSPOSE(_xlfn._xlws.SORT(_xlfn._xlws.FILTER(environModifications[environmental_modif_lev]&amp;"|"&amp;environModifications[environ_modif_name],environModifications[experiment_id]=A50)))</f>
        <v>|</v>
      </c>
    </row>
    <row r="51" spans="2:2" x14ac:dyDescent="0.25">
      <c r="B51" t="str" cm="1">
        <f t="array" ref="B51">TRANSPOSE(_xlfn._xlws.SORT(_xlfn._xlws.FILTER(environModifications[environmental_modif_lev]&amp;"|"&amp;environModifications[environ_modif_name],environModifications[experiment_id]=A51)))</f>
        <v>|</v>
      </c>
    </row>
    <row r="52" spans="2:2" x14ac:dyDescent="0.25">
      <c r="B52" t="str" cm="1">
        <f t="array" ref="B52">TRANSPOSE(_xlfn._xlws.SORT(_xlfn._xlws.FILTER(environModifications[environmental_modif_lev]&amp;"|"&amp;environModifications[environ_modif_name],environModifications[experiment_id]=A52)))</f>
        <v>|</v>
      </c>
    </row>
    <row r="53" spans="2:2" x14ac:dyDescent="0.25">
      <c r="B53" t="str" cm="1">
        <f t="array" ref="B53">TRANSPOSE(_xlfn._xlws.SORT(_xlfn._xlws.FILTER(environModifications[environmental_modif_lev]&amp;"|"&amp;environModifications[environ_modif_name],environModifications[experiment_id]=A53)))</f>
        <v>|</v>
      </c>
    </row>
    <row r="54" spans="2:2" x14ac:dyDescent="0.25">
      <c r="B54" t="str" cm="1">
        <f t="array" ref="B54">TRANSPOSE(_xlfn._xlws.SORT(_xlfn._xlws.FILTER(environModifications[environmental_modif_lev]&amp;"|"&amp;environModifications[environ_modif_name],environModifications[experiment_id]=A54)))</f>
        <v>|</v>
      </c>
    </row>
    <row r="55" spans="2:2" x14ac:dyDescent="0.25">
      <c r="B55" t="str" cm="1">
        <f t="array" ref="B55">TRANSPOSE(_xlfn._xlws.SORT(_xlfn._xlws.FILTER(environModifications[environmental_modif_lev]&amp;"|"&amp;environModifications[environ_modif_name],environModifications[experiment_id]=A55)))</f>
        <v>|</v>
      </c>
    </row>
    <row r="56" spans="2:2" x14ac:dyDescent="0.25">
      <c r="B56" t="str" cm="1">
        <f t="array" ref="B56">TRANSPOSE(_xlfn._xlws.SORT(_xlfn._xlws.FILTER(environModifications[environmental_modif_lev]&amp;"|"&amp;environModifications[environ_modif_name],environModifications[experiment_id]=A56)))</f>
        <v>|</v>
      </c>
    </row>
    <row r="57" spans="2:2" x14ac:dyDescent="0.25">
      <c r="B57" t="str" cm="1">
        <f t="array" ref="B57">TRANSPOSE(_xlfn._xlws.SORT(_xlfn._xlws.FILTER(environModifications[environmental_modif_lev]&amp;"|"&amp;environModifications[environ_modif_name],environModifications[experiment_id]=A57)))</f>
        <v>|</v>
      </c>
    </row>
    <row r="58" spans="2:2" x14ac:dyDescent="0.25">
      <c r="B58" t="str" cm="1">
        <f t="array" ref="B58">TRANSPOSE(_xlfn._xlws.SORT(_xlfn._xlws.FILTER(environModifications[environmental_modif_lev]&amp;"|"&amp;environModifications[environ_modif_name],environModifications[experiment_id]=A58)))</f>
        <v>|</v>
      </c>
    </row>
    <row r="59" spans="2:2" x14ac:dyDescent="0.25">
      <c r="B59" t="str" cm="1">
        <f t="array" ref="B59">TRANSPOSE(_xlfn._xlws.SORT(_xlfn._xlws.FILTER(environModifications[environmental_modif_lev]&amp;"|"&amp;environModifications[environ_modif_name],environModifications[experiment_id]=A59)))</f>
        <v>|</v>
      </c>
    </row>
    <row r="60" spans="2:2" x14ac:dyDescent="0.25">
      <c r="B60" t="str" cm="1">
        <f t="array" ref="B60">TRANSPOSE(_xlfn._xlws.SORT(_xlfn._xlws.FILTER(environModifications[environmental_modif_lev]&amp;"|"&amp;environModifications[environ_modif_name],environModifications[experiment_id]=A60)))</f>
        <v>|</v>
      </c>
    </row>
    <row r="61" spans="2:2" x14ac:dyDescent="0.25">
      <c r="B61" t="str" cm="1">
        <f t="array" ref="B61">TRANSPOSE(_xlfn._xlws.SORT(_xlfn._xlws.FILTER(environModifications[environmental_modif_lev]&amp;"|"&amp;environModifications[environ_modif_name],environModifications[experiment_id]=A61)))</f>
        <v>|</v>
      </c>
    </row>
    <row r="62" spans="2:2" x14ac:dyDescent="0.25">
      <c r="B62" t="str" cm="1">
        <f t="array" ref="B62">TRANSPOSE(_xlfn._xlws.SORT(_xlfn._xlws.FILTER(environModifications[environmental_modif_lev]&amp;"|"&amp;environModifications[environ_modif_name],environModifications[experiment_id]=A62)))</f>
        <v>|</v>
      </c>
    </row>
    <row r="63" spans="2:2" x14ac:dyDescent="0.25">
      <c r="B63" t="str" cm="1">
        <f t="array" ref="B63">TRANSPOSE(_xlfn._xlws.SORT(_xlfn._xlws.FILTER(environModifications[environmental_modif_lev]&amp;"|"&amp;environModifications[environ_modif_name],environModifications[experiment_id]=A63)))</f>
        <v>|</v>
      </c>
    </row>
    <row r="64" spans="2:2" x14ac:dyDescent="0.25">
      <c r="B64" t="str" cm="1">
        <f t="array" ref="B64">TRANSPOSE(_xlfn._xlws.SORT(_xlfn._xlws.FILTER(environModifications[environmental_modif_lev]&amp;"|"&amp;environModifications[environ_modif_name],environModifications[experiment_id]=A64)))</f>
        <v>|</v>
      </c>
    </row>
    <row r="65" spans="2:2" x14ac:dyDescent="0.25">
      <c r="B65" t="str" cm="1">
        <f t="array" ref="B65">TRANSPOSE(_xlfn._xlws.SORT(_xlfn._xlws.FILTER(environModifications[environmental_modif_lev]&amp;"|"&amp;environModifications[environ_modif_name],environModifications[experiment_id]=A65)))</f>
        <v>|</v>
      </c>
    </row>
    <row r="66" spans="2:2" x14ac:dyDescent="0.25">
      <c r="B66" t="str" cm="1">
        <f t="array" ref="B66">TRANSPOSE(_xlfn._xlws.SORT(_xlfn._xlws.FILTER(environModifications[environmental_modif_lev]&amp;"|"&amp;environModifications[environ_modif_name],environModifications[experiment_id]=A66)))</f>
        <v>|</v>
      </c>
    </row>
    <row r="67" spans="2:2" x14ac:dyDescent="0.25">
      <c r="B67" t="str" cm="1">
        <f t="array" ref="B67">TRANSPOSE(_xlfn._xlws.SORT(_xlfn._xlws.FILTER(environModifications[environmental_modif_lev]&amp;"|"&amp;environModifications[environ_modif_name],environModifications[experiment_id]=A67)))</f>
        <v>|</v>
      </c>
    </row>
    <row r="68" spans="2:2" x14ac:dyDescent="0.25">
      <c r="B68" t="str" cm="1">
        <f t="array" ref="B68">TRANSPOSE(_xlfn._xlws.SORT(_xlfn._xlws.FILTER(environModifications[environmental_modif_lev]&amp;"|"&amp;environModifications[environ_modif_name],environModifications[experiment_id]=A68)))</f>
        <v>|</v>
      </c>
    </row>
    <row r="69" spans="2:2" x14ac:dyDescent="0.25">
      <c r="B69" t="str" cm="1">
        <f t="array" ref="B69">TRANSPOSE(_xlfn._xlws.SORT(_xlfn._xlws.FILTER(environModifications[environmental_modif_lev]&amp;"|"&amp;environModifications[environ_modif_name],environModifications[experiment_id]=A69)))</f>
        <v>|</v>
      </c>
    </row>
    <row r="70" spans="2:2" x14ac:dyDescent="0.25">
      <c r="B70" t="str" cm="1">
        <f t="array" ref="B70">TRANSPOSE(_xlfn._xlws.SORT(_xlfn._xlws.FILTER(environModifications[environmental_modif_lev]&amp;"|"&amp;environModifications[environ_modif_name],environModifications[experiment_id]=A70)))</f>
        <v>|</v>
      </c>
    </row>
    <row r="71" spans="2:2" x14ac:dyDescent="0.25">
      <c r="B71" t="str" cm="1">
        <f t="array" ref="B71">TRANSPOSE(_xlfn._xlws.SORT(_xlfn._xlws.FILTER(environModifications[environmental_modif_lev]&amp;"|"&amp;environModifications[environ_modif_name],environModifications[experiment_id]=A71)))</f>
        <v>|</v>
      </c>
    </row>
    <row r="72" spans="2:2" x14ac:dyDescent="0.25">
      <c r="B72" t="str" cm="1">
        <f t="array" ref="B72">TRANSPOSE(_xlfn._xlws.SORT(_xlfn._xlws.FILTER(environModifications[environmental_modif_lev]&amp;"|"&amp;environModifications[environ_modif_name],environModifications[experiment_id]=A72)))</f>
        <v>|</v>
      </c>
    </row>
    <row r="73" spans="2:2" x14ac:dyDescent="0.25">
      <c r="B73" t="str" cm="1">
        <f t="array" ref="B73">TRANSPOSE(_xlfn._xlws.SORT(_xlfn._xlws.FILTER(environModifications[environmental_modif_lev]&amp;"|"&amp;environModifications[environ_modif_name],environModifications[experiment_id]=A73)))</f>
        <v>|</v>
      </c>
    </row>
    <row r="74" spans="2:2" x14ac:dyDescent="0.25">
      <c r="B74" t="str" cm="1">
        <f t="array" ref="B74">TRANSPOSE(_xlfn._xlws.SORT(_xlfn._xlws.FILTER(environModifications[environmental_modif_lev]&amp;"|"&amp;environModifications[environ_modif_name],environModifications[experiment_id]=A74)))</f>
        <v>|</v>
      </c>
    </row>
    <row r="75" spans="2:2" x14ac:dyDescent="0.25">
      <c r="B75" t="str" cm="1">
        <f t="array" ref="B75">TRANSPOSE(_xlfn._xlws.SORT(_xlfn._xlws.FILTER(environModifications[environmental_modif_lev]&amp;"|"&amp;environModifications[environ_modif_name],environModifications[experiment_id]=A75)))</f>
        <v>|</v>
      </c>
    </row>
    <row r="76" spans="2:2" x14ac:dyDescent="0.25">
      <c r="B76" t="str" cm="1">
        <f t="array" ref="B76">TRANSPOSE(_xlfn._xlws.SORT(_xlfn._xlws.FILTER(environModifications[environmental_modif_lev]&amp;"|"&amp;environModifications[environ_modif_name],environModifications[experiment_id]=A76)))</f>
        <v>|</v>
      </c>
    </row>
    <row r="77" spans="2:2" x14ac:dyDescent="0.25">
      <c r="B77" t="str" cm="1">
        <f t="array" ref="B77">TRANSPOSE(_xlfn._xlws.SORT(_xlfn._xlws.FILTER(environModifications[environmental_modif_lev]&amp;"|"&amp;environModifications[environ_modif_name],environModifications[experiment_id]=A77)))</f>
        <v>|</v>
      </c>
    </row>
    <row r="78" spans="2:2" x14ac:dyDescent="0.25">
      <c r="B78" t="str" cm="1">
        <f t="array" ref="B78">TRANSPOSE(_xlfn._xlws.SORT(_xlfn._xlws.FILTER(environModifications[environmental_modif_lev]&amp;"|"&amp;environModifications[environ_modif_name],environModifications[experiment_id]=A78)))</f>
        <v>|</v>
      </c>
    </row>
    <row r="79" spans="2:2" x14ac:dyDescent="0.25">
      <c r="B79" t="str" cm="1">
        <f t="array" ref="B79">TRANSPOSE(_xlfn._xlws.SORT(_xlfn._xlws.FILTER(environModifications[environmental_modif_lev]&amp;"|"&amp;environModifications[environ_modif_name],environModifications[experiment_id]=A79)))</f>
        <v>|</v>
      </c>
    </row>
    <row r="80" spans="2:2" x14ac:dyDescent="0.25">
      <c r="B80" t="str" cm="1">
        <f t="array" ref="B80">TRANSPOSE(_xlfn._xlws.SORT(_xlfn._xlws.FILTER(environModifications[environmental_modif_lev]&amp;"|"&amp;environModifications[environ_modif_name],environModifications[experiment_id]=A80)))</f>
        <v>|</v>
      </c>
    </row>
    <row r="81" spans="2:2" x14ac:dyDescent="0.25">
      <c r="B81" t="str" cm="1">
        <f t="array" ref="B81">TRANSPOSE(_xlfn._xlws.SORT(_xlfn._xlws.FILTER(environModifications[environmental_modif_lev]&amp;"|"&amp;environModifications[environ_modif_name],environModifications[experiment_id]=A81)))</f>
        <v>|</v>
      </c>
    </row>
    <row r="82" spans="2:2" x14ac:dyDescent="0.25">
      <c r="B82" t="str" cm="1">
        <f t="array" ref="B82">TRANSPOSE(_xlfn._xlws.SORT(_xlfn._xlws.FILTER(environModifications[environmental_modif_lev]&amp;"|"&amp;environModifications[environ_modif_name],environModifications[experiment_id]=A82)))</f>
        <v>|</v>
      </c>
    </row>
    <row r="83" spans="2:2" x14ac:dyDescent="0.25">
      <c r="B83" t="str" cm="1">
        <f t="array" ref="B83">TRANSPOSE(_xlfn._xlws.SORT(_xlfn._xlws.FILTER(environModifications[environmental_modif_lev]&amp;"|"&amp;environModifications[environ_modif_name],environModifications[experiment_id]=A83)))</f>
        <v>|</v>
      </c>
    </row>
    <row r="84" spans="2:2" x14ac:dyDescent="0.25">
      <c r="B84" t="str" cm="1">
        <f t="array" ref="B84">TRANSPOSE(_xlfn._xlws.SORT(_xlfn._xlws.FILTER(environModifications[environmental_modif_lev]&amp;"|"&amp;environModifications[environ_modif_name],environModifications[experiment_id]=A84)))</f>
        <v>|</v>
      </c>
    </row>
    <row r="85" spans="2:2" x14ac:dyDescent="0.25">
      <c r="B85" t="str" cm="1">
        <f t="array" ref="B85">TRANSPOSE(_xlfn._xlws.SORT(_xlfn._xlws.FILTER(environModifications[environmental_modif_lev]&amp;"|"&amp;environModifications[environ_modif_name],environModifications[experiment_id]=A85)))</f>
        <v>|</v>
      </c>
    </row>
    <row r="86" spans="2:2" x14ac:dyDescent="0.25">
      <c r="B86" t="str" cm="1">
        <f t="array" ref="B86">TRANSPOSE(_xlfn._xlws.SORT(_xlfn._xlws.FILTER(environModifications[environmental_modif_lev]&amp;"|"&amp;environModifications[environ_modif_name],environModifications[experiment_id]=A86)))</f>
        <v>|</v>
      </c>
    </row>
    <row r="87" spans="2:2" x14ac:dyDescent="0.25">
      <c r="B87" t="str" cm="1">
        <f t="array" ref="B87">TRANSPOSE(_xlfn._xlws.SORT(_xlfn._xlws.FILTER(environModifications[environmental_modif_lev]&amp;"|"&amp;environModifications[environ_modif_name],environModifications[experiment_id]=A87)))</f>
        <v>|</v>
      </c>
    </row>
    <row r="88" spans="2:2" x14ac:dyDescent="0.25">
      <c r="B88" t="str" cm="1">
        <f t="array" ref="B88">TRANSPOSE(_xlfn._xlws.SORT(_xlfn._xlws.FILTER(environModifications[environmental_modif_lev]&amp;"|"&amp;environModifications[environ_modif_name],environModifications[experiment_id]=A88)))</f>
        <v>|</v>
      </c>
    </row>
    <row r="89" spans="2:2" x14ac:dyDescent="0.25">
      <c r="B89" t="str" cm="1">
        <f t="array" ref="B89">TRANSPOSE(_xlfn._xlws.SORT(_xlfn._xlws.FILTER(environModifications[environmental_modif_lev]&amp;"|"&amp;environModifications[environ_modif_name],environModifications[experiment_id]=A89)))</f>
        <v>|</v>
      </c>
    </row>
    <row r="90" spans="2:2" x14ac:dyDescent="0.25">
      <c r="B90" t="str" cm="1">
        <f t="array" ref="B90">TRANSPOSE(_xlfn._xlws.SORT(_xlfn._xlws.FILTER(environModifications[environmental_modif_lev]&amp;"|"&amp;environModifications[environ_modif_name],environModifications[experiment_id]=A90)))</f>
        <v>|</v>
      </c>
    </row>
    <row r="91" spans="2:2" x14ac:dyDescent="0.25">
      <c r="B91" t="str" cm="1">
        <f t="array" ref="B91">TRANSPOSE(_xlfn._xlws.SORT(_xlfn._xlws.FILTER(environModifications[environmental_modif_lev]&amp;"|"&amp;environModifications[environ_modif_name],environModifications[experiment_id]=A91)))</f>
        <v>|</v>
      </c>
    </row>
    <row r="92" spans="2:2" x14ac:dyDescent="0.25">
      <c r="B92" t="str" cm="1">
        <f t="array" ref="B92">TRANSPOSE(_xlfn._xlws.SORT(_xlfn._xlws.FILTER(environModifications[environmental_modif_lev]&amp;"|"&amp;environModifications[environ_modif_name],environModifications[experiment_id]=A92)))</f>
        <v>|</v>
      </c>
    </row>
    <row r="93" spans="2:2" x14ac:dyDescent="0.25">
      <c r="B93" t="str" cm="1">
        <f t="array" ref="B93">TRANSPOSE(_xlfn._xlws.SORT(_xlfn._xlws.FILTER(environModifications[environmental_modif_lev]&amp;"|"&amp;environModifications[environ_modif_name],environModifications[experiment_id]=A93)))</f>
        <v>|</v>
      </c>
    </row>
    <row r="94" spans="2:2" x14ac:dyDescent="0.25">
      <c r="B94" t="str" cm="1">
        <f t="array" ref="B94">TRANSPOSE(_xlfn._xlws.SORT(_xlfn._xlws.FILTER(environModifications[environmental_modif_lev]&amp;"|"&amp;environModifications[environ_modif_name],environModifications[experiment_id]=A94)))</f>
        <v>|</v>
      </c>
    </row>
    <row r="95" spans="2:2" x14ac:dyDescent="0.25">
      <c r="B95" t="str" cm="1">
        <f t="array" ref="B95">TRANSPOSE(_xlfn._xlws.SORT(_xlfn._xlws.FILTER(environModifications[environmental_modif_lev]&amp;"|"&amp;environModifications[environ_modif_name],environModifications[experiment_id]=A95)))</f>
        <v>|</v>
      </c>
    </row>
    <row r="96" spans="2:2" x14ac:dyDescent="0.25">
      <c r="B96" t="str" cm="1">
        <f t="array" ref="B96">TRANSPOSE(_xlfn._xlws.SORT(_xlfn._xlws.FILTER(environModifications[environmental_modif_lev]&amp;"|"&amp;environModifications[environ_modif_name],environModifications[experiment_id]=A96)))</f>
        <v>|</v>
      </c>
    </row>
    <row r="97" spans="2:2" x14ac:dyDescent="0.25">
      <c r="B97" t="str" cm="1">
        <f t="array" ref="B97">TRANSPOSE(_xlfn._xlws.SORT(_xlfn._xlws.FILTER(environModifications[environmental_modif_lev]&amp;"|"&amp;environModifications[environ_modif_name],environModifications[experiment_id]=A97)))</f>
        <v>|</v>
      </c>
    </row>
    <row r="98" spans="2:2" x14ac:dyDescent="0.25">
      <c r="B98" t="str" cm="1">
        <f t="array" ref="B98">TRANSPOSE(_xlfn._xlws.SORT(_xlfn._xlws.FILTER(environModifications[environmental_modif_lev]&amp;"|"&amp;environModifications[environ_modif_name],environModifications[experiment_id]=A98)))</f>
        <v>|</v>
      </c>
    </row>
    <row r="99" spans="2:2" x14ac:dyDescent="0.25">
      <c r="B99" t="str" cm="1">
        <f t="array" ref="B99">TRANSPOSE(_xlfn._xlws.SORT(_xlfn._xlws.FILTER(environModifications[environmental_modif_lev]&amp;"|"&amp;environModifications[environ_modif_name],environModifications[experiment_id]=A99)))</f>
        <v>|</v>
      </c>
    </row>
    <row r="100" spans="2:2" x14ac:dyDescent="0.25">
      <c r="B100" t="str" cm="1">
        <f t="array" ref="B100">TRANSPOSE(_xlfn._xlws.SORT(_xlfn._xlws.FILTER(environModifications[environmental_modif_lev]&amp;"|"&amp;environModifications[environ_modif_name],environModifications[experiment_id]=A100)))</f>
        <v>|</v>
      </c>
    </row>
    <row r="101" spans="2:2" x14ac:dyDescent="0.25">
      <c r="B101" t="str" cm="1">
        <f t="array" ref="B101">TRANSPOSE(_xlfn._xlws.SORT(_xlfn._xlws.FILTER(environModifications[environmental_modif_lev]&amp;"|"&amp;environModifications[environ_modif_name],environModifications[experiment_id]=A101)))</f>
        <v>|</v>
      </c>
    </row>
    <row r="102" spans="2:2" x14ac:dyDescent="0.25">
      <c r="B102" t="str" cm="1">
        <f t="array" ref="B102">TRANSPOSE(_xlfn._xlws.SORT(_xlfn._xlws.FILTER(environModifications[environmental_modif_lev]&amp;"|"&amp;environModifications[environ_modif_name],environModifications[experiment_id]=A102)))</f>
        <v>|</v>
      </c>
    </row>
    <row r="103" spans="2:2" x14ac:dyDescent="0.25">
      <c r="B103" t="str" cm="1">
        <f t="array" ref="B103">TRANSPOSE(_xlfn._xlws.SORT(_xlfn._xlws.FILTER(environModifications[environmental_modif_lev]&amp;"|"&amp;environModifications[environ_modif_name],environModifications[experiment_id]=A103)))</f>
        <v>|</v>
      </c>
    </row>
    <row r="104" spans="2:2" x14ac:dyDescent="0.25">
      <c r="B104" t="str" cm="1">
        <f t="array" ref="B104">TRANSPOSE(_xlfn._xlws.SORT(_xlfn._xlws.FILTER(environModifications[environmental_modif_lev]&amp;"|"&amp;environModifications[environ_modif_name],environModifications[experiment_id]=A104)))</f>
        <v>|</v>
      </c>
    </row>
    <row r="105" spans="2:2" x14ac:dyDescent="0.25">
      <c r="B105" t="str" cm="1">
        <f t="array" ref="B105">TRANSPOSE(_xlfn._xlws.SORT(_xlfn._xlws.FILTER(environModifications[environmental_modif_lev]&amp;"|"&amp;environModifications[environ_modif_name],environModifications[experiment_id]=A105)))</f>
        <v>|</v>
      </c>
    </row>
    <row r="106" spans="2:2" x14ac:dyDescent="0.25">
      <c r="B106" t="str" cm="1">
        <f t="array" ref="B106">TRANSPOSE(_xlfn._xlws.SORT(_xlfn._xlws.FILTER(environModifications[environmental_modif_lev]&amp;"|"&amp;environModifications[environ_modif_name],environModifications[experiment_id]=A106)))</f>
        <v>|</v>
      </c>
    </row>
    <row r="107" spans="2:2" x14ac:dyDescent="0.25">
      <c r="B107" t="str" cm="1">
        <f t="array" ref="B107">TRANSPOSE(_xlfn._xlws.SORT(_xlfn._xlws.FILTER(environModifications[environmental_modif_lev]&amp;"|"&amp;environModifications[environ_modif_name],environModifications[experiment_id]=A107)))</f>
        <v>|</v>
      </c>
    </row>
    <row r="108" spans="2:2" x14ac:dyDescent="0.25">
      <c r="B108" t="str" cm="1">
        <f t="array" ref="B108">TRANSPOSE(_xlfn._xlws.SORT(_xlfn._xlws.FILTER(environModifications[environmental_modif_lev]&amp;"|"&amp;environModifications[environ_modif_name],environModifications[experiment_id]=A108)))</f>
        <v>|</v>
      </c>
    </row>
    <row r="109" spans="2:2" x14ac:dyDescent="0.25">
      <c r="B109" t="str" cm="1">
        <f t="array" ref="B109">TRANSPOSE(_xlfn._xlws.SORT(_xlfn._xlws.FILTER(environModifications[environmental_modif_lev]&amp;"|"&amp;environModifications[environ_modif_name],environModifications[experiment_id]=A109)))</f>
        <v>|</v>
      </c>
    </row>
    <row r="110" spans="2:2" x14ac:dyDescent="0.25">
      <c r="B110" t="str" cm="1">
        <f t="array" ref="B110">TRANSPOSE(_xlfn._xlws.SORT(_xlfn._xlws.FILTER(environModifications[environmental_modif_lev]&amp;"|"&amp;environModifications[environ_modif_name],environModifications[experiment_id]=A110)))</f>
        <v>|</v>
      </c>
    </row>
    <row r="111" spans="2:2" x14ac:dyDescent="0.25">
      <c r="B111" t="str" cm="1">
        <f t="array" ref="B111">TRANSPOSE(_xlfn._xlws.SORT(_xlfn._xlws.FILTER(environModifications[environmental_modif_lev]&amp;"|"&amp;environModifications[environ_modif_name],environModifications[experiment_id]=A111)))</f>
        <v>|</v>
      </c>
    </row>
    <row r="112" spans="2:2" x14ac:dyDescent="0.25">
      <c r="B112" t="str" cm="1">
        <f t="array" ref="B112">TRANSPOSE(_xlfn._xlws.SORT(_xlfn._xlws.FILTER(environModifications[environmental_modif_lev]&amp;"|"&amp;environModifications[environ_modif_name],environModifications[experiment_id]=A112)))</f>
        <v>|</v>
      </c>
    </row>
    <row r="113" spans="2:2" x14ac:dyDescent="0.25">
      <c r="B113" t="str" cm="1">
        <f t="array" ref="B113">TRANSPOSE(_xlfn._xlws.SORT(_xlfn._xlws.FILTER(environModifications[environmental_modif_lev]&amp;"|"&amp;environModifications[environ_modif_name],environModifications[experiment_id]=A113)))</f>
        <v>|</v>
      </c>
    </row>
    <row r="114" spans="2:2" x14ac:dyDescent="0.25">
      <c r="B114" t="str" cm="1">
        <f t="array" ref="B114">TRANSPOSE(_xlfn._xlws.SORT(_xlfn._xlws.FILTER(environModifications[environmental_modif_lev]&amp;"|"&amp;environModifications[environ_modif_name],environModifications[experiment_id]=A114)))</f>
        <v>|</v>
      </c>
    </row>
    <row r="115" spans="2:2" x14ac:dyDescent="0.25">
      <c r="B115" t="str" cm="1">
        <f t="array" ref="B115">TRANSPOSE(_xlfn._xlws.SORT(_xlfn._xlws.FILTER(environModifications[environmental_modif_lev]&amp;"|"&amp;environModifications[environ_modif_name],environModifications[experiment_id]=A115)))</f>
        <v>|</v>
      </c>
    </row>
    <row r="116" spans="2:2" x14ac:dyDescent="0.25">
      <c r="B116" t="str" cm="1">
        <f t="array" ref="B116">TRANSPOSE(_xlfn._xlws.SORT(_xlfn._xlws.FILTER(environModifications[environmental_modif_lev]&amp;"|"&amp;environModifications[environ_modif_name],environModifications[experiment_id]=A116)))</f>
        <v>|</v>
      </c>
    </row>
    <row r="117" spans="2:2" x14ac:dyDescent="0.25">
      <c r="B117" t="str" cm="1">
        <f t="array" ref="B117">TRANSPOSE(_xlfn._xlws.SORT(_xlfn._xlws.FILTER(environModifications[environmental_modif_lev]&amp;"|"&amp;environModifications[environ_modif_name],environModifications[experiment_id]=A117)))</f>
        <v>|</v>
      </c>
    </row>
    <row r="118" spans="2:2" x14ac:dyDescent="0.25">
      <c r="B118" t="str" cm="1">
        <f t="array" ref="B118">TRANSPOSE(_xlfn._xlws.SORT(_xlfn._xlws.FILTER(environModifications[environmental_modif_lev]&amp;"|"&amp;environModifications[environ_modif_name],environModifications[experiment_id]=A118)))</f>
        <v>|</v>
      </c>
    </row>
    <row r="119" spans="2:2" x14ac:dyDescent="0.25">
      <c r="B119" t="str" cm="1">
        <f t="array" ref="B119">TRANSPOSE(_xlfn._xlws.SORT(_xlfn._xlws.FILTER(environModifications[environmental_modif_lev]&amp;"|"&amp;environModifications[environ_modif_name],environModifications[experiment_id]=A119)))</f>
        <v>|</v>
      </c>
    </row>
    <row r="120" spans="2:2" x14ac:dyDescent="0.25">
      <c r="B120" t="str" cm="1">
        <f t="array" ref="B120">TRANSPOSE(_xlfn._xlws.SORT(_xlfn._xlws.FILTER(environModifications[environmental_modif_lev]&amp;"|"&amp;environModifications[environ_modif_name],environModifications[experiment_id]=A120)))</f>
        <v>|</v>
      </c>
    </row>
    <row r="121" spans="2:2" x14ac:dyDescent="0.25">
      <c r="B121" t="str" cm="1">
        <f t="array" ref="B121">TRANSPOSE(_xlfn._xlws.SORT(_xlfn._xlws.FILTER(environModifications[environmental_modif_lev]&amp;"|"&amp;environModifications[environ_modif_name],environModifications[experiment_id]=A121)))</f>
        <v>|</v>
      </c>
    </row>
    <row r="122" spans="2:2" x14ac:dyDescent="0.25">
      <c r="B122" t="str" cm="1">
        <f t="array" ref="B122">TRANSPOSE(_xlfn._xlws.SORT(_xlfn._xlws.FILTER(environModifications[environmental_modif_lev]&amp;"|"&amp;environModifications[environ_modif_name],environModifications[experiment_id]=A122)))</f>
        <v>|</v>
      </c>
    </row>
    <row r="123" spans="2:2" x14ac:dyDescent="0.25">
      <c r="B123" t="str" cm="1">
        <f t="array" ref="B123">TRANSPOSE(_xlfn._xlws.SORT(_xlfn._xlws.FILTER(environModifications[environmental_modif_lev]&amp;"|"&amp;environModifications[environ_modif_name],environModifications[experiment_id]=A123)))</f>
        <v>|</v>
      </c>
    </row>
    <row r="124" spans="2:2" x14ac:dyDescent="0.25">
      <c r="B124" t="str" cm="1">
        <f t="array" ref="B124">TRANSPOSE(_xlfn._xlws.SORT(_xlfn._xlws.FILTER(environModifications[environmental_modif_lev]&amp;"|"&amp;environModifications[environ_modif_name],environModifications[experiment_id]=A124)))</f>
        <v>|</v>
      </c>
    </row>
    <row r="125" spans="2:2" x14ac:dyDescent="0.25">
      <c r="B125" t="str" cm="1">
        <f t="array" ref="B125">TRANSPOSE(_xlfn._xlws.SORT(_xlfn._xlws.FILTER(environModifications[environmental_modif_lev]&amp;"|"&amp;environModifications[environ_modif_name],environModifications[experiment_id]=A125)))</f>
        <v>|</v>
      </c>
    </row>
    <row r="126" spans="2:2" x14ac:dyDescent="0.25">
      <c r="B126" t="str" cm="1">
        <f t="array" ref="B126">TRANSPOSE(_xlfn._xlws.SORT(_xlfn._xlws.FILTER(environModifications[environmental_modif_lev]&amp;"|"&amp;environModifications[environ_modif_name],environModifications[experiment_id]=A126)))</f>
        <v>|</v>
      </c>
    </row>
    <row r="127" spans="2:2" x14ac:dyDescent="0.25">
      <c r="B127" t="str" cm="1">
        <f t="array" ref="B127">TRANSPOSE(_xlfn._xlws.SORT(_xlfn._xlws.FILTER(environModifications[environmental_modif_lev]&amp;"|"&amp;environModifications[environ_modif_name],environModifications[experiment_id]=A127)))</f>
        <v>|</v>
      </c>
    </row>
    <row r="128" spans="2:2" x14ac:dyDescent="0.25">
      <c r="B128" t="str" cm="1">
        <f t="array" ref="B128">TRANSPOSE(_xlfn._xlws.SORT(_xlfn._xlws.FILTER(environModifications[environmental_modif_lev]&amp;"|"&amp;environModifications[environ_modif_name],environModifications[experiment_id]=A128)))</f>
        <v>|</v>
      </c>
    </row>
    <row r="129" spans="2:2" x14ac:dyDescent="0.25">
      <c r="B129" t="str" cm="1">
        <f t="array" ref="B129">TRANSPOSE(_xlfn._xlws.SORT(_xlfn._xlws.FILTER(environModifications[environmental_modif_lev]&amp;"|"&amp;environModifications[environ_modif_name],environModifications[experiment_id]=A129)))</f>
        <v>|</v>
      </c>
    </row>
    <row r="130" spans="2:2" x14ac:dyDescent="0.25">
      <c r="B130" t="str" cm="1">
        <f t="array" ref="B130">TRANSPOSE(_xlfn._xlws.SORT(_xlfn._xlws.FILTER(environModifications[environmental_modif_lev]&amp;"|"&amp;environModifications[environ_modif_name],environModifications[experiment_id]=A130)))</f>
        <v>|</v>
      </c>
    </row>
    <row r="131" spans="2:2" x14ac:dyDescent="0.25">
      <c r="B131" t="str" cm="1">
        <f t="array" ref="B131">TRANSPOSE(_xlfn._xlws.SORT(_xlfn._xlws.FILTER(environModifications[environmental_modif_lev]&amp;"|"&amp;environModifications[environ_modif_name],environModifications[experiment_id]=A131)))</f>
        <v>|</v>
      </c>
    </row>
    <row r="132" spans="2:2" x14ac:dyDescent="0.25">
      <c r="B132" t="str" cm="1">
        <f t="array" ref="B132">TRANSPOSE(_xlfn._xlws.SORT(_xlfn._xlws.FILTER(environModifications[environmental_modif_lev]&amp;"|"&amp;environModifications[environ_modif_name],environModifications[experiment_id]=A132)))</f>
        <v>|</v>
      </c>
    </row>
    <row r="133" spans="2:2" x14ac:dyDescent="0.25">
      <c r="B133" t="str" cm="1">
        <f t="array" ref="B133">TRANSPOSE(_xlfn._xlws.SORT(_xlfn._xlws.FILTER(environModifications[environmental_modif_lev]&amp;"|"&amp;environModifications[environ_modif_name],environModifications[experiment_id]=A133)))</f>
        <v>|</v>
      </c>
    </row>
    <row r="134" spans="2:2" x14ac:dyDescent="0.25">
      <c r="B134" t="str" cm="1">
        <f t="array" ref="B134">TRANSPOSE(_xlfn._xlws.SORT(_xlfn._xlws.FILTER(environModifications[environmental_modif_lev]&amp;"|"&amp;environModifications[environ_modif_name],environModifications[experiment_id]=A134)))</f>
        <v>|</v>
      </c>
    </row>
    <row r="135" spans="2:2" x14ac:dyDescent="0.25">
      <c r="B135" t="str" cm="1">
        <f t="array" ref="B135">TRANSPOSE(_xlfn._xlws.SORT(_xlfn._xlws.FILTER(environModifications[environmental_modif_lev]&amp;"|"&amp;environModifications[environ_modif_name],environModifications[experiment_id]=A135)))</f>
        <v>|</v>
      </c>
    </row>
    <row r="136" spans="2:2" x14ac:dyDescent="0.25">
      <c r="B136" t="str" cm="1">
        <f t="array" ref="B136">TRANSPOSE(_xlfn._xlws.SORT(_xlfn._xlws.FILTER(environModifications[environmental_modif_lev]&amp;"|"&amp;environModifications[environ_modif_name],environModifications[experiment_id]=A136)))</f>
        <v>|</v>
      </c>
    </row>
    <row r="137" spans="2:2" x14ac:dyDescent="0.25">
      <c r="B137" t="str" cm="1">
        <f t="array" ref="B137">TRANSPOSE(_xlfn._xlws.SORT(_xlfn._xlws.FILTER(environModifications[environmental_modif_lev]&amp;"|"&amp;environModifications[environ_modif_name],environModifications[experiment_id]=A137)))</f>
        <v>|</v>
      </c>
    </row>
    <row r="138" spans="2:2" x14ac:dyDescent="0.25">
      <c r="B138" t="str" cm="1">
        <f t="array" ref="B138">TRANSPOSE(_xlfn._xlws.SORT(_xlfn._xlws.FILTER(environModifications[environmental_modif_lev]&amp;"|"&amp;environModifications[environ_modif_name],environModifications[experiment_id]=A138)))</f>
        <v>|</v>
      </c>
    </row>
    <row r="139" spans="2:2" x14ac:dyDescent="0.25">
      <c r="B139" t="str" cm="1">
        <f t="array" ref="B139">TRANSPOSE(_xlfn._xlws.SORT(_xlfn._xlws.FILTER(environModifications[environmental_modif_lev]&amp;"|"&amp;environModifications[environ_modif_name],environModifications[experiment_id]=A139)))</f>
        <v>|</v>
      </c>
    </row>
    <row r="140" spans="2:2" x14ac:dyDescent="0.25">
      <c r="B140" t="str" cm="1">
        <f t="array" ref="B140">TRANSPOSE(_xlfn._xlws.SORT(_xlfn._xlws.FILTER(environModifications[environmental_modif_lev]&amp;"|"&amp;environModifications[environ_modif_name],environModifications[experiment_id]=A140)))</f>
        <v>|</v>
      </c>
    </row>
    <row r="141" spans="2:2" x14ac:dyDescent="0.25">
      <c r="B141" t="str" cm="1">
        <f t="array" ref="B141">TRANSPOSE(_xlfn._xlws.SORT(_xlfn._xlws.FILTER(environModifications[environmental_modif_lev]&amp;"|"&amp;environModifications[environ_modif_name],environModifications[experiment_id]=A141)))</f>
        <v>|</v>
      </c>
    </row>
    <row r="142" spans="2:2" x14ac:dyDescent="0.25">
      <c r="B142" t="str" cm="1">
        <f t="array" ref="B142">TRANSPOSE(_xlfn._xlws.SORT(_xlfn._xlws.FILTER(environModifications[environmental_modif_lev]&amp;"|"&amp;environModifications[environ_modif_name],environModifications[experiment_id]=A142)))</f>
        <v>|</v>
      </c>
    </row>
    <row r="143" spans="2:2" x14ac:dyDescent="0.25">
      <c r="B143" t="str" cm="1">
        <f t="array" ref="B143">TRANSPOSE(_xlfn._xlws.SORT(_xlfn._xlws.FILTER(environModifications[environmental_modif_lev]&amp;"|"&amp;environModifications[environ_modif_name],environModifications[experiment_id]=A143)))</f>
        <v>|</v>
      </c>
    </row>
    <row r="144" spans="2:2" x14ac:dyDescent="0.25">
      <c r="B144" t="str" cm="1">
        <f t="array" ref="B144">TRANSPOSE(_xlfn._xlws.SORT(_xlfn._xlws.FILTER(environModifications[environmental_modif_lev]&amp;"|"&amp;environModifications[environ_modif_name],environModifications[experiment_id]=A144)))</f>
        <v>|</v>
      </c>
    </row>
    <row r="145" spans="2:2" x14ac:dyDescent="0.25">
      <c r="B145" t="str" cm="1">
        <f t="array" ref="B145">TRANSPOSE(_xlfn._xlws.SORT(_xlfn._xlws.FILTER(environModifications[environmental_modif_lev]&amp;"|"&amp;environModifications[environ_modif_name],environModifications[experiment_id]=A145)))</f>
        <v>|</v>
      </c>
    </row>
    <row r="146" spans="2:2" x14ac:dyDescent="0.25">
      <c r="B146" t="str" cm="1">
        <f t="array" ref="B146">TRANSPOSE(_xlfn._xlws.SORT(_xlfn._xlws.FILTER(environModifications[environmental_modif_lev]&amp;"|"&amp;environModifications[environ_modif_name],environModifications[experiment_id]=A146)))</f>
        <v>|</v>
      </c>
    </row>
    <row r="147" spans="2:2" x14ac:dyDescent="0.25">
      <c r="B147" t="str" cm="1">
        <f t="array" ref="B147">TRANSPOSE(_xlfn._xlws.SORT(_xlfn._xlws.FILTER(environModifications[environmental_modif_lev]&amp;"|"&amp;environModifications[environ_modif_name],environModifications[experiment_id]=A147)))</f>
        <v>|</v>
      </c>
    </row>
    <row r="148" spans="2:2" x14ac:dyDescent="0.25">
      <c r="B148" t="str" cm="1">
        <f t="array" ref="B148">TRANSPOSE(_xlfn._xlws.SORT(_xlfn._xlws.FILTER(environModifications[environmental_modif_lev]&amp;"|"&amp;environModifications[environ_modif_name],environModifications[experiment_id]=A148)))</f>
        <v>|</v>
      </c>
    </row>
    <row r="149" spans="2:2" x14ac:dyDescent="0.25">
      <c r="B149" t="str" cm="1">
        <f t="array" ref="B149">TRANSPOSE(_xlfn._xlws.SORT(_xlfn._xlws.FILTER(environModifications[environmental_modif_lev]&amp;"|"&amp;environModifications[environ_modif_name],environModifications[experiment_id]=A149)))</f>
        <v>|</v>
      </c>
    </row>
    <row r="150" spans="2:2" x14ac:dyDescent="0.25">
      <c r="B150" t="str" cm="1">
        <f t="array" ref="B150">TRANSPOSE(_xlfn._xlws.SORT(_xlfn._xlws.FILTER(environModifications[environmental_modif_lev]&amp;"|"&amp;environModifications[environ_modif_name],environModifications[experiment_id]=A150)))</f>
        <v>|</v>
      </c>
    </row>
    <row r="151" spans="2:2" x14ac:dyDescent="0.25">
      <c r="B151" t="str" cm="1">
        <f t="array" ref="B151">TRANSPOSE(_xlfn._xlws.SORT(_xlfn._xlws.FILTER(environModifications[environmental_modif_lev]&amp;"|"&amp;environModifications[environ_modif_name],environModifications[experiment_id]=A151)))</f>
        <v>|</v>
      </c>
    </row>
    <row r="152" spans="2:2" x14ac:dyDescent="0.25">
      <c r="B152" t="str" cm="1">
        <f t="array" ref="B152">TRANSPOSE(_xlfn._xlws.SORT(_xlfn._xlws.FILTER(environModifications[environmental_modif_lev]&amp;"|"&amp;environModifications[environ_modif_name],environModifications[experiment_id]=A152)))</f>
        <v>|</v>
      </c>
    </row>
    <row r="153" spans="2:2" x14ac:dyDescent="0.25">
      <c r="B153" t="str" cm="1">
        <f t="array" ref="B153">TRANSPOSE(_xlfn._xlws.SORT(_xlfn._xlws.FILTER(environModifications[environmental_modif_lev]&amp;"|"&amp;environModifications[environ_modif_name],environModifications[experiment_id]=A153)))</f>
        <v>|</v>
      </c>
    </row>
    <row r="154" spans="2:2" x14ac:dyDescent="0.25">
      <c r="B154" t="str" cm="1">
        <f t="array" ref="B154">TRANSPOSE(_xlfn._xlws.SORT(_xlfn._xlws.FILTER(environModifications[environmental_modif_lev]&amp;"|"&amp;environModifications[environ_modif_name],environModifications[experiment_id]=A154)))</f>
        <v>|</v>
      </c>
    </row>
    <row r="155" spans="2:2" x14ac:dyDescent="0.25">
      <c r="B155" t="str" cm="1">
        <f t="array" ref="B155">TRANSPOSE(_xlfn._xlws.SORT(_xlfn._xlws.FILTER(environModifications[environmental_modif_lev]&amp;"|"&amp;environModifications[environ_modif_name],environModifications[experiment_id]=A155)))</f>
        <v>|</v>
      </c>
    </row>
    <row r="156" spans="2:2" x14ac:dyDescent="0.25">
      <c r="B156" t="str" cm="1">
        <f t="array" ref="B156">TRANSPOSE(_xlfn._xlws.SORT(_xlfn._xlws.FILTER(environModifications[environmental_modif_lev]&amp;"|"&amp;environModifications[environ_modif_name],environModifications[experiment_id]=A156)))</f>
        <v>|</v>
      </c>
    </row>
    <row r="157" spans="2:2" x14ac:dyDescent="0.25">
      <c r="B157" t="str" cm="1">
        <f t="array" ref="B157">TRANSPOSE(_xlfn._xlws.SORT(_xlfn._xlws.FILTER(environModifications[environmental_modif_lev]&amp;"|"&amp;environModifications[environ_modif_name],environModifications[experiment_id]=A157)))</f>
        <v>|</v>
      </c>
    </row>
    <row r="158" spans="2:2" x14ac:dyDescent="0.25">
      <c r="B158" t="str" cm="1">
        <f t="array" ref="B158">TRANSPOSE(_xlfn._xlws.SORT(_xlfn._xlws.FILTER(environModifications[environmental_modif_lev]&amp;"|"&amp;environModifications[environ_modif_name],environModifications[experiment_id]=A158)))</f>
        <v>|</v>
      </c>
    </row>
    <row r="159" spans="2:2" x14ac:dyDescent="0.25">
      <c r="B159" t="str" cm="1">
        <f t="array" ref="B159">TRANSPOSE(_xlfn._xlws.SORT(_xlfn._xlws.FILTER(environModifications[environmental_modif_lev]&amp;"|"&amp;environModifications[environ_modif_name],environModifications[experiment_id]=A159)))</f>
        <v>|</v>
      </c>
    </row>
    <row r="160" spans="2:2" x14ac:dyDescent="0.25">
      <c r="B160" t="str" cm="1">
        <f t="array" ref="B160">TRANSPOSE(_xlfn._xlws.SORT(_xlfn._xlws.FILTER(environModifications[environmental_modif_lev]&amp;"|"&amp;environModifications[environ_modif_name],environModifications[experiment_id]=A160)))</f>
        <v>|</v>
      </c>
    </row>
    <row r="161" spans="2:2" x14ac:dyDescent="0.25">
      <c r="B161" t="str" cm="1">
        <f t="array" ref="B161">TRANSPOSE(_xlfn._xlws.SORT(_xlfn._xlws.FILTER(environModifications[environmental_modif_lev]&amp;"|"&amp;environModifications[environ_modif_name],environModifications[experiment_id]=A161)))</f>
        <v>|</v>
      </c>
    </row>
    <row r="162" spans="2:2" x14ac:dyDescent="0.25">
      <c r="B162" t="str" cm="1">
        <f t="array" ref="B162">TRANSPOSE(_xlfn._xlws.SORT(_xlfn._xlws.FILTER(environModifications[environmental_modif_lev]&amp;"|"&amp;environModifications[environ_modif_name],environModifications[experiment_id]=A162)))</f>
        <v>|</v>
      </c>
    </row>
    <row r="163" spans="2:2" x14ac:dyDescent="0.25">
      <c r="B163" t="str" cm="1">
        <f t="array" ref="B163">TRANSPOSE(_xlfn._xlws.SORT(_xlfn._xlws.FILTER(environModifications[environmental_modif_lev]&amp;"|"&amp;environModifications[environ_modif_name],environModifications[experiment_id]=A163)))</f>
        <v>|</v>
      </c>
    </row>
    <row r="164" spans="2:2" x14ac:dyDescent="0.25">
      <c r="B164" t="str" cm="1">
        <f t="array" ref="B164">TRANSPOSE(_xlfn._xlws.SORT(_xlfn._xlws.FILTER(environModifications[environmental_modif_lev]&amp;"|"&amp;environModifications[environ_modif_name],environModifications[experiment_id]=A164)))</f>
        <v>|</v>
      </c>
    </row>
    <row r="165" spans="2:2" x14ac:dyDescent="0.25">
      <c r="B165" t="str" cm="1">
        <f t="array" ref="B165">TRANSPOSE(_xlfn._xlws.SORT(_xlfn._xlws.FILTER(environModifications[environmental_modif_lev]&amp;"|"&amp;environModifications[environ_modif_name],environModifications[experiment_id]=A165)))</f>
        <v>|</v>
      </c>
    </row>
    <row r="166" spans="2:2" x14ac:dyDescent="0.25">
      <c r="B166" t="str" cm="1">
        <f t="array" ref="B166">TRANSPOSE(_xlfn._xlws.SORT(_xlfn._xlws.FILTER(environModifications[environmental_modif_lev]&amp;"|"&amp;environModifications[environ_modif_name],environModifications[experiment_id]=A166)))</f>
        <v>|</v>
      </c>
    </row>
    <row r="167" spans="2:2" x14ac:dyDescent="0.25">
      <c r="B167" t="str" cm="1">
        <f t="array" ref="B167">TRANSPOSE(_xlfn._xlws.SORT(_xlfn._xlws.FILTER(environModifications[environmental_modif_lev]&amp;"|"&amp;environModifications[environ_modif_name],environModifications[experiment_id]=A167)))</f>
        <v>|</v>
      </c>
    </row>
    <row r="168" spans="2:2" x14ac:dyDescent="0.25">
      <c r="B168" t="str" cm="1">
        <f t="array" ref="B168">TRANSPOSE(_xlfn._xlws.SORT(_xlfn._xlws.FILTER(environModifications[environmental_modif_lev]&amp;"|"&amp;environModifications[environ_modif_name],environModifications[experiment_id]=A168)))</f>
        <v>|</v>
      </c>
    </row>
    <row r="169" spans="2:2" x14ac:dyDescent="0.25">
      <c r="B169" t="str" cm="1">
        <f t="array" ref="B169">TRANSPOSE(_xlfn._xlws.SORT(_xlfn._xlws.FILTER(environModifications[environmental_modif_lev]&amp;"|"&amp;environModifications[environ_modif_name],environModifications[experiment_id]=A169)))</f>
        <v>|</v>
      </c>
    </row>
    <row r="170" spans="2:2" x14ac:dyDescent="0.25">
      <c r="B170" t="str" cm="1">
        <f t="array" ref="B170">TRANSPOSE(_xlfn._xlws.SORT(_xlfn._xlws.FILTER(environModifications[environmental_modif_lev]&amp;"|"&amp;environModifications[environ_modif_name],environModifications[experiment_id]=A170)))</f>
        <v>|</v>
      </c>
    </row>
    <row r="171" spans="2:2" x14ac:dyDescent="0.25">
      <c r="B171" t="str" cm="1">
        <f t="array" ref="B171">TRANSPOSE(_xlfn._xlws.SORT(_xlfn._xlws.FILTER(environModifications[environmental_modif_lev]&amp;"|"&amp;environModifications[environ_modif_name],environModifications[experiment_id]=A171)))</f>
        <v>|</v>
      </c>
    </row>
    <row r="172" spans="2:2" x14ac:dyDescent="0.25">
      <c r="B172" t="str" cm="1">
        <f t="array" ref="B172">TRANSPOSE(_xlfn._xlws.SORT(_xlfn._xlws.FILTER(environModifications[environmental_modif_lev]&amp;"|"&amp;environModifications[environ_modif_name],environModifications[experiment_id]=A172)))</f>
        <v>|</v>
      </c>
    </row>
    <row r="173" spans="2:2" x14ac:dyDescent="0.25">
      <c r="B173" t="str" cm="1">
        <f t="array" ref="B173">TRANSPOSE(_xlfn._xlws.SORT(_xlfn._xlws.FILTER(environModifications[environmental_modif_lev]&amp;"|"&amp;environModifications[environ_modif_name],environModifications[experiment_id]=A173)))</f>
        <v>|</v>
      </c>
    </row>
    <row r="174" spans="2:2" x14ac:dyDescent="0.25">
      <c r="B174" t="str" cm="1">
        <f t="array" ref="B174">TRANSPOSE(_xlfn._xlws.SORT(_xlfn._xlws.FILTER(environModifications[environmental_modif_lev]&amp;"|"&amp;environModifications[environ_modif_name],environModifications[experiment_id]=A174)))</f>
        <v>|</v>
      </c>
    </row>
    <row r="175" spans="2:2" x14ac:dyDescent="0.25">
      <c r="B175" t="str" cm="1">
        <f t="array" ref="B175">TRANSPOSE(_xlfn._xlws.SORT(_xlfn._xlws.FILTER(environModifications[environmental_modif_lev]&amp;"|"&amp;environModifications[environ_modif_name],environModifications[experiment_id]=A175)))</f>
        <v>|</v>
      </c>
    </row>
    <row r="176" spans="2:2" x14ac:dyDescent="0.25">
      <c r="B176" t="str" cm="1">
        <f t="array" ref="B176">TRANSPOSE(_xlfn._xlws.SORT(_xlfn._xlws.FILTER(environModifications[environmental_modif_lev]&amp;"|"&amp;environModifications[environ_modif_name],environModifications[experiment_id]=A176)))</f>
        <v>|</v>
      </c>
    </row>
    <row r="177" spans="2:2" x14ac:dyDescent="0.25">
      <c r="B177" t="str" cm="1">
        <f t="array" ref="B177">TRANSPOSE(_xlfn._xlws.SORT(_xlfn._xlws.FILTER(environModifications[environmental_modif_lev]&amp;"|"&amp;environModifications[environ_modif_name],environModifications[experiment_id]=A177)))</f>
        <v>|</v>
      </c>
    </row>
    <row r="178" spans="2:2" x14ac:dyDescent="0.25">
      <c r="B178" t="str" cm="1">
        <f t="array" ref="B178">TRANSPOSE(_xlfn._xlws.SORT(_xlfn._xlws.FILTER(environModifications[environmental_modif_lev]&amp;"|"&amp;environModifications[environ_modif_name],environModifications[experiment_id]=A178)))</f>
        <v>|</v>
      </c>
    </row>
    <row r="179" spans="2:2" x14ac:dyDescent="0.25">
      <c r="B179" t="str" cm="1">
        <f t="array" ref="B179">TRANSPOSE(_xlfn._xlws.SORT(_xlfn._xlws.FILTER(environModifications[environmental_modif_lev]&amp;"|"&amp;environModifications[environ_modif_name],environModifications[experiment_id]=A179)))</f>
        <v>|</v>
      </c>
    </row>
    <row r="180" spans="2:2" x14ac:dyDescent="0.25">
      <c r="B180" t="str" cm="1">
        <f t="array" ref="B180">TRANSPOSE(_xlfn._xlws.SORT(_xlfn._xlws.FILTER(environModifications[environmental_modif_lev]&amp;"|"&amp;environModifications[environ_modif_name],environModifications[experiment_id]=A180)))</f>
        <v>|</v>
      </c>
    </row>
    <row r="181" spans="2:2" x14ac:dyDescent="0.25">
      <c r="B181" t="str" cm="1">
        <f t="array" ref="B181">TRANSPOSE(_xlfn._xlws.SORT(_xlfn._xlws.FILTER(environModifications[environmental_modif_lev]&amp;"|"&amp;environModifications[environ_modif_name],environModifications[experiment_id]=A181)))</f>
        <v>|</v>
      </c>
    </row>
    <row r="182" spans="2:2" x14ac:dyDescent="0.25">
      <c r="B182" t="str" cm="1">
        <f t="array" ref="B182">TRANSPOSE(_xlfn._xlws.SORT(_xlfn._xlws.FILTER(environModifications[environmental_modif_lev]&amp;"|"&amp;environModifications[environ_modif_name],environModifications[experiment_id]=A182)))</f>
        <v>|</v>
      </c>
    </row>
    <row r="183" spans="2:2" x14ac:dyDescent="0.25">
      <c r="B183" t="str" cm="1">
        <f t="array" ref="B183">TRANSPOSE(_xlfn._xlws.SORT(_xlfn._xlws.FILTER(environModifications[environmental_modif_lev]&amp;"|"&amp;environModifications[environ_modif_name],environModifications[experiment_id]=A183)))</f>
        <v>|</v>
      </c>
    </row>
    <row r="184" spans="2:2" x14ac:dyDescent="0.25">
      <c r="B184" t="str" cm="1">
        <f t="array" ref="B184">TRANSPOSE(_xlfn._xlws.SORT(_xlfn._xlws.FILTER(environModifications[environmental_modif_lev]&amp;"|"&amp;environModifications[environ_modif_name],environModifications[experiment_id]=A184)))</f>
        <v>|</v>
      </c>
    </row>
    <row r="185" spans="2:2" x14ac:dyDescent="0.25">
      <c r="B185" t="str" cm="1">
        <f t="array" ref="B185">TRANSPOSE(_xlfn._xlws.SORT(_xlfn._xlws.FILTER(environModifications[environmental_modif_lev]&amp;"|"&amp;environModifications[environ_modif_name],environModifications[experiment_id]=A185)))</f>
        <v>|</v>
      </c>
    </row>
    <row r="186" spans="2:2" x14ac:dyDescent="0.25">
      <c r="B186" t="str" cm="1">
        <f t="array" ref="B186">TRANSPOSE(_xlfn._xlws.SORT(_xlfn._xlws.FILTER(environModifications[environmental_modif_lev]&amp;"|"&amp;environModifications[environ_modif_name],environModifications[experiment_id]=A186)))</f>
        <v>|</v>
      </c>
    </row>
    <row r="187" spans="2:2" x14ac:dyDescent="0.25">
      <c r="B187" t="str" cm="1">
        <f t="array" ref="B187">TRANSPOSE(_xlfn._xlws.SORT(_xlfn._xlws.FILTER(environModifications[environmental_modif_lev]&amp;"|"&amp;environModifications[environ_modif_name],environModifications[experiment_id]=A187)))</f>
        <v>|</v>
      </c>
    </row>
    <row r="188" spans="2:2" x14ac:dyDescent="0.25">
      <c r="B188" t="str" cm="1">
        <f t="array" ref="B188">TRANSPOSE(_xlfn._xlws.SORT(_xlfn._xlws.FILTER(environModifications[environmental_modif_lev]&amp;"|"&amp;environModifications[environ_modif_name],environModifications[experiment_id]=A188)))</f>
        <v>|</v>
      </c>
    </row>
    <row r="189" spans="2:2" x14ac:dyDescent="0.25">
      <c r="B189" t="str" cm="1">
        <f t="array" ref="B189">TRANSPOSE(_xlfn._xlws.SORT(_xlfn._xlws.FILTER(environModifications[environmental_modif_lev]&amp;"|"&amp;environModifications[environ_modif_name],environModifications[experiment_id]=A189)))</f>
        <v>|</v>
      </c>
    </row>
    <row r="190" spans="2:2" x14ac:dyDescent="0.25">
      <c r="B190" t="str" cm="1">
        <f t="array" ref="B190">TRANSPOSE(_xlfn._xlws.SORT(_xlfn._xlws.FILTER(environModifications[environmental_modif_lev]&amp;"|"&amp;environModifications[environ_modif_name],environModifications[experiment_id]=A190)))</f>
        <v>|</v>
      </c>
    </row>
    <row r="191" spans="2:2" x14ac:dyDescent="0.25">
      <c r="B191" t="str" cm="1">
        <f t="array" ref="B191">TRANSPOSE(_xlfn._xlws.SORT(_xlfn._xlws.FILTER(environModifications[environmental_modif_lev]&amp;"|"&amp;environModifications[environ_modif_name],environModifications[experiment_id]=A191)))</f>
        <v>|</v>
      </c>
    </row>
    <row r="192" spans="2:2" x14ac:dyDescent="0.25">
      <c r="B192" t="str" cm="1">
        <f t="array" ref="B192">TRANSPOSE(_xlfn._xlws.SORT(_xlfn._xlws.FILTER(environModifications[environmental_modif_lev]&amp;"|"&amp;environModifications[environ_modif_name],environModifications[experiment_id]=A192)))</f>
        <v>|</v>
      </c>
    </row>
    <row r="193" spans="2:2" x14ac:dyDescent="0.25">
      <c r="B193" t="str" cm="1">
        <f t="array" ref="B193">TRANSPOSE(_xlfn._xlws.SORT(_xlfn._xlws.FILTER(environModifications[environmental_modif_lev]&amp;"|"&amp;environModifications[environ_modif_name],environModifications[experiment_id]=A193)))</f>
        <v>|</v>
      </c>
    </row>
    <row r="194" spans="2:2" x14ac:dyDescent="0.25">
      <c r="B194" t="str" cm="1">
        <f t="array" ref="B194">TRANSPOSE(_xlfn._xlws.SORT(_xlfn._xlws.FILTER(environModifications[environmental_modif_lev]&amp;"|"&amp;environModifications[environ_modif_name],environModifications[experiment_id]=A194)))</f>
        <v>|</v>
      </c>
    </row>
    <row r="195" spans="2:2" x14ac:dyDescent="0.25">
      <c r="B195" t="str" cm="1">
        <f t="array" ref="B195">TRANSPOSE(_xlfn._xlws.SORT(_xlfn._xlws.FILTER(environModifications[environmental_modif_lev]&amp;"|"&amp;environModifications[environ_modif_name],environModifications[experiment_id]=A195)))</f>
        <v>|</v>
      </c>
    </row>
    <row r="196" spans="2:2" x14ac:dyDescent="0.25">
      <c r="B196" t="str" cm="1">
        <f t="array" ref="B196">TRANSPOSE(_xlfn._xlws.SORT(_xlfn._xlws.FILTER(environModifications[environmental_modif_lev]&amp;"|"&amp;environModifications[environ_modif_name],environModifications[experiment_id]=A196)))</f>
        <v>|</v>
      </c>
    </row>
    <row r="197" spans="2:2" x14ac:dyDescent="0.25">
      <c r="B197" t="str" cm="1">
        <f t="array" ref="B197">TRANSPOSE(_xlfn._xlws.SORT(_xlfn._xlws.FILTER(environModifications[environmental_modif_lev]&amp;"|"&amp;environModifications[environ_modif_name],environModifications[experiment_id]=A197)))</f>
        <v>|</v>
      </c>
    </row>
    <row r="198" spans="2:2" x14ac:dyDescent="0.25">
      <c r="B198" t="str" cm="1">
        <f t="array" ref="B198">TRANSPOSE(_xlfn._xlws.SORT(_xlfn._xlws.FILTER(environModifications[environmental_modif_lev]&amp;"|"&amp;environModifications[environ_modif_name],environModifications[experiment_id]=A198)))</f>
        <v>|</v>
      </c>
    </row>
    <row r="199" spans="2:2" x14ac:dyDescent="0.25">
      <c r="B199" t="str" cm="1">
        <f t="array" ref="B199">TRANSPOSE(_xlfn._xlws.SORT(_xlfn._xlws.FILTER(environModifications[environmental_modif_lev]&amp;"|"&amp;environModifications[environ_modif_name],environModifications[experiment_id]=A199)))</f>
        <v>|</v>
      </c>
    </row>
    <row r="200" spans="2:2" x14ac:dyDescent="0.25">
      <c r="B200" t="str" cm="1">
        <f t="array" ref="B200">TRANSPOSE(_xlfn._xlws.SORT(_xlfn._xlws.FILTER(environModifications[environmental_modif_lev]&amp;"|"&amp;environModifications[environ_modif_name],environModifications[experiment_id]=A200)))</f>
        <v>|</v>
      </c>
    </row>
    <row r="201" spans="2:2" x14ac:dyDescent="0.25">
      <c r="B201" t="str" cm="1">
        <f t="array" ref="B201">TRANSPOSE(_xlfn._xlws.SORT(_xlfn._xlws.FILTER(environModifications[environmental_modif_lev]&amp;"|"&amp;environModifications[environ_modif_name],environModifications[experiment_id]=A201)))</f>
        <v>|</v>
      </c>
    </row>
    <row r="202" spans="2:2" x14ac:dyDescent="0.25">
      <c r="B202" t="str" cm="1">
        <f t="array" ref="B202">TRANSPOSE(_xlfn._xlws.SORT(_xlfn._xlws.FILTER(environModifications[environmental_modif_lev]&amp;"|"&amp;environModifications[environ_modif_name],environModifications[experiment_id]=A202)))</f>
        <v>|</v>
      </c>
    </row>
    <row r="203" spans="2:2" x14ac:dyDescent="0.25">
      <c r="B203" t="str" cm="1">
        <f t="array" ref="B203">TRANSPOSE(_xlfn._xlws.SORT(_xlfn._xlws.FILTER(environModifications[environmental_modif_lev]&amp;"|"&amp;environModifications[environ_modif_name],environModifications[experiment_id]=A203)))</f>
        <v>|</v>
      </c>
    </row>
    <row r="204" spans="2:2" x14ac:dyDescent="0.25">
      <c r="B204" t="str" cm="1">
        <f t="array" ref="B204">TRANSPOSE(_xlfn._xlws.SORT(_xlfn._xlws.FILTER(environModifications[environmental_modif_lev]&amp;"|"&amp;environModifications[environ_modif_name],environModifications[experiment_id]=A204)))</f>
        <v>|</v>
      </c>
    </row>
    <row r="205" spans="2:2" x14ac:dyDescent="0.25">
      <c r="B205" t="str" cm="1">
        <f t="array" ref="B205">TRANSPOSE(_xlfn._xlws.SORT(_xlfn._xlws.FILTER(environModifications[environmental_modif_lev]&amp;"|"&amp;environModifications[environ_modif_name],environModifications[experiment_id]=A205)))</f>
        <v>|</v>
      </c>
    </row>
    <row r="206" spans="2:2" x14ac:dyDescent="0.25">
      <c r="B206" t="str" cm="1">
        <f t="array" ref="B206">TRANSPOSE(_xlfn._xlws.SORT(_xlfn._xlws.FILTER(environModifications[environmental_modif_lev]&amp;"|"&amp;environModifications[environ_modif_name],environModifications[experiment_id]=A206)))</f>
        <v>|</v>
      </c>
    </row>
    <row r="207" spans="2:2" x14ac:dyDescent="0.25">
      <c r="B207" t="str" cm="1">
        <f t="array" ref="B207">TRANSPOSE(_xlfn._xlws.SORT(_xlfn._xlws.FILTER(environModifications[environmental_modif_lev]&amp;"|"&amp;environModifications[environ_modif_name],environModifications[experiment_id]=A207)))</f>
        <v>|</v>
      </c>
    </row>
    <row r="208" spans="2:2" x14ac:dyDescent="0.25">
      <c r="B208" t="str" cm="1">
        <f t="array" ref="B208">TRANSPOSE(_xlfn._xlws.SORT(_xlfn._xlws.FILTER(environModifications[environmental_modif_lev]&amp;"|"&amp;environModifications[environ_modif_name],environModifications[experiment_id]=A208)))</f>
        <v>|</v>
      </c>
    </row>
    <row r="209" spans="2:2" x14ac:dyDescent="0.25">
      <c r="B209" t="str" cm="1">
        <f t="array" ref="B209">TRANSPOSE(_xlfn._xlws.SORT(_xlfn._xlws.FILTER(environModifications[environmental_modif_lev]&amp;"|"&amp;environModifications[environ_modif_name],environModifications[experiment_id]=A209)))</f>
        <v>|</v>
      </c>
    </row>
    <row r="210" spans="2:2" x14ac:dyDescent="0.25">
      <c r="B210" t="str" cm="1">
        <f t="array" ref="B210">TRANSPOSE(_xlfn._xlws.SORT(_xlfn._xlws.FILTER(environModifications[environmental_modif_lev]&amp;"|"&amp;environModifications[environ_modif_name],environModifications[experiment_id]=A210)))</f>
        <v>|</v>
      </c>
    </row>
    <row r="211" spans="2:2" x14ac:dyDescent="0.25">
      <c r="B211" t="str" cm="1">
        <f t="array" ref="B211">TRANSPOSE(_xlfn._xlws.SORT(_xlfn._xlws.FILTER(environModifications[environmental_modif_lev]&amp;"|"&amp;environModifications[environ_modif_name],environModifications[experiment_id]=A211)))</f>
        <v>|</v>
      </c>
    </row>
    <row r="212" spans="2:2" x14ac:dyDescent="0.25">
      <c r="B212" t="str" cm="1">
        <f t="array" ref="B212">TRANSPOSE(_xlfn._xlws.SORT(_xlfn._xlws.FILTER(environModifications[environmental_modif_lev]&amp;"|"&amp;environModifications[environ_modif_name],environModifications[experiment_id]=A212)))</f>
        <v>|</v>
      </c>
    </row>
    <row r="213" spans="2:2" x14ac:dyDescent="0.25">
      <c r="B213" t="str" cm="1">
        <f t="array" ref="B213">TRANSPOSE(_xlfn._xlws.SORT(_xlfn._xlws.FILTER(environModifications[environmental_modif_lev]&amp;"|"&amp;environModifications[environ_modif_name],environModifications[experiment_id]=A213)))</f>
        <v>|</v>
      </c>
    </row>
    <row r="214" spans="2:2" x14ac:dyDescent="0.25">
      <c r="B214" t="str" cm="1">
        <f t="array" ref="B214">TRANSPOSE(_xlfn._xlws.SORT(_xlfn._xlws.FILTER(environModifications[environmental_modif_lev]&amp;"|"&amp;environModifications[environ_modif_name],environModifications[experiment_id]=A214)))</f>
        <v>|</v>
      </c>
    </row>
    <row r="215" spans="2:2" x14ac:dyDescent="0.25">
      <c r="B215" t="str" cm="1">
        <f t="array" ref="B215">TRANSPOSE(_xlfn._xlws.SORT(_xlfn._xlws.FILTER(environModifications[environmental_modif_lev]&amp;"|"&amp;environModifications[environ_modif_name],environModifications[experiment_id]=A215)))</f>
        <v>|</v>
      </c>
    </row>
    <row r="216" spans="2:2" x14ac:dyDescent="0.25">
      <c r="B216" t="str" cm="1">
        <f t="array" ref="B216">TRANSPOSE(_xlfn._xlws.SORT(_xlfn._xlws.FILTER(environModifications[environmental_modif_lev]&amp;"|"&amp;environModifications[environ_modif_name],environModifications[experiment_id]=A216)))</f>
        <v>|</v>
      </c>
    </row>
    <row r="217" spans="2:2" x14ac:dyDescent="0.25">
      <c r="B217" t="str" cm="1">
        <f t="array" ref="B217">TRANSPOSE(_xlfn._xlws.SORT(_xlfn._xlws.FILTER(environModifications[environmental_modif_lev]&amp;"|"&amp;environModifications[environ_modif_name],environModifications[experiment_id]=A217)))</f>
        <v>|</v>
      </c>
    </row>
    <row r="218" spans="2:2" x14ac:dyDescent="0.25">
      <c r="B218" t="str" cm="1">
        <f t="array" ref="B218">TRANSPOSE(_xlfn._xlws.SORT(_xlfn._xlws.FILTER(environModifications[environmental_modif_lev]&amp;"|"&amp;environModifications[environ_modif_name],environModifications[experiment_id]=A218)))</f>
        <v>|</v>
      </c>
    </row>
    <row r="219" spans="2:2" x14ac:dyDescent="0.25">
      <c r="B219" t="str" cm="1">
        <f t="array" ref="B219">TRANSPOSE(_xlfn._xlws.SORT(_xlfn._xlws.FILTER(environModifications[environmental_modif_lev]&amp;"|"&amp;environModifications[environ_modif_name],environModifications[experiment_id]=A219)))</f>
        <v>|</v>
      </c>
    </row>
    <row r="220" spans="2:2" x14ac:dyDescent="0.25">
      <c r="B220" t="str" cm="1">
        <f t="array" ref="B220">TRANSPOSE(_xlfn._xlws.SORT(_xlfn._xlws.FILTER(environModifications[environmental_modif_lev]&amp;"|"&amp;environModifications[environ_modif_name],environModifications[experiment_id]=A220)))</f>
        <v>|</v>
      </c>
    </row>
    <row r="221" spans="2:2" x14ac:dyDescent="0.25">
      <c r="B221" t="str" cm="1">
        <f t="array" ref="B221">TRANSPOSE(_xlfn._xlws.SORT(_xlfn._xlws.FILTER(environModifications[environmental_modif_lev]&amp;"|"&amp;environModifications[environ_modif_name],environModifications[experiment_id]=A221)))</f>
        <v>|</v>
      </c>
    </row>
    <row r="222" spans="2:2" x14ac:dyDescent="0.25">
      <c r="B222" t="str" cm="1">
        <f t="array" ref="B222">TRANSPOSE(_xlfn._xlws.SORT(_xlfn._xlws.FILTER(environModifications[environmental_modif_lev]&amp;"|"&amp;environModifications[environ_modif_name],environModifications[experiment_id]=A222)))</f>
        <v>|</v>
      </c>
    </row>
    <row r="223" spans="2:2" x14ac:dyDescent="0.25">
      <c r="B223" t="str" cm="1">
        <f t="array" ref="B223">TRANSPOSE(_xlfn._xlws.SORT(_xlfn._xlws.FILTER(environModifications[environmental_modif_lev]&amp;"|"&amp;environModifications[environ_modif_name],environModifications[experiment_id]=A223)))</f>
        <v>|</v>
      </c>
    </row>
    <row r="224" spans="2:2" x14ac:dyDescent="0.25">
      <c r="B224" t="str" cm="1">
        <f t="array" ref="B224">TRANSPOSE(_xlfn._xlws.SORT(_xlfn._xlws.FILTER(environModifications[environmental_modif_lev]&amp;"|"&amp;environModifications[environ_modif_name],environModifications[experiment_id]=A224)))</f>
        <v>|</v>
      </c>
    </row>
    <row r="225" spans="2:2" x14ac:dyDescent="0.25">
      <c r="B225" t="str" cm="1">
        <f t="array" ref="B225">TRANSPOSE(_xlfn._xlws.SORT(_xlfn._xlws.FILTER(environModifications[environmental_modif_lev]&amp;"|"&amp;environModifications[environ_modif_name],environModifications[experiment_id]=A225)))</f>
        <v>|</v>
      </c>
    </row>
    <row r="226" spans="2:2" x14ac:dyDescent="0.25">
      <c r="B226" t="str" cm="1">
        <f t="array" ref="B226">TRANSPOSE(_xlfn._xlws.SORT(_xlfn._xlws.FILTER(environModifications[environmental_modif_lev]&amp;"|"&amp;environModifications[environ_modif_name],environModifications[experiment_id]=A226)))</f>
        <v>|</v>
      </c>
    </row>
    <row r="227" spans="2:2" x14ac:dyDescent="0.25">
      <c r="B227" t="str" cm="1">
        <f t="array" ref="B227">TRANSPOSE(_xlfn._xlws.SORT(_xlfn._xlws.FILTER(environModifications[environmental_modif_lev]&amp;"|"&amp;environModifications[environ_modif_name],environModifications[experiment_id]=A227)))</f>
        <v>|</v>
      </c>
    </row>
    <row r="228" spans="2:2" x14ac:dyDescent="0.25">
      <c r="B228" t="str" cm="1">
        <f t="array" ref="B228">TRANSPOSE(_xlfn._xlws.SORT(_xlfn._xlws.FILTER(environModifications[environmental_modif_lev]&amp;"|"&amp;environModifications[environ_modif_name],environModifications[experiment_id]=A228)))</f>
        <v>|</v>
      </c>
    </row>
    <row r="229" spans="2:2" x14ac:dyDescent="0.25">
      <c r="B229" t="str" cm="1">
        <f t="array" ref="B229">TRANSPOSE(_xlfn._xlws.SORT(_xlfn._xlws.FILTER(environModifications[environmental_modif_lev]&amp;"|"&amp;environModifications[environ_modif_name],environModifications[experiment_id]=A229)))</f>
        <v>|</v>
      </c>
    </row>
    <row r="230" spans="2:2" x14ac:dyDescent="0.25">
      <c r="B230" t="str" cm="1">
        <f t="array" ref="B230">TRANSPOSE(_xlfn._xlws.SORT(_xlfn._xlws.FILTER(environModifications[environmental_modif_lev]&amp;"|"&amp;environModifications[environ_modif_name],environModifications[experiment_id]=A230)))</f>
        <v>|</v>
      </c>
    </row>
    <row r="231" spans="2:2" x14ac:dyDescent="0.25">
      <c r="B231" t="str" cm="1">
        <f t="array" ref="B231">TRANSPOSE(_xlfn._xlws.SORT(_xlfn._xlws.FILTER(environModifications[environmental_modif_lev]&amp;"|"&amp;environModifications[environ_modif_name],environModifications[experiment_id]=A231)))</f>
        <v>|</v>
      </c>
    </row>
    <row r="232" spans="2:2" x14ac:dyDescent="0.25">
      <c r="B232" t="str" cm="1">
        <f t="array" ref="B232">TRANSPOSE(_xlfn._xlws.SORT(_xlfn._xlws.FILTER(environModifications[environmental_modif_lev]&amp;"|"&amp;environModifications[environ_modif_name],environModifications[experiment_id]=A232)))</f>
        <v>|</v>
      </c>
    </row>
    <row r="233" spans="2:2" x14ac:dyDescent="0.25">
      <c r="B233" t="str" cm="1">
        <f t="array" ref="B233">TRANSPOSE(_xlfn._xlws.SORT(_xlfn._xlws.FILTER(environModifications[environmental_modif_lev]&amp;"|"&amp;environModifications[environ_modif_name],environModifications[experiment_id]=A233)))</f>
        <v>|</v>
      </c>
    </row>
    <row r="234" spans="2:2" x14ac:dyDescent="0.25">
      <c r="B234" t="str" cm="1">
        <f t="array" ref="B234">TRANSPOSE(_xlfn._xlws.SORT(_xlfn._xlws.FILTER(environModifications[environmental_modif_lev]&amp;"|"&amp;environModifications[environ_modif_name],environModifications[experiment_id]=A234)))</f>
        <v>|</v>
      </c>
    </row>
    <row r="235" spans="2:2" x14ac:dyDescent="0.25">
      <c r="B235" t="str" cm="1">
        <f t="array" ref="B235">TRANSPOSE(_xlfn._xlws.SORT(_xlfn._xlws.FILTER(environModifications[environmental_modif_lev]&amp;"|"&amp;environModifications[environ_modif_name],environModifications[experiment_id]=A235)))</f>
        <v>|</v>
      </c>
    </row>
    <row r="236" spans="2:2" x14ac:dyDescent="0.25">
      <c r="B236" t="str" cm="1">
        <f t="array" ref="B236">TRANSPOSE(_xlfn._xlws.SORT(_xlfn._xlws.FILTER(environModifications[environmental_modif_lev]&amp;"|"&amp;environModifications[environ_modif_name],environModifications[experiment_id]=A236)))</f>
        <v>|</v>
      </c>
    </row>
    <row r="237" spans="2:2" x14ac:dyDescent="0.25">
      <c r="B237" t="str" cm="1">
        <f t="array" ref="B237">TRANSPOSE(_xlfn._xlws.SORT(_xlfn._xlws.FILTER(environModifications[environmental_modif_lev]&amp;"|"&amp;environModifications[environ_modif_name],environModifications[experiment_id]=A237)))</f>
        <v>|</v>
      </c>
    </row>
    <row r="238" spans="2:2" x14ac:dyDescent="0.25">
      <c r="B238" t="str" cm="1">
        <f t="array" ref="B238">TRANSPOSE(_xlfn._xlws.SORT(_xlfn._xlws.FILTER(environModifications[environmental_modif_lev]&amp;"|"&amp;environModifications[environ_modif_name],environModifications[experiment_id]=A238)))</f>
        <v>|</v>
      </c>
    </row>
    <row r="239" spans="2:2" x14ac:dyDescent="0.25">
      <c r="B239" t="str" cm="1">
        <f t="array" ref="B239">TRANSPOSE(_xlfn._xlws.SORT(_xlfn._xlws.FILTER(environModifications[environmental_modif_lev]&amp;"|"&amp;environModifications[environ_modif_name],environModifications[experiment_id]=A239)))</f>
        <v>|</v>
      </c>
    </row>
    <row r="240" spans="2:2" x14ac:dyDescent="0.25">
      <c r="B240" t="str" cm="1">
        <f t="array" ref="B240">TRANSPOSE(_xlfn._xlws.SORT(_xlfn._xlws.FILTER(environModifications[environmental_modif_lev]&amp;"|"&amp;environModifications[environ_modif_name],environModifications[experiment_id]=A240)))</f>
        <v>|</v>
      </c>
    </row>
    <row r="241" spans="2:2" x14ac:dyDescent="0.25">
      <c r="B241" t="str" cm="1">
        <f t="array" ref="B241">TRANSPOSE(_xlfn._xlws.SORT(_xlfn._xlws.FILTER(environModifications[environmental_modif_lev]&amp;"|"&amp;environModifications[environ_modif_name],environModifications[experiment_id]=A241)))</f>
        <v>|</v>
      </c>
    </row>
    <row r="242" spans="2:2" x14ac:dyDescent="0.25">
      <c r="B242" t="str" cm="1">
        <f t="array" ref="B242">TRANSPOSE(_xlfn._xlws.SORT(_xlfn._xlws.FILTER(environModifications[environmental_modif_lev]&amp;"|"&amp;environModifications[environ_modif_name],environModifications[experiment_id]=A242)))</f>
        <v>|</v>
      </c>
    </row>
    <row r="243" spans="2:2" x14ac:dyDescent="0.25">
      <c r="B243" t="str" cm="1">
        <f t="array" ref="B243">TRANSPOSE(_xlfn._xlws.SORT(_xlfn._xlws.FILTER(environModifications[environmental_modif_lev]&amp;"|"&amp;environModifications[environ_modif_name],environModifications[experiment_id]=A243)))</f>
        <v>|</v>
      </c>
    </row>
    <row r="244" spans="2:2" x14ac:dyDescent="0.25">
      <c r="B244" t="str" cm="1">
        <f t="array" ref="B244">TRANSPOSE(_xlfn._xlws.SORT(_xlfn._xlws.FILTER(environModifications[environmental_modif_lev]&amp;"|"&amp;environModifications[environ_modif_name],environModifications[experiment_id]=A244)))</f>
        <v>|</v>
      </c>
    </row>
    <row r="245" spans="2:2" x14ac:dyDescent="0.25">
      <c r="B245" t="str" cm="1">
        <f t="array" ref="B245">TRANSPOSE(_xlfn._xlws.SORT(_xlfn._xlws.FILTER(environModifications[environmental_modif_lev]&amp;"|"&amp;environModifications[environ_modif_name],environModifications[experiment_id]=A245)))</f>
        <v>|</v>
      </c>
    </row>
    <row r="246" spans="2:2" x14ac:dyDescent="0.25">
      <c r="B246" t="str" cm="1">
        <f t="array" ref="B246">TRANSPOSE(_xlfn._xlws.SORT(_xlfn._xlws.FILTER(environModifications[environmental_modif_lev]&amp;"|"&amp;environModifications[environ_modif_name],environModifications[experiment_id]=A246)))</f>
        <v>|</v>
      </c>
    </row>
    <row r="247" spans="2:2" x14ac:dyDescent="0.25">
      <c r="B247" t="str" cm="1">
        <f t="array" ref="B247">TRANSPOSE(_xlfn._xlws.SORT(_xlfn._xlws.FILTER(environModifications[environmental_modif_lev]&amp;"|"&amp;environModifications[environ_modif_name],environModifications[experiment_id]=A247)))</f>
        <v>|</v>
      </c>
    </row>
    <row r="248" spans="2:2" x14ac:dyDescent="0.25">
      <c r="B248" t="str" cm="1">
        <f t="array" ref="B248">TRANSPOSE(_xlfn._xlws.SORT(_xlfn._xlws.FILTER(environModifications[environmental_modif_lev]&amp;"|"&amp;environModifications[environ_modif_name],environModifications[experiment_id]=A248)))</f>
        <v>|</v>
      </c>
    </row>
    <row r="249" spans="2:2" x14ac:dyDescent="0.25">
      <c r="B249" t="str" cm="1">
        <f t="array" ref="B249">TRANSPOSE(_xlfn._xlws.SORT(_xlfn._xlws.FILTER(environModifications[environmental_modif_lev]&amp;"|"&amp;environModifications[environ_modif_name],environModifications[experiment_id]=A249)))</f>
        <v>|</v>
      </c>
    </row>
    <row r="250" spans="2:2" x14ac:dyDescent="0.25">
      <c r="B250" t="str" cm="1">
        <f t="array" ref="B250">TRANSPOSE(_xlfn._xlws.SORT(_xlfn._xlws.FILTER(environModifications[environmental_modif_lev]&amp;"|"&amp;environModifications[environ_modif_name],environModifications[experiment_id]=A250)))</f>
        <v>|</v>
      </c>
    </row>
    <row r="251" spans="2:2" x14ac:dyDescent="0.25">
      <c r="B251" t="str" cm="1">
        <f t="array" ref="B251">TRANSPOSE(_xlfn._xlws.SORT(_xlfn._xlws.FILTER(environModifications[environmental_modif_lev]&amp;"|"&amp;environModifications[environ_modif_name],environModifications[experiment_id]=A251)))</f>
        <v>|</v>
      </c>
    </row>
    <row r="252" spans="2:2" x14ac:dyDescent="0.25">
      <c r="B252" t="str" cm="1">
        <f t="array" ref="B252">TRANSPOSE(_xlfn._xlws.SORT(_xlfn._xlws.FILTER(environModifications[environmental_modif_lev]&amp;"|"&amp;environModifications[environ_modif_name],environModifications[experiment_id]=A252)))</f>
        <v>|</v>
      </c>
    </row>
    <row r="253" spans="2:2" x14ac:dyDescent="0.25">
      <c r="B253" t="str" cm="1">
        <f t="array" ref="B253">TRANSPOSE(_xlfn._xlws.SORT(_xlfn._xlws.FILTER(environModifications[environmental_modif_lev]&amp;"|"&amp;environModifications[environ_modif_name],environModifications[experiment_id]=A253)))</f>
        <v>|</v>
      </c>
    </row>
    <row r="254" spans="2:2" x14ac:dyDescent="0.25">
      <c r="B254" t="str" cm="1">
        <f t="array" ref="B254">TRANSPOSE(_xlfn._xlws.SORT(_xlfn._xlws.FILTER(environModifications[environmental_modif_lev]&amp;"|"&amp;environModifications[environ_modif_name],environModifications[experiment_id]=A254)))</f>
        <v>|</v>
      </c>
    </row>
    <row r="255" spans="2:2" x14ac:dyDescent="0.25">
      <c r="B255" t="str" cm="1">
        <f t="array" ref="B255">TRANSPOSE(_xlfn._xlws.SORT(_xlfn._xlws.FILTER(environModifications[environmental_modif_lev]&amp;"|"&amp;environModifications[environ_modif_name],environModifications[experiment_id]=A255)))</f>
        <v>|</v>
      </c>
    </row>
    <row r="256" spans="2:2" x14ac:dyDescent="0.25">
      <c r="B256" t="str" cm="1">
        <f t="array" ref="B256">TRANSPOSE(_xlfn._xlws.SORT(_xlfn._xlws.FILTER(environModifications[environmental_modif_lev]&amp;"|"&amp;environModifications[environ_modif_name],environModifications[experiment_id]=A256)))</f>
        <v>|</v>
      </c>
    </row>
    <row r="257" spans="2:2" x14ac:dyDescent="0.25">
      <c r="B257" t="str" cm="1">
        <f t="array" ref="B257">TRANSPOSE(_xlfn._xlws.SORT(_xlfn._xlws.FILTER(environModifications[environmental_modif_lev]&amp;"|"&amp;environModifications[environ_modif_name],environModifications[experiment_id]=A257)))</f>
        <v>|</v>
      </c>
    </row>
    <row r="258" spans="2:2" x14ac:dyDescent="0.25">
      <c r="B258" t="str" cm="1">
        <f t="array" ref="B258">TRANSPOSE(_xlfn._xlws.SORT(_xlfn._xlws.FILTER(environModifications[environmental_modif_lev]&amp;"|"&amp;environModifications[environ_modif_name],environModifications[experiment_id]=A258)))</f>
        <v>|</v>
      </c>
    </row>
    <row r="259" spans="2:2" x14ac:dyDescent="0.25">
      <c r="B259" t="str" cm="1">
        <f t="array" ref="B259">TRANSPOSE(_xlfn._xlws.SORT(_xlfn._xlws.FILTER(environModifications[environmental_modif_lev]&amp;"|"&amp;environModifications[environ_modif_name],environModifications[experiment_id]=A259)))</f>
        <v>|</v>
      </c>
    </row>
    <row r="260" spans="2:2" x14ac:dyDescent="0.25">
      <c r="B260" t="str" cm="1">
        <f t="array" ref="B260">TRANSPOSE(_xlfn._xlws.SORT(_xlfn._xlws.FILTER(environModifications[environmental_modif_lev]&amp;"|"&amp;environModifications[environ_modif_name],environModifications[experiment_id]=A260)))</f>
        <v>|</v>
      </c>
    </row>
    <row r="261" spans="2:2" x14ac:dyDescent="0.25">
      <c r="B261" t="str" cm="1">
        <f t="array" ref="B261">TRANSPOSE(_xlfn._xlws.SORT(_xlfn._xlws.FILTER(environModifications[environmental_modif_lev]&amp;"|"&amp;environModifications[environ_modif_name],environModifications[experiment_id]=A261)))</f>
        <v>|</v>
      </c>
    </row>
    <row r="262" spans="2:2" x14ac:dyDescent="0.25">
      <c r="B262" t="str" cm="1">
        <f t="array" ref="B262">TRANSPOSE(_xlfn._xlws.SORT(_xlfn._xlws.FILTER(environModifications[environmental_modif_lev]&amp;"|"&amp;environModifications[environ_modif_name],environModifications[experiment_id]=A262)))</f>
        <v>|</v>
      </c>
    </row>
    <row r="263" spans="2:2" x14ac:dyDescent="0.25">
      <c r="B263" t="str" cm="1">
        <f t="array" ref="B263">TRANSPOSE(_xlfn._xlws.SORT(_xlfn._xlws.FILTER(environModifications[environmental_modif_lev]&amp;"|"&amp;environModifications[environ_modif_name],environModifications[experiment_id]=A263)))</f>
        <v>|</v>
      </c>
    </row>
    <row r="264" spans="2:2" x14ac:dyDescent="0.25">
      <c r="B264" t="str" cm="1">
        <f t="array" ref="B264">TRANSPOSE(_xlfn._xlws.SORT(_xlfn._xlws.FILTER(environModifications[environmental_modif_lev]&amp;"|"&amp;environModifications[environ_modif_name],environModifications[experiment_id]=A264)))</f>
        <v>|</v>
      </c>
    </row>
    <row r="265" spans="2:2" x14ac:dyDescent="0.25">
      <c r="B265" t="str" cm="1">
        <f t="array" ref="B265">TRANSPOSE(_xlfn._xlws.SORT(_xlfn._xlws.FILTER(environModifications[environmental_modif_lev]&amp;"|"&amp;environModifications[environ_modif_name],environModifications[experiment_id]=A265)))</f>
        <v>|</v>
      </c>
    </row>
    <row r="266" spans="2:2" x14ac:dyDescent="0.25">
      <c r="B266" t="str" cm="1">
        <f t="array" ref="B266">TRANSPOSE(_xlfn._xlws.SORT(_xlfn._xlws.FILTER(environModifications[environmental_modif_lev]&amp;"|"&amp;environModifications[environ_modif_name],environModifications[experiment_id]=A266)))</f>
        <v>|</v>
      </c>
    </row>
    <row r="267" spans="2:2" x14ac:dyDescent="0.25">
      <c r="B267" t="str" cm="1">
        <f t="array" ref="B267">TRANSPOSE(_xlfn._xlws.SORT(_xlfn._xlws.FILTER(environModifications[environmental_modif_lev]&amp;"|"&amp;environModifications[environ_modif_name],environModifications[experiment_id]=A267)))</f>
        <v>|</v>
      </c>
    </row>
    <row r="268" spans="2:2" x14ac:dyDescent="0.25">
      <c r="B268" t="str" cm="1">
        <f t="array" ref="B268">TRANSPOSE(_xlfn._xlws.SORT(_xlfn._xlws.FILTER(environModifications[environmental_modif_lev]&amp;"|"&amp;environModifications[environ_modif_name],environModifications[experiment_id]=A268)))</f>
        <v>|</v>
      </c>
    </row>
    <row r="269" spans="2:2" x14ac:dyDescent="0.25">
      <c r="B269" t="str" cm="1">
        <f t="array" ref="B269">TRANSPOSE(_xlfn._xlws.SORT(_xlfn._xlws.FILTER(environModifications[environmental_modif_lev]&amp;"|"&amp;environModifications[environ_modif_name],environModifications[experiment_id]=A269)))</f>
        <v>|</v>
      </c>
    </row>
    <row r="270" spans="2:2" x14ac:dyDescent="0.25">
      <c r="B270" t="str" cm="1">
        <f t="array" ref="B270">TRANSPOSE(_xlfn._xlws.SORT(_xlfn._xlws.FILTER(environModifications[environmental_modif_lev]&amp;"|"&amp;environModifications[environ_modif_name],environModifications[experiment_id]=A270)))</f>
        <v>|</v>
      </c>
    </row>
    <row r="271" spans="2:2" x14ac:dyDescent="0.25">
      <c r="B271" t="str" cm="1">
        <f t="array" ref="B271">TRANSPOSE(_xlfn._xlws.SORT(_xlfn._xlws.FILTER(environModifications[environmental_modif_lev]&amp;"|"&amp;environModifications[environ_modif_name],environModifications[experiment_id]=A271)))</f>
        <v>|</v>
      </c>
    </row>
    <row r="272" spans="2:2" x14ac:dyDescent="0.25">
      <c r="B272" t="str" cm="1">
        <f t="array" ref="B272">TRANSPOSE(_xlfn._xlws.SORT(_xlfn._xlws.FILTER(environModifications[environmental_modif_lev]&amp;"|"&amp;environModifications[environ_modif_name],environModifications[experiment_id]=A272)))</f>
        <v>|</v>
      </c>
    </row>
    <row r="273" spans="2:2" x14ac:dyDescent="0.25">
      <c r="B273" t="str" cm="1">
        <f t="array" ref="B273">TRANSPOSE(_xlfn._xlws.SORT(_xlfn._xlws.FILTER(environModifications[environmental_modif_lev]&amp;"|"&amp;environModifications[environ_modif_name],environModifications[experiment_id]=A273)))</f>
        <v>|</v>
      </c>
    </row>
    <row r="274" spans="2:2" x14ac:dyDescent="0.25">
      <c r="B274" t="str" cm="1">
        <f t="array" ref="B274">TRANSPOSE(_xlfn._xlws.SORT(_xlfn._xlws.FILTER(environModifications[environmental_modif_lev]&amp;"|"&amp;environModifications[environ_modif_name],environModifications[experiment_id]=A274)))</f>
        <v>|</v>
      </c>
    </row>
    <row r="275" spans="2:2" x14ac:dyDescent="0.25">
      <c r="B275" t="str" cm="1">
        <f t="array" ref="B275">TRANSPOSE(_xlfn._xlws.SORT(_xlfn._xlws.FILTER(environModifications[environmental_modif_lev]&amp;"|"&amp;environModifications[environ_modif_name],environModifications[experiment_id]=A275)))</f>
        <v>|</v>
      </c>
    </row>
    <row r="276" spans="2:2" x14ac:dyDescent="0.25">
      <c r="B276" t="str" cm="1">
        <f t="array" ref="B276">TRANSPOSE(_xlfn._xlws.SORT(_xlfn._xlws.FILTER(environModifications[environmental_modif_lev]&amp;"|"&amp;environModifications[environ_modif_name],environModifications[experiment_id]=A276)))</f>
        <v>|</v>
      </c>
    </row>
    <row r="277" spans="2:2" x14ac:dyDescent="0.25">
      <c r="B277" t="str" cm="1">
        <f t="array" ref="B277">TRANSPOSE(_xlfn._xlws.SORT(_xlfn._xlws.FILTER(environModifications[environmental_modif_lev]&amp;"|"&amp;environModifications[environ_modif_name],environModifications[experiment_id]=A277)))</f>
        <v>|</v>
      </c>
    </row>
    <row r="278" spans="2:2" x14ac:dyDescent="0.25">
      <c r="B278" t="str" cm="1">
        <f t="array" ref="B278">TRANSPOSE(_xlfn._xlws.SORT(_xlfn._xlws.FILTER(environModifications[environmental_modif_lev]&amp;"|"&amp;environModifications[environ_modif_name],environModifications[experiment_id]=A278)))</f>
        <v>|</v>
      </c>
    </row>
    <row r="279" spans="2:2" x14ac:dyDescent="0.25">
      <c r="B279" t="str" cm="1">
        <f t="array" ref="B279">TRANSPOSE(_xlfn._xlws.SORT(_xlfn._xlws.FILTER(environModifications[environmental_modif_lev]&amp;"|"&amp;environModifications[environ_modif_name],environModifications[experiment_id]=A279)))</f>
        <v>|</v>
      </c>
    </row>
    <row r="280" spans="2:2" x14ac:dyDescent="0.25">
      <c r="B280" t="str" cm="1">
        <f t="array" ref="B280">TRANSPOSE(_xlfn._xlws.SORT(_xlfn._xlws.FILTER(environModifications[environmental_modif_lev]&amp;"|"&amp;environModifications[environ_modif_name],environModifications[experiment_id]=A280)))</f>
        <v>|</v>
      </c>
    </row>
    <row r="281" spans="2:2" x14ac:dyDescent="0.25">
      <c r="B281" t="str" cm="1">
        <f t="array" ref="B281">TRANSPOSE(_xlfn._xlws.SORT(_xlfn._xlws.FILTER(environModifications[environmental_modif_lev]&amp;"|"&amp;environModifications[environ_modif_name],environModifications[experiment_id]=A281)))</f>
        <v>|</v>
      </c>
    </row>
    <row r="282" spans="2:2" x14ac:dyDescent="0.25">
      <c r="B282" t="str" cm="1">
        <f t="array" ref="B282">TRANSPOSE(_xlfn._xlws.SORT(_xlfn._xlws.FILTER(environModifications[environmental_modif_lev]&amp;"|"&amp;environModifications[environ_modif_name],environModifications[experiment_id]=A282)))</f>
        <v>|</v>
      </c>
    </row>
    <row r="283" spans="2:2" x14ac:dyDescent="0.25">
      <c r="B283" t="str" cm="1">
        <f t="array" ref="B283">TRANSPOSE(_xlfn._xlws.SORT(_xlfn._xlws.FILTER(environModifications[environmental_modif_lev]&amp;"|"&amp;environModifications[environ_modif_name],environModifications[experiment_id]=A283)))</f>
        <v>|</v>
      </c>
    </row>
    <row r="284" spans="2:2" x14ac:dyDescent="0.25">
      <c r="B284" t="str" cm="1">
        <f t="array" ref="B284">TRANSPOSE(_xlfn._xlws.SORT(_xlfn._xlws.FILTER(environModifications[environmental_modif_lev]&amp;"|"&amp;environModifications[environ_modif_name],environModifications[experiment_id]=A284)))</f>
        <v>|</v>
      </c>
    </row>
    <row r="285" spans="2:2" x14ac:dyDescent="0.25">
      <c r="B285" t="str" cm="1">
        <f t="array" ref="B285">TRANSPOSE(_xlfn._xlws.SORT(_xlfn._xlws.FILTER(environModifications[environmental_modif_lev]&amp;"|"&amp;environModifications[environ_modif_name],environModifications[experiment_id]=A285)))</f>
        <v>|</v>
      </c>
    </row>
    <row r="286" spans="2:2" x14ac:dyDescent="0.25">
      <c r="B286" t="str" cm="1">
        <f t="array" ref="B286">TRANSPOSE(_xlfn._xlws.SORT(_xlfn._xlws.FILTER(environModifications[environmental_modif_lev]&amp;"|"&amp;environModifications[environ_modif_name],environModifications[experiment_id]=A286)))</f>
        <v>|</v>
      </c>
    </row>
    <row r="287" spans="2:2" x14ac:dyDescent="0.25">
      <c r="B287" t="str" cm="1">
        <f t="array" ref="B287">TRANSPOSE(_xlfn._xlws.SORT(_xlfn._xlws.FILTER(environModifications[environmental_modif_lev]&amp;"|"&amp;environModifications[environ_modif_name],environModifications[experiment_id]=A287)))</f>
        <v>|</v>
      </c>
    </row>
    <row r="288" spans="2:2" x14ac:dyDescent="0.25">
      <c r="B288" t="str" cm="1">
        <f t="array" ref="B288">TRANSPOSE(_xlfn._xlws.SORT(_xlfn._xlws.FILTER(environModifications[environmental_modif_lev]&amp;"|"&amp;environModifications[environ_modif_name],environModifications[experiment_id]=A288)))</f>
        <v>|</v>
      </c>
    </row>
    <row r="289" spans="2:2" x14ac:dyDescent="0.25">
      <c r="B289" t="str" cm="1">
        <f t="array" ref="B289">TRANSPOSE(_xlfn._xlws.SORT(_xlfn._xlws.FILTER(environModifications[environmental_modif_lev]&amp;"|"&amp;environModifications[environ_modif_name],environModifications[experiment_id]=A289)))</f>
        <v>|</v>
      </c>
    </row>
    <row r="290" spans="2:2" x14ac:dyDescent="0.25">
      <c r="B290" t="str" cm="1">
        <f t="array" ref="B290">TRANSPOSE(_xlfn._xlws.SORT(_xlfn._xlws.FILTER(environModifications[environmental_modif_lev]&amp;"|"&amp;environModifications[environ_modif_name],environModifications[experiment_id]=A290)))</f>
        <v>|</v>
      </c>
    </row>
    <row r="291" spans="2:2" x14ac:dyDescent="0.25">
      <c r="B291" t="str" cm="1">
        <f t="array" ref="B291">TRANSPOSE(_xlfn._xlws.SORT(_xlfn._xlws.FILTER(environModifications[environmental_modif_lev]&amp;"|"&amp;environModifications[environ_modif_name],environModifications[experiment_id]=A291)))</f>
        <v>|</v>
      </c>
    </row>
    <row r="292" spans="2:2" x14ac:dyDescent="0.25">
      <c r="B292" t="str" cm="1">
        <f t="array" ref="B292">TRANSPOSE(_xlfn._xlws.SORT(_xlfn._xlws.FILTER(environModifications[environmental_modif_lev]&amp;"|"&amp;environModifications[environ_modif_name],environModifications[experiment_id]=A292)))</f>
        <v>|</v>
      </c>
    </row>
    <row r="293" spans="2:2" x14ac:dyDescent="0.25">
      <c r="B293" t="str" cm="1">
        <f t="array" ref="B293">TRANSPOSE(_xlfn._xlws.SORT(_xlfn._xlws.FILTER(environModifications[environmental_modif_lev]&amp;"|"&amp;environModifications[environ_modif_name],environModifications[experiment_id]=A293)))</f>
        <v>|</v>
      </c>
    </row>
    <row r="294" spans="2:2" x14ac:dyDescent="0.25">
      <c r="B294" t="str" cm="1">
        <f t="array" ref="B294">TRANSPOSE(_xlfn._xlws.SORT(_xlfn._xlws.FILTER(environModifications[environmental_modif_lev]&amp;"|"&amp;environModifications[environ_modif_name],environModifications[experiment_id]=A294)))</f>
        <v>|</v>
      </c>
    </row>
    <row r="295" spans="2:2" x14ac:dyDescent="0.25">
      <c r="B295" t="str" cm="1">
        <f t="array" ref="B295">TRANSPOSE(_xlfn._xlws.SORT(_xlfn._xlws.FILTER(environModifications[environmental_modif_lev]&amp;"|"&amp;environModifications[environ_modif_name],environModifications[experiment_id]=A295)))</f>
        <v>|</v>
      </c>
    </row>
    <row r="296" spans="2:2" x14ac:dyDescent="0.25">
      <c r="B296" t="str" cm="1">
        <f t="array" ref="B296">TRANSPOSE(_xlfn._xlws.SORT(_xlfn._xlws.FILTER(environModifications[environmental_modif_lev]&amp;"|"&amp;environModifications[environ_modif_name],environModifications[experiment_id]=A296)))</f>
        <v>|</v>
      </c>
    </row>
    <row r="297" spans="2:2" x14ac:dyDescent="0.25">
      <c r="B297" t="str" cm="1">
        <f t="array" ref="B297">TRANSPOSE(_xlfn._xlws.SORT(_xlfn._xlws.FILTER(environModifications[environmental_modif_lev]&amp;"|"&amp;environModifications[environ_modif_name],environModifications[experiment_id]=A297)))</f>
        <v>|</v>
      </c>
    </row>
    <row r="298" spans="2:2" x14ac:dyDescent="0.25">
      <c r="B298" t="str" cm="1">
        <f t="array" ref="B298">TRANSPOSE(_xlfn._xlws.SORT(_xlfn._xlws.FILTER(environModifications[environmental_modif_lev]&amp;"|"&amp;environModifications[environ_modif_name],environModifications[experiment_id]=A298)))</f>
        <v>|</v>
      </c>
    </row>
    <row r="299" spans="2:2" x14ac:dyDescent="0.25">
      <c r="B299" t="str" cm="1">
        <f t="array" ref="B299">TRANSPOSE(_xlfn._xlws.SORT(_xlfn._xlws.FILTER(environModifications[environmental_modif_lev]&amp;"|"&amp;environModifications[environ_modif_name],environModifications[experiment_id]=A299)))</f>
        <v>|</v>
      </c>
    </row>
    <row r="300" spans="2:2" x14ac:dyDescent="0.25">
      <c r="B300" t="str" cm="1">
        <f t="array" ref="B300">TRANSPOSE(_xlfn._xlws.SORT(_xlfn._xlws.FILTER(environModifications[environmental_modif_lev]&amp;"|"&amp;environModifications[environ_modif_name],environModifications[experiment_id]=A300)))</f>
        <v>|</v>
      </c>
    </row>
    <row r="301" spans="2:2" x14ac:dyDescent="0.25">
      <c r="B301" t="str" cm="1">
        <f t="array" ref="B301">TRANSPOSE(_xlfn._xlws.SORT(_xlfn._xlws.FILTER(environModifications[environmental_modif_lev]&amp;"|"&amp;environModifications[environ_modif_name],environModifications[experiment_id]=A301)))</f>
        <v>|</v>
      </c>
    </row>
    <row r="302" spans="2:2" x14ac:dyDescent="0.25">
      <c r="B302" t="str" cm="1">
        <f t="array" ref="B302">TRANSPOSE(_xlfn._xlws.SORT(_xlfn._xlws.FILTER(environModifications[environmental_modif_lev]&amp;"|"&amp;environModifications[environ_modif_name],environModifications[experiment_id]=A302)))</f>
        <v>|</v>
      </c>
    </row>
    <row r="303" spans="2:2" x14ac:dyDescent="0.25">
      <c r="B303" t="str" cm="1">
        <f t="array" ref="B303">TRANSPOSE(_xlfn._xlws.SORT(_xlfn._xlws.FILTER(environModifications[environmental_modif_lev]&amp;"|"&amp;environModifications[environ_modif_name],environModifications[experiment_id]=A303)))</f>
        <v>|</v>
      </c>
    </row>
    <row r="304" spans="2:2" x14ac:dyDescent="0.25">
      <c r="B304" t="str" cm="1">
        <f t="array" ref="B304">TRANSPOSE(_xlfn._xlws.SORT(_xlfn._xlws.FILTER(environModifications[environmental_modif_lev]&amp;"|"&amp;environModifications[environ_modif_name],environModifications[experiment_id]=A304)))</f>
        <v>|</v>
      </c>
    </row>
    <row r="305" spans="2:2" x14ac:dyDescent="0.25">
      <c r="B305" t="str" cm="1">
        <f t="array" ref="B305">TRANSPOSE(_xlfn._xlws.SORT(_xlfn._xlws.FILTER(environModifications[environmental_modif_lev]&amp;"|"&amp;environModifications[environ_modif_name],environModifications[experiment_id]=A305)))</f>
        <v>|</v>
      </c>
    </row>
    <row r="306" spans="2:2" x14ac:dyDescent="0.25">
      <c r="B306" t="str" cm="1">
        <f t="array" ref="B306">TRANSPOSE(_xlfn._xlws.SORT(_xlfn._xlws.FILTER(environModifications[environmental_modif_lev]&amp;"|"&amp;environModifications[environ_modif_name],environModifications[experiment_id]=A306)))</f>
        <v>|</v>
      </c>
    </row>
    <row r="307" spans="2:2" x14ac:dyDescent="0.25">
      <c r="B307" t="str" cm="1">
        <f t="array" ref="B307">TRANSPOSE(_xlfn._xlws.SORT(_xlfn._xlws.FILTER(environModifications[environmental_modif_lev]&amp;"|"&amp;environModifications[environ_modif_name],environModifications[experiment_id]=A307)))</f>
        <v>|</v>
      </c>
    </row>
    <row r="308" spans="2:2" x14ac:dyDescent="0.25">
      <c r="B308" t="str" cm="1">
        <f t="array" ref="B308">TRANSPOSE(_xlfn._xlws.SORT(_xlfn._xlws.FILTER(environModifications[environmental_modif_lev]&amp;"|"&amp;environModifications[environ_modif_name],environModifications[experiment_id]=A308)))</f>
        <v>|</v>
      </c>
    </row>
    <row r="309" spans="2:2" x14ac:dyDescent="0.25">
      <c r="B309" t="str" cm="1">
        <f t="array" ref="B309">TRANSPOSE(_xlfn._xlws.SORT(_xlfn._xlws.FILTER(environModifications[environmental_modif_lev]&amp;"|"&amp;environModifications[environ_modif_name],environModifications[experiment_id]=A309)))</f>
        <v>|</v>
      </c>
    </row>
    <row r="310" spans="2:2" x14ac:dyDescent="0.25">
      <c r="B310" t="str" cm="1">
        <f t="array" ref="B310">TRANSPOSE(_xlfn._xlws.SORT(_xlfn._xlws.FILTER(environModifications[environmental_modif_lev]&amp;"|"&amp;environModifications[environ_modif_name],environModifications[experiment_id]=A310)))</f>
        <v>|</v>
      </c>
    </row>
    <row r="311" spans="2:2" x14ac:dyDescent="0.25">
      <c r="B311" t="str" cm="1">
        <f t="array" ref="B311">TRANSPOSE(_xlfn._xlws.SORT(_xlfn._xlws.FILTER(environModifications[environmental_modif_lev]&amp;"|"&amp;environModifications[environ_modif_name],environModifications[experiment_id]=A311)))</f>
        <v>|</v>
      </c>
    </row>
    <row r="312" spans="2:2" x14ac:dyDescent="0.25">
      <c r="B312" t="str" cm="1">
        <f t="array" ref="B312">TRANSPOSE(_xlfn._xlws.SORT(_xlfn._xlws.FILTER(environModifications[environmental_modif_lev]&amp;"|"&amp;environModifications[environ_modif_name],environModifications[experiment_id]=A312)))</f>
        <v>|</v>
      </c>
    </row>
    <row r="313" spans="2:2" x14ac:dyDescent="0.25">
      <c r="B313" t="str" cm="1">
        <f t="array" ref="B313">TRANSPOSE(_xlfn._xlws.SORT(_xlfn._xlws.FILTER(environModifications[environmental_modif_lev]&amp;"|"&amp;environModifications[environ_modif_name],environModifications[experiment_id]=A313)))</f>
        <v>|</v>
      </c>
    </row>
    <row r="314" spans="2:2" x14ac:dyDescent="0.25">
      <c r="B314" t="str" cm="1">
        <f t="array" ref="B314">TRANSPOSE(_xlfn._xlws.SORT(_xlfn._xlws.FILTER(environModifications[environmental_modif_lev]&amp;"|"&amp;environModifications[environ_modif_name],environModifications[experiment_id]=A314)))</f>
        <v>|</v>
      </c>
    </row>
    <row r="315" spans="2:2" x14ac:dyDescent="0.25">
      <c r="B315" t="str" cm="1">
        <f t="array" ref="B315">TRANSPOSE(_xlfn._xlws.SORT(_xlfn._xlws.FILTER(environModifications[environmental_modif_lev]&amp;"|"&amp;environModifications[environ_modif_name],environModifications[experiment_id]=A315)))</f>
        <v>|</v>
      </c>
    </row>
    <row r="316" spans="2:2" x14ac:dyDescent="0.25">
      <c r="B316" t="str" cm="1">
        <f t="array" ref="B316">TRANSPOSE(_xlfn._xlws.SORT(_xlfn._xlws.FILTER(environModifications[environmental_modif_lev]&amp;"|"&amp;environModifications[environ_modif_name],environModifications[experiment_id]=A316)))</f>
        <v>|</v>
      </c>
    </row>
    <row r="317" spans="2:2" x14ac:dyDescent="0.25">
      <c r="B317" t="str" cm="1">
        <f t="array" ref="B317">TRANSPOSE(_xlfn._xlws.SORT(_xlfn._xlws.FILTER(environModifications[environmental_modif_lev]&amp;"|"&amp;environModifications[environ_modif_name],environModifications[experiment_id]=A317)))</f>
        <v>|</v>
      </c>
    </row>
    <row r="318" spans="2:2" x14ac:dyDescent="0.25">
      <c r="B318" t="str" cm="1">
        <f t="array" ref="B318">TRANSPOSE(_xlfn._xlws.SORT(_xlfn._xlws.FILTER(environModifications[environmental_modif_lev]&amp;"|"&amp;environModifications[environ_modif_name],environModifications[experiment_id]=A318)))</f>
        <v>|</v>
      </c>
    </row>
    <row r="319" spans="2:2" x14ac:dyDescent="0.25">
      <c r="B319" t="str" cm="1">
        <f t="array" ref="B319">TRANSPOSE(_xlfn._xlws.SORT(_xlfn._xlws.FILTER(environModifications[environmental_modif_lev]&amp;"|"&amp;environModifications[environ_modif_name],environModifications[experiment_id]=A319)))</f>
        <v>|</v>
      </c>
    </row>
    <row r="320" spans="2:2" x14ac:dyDescent="0.25">
      <c r="B320" t="str" cm="1">
        <f t="array" ref="B320">TRANSPOSE(_xlfn._xlws.SORT(_xlfn._xlws.FILTER(environModifications[environmental_modif_lev]&amp;"|"&amp;environModifications[environ_modif_name],environModifications[experiment_id]=A320)))</f>
        <v>|</v>
      </c>
    </row>
    <row r="321" spans="2:2" x14ac:dyDescent="0.25">
      <c r="B321" t="str" cm="1">
        <f t="array" ref="B321">TRANSPOSE(_xlfn._xlws.SORT(_xlfn._xlws.FILTER(environModifications[environmental_modif_lev]&amp;"|"&amp;environModifications[environ_modif_name],environModifications[experiment_id]=A321)))</f>
        <v>|</v>
      </c>
    </row>
    <row r="322" spans="2:2" x14ac:dyDescent="0.25">
      <c r="B322" t="str" cm="1">
        <f t="array" ref="B322">TRANSPOSE(_xlfn._xlws.SORT(_xlfn._xlws.FILTER(environModifications[environmental_modif_lev]&amp;"|"&amp;environModifications[environ_modif_name],environModifications[experiment_id]=A322)))</f>
        <v>|</v>
      </c>
    </row>
    <row r="323" spans="2:2" x14ac:dyDescent="0.25">
      <c r="B323" t="str" cm="1">
        <f t="array" ref="B323">TRANSPOSE(_xlfn._xlws.SORT(_xlfn._xlws.FILTER(environModifications[environmental_modif_lev]&amp;"|"&amp;environModifications[environ_modif_name],environModifications[experiment_id]=A323)))</f>
        <v>|</v>
      </c>
    </row>
    <row r="324" spans="2:2" x14ac:dyDescent="0.25">
      <c r="B324" t="str" cm="1">
        <f t="array" ref="B324">TRANSPOSE(_xlfn._xlws.SORT(_xlfn._xlws.FILTER(environModifications[environmental_modif_lev]&amp;"|"&amp;environModifications[environ_modif_name],environModifications[experiment_id]=A324)))</f>
        <v>|</v>
      </c>
    </row>
    <row r="325" spans="2:2" x14ac:dyDescent="0.25">
      <c r="B325" t="str" cm="1">
        <f t="array" ref="B325">TRANSPOSE(_xlfn._xlws.SORT(_xlfn._xlws.FILTER(environModifications[environmental_modif_lev]&amp;"|"&amp;environModifications[environ_modif_name],environModifications[experiment_id]=A325)))</f>
        <v>|</v>
      </c>
    </row>
    <row r="326" spans="2:2" x14ac:dyDescent="0.25">
      <c r="B326" t="str" cm="1">
        <f t="array" ref="B326">TRANSPOSE(_xlfn._xlws.SORT(_xlfn._xlws.FILTER(environModifications[environmental_modif_lev]&amp;"|"&amp;environModifications[environ_modif_name],environModifications[experiment_id]=A326)))</f>
        <v>|</v>
      </c>
    </row>
    <row r="327" spans="2:2" x14ac:dyDescent="0.25">
      <c r="B327" t="str" cm="1">
        <f t="array" ref="B327">TRANSPOSE(_xlfn._xlws.SORT(_xlfn._xlws.FILTER(environModifications[environmental_modif_lev]&amp;"|"&amp;environModifications[environ_modif_name],environModifications[experiment_id]=A327)))</f>
        <v>|</v>
      </c>
    </row>
    <row r="328" spans="2:2" x14ac:dyDescent="0.25">
      <c r="B328" t="str" cm="1">
        <f t="array" ref="B328">TRANSPOSE(_xlfn._xlws.SORT(_xlfn._xlws.FILTER(environModifications[environmental_modif_lev]&amp;"|"&amp;environModifications[environ_modif_name],environModifications[experiment_id]=A328)))</f>
        <v>|</v>
      </c>
    </row>
    <row r="329" spans="2:2" x14ac:dyDescent="0.25">
      <c r="B329" t="str" cm="1">
        <f t="array" ref="B329">TRANSPOSE(_xlfn._xlws.SORT(_xlfn._xlws.FILTER(environModifications[environmental_modif_lev]&amp;"|"&amp;environModifications[environ_modif_name],environModifications[experiment_id]=A329)))</f>
        <v>|</v>
      </c>
    </row>
    <row r="330" spans="2:2" x14ac:dyDescent="0.25">
      <c r="B330" t="str" cm="1">
        <f t="array" ref="B330">TRANSPOSE(_xlfn._xlws.SORT(_xlfn._xlws.FILTER(environModifications[environmental_modif_lev]&amp;"|"&amp;environModifications[environ_modif_name],environModifications[experiment_id]=A330)))</f>
        <v>|</v>
      </c>
    </row>
    <row r="331" spans="2:2" x14ac:dyDescent="0.25">
      <c r="B331" t="str" cm="1">
        <f t="array" ref="B331">TRANSPOSE(_xlfn._xlws.SORT(_xlfn._xlws.FILTER(environModifications[environmental_modif_lev]&amp;"|"&amp;environModifications[environ_modif_name],environModifications[experiment_id]=A331)))</f>
        <v>|</v>
      </c>
    </row>
    <row r="332" spans="2:2" x14ac:dyDescent="0.25">
      <c r="B332" t="str" cm="1">
        <f t="array" ref="B332">TRANSPOSE(_xlfn._xlws.SORT(_xlfn._xlws.FILTER(environModifications[environmental_modif_lev]&amp;"|"&amp;environModifications[environ_modif_name],environModifications[experiment_id]=A332)))</f>
        <v>|</v>
      </c>
    </row>
    <row r="333" spans="2:2" x14ac:dyDescent="0.25">
      <c r="B333" t="str" cm="1">
        <f t="array" ref="B333">TRANSPOSE(_xlfn._xlws.SORT(_xlfn._xlws.FILTER(environModifications[environmental_modif_lev]&amp;"|"&amp;environModifications[environ_modif_name],environModifications[experiment_id]=A333)))</f>
        <v>|</v>
      </c>
    </row>
    <row r="334" spans="2:2" x14ac:dyDescent="0.25">
      <c r="B334" t="str" cm="1">
        <f t="array" ref="B334">TRANSPOSE(_xlfn._xlws.SORT(_xlfn._xlws.FILTER(environModifications[environmental_modif_lev]&amp;"|"&amp;environModifications[environ_modif_name],environModifications[experiment_id]=A334)))</f>
        <v>|</v>
      </c>
    </row>
    <row r="335" spans="2:2" x14ac:dyDescent="0.25">
      <c r="B335" t="str" cm="1">
        <f t="array" ref="B335">TRANSPOSE(_xlfn._xlws.SORT(_xlfn._xlws.FILTER(environModifications[environmental_modif_lev]&amp;"|"&amp;environModifications[environ_modif_name],environModifications[experiment_id]=A335)))</f>
        <v>|</v>
      </c>
    </row>
    <row r="336" spans="2:2" x14ac:dyDescent="0.25">
      <c r="B336" t="str" cm="1">
        <f t="array" ref="B336">TRANSPOSE(_xlfn._xlws.SORT(_xlfn._xlws.FILTER(environModifications[environmental_modif_lev]&amp;"|"&amp;environModifications[environ_modif_name],environModifications[experiment_id]=A336)))</f>
        <v>|</v>
      </c>
    </row>
    <row r="337" spans="2:2" x14ac:dyDescent="0.25">
      <c r="B337" t="str" cm="1">
        <f t="array" ref="B337">TRANSPOSE(_xlfn._xlws.SORT(_xlfn._xlws.FILTER(environModifications[environmental_modif_lev]&amp;"|"&amp;environModifications[environ_modif_name],environModifications[experiment_id]=A337)))</f>
        <v>|</v>
      </c>
    </row>
    <row r="338" spans="2:2" x14ac:dyDescent="0.25">
      <c r="B338" t="str" cm="1">
        <f t="array" ref="B338">TRANSPOSE(_xlfn._xlws.SORT(_xlfn._xlws.FILTER(environModifications[environmental_modif_lev]&amp;"|"&amp;environModifications[environ_modif_name],environModifications[experiment_id]=A338)))</f>
        <v>|</v>
      </c>
    </row>
    <row r="339" spans="2:2" x14ac:dyDescent="0.25">
      <c r="B339" t="str" cm="1">
        <f t="array" ref="B339">TRANSPOSE(_xlfn._xlws.SORT(_xlfn._xlws.FILTER(environModifications[environmental_modif_lev]&amp;"|"&amp;environModifications[environ_modif_name],environModifications[experiment_id]=A339)))</f>
        <v>|</v>
      </c>
    </row>
    <row r="340" spans="2:2" x14ac:dyDescent="0.25">
      <c r="B340" t="str" cm="1">
        <f t="array" ref="B340">TRANSPOSE(_xlfn._xlws.SORT(_xlfn._xlws.FILTER(environModifications[environmental_modif_lev]&amp;"|"&amp;environModifications[environ_modif_name],environModifications[experiment_id]=A340)))</f>
        <v>|</v>
      </c>
    </row>
    <row r="341" spans="2:2" x14ac:dyDescent="0.25">
      <c r="B341" t="str" cm="1">
        <f t="array" ref="B341">TRANSPOSE(_xlfn._xlws.SORT(_xlfn._xlws.FILTER(environModifications[environmental_modif_lev]&amp;"|"&amp;environModifications[environ_modif_name],environModifications[experiment_id]=A341)))</f>
        <v>|</v>
      </c>
    </row>
    <row r="342" spans="2:2" x14ac:dyDescent="0.25">
      <c r="B342" t="str" cm="1">
        <f t="array" ref="B342">TRANSPOSE(_xlfn._xlws.SORT(_xlfn._xlws.FILTER(environModifications[environmental_modif_lev]&amp;"|"&amp;environModifications[environ_modif_name],environModifications[experiment_id]=A342)))</f>
        <v>|</v>
      </c>
    </row>
    <row r="343" spans="2:2" x14ac:dyDescent="0.25">
      <c r="B343" t="str" cm="1">
        <f t="array" ref="B343">TRANSPOSE(_xlfn._xlws.SORT(_xlfn._xlws.FILTER(environModifications[environmental_modif_lev]&amp;"|"&amp;environModifications[environ_modif_name],environModifications[experiment_id]=A343)))</f>
        <v>|</v>
      </c>
    </row>
    <row r="344" spans="2:2" x14ac:dyDescent="0.25">
      <c r="B344" t="str" cm="1">
        <f t="array" ref="B344">TRANSPOSE(_xlfn._xlws.SORT(_xlfn._xlws.FILTER(environModifications[environmental_modif_lev]&amp;"|"&amp;environModifications[environ_modif_name],environModifications[experiment_id]=A344)))</f>
        <v>|</v>
      </c>
    </row>
    <row r="345" spans="2:2" x14ac:dyDescent="0.25">
      <c r="B345" t="str" cm="1">
        <f t="array" ref="B345">TRANSPOSE(_xlfn._xlws.SORT(_xlfn._xlws.FILTER(environModifications[environmental_modif_lev]&amp;"|"&amp;environModifications[environ_modif_name],environModifications[experiment_id]=A345)))</f>
        <v>|</v>
      </c>
    </row>
    <row r="346" spans="2:2" x14ac:dyDescent="0.25">
      <c r="B346" t="str" cm="1">
        <f t="array" ref="B346">TRANSPOSE(_xlfn._xlws.SORT(_xlfn._xlws.FILTER(environModifications[environmental_modif_lev]&amp;"|"&amp;environModifications[environ_modif_name],environModifications[experiment_id]=A346)))</f>
        <v>|</v>
      </c>
    </row>
    <row r="347" spans="2:2" x14ac:dyDescent="0.25">
      <c r="B347" t="str" cm="1">
        <f t="array" ref="B347">TRANSPOSE(_xlfn._xlws.SORT(_xlfn._xlws.FILTER(environModifications[environmental_modif_lev]&amp;"|"&amp;environModifications[environ_modif_name],environModifications[experiment_id]=A347)))</f>
        <v>|</v>
      </c>
    </row>
    <row r="348" spans="2:2" x14ac:dyDescent="0.25">
      <c r="B348" t="str" cm="1">
        <f t="array" ref="B348">TRANSPOSE(_xlfn._xlws.SORT(_xlfn._xlws.FILTER(environModifications[environmental_modif_lev]&amp;"|"&amp;environModifications[environ_modif_name],environModifications[experiment_id]=A348)))</f>
        <v>|</v>
      </c>
    </row>
    <row r="349" spans="2:2" x14ac:dyDescent="0.25">
      <c r="B349" t="str" cm="1">
        <f t="array" ref="B349">TRANSPOSE(_xlfn._xlws.SORT(_xlfn._xlws.FILTER(environModifications[environmental_modif_lev]&amp;"|"&amp;environModifications[environ_modif_name],environModifications[experiment_id]=A349)))</f>
        <v>|</v>
      </c>
    </row>
    <row r="350" spans="2:2" x14ac:dyDescent="0.25">
      <c r="B350" t="str" cm="1">
        <f t="array" ref="B350">TRANSPOSE(_xlfn._xlws.SORT(_xlfn._xlws.FILTER(environModifications[environmental_modif_lev]&amp;"|"&amp;environModifications[environ_modif_name],environModifications[experiment_id]=A350)))</f>
        <v>|</v>
      </c>
    </row>
    <row r="351" spans="2:2" x14ac:dyDescent="0.25">
      <c r="B351" t="str" cm="1">
        <f t="array" ref="B351">TRANSPOSE(_xlfn._xlws.SORT(_xlfn._xlws.FILTER(environModifications[environmental_modif_lev]&amp;"|"&amp;environModifications[environ_modif_name],environModifications[experiment_id]=A351)))</f>
        <v>|</v>
      </c>
    </row>
    <row r="352" spans="2:2" x14ac:dyDescent="0.25">
      <c r="B352" t="str" cm="1">
        <f t="array" ref="B352">TRANSPOSE(_xlfn._xlws.SORT(_xlfn._xlws.FILTER(environModifications[environmental_modif_lev]&amp;"|"&amp;environModifications[environ_modif_name],environModifications[experiment_id]=A352)))</f>
        <v>|</v>
      </c>
    </row>
    <row r="353" spans="2:2" x14ac:dyDescent="0.25">
      <c r="B353" t="str" cm="1">
        <f t="array" ref="B353">TRANSPOSE(_xlfn._xlws.SORT(_xlfn._xlws.FILTER(environModifications[environmental_modif_lev]&amp;"|"&amp;environModifications[environ_modif_name],environModifications[experiment_id]=A353)))</f>
        <v>|</v>
      </c>
    </row>
    <row r="354" spans="2:2" x14ac:dyDescent="0.25">
      <c r="B354" t="str" cm="1">
        <f t="array" ref="B354">TRANSPOSE(_xlfn._xlws.SORT(_xlfn._xlws.FILTER(environModifications[environmental_modif_lev]&amp;"|"&amp;environModifications[environ_modif_name],environModifications[experiment_id]=A354)))</f>
        <v>|</v>
      </c>
    </row>
    <row r="355" spans="2:2" x14ac:dyDescent="0.25">
      <c r="B355" t="str" cm="1">
        <f t="array" ref="B355">TRANSPOSE(_xlfn._xlws.SORT(_xlfn._xlws.FILTER(environModifications[environmental_modif_lev]&amp;"|"&amp;environModifications[environ_modif_name],environModifications[experiment_id]=A355)))</f>
        <v>|</v>
      </c>
    </row>
    <row r="356" spans="2:2" x14ac:dyDescent="0.25">
      <c r="B356" t="str" cm="1">
        <f t="array" ref="B356">TRANSPOSE(_xlfn._xlws.SORT(_xlfn._xlws.FILTER(environModifications[environmental_modif_lev]&amp;"|"&amp;environModifications[environ_modif_name],environModifications[experiment_id]=A356)))</f>
        <v>|</v>
      </c>
    </row>
    <row r="357" spans="2:2" x14ac:dyDescent="0.25">
      <c r="B357" t="str" cm="1">
        <f t="array" ref="B357">TRANSPOSE(_xlfn._xlws.SORT(_xlfn._xlws.FILTER(environModifications[environmental_modif_lev]&amp;"|"&amp;environModifications[environ_modif_name],environModifications[experiment_id]=A357)))</f>
        <v>|</v>
      </c>
    </row>
    <row r="358" spans="2:2" x14ac:dyDescent="0.25">
      <c r="B358" t="str" cm="1">
        <f t="array" ref="B358">TRANSPOSE(_xlfn._xlws.SORT(_xlfn._xlws.FILTER(environModifications[environmental_modif_lev]&amp;"|"&amp;environModifications[environ_modif_name],environModifications[experiment_id]=A358)))</f>
        <v>|</v>
      </c>
    </row>
    <row r="359" spans="2:2" x14ac:dyDescent="0.25">
      <c r="B359" t="str" cm="1">
        <f t="array" ref="B359">TRANSPOSE(_xlfn._xlws.SORT(_xlfn._xlws.FILTER(environModifications[environmental_modif_lev]&amp;"|"&amp;environModifications[environ_modif_name],environModifications[experiment_id]=A359)))</f>
        <v>|</v>
      </c>
    </row>
    <row r="360" spans="2:2" x14ac:dyDescent="0.25">
      <c r="B360" t="str" cm="1">
        <f t="array" ref="B360">TRANSPOSE(_xlfn._xlws.SORT(_xlfn._xlws.FILTER(environModifications[environmental_modif_lev]&amp;"|"&amp;environModifications[environ_modif_name],environModifications[experiment_id]=A360)))</f>
        <v>|</v>
      </c>
    </row>
    <row r="361" spans="2:2" x14ac:dyDescent="0.25">
      <c r="B361" t="str" cm="1">
        <f t="array" ref="B361">TRANSPOSE(_xlfn._xlws.SORT(_xlfn._xlws.FILTER(environModifications[environmental_modif_lev]&amp;"|"&amp;environModifications[environ_modif_name],environModifications[experiment_id]=A361)))</f>
        <v>|</v>
      </c>
    </row>
    <row r="362" spans="2:2" x14ac:dyDescent="0.25">
      <c r="B362" t="str" cm="1">
        <f t="array" ref="B362">TRANSPOSE(_xlfn._xlws.SORT(_xlfn._xlws.FILTER(environModifications[environmental_modif_lev]&amp;"|"&amp;environModifications[environ_modif_name],environModifications[experiment_id]=A362)))</f>
        <v>|</v>
      </c>
    </row>
    <row r="363" spans="2:2" x14ac:dyDescent="0.25">
      <c r="B363" t="str" cm="1">
        <f t="array" ref="B363">TRANSPOSE(_xlfn._xlws.SORT(_xlfn._xlws.FILTER(environModifications[environmental_modif_lev]&amp;"|"&amp;environModifications[environ_modif_name],environModifications[experiment_id]=A363)))</f>
        <v>|</v>
      </c>
    </row>
    <row r="364" spans="2:2" x14ac:dyDescent="0.25">
      <c r="B364" t="str" cm="1">
        <f t="array" ref="B364">TRANSPOSE(_xlfn._xlws.SORT(_xlfn._xlws.FILTER(environModifications[environmental_modif_lev]&amp;"|"&amp;environModifications[environ_modif_name],environModifications[experiment_id]=A364)))</f>
        <v>|</v>
      </c>
    </row>
    <row r="365" spans="2:2" x14ac:dyDescent="0.25">
      <c r="B365" t="str" cm="1">
        <f t="array" ref="B365">TRANSPOSE(_xlfn._xlws.SORT(_xlfn._xlws.FILTER(environModifications[environmental_modif_lev]&amp;"|"&amp;environModifications[environ_modif_name],environModifications[experiment_id]=A365)))</f>
        <v>|</v>
      </c>
    </row>
    <row r="366" spans="2:2" x14ac:dyDescent="0.25">
      <c r="B366" t="str" cm="1">
        <f t="array" ref="B366">TRANSPOSE(_xlfn._xlws.SORT(_xlfn._xlws.FILTER(environModifications[environmental_modif_lev]&amp;"|"&amp;environModifications[environ_modif_name],environModifications[experiment_id]=A366)))</f>
        <v>|</v>
      </c>
    </row>
    <row r="367" spans="2:2" x14ac:dyDescent="0.25">
      <c r="B367" t="str" cm="1">
        <f t="array" ref="B367">TRANSPOSE(_xlfn._xlws.SORT(_xlfn._xlws.FILTER(environModifications[environmental_modif_lev]&amp;"|"&amp;environModifications[environ_modif_name],environModifications[experiment_id]=A367)))</f>
        <v>|</v>
      </c>
    </row>
    <row r="368" spans="2:2" x14ac:dyDescent="0.25">
      <c r="B368" t="str" cm="1">
        <f t="array" ref="B368">TRANSPOSE(_xlfn._xlws.SORT(_xlfn._xlws.FILTER(environModifications[environmental_modif_lev]&amp;"|"&amp;environModifications[environ_modif_name],environModifications[experiment_id]=A368)))</f>
        <v>|</v>
      </c>
    </row>
    <row r="369" spans="2:2" x14ac:dyDescent="0.25">
      <c r="B369" t="str" cm="1">
        <f t="array" ref="B369">TRANSPOSE(_xlfn._xlws.SORT(_xlfn._xlws.FILTER(environModifications[environmental_modif_lev]&amp;"|"&amp;environModifications[environ_modif_name],environModifications[experiment_id]=A369)))</f>
        <v>|</v>
      </c>
    </row>
    <row r="370" spans="2:2" x14ac:dyDescent="0.25">
      <c r="B370" t="str" cm="1">
        <f t="array" ref="B370">TRANSPOSE(_xlfn._xlws.SORT(_xlfn._xlws.FILTER(environModifications[environmental_modif_lev]&amp;"|"&amp;environModifications[environ_modif_name],environModifications[experiment_id]=A370)))</f>
        <v>|</v>
      </c>
    </row>
    <row r="371" spans="2:2" x14ac:dyDescent="0.25">
      <c r="B371" t="str" cm="1">
        <f t="array" ref="B371">TRANSPOSE(_xlfn._xlws.SORT(_xlfn._xlws.FILTER(environModifications[environmental_modif_lev]&amp;"|"&amp;environModifications[environ_modif_name],environModifications[experiment_id]=A371)))</f>
        <v>|</v>
      </c>
    </row>
    <row r="372" spans="2:2" x14ac:dyDescent="0.25">
      <c r="B372" t="str" cm="1">
        <f t="array" ref="B372">TRANSPOSE(_xlfn._xlws.SORT(_xlfn._xlws.FILTER(environModifications[environmental_modif_lev]&amp;"|"&amp;environModifications[environ_modif_name],environModifications[experiment_id]=A372)))</f>
        <v>|</v>
      </c>
    </row>
    <row r="373" spans="2:2" x14ac:dyDescent="0.25">
      <c r="B373" t="str" cm="1">
        <f t="array" ref="B373">TRANSPOSE(_xlfn._xlws.SORT(_xlfn._xlws.FILTER(environModifications[environmental_modif_lev]&amp;"|"&amp;environModifications[environ_modif_name],environModifications[experiment_id]=A373)))</f>
        <v>|</v>
      </c>
    </row>
    <row r="374" spans="2:2" x14ac:dyDescent="0.25">
      <c r="B374" t="str" cm="1">
        <f t="array" ref="B374">TRANSPOSE(_xlfn._xlws.SORT(_xlfn._xlws.FILTER(environModifications[environmental_modif_lev]&amp;"|"&amp;environModifications[environ_modif_name],environModifications[experiment_id]=A374)))</f>
        <v>|</v>
      </c>
    </row>
    <row r="375" spans="2:2" x14ac:dyDescent="0.25">
      <c r="B375" t="str" cm="1">
        <f t="array" ref="B375">TRANSPOSE(_xlfn._xlws.SORT(_xlfn._xlws.FILTER(environModifications[environmental_modif_lev]&amp;"|"&amp;environModifications[environ_modif_name],environModifications[experiment_id]=A375)))</f>
        <v>|</v>
      </c>
    </row>
    <row r="376" spans="2:2" x14ac:dyDescent="0.25">
      <c r="B376" t="str" cm="1">
        <f t="array" ref="B376">TRANSPOSE(_xlfn._xlws.SORT(_xlfn._xlws.FILTER(environModifications[environmental_modif_lev]&amp;"|"&amp;environModifications[environ_modif_name],environModifications[experiment_id]=A376)))</f>
        <v>|</v>
      </c>
    </row>
    <row r="377" spans="2:2" x14ac:dyDescent="0.25">
      <c r="B377" t="str" cm="1">
        <f t="array" ref="B377">TRANSPOSE(_xlfn._xlws.SORT(_xlfn._xlws.FILTER(environModifications[environmental_modif_lev]&amp;"|"&amp;environModifications[environ_modif_name],environModifications[experiment_id]=A377)))</f>
        <v>|</v>
      </c>
    </row>
    <row r="378" spans="2:2" x14ac:dyDescent="0.25">
      <c r="B378" t="str" cm="1">
        <f t="array" ref="B378">TRANSPOSE(_xlfn._xlws.SORT(_xlfn._xlws.FILTER(environModifications[environmental_modif_lev]&amp;"|"&amp;environModifications[environ_modif_name],environModifications[experiment_id]=A378)))</f>
        <v>|</v>
      </c>
    </row>
    <row r="379" spans="2:2" x14ac:dyDescent="0.25">
      <c r="B379" t="str" cm="1">
        <f t="array" ref="B379">TRANSPOSE(_xlfn._xlws.SORT(_xlfn._xlws.FILTER(environModifications[environmental_modif_lev]&amp;"|"&amp;environModifications[environ_modif_name],environModifications[experiment_id]=A379)))</f>
        <v>|</v>
      </c>
    </row>
    <row r="380" spans="2:2" x14ac:dyDescent="0.25">
      <c r="B380" t="str" cm="1">
        <f t="array" ref="B380">TRANSPOSE(_xlfn._xlws.SORT(_xlfn._xlws.FILTER(environModifications[environmental_modif_lev]&amp;"|"&amp;environModifications[environ_modif_name],environModifications[experiment_id]=A380)))</f>
        <v>|</v>
      </c>
    </row>
    <row r="381" spans="2:2" x14ac:dyDescent="0.25">
      <c r="B381" t="str" cm="1">
        <f t="array" ref="B381">TRANSPOSE(_xlfn._xlws.SORT(_xlfn._xlws.FILTER(environModifications[environmental_modif_lev]&amp;"|"&amp;environModifications[environ_modif_name],environModifications[experiment_id]=A381)))</f>
        <v>|</v>
      </c>
    </row>
    <row r="382" spans="2:2" x14ac:dyDescent="0.25">
      <c r="B382" t="str" cm="1">
        <f t="array" ref="B382">TRANSPOSE(_xlfn._xlws.SORT(_xlfn._xlws.FILTER(environModifications[environmental_modif_lev]&amp;"|"&amp;environModifications[environ_modif_name],environModifications[experiment_id]=A382)))</f>
        <v>|</v>
      </c>
    </row>
    <row r="383" spans="2:2" x14ac:dyDescent="0.25">
      <c r="B383" t="str" cm="1">
        <f t="array" ref="B383">TRANSPOSE(_xlfn._xlws.SORT(_xlfn._xlws.FILTER(environModifications[environmental_modif_lev]&amp;"|"&amp;environModifications[environ_modif_name],environModifications[experiment_id]=A383)))</f>
        <v>|</v>
      </c>
    </row>
    <row r="384" spans="2:2" x14ac:dyDescent="0.25">
      <c r="B384" t="str" cm="1">
        <f t="array" ref="B384">TRANSPOSE(_xlfn._xlws.SORT(_xlfn._xlws.FILTER(environModifications[environmental_modif_lev]&amp;"|"&amp;environModifications[environ_modif_name],environModifications[experiment_id]=A384)))</f>
        <v>|</v>
      </c>
    </row>
    <row r="385" spans="2:2" x14ac:dyDescent="0.25">
      <c r="B385" t="str" cm="1">
        <f t="array" ref="B385">TRANSPOSE(_xlfn._xlws.SORT(_xlfn._xlws.FILTER(environModifications[environmental_modif_lev]&amp;"|"&amp;environModifications[environ_modif_name],environModifications[experiment_id]=A385)))</f>
        <v>|</v>
      </c>
    </row>
    <row r="386" spans="2:2" x14ac:dyDescent="0.25">
      <c r="B386" t="str" cm="1">
        <f t="array" ref="B386">TRANSPOSE(_xlfn._xlws.SORT(_xlfn._xlws.FILTER(environModifications[environmental_modif_lev]&amp;"|"&amp;environModifications[environ_modif_name],environModifications[experiment_id]=A386)))</f>
        <v>|</v>
      </c>
    </row>
    <row r="387" spans="2:2" x14ac:dyDescent="0.25">
      <c r="B387" t="str" cm="1">
        <f t="array" ref="B387">TRANSPOSE(_xlfn._xlws.SORT(_xlfn._xlws.FILTER(environModifications[environmental_modif_lev]&amp;"|"&amp;environModifications[environ_modif_name],environModifications[experiment_id]=A387)))</f>
        <v>|</v>
      </c>
    </row>
    <row r="388" spans="2:2" x14ac:dyDescent="0.25">
      <c r="B388" t="str" cm="1">
        <f t="array" ref="B388">TRANSPOSE(_xlfn._xlws.SORT(_xlfn._xlws.FILTER(environModifications[environmental_modif_lev]&amp;"|"&amp;environModifications[environ_modif_name],environModifications[experiment_id]=A388)))</f>
        <v>|</v>
      </c>
    </row>
    <row r="389" spans="2:2" x14ac:dyDescent="0.25">
      <c r="B389" t="str" cm="1">
        <f t="array" ref="B389">TRANSPOSE(_xlfn._xlws.SORT(_xlfn._xlws.FILTER(environModifications[environmental_modif_lev]&amp;"|"&amp;environModifications[environ_modif_name],environModifications[experiment_id]=A389)))</f>
        <v>|</v>
      </c>
    </row>
    <row r="390" spans="2:2" x14ac:dyDescent="0.25">
      <c r="B390" t="str" cm="1">
        <f t="array" ref="B390">TRANSPOSE(_xlfn._xlws.SORT(_xlfn._xlws.FILTER(environModifications[environmental_modif_lev]&amp;"|"&amp;environModifications[environ_modif_name],environModifications[experiment_id]=A390)))</f>
        <v>|</v>
      </c>
    </row>
    <row r="391" spans="2:2" x14ac:dyDescent="0.25">
      <c r="B391" t="str" cm="1">
        <f t="array" ref="B391">TRANSPOSE(_xlfn._xlws.SORT(_xlfn._xlws.FILTER(environModifications[environmental_modif_lev]&amp;"|"&amp;environModifications[environ_modif_name],environModifications[experiment_id]=A391)))</f>
        <v>|</v>
      </c>
    </row>
    <row r="392" spans="2:2" x14ac:dyDescent="0.25">
      <c r="B392" t="str" cm="1">
        <f t="array" ref="B392">TRANSPOSE(_xlfn._xlws.SORT(_xlfn._xlws.FILTER(environModifications[environmental_modif_lev]&amp;"|"&amp;environModifications[environ_modif_name],environModifications[experiment_id]=A392)))</f>
        <v>|</v>
      </c>
    </row>
    <row r="393" spans="2:2" x14ac:dyDescent="0.25">
      <c r="B393" t="str" cm="1">
        <f t="array" ref="B393">TRANSPOSE(_xlfn._xlws.SORT(_xlfn._xlws.FILTER(environModifications[environmental_modif_lev]&amp;"|"&amp;environModifications[environ_modif_name],environModifications[experiment_id]=A393)))</f>
        <v>|</v>
      </c>
    </row>
    <row r="394" spans="2:2" x14ac:dyDescent="0.25">
      <c r="B394" t="str" cm="1">
        <f t="array" ref="B394">TRANSPOSE(_xlfn._xlws.SORT(_xlfn._xlws.FILTER(environModifications[environmental_modif_lev]&amp;"|"&amp;environModifications[environ_modif_name],environModifications[experiment_id]=A394)))</f>
        <v>|</v>
      </c>
    </row>
    <row r="395" spans="2:2" x14ac:dyDescent="0.25">
      <c r="B395" t="str" cm="1">
        <f t="array" ref="B395">TRANSPOSE(_xlfn._xlws.SORT(_xlfn._xlws.FILTER(environModifications[environmental_modif_lev]&amp;"|"&amp;environModifications[environ_modif_name],environModifications[experiment_id]=A395)))</f>
        <v>|</v>
      </c>
    </row>
    <row r="396" spans="2:2" x14ac:dyDescent="0.25">
      <c r="B396" t="str" cm="1">
        <f t="array" ref="B396">TRANSPOSE(_xlfn._xlws.SORT(_xlfn._xlws.FILTER(environModifications[environmental_modif_lev]&amp;"|"&amp;environModifications[environ_modif_name],environModifications[experiment_id]=A396)))</f>
        <v>|</v>
      </c>
    </row>
    <row r="397" spans="2:2" x14ac:dyDescent="0.25">
      <c r="B397" t="str" cm="1">
        <f t="array" ref="B397">TRANSPOSE(_xlfn._xlws.SORT(_xlfn._xlws.FILTER(environModifications[environmental_modif_lev]&amp;"|"&amp;environModifications[environ_modif_name],environModifications[experiment_id]=A397)))</f>
        <v>|</v>
      </c>
    </row>
    <row r="398" spans="2:2" x14ac:dyDescent="0.25">
      <c r="B398" t="str" cm="1">
        <f t="array" ref="B398">TRANSPOSE(_xlfn._xlws.SORT(_xlfn._xlws.FILTER(environModifications[environmental_modif_lev]&amp;"|"&amp;environModifications[environ_modif_name],environModifications[experiment_id]=A398)))</f>
        <v>|</v>
      </c>
    </row>
    <row r="399" spans="2:2" x14ac:dyDescent="0.25">
      <c r="B399" t="str" cm="1">
        <f t="array" ref="B399">TRANSPOSE(_xlfn._xlws.SORT(_xlfn._xlws.FILTER(environModifications[environmental_modif_lev]&amp;"|"&amp;environModifications[environ_modif_name],environModifications[experiment_id]=A399)))</f>
        <v>|</v>
      </c>
    </row>
    <row r="400" spans="2:2" x14ac:dyDescent="0.25">
      <c r="B400" t="str" cm="1">
        <f t="array" ref="B400">TRANSPOSE(_xlfn._xlws.SORT(_xlfn._xlws.FILTER(environModifications[environmental_modif_lev]&amp;"|"&amp;environModifications[environ_modif_name],environModifications[experiment_id]=A400)))</f>
        <v>|</v>
      </c>
    </row>
    <row r="401" spans="2:2" x14ac:dyDescent="0.25">
      <c r="B401" t="str" cm="1">
        <f t="array" ref="B401">TRANSPOSE(_xlfn._xlws.SORT(_xlfn._xlws.FILTER(environModifications[environmental_modif_lev]&amp;"|"&amp;environModifications[environ_modif_name],environModifications[experiment_id]=A401)))</f>
        <v>|</v>
      </c>
    </row>
    <row r="402" spans="2:2" x14ac:dyDescent="0.25">
      <c r="B402" t="str" cm="1">
        <f t="array" ref="B402">TRANSPOSE(_xlfn._xlws.SORT(_xlfn._xlws.FILTER(environModifications[environmental_modif_lev]&amp;"|"&amp;environModifications[environ_modif_name],environModifications[experiment_id]=A402)))</f>
        <v>|</v>
      </c>
    </row>
    <row r="403" spans="2:2" x14ac:dyDescent="0.25">
      <c r="B403" t="str" cm="1">
        <f t="array" ref="B403">TRANSPOSE(_xlfn._xlws.SORT(_xlfn._xlws.FILTER(environModifications[environmental_modif_lev]&amp;"|"&amp;environModifications[environ_modif_name],environModifications[experiment_id]=A403)))</f>
        <v>|</v>
      </c>
    </row>
    <row r="404" spans="2:2" x14ac:dyDescent="0.25">
      <c r="B404" t="str" cm="1">
        <f t="array" ref="B404">TRANSPOSE(_xlfn._xlws.SORT(_xlfn._xlws.FILTER(environModifications[environmental_modif_lev]&amp;"|"&amp;environModifications[environ_modif_name],environModifications[experiment_id]=A404)))</f>
        <v>|</v>
      </c>
    </row>
    <row r="405" spans="2:2" x14ac:dyDescent="0.25">
      <c r="B405" t="str" cm="1">
        <f t="array" ref="B405">TRANSPOSE(_xlfn._xlws.SORT(_xlfn._xlws.FILTER(environModifications[environmental_modif_lev]&amp;"|"&amp;environModifications[environ_modif_name],environModifications[experiment_id]=A405)))</f>
        <v>|</v>
      </c>
    </row>
    <row r="406" spans="2:2" x14ac:dyDescent="0.25">
      <c r="B406" t="str" cm="1">
        <f t="array" ref="B406">TRANSPOSE(_xlfn._xlws.SORT(_xlfn._xlws.FILTER(environModifications[environmental_modif_lev]&amp;"|"&amp;environModifications[environ_modif_name],environModifications[experiment_id]=A406)))</f>
        <v>|</v>
      </c>
    </row>
    <row r="407" spans="2:2" x14ac:dyDescent="0.25">
      <c r="B407" t="str" cm="1">
        <f t="array" ref="B407">TRANSPOSE(_xlfn._xlws.SORT(_xlfn._xlws.FILTER(environModifications[environmental_modif_lev]&amp;"|"&amp;environModifications[environ_modif_name],environModifications[experiment_id]=A407)))</f>
        <v>|</v>
      </c>
    </row>
    <row r="408" spans="2:2" x14ac:dyDescent="0.25">
      <c r="B408" t="str" cm="1">
        <f t="array" ref="B408">TRANSPOSE(_xlfn._xlws.SORT(_xlfn._xlws.FILTER(environModifications[environmental_modif_lev]&amp;"|"&amp;environModifications[environ_modif_name],environModifications[experiment_id]=A408)))</f>
        <v>|</v>
      </c>
    </row>
    <row r="409" spans="2:2" x14ac:dyDescent="0.25">
      <c r="B409" t="str" cm="1">
        <f t="array" ref="B409">TRANSPOSE(_xlfn._xlws.SORT(_xlfn._xlws.FILTER(environModifications[environmental_modif_lev]&amp;"|"&amp;environModifications[environ_modif_name],environModifications[experiment_id]=A409)))</f>
        <v>|</v>
      </c>
    </row>
    <row r="410" spans="2:2" x14ac:dyDescent="0.25">
      <c r="B410" t="str" cm="1">
        <f t="array" ref="B410">TRANSPOSE(_xlfn._xlws.SORT(_xlfn._xlws.FILTER(environModifications[environmental_modif_lev]&amp;"|"&amp;environModifications[environ_modif_name],environModifications[experiment_id]=A410)))</f>
        <v>|</v>
      </c>
    </row>
    <row r="411" spans="2:2" x14ac:dyDescent="0.25">
      <c r="B411" t="str" cm="1">
        <f t="array" ref="B411">TRANSPOSE(_xlfn._xlws.SORT(_xlfn._xlws.FILTER(environModifications[environmental_modif_lev]&amp;"|"&amp;environModifications[environ_modif_name],environModifications[experiment_id]=A411)))</f>
        <v>|</v>
      </c>
    </row>
    <row r="412" spans="2:2" x14ac:dyDescent="0.25">
      <c r="B412" t="str" cm="1">
        <f t="array" ref="B412">TRANSPOSE(_xlfn._xlws.SORT(_xlfn._xlws.FILTER(environModifications[environmental_modif_lev]&amp;"|"&amp;environModifications[environ_modif_name],environModifications[experiment_id]=A412)))</f>
        <v>|</v>
      </c>
    </row>
    <row r="413" spans="2:2" x14ac:dyDescent="0.25">
      <c r="B413" t="str" cm="1">
        <f t="array" ref="B413">TRANSPOSE(_xlfn._xlws.SORT(_xlfn._xlws.FILTER(environModifications[environmental_modif_lev]&amp;"|"&amp;environModifications[environ_modif_name],environModifications[experiment_id]=A413)))</f>
        <v>|</v>
      </c>
    </row>
    <row r="414" spans="2:2" x14ac:dyDescent="0.25">
      <c r="B414" t="str" cm="1">
        <f t="array" ref="B414">TRANSPOSE(_xlfn._xlws.SORT(_xlfn._xlws.FILTER(environModifications[environmental_modif_lev]&amp;"|"&amp;environModifications[environ_modif_name],environModifications[experiment_id]=A414)))</f>
        <v>|</v>
      </c>
    </row>
    <row r="415" spans="2:2" x14ac:dyDescent="0.25">
      <c r="B415" t="str" cm="1">
        <f t="array" ref="B415">TRANSPOSE(_xlfn._xlws.SORT(_xlfn._xlws.FILTER(environModifications[environmental_modif_lev]&amp;"|"&amp;environModifications[environ_modif_name],environModifications[experiment_id]=A415)))</f>
        <v>|</v>
      </c>
    </row>
    <row r="416" spans="2:2" x14ac:dyDescent="0.25">
      <c r="B416" t="str" cm="1">
        <f t="array" ref="B416">TRANSPOSE(_xlfn._xlws.SORT(_xlfn._xlws.FILTER(environModifications[environmental_modif_lev]&amp;"|"&amp;environModifications[environ_modif_name],environModifications[experiment_id]=A416)))</f>
        <v>|</v>
      </c>
    </row>
    <row r="417" spans="2:2" x14ac:dyDescent="0.25">
      <c r="B417" t="str" cm="1">
        <f t="array" ref="B417">TRANSPOSE(_xlfn._xlws.SORT(_xlfn._xlws.FILTER(environModifications[environmental_modif_lev]&amp;"|"&amp;environModifications[environ_modif_name],environModifications[experiment_id]=A417)))</f>
        <v>|</v>
      </c>
    </row>
    <row r="418" spans="2:2" x14ac:dyDescent="0.25">
      <c r="B418" t="str" cm="1">
        <f t="array" ref="B418">TRANSPOSE(_xlfn._xlws.SORT(_xlfn._xlws.FILTER(environModifications[environmental_modif_lev]&amp;"|"&amp;environModifications[environ_modif_name],environModifications[experiment_id]=A418)))</f>
        <v>|</v>
      </c>
    </row>
    <row r="419" spans="2:2" x14ac:dyDescent="0.25">
      <c r="B419" t="str" cm="1">
        <f t="array" ref="B419">TRANSPOSE(_xlfn._xlws.SORT(_xlfn._xlws.FILTER(environModifications[environmental_modif_lev]&amp;"|"&amp;environModifications[environ_modif_name],environModifications[experiment_id]=A419)))</f>
        <v>|</v>
      </c>
    </row>
    <row r="420" spans="2:2" x14ac:dyDescent="0.25">
      <c r="B420" t="str" cm="1">
        <f t="array" ref="B420">TRANSPOSE(_xlfn._xlws.SORT(_xlfn._xlws.FILTER(environModifications[environmental_modif_lev]&amp;"|"&amp;environModifications[environ_modif_name],environModifications[experiment_id]=A420)))</f>
        <v>|</v>
      </c>
    </row>
    <row r="421" spans="2:2" x14ac:dyDescent="0.25">
      <c r="B421" t="str" cm="1">
        <f t="array" ref="B421">TRANSPOSE(_xlfn._xlws.SORT(_xlfn._xlws.FILTER(environModifications[environmental_modif_lev]&amp;"|"&amp;environModifications[environ_modif_name],environModifications[experiment_id]=A421)))</f>
        <v>|</v>
      </c>
    </row>
    <row r="422" spans="2:2" x14ac:dyDescent="0.25">
      <c r="B422" t="str" cm="1">
        <f t="array" ref="B422">TRANSPOSE(_xlfn._xlws.SORT(_xlfn._xlws.FILTER(environModifications[environmental_modif_lev]&amp;"|"&amp;environModifications[environ_modif_name],environModifications[experiment_id]=A422)))</f>
        <v>|</v>
      </c>
    </row>
    <row r="423" spans="2:2" x14ac:dyDescent="0.25">
      <c r="B423" t="str" cm="1">
        <f t="array" ref="B423">TRANSPOSE(_xlfn._xlws.SORT(_xlfn._xlws.FILTER(environModifications[environmental_modif_lev]&amp;"|"&amp;environModifications[environ_modif_name],environModifications[experiment_id]=A423)))</f>
        <v>|</v>
      </c>
    </row>
    <row r="424" spans="2:2" x14ac:dyDescent="0.25">
      <c r="B424" t="str" cm="1">
        <f t="array" ref="B424">TRANSPOSE(_xlfn._xlws.SORT(_xlfn._xlws.FILTER(environModifications[environmental_modif_lev]&amp;"|"&amp;environModifications[environ_modif_name],environModifications[experiment_id]=A424)))</f>
        <v>|</v>
      </c>
    </row>
    <row r="425" spans="2:2" x14ac:dyDescent="0.25">
      <c r="B425" t="str" cm="1">
        <f t="array" ref="B425">TRANSPOSE(_xlfn._xlws.SORT(_xlfn._xlws.FILTER(environModifications[environmental_modif_lev]&amp;"|"&amp;environModifications[environ_modif_name],environModifications[experiment_id]=A425)))</f>
        <v>|</v>
      </c>
    </row>
    <row r="426" spans="2:2" x14ac:dyDescent="0.25">
      <c r="B426" t="str" cm="1">
        <f t="array" ref="B426">TRANSPOSE(_xlfn._xlws.SORT(_xlfn._xlws.FILTER(environModifications[environmental_modif_lev]&amp;"|"&amp;environModifications[environ_modif_name],environModifications[experiment_id]=A426)))</f>
        <v>|</v>
      </c>
    </row>
    <row r="427" spans="2:2" x14ac:dyDescent="0.25">
      <c r="B427" t="str" cm="1">
        <f t="array" ref="B427">TRANSPOSE(_xlfn._xlws.SORT(_xlfn._xlws.FILTER(environModifications[environmental_modif_lev]&amp;"|"&amp;environModifications[environ_modif_name],environModifications[experiment_id]=A427)))</f>
        <v>|</v>
      </c>
    </row>
    <row r="428" spans="2:2" x14ac:dyDescent="0.25">
      <c r="B428" t="str" cm="1">
        <f t="array" ref="B428">TRANSPOSE(_xlfn._xlws.SORT(_xlfn._xlws.FILTER(environModifications[environmental_modif_lev]&amp;"|"&amp;environModifications[environ_modif_name],environModifications[experiment_id]=A428)))</f>
        <v>|</v>
      </c>
    </row>
    <row r="429" spans="2:2" x14ac:dyDescent="0.25">
      <c r="B429" t="str" cm="1">
        <f t="array" ref="B429">TRANSPOSE(_xlfn._xlws.SORT(_xlfn._xlws.FILTER(environModifications[environmental_modif_lev]&amp;"|"&amp;environModifications[environ_modif_name],environModifications[experiment_id]=A429)))</f>
        <v>|</v>
      </c>
    </row>
    <row r="430" spans="2:2" x14ac:dyDescent="0.25">
      <c r="B430" t="str" cm="1">
        <f t="array" ref="B430">TRANSPOSE(_xlfn._xlws.SORT(_xlfn._xlws.FILTER(environModifications[environmental_modif_lev]&amp;"|"&amp;environModifications[environ_modif_name],environModifications[experiment_id]=A430)))</f>
        <v>|</v>
      </c>
    </row>
    <row r="431" spans="2:2" x14ac:dyDescent="0.25">
      <c r="B431" t="str" cm="1">
        <f t="array" ref="B431">TRANSPOSE(_xlfn._xlws.SORT(_xlfn._xlws.FILTER(environModifications[environmental_modif_lev]&amp;"|"&amp;environModifications[environ_modif_name],environModifications[experiment_id]=A431)))</f>
        <v>|</v>
      </c>
    </row>
    <row r="432" spans="2:2" x14ac:dyDescent="0.25">
      <c r="B432" t="str" cm="1">
        <f t="array" ref="B432">TRANSPOSE(_xlfn._xlws.SORT(_xlfn._xlws.FILTER(environModifications[environmental_modif_lev]&amp;"|"&amp;environModifications[environ_modif_name],environModifications[experiment_id]=A432)))</f>
        <v>|</v>
      </c>
    </row>
    <row r="433" spans="2:2" x14ac:dyDescent="0.25">
      <c r="B433" t="str" cm="1">
        <f t="array" ref="B433">TRANSPOSE(_xlfn._xlws.SORT(_xlfn._xlws.FILTER(environModifications[environmental_modif_lev]&amp;"|"&amp;environModifications[environ_modif_name],environModifications[experiment_id]=A433)))</f>
        <v>|</v>
      </c>
    </row>
    <row r="434" spans="2:2" x14ac:dyDescent="0.25">
      <c r="B434" t="str" cm="1">
        <f t="array" ref="B434">TRANSPOSE(_xlfn._xlws.SORT(_xlfn._xlws.FILTER(environModifications[environmental_modif_lev]&amp;"|"&amp;environModifications[environ_modif_name],environModifications[experiment_id]=A434)))</f>
        <v>|</v>
      </c>
    </row>
    <row r="435" spans="2:2" x14ac:dyDescent="0.25">
      <c r="B435" t="str" cm="1">
        <f t="array" ref="B435">TRANSPOSE(_xlfn._xlws.SORT(_xlfn._xlws.FILTER(environModifications[environmental_modif_lev]&amp;"|"&amp;environModifications[environ_modif_name],environModifications[experiment_id]=A435)))</f>
        <v>|</v>
      </c>
    </row>
    <row r="436" spans="2:2" x14ac:dyDescent="0.25">
      <c r="B436" t="str" cm="1">
        <f t="array" ref="B436">TRANSPOSE(_xlfn._xlws.SORT(_xlfn._xlws.FILTER(environModifications[environmental_modif_lev]&amp;"|"&amp;environModifications[environ_modif_name],environModifications[experiment_id]=A436)))</f>
        <v>|</v>
      </c>
    </row>
    <row r="437" spans="2:2" x14ac:dyDescent="0.25">
      <c r="B437" t="str" cm="1">
        <f t="array" ref="B437">TRANSPOSE(_xlfn._xlws.SORT(_xlfn._xlws.FILTER(environModifications[environmental_modif_lev]&amp;"|"&amp;environModifications[environ_modif_name],environModifications[experiment_id]=A437)))</f>
        <v>|</v>
      </c>
    </row>
    <row r="438" spans="2:2" x14ac:dyDescent="0.25">
      <c r="B438" t="str" cm="1">
        <f t="array" ref="B438">TRANSPOSE(_xlfn._xlws.SORT(_xlfn._xlws.FILTER(environModifications[environmental_modif_lev]&amp;"|"&amp;environModifications[environ_modif_name],environModifications[experiment_id]=A438)))</f>
        <v>|</v>
      </c>
    </row>
    <row r="439" spans="2:2" x14ac:dyDescent="0.25">
      <c r="B439" t="str" cm="1">
        <f t="array" ref="B439">TRANSPOSE(_xlfn._xlws.SORT(_xlfn._xlws.FILTER(environModifications[environmental_modif_lev]&amp;"|"&amp;environModifications[environ_modif_name],environModifications[experiment_id]=A439)))</f>
        <v>|</v>
      </c>
    </row>
    <row r="440" spans="2:2" x14ac:dyDescent="0.25">
      <c r="B440" t="str" cm="1">
        <f t="array" ref="B440">TRANSPOSE(_xlfn._xlws.SORT(_xlfn._xlws.FILTER(environModifications[environmental_modif_lev]&amp;"|"&amp;environModifications[environ_modif_name],environModifications[experiment_id]=A440)))</f>
        <v>|</v>
      </c>
    </row>
    <row r="441" spans="2:2" x14ac:dyDescent="0.25">
      <c r="B441" t="str" cm="1">
        <f t="array" ref="B441">TRANSPOSE(_xlfn._xlws.SORT(_xlfn._xlws.FILTER(environModifications[environmental_modif_lev]&amp;"|"&amp;environModifications[environ_modif_name],environModifications[experiment_id]=A441)))</f>
        <v>|</v>
      </c>
    </row>
    <row r="442" spans="2:2" x14ac:dyDescent="0.25">
      <c r="B442" t="str" cm="1">
        <f t="array" ref="B442">TRANSPOSE(_xlfn._xlws.SORT(_xlfn._xlws.FILTER(environModifications[environmental_modif_lev]&amp;"|"&amp;environModifications[environ_modif_name],environModifications[experiment_id]=A442)))</f>
        <v>|</v>
      </c>
    </row>
    <row r="443" spans="2:2" x14ac:dyDescent="0.25">
      <c r="B443" t="str" cm="1">
        <f t="array" ref="B443">TRANSPOSE(_xlfn._xlws.SORT(_xlfn._xlws.FILTER(environModifications[environmental_modif_lev]&amp;"|"&amp;environModifications[environ_modif_name],environModifications[experiment_id]=A443)))</f>
        <v>|</v>
      </c>
    </row>
    <row r="444" spans="2:2" x14ac:dyDescent="0.25">
      <c r="B444" t="str" cm="1">
        <f t="array" ref="B444">TRANSPOSE(_xlfn._xlws.SORT(_xlfn._xlws.FILTER(environModifications[environmental_modif_lev]&amp;"|"&amp;environModifications[environ_modif_name],environModifications[experiment_id]=A444)))</f>
        <v>|</v>
      </c>
    </row>
    <row r="445" spans="2:2" x14ac:dyDescent="0.25">
      <c r="B445" t="str" cm="1">
        <f t="array" ref="B445">TRANSPOSE(_xlfn._xlws.SORT(_xlfn._xlws.FILTER(environModifications[environmental_modif_lev]&amp;"|"&amp;environModifications[environ_modif_name],environModifications[experiment_id]=A445)))</f>
        <v>|</v>
      </c>
    </row>
    <row r="446" spans="2:2" x14ac:dyDescent="0.25">
      <c r="B446" t="str" cm="1">
        <f t="array" ref="B446">TRANSPOSE(_xlfn._xlws.SORT(_xlfn._xlws.FILTER(environModifications[environmental_modif_lev]&amp;"|"&amp;environModifications[environ_modif_name],environModifications[experiment_id]=A446)))</f>
        <v>|</v>
      </c>
    </row>
    <row r="447" spans="2:2" x14ac:dyDescent="0.25">
      <c r="B447" t="str" cm="1">
        <f t="array" ref="B447">TRANSPOSE(_xlfn._xlws.SORT(_xlfn._xlws.FILTER(environModifications[environmental_modif_lev]&amp;"|"&amp;environModifications[environ_modif_name],environModifications[experiment_id]=A447)))</f>
        <v>|</v>
      </c>
    </row>
    <row r="448" spans="2:2" x14ac:dyDescent="0.25">
      <c r="B448" t="str" cm="1">
        <f t="array" ref="B448">TRANSPOSE(_xlfn._xlws.SORT(_xlfn._xlws.FILTER(environModifications[environmental_modif_lev]&amp;"|"&amp;environModifications[environ_modif_name],environModifications[experiment_id]=A448)))</f>
        <v>|</v>
      </c>
    </row>
    <row r="449" spans="2:2" x14ac:dyDescent="0.25">
      <c r="B449" t="str" cm="1">
        <f t="array" ref="B449">TRANSPOSE(_xlfn._xlws.SORT(_xlfn._xlws.FILTER(environModifications[environmental_modif_lev]&amp;"|"&amp;environModifications[environ_modif_name],environModifications[experiment_id]=A449)))</f>
        <v>|</v>
      </c>
    </row>
    <row r="450" spans="2:2" x14ac:dyDescent="0.25">
      <c r="B450" t="str" cm="1">
        <f t="array" ref="B450">TRANSPOSE(_xlfn._xlws.SORT(_xlfn._xlws.FILTER(environModifications[environmental_modif_lev]&amp;"|"&amp;environModifications[environ_modif_name],environModifications[experiment_id]=A450)))</f>
        <v>|</v>
      </c>
    </row>
    <row r="451" spans="2:2" x14ac:dyDescent="0.25">
      <c r="B451" t="str" cm="1">
        <f t="array" ref="B451">TRANSPOSE(_xlfn._xlws.SORT(_xlfn._xlws.FILTER(environModifications[environmental_modif_lev]&amp;"|"&amp;environModifications[environ_modif_name],environModifications[experiment_id]=A451)))</f>
        <v>|</v>
      </c>
    </row>
    <row r="452" spans="2:2" x14ac:dyDescent="0.25">
      <c r="B452" t="str" cm="1">
        <f t="array" ref="B452">TRANSPOSE(_xlfn._xlws.SORT(_xlfn._xlws.FILTER(environModifications[environmental_modif_lev]&amp;"|"&amp;environModifications[environ_modif_name],environModifications[experiment_id]=A452)))</f>
        <v>|</v>
      </c>
    </row>
    <row r="453" spans="2:2" x14ac:dyDescent="0.25">
      <c r="B453" t="str" cm="1">
        <f t="array" ref="B453">TRANSPOSE(_xlfn._xlws.SORT(_xlfn._xlws.FILTER(environModifications[environmental_modif_lev]&amp;"|"&amp;environModifications[environ_modif_name],environModifications[experiment_id]=A453)))</f>
        <v>|</v>
      </c>
    </row>
    <row r="454" spans="2:2" x14ac:dyDescent="0.25">
      <c r="B454" t="str" cm="1">
        <f t="array" ref="B454">TRANSPOSE(_xlfn._xlws.SORT(_xlfn._xlws.FILTER(environModifications[environmental_modif_lev]&amp;"|"&amp;environModifications[environ_modif_name],environModifications[experiment_id]=A454)))</f>
        <v>|</v>
      </c>
    </row>
    <row r="455" spans="2:2" x14ac:dyDescent="0.25">
      <c r="B455" t="str" cm="1">
        <f t="array" ref="B455">TRANSPOSE(_xlfn._xlws.SORT(_xlfn._xlws.FILTER(environModifications[environmental_modif_lev]&amp;"|"&amp;environModifications[environ_modif_name],environModifications[experiment_id]=A455)))</f>
        <v>|</v>
      </c>
    </row>
    <row r="456" spans="2:2" x14ac:dyDescent="0.25">
      <c r="B456" t="str" cm="1">
        <f t="array" ref="B456">TRANSPOSE(_xlfn._xlws.SORT(_xlfn._xlws.FILTER(environModifications[environmental_modif_lev]&amp;"|"&amp;environModifications[environ_modif_name],environModifications[experiment_id]=A456)))</f>
        <v>|</v>
      </c>
    </row>
    <row r="457" spans="2:2" x14ac:dyDescent="0.25">
      <c r="B457" t="str" cm="1">
        <f t="array" ref="B457">TRANSPOSE(_xlfn._xlws.SORT(_xlfn._xlws.FILTER(environModifications[environmental_modif_lev]&amp;"|"&amp;environModifications[environ_modif_name],environModifications[experiment_id]=A457)))</f>
        <v>|</v>
      </c>
    </row>
    <row r="458" spans="2:2" x14ac:dyDescent="0.25">
      <c r="B458" t="str" cm="1">
        <f t="array" ref="B458">TRANSPOSE(_xlfn._xlws.SORT(_xlfn._xlws.FILTER(environModifications[environmental_modif_lev]&amp;"|"&amp;environModifications[environ_modif_name],environModifications[experiment_id]=A458)))</f>
        <v>|</v>
      </c>
    </row>
    <row r="459" spans="2:2" x14ac:dyDescent="0.25">
      <c r="B459" t="str" cm="1">
        <f t="array" ref="B459">TRANSPOSE(_xlfn._xlws.SORT(_xlfn._xlws.FILTER(environModifications[environmental_modif_lev]&amp;"|"&amp;environModifications[environ_modif_name],environModifications[experiment_id]=A459)))</f>
        <v>|</v>
      </c>
    </row>
    <row r="460" spans="2:2" x14ac:dyDescent="0.25">
      <c r="B460" t="str" cm="1">
        <f t="array" ref="B460">TRANSPOSE(_xlfn._xlws.SORT(_xlfn._xlws.FILTER(environModifications[environmental_modif_lev]&amp;"|"&amp;environModifications[environ_modif_name],environModifications[experiment_id]=A460)))</f>
        <v>|</v>
      </c>
    </row>
    <row r="461" spans="2:2" x14ac:dyDescent="0.25">
      <c r="B461" t="str" cm="1">
        <f t="array" ref="B461">TRANSPOSE(_xlfn._xlws.SORT(_xlfn._xlws.FILTER(environModifications[environmental_modif_lev]&amp;"|"&amp;environModifications[environ_modif_name],environModifications[experiment_id]=A461)))</f>
        <v>|</v>
      </c>
    </row>
    <row r="462" spans="2:2" x14ac:dyDescent="0.25">
      <c r="B462" t="str" cm="1">
        <f t="array" ref="B462">TRANSPOSE(_xlfn._xlws.SORT(_xlfn._xlws.FILTER(environModifications[environmental_modif_lev]&amp;"|"&amp;environModifications[environ_modif_name],environModifications[experiment_id]=A462)))</f>
        <v>|</v>
      </c>
    </row>
    <row r="463" spans="2:2" x14ac:dyDescent="0.25">
      <c r="B463" t="str" cm="1">
        <f t="array" ref="B463">TRANSPOSE(_xlfn._xlws.SORT(_xlfn._xlws.FILTER(environModifications[environmental_modif_lev]&amp;"|"&amp;environModifications[environ_modif_name],environModifications[experiment_id]=A463)))</f>
        <v>|</v>
      </c>
    </row>
    <row r="464" spans="2:2" x14ac:dyDescent="0.25">
      <c r="B464" t="str" cm="1">
        <f t="array" ref="B464">TRANSPOSE(_xlfn._xlws.SORT(_xlfn._xlws.FILTER(environModifications[environmental_modif_lev]&amp;"|"&amp;environModifications[environ_modif_name],environModifications[experiment_id]=A464)))</f>
        <v>|</v>
      </c>
    </row>
    <row r="465" spans="2:2" x14ac:dyDescent="0.25">
      <c r="B465" t="str" cm="1">
        <f t="array" ref="B465">TRANSPOSE(_xlfn._xlws.SORT(_xlfn._xlws.FILTER(environModifications[environmental_modif_lev]&amp;"|"&amp;environModifications[environ_modif_name],environModifications[experiment_id]=A465)))</f>
        <v>|</v>
      </c>
    </row>
    <row r="466" spans="2:2" x14ac:dyDescent="0.25">
      <c r="B466" t="str" cm="1">
        <f t="array" ref="B466">TRANSPOSE(_xlfn._xlws.SORT(_xlfn._xlws.FILTER(environModifications[environmental_modif_lev]&amp;"|"&amp;environModifications[environ_modif_name],environModifications[experiment_id]=A466)))</f>
        <v>|</v>
      </c>
    </row>
    <row r="467" spans="2:2" x14ac:dyDescent="0.25">
      <c r="B467" t="str" cm="1">
        <f t="array" ref="B467">TRANSPOSE(_xlfn._xlws.SORT(_xlfn._xlws.FILTER(environModifications[environmental_modif_lev]&amp;"|"&amp;environModifications[environ_modif_name],environModifications[experiment_id]=A467)))</f>
        <v>|</v>
      </c>
    </row>
    <row r="468" spans="2:2" x14ac:dyDescent="0.25">
      <c r="B468" t="str" cm="1">
        <f t="array" ref="B468">TRANSPOSE(_xlfn._xlws.SORT(_xlfn._xlws.FILTER(environModifications[environmental_modif_lev]&amp;"|"&amp;environModifications[environ_modif_name],environModifications[experiment_id]=A468)))</f>
        <v>|</v>
      </c>
    </row>
    <row r="469" spans="2:2" x14ac:dyDescent="0.25">
      <c r="B469" t="str" cm="1">
        <f t="array" ref="B469">TRANSPOSE(_xlfn._xlws.SORT(_xlfn._xlws.FILTER(environModifications[environmental_modif_lev]&amp;"|"&amp;environModifications[environ_modif_name],environModifications[experiment_id]=A469)))</f>
        <v>|</v>
      </c>
    </row>
    <row r="470" spans="2:2" x14ac:dyDescent="0.25">
      <c r="B470" t="str" cm="1">
        <f t="array" ref="B470">TRANSPOSE(_xlfn._xlws.SORT(_xlfn._xlws.FILTER(environModifications[environmental_modif_lev]&amp;"|"&amp;environModifications[environ_modif_name],environModifications[experiment_id]=A470)))</f>
        <v>|</v>
      </c>
    </row>
    <row r="471" spans="2:2" x14ac:dyDescent="0.25">
      <c r="B471" t="str" cm="1">
        <f t="array" ref="B471">TRANSPOSE(_xlfn._xlws.SORT(_xlfn._xlws.FILTER(environModifications[environmental_modif_lev]&amp;"|"&amp;environModifications[environ_modif_name],environModifications[experiment_id]=A471)))</f>
        <v>|</v>
      </c>
    </row>
    <row r="472" spans="2:2" x14ac:dyDescent="0.25">
      <c r="B472" t="str" cm="1">
        <f t="array" ref="B472">TRANSPOSE(_xlfn._xlws.SORT(_xlfn._xlws.FILTER(environModifications[environmental_modif_lev]&amp;"|"&amp;environModifications[environ_modif_name],environModifications[experiment_id]=A472)))</f>
        <v>|</v>
      </c>
    </row>
    <row r="473" spans="2:2" x14ac:dyDescent="0.25">
      <c r="B473" t="str" cm="1">
        <f t="array" ref="B473">TRANSPOSE(_xlfn._xlws.SORT(_xlfn._xlws.FILTER(environModifications[environmental_modif_lev]&amp;"|"&amp;environModifications[environ_modif_name],environModifications[experiment_id]=A473)))</f>
        <v>|</v>
      </c>
    </row>
    <row r="474" spans="2:2" x14ac:dyDescent="0.25">
      <c r="B474" t="str" cm="1">
        <f t="array" ref="B474">TRANSPOSE(_xlfn._xlws.SORT(_xlfn._xlws.FILTER(environModifications[environmental_modif_lev]&amp;"|"&amp;environModifications[environ_modif_name],environModifications[experiment_id]=A474)))</f>
        <v>|</v>
      </c>
    </row>
    <row r="475" spans="2:2" x14ac:dyDescent="0.25">
      <c r="B475" t="str" cm="1">
        <f t="array" ref="B475">TRANSPOSE(_xlfn._xlws.SORT(_xlfn._xlws.FILTER(environModifications[environmental_modif_lev]&amp;"|"&amp;environModifications[environ_modif_name],environModifications[experiment_id]=A475)))</f>
        <v>|</v>
      </c>
    </row>
    <row r="476" spans="2:2" x14ac:dyDescent="0.25">
      <c r="B476" t="str" cm="1">
        <f t="array" ref="B476">TRANSPOSE(_xlfn._xlws.SORT(_xlfn._xlws.FILTER(environModifications[environmental_modif_lev]&amp;"|"&amp;environModifications[environ_modif_name],environModifications[experiment_id]=A476)))</f>
        <v>|</v>
      </c>
    </row>
    <row r="477" spans="2:2" x14ac:dyDescent="0.25">
      <c r="B477" t="str" cm="1">
        <f t="array" ref="B477">TRANSPOSE(_xlfn._xlws.SORT(_xlfn._xlws.FILTER(environModifications[environmental_modif_lev]&amp;"|"&amp;environModifications[environ_modif_name],environModifications[experiment_id]=A477)))</f>
        <v>|</v>
      </c>
    </row>
    <row r="478" spans="2:2" x14ac:dyDescent="0.25">
      <c r="B478" t="str" cm="1">
        <f t="array" ref="B478">TRANSPOSE(_xlfn._xlws.SORT(_xlfn._xlws.FILTER(environModifications[environmental_modif_lev]&amp;"|"&amp;environModifications[environ_modif_name],environModifications[experiment_id]=A478)))</f>
        <v>|</v>
      </c>
    </row>
    <row r="479" spans="2:2" x14ac:dyDescent="0.25">
      <c r="B479" t="str" cm="1">
        <f t="array" ref="B479">TRANSPOSE(_xlfn._xlws.SORT(_xlfn._xlws.FILTER(environModifications[environmental_modif_lev]&amp;"|"&amp;environModifications[environ_modif_name],environModifications[experiment_id]=A479)))</f>
        <v>|</v>
      </c>
    </row>
    <row r="480" spans="2:2" x14ac:dyDescent="0.25">
      <c r="B480" t="str" cm="1">
        <f t="array" ref="B480">TRANSPOSE(_xlfn._xlws.SORT(_xlfn._xlws.FILTER(environModifications[environmental_modif_lev]&amp;"|"&amp;environModifications[environ_modif_name],environModifications[experiment_id]=A480)))</f>
        <v>|</v>
      </c>
    </row>
    <row r="481" spans="2:2" x14ac:dyDescent="0.25">
      <c r="B481" t="str" cm="1">
        <f t="array" ref="B481">TRANSPOSE(_xlfn._xlws.SORT(_xlfn._xlws.FILTER(environModifications[environmental_modif_lev]&amp;"|"&amp;environModifications[environ_modif_name],environModifications[experiment_id]=A481)))</f>
        <v>|</v>
      </c>
    </row>
    <row r="482" spans="2:2" x14ac:dyDescent="0.25">
      <c r="B482" t="str" cm="1">
        <f t="array" ref="B482">TRANSPOSE(_xlfn._xlws.SORT(_xlfn._xlws.FILTER(environModifications[environmental_modif_lev]&amp;"|"&amp;environModifications[environ_modif_name],environModifications[experiment_id]=A482)))</f>
        <v>|</v>
      </c>
    </row>
    <row r="483" spans="2:2" x14ac:dyDescent="0.25">
      <c r="B483" t="str" cm="1">
        <f t="array" ref="B483">TRANSPOSE(_xlfn._xlws.SORT(_xlfn._xlws.FILTER(environModifications[environmental_modif_lev]&amp;"|"&amp;environModifications[environ_modif_name],environModifications[experiment_id]=A483)))</f>
        <v>|</v>
      </c>
    </row>
    <row r="484" spans="2:2" x14ac:dyDescent="0.25">
      <c r="B484" t="str" cm="1">
        <f t="array" ref="B484">TRANSPOSE(_xlfn._xlws.SORT(_xlfn._xlws.FILTER(environModifications[environmental_modif_lev]&amp;"|"&amp;environModifications[environ_modif_name],environModifications[experiment_id]=A484)))</f>
        <v>|</v>
      </c>
    </row>
    <row r="485" spans="2:2" x14ac:dyDescent="0.25">
      <c r="B485" t="str" cm="1">
        <f t="array" ref="B485">TRANSPOSE(_xlfn._xlws.SORT(_xlfn._xlws.FILTER(environModifications[environmental_modif_lev]&amp;"|"&amp;environModifications[environ_modif_name],environModifications[experiment_id]=A485)))</f>
        <v>|</v>
      </c>
    </row>
    <row r="486" spans="2:2" x14ac:dyDescent="0.25">
      <c r="B486" t="str" cm="1">
        <f t="array" ref="B486">TRANSPOSE(_xlfn._xlws.SORT(_xlfn._xlws.FILTER(environModifications[environmental_modif_lev]&amp;"|"&amp;environModifications[environ_modif_name],environModifications[experiment_id]=A486)))</f>
        <v>|</v>
      </c>
    </row>
    <row r="487" spans="2:2" x14ac:dyDescent="0.25">
      <c r="B487" t="str" cm="1">
        <f t="array" ref="B487">TRANSPOSE(_xlfn._xlws.SORT(_xlfn._xlws.FILTER(environModifications[environmental_modif_lev]&amp;"|"&amp;environModifications[environ_modif_name],environModifications[experiment_id]=A487)))</f>
        <v>|</v>
      </c>
    </row>
    <row r="488" spans="2:2" x14ac:dyDescent="0.25">
      <c r="B488" t="str" cm="1">
        <f t="array" ref="B488">TRANSPOSE(_xlfn._xlws.SORT(_xlfn._xlws.FILTER(environModifications[environmental_modif_lev]&amp;"|"&amp;environModifications[environ_modif_name],environModifications[experiment_id]=A488)))</f>
        <v>|</v>
      </c>
    </row>
    <row r="489" spans="2:2" x14ac:dyDescent="0.25">
      <c r="B489" t="str" cm="1">
        <f t="array" ref="B489">TRANSPOSE(_xlfn._xlws.SORT(_xlfn._xlws.FILTER(environModifications[environmental_modif_lev]&amp;"|"&amp;environModifications[environ_modif_name],environModifications[experiment_id]=A489)))</f>
        <v>|</v>
      </c>
    </row>
    <row r="490" spans="2:2" x14ac:dyDescent="0.25">
      <c r="B490" t="str" cm="1">
        <f t="array" ref="B490">TRANSPOSE(_xlfn._xlws.SORT(_xlfn._xlws.FILTER(environModifications[environmental_modif_lev]&amp;"|"&amp;environModifications[environ_modif_name],environModifications[experiment_id]=A490)))</f>
        <v>|</v>
      </c>
    </row>
    <row r="491" spans="2:2" x14ac:dyDescent="0.25">
      <c r="B491" t="str" cm="1">
        <f t="array" ref="B491">TRANSPOSE(_xlfn._xlws.SORT(_xlfn._xlws.FILTER(environModifications[environmental_modif_lev]&amp;"|"&amp;environModifications[environ_modif_name],environModifications[experiment_id]=A491)))</f>
        <v>|</v>
      </c>
    </row>
    <row r="492" spans="2:2" x14ac:dyDescent="0.25">
      <c r="B492" t="str" cm="1">
        <f t="array" ref="B492">TRANSPOSE(_xlfn._xlws.SORT(_xlfn._xlws.FILTER(environModifications[environmental_modif_lev]&amp;"|"&amp;environModifications[environ_modif_name],environModifications[experiment_id]=A492)))</f>
        <v>|</v>
      </c>
    </row>
    <row r="493" spans="2:2" x14ac:dyDescent="0.25">
      <c r="B493" t="str" cm="1">
        <f t="array" ref="B493">TRANSPOSE(_xlfn._xlws.SORT(_xlfn._xlws.FILTER(environModifications[environmental_modif_lev]&amp;"|"&amp;environModifications[environ_modif_name],environModifications[experiment_id]=A493)))</f>
        <v>|</v>
      </c>
    </row>
    <row r="494" spans="2:2" x14ac:dyDescent="0.25">
      <c r="B494" t="str" cm="1">
        <f t="array" ref="B494">TRANSPOSE(_xlfn._xlws.SORT(_xlfn._xlws.FILTER(environModifications[environmental_modif_lev]&amp;"|"&amp;environModifications[environ_modif_name],environModifications[experiment_id]=A494)))</f>
        <v>|</v>
      </c>
    </row>
    <row r="495" spans="2:2" x14ac:dyDescent="0.25">
      <c r="B495" t="str" cm="1">
        <f t="array" ref="B495">TRANSPOSE(_xlfn._xlws.SORT(_xlfn._xlws.FILTER(environModifications[environmental_modif_lev]&amp;"|"&amp;environModifications[environ_modif_name],environModifications[experiment_id]=A495)))</f>
        <v>|</v>
      </c>
    </row>
    <row r="496" spans="2:2" x14ac:dyDescent="0.25">
      <c r="B496" t="str" cm="1">
        <f t="array" ref="B496">TRANSPOSE(_xlfn._xlws.SORT(_xlfn._xlws.FILTER(environModifications[environmental_modif_lev]&amp;"|"&amp;environModifications[environ_modif_name],environModifications[experiment_id]=A496)))</f>
        <v>|</v>
      </c>
    </row>
    <row r="497" spans="2:121" x14ac:dyDescent="0.25">
      <c r="B497" t="str" cm="1">
        <f t="array" ref="B497">TRANSPOSE(_xlfn._xlws.SORT(_xlfn._xlws.FILTER(environModifications[environmental_modif_lev]&amp;"|"&amp;environModifications[environ_modif_name],environModifications[experiment_id]=A497)))</f>
        <v>|</v>
      </c>
    </row>
    <row r="498" spans="2:121" x14ac:dyDescent="0.25">
      <c r="B498" t="str" cm="1">
        <f t="array" ref="B498">TRANSPOSE(_xlfn._xlws.SORT(_xlfn._xlws.FILTER(environModifications[environmental_modif_lev]&amp;"|"&amp;environModifications[environ_modif_name],environModifications[experiment_id]=A498)))</f>
        <v>|</v>
      </c>
    </row>
    <row r="499" spans="2:121" x14ac:dyDescent="0.25">
      <c r="B499" t="str" cm="1">
        <f t="array" ref="B499">TRANSPOSE(_xlfn._xlws.SORT(_xlfn._xlws.FILTER(environModifications[environmental_modif_lev]&amp;"|"&amp;environModifications[environ_modif_name],environModifications[experiment_id]=A499)))</f>
        <v>|</v>
      </c>
    </row>
    <row r="500" spans="2:121" s="94" customFormat="1" x14ac:dyDescent="0.25">
      <c r="B500" s="94" t="str" cm="1">
        <f t="array" ref="B500">TRANSPOSE(_xlfn._xlws.SORT(_xlfn._xlws.FILTER(environModifications[environmental_modif_lev]&amp;"|"&amp;environModifications[environ_modif_name],environModifications[experiment_id]=A500)))</f>
        <v>|</v>
      </c>
      <c r="DQ500" s="10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O26"/>
  <sheetViews>
    <sheetView tabSelected="1" zoomScaleNormal="100" workbookViewId="0"/>
  </sheetViews>
  <sheetFormatPr defaultColWidth="8.7109375" defaultRowHeight="15.75" x14ac:dyDescent="0.25"/>
  <cols>
    <col min="1" max="1" width="5.140625" style="16" customWidth="1"/>
    <col min="2" max="2" width="3.5703125" style="16" customWidth="1"/>
    <col min="3" max="3" width="30.42578125" style="16" customWidth="1"/>
    <col min="4" max="4" width="23.42578125" style="16" hidden="1" customWidth="1"/>
    <col min="5" max="5" width="3.7109375" style="22" customWidth="1"/>
    <col min="6" max="6" width="3.7109375" style="16" hidden="1" customWidth="1"/>
    <col min="7" max="7" width="2.28515625" style="16" customWidth="1"/>
    <col min="8" max="8" width="2.5703125" style="16" customWidth="1"/>
    <col min="9" max="9" width="30.42578125" style="16" customWidth="1"/>
    <col min="10" max="10" width="23.42578125" style="16" hidden="1" customWidth="1"/>
    <col min="11" max="11" width="4.85546875" style="21" customWidth="1"/>
    <col min="12" max="12" width="3.7109375" style="16" hidden="1" customWidth="1"/>
    <col min="13" max="13" width="2.85546875" style="16" customWidth="1"/>
    <col min="14" max="14" width="5.28515625" style="16" customWidth="1"/>
    <col min="15" max="16384" width="8.7109375" style="16"/>
  </cols>
  <sheetData>
    <row r="1" spans="1:15" ht="13.5" customHeight="1" x14ac:dyDescent="0.25">
      <c r="A1" s="141" t="s">
        <v>8486</v>
      </c>
    </row>
    <row r="2" spans="1:15" ht="18.75" x14ac:dyDescent="0.3">
      <c r="B2" s="36" t="s">
        <v>6132</v>
      </c>
      <c r="C2" s="37"/>
      <c r="D2" s="38"/>
      <c r="E2" s="39"/>
      <c r="F2" s="40"/>
      <c r="G2" s="40"/>
      <c r="H2" s="40"/>
      <c r="I2" s="41"/>
      <c r="J2" s="40"/>
      <c r="K2" s="42" t="s">
        <v>90</v>
      </c>
      <c r="O2" s="322" t="s">
        <v>8453</v>
      </c>
    </row>
    <row r="3" spans="1:15" ht="11.1" customHeight="1" x14ac:dyDescent="0.25"/>
    <row r="4" spans="1:15" ht="25.5" customHeight="1" x14ac:dyDescent="0.25">
      <c r="B4" s="349" t="s">
        <v>45</v>
      </c>
      <c r="C4" s="349"/>
      <c r="D4" s="349"/>
      <c r="E4" s="349"/>
      <c r="F4" s="349"/>
      <c r="G4" s="349"/>
      <c r="H4" s="349"/>
      <c r="I4" s="349"/>
      <c r="J4" s="349"/>
      <c r="K4" s="349"/>
    </row>
    <row r="5" spans="1:15" ht="9.6" customHeight="1" x14ac:dyDescent="0.25"/>
    <row r="6" spans="1:15" ht="18" customHeight="1" x14ac:dyDescent="0.25">
      <c r="B6" s="350" t="s">
        <v>8110</v>
      </c>
      <c r="C6" s="350"/>
      <c r="D6" s="17"/>
      <c r="E6" s="23"/>
      <c r="H6" s="93" t="s">
        <v>8439</v>
      </c>
      <c r="I6" s="93"/>
      <c r="J6" s="32"/>
      <c r="K6" s="35"/>
    </row>
    <row r="7" spans="1:15" ht="18" customHeight="1" x14ac:dyDescent="0.25">
      <c r="A7" s="27"/>
      <c r="B7" s="28" t="s">
        <v>2083</v>
      </c>
      <c r="C7" s="33" t="s">
        <v>8383</v>
      </c>
      <c r="D7" s="29" t="s">
        <v>1024</v>
      </c>
      <c r="E7" s="30" t="s">
        <v>1664</v>
      </c>
      <c r="F7" s="27"/>
      <c r="G7" s="27"/>
      <c r="H7" s="28" t="s">
        <v>2083</v>
      </c>
      <c r="I7" s="363" t="s">
        <v>1589</v>
      </c>
      <c r="J7" s="29" t="s">
        <v>8447</v>
      </c>
      <c r="K7" s="31" t="s">
        <v>8531</v>
      </c>
    </row>
    <row r="8" spans="1:15" ht="18" customHeight="1" x14ac:dyDescent="0.25">
      <c r="A8" s="27"/>
      <c r="B8" s="28" t="s">
        <v>2083</v>
      </c>
      <c r="C8" s="33" t="s">
        <v>5917</v>
      </c>
      <c r="D8" s="29" t="s">
        <v>49</v>
      </c>
      <c r="E8" s="31" t="s">
        <v>1663</v>
      </c>
      <c r="F8" s="27"/>
      <c r="G8" s="27"/>
      <c r="H8" s="28" t="s">
        <v>2083</v>
      </c>
      <c r="I8" s="363" t="s">
        <v>8388</v>
      </c>
      <c r="J8" s="29" t="s">
        <v>8148</v>
      </c>
      <c r="K8" s="31" t="s">
        <v>8531</v>
      </c>
    </row>
    <row r="9" spans="1:15" ht="18" customHeight="1" x14ac:dyDescent="0.25">
      <c r="A9" s="27"/>
      <c r="B9" s="28" t="s">
        <v>2083</v>
      </c>
      <c r="C9" s="33" t="s">
        <v>5918</v>
      </c>
      <c r="D9" s="29" t="s">
        <v>51</v>
      </c>
      <c r="E9" s="31" t="s">
        <v>1663</v>
      </c>
      <c r="F9" s="27"/>
      <c r="G9" s="27"/>
      <c r="H9" s="28" t="s">
        <v>2083</v>
      </c>
      <c r="I9" s="33" t="s">
        <v>1217</v>
      </c>
      <c r="J9" s="29" t="s">
        <v>60</v>
      </c>
      <c r="K9" s="30" t="s">
        <v>1664</v>
      </c>
    </row>
    <row r="10" spans="1:15" ht="18" customHeight="1" x14ac:dyDescent="0.25">
      <c r="A10" s="27"/>
      <c r="B10" s="28" t="s">
        <v>2083</v>
      </c>
      <c r="C10" s="363" t="s">
        <v>5919</v>
      </c>
      <c r="D10" s="29" t="s">
        <v>52</v>
      </c>
      <c r="E10" s="31" t="s">
        <v>8531</v>
      </c>
      <c r="F10" s="27"/>
      <c r="G10" s="27"/>
      <c r="H10" s="28" t="s">
        <v>2083</v>
      </c>
      <c r="I10" s="363" t="s">
        <v>1214</v>
      </c>
      <c r="J10" s="29" t="s">
        <v>8450</v>
      </c>
      <c r="K10" s="31" t="s">
        <v>8531</v>
      </c>
    </row>
    <row r="11" spans="1:15" ht="18" customHeight="1" x14ac:dyDescent="0.25">
      <c r="A11" s="27"/>
      <c r="F11" s="27"/>
      <c r="G11" s="27"/>
      <c r="H11" s="28" t="s">
        <v>2083</v>
      </c>
      <c r="I11" s="363" t="s">
        <v>1591</v>
      </c>
      <c r="J11" s="29" t="s">
        <v>8451</v>
      </c>
      <c r="K11" s="31" t="s">
        <v>8531</v>
      </c>
    </row>
    <row r="12" spans="1:15" ht="18" customHeight="1" x14ac:dyDescent="0.25">
      <c r="A12" s="27"/>
      <c r="B12" s="350" t="s">
        <v>8440</v>
      </c>
      <c r="C12" s="350"/>
      <c r="D12" s="17"/>
      <c r="E12" s="23"/>
      <c r="H12" s="28" t="s">
        <v>2083</v>
      </c>
      <c r="I12" s="33" t="s">
        <v>1215</v>
      </c>
      <c r="J12" s="29" t="s">
        <v>8448</v>
      </c>
      <c r="K12" s="31" t="s">
        <v>1663</v>
      </c>
    </row>
    <row r="13" spans="1:15" ht="18" customHeight="1" x14ac:dyDescent="0.25">
      <c r="A13" s="27"/>
      <c r="B13" s="28" t="s">
        <v>2083</v>
      </c>
      <c r="C13" s="34" t="s">
        <v>1212</v>
      </c>
      <c r="D13" s="29" t="s">
        <v>55</v>
      </c>
      <c r="E13" s="30" t="s">
        <v>1664</v>
      </c>
      <c r="F13" s="27"/>
      <c r="G13" s="27"/>
      <c r="H13" s="28" t="s">
        <v>2083</v>
      </c>
      <c r="I13" s="363" t="s">
        <v>1590</v>
      </c>
      <c r="J13" s="29" t="s">
        <v>8452</v>
      </c>
      <c r="K13" s="31" t="s">
        <v>8531</v>
      </c>
    </row>
    <row r="14" spans="1:15" ht="18" customHeight="1" x14ac:dyDescent="0.25">
      <c r="A14" s="27"/>
      <c r="B14" s="28" t="s">
        <v>2083</v>
      </c>
      <c r="C14" s="34" t="s">
        <v>1213</v>
      </c>
      <c r="D14" s="29" t="s">
        <v>56</v>
      </c>
      <c r="E14" s="30" t="s">
        <v>1664</v>
      </c>
      <c r="F14" s="27"/>
      <c r="G14" s="27"/>
      <c r="H14" s="28" t="s">
        <v>2083</v>
      </c>
      <c r="I14" s="363" t="s">
        <v>6760</v>
      </c>
      <c r="J14" s="29" t="s">
        <v>2286</v>
      </c>
      <c r="K14" s="31" t="s">
        <v>8531</v>
      </c>
    </row>
    <row r="15" spans="1:15" ht="18" customHeight="1" x14ac:dyDescent="0.25">
      <c r="A15" s="27"/>
      <c r="B15" s="28" t="s">
        <v>2083</v>
      </c>
      <c r="C15" s="33" t="s">
        <v>6133</v>
      </c>
      <c r="D15" s="29" t="s">
        <v>7888</v>
      </c>
      <c r="E15" s="31" t="s">
        <v>1663</v>
      </c>
      <c r="F15" s="27"/>
      <c r="G15" s="27"/>
      <c r="H15" s="28" t="s">
        <v>2083</v>
      </c>
      <c r="I15" s="33" t="s">
        <v>5920</v>
      </c>
      <c r="J15" s="29" t="s">
        <v>8449</v>
      </c>
      <c r="K15" s="30" t="s">
        <v>1664</v>
      </c>
    </row>
    <row r="16" spans="1:15" ht="18" customHeight="1" x14ac:dyDescent="0.25">
      <c r="A16" s="27"/>
      <c r="F16" s="27"/>
      <c r="G16" s="27"/>
      <c r="H16" s="28" t="s">
        <v>2083</v>
      </c>
      <c r="I16" s="363" t="s">
        <v>6747</v>
      </c>
      <c r="J16" s="29" t="s">
        <v>6761</v>
      </c>
      <c r="K16" s="31" t="s">
        <v>8531</v>
      </c>
    </row>
    <row r="17" spans="1:11" ht="9.6" customHeight="1" x14ac:dyDescent="0.25"/>
    <row r="18" spans="1:11" ht="18" customHeight="1" x14ac:dyDescent="0.25">
      <c r="A18" s="27"/>
      <c r="B18" s="318" t="s">
        <v>290</v>
      </c>
      <c r="C18" s="318"/>
      <c r="D18" s="318"/>
      <c r="E18" s="318"/>
      <c r="F18" s="318"/>
      <c r="G18" s="318"/>
      <c r="H18" s="318"/>
      <c r="I18" s="318"/>
      <c r="J18" s="318"/>
      <c r="K18" s="318"/>
    </row>
    <row r="19" spans="1:11" ht="18" customHeight="1" x14ac:dyDescent="0.25">
      <c r="A19" s="27"/>
      <c r="B19" s="28" t="s">
        <v>2083</v>
      </c>
      <c r="C19" s="316" t="s">
        <v>8385</v>
      </c>
      <c r="D19" s="317" t="s">
        <v>8256</v>
      </c>
      <c r="E19" s="30" t="s">
        <v>1664</v>
      </c>
      <c r="H19" s="28" t="s">
        <v>2083</v>
      </c>
      <c r="I19" s="33" t="s">
        <v>8387</v>
      </c>
      <c r="J19" s="29" t="s">
        <v>8186</v>
      </c>
      <c r="K19" s="31" t="s">
        <v>1663</v>
      </c>
    </row>
    <row r="20" spans="1:11" ht="18" x14ac:dyDescent="0.25">
      <c r="B20" s="28" t="s">
        <v>2083</v>
      </c>
      <c r="C20" s="33" t="s">
        <v>8384</v>
      </c>
      <c r="D20" s="29" t="s">
        <v>53</v>
      </c>
      <c r="E20" s="30" t="s">
        <v>1664</v>
      </c>
      <c r="H20" s="28" t="s">
        <v>2083</v>
      </c>
      <c r="I20" s="33" t="s">
        <v>8386</v>
      </c>
      <c r="J20" s="29" t="s">
        <v>8174</v>
      </c>
      <c r="K20" s="31" t="s">
        <v>1663</v>
      </c>
    </row>
    <row r="21" spans="1:11" ht="18" x14ac:dyDescent="0.25">
      <c r="B21" s="28" t="s">
        <v>2083</v>
      </c>
      <c r="C21" s="33" t="s">
        <v>8441</v>
      </c>
      <c r="D21" s="29" t="s">
        <v>8436</v>
      </c>
      <c r="E21" s="30" t="s">
        <v>1664</v>
      </c>
      <c r="H21" s="28" t="s">
        <v>2083</v>
      </c>
      <c r="I21" s="33" t="s">
        <v>8445</v>
      </c>
      <c r="J21" s="29" t="s">
        <v>8438</v>
      </c>
      <c r="K21" s="31" t="s">
        <v>1663</v>
      </c>
    </row>
    <row r="23" spans="1:11" ht="25.5" customHeight="1" x14ac:dyDescent="0.25">
      <c r="B23" s="349" t="s">
        <v>1588</v>
      </c>
      <c r="C23" s="349"/>
      <c r="D23" s="349"/>
      <c r="E23" s="349"/>
      <c r="F23" s="349"/>
      <c r="G23" s="349"/>
      <c r="H23" s="349"/>
      <c r="I23" s="349"/>
      <c r="J23" s="349"/>
      <c r="K23" s="349"/>
    </row>
    <row r="24" spans="1:11" ht="5.45" customHeight="1" x14ac:dyDescent="0.35">
      <c r="B24" s="287"/>
      <c r="C24" s="287"/>
      <c r="D24" s="287"/>
      <c r="E24" s="287"/>
      <c r="F24" s="287"/>
      <c r="G24" s="287"/>
      <c r="H24" s="287"/>
      <c r="I24" s="287"/>
      <c r="J24" s="287"/>
      <c r="K24" s="287"/>
    </row>
    <row r="25" spans="1:11" ht="18" x14ac:dyDescent="0.25">
      <c r="B25" s="28" t="s">
        <v>2083</v>
      </c>
      <c r="C25" s="33" t="s">
        <v>8390</v>
      </c>
      <c r="D25" s="317" t="s">
        <v>8342</v>
      </c>
      <c r="E25" s="30" t="s">
        <v>1664</v>
      </c>
      <c r="H25" s="28" t="s">
        <v>2083</v>
      </c>
      <c r="I25" s="33" t="s">
        <v>8389</v>
      </c>
      <c r="J25" s="317" t="s">
        <v>8382</v>
      </c>
      <c r="K25" s="30" t="s">
        <v>1664</v>
      </c>
    </row>
    <row r="26" spans="1:11" ht="18" x14ac:dyDescent="0.25">
      <c r="B26" s="28" t="s">
        <v>2083</v>
      </c>
      <c r="C26" s="33" t="s">
        <v>8391</v>
      </c>
      <c r="D26" s="317" t="s">
        <v>8343</v>
      </c>
      <c r="E26" s="30" t="s">
        <v>1664</v>
      </c>
      <c r="H26" s="28" t="s">
        <v>2083</v>
      </c>
      <c r="I26" s="33" t="s">
        <v>8392</v>
      </c>
      <c r="J26" s="317" t="s">
        <v>8381</v>
      </c>
      <c r="K26" s="30" t="s">
        <v>1664</v>
      </c>
    </row>
  </sheetData>
  <mergeCells count="4">
    <mergeCell ref="B23:K23"/>
    <mergeCell ref="B6:C6"/>
    <mergeCell ref="B4:K4"/>
    <mergeCell ref="B12:C12"/>
  </mergeCells>
  <dataValidations count="27">
    <dataValidation allowBlank="1" showInputMessage="1" showErrorMessage="1" promptTitle="Persons:" prompt="Names, affilitations and roles of key personnel." sqref="B8" xr:uid="{3E8E0F19-9DB8-4F81-A735-CCDE8301CC43}"/>
    <dataValidation allowBlank="1" showInputMessage="1" showErrorMessage="1" promptTitle="Crop season" prompt="Characterization of the cropping system(s) and growing season(s)." sqref="B19" xr:uid="{F032412C-CE96-4B2C-8068-CBA4BEFE207C}"/>
    <dataValidation allowBlank="1" showInputMessage="1" showErrorMessage="1" promptTitle="Managements" prompt="Links experiments, fields, crop seasons and treatment to management regimes described in crop management sections." sqref="B21" xr:uid="{73642B62-016C-42A1-8C82-0C2F4CC2116A}"/>
    <dataValidation allowBlank="1" showInputMessage="1" showErrorMessage="1" promptTitle="Soils" prompt="Soil metadata such as location, topography, surface and drainage characteristics..." sqref="B15" xr:uid="{D494FEB7-307E-4C69-8304-DFB4C009E9CA}"/>
    <dataValidation allowBlank="1" showInputMessage="1" showErrorMessage="1" promptTitle="Environment dynamics" prompt="Measured and summary data pertaining to water-dynamics and plant-soil-atmosphere exchanges." sqref="H26" xr:uid="{EFAB7CE1-8E13-4E93-B484-EC0D0DA72E92}"/>
    <dataValidation allowBlank="1" showInputMessage="1" showErrorMessage="1" promptTitle="Genotypes" prompt="Descriptions of the genetic material planted. These may be breeding lines, cultivars, hybrids or other types." sqref="B13" xr:uid="{FCE9FB43-E68E-48D2-8D86-1576962E5BF0}"/>
    <dataValidation allowBlank="1" showInputMessage="1" showErrorMessage="1" promptTitle="Plantings" prompt="Description of planting material, methods, and timing of planting operations." sqref="H9" xr:uid="{3B8F8231-6F0B-49D9-AAF2-7A04A63E3033}"/>
    <dataValidation allowBlank="1" showInputMessage="1" showErrorMessage="1" promptTitle="Tillage" prompt="Methods and timing of tillage operations." sqref="H7" xr:uid="{B32B05C8-7AF0-4D51-9BB7-26713F96EF3E}"/>
    <dataValidation allowBlank="1" showInputMessage="1" showErrorMessage="1" promptTitle="Fertilizers" prompt="Composition of mineral fertilizers applied, and methods and timing of fertilization operations." sqref="H12" xr:uid="{C1997764-62AC-4FFB-A17A-91C609EA863C}"/>
    <dataValidation allowBlank="1" showInputMessage="1" showErrorMessage="1" promptTitle="Harvests" prompt="Description of harvest operations, including methods, timing, and characteristics of harvested products. Also used to record the end of fallow periods and crop failures." sqref="H15" xr:uid="{3E531815-CCA1-4191-9118-9AE8AEB52B85}"/>
    <dataValidation allowBlank="1" showInputMessage="1" showErrorMessage="1" promptTitle="Fields" prompt="Field metadata such as location, topography, dimensions, drainage characteristics..." sqref="B14" xr:uid="{7D7FB1E7-58DC-4604-8E08-E595B486AB2F}"/>
    <dataValidation allowBlank="1" showInputMessage="1" showErrorMessage="1" promptTitle="Documents" prompt="Web pages and other published documents pertaining to the experiment." sqref="B10" xr:uid="{695BDA14-AD2B-406B-911E-3DAB152737D2}"/>
    <dataValidation allowBlank="1" showInputMessage="1" showErrorMessage="1" promptTitle="Institutions" prompt="Names, affilitations and roles of institutions involved in the experiment." sqref="B9" xr:uid="{8CB6FEA2-E591-4CA5-9AA8-3626853CA05F}"/>
    <dataValidation allowBlank="1" showInputMessage="1" showErrorMessage="1" promptTitle="Experiment" prompt="General information about the experiment." sqref="B7" xr:uid="{1A92B2D5-7D2B-4504-91CC-36D663A580B6}"/>
    <dataValidation allowBlank="1" showInputMessage="1" showErrorMessage="1" promptTitle="Treatments" prompt="Definition of experimental treatment levels." sqref="B20" xr:uid="{32ADB8A5-35FD-42AF-9DAA-29794ACF262A}"/>
    <dataValidation allowBlank="1" showInputMessage="1" showErrorMessage="1" promptTitle="Crop residues" prompt="Methods and timing of crop residue management operations (e.g., incorporation, burning, mulching...)" sqref="H8" xr:uid="{086E70CF-59AB-46D5-B3F9-424A62E348AC}"/>
    <dataValidation allowBlank="1" showInputMessage="1" showErrorMessage="1" promptTitle="Irrigation" prompt="Methods and timing of irrigation operations." sqref="H10" xr:uid="{352959E5-749F-4AA9-A765-994D0503F87F}"/>
    <dataValidation allowBlank="1" showInputMessage="1" showErrorMessage="1" promptTitle="Organic materials" prompt="Description of organic materials (excluding residues of previous crop) applied as amendment/fertilizer, and methods and timing of applications." sqref="H11" xr:uid="{99BA103C-C9D5-4BD2-A944-EE72DA2F87F5}"/>
    <dataValidation allowBlank="1" showInputMessage="1" showErrorMessage="1" promptTitle="Mulches" prompt="Methods timing of mulch management operations (application and removal), and characteristics of mulches." sqref="H14" xr:uid="{02B896AC-9ACB-4983-BC54-093C405DB851}"/>
    <dataValidation allowBlank="1" showInputMessage="1" showErrorMessage="1" promptTitle="Environmental modifications" prompt="Description of experimental modifications of the growing environment (e.g., CO2 concentration, temperature, day length...)" sqref="H16" xr:uid="{87AF504B-E92C-4747-9FE9-64E3F9DFB90B}"/>
    <dataValidation allowBlank="1" showInputMessage="1" showErrorMessage="1" promptTitle="Plot layout" prompt="Description of the plot design: dimensions, spatial arrangement, harvest subplots..." sqref="H19" xr:uid="{EF1543F9-46AF-420B-8812-113F59A745B4}"/>
    <dataValidation allowBlank="1" showInputMessage="1" showErrorMessage="1" promptTitle="Plots" prompt="Description of individual plots: plots name/code, geocoordinates, relative position in the layout, date of introduction and removal." sqref="H20" xr:uid="{D2BED190-446E-4585-A36F-2393560BA193}"/>
    <dataValidation allowBlank="1" showInputMessage="1" showErrorMessage="1" promptTitle="Plant data" prompt="Measured data pertaining to crop growth, development, nutrient content, and health status." sqref="B25" xr:uid="{8702C2F7-7076-454E-944F-C4B965784F91}"/>
    <dataValidation allowBlank="1" showInputMessage="1" showErrorMessage="1" promptTitle="Chemicals" prompt="Description of agrochemical applications (pesticides, growth regulators), including methods, timing, and materials used." sqref="H13" xr:uid="{42F23E34-6D23-4DA3-8CCC-D87A8AE3A122}"/>
    <dataValidation allowBlank="1" showInputMessage="1" showErrorMessage="1" promptTitle="Soil" prompt="Measured data pertaining to the physical and chemical properties of the cultivated soils." sqref="B26" xr:uid="{2730B307-CACD-4249-819D-91D91DC91E57}"/>
    <dataValidation allowBlank="1" showInputMessage="1" showErrorMessage="1" promptTitle="Weather" prompt="Weather data (daily, monthly) with relevant metadata on data sources." sqref="H25" xr:uid="{2A561308-C23C-44C1-9EAB-B3B76F4CB272}"/>
    <dataValidation allowBlank="1" showInputMessage="1" showErrorMessage="1" promptTitle="Plot setup" prompt="Assignement of factor levels to plots, within or across crop seasons." sqref="H21" xr:uid="{FB663356-E450-4E3E-B81C-97C084DFD680}"/>
  </dataValidations>
  <hyperlinks>
    <hyperlink ref="C7" location="EXPERIMENTS!A1" display="Experiment" xr:uid="{DE57A3C5-0C16-4DAE-BA2A-04B749803B02}"/>
    <hyperlink ref="K2" location="Glossary!A1" display="Glossary" xr:uid="{C734B8A9-0C55-4607-8903-D028A9F828B0}"/>
    <hyperlink ref="I15" location="HARVESTS!A1" display="Harvest" xr:uid="{76F19F92-E28C-47BB-8C2B-B707F61A6952}"/>
    <hyperlink ref="C19" location="CROP_SEASON!A1" display="Crop season" xr:uid="{C5331407-A632-4664-B374-A60D4A703708}"/>
    <hyperlink ref="C20" location="TREATMENTS!A1" display="Treatments" xr:uid="{F4A721A2-491D-4355-A349-5C4116266B21}"/>
    <hyperlink ref="C25" location="'PLANT_DATA'!A1" display="Plant" xr:uid="{D72E8201-20F3-4DDB-88BC-430C47DE839B}"/>
    <hyperlink ref="I25" location="'WEATHER_DATA'!A1" display="Weather" xr:uid="{BA9D72FC-E3C9-4609-BB18-E9C82C41C243}"/>
    <hyperlink ref="I9" location="'PLANTINGS'!A1" display="Plantings" xr:uid="{179EEAF7-764D-4951-89E2-E7E077D77B96}"/>
    <hyperlink ref="I20" location="'PLOTS'!A1" display="Plots" xr:uid="{9E21BB72-FBE4-4449-AD8A-7183F13F84CD}"/>
    <hyperlink ref="C15" location="'SOILS'!A1" display="Soils (metadata)" xr:uid="{11D056E1-F701-4FE7-AF06-96D3C19F0FF6}"/>
    <hyperlink ref="C13" location="GENOTYPES!A1" display="Genotypes" xr:uid="{321B528B-FDDE-47D9-BF7E-56C05B5D8DAD}"/>
    <hyperlink ref="C14" location="GENOTYPES!A1" display="Genotypes" xr:uid="{9301A8F2-B4BA-4A35-B869-C1155EF1F49A}"/>
    <hyperlink ref="C21" location="MANAGEMENTS!A1" display="Management links" xr:uid="{F98E73D7-6FA6-467C-A3E1-CDA38554A604}"/>
    <hyperlink ref="I19" location="'PLOT_LAYOUT'!A1" display="Plot layout" xr:uid="{F90F8A9C-A88C-4C2F-A63B-44CA211B971A}"/>
    <hyperlink ref="C26" location="'SOIL_DATA'!A1" display="Soil" xr:uid="{0FEA0BD1-BCE1-4583-B469-E3A566B98A94}"/>
    <hyperlink ref="I21" location="'PLOT_SETUP'!A1" display="Plot-treatment links" xr:uid="{6F247E6B-2401-44A4-B486-5C5CE874D2A3}"/>
    <hyperlink ref="I12" location="'FERTILIZERS'!A1" display="Fertilizers" xr:uid="{70C140DF-54BE-4226-8D5D-00C62EA9830A}"/>
    <hyperlink ref="I26" location="ENV_DATA!A1" display="Environment dynamics" xr:uid="{C29FAADA-858E-4B57-BEE7-3367672DBDC8}"/>
    <hyperlink ref="C8" location="'PERSONS'!A1" display="Persons" xr:uid="{10350A6B-E5D6-4D2A-87FA-A98D121B6970}"/>
    <hyperlink ref="C9" location="'INSTITUTIONS'!A1" display="Institutions" xr:uid="{B9FA5075-951C-490C-ABEA-DD849605B95A}"/>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8"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8" customWidth="1"/>
    <col min="14" max="15" width="9.140625" customWidth="1"/>
    <col min="16" max="17" width="17.7109375" bestFit="1" customWidth="1"/>
    <col min="18" max="18" width="92.42578125" bestFit="1" customWidth="1"/>
    <col min="19" max="19" width="8.85546875" customWidth="1"/>
  </cols>
  <sheetData>
    <row r="1" spans="1:19" x14ac:dyDescent="0.25">
      <c r="A1" s="67" t="s">
        <v>37</v>
      </c>
      <c r="B1" s="67" t="s">
        <v>5940</v>
      </c>
      <c r="C1" s="67" t="s">
        <v>273</v>
      </c>
      <c r="D1" s="67" t="s">
        <v>1455</v>
      </c>
      <c r="E1" s="67" t="s">
        <v>1060</v>
      </c>
      <c r="F1" s="67" t="s">
        <v>1456</v>
      </c>
      <c r="G1" s="67" t="s">
        <v>274</v>
      </c>
      <c r="H1" s="67" t="s">
        <v>275</v>
      </c>
      <c r="I1" s="67" t="s">
        <v>2007</v>
      </c>
      <c r="J1" s="67" t="s">
        <v>2902</v>
      </c>
      <c r="K1" s="67" t="s">
        <v>6766</v>
      </c>
      <c r="L1" s="67" t="s">
        <v>6768</v>
      </c>
      <c r="M1" s="67" t="s">
        <v>7781</v>
      </c>
      <c r="N1" s="67" t="s">
        <v>7777</v>
      </c>
      <c r="O1" s="67" t="s">
        <v>7789</v>
      </c>
      <c r="P1" s="67" t="s">
        <v>276</v>
      </c>
      <c r="Q1" s="67" t="s">
        <v>3126</v>
      </c>
      <c r="R1" s="67" t="s">
        <v>5941</v>
      </c>
      <c r="S1" s="67" t="s">
        <v>6313</v>
      </c>
    </row>
    <row r="2" spans="1:19" x14ac:dyDescent="0.25">
      <c r="A2" s="99" t="s">
        <v>3149</v>
      </c>
      <c r="B2" s="98">
        <v>1</v>
      </c>
      <c r="C2" s="99" t="s">
        <v>3150</v>
      </c>
      <c r="D2" s="49" t="s">
        <v>5735</v>
      </c>
      <c r="E2" s="99"/>
      <c r="F2" s="99"/>
      <c r="G2" s="99" t="s">
        <v>3235</v>
      </c>
      <c r="H2" s="99" t="s">
        <v>3236</v>
      </c>
      <c r="I2" s="99"/>
      <c r="J2" s="99" t="s">
        <v>6790</v>
      </c>
      <c r="K2" s="99"/>
      <c r="L2" s="99" t="s">
        <v>153</v>
      </c>
      <c r="M2" s="100">
        <v>0</v>
      </c>
      <c r="N2" s="99" t="s">
        <v>7779</v>
      </c>
      <c r="O2" s="99" t="s">
        <v>7784</v>
      </c>
      <c r="P2" s="99" t="s">
        <v>153</v>
      </c>
      <c r="Q2" s="99" t="s">
        <v>45</v>
      </c>
      <c r="R2" s="99"/>
      <c r="S2" s="99"/>
    </row>
    <row r="3" spans="1:19" x14ac:dyDescent="0.25">
      <c r="A3" s="99" t="s">
        <v>3149</v>
      </c>
      <c r="B3" s="98">
        <v>1</v>
      </c>
      <c r="C3" s="99" t="s">
        <v>3161</v>
      </c>
      <c r="D3" s="49" t="s">
        <v>5879</v>
      </c>
      <c r="E3" s="99"/>
      <c r="F3" s="99"/>
      <c r="G3" s="99" t="s">
        <v>3257</v>
      </c>
      <c r="H3" s="99" t="s">
        <v>3258</v>
      </c>
      <c r="I3" s="99"/>
      <c r="J3" s="99" t="s">
        <v>6790</v>
      </c>
      <c r="K3" s="99"/>
      <c r="L3" s="99" t="s">
        <v>91</v>
      </c>
      <c r="M3" s="100">
        <v>0</v>
      </c>
      <c r="N3" s="99" t="s">
        <v>7779</v>
      </c>
      <c r="O3" s="99" t="s">
        <v>7784</v>
      </c>
      <c r="P3" s="99" t="s">
        <v>91</v>
      </c>
      <c r="Q3" s="99" t="s">
        <v>45</v>
      </c>
      <c r="R3" s="99"/>
      <c r="S3" s="99"/>
    </row>
    <row r="4" spans="1:19" x14ac:dyDescent="0.25">
      <c r="A4" s="99" t="s">
        <v>3149</v>
      </c>
      <c r="B4" s="98">
        <v>1</v>
      </c>
      <c r="C4" s="99" t="s">
        <v>3162</v>
      </c>
      <c r="D4" s="49" t="s">
        <v>5880</v>
      </c>
      <c r="E4" s="99"/>
      <c r="F4" s="99"/>
      <c r="G4" s="99" t="s">
        <v>3142</v>
      </c>
      <c r="H4" s="99" t="s">
        <v>3259</v>
      </c>
      <c r="I4" s="99"/>
      <c r="J4" s="99" t="s">
        <v>6790</v>
      </c>
      <c r="K4" s="99"/>
      <c r="L4" s="99" t="s">
        <v>91</v>
      </c>
      <c r="M4" s="100">
        <v>0</v>
      </c>
      <c r="N4" s="99" t="s">
        <v>7779</v>
      </c>
      <c r="O4" s="99" t="s">
        <v>7784</v>
      </c>
      <c r="P4" s="99" t="s">
        <v>91</v>
      </c>
      <c r="Q4" s="99" t="s">
        <v>45</v>
      </c>
      <c r="R4" s="99"/>
      <c r="S4" s="99"/>
    </row>
    <row r="5" spans="1:19" x14ac:dyDescent="0.25">
      <c r="A5" s="99" t="s">
        <v>3149</v>
      </c>
      <c r="B5" s="98">
        <v>2</v>
      </c>
      <c r="C5" s="99" t="s">
        <v>3151</v>
      </c>
      <c r="D5" s="49" t="s">
        <v>5736</v>
      </c>
      <c r="E5" s="99"/>
      <c r="F5" s="99"/>
      <c r="G5" s="99" t="s">
        <v>3237</v>
      </c>
      <c r="H5" s="99" t="s">
        <v>3238</v>
      </c>
      <c r="I5" s="99"/>
      <c r="J5" s="99" t="s">
        <v>6790</v>
      </c>
      <c r="K5" s="99"/>
      <c r="L5" s="99" t="s">
        <v>91</v>
      </c>
      <c r="M5" s="100">
        <v>0</v>
      </c>
      <c r="N5" s="99" t="s">
        <v>7779</v>
      </c>
      <c r="O5" s="99" t="s">
        <v>7784</v>
      </c>
      <c r="P5" s="99" t="s">
        <v>91</v>
      </c>
      <c r="Q5" s="99" t="s">
        <v>45</v>
      </c>
      <c r="R5" s="99"/>
      <c r="S5" s="99"/>
    </row>
    <row r="6" spans="1:19" x14ac:dyDescent="0.25">
      <c r="A6" s="99" t="s">
        <v>3149</v>
      </c>
      <c r="B6" s="98">
        <v>3</v>
      </c>
      <c r="C6" s="99" t="s">
        <v>3152</v>
      </c>
      <c r="D6" s="50" t="s">
        <v>5882</v>
      </c>
      <c r="E6" s="99"/>
      <c r="F6" s="99"/>
      <c r="G6" s="99" t="s">
        <v>3239</v>
      </c>
      <c r="H6" s="99" t="s">
        <v>3240</v>
      </c>
      <c r="I6" s="99"/>
      <c r="J6" s="99" t="s">
        <v>6790</v>
      </c>
      <c r="K6" s="99"/>
      <c r="L6" s="99" t="s">
        <v>91</v>
      </c>
      <c r="M6" s="100">
        <v>0</v>
      </c>
      <c r="N6" s="99" t="s">
        <v>7779</v>
      </c>
      <c r="O6" s="99" t="s">
        <v>7784</v>
      </c>
      <c r="P6" s="99" t="s">
        <v>92</v>
      </c>
      <c r="Q6" s="99" t="s">
        <v>45</v>
      </c>
      <c r="R6" s="99"/>
      <c r="S6" s="99"/>
    </row>
    <row r="7" spans="1:19" x14ac:dyDescent="0.25">
      <c r="A7" s="99" t="s">
        <v>3149</v>
      </c>
      <c r="B7" s="98">
        <v>4</v>
      </c>
      <c r="C7" s="99" t="s">
        <v>3153</v>
      </c>
      <c r="D7" s="50" t="s">
        <v>5881</v>
      </c>
      <c r="E7" s="99"/>
      <c r="F7" s="99"/>
      <c r="G7" s="99" t="s">
        <v>3241</v>
      </c>
      <c r="H7" s="99" t="s">
        <v>3242</v>
      </c>
      <c r="I7" s="99"/>
      <c r="J7" s="99" t="s">
        <v>6790</v>
      </c>
      <c r="K7" s="99"/>
      <c r="L7" s="99" t="s">
        <v>91</v>
      </c>
      <c r="M7" s="100">
        <v>0</v>
      </c>
      <c r="N7" s="99" t="s">
        <v>7779</v>
      </c>
      <c r="O7" s="99" t="s">
        <v>7784</v>
      </c>
      <c r="P7" s="99" t="s">
        <v>92</v>
      </c>
      <c r="Q7" s="99" t="s">
        <v>45</v>
      </c>
      <c r="R7" s="99"/>
      <c r="S7" s="99"/>
    </row>
    <row r="8" spans="1:19" x14ac:dyDescent="0.25">
      <c r="A8" s="99" t="s">
        <v>3149</v>
      </c>
      <c r="B8" s="98">
        <v>5</v>
      </c>
      <c r="C8" s="99" t="s">
        <v>3154</v>
      </c>
      <c r="D8" s="49" t="s">
        <v>5883</v>
      </c>
      <c r="E8" s="99"/>
      <c r="F8" s="99"/>
      <c r="G8" s="99" t="s">
        <v>3243</v>
      </c>
      <c r="H8" s="99" t="s">
        <v>3244</v>
      </c>
      <c r="I8" s="99"/>
      <c r="J8" s="99" t="s">
        <v>6790</v>
      </c>
      <c r="K8" s="99"/>
      <c r="L8" s="99" t="s">
        <v>153</v>
      </c>
      <c r="M8" s="100">
        <v>0</v>
      </c>
      <c r="N8" s="99" t="s">
        <v>7779</v>
      </c>
      <c r="O8" s="99" t="s">
        <v>7784</v>
      </c>
      <c r="P8" s="99" t="s">
        <v>153</v>
      </c>
      <c r="Q8" s="99" t="s">
        <v>45</v>
      </c>
      <c r="R8" s="99"/>
      <c r="S8" s="99"/>
    </row>
    <row r="9" spans="1:19" x14ac:dyDescent="0.25">
      <c r="A9" s="99" t="s">
        <v>3149</v>
      </c>
      <c r="B9" s="98">
        <v>6</v>
      </c>
      <c r="C9" s="99" t="s">
        <v>3155</v>
      </c>
      <c r="D9" s="49" t="s">
        <v>5884</v>
      </c>
      <c r="E9" s="99"/>
      <c r="F9" s="99"/>
      <c r="G9" s="99" t="s">
        <v>3245</v>
      </c>
      <c r="H9" s="99" t="s">
        <v>3246</v>
      </c>
      <c r="I9" s="99"/>
      <c r="J9" s="99" t="s">
        <v>6790</v>
      </c>
      <c r="K9" s="99"/>
      <c r="L9" s="99" t="s">
        <v>91</v>
      </c>
      <c r="M9" s="100">
        <v>0</v>
      </c>
      <c r="N9" s="99" t="s">
        <v>7779</v>
      </c>
      <c r="O9" s="99" t="s">
        <v>7784</v>
      </c>
      <c r="P9" s="99" t="s">
        <v>91</v>
      </c>
      <c r="Q9" s="99" t="s">
        <v>45</v>
      </c>
      <c r="R9" s="99"/>
      <c r="S9" s="99"/>
    </row>
    <row r="10" spans="1:19" x14ac:dyDescent="0.25">
      <c r="A10" s="99" t="s">
        <v>3149</v>
      </c>
      <c r="B10" s="98">
        <v>7</v>
      </c>
      <c r="C10" s="99" t="s">
        <v>3156</v>
      </c>
      <c r="D10" s="99" t="s">
        <v>5731</v>
      </c>
      <c r="E10" s="99"/>
      <c r="F10" s="99"/>
      <c r="G10" s="99" t="s">
        <v>3247</v>
      </c>
      <c r="H10" s="99" t="s">
        <v>3248</v>
      </c>
      <c r="I10" s="99"/>
      <c r="J10" s="99" t="s">
        <v>6790</v>
      </c>
      <c r="K10" s="99"/>
      <c r="L10" s="99" t="s">
        <v>6770</v>
      </c>
      <c r="M10" s="100">
        <v>0</v>
      </c>
      <c r="N10" s="99" t="s">
        <v>7779</v>
      </c>
      <c r="O10" s="99" t="s">
        <v>7784</v>
      </c>
      <c r="P10" s="99" t="s">
        <v>100</v>
      </c>
      <c r="Q10" s="99" t="s">
        <v>45</v>
      </c>
    </row>
    <row r="11" spans="1:19" x14ac:dyDescent="0.25">
      <c r="A11" s="99" t="s">
        <v>3149</v>
      </c>
      <c r="B11" s="98">
        <v>8</v>
      </c>
      <c r="C11" s="99" t="s">
        <v>3157</v>
      </c>
      <c r="D11" s="99" t="s">
        <v>5734</v>
      </c>
      <c r="E11" s="99"/>
      <c r="F11" s="99"/>
      <c r="G11" s="99" t="s">
        <v>3249</v>
      </c>
      <c r="H11" s="99" t="s">
        <v>3250</v>
      </c>
      <c r="I11" s="99"/>
      <c r="J11" s="99" t="s">
        <v>6790</v>
      </c>
      <c r="K11" s="99"/>
      <c r="L11" s="99" t="s">
        <v>6770</v>
      </c>
      <c r="M11" s="100">
        <v>0</v>
      </c>
      <c r="N11" s="99" t="s">
        <v>7779</v>
      </c>
      <c r="O11" s="99" t="s">
        <v>7784</v>
      </c>
      <c r="P11" s="99" t="s">
        <v>100</v>
      </c>
      <c r="Q11" s="99" t="s">
        <v>45</v>
      </c>
      <c r="R11" s="99"/>
      <c r="S11" s="99"/>
    </row>
    <row r="12" spans="1:19" x14ac:dyDescent="0.25">
      <c r="A12" s="99" t="s">
        <v>3149</v>
      </c>
      <c r="B12" s="98">
        <v>9</v>
      </c>
      <c r="C12" s="99" t="s">
        <v>3158</v>
      </c>
      <c r="D12" s="99" t="s">
        <v>5732</v>
      </c>
      <c r="E12" s="99"/>
      <c r="F12" s="99"/>
      <c r="G12" s="99" t="s">
        <v>3251</v>
      </c>
      <c r="H12" s="99" t="s">
        <v>3252</v>
      </c>
      <c r="I12" s="99"/>
      <c r="J12" s="99" t="s">
        <v>6790</v>
      </c>
      <c r="K12" s="99"/>
      <c r="L12" s="99" t="s">
        <v>6770</v>
      </c>
      <c r="M12" s="100">
        <v>0</v>
      </c>
      <c r="N12" s="99" t="s">
        <v>7779</v>
      </c>
      <c r="O12" s="99" t="s">
        <v>7784</v>
      </c>
      <c r="P12" s="99" t="s">
        <v>100</v>
      </c>
      <c r="Q12" s="99" t="s">
        <v>45</v>
      </c>
      <c r="R12" s="99"/>
      <c r="S12" s="99"/>
    </row>
    <row r="13" spans="1:19" x14ac:dyDescent="0.25">
      <c r="A13" s="99" t="s">
        <v>3149</v>
      </c>
      <c r="B13" s="98">
        <v>10</v>
      </c>
      <c r="C13" s="99" t="s">
        <v>3159</v>
      </c>
      <c r="D13" s="99" t="s">
        <v>5733</v>
      </c>
      <c r="E13" s="99"/>
      <c r="F13" s="99"/>
      <c r="G13" s="99" t="s">
        <v>3253</v>
      </c>
      <c r="H13" s="99" t="s">
        <v>3254</v>
      </c>
      <c r="I13" s="99"/>
      <c r="J13" s="99" t="s">
        <v>6790</v>
      </c>
      <c r="K13" s="99"/>
      <c r="L13" s="99" t="s">
        <v>6770</v>
      </c>
      <c r="M13" s="100">
        <v>0</v>
      </c>
      <c r="N13" s="99" t="s">
        <v>7779</v>
      </c>
      <c r="O13" s="99" t="s">
        <v>7784</v>
      </c>
      <c r="P13" s="99" t="s">
        <v>100</v>
      </c>
      <c r="Q13" s="99" t="s">
        <v>45</v>
      </c>
      <c r="R13" s="99"/>
      <c r="S13" s="99"/>
    </row>
    <row r="14" spans="1:19" x14ac:dyDescent="0.25">
      <c r="A14" s="99" t="s">
        <v>3149</v>
      </c>
      <c r="B14" s="98">
        <v>11</v>
      </c>
      <c r="C14" s="99" t="s">
        <v>3160</v>
      </c>
      <c r="D14" s="99" t="s">
        <v>5885</v>
      </c>
      <c r="E14" s="99"/>
      <c r="F14" s="99"/>
      <c r="G14" s="99" t="s">
        <v>3255</v>
      </c>
      <c r="H14" s="99" t="s">
        <v>3256</v>
      </c>
      <c r="I14" s="99"/>
      <c r="J14" s="99" t="s">
        <v>6790</v>
      </c>
      <c r="K14" s="99"/>
      <c r="L14" s="99" t="s">
        <v>91</v>
      </c>
      <c r="M14" s="100">
        <v>0</v>
      </c>
      <c r="N14" s="99" t="s">
        <v>7779</v>
      </c>
      <c r="O14" s="99" t="s">
        <v>7784</v>
      </c>
      <c r="P14" s="99" t="s">
        <v>91</v>
      </c>
      <c r="Q14" s="99" t="s">
        <v>45</v>
      </c>
      <c r="R14" s="99"/>
      <c r="S14" s="99"/>
    </row>
    <row r="15" spans="1:19" x14ac:dyDescent="0.25">
      <c r="A15" s="116" t="s">
        <v>6060</v>
      </c>
      <c r="B15" s="70">
        <v>-99</v>
      </c>
      <c r="C15" s="55" t="s">
        <v>5979</v>
      </c>
      <c r="D15" s="99"/>
      <c r="E15" s="43"/>
      <c r="F15" s="99"/>
      <c r="G15" s="43" t="s">
        <v>6061</v>
      </c>
      <c r="H15" s="43" t="s">
        <v>6062</v>
      </c>
      <c r="I15" s="99"/>
      <c r="J15" s="43" t="s">
        <v>6790</v>
      </c>
      <c r="K15" s="43"/>
      <c r="L15" s="43" t="s">
        <v>6769</v>
      </c>
      <c r="M15" s="127"/>
      <c r="N15" s="43"/>
      <c r="O15" s="43"/>
      <c r="P15" s="112" t="s">
        <v>165</v>
      </c>
      <c r="Q15" s="112" t="s">
        <v>54</v>
      </c>
      <c r="R15" s="46"/>
      <c r="S15" s="46"/>
    </row>
    <row r="16" spans="1:19" x14ac:dyDescent="0.25">
      <c r="A16" s="116" t="s">
        <v>6060</v>
      </c>
      <c r="B16" s="70">
        <v>-99</v>
      </c>
      <c r="C16" s="55" t="s">
        <v>5986</v>
      </c>
      <c r="D16" s="99"/>
      <c r="E16" s="43"/>
      <c r="F16" s="99"/>
      <c r="G16" s="43" t="s">
        <v>6075</v>
      </c>
      <c r="H16" s="43" t="s">
        <v>6076</v>
      </c>
      <c r="I16" s="99"/>
      <c r="J16" s="43" t="s">
        <v>6790</v>
      </c>
      <c r="K16" s="43"/>
      <c r="L16" s="43" t="s">
        <v>153</v>
      </c>
      <c r="M16" s="127"/>
      <c r="N16" s="43"/>
      <c r="O16" s="43"/>
      <c r="P16" s="112" t="s">
        <v>153</v>
      </c>
      <c r="Q16" s="112" t="s">
        <v>54</v>
      </c>
      <c r="R16" s="46"/>
      <c r="S16" s="46"/>
    </row>
    <row r="17" spans="1:19" x14ac:dyDescent="0.25">
      <c r="A17" s="116" t="s">
        <v>6060</v>
      </c>
      <c r="B17" s="70">
        <v>-99</v>
      </c>
      <c r="C17" s="55" t="s">
        <v>5981</v>
      </c>
      <c r="D17" s="99"/>
      <c r="E17" s="43"/>
      <c r="F17" s="99"/>
      <c r="G17" s="43" t="s">
        <v>6065</v>
      </c>
      <c r="H17" s="43" t="s">
        <v>6066</v>
      </c>
      <c r="I17" s="99"/>
      <c r="J17" s="43" t="s">
        <v>6790</v>
      </c>
      <c r="K17" s="43"/>
      <c r="L17" s="43" t="s">
        <v>91</v>
      </c>
      <c r="M17" s="127"/>
      <c r="N17" s="43"/>
      <c r="O17" s="43"/>
      <c r="P17" s="112" t="s">
        <v>92</v>
      </c>
      <c r="Q17" s="112" t="s">
        <v>54</v>
      </c>
      <c r="R17" s="46"/>
      <c r="S17" s="46"/>
    </row>
    <row r="18" spans="1:19" x14ac:dyDescent="0.25">
      <c r="A18" s="116" t="s">
        <v>6060</v>
      </c>
      <c r="B18" s="70">
        <v>-99</v>
      </c>
      <c r="C18" s="55" t="s">
        <v>5982</v>
      </c>
      <c r="D18" s="99"/>
      <c r="E18" s="43"/>
      <c r="F18" s="99"/>
      <c r="G18" s="43" t="s">
        <v>6067</v>
      </c>
      <c r="H18" s="43" t="s">
        <v>6068</v>
      </c>
      <c r="I18" s="99"/>
      <c r="J18" s="43" t="s">
        <v>6790</v>
      </c>
      <c r="K18" s="43"/>
      <c r="L18" s="43" t="s">
        <v>6769</v>
      </c>
      <c r="M18" s="127"/>
      <c r="N18" s="43"/>
      <c r="O18" s="43"/>
      <c r="P18" s="112" t="s">
        <v>156</v>
      </c>
      <c r="Q18" s="112" t="s">
        <v>54</v>
      </c>
      <c r="R18" s="46"/>
      <c r="S18" s="46"/>
    </row>
    <row r="19" spans="1:19" x14ac:dyDescent="0.25">
      <c r="A19" s="116" t="s">
        <v>6060</v>
      </c>
      <c r="B19" s="70">
        <v>-99</v>
      </c>
      <c r="C19" s="55" t="s">
        <v>5983</v>
      </c>
      <c r="D19" s="99"/>
      <c r="E19" s="43"/>
      <c r="F19" s="99"/>
      <c r="G19" s="43" t="s">
        <v>6069</v>
      </c>
      <c r="H19" s="43" t="s">
        <v>6070</v>
      </c>
      <c r="I19" s="99"/>
      <c r="J19" s="43" t="s">
        <v>6790</v>
      </c>
      <c r="K19" s="43"/>
      <c r="L19" s="43" t="s">
        <v>6769</v>
      </c>
      <c r="M19" s="127"/>
      <c r="N19" s="43"/>
      <c r="O19" s="43"/>
      <c r="P19" s="112" t="s">
        <v>195</v>
      </c>
      <c r="Q19" s="112" t="s">
        <v>54</v>
      </c>
      <c r="R19" s="46"/>
      <c r="S19" s="46"/>
    </row>
    <row r="20" spans="1:19" x14ac:dyDescent="0.25">
      <c r="A20" s="116" t="s">
        <v>6060</v>
      </c>
      <c r="B20" s="70">
        <v>-99</v>
      </c>
      <c r="C20" s="55" t="s">
        <v>5984</v>
      </c>
      <c r="D20" s="99"/>
      <c r="E20" s="43"/>
      <c r="F20" s="99"/>
      <c r="G20" s="43" t="s">
        <v>6071</v>
      </c>
      <c r="H20" s="43" t="s">
        <v>6072</v>
      </c>
      <c r="I20" s="99"/>
      <c r="J20" s="43" t="s">
        <v>6790</v>
      </c>
      <c r="K20" s="43"/>
      <c r="L20" s="43" t="s">
        <v>6769</v>
      </c>
      <c r="M20" s="127"/>
      <c r="N20" s="43"/>
      <c r="O20" s="43"/>
      <c r="P20" s="112" t="s">
        <v>195</v>
      </c>
      <c r="Q20" s="112" t="s">
        <v>54</v>
      </c>
      <c r="R20" s="46"/>
      <c r="S20" s="46"/>
    </row>
    <row r="21" spans="1:19" x14ac:dyDescent="0.25">
      <c r="A21" s="116" t="s">
        <v>6060</v>
      </c>
      <c r="B21" s="70">
        <v>-99</v>
      </c>
      <c r="C21" s="55" t="s">
        <v>5985</v>
      </c>
      <c r="D21" s="99"/>
      <c r="E21" s="43"/>
      <c r="F21" s="99"/>
      <c r="G21" s="43" t="s">
        <v>6073</v>
      </c>
      <c r="H21" s="43" t="s">
        <v>6074</v>
      </c>
      <c r="I21" s="99"/>
      <c r="J21" s="43" t="s">
        <v>6790</v>
      </c>
      <c r="K21" s="43"/>
      <c r="L21" s="43" t="s">
        <v>91</v>
      </c>
      <c r="M21" s="127"/>
      <c r="N21" s="43"/>
      <c r="O21" s="43"/>
      <c r="P21" s="112" t="s">
        <v>92</v>
      </c>
      <c r="Q21" s="112" t="s">
        <v>54</v>
      </c>
      <c r="R21" s="46"/>
      <c r="S21" s="46"/>
    </row>
    <row r="22" spans="1:19" x14ac:dyDescent="0.25">
      <c r="A22" s="116" t="s">
        <v>6060</v>
      </c>
      <c r="B22" s="70">
        <v>-99</v>
      </c>
      <c r="C22" s="55" t="s">
        <v>5980</v>
      </c>
      <c r="D22" s="99"/>
      <c r="E22" s="43"/>
      <c r="F22" s="99"/>
      <c r="G22" s="43" t="s">
        <v>6063</v>
      </c>
      <c r="H22" s="43" t="s">
        <v>6064</v>
      </c>
      <c r="I22" s="99"/>
      <c r="J22" s="43" t="s">
        <v>6790</v>
      </c>
      <c r="K22" s="43"/>
      <c r="L22" s="43" t="s">
        <v>6769</v>
      </c>
      <c r="M22" s="127"/>
      <c r="N22" s="43"/>
      <c r="O22" s="43"/>
      <c r="P22" s="112" t="s">
        <v>157</v>
      </c>
      <c r="Q22" s="112" t="s">
        <v>54</v>
      </c>
      <c r="R22" s="46"/>
      <c r="S22" s="46"/>
    </row>
    <row r="23" spans="1:19" x14ac:dyDescent="0.25">
      <c r="A23" s="116" t="s">
        <v>6060</v>
      </c>
      <c r="B23" s="70">
        <v>-99</v>
      </c>
      <c r="C23" s="55" t="s">
        <v>5978</v>
      </c>
      <c r="D23" s="99"/>
      <c r="E23" s="43"/>
      <c r="F23" s="99"/>
      <c r="G23" s="43" t="s">
        <v>6058</v>
      </c>
      <c r="H23" s="43" t="s">
        <v>6059</v>
      </c>
      <c r="I23" s="99"/>
      <c r="J23" s="43" t="s">
        <v>6790</v>
      </c>
      <c r="K23" s="43"/>
      <c r="L23" s="43" t="s">
        <v>91</v>
      </c>
      <c r="M23" s="127"/>
      <c r="N23" s="43"/>
      <c r="O23" s="43"/>
      <c r="P23" s="112" t="s">
        <v>92</v>
      </c>
      <c r="Q23" s="112" t="s">
        <v>54</v>
      </c>
      <c r="R23" s="46"/>
      <c r="S23" s="46"/>
    </row>
    <row r="24" spans="1:19" x14ac:dyDescent="0.25">
      <c r="A24" s="99" t="s">
        <v>1583</v>
      </c>
      <c r="B24" s="70">
        <v>-99</v>
      </c>
      <c r="C24" s="43" t="s">
        <v>5996</v>
      </c>
      <c r="D24" s="99"/>
      <c r="E24" s="43"/>
      <c r="F24" s="99"/>
      <c r="G24" s="43" t="s">
        <v>6097</v>
      </c>
      <c r="H24" s="43" t="s">
        <v>6098</v>
      </c>
      <c r="I24" s="99"/>
      <c r="J24" s="43" t="s">
        <v>6790</v>
      </c>
      <c r="K24" s="43"/>
      <c r="L24" s="99" t="s">
        <v>6770</v>
      </c>
      <c r="M24" s="100"/>
      <c r="N24" s="99"/>
      <c r="O24" s="99"/>
      <c r="P24" s="112" t="s">
        <v>2490</v>
      </c>
      <c r="Q24" s="112" t="s">
        <v>54</v>
      </c>
      <c r="R24" s="46"/>
      <c r="S24" s="46"/>
    </row>
    <row r="25" spans="1:19" x14ac:dyDescent="0.25">
      <c r="A25" s="99" t="s">
        <v>1583</v>
      </c>
      <c r="B25" s="70">
        <v>-99</v>
      </c>
      <c r="C25" s="43" t="s">
        <v>5995</v>
      </c>
      <c r="D25" s="99"/>
      <c r="E25" s="43"/>
      <c r="F25" s="99"/>
      <c r="G25" s="43" t="s">
        <v>6095</v>
      </c>
      <c r="H25" s="43" t="s">
        <v>6096</v>
      </c>
      <c r="I25" s="99"/>
      <c r="J25" s="43" t="s">
        <v>6790</v>
      </c>
      <c r="K25" s="43"/>
      <c r="L25" s="43" t="s">
        <v>6771</v>
      </c>
      <c r="M25" s="127"/>
      <c r="N25" s="43"/>
      <c r="O25" s="43"/>
      <c r="P25" s="112" t="s">
        <v>3302</v>
      </c>
      <c r="Q25" s="112" t="s">
        <v>54</v>
      </c>
      <c r="R25" s="46"/>
      <c r="S25" s="46"/>
    </row>
    <row r="26" spans="1:19" x14ac:dyDescent="0.25">
      <c r="A26" s="101" t="s">
        <v>1583</v>
      </c>
      <c r="B26" s="88">
        <v>1</v>
      </c>
      <c r="C26" s="89" t="s">
        <v>93</v>
      </c>
      <c r="D26" s="89" t="s">
        <v>1468</v>
      </c>
      <c r="E26" s="90" t="s">
        <v>1667</v>
      </c>
      <c r="F26" s="89" t="s">
        <v>6971</v>
      </c>
      <c r="G26" s="89" t="s">
        <v>277</v>
      </c>
      <c r="H26" s="89" t="s">
        <v>278</v>
      </c>
      <c r="I26" s="89" t="s">
        <v>1848</v>
      </c>
      <c r="J26" s="91" t="s">
        <v>6790</v>
      </c>
      <c r="K26" s="91"/>
      <c r="L26" s="89" t="s">
        <v>91</v>
      </c>
      <c r="M26" s="128" t="s">
        <v>7778</v>
      </c>
      <c r="N26" s="91" t="s">
        <v>7780</v>
      </c>
      <c r="O26" s="91" t="s">
        <v>7783</v>
      </c>
      <c r="P26" s="101" t="s">
        <v>91</v>
      </c>
      <c r="Q26" s="101" t="s">
        <v>54</v>
      </c>
      <c r="R26" s="101"/>
      <c r="S26" s="101"/>
    </row>
    <row r="27" spans="1:19" x14ac:dyDescent="0.25">
      <c r="A27" s="99" t="s">
        <v>1583</v>
      </c>
      <c r="B27" s="70">
        <v>2</v>
      </c>
      <c r="C27" s="47" t="s">
        <v>126</v>
      </c>
      <c r="D27" s="47" t="s">
        <v>1495</v>
      </c>
      <c r="E27" s="47" t="s">
        <v>6856</v>
      </c>
      <c r="F27" s="47" t="s">
        <v>6929</v>
      </c>
      <c r="G27" s="47" t="s">
        <v>338</v>
      </c>
      <c r="H27" s="49" t="s">
        <v>1662</v>
      </c>
      <c r="I27" s="62" t="s">
        <v>1998</v>
      </c>
      <c r="J27" s="49" t="s">
        <v>6790</v>
      </c>
      <c r="K27" s="49"/>
      <c r="L27" s="99" t="s">
        <v>6770</v>
      </c>
      <c r="M27" s="100" t="s">
        <v>7778</v>
      </c>
      <c r="N27" s="99" t="s">
        <v>7780</v>
      </c>
      <c r="O27" s="99" t="s">
        <v>7783</v>
      </c>
      <c r="P27" s="99" t="s">
        <v>100</v>
      </c>
      <c r="Q27" s="99" t="s">
        <v>54</v>
      </c>
      <c r="R27" s="99"/>
      <c r="S27" s="99"/>
    </row>
    <row r="28" spans="1:19" x14ac:dyDescent="0.25">
      <c r="A28" s="99" t="s">
        <v>1583</v>
      </c>
      <c r="B28" s="70">
        <v>3</v>
      </c>
      <c r="C28" s="47" t="s">
        <v>1574</v>
      </c>
      <c r="D28" s="47" t="s">
        <v>1600</v>
      </c>
      <c r="E28" s="47" t="s">
        <v>6868</v>
      </c>
      <c r="F28" s="47" t="s">
        <v>6858</v>
      </c>
      <c r="G28" s="47" t="s">
        <v>1652</v>
      </c>
      <c r="H28" s="47" t="s">
        <v>1653</v>
      </c>
      <c r="I28" s="61" t="s">
        <v>1999</v>
      </c>
      <c r="J28" s="49" t="s">
        <v>6790</v>
      </c>
      <c r="K28" s="49"/>
      <c r="L28" s="47" t="s">
        <v>153</v>
      </c>
      <c r="M28" s="129" t="s">
        <v>7778</v>
      </c>
      <c r="N28" s="49" t="s">
        <v>7779</v>
      </c>
      <c r="O28" s="49" t="s">
        <v>7783</v>
      </c>
      <c r="P28" s="99" t="s">
        <v>153</v>
      </c>
      <c r="Q28" s="99" t="s">
        <v>54</v>
      </c>
      <c r="R28" s="99"/>
      <c r="S28" s="99"/>
    </row>
    <row r="29" spans="1:19" x14ac:dyDescent="0.25">
      <c r="A29" s="99" t="s">
        <v>1583</v>
      </c>
      <c r="B29" s="70">
        <v>4</v>
      </c>
      <c r="C29" s="47" t="s">
        <v>1575</v>
      </c>
      <c r="D29" s="47" t="s">
        <v>6767</v>
      </c>
      <c r="E29" s="47" t="s">
        <v>6863</v>
      </c>
      <c r="F29" s="47" t="s">
        <v>6857</v>
      </c>
      <c r="G29" s="47" t="s">
        <v>1658</v>
      </c>
      <c r="H29" s="47" t="s">
        <v>1656</v>
      </c>
      <c r="I29" s="61" t="s">
        <v>2001</v>
      </c>
      <c r="J29" s="49" t="s">
        <v>2918</v>
      </c>
      <c r="K29" s="49" t="s">
        <v>6788</v>
      </c>
      <c r="L29" s="47" t="s">
        <v>91</v>
      </c>
      <c r="M29" s="129">
        <v>0</v>
      </c>
      <c r="N29" s="49" t="s">
        <v>7779</v>
      </c>
      <c r="O29" s="49" t="s">
        <v>7784</v>
      </c>
      <c r="P29" s="99" t="s">
        <v>92</v>
      </c>
      <c r="Q29" s="99" t="s">
        <v>54</v>
      </c>
      <c r="R29" s="99"/>
      <c r="S29" s="99"/>
    </row>
    <row r="30" spans="1:19" x14ac:dyDescent="0.25">
      <c r="A30" s="99" t="s">
        <v>1583</v>
      </c>
      <c r="B30" s="70">
        <v>5</v>
      </c>
      <c r="C30" s="47" t="s">
        <v>1577</v>
      </c>
      <c r="D30" s="47" t="s">
        <v>1497</v>
      </c>
      <c r="E30" s="47" t="s">
        <v>6869</v>
      </c>
      <c r="F30" s="47" t="s">
        <v>6958</v>
      </c>
      <c r="G30" s="47" t="s">
        <v>1659</v>
      </c>
      <c r="H30" s="47" t="s">
        <v>1657</v>
      </c>
      <c r="I30" s="61" t="s">
        <v>2002</v>
      </c>
      <c r="J30" s="49" t="s">
        <v>2903</v>
      </c>
      <c r="K30" s="49" t="s">
        <v>6789</v>
      </c>
      <c r="L30" s="47" t="s">
        <v>91</v>
      </c>
      <c r="M30" s="129">
        <v>0</v>
      </c>
      <c r="N30" s="49" t="s">
        <v>7779</v>
      </c>
      <c r="O30" s="49" t="s">
        <v>7784</v>
      </c>
      <c r="P30" s="99" t="s">
        <v>92</v>
      </c>
      <c r="Q30" s="99" t="s">
        <v>54</v>
      </c>
      <c r="R30" s="99"/>
      <c r="S30" s="99"/>
    </row>
    <row r="31" spans="1:19" x14ac:dyDescent="0.25">
      <c r="A31" s="99" t="s">
        <v>1583</v>
      </c>
      <c r="B31" s="70">
        <v>6</v>
      </c>
      <c r="C31" s="49" t="s">
        <v>2249</v>
      </c>
      <c r="D31" s="43" t="s">
        <v>1430</v>
      </c>
      <c r="E31" s="49" t="s">
        <v>6870</v>
      </c>
      <c r="F31" s="49" t="s">
        <v>6959</v>
      </c>
      <c r="G31" s="49" t="s">
        <v>2681</v>
      </c>
      <c r="H31" s="43" t="s">
        <v>2453</v>
      </c>
      <c r="I31" s="49"/>
      <c r="J31" s="49" t="s">
        <v>6790</v>
      </c>
      <c r="K31" s="49"/>
      <c r="L31" s="43" t="s">
        <v>6769</v>
      </c>
      <c r="M31" s="127">
        <v>0</v>
      </c>
      <c r="N31" s="43" t="s">
        <v>7779</v>
      </c>
      <c r="O31" s="43" t="s">
        <v>7784</v>
      </c>
      <c r="P31" s="99" t="s">
        <v>156</v>
      </c>
      <c r="Q31" s="99" t="s">
        <v>54</v>
      </c>
      <c r="R31" s="99"/>
      <c r="S31" s="99"/>
    </row>
    <row r="32" spans="1:19" x14ac:dyDescent="0.25">
      <c r="A32" s="99" t="s">
        <v>1583</v>
      </c>
      <c r="B32" s="70">
        <v>7</v>
      </c>
      <c r="C32" s="47" t="s">
        <v>1578</v>
      </c>
      <c r="D32" s="47" t="s">
        <v>1576</v>
      </c>
      <c r="E32" s="47" t="s">
        <v>6871</v>
      </c>
      <c r="F32" s="47" t="s">
        <v>1803</v>
      </c>
      <c r="G32" s="47" t="s">
        <v>1661</v>
      </c>
      <c r="H32" s="47" t="s">
        <v>1660</v>
      </c>
      <c r="I32" s="61" t="s">
        <v>2003</v>
      </c>
      <c r="J32" s="49" t="s">
        <v>6790</v>
      </c>
      <c r="K32" s="49"/>
      <c r="L32" s="43" t="s">
        <v>6769</v>
      </c>
      <c r="M32" s="127">
        <v>0</v>
      </c>
      <c r="N32" s="43" t="s">
        <v>7779</v>
      </c>
      <c r="O32" s="43" t="s">
        <v>7784</v>
      </c>
      <c r="P32" s="99" t="s">
        <v>262</v>
      </c>
      <c r="Q32" s="99" t="s">
        <v>54</v>
      </c>
      <c r="R32" s="99"/>
      <c r="S32" s="99"/>
    </row>
    <row r="33" spans="1:19" x14ac:dyDescent="0.25">
      <c r="A33" s="99" t="s">
        <v>1583</v>
      </c>
      <c r="B33" s="70">
        <v>8</v>
      </c>
      <c r="C33" s="48" t="s">
        <v>1579</v>
      </c>
      <c r="D33" s="47" t="s">
        <v>1580</v>
      </c>
      <c r="E33" s="47" t="s">
        <v>6872</v>
      </c>
      <c r="F33" s="47" t="s">
        <v>1800</v>
      </c>
      <c r="G33" s="47" t="s">
        <v>1655</v>
      </c>
      <c r="H33" s="47" t="s">
        <v>1654</v>
      </c>
      <c r="I33" s="61" t="s">
        <v>2000</v>
      </c>
      <c r="J33" s="50" t="s">
        <v>6790</v>
      </c>
      <c r="K33" s="50"/>
      <c r="L33" s="47" t="s">
        <v>91</v>
      </c>
      <c r="M33" s="129">
        <v>0</v>
      </c>
      <c r="N33" s="49" t="s">
        <v>7779</v>
      </c>
      <c r="O33" s="49" t="s">
        <v>7784</v>
      </c>
      <c r="P33" s="99" t="s">
        <v>92</v>
      </c>
      <c r="Q33" s="99" t="s">
        <v>54</v>
      </c>
      <c r="R33" s="99"/>
      <c r="S33" s="99"/>
    </row>
    <row r="34" spans="1:19" x14ac:dyDescent="0.25">
      <c r="A34" s="101" t="s">
        <v>1583</v>
      </c>
      <c r="B34" s="88">
        <v>9</v>
      </c>
      <c r="C34" s="89" t="s">
        <v>1582</v>
      </c>
      <c r="D34" s="89" t="s">
        <v>1440</v>
      </c>
      <c r="E34" s="90" t="s">
        <v>6864</v>
      </c>
      <c r="F34" s="89" t="s">
        <v>1709</v>
      </c>
      <c r="G34" s="89"/>
      <c r="H34" s="89"/>
      <c r="I34" s="89"/>
      <c r="J34" s="91" t="s">
        <v>6790</v>
      </c>
      <c r="K34" s="91"/>
      <c r="L34" s="89" t="s">
        <v>91</v>
      </c>
      <c r="M34" s="128">
        <v>0</v>
      </c>
      <c r="N34" s="91" t="s">
        <v>7779</v>
      </c>
      <c r="O34" s="91" t="s">
        <v>7784</v>
      </c>
      <c r="P34" s="101" t="s">
        <v>91</v>
      </c>
      <c r="Q34" s="101" t="s">
        <v>54</v>
      </c>
      <c r="R34" s="101"/>
      <c r="S34" s="101"/>
    </row>
    <row r="35" spans="1:19" x14ac:dyDescent="0.25">
      <c r="A35" s="117" t="s">
        <v>6094</v>
      </c>
      <c r="B35" s="70">
        <v>-99</v>
      </c>
      <c r="C35" s="43" t="s">
        <v>292</v>
      </c>
      <c r="D35" s="99"/>
      <c r="E35" s="43"/>
      <c r="F35" s="99"/>
      <c r="G35" s="43" t="s">
        <v>292</v>
      </c>
      <c r="H35" s="43" t="s">
        <v>292</v>
      </c>
      <c r="I35" s="99"/>
      <c r="J35" s="43" t="s">
        <v>6790</v>
      </c>
      <c r="K35" s="43"/>
      <c r="L35" s="46" t="s">
        <v>6770</v>
      </c>
      <c r="M35" s="100" t="s">
        <v>7778</v>
      </c>
      <c r="N35" s="99" t="s">
        <v>7780</v>
      </c>
      <c r="O35" s="99"/>
      <c r="P35" s="112"/>
      <c r="Q35" s="112" t="s">
        <v>54</v>
      </c>
      <c r="R35" s="46"/>
      <c r="S35" s="46"/>
    </row>
    <row r="36" spans="1:19" x14ac:dyDescent="0.25">
      <c r="A36" s="116" t="s">
        <v>1584</v>
      </c>
      <c r="B36" s="70">
        <v>-99</v>
      </c>
      <c r="C36" s="43" t="s">
        <v>292</v>
      </c>
      <c r="D36" s="99"/>
      <c r="E36" s="43"/>
      <c r="F36" s="99"/>
      <c r="G36" s="43" t="s">
        <v>292</v>
      </c>
      <c r="H36" s="43" t="s">
        <v>292</v>
      </c>
      <c r="I36" s="99"/>
      <c r="J36" s="43" t="s">
        <v>6790</v>
      </c>
      <c r="K36" s="43"/>
      <c r="L36" s="46" t="s">
        <v>6770</v>
      </c>
      <c r="M36" s="100" t="s">
        <v>7778</v>
      </c>
      <c r="N36" s="99" t="s">
        <v>7780</v>
      </c>
      <c r="O36" s="99"/>
      <c r="P36" s="112"/>
      <c r="Q36" s="112" t="s">
        <v>54</v>
      </c>
      <c r="R36" s="46"/>
      <c r="S36" s="46"/>
    </row>
    <row r="37" spans="1:19" x14ac:dyDescent="0.25">
      <c r="A37" s="101" t="s">
        <v>1584</v>
      </c>
      <c r="B37" s="88">
        <v>1</v>
      </c>
      <c r="C37" s="89" t="s">
        <v>93</v>
      </c>
      <c r="D37" s="89" t="s">
        <v>1468</v>
      </c>
      <c r="E37" s="90" t="s">
        <v>1667</v>
      </c>
      <c r="F37" s="89" t="s">
        <v>6971</v>
      </c>
      <c r="G37" s="89" t="s">
        <v>277</v>
      </c>
      <c r="H37" s="89" t="s">
        <v>278</v>
      </c>
      <c r="I37" s="89" t="s">
        <v>1848</v>
      </c>
      <c r="J37" s="91" t="s">
        <v>6790</v>
      </c>
      <c r="K37" s="91"/>
      <c r="L37" s="89" t="s">
        <v>91</v>
      </c>
      <c r="M37" s="128" t="s">
        <v>7778</v>
      </c>
      <c r="N37" s="91" t="s">
        <v>7780</v>
      </c>
      <c r="O37" s="91" t="s">
        <v>7783</v>
      </c>
      <c r="P37" s="101" t="s">
        <v>91</v>
      </c>
      <c r="Q37" s="101" t="s">
        <v>54</v>
      </c>
      <c r="R37" s="101"/>
      <c r="S37" s="101"/>
    </row>
    <row r="38" spans="1:19" x14ac:dyDescent="0.25">
      <c r="A38" s="99" t="s">
        <v>1584</v>
      </c>
      <c r="B38" s="70">
        <v>2</v>
      </c>
      <c r="C38" s="47" t="s">
        <v>126</v>
      </c>
      <c r="D38" s="47" t="s">
        <v>1467</v>
      </c>
      <c r="E38" s="47" t="s">
        <v>6867</v>
      </c>
      <c r="F38" s="47" t="s">
        <v>1683</v>
      </c>
      <c r="G38" s="47" t="s">
        <v>338</v>
      </c>
      <c r="H38" s="47" t="s">
        <v>339</v>
      </c>
      <c r="I38" s="61" t="s">
        <v>1872</v>
      </c>
      <c r="J38" s="49" t="s">
        <v>6790</v>
      </c>
      <c r="K38" s="49"/>
      <c r="L38" s="99" t="s">
        <v>6770</v>
      </c>
      <c r="M38" s="100" t="s">
        <v>7778</v>
      </c>
      <c r="N38" s="99" t="s">
        <v>7780</v>
      </c>
      <c r="O38" s="99" t="s">
        <v>7783</v>
      </c>
      <c r="P38" s="99" t="s">
        <v>100</v>
      </c>
      <c r="Q38" s="99" t="s">
        <v>54</v>
      </c>
      <c r="R38" s="99"/>
      <c r="S38" s="99"/>
    </row>
    <row r="39" spans="1:19" x14ac:dyDescent="0.25">
      <c r="A39" s="99" t="s">
        <v>1584</v>
      </c>
      <c r="B39" s="70">
        <v>3</v>
      </c>
      <c r="C39" s="48" t="s">
        <v>1581</v>
      </c>
      <c r="D39" s="47" t="s">
        <v>5751</v>
      </c>
      <c r="E39" s="47" t="s">
        <v>6865</v>
      </c>
      <c r="F39" s="47" t="s">
        <v>1711</v>
      </c>
      <c r="G39" s="47" t="s">
        <v>1650</v>
      </c>
      <c r="H39" s="47" t="s">
        <v>1648</v>
      </c>
      <c r="I39" s="61" t="s">
        <v>1996</v>
      </c>
      <c r="J39" s="49" t="s">
        <v>6790</v>
      </c>
      <c r="K39" s="49"/>
      <c r="L39" s="47" t="s">
        <v>91</v>
      </c>
      <c r="M39" s="129" t="s">
        <v>7778</v>
      </c>
      <c r="N39" s="49" t="s">
        <v>7779</v>
      </c>
      <c r="O39" s="49" t="s">
        <v>7783</v>
      </c>
      <c r="P39" s="99" t="s">
        <v>91</v>
      </c>
      <c r="Q39" s="99" t="s">
        <v>54</v>
      </c>
      <c r="R39" s="99"/>
      <c r="S39" s="99"/>
    </row>
    <row r="40" spans="1:19" x14ac:dyDescent="0.25">
      <c r="A40" s="99" t="s">
        <v>1584</v>
      </c>
      <c r="B40" s="70">
        <v>4</v>
      </c>
      <c r="C40" s="48" t="s">
        <v>6810</v>
      </c>
      <c r="D40" s="47" t="s">
        <v>1440</v>
      </c>
      <c r="E40" s="47" t="s">
        <v>6866</v>
      </c>
      <c r="F40" s="47" t="s">
        <v>1709</v>
      </c>
      <c r="G40" s="47" t="s">
        <v>1651</v>
      </c>
      <c r="H40" s="47" t="s">
        <v>1649</v>
      </c>
      <c r="I40" s="61" t="s">
        <v>1997</v>
      </c>
      <c r="J40" s="49" t="s">
        <v>6790</v>
      </c>
      <c r="K40" s="49"/>
      <c r="L40" s="47" t="s">
        <v>91</v>
      </c>
      <c r="M40" s="129">
        <v>0</v>
      </c>
      <c r="N40" s="49" t="s">
        <v>7779</v>
      </c>
      <c r="O40" s="49" t="s">
        <v>7784</v>
      </c>
      <c r="P40" s="99" t="s">
        <v>91</v>
      </c>
      <c r="Q40" s="99" t="s">
        <v>54</v>
      </c>
      <c r="R40" s="99" t="s">
        <v>6811</v>
      </c>
      <c r="S40" s="99"/>
    </row>
    <row r="41" spans="1:19" x14ac:dyDescent="0.25">
      <c r="A41" s="118" t="s">
        <v>52</v>
      </c>
      <c r="B41" s="69">
        <v>1</v>
      </c>
      <c r="C41" s="59" t="s">
        <v>5943</v>
      </c>
      <c r="D41" s="59" t="s">
        <v>5945</v>
      </c>
      <c r="E41" s="60" t="s">
        <v>6873</v>
      </c>
      <c r="F41" s="59" t="s">
        <v>6972</v>
      </c>
      <c r="G41" s="59"/>
      <c r="H41" s="59"/>
      <c r="I41" s="59"/>
      <c r="J41" s="85" t="s">
        <v>6790</v>
      </c>
      <c r="K41" s="85"/>
      <c r="L41" s="59" t="s">
        <v>91</v>
      </c>
      <c r="M41" s="131" t="s">
        <v>7778</v>
      </c>
      <c r="N41" s="85" t="s">
        <v>7780</v>
      </c>
      <c r="O41" s="85" t="s">
        <v>7783</v>
      </c>
      <c r="P41" s="118" t="s">
        <v>91</v>
      </c>
      <c r="Q41" s="118" t="s">
        <v>45</v>
      </c>
      <c r="R41" s="99" t="s">
        <v>5942</v>
      </c>
      <c r="S41" s="99"/>
    </row>
    <row r="42" spans="1:19" x14ac:dyDescent="0.25">
      <c r="A42" s="118" t="s">
        <v>52</v>
      </c>
      <c r="B42" s="69">
        <v>2</v>
      </c>
      <c r="C42" s="59" t="s">
        <v>5944</v>
      </c>
      <c r="D42" s="59" t="s">
        <v>6762</v>
      </c>
      <c r="E42" s="60" t="s">
        <v>6874</v>
      </c>
      <c r="F42" s="60" t="s">
        <v>6875</v>
      </c>
      <c r="G42" s="59"/>
      <c r="H42" s="59"/>
      <c r="I42" s="59"/>
      <c r="J42" s="85" t="s">
        <v>6790</v>
      </c>
      <c r="K42" s="85"/>
      <c r="L42" s="59" t="s">
        <v>91</v>
      </c>
      <c r="M42" s="131" t="s">
        <v>7778</v>
      </c>
      <c r="N42" s="85" t="s">
        <v>7779</v>
      </c>
      <c r="O42" s="85" t="s">
        <v>7783</v>
      </c>
      <c r="P42" s="118" t="s">
        <v>91</v>
      </c>
      <c r="Q42" s="118" t="s">
        <v>45</v>
      </c>
      <c r="R42" s="99" t="s">
        <v>5942</v>
      </c>
      <c r="S42" s="99"/>
    </row>
    <row r="43" spans="1:19" x14ac:dyDescent="0.25">
      <c r="A43" s="99" t="s">
        <v>52</v>
      </c>
      <c r="B43" s="69">
        <v>3</v>
      </c>
      <c r="C43" s="47" t="s">
        <v>110</v>
      </c>
      <c r="D43" s="47" t="s">
        <v>1467</v>
      </c>
      <c r="E43" s="63" t="s">
        <v>6880</v>
      </c>
      <c r="F43" s="47" t="s">
        <v>1683</v>
      </c>
      <c r="G43" s="47" t="s">
        <v>308</v>
      </c>
      <c r="H43" s="48" t="s">
        <v>292</v>
      </c>
      <c r="I43" s="48" t="s">
        <v>1859</v>
      </c>
      <c r="J43" s="49" t="s">
        <v>6790</v>
      </c>
      <c r="K43" s="49"/>
      <c r="L43" s="99" t="s">
        <v>6770</v>
      </c>
      <c r="M43" s="100" t="s">
        <v>7778</v>
      </c>
      <c r="N43" s="99" t="s">
        <v>7780</v>
      </c>
      <c r="O43" s="99" t="s">
        <v>7783</v>
      </c>
      <c r="P43" s="99" t="s">
        <v>100</v>
      </c>
      <c r="Q43" s="99" t="s">
        <v>45</v>
      </c>
      <c r="R43" s="99"/>
      <c r="S43" s="99"/>
    </row>
    <row r="44" spans="1:19" x14ac:dyDescent="0.25">
      <c r="A44" s="99" t="s">
        <v>52</v>
      </c>
      <c r="B44" s="69">
        <v>4</v>
      </c>
      <c r="C44" s="47" t="s">
        <v>114</v>
      </c>
      <c r="D44" s="48" t="s">
        <v>2038</v>
      </c>
      <c r="E44" s="63" t="s">
        <v>6881</v>
      </c>
      <c r="F44" s="47" t="s">
        <v>2037</v>
      </c>
      <c r="G44" s="47" t="s">
        <v>315</v>
      </c>
      <c r="H44" s="47" t="s">
        <v>2035</v>
      </c>
      <c r="I44" s="47" t="s">
        <v>2036</v>
      </c>
      <c r="J44" s="49" t="s">
        <v>6790</v>
      </c>
      <c r="K44" s="49"/>
      <c r="L44" s="47" t="s">
        <v>153</v>
      </c>
      <c r="M44" s="129">
        <v>0</v>
      </c>
      <c r="N44" s="49" t="s">
        <v>7779</v>
      </c>
      <c r="O44" s="49" t="s">
        <v>7784</v>
      </c>
      <c r="P44" s="99" t="s">
        <v>153</v>
      </c>
      <c r="Q44" s="99" t="s">
        <v>45</v>
      </c>
      <c r="R44" s="99"/>
      <c r="S44" s="99"/>
    </row>
    <row r="45" spans="1:19" x14ac:dyDescent="0.25">
      <c r="A45" s="99" t="s">
        <v>52</v>
      </c>
      <c r="B45" s="69">
        <v>5</v>
      </c>
      <c r="C45" s="77" t="s">
        <v>111</v>
      </c>
      <c r="D45" s="47" t="s">
        <v>1472</v>
      </c>
      <c r="E45" s="63" t="s">
        <v>6882</v>
      </c>
      <c r="F45" s="47" t="s">
        <v>1692</v>
      </c>
      <c r="G45" s="47" t="s">
        <v>309</v>
      </c>
      <c r="H45" s="47" t="s">
        <v>310</v>
      </c>
      <c r="I45" s="47" t="s">
        <v>1863</v>
      </c>
      <c r="J45" s="49" t="s">
        <v>6790</v>
      </c>
      <c r="K45" s="49"/>
      <c r="L45" s="47" t="s">
        <v>91</v>
      </c>
      <c r="M45" s="129">
        <v>0</v>
      </c>
      <c r="N45" s="49" t="s">
        <v>7779</v>
      </c>
      <c r="O45" s="49" t="s">
        <v>7784</v>
      </c>
      <c r="P45" s="99" t="s">
        <v>91</v>
      </c>
      <c r="Q45" s="99" t="s">
        <v>45</v>
      </c>
      <c r="R45" s="99"/>
      <c r="S45" s="99"/>
    </row>
    <row r="46" spans="1:19" x14ac:dyDescent="0.25">
      <c r="A46" s="99" t="s">
        <v>52</v>
      </c>
      <c r="B46" s="69">
        <v>6</v>
      </c>
      <c r="C46" s="47" t="s">
        <v>113</v>
      </c>
      <c r="D46" s="47" t="s">
        <v>1474</v>
      </c>
      <c r="E46" s="63" t="s">
        <v>1686</v>
      </c>
      <c r="F46" s="47" t="s">
        <v>1686</v>
      </c>
      <c r="G46" s="47" t="s">
        <v>313</v>
      </c>
      <c r="H46" s="47" t="s">
        <v>314</v>
      </c>
      <c r="I46" s="47" t="s">
        <v>1865</v>
      </c>
      <c r="J46" s="49" t="s">
        <v>6790</v>
      </c>
      <c r="K46" s="49"/>
      <c r="L46" s="47" t="s">
        <v>91</v>
      </c>
      <c r="M46" s="129">
        <v>0</v>
      </c>
      <c r="N46" s="49" t="s">
        <v>7779</v>
      </c>
      <c r="O46" s="49" t="s">
        <v>7784</v>
      </c>
      <c r="P46" s="99" t="s">
        <v>91</v>
      </c>
      <c r="Q46" s="99" t="s">
        <v>45</v>
      </c>
      <c r="R46" s="99"/>
      <c r="S46" s="99"/>
    </row>
    <row r="47" spans="1:19" x14ac:dyDescent="0.25">
      <c r="A47" s="99" t="s">
        <v>52</v>
      </c>
      <c r="B47" s="69">
        <v>7</v>
      </c>
      <c r="C47" s="47" t="s">
        <v>112</v>
      </c>
      <c r="D47" s="47" t="s">
        <v>1473</v>
      </c>
      <c r="E47" s="63" t="s">
        <v>6884</v>
      </c>
      <c r="F47" s="47" t="s">
        <v>1473</v>
      </c>
      <c r="G47" s="47" t="s">
        <v>311</v>
      </c>
      <c r="H47" s="47" t="s">
        <v>312</v>
      </c>
      <c r="I47" s="47" t="s">
        <v>1864</v>
      </c>
      <c r="J47" s="49" t="s">
        <v>6790</v>
      </c>
      <c r="K47" s="49"/>
      <c r="L47" s="47" t="s">
        <v>91</v>
      </c>
      <c r="M47" s="129">
        <v>0</v>
      </c>
      <c r="N47" s="49" t="s">
        <v>7779</v>
      </c>
      <c r="O47" s="49" t="s">
        <v>7784</v>
      </c>
      <c r="P47" s="99" t="s">
        <v>91</v>
      </c>
      <c r="Q47" s="99" t="s">
        <v>45</v>
      </c>
      <c r="R47" s="99"/>
      <c r="S47" s="99"/>
    </row>
    <row r="48" spans="1:19" x14ac:dyDescent="0.25">
      <c r="A48" s="99" t="s">
        <v>52</v>
      </c>
      <c r="B48" s="69">
        <v>8</v>
      </c>
      <c r="C48" s="48" t="s">
        <v>115</v>
      </c>
      <c r="D48" s="48" t="s">
        <v>1475</v>
      </c>
      <c r="E48" s="55" t="s">
        <v>6883</v>
      </c>
      <c r="F48" s="48" t="s">
        <v>1475</v>
      </c>
      <c r="G48" s="48" t="s">
        <v>316</v>
      </c>
      <c r="H48" s="48" t="s">
        <v>317</v>
      </c>
      <c r="I48" s="48" t="s">
        <v>1866</v>
      </c>
      <c r="J48" s="50" t="s">
        <v>6790</v>
      </c>
      <c r="K48" s="50"/>
      <c r="L48" s="48" t="s">
        <v>91</v>
      </c>
      <c r="M48" s="132">
        <v>0</v>
      </c>
      <c r="N48" s="50" t="s">
        <v>7779</v>
      </c>
      <c r="O48" s="50" t="s">
        <v>7784</v>
      </c>
      <c r="P48" s="99" t="s">
        <v>91</v>
      </c>
      <c r="Q48" s="99" t="s">
        <v>45</v>
      </c>
      <c r="R48" s="99"/>
      <c r="S48" s="99"/>
    </row>
    <row r="49" spans="1:19" x14ac:dyDescent="0.25">
      <c r="A49" s="99" t="s">
        <v>6099</v>
      </c>
      <c r="B49" s="82">
        <v>-99</v>
      </c>
      <c r="C49" s="49" t="s">
        <v>2261</v>
      </c>
      <c r="D49" s="43" t="s">
        <v>5889</v>
      </c>
      <c r="E49" s="49"/>
      <c r="F49" s="49" t="s">
        <v>6931</v>
      </c>
      <c r="G49" s="49" t="s">
        <v>2693</v>
      </c>
      <c r="H49" s="43" t="s">
        <v>2464</v>
      </c>
      <c r="I49" s="49"/>
      <c r="J49" s="49" t="s">
        <v>2905</v>
      </c>
      <c r="K49" s="49" t="s">
        <v>6789</v>
      </c>
      <c r="L49" s="43" t="s">
        <v>91</v>
      </c>
      <c r="M49" s="127">
        <v>0</v>
      </c>
      <c r="N49" s="43" t="s">
        <v>7779</v>
      </c>
      <c r="O49" s="43"/>
      <c r="P49" s="99" t="s">
        <v>92</v>
      </c>
      <c r="Q49" s="99" t="s">
        <v>54</v>
      </c>
      <c r="R49" s="99"/>
      <c r="S49" s="99"/>
    </row>
    <row r="50" spans="1:19" x14ac:dyDescent="0.25">
      <c r="A50" s="99" t="s">
        <v>6099</v>
      </c>
      <c r="B50" s="82">
        <v>-99</v>
      </c>
      <c r="C50" s="49" t="s">
        <v>2273</v>
      </c>
      <c r="D50" s="43" t="s">
        <v>5895</v>
      </c>
      <c r="E50" s="49"/>
      <c r="F50" s="49" t="s">
        <v>6932</v>
      </c>
      <c r="G50" s="49" t="s">
        <v>2705</v>
      </c>
      <c r="H50" s="43" t="s">
        <v>2476</v>
      </c>
      <c r="I50" s="49"/>
      <c r="J50" s="49" t="s">
        <v>2905</v>
      </c>
      <c r="K50" s="49" t="s">
        <v>6789</v>
      </c>
      <c r="L50" s="43" t="s">
        <v>91</v>
      </c>
      <c r="M50" s="127">
        <v>0</v>
      </c>
      <c r="N50" s="43" t="s">
        <v>7779</v>
      </c>
      <c r="O50" s="43"/>
      <c r="P50" s="99" t="s">
        <v>92</v>
      </c>
      <c r="Q50" s="99" t="s">
        <v>54</v>
      </c>
      <c r="R50" s="99"/>
      <c r="S50" s="99"/>
    </row>
    <row r="51" spans="1:19" x14ac:dyDescent="0.25">
      <c r="A51" s="99" t="s">
        <v>6099</v>
      </c>
      <c r="B51" s="82">
        <v>-99</v>
      </c>
      <c r="C51" s="49" t="s">
        <v>2263</v>
      </c>
      <c r="D51" s="43" t="s">
        <v>5890</v>
      </c>
      <c r="E51" s="49"/>
      <c r="F51" s="49" t="s">
        <v>6933</v>
      </c>
      <c r="G51" s="49" t="s">
        <v>2695</v>
      </c>
      <c r="H51" s="43" t="s">
        <v>2466</v>
      </c>
      <c r="I51" s="49"/>
      <c r="J51" s="49" t="s">
        <v>2905</v>
      </c>
      <c r="K51" s="49" t="s">
        <v>6789</v>
      </c>
      <c r="L51" s="43" t="s">
        <v>91</v>
      </c>
      <c r="M51" s="127">
        <v>0</v>
      </c>
      <c r="N51" s="43" t="s">
        <v>7779</v>
      </c>
      <c r="O51" s="43"/>
      <c r="P51" s="99" t="s">
        <v>92</v>
      </c>
      <c r="Q51" s="99" t="s">
        <v>54</v>
      </c>
      <c r="R51" s="99"/>
      <c r="S51" s="99"/>
    </row>
    <row r="52" spans="1:19" x14ac:dyDescent="0.25">
      <c r="A52" s="99" t="s">
        <v>6099</v>
      </c>
      <c r="B52" s="82">
        <v>-99</v>
      </c>
      <c r="C52" s="49" t="s">
        <v>2265</v>
      </c>
      <c r="D52" s="43" t="s">
        <v>5891</v>
      </c>
      <c r="E52" s="49"/>
      <c r="F52" s="49" t="s">
        <v>6934</v>
      </c>
      <c r="G52" s="49" t="s">
        <v>2697</v>
      </c>
      <c r="H52" s="43" t="s">
        <v>2468</v>
      </c>
      <c r="I52" s="49"/>
      <c r="J52" s="49" t="s">
        <v>2905</v>
      </c>
      <c r="K52" s="49" t="s">
        <v>6789</v>
      </c>
      <c r="L52" s="43" t="s">
        <v>91</v>
      </c>
      <c r="M52" s="127">
        <v>0</v>
      </c>
      <c r="N52" s="43" t="s">
        <v>7779</v>
      </c>
      <c r="O52" s="43"/>
      <c r="P52" s="99" t="s">
        <v>92</v>
      </c>
      <c r="Q52" s="99" t="s">
        <v>54</v>
      </c>
      <c r="R52" s="99"/>
      <c r="S52" s="99"/>
    </row>
    <row r="53" spans="1:19" x14ac:dyDescent="0.25">
      <c r="A53" s="99" t="s">
        <v>6099</v>
      </c>
      <c r="B53" s="82">
        <v>-99</v>
      </c>
      <c r="C53" s="49" t="s">
        <v>2267</v>
      </c>
      <c r="D53" s="43" t="s">
        <v>5892</v>
      </c>
      <c r="E53" s="49"/>
      <c r="F53" s="49" t="s">
        <v>6935</v>
      </c>
      <c r="G53" s="49" t="s">
        <v>2699</v>
      </c>
      <c r="H53" s="43" t="s">
        <v>2470</v>
      </c>
      <c r="I53" s="49"/>
      <c r="J53" s="49" t="s">
        <v>2905</v>
      </c>
      <c r="K53" s="49" t="s">
        <v>6789</v>
      </c>
      <c r="L53" s="43" t="s">
        <v>91</v>
      </c>
      <c r="M53" s="127">
        <v>0</v>
      </c>
      <c r="N53" s="43" t="s">
        <v>7779</v>
      </c>
      <c r="O53" s="43"/>
      <c r="P53" s="99" t="s">
        <v>92</v>
      </c>
      <c r="Q53" s="99" t="s">
        <v>54</v>
      </c>
      <c r="R53" s="99"/>
      <c r="S53" s="99"/>
    </row>
    <row r="54" spans="1:19" x14ac:dyDescent="0.25">
      <c r="A54" s="99" t="s">
        <v>6099</v>
      </c>
      <c r="B54" s="82">
        <v>-99</v>
      </c>
      <c r="C54" s="49" t="s">
        <v>2272</v>
      </c>
      <c r="D54" s="43" t="s">
        <v>5899</v>
      </c>
      <c r="E54" s="49"/>
      <c r="F54" s="49" t="s">
        <v>2891</v>
      </c>
      <c r="G54" s="49" t="s">
        <v>2704</v>
      </c>
      <c r="H54" s="43" t="s">
        <v>2475</v>
      </c>
      <c r="I54" s="49"/>
      <c r="J54" s="49" t="s">
        <v>6790</v>
      </c>
      <c r="K54" s="49"/>
      <c r="L54" s="43" t="s">
        <v>6769</v>
      </c>
      <c r="M54" s="127">
        <v>0</v>
      </c>
      <c r="N54" s="43" t="s">
        <v>7779</v>
      </c>
      <c r="O54" s="43"/>
      <c r="P54" s="99" t="s">
        <v>2496</v>
      </c>
      <c r="Q54" s="99" t="s">
        <v>54</v>
      </c>
      <c r="R54" s="99"/>
      <c r="S54" s="99"/>
    </row>
    <row r="55" spans="1:19" x14ac:dyDescent="0.25">
      <c r="A55" s="99" t="s">
        <v>6099</v>
      </c>
      <c r="B55" s="82">
        <v>-99</v>
      </c>
      <c r="C55" s="49" t="s">
        <v>2271</v>
      </c>
      <c r="D55" s="43" t="s">
        <v>5894</v>
      </c>
      <c r="E55" s="49"/>
      <c r="F55" s="49" t="s">
        <v>6936</v>
      </c>
      <c r="G55" s="49" t="s">
        <v>2703</v>
      </c>
      <c r="H55" s="43" t="s">
        <v>2474</v>
      </c>
      <c r="I55" s="49"/>
      <c r="J55" s="49" t="s">
        <v>2905</v>
      </c>
      <c r="K55" s="49" t="s">
        <v>6789</v>
      </c>
      <c r="L55" s="43" t="s">
        <v>91</v>
      </c>
      <c r="M55" s="127">
        <v>0</v>
      </c>
      <c r="N55" s="43" t="s">
        <v>7779</v>
      </c>
      <c r="O55" s="43"/>
      <c r="P55" s="99" t="s">
        <v>92</v>
      </c>
      <c r="Q55" s="99" t="s">
        <v>54</v>
      </c>
      <c r="R55" s="99"/>
      <c r="S55" s="99"/>
    </row>
    <row r="56" spans="1:19" x14ac:dyDescent="0.25">
      <c r="A56" s="99" t="s">
        <v>6099</v>
      </c>
      <c r="B56" s="82">
        <v>-99</v>
      </c>
      <c r="C56" s="49" t="s">
        <v>2269</v>
      </c>
      <c r="D56" s="43" t="s">
        <v>5893</v>
      </c>
      <c r="E56" s="49"/>
      <c r="F56" s="49" t="s">
        <v>6937</v>
      </c>
      <c r="G56" s="49" t="s">
        <v>2701</v>
      </c>
      <c r="H56" s="43" t="s">
        <v>2472</v>
      </c>
      <c r="I56" s="49"/>
      <c r="J56" s="49" t="s">
        <v>2905</v>
      </c>
      <c r="K56" s="49" t="s">
        <v>6789</v>
      </c>
      <c r="L56" s="43" t="s">
        <v>91</v>
      </c>
      <c r="M56" s="127">
        <v>0</v>
      </c>
      <c r="N56" s="43" t="s">
        <v>7779</v>
      </c>
      <c r="O56" s="43"/>
      <c r="P56" s="99" t="s">
        <v>92</v>
      </c>
      <c r="Q56" s="99" t="s">
        <v>54</v>
      </c>
      <c r="R56" s="99"/>
      <c r="S56" s="99"/>
    </row>
    <row r="57" spans="1:19" x14ac:dyDescent="0.25">
      <c r="A57" s="99" t="s">
        <v>6099</v>
      </c>
      <c r="B57" s="82">
        <v>-99</v>
      </c>
      <c r="C57" s="49" t="s">
        <v>2275</v>
      </c>
      <c r="D57" s="43" t="s">
        <v>5896</v>
      </c>
      <c r="E57" s="49"/>
      <c r="F57" s="49" t="s">
        <v>6938</v>
      </c>
      <c r="G57" s="49" t="s">
        <v>2707</v>
      </c>
      <c r="H57" s="43" t="s">
        <v>2478</v>
      </c>
      <c r="I57" s="49"/>
      <c r="J57" s="49" t="s">
        <v>2905</v>
      </c>
      <c r="K57" s="49" t="s">
        <v>6789</v>
      </c>
      <c r="L57" s="43" t="s">
        <v>91</v>
      </c>
      <c r="M57" s="127">
        <v>0</v>
      </c>
      <c r="N57" s="43" t="s">
        <v>7779</v>
      </c>
      <c r="O57" s="43"/>
      <c r="P57" s="99" t="s">
        <v>92</v>
      </c>
      <c r="Q57" s="99" t="s">
        <v>54</v>
      </c>
      <c r="R57" s="99"/>
      <c r="S57" s="99"/>
    </row>
    <row r="58" spans="1:19" x14ac:dyDescent="0.25">
      <c r="A58" s="99" t="s">
        <v>6099</v>
      </c>
      <c r="B58" s="82">
        <v>-99</v>
      </c>
      <c r="C58" s="49" t="s">
        <v>2262</v>
      </c>
      <c r="D58" s="43" t="s">
        <v>5904</v>
      </c>
      <c r="E58" s="49"/>
      <c r="F58" s="49" t="s">
        <v>2890</v>
      </c>
      <c r="G58" s="49" t="s">
        <v>2694</v>
      </c>
      <c r="H58" s="43" t="s">
        <v>2465</v>
      </c>
      <c r="I58" s="49"/>
      <c r="J58" s="49" t="s">
        <v>6790</v>
      </c>
      <c r="K58" s="49"/>
      <c r="L58" s="43" t="s">
        <v>6769</v>
      </c>
      <c r="M58" s="127">
        <v>0</v>
      </c>
      <c r="N58" s="43" t="s">
        <v>7779</v>
      </c>
      <c r="O58" s="43"/>
      <c r="P58" s="99" t="s">
        <v>2507</v>
      </c>
      <c r="Q58" s="99" t="s">
        <v>54</v>
      </c>
      <c r="R58" s="99"/>
      <c r="S58" s="99"/>
    </row>
    <row r="59" spans="1:19" x14ac:dyDescent="0.25">
      <c r="A59" s="99" t="s">
        <v>6099</v>
      </c>
      <c r="B59" s="82">
        <v>-99</v>
      </c>
      <c r="C59" s="49" t="s">
        <v>2274</v>
      </c>
      <c r="D59" s="43" t="s">
        <v>5898</v>
      </c>
      <c r="E59" s="49" t="s">
        <v>6</v>
      </c>
      <c r="F59" s="49" t="s">
        <v>2893</v>
      </c>
      <c r="G59" s="49" t="s">
        <v>2706</v>
      </c>
      <c r="H59" s="43" t="s">
        <v>2477</v>
      </c>
      <c r="I59" s="49"/>
      <c r="J59" s="49" t="s">
        <v>6790</v>
      </c>
      <c r="K59" s="49"/>
      <c r="L59" s="43" t="s">
        <v>6769</v>
      </c>
      <c r="M59" s="127">
        <v>0</v>
      </c>
      <c r="N59" s="43" t="s">
        <v>7779</v>
      </c>
      <c r="O59" s="43"/>
      <c r="P59" s="99" t="s">
        <v>235</v>
      </c>
      <c r="Q59" s="99" t="s">
        <v>54</v>
      </c>
      <c r="R59" s="99"/>
      <c r="S59" s="99"/>
    </row>
    <row r="60" spans="1:19" x14ac:dyDescent="0.25">
      <c r="A60" s="99" t="s">
        <v>6099</v>
      </c>
      <c r="B60" s="82">
        <v>-99</v>
      </c>
      <c r="C60" s="49" t="s">
        <v>2266</v>
      </c>
      <c r="D60" s="43" t="s">
        <v>5902</v>
      </c>
      <c r="E60" s="49" t="s">
        <v>6</v>
      </c>
      <c r="F60" s="49" t="s">
        <v>2888</v>
      </c>
      <c r="G60" s="49" t="s">
        <v>2698</v>
      </c>
      <c r="H60" s="43" t="s">
        <v>2469</v>
      </c>
      <c r="I60" s="49"/>
      <c r="J60" s="49" t="s">
        <v>6790</v>
      </c>
      <c r="K60" s="49"/>
      <c r="L60" s="43" t="s">
        <v>6769</v>
      </c>
      <c r="M60" s="127">
        <v>0</v>
      </c>
      <c r="N60" s="43" t="s">
        <v>7779</v>
      </c>
      <c r="O60" s="43"/>
      <c r="P60" s="99" t="s">
        <v>235</v>
      </c>
      <c r="Q60" s="99" t="s">
        <v>54</v>
      </c>
      <c r="R60" s="99"/>
      <c r="S60" s="99"/>
    </row>
    <row r="61" spans="1:19" x14ac:dyDescent="0.25">
      <c r="A61" s="99" t="s">
        <v>6099</v>
      </c>
      <c r="B61" s="82">
        <v>-99</v>
      </c>
      <c r="C61" s="49" t="s">
        <v>2268</v>
      </c>
      <c r="D61" s="43" t="s">
        <v>5901</v>
      </c>
      <c r="E61" s="49" t="s">
        <v>6</v>
      </c>
      <c r="F61" s="49" t="s">
        <v>6791</v>
      </c>
      <c r="G61" s="49" t="s">
        <v>2700</v>
      </c>
      <c r="H61" s="43" t="s">
        <v>2471</v>
      </c>
      <c r="I61" s="49"/>
      <c r="J61" s="49" t="s">
        <v>6790</v>
      </c>
      <c r="K61" s="49"/>
      <c r="L61" s="43" t="s">
        <v>6769</v>
      </c>
      <c r="M61" s="127">
        <v>0</v>
      </c>
      <c r="N61" s="43" t="s">
        <v>7779</v>
      </c>
      <c r="O61" s="43"/>
      <c r="P61" s="99" t="s">
        <v>235</v>
      </c>
      <c r="Q61" s="99" t="s">
        <v>54</v>
      </c>
      <c r="R61" s="99"/>
      <c r="S61" s="99"/>
    </row>
    <row r="62" spans="1:19" x14ac:dyDescent="0.25">
      <c r="A62" s="99" t="s">
        <v>6099</v>
      </c>
      <c r="B62" s="82">
        <v>-99</v>
      </c>
      <c r="C62" s="49" t="s">
        <v>2270</v>
      </c>
      <c r="D62" s="43" t="s">
        <v>5900</v>
      </c>
      <c r="E62" s="49" t="s">
        <v>6</v>
      </c>
      <c r="F62" s="49" t="s">
        <v>2887</v>
      </c>
      <c r="G62" s="49" t="s">
        <v>2702</v>
      </c>
      <c r="H62" s="43" t="s">
        <v>2473</v>
      </c>
      <c r="I62" s="49"/>
      <c r="J62" s="49" t="s">
        <v>6790</v>
      </c>
      <c r="K62" s="49"/>
      <c r="L62" s="43" t="s">
        <v>6769</v>
      </c>
      <c r="M62" s="127">
        <v>0</v>
      </c>
      <c r="N62" s="43" t="s">
        <v>7779</v>
      </c>
      <c r="O62" s="43"/>
      <c r="P62" s="99" t="s">
        <v>165</v>
      </c>
      <c r="Q62" s="99" t="s">
        <v>54</v>
      </c>
      <c r="R62" s="99"/>
      <c r="S62" s="99"/>
    </row>
    <row r="63" spans="1:19" x14ac:dyDescent="0.25">
      <c r="A63" s="99" t="s">
        <v>6099</v>
      </c>
      <c r="B63" s="82">
        <v>-99</v>
      </c>
      <c r="C63" s="49" t="s">
        <v>2264</v>
      </c>
      <c r="D63" s="43" t="s">
        <v>5903</v>
      </c>
      <c r="E63" s="49" t="s">
        <v>6</v>
      </c>
      <c r="F63" s="49" t="s">
        <v>2889</v>
      </c>
      <c r="G63" s="49" t="s">
        <v>2696</v>
      </c>
      <c r="H63" s="43" t="s">
        <v>2467</v>
      </c>
      <c r="I63" s="49"/>
      <c r="J63" s="49" t="s">
        <v>6790</v>
      </c>
      <c r="K63" s="49"/>
      <c r="L63" s="43" t="s">
        <v>6769</v>
      </c>
      <c r="M63" s="127">
        <v>0</v>
      </c>
      <c r="N63" s="43" t="s">
        <v>7779</v>
      </c>
      <c r="O63" s="43"/>
      <c r="P63" s="99" t="s">
        <v>249</v>
      </c>
      <c r="Q63" s="99" t="s">
        <v>54</v>
      </c>
      <c r="R63" s="99"/>
      <c r="S63" s="99"/>
    </row>
    <row r="64" spans="1:19" x14ac:dyDescent="0.25">
      <c r="A64" s="99" t="s">
        <v>6099</v>
      </c>
      <c r="B64" s="82">
        <v>-99</v>
      </c>
      <c r="C64" s="49" t="s">
        <v>2276</v>
      </c>
      <c r="D64" s="43" t="s">
        <v>5897</v>
      </c>
      <c r="F64" s="49" t="s">
        <v>2892</v>
      </c>
      <c r="G64" s="49" t="s">
        <v>2708</v>
      </c>
      <c r="H64" s="43" t="s">
        <v>2479</v>
      </c>
      <c r="I64" s="49"/>
      <c r="J64" s="49" t="s">
        <v>6790</v>
      </c>
      <c r="K64" s="49"/>
      <c r="L64" s="43" t="s">
        <v>6769</v>
      </c>
      <c r="M64" s="127">
        <v>0</v>
      </c>
      <c r="N64" s="43" t="s">
        <v>7779</v>
      </c>
      <c r="O64" s="43"/>
      <c r="P64" s="99" t="s">
        <v>250</v>
      </c>
      <c r="Q64" s="99" t="s">
        <v>54</v>
      </c>
      <c r="R64" s="99"/>
      <c r="S64" s="99"/>
    </row>
    <row r="65" spans="1:19" x14ac:dyDescent="0.25">
      <c r="A65" s="117" t="s">
        <v>6099</v>
      </c>
      <c r="B65" s="82">
        <v>-99</v>
      </c>
      <c r="C65" s="43" t="s">
        <v>2260</v>
      </c>
      <c r="D65" s="99"/>
      <c r="F65" s="99"/>
      <c r="G65" s="43" t="s">
        <v>2692</v>
      </c>
      <c r="H65" s="43" t="s">
        <v>2462</v>
      </c>
      <c r="I65" s="99"/>
      <c r="J65" s="43" t="s">
        <v>6790</v>
      </c>
      <c r="K65" s="43"/>
      <c r="L65" s="99" t="s">
        <v>6770</v>
      </c>
      <c r="M65" s="100"/>
      <c r="N65" s="99"/>
      <c r="O65" s="99"/>
      <c r="P65" s="112" t="s">
        <v>2494</v>
      </c>
      <c r="Q65" s="112" t="s">
        <v>54</v>
      </c>
      <c r="R65" s="46"/>
      <c r="S65" s="46"/>
    </row>
    <row r="66" spans="1:19" x14ac:dyDescent="0.25">
      <c r="A66" s="117" t="s">
        <v>6099</v>
      </c>
      <c r="B66" s="82">
        <v>-99</v>
      </c>
      <c r="C66" s="43" t="s">
        <v>2259</v>
      </c>
      <c r="D66" s="99"/>
      <c r="F66" s="99"/>
      <c r="G66" s="43" t="s">
        <v>2691</v>
      </c>
      <c r="H66" s="43" t="s">
        <v>2463</v>
      </c>
      <c r="I66" s="99"/>
      <c r="J66" s="43" t="s">
        <v>6790</v>
      </c>
      <c r="K66" s="43"/>
      <c r="L66" s="43" t="s">
        <v>6771</v>
      </c>
      <c r="M66" s="127"/>
      <c r="N66" s="43"/>
      <c r="O66" s="43"/>
      <c r="P66" s="112" t="s">
        <v>3302</v>
      </c>
      <c r="Q66" s="112" t="s">
        <v>54</v>
      </c>
      <c r="R66" s="46"/>
      <c r="S66" s="46"/>
    </row>
    <row r="67" spans="1:19" x14ac:dyDescent="0.25">
      <c r="A67" s="117" t="s">
        <v>6099</v>
      </c>
      <c r="B67" s="82">
        <v>-99</v>
      </c>
      <c r="C67" s="43" t="s">
        <v>292</v>
      </c>
      <c r="D67" s="99"/>
      <c r="F67" s="99"/>
      <c r="G67" s="43" t="s">
        <v>292</v>
      </c>
      <c r="H67" s="43" t="s">
        <v>292</v>
      </c>
      <c r="I67" s="99"/>
      <c r="J67" s="43" t="s">
        <v>6790</v>
      </c>
      <c r="K67" s="43"/>
      <c r="L67" s="46" t="s">
        <v>6770</v>
      </c>
      <c r="M67" s="100" t="s">
        <v>7778</v>
      </c>
      <c r="N67" s="99" t="s">
        <v>7780</v>
      </c>
      <c r="O67" s="99"/>
      <c r="P67" s="112"/>
      <c r="Q67" s="112" t="s">
        <v>54</v>
      </c>
      <c r="R67" s="46"/>
      <c r="S67" s="46"/>
    </row>
    <row r="68" spans="1:19" x14ac:dyDescent="0.25">
      <c r="A68" s="101" t="s">
        <v>6099</v>
      </c>
      <c r="B68" s="88">
        <v>1</v>
      </c>
      <c r="C68" s="89" t="s">
        <v>93</v>
      </c>
      <c r="D68" s="89" t="s">
        <v>1468</v>
      </c>
      <c r="E68" s="90" t="s">
        <v>1667</v>
      </c>
      <c r="F68" s="89" t="s">
        <v>6971</v>
      </c>
      <c r="G68" s="89" t="s">
        <v>277</v>
      </c>
      <c r="H68" s="89" t="s">
        <v>278</v>
      </c>
      <c r="I68" s="89" t="s">
        <v>1848</v>
      </c>
      <c r="J68" s="91" t="s">
        <v>6790</v>
      </c>
      <c r="K68" s="91"/>
      <c r="L68" s="89" t="s">
        <v>91</v>
      </c>
      <c r="M68" s="128" t="s">
        <v>7778</v>
      </c>
      <c r="N68" s="91" t="s">
        <v>7780</v>
      </c>
      <c r="O68" s="91" t="s">
        <v>7783</v>
      </c>
      <c r="P68" s="101" t="s">
        <v>91</v>
      </c>
      <c r="Q68" s="101" t="s">
        <v>54</v>
      </c>
      <c r="R68" s="101"/>
      <c r="S68" s="101"/>
    </row>
    <row r="69" spans="1:19" x14ac:dyDescent="0.25">
      <c r="A69" s="99" t="s">
        <v>6099</v>
      </c>
      <c r="B69" s="82">
        <v>2</v>
      </c>
      <c r="C69" s="43" t="s">
        <v>128</v>
      </c>
      <c r="D69" s="47" t="s">
        <v>1467</v>
      </c>
      <c r="E69" s="47" t="s">
        <v>2894</v>
      </c>
      <c r="F69" s="47" t="s">
        <v>1683</v>
      </c>
      <c r="G69" s="43" t="s">
        <v>342</v>
      </c>
      <c r="H69" s="43" t="s">
        <v>6100</v>
      </c>
      <c r="I69" s="99"/>
      <c r="J69" s="43" t="s">
        <v>6790</v>
      </c>
      <c r="K69" s="43"/>
      <c r="L69" s="99" t="s">
        <v>6770</v>
      </c>
      <c r="M69" s="100" t="s">
        <v>7778</v>
      </c>
      <c r="N69" s="99" t="s">
        <v>7780</v>
      </c>
      <c r="O69" s="99" t="s">
        <v>7783</v>
      </c>
      <c r="P69" s="112" t="s">
        <v>100</v>
      </c>
      <c r="Q69" s="112" t="s">
        <v>54</v>
      </c>
      <c r="R69" s="46"/>
      <c r="S69" s="46"/>
    </row>
    <row r="70" spans="1:19" x14ac:dyDescent="0.25">
      <c r="A70" s="99" t="s">
        <v>6099</v>
      </c>
      <c r="B70" s="70">
        <v>3</v>
      </c>
      <c r="C70" s="49" t="s">
        <v>2258</v>
      </c>
      <c r="D70" s="43" t="s">
        <v>1600</v>
      </c>
      <c r="E70" s="49" t="s">
        <v>6885</v>
      </c>
      <c r="F70" s="47" t="s">
        <v>6858</v>
      </c>
      <c r="G70" s="49" t="s">
        <v>2690</v>
      </c>
      <c r="H70" s="43" t="s">
        <v>2462</v>
      </c>
      <c r="I70" s="49"/>
      <c r="J70" s="49" t="s">
        <v>6790</v>
      </c>
      <c r="K70" s="49"/>
      <c r="L70" s="43" t="s">
        <v>153</v>
      </c>
      <c r="M70" s="127" t="s">
        <v>7778</v>
      </c>
      <c r="N70" s="43" t="s">
        <v>7779</v>
      </c>
      <c r="O70" s="43" t="s">
        <v>7783</v>
      </c>
      <c r="P70" s="99" t="s">
        <v>153</v>
      </c>
      <c r="Q70" s="99" t="s">
        <v>54</v>
      </c>
      <c r="R70" s="99"/>
      <c r="S70" s="99"/>
    </row>
    <row r="71" spans="1:19" x14ac:dyDescent="0.25">
      <c r="A71" s="118" t="s">
        <v>6099</v>
      </c>
      <c r="B71" s="86">
        <v>4</v>
      </c>
      <c r="C71" s="85" t="s">
        <v>5946</v>
      </c>
      <c r="D71" s="60" t="s">
        <v>5948</v>
      </c>
      <c r="E71" s="85" t="s">
        <v>6886</v>
      </c>
      <c r="F71" s="59" t="s">
        <v>6939</v>
      </c>
      <c r="G71" s="85"/>
      <c r="H71" s="60"/>
      <c r="I71" s="85"/>
      <c r="J71" s="85" t="s">
        <v>6790</v>
      </c>
      <c r="K71" s="85"/>
      <c r="L71" s="60" t="s">
        <v>91</v>
      </c>
      <c r="M71" s="133" t="s">
        <v>7778</v>
      </c>
      <c r="N71" s="60" t="s">
        <v>7779</v>
      </c>
      <c r="O71" s="60" t="s">
        <v>7783</v>
      </c>
      <c r="P71" s="118" t="s">
        <v>92</v>
      </c>
      <c r="Q71" s="118" t="s">
        <v>54</v>
      </c>
      <c r="R71" s="118"/>
      <c r="S71" s="118"/>
    </row>
    <row r="72" spans="1:19" x14ac:dyDescent="0.25">
      <c r="A72" s="118" t="s">
        <v>6099</v>
      </c>
      <c r="B72" s="86">
        <v>5</v>
      </c>
      <c r="C72" s="85" t="s">
        <v>5950</v>
      </c>
      <c r="D72" s="60" t="s">
        <v>5949</v>
      </c>
      <c r="E72" s="85" t="s">
        <v>6887</v>
      </c>
      <c r="F72" s="59" t="s">
        <v>6889</v>
      </c>
      <c r="G72" s="85"/>
      <c r="H72" s="60"/>
      <c r="I72" s="85"/>
      <c r="J72" s="85" t="s">
        <v>6790</v>
      </c>
      <c r="K72" s="85"/>
      <c r="L72" s="60" t="s">
        <v>91</v>
      </c>
      <c r="M72" s="133" t="s">
        <v>7778</v>
      </c>
      <c r="N72" s="60" t="s">
        <v>7779</v>
      </c>
      <c r="O72" s="60" t="s">
        <v>7783</v>
      </c>
      <c r="P72" s="118" t="s">
        <v>92</v>
      </c>
      <c r="Q72" s="118" t="s">
        <v>54</v>
      </c>
      <c r="R72" s="118"/>
      <c r="S72" s="118"/>
    </row>
    <row r="73" spans="1:19" x14ac:dyDescent="0.25">
      <c r="A73" s="118" t="s">
        <v>6099</v>
      </c>
      <c r="B73" s="86">
        <v>6</v>
      </c>
      <c r="C73" s="85" t="s">
        <v>5947</v>
      </c>
      <c r="D73" s="60" t="s">
        <v>5952</v>
      </c>
      <c r="E73" s="85" t="s">
        <v>6888</v>
      </c>
      <c r="F73" s="59" t="s">
        <v>6890</v>
      </c>
      <c r="G73" s="85"/>
      <c r="H73" s="60"/>
      <c r="I73" s="85"/>
      <c r="J73" s="85" t="s">
        <v>6790</v>
      </c>
      <c r="K73" s="85"/>
      <c r="L73" s="60" t="s">
        <v>6769</v>
      </c>
      <c r="M73" s="133" t="s">
        <v>7778</v>
      </c>
      <c r="N73" s="60" t="s">
        <v>7779</v>
      </c>
      <c r="O73" s="60" t="s">
        <v>7783</v>
      </c>
      <c r="P73" s="118" t="s">
        <v>100</v>
      </c>
      <c r="Q73" s="118" t="s">
        <v>54</v>
      </c>
      <c r="R73" s="118"/>
      <c r="S73" s="118"/>
    </row>
    <row r="74" spans="1:19" x14ac:dyDescent="0.25">
      <c r="A74" s="118" t="s">
        <v>6099</v>
      </c>
      <c r="B74" s="86">
        <v>7</v>
      </c>
      <c r="C74" s="85" t="s">
        <v>5951</v>
      </c>
      <c r="D74" s="60" t="s">
        <v>5953</v>
      </c>
      <c r="E74" s="85" t="s">
        <v>6892</v>
      </c>
      <c r="F74" s="59" t="s">
        <v>6891</v>
      </c>
      <c r="G74" s="85"/>
      <c r="H74" s="60"/>
      <c r="I74" s="85"/>
      <c r="J74" s="85" t="s">
        <v>6790</v>
      </c>
      <c r="K74" s="85"/>
      <c r="L74" s="60" t="s">
        <v>91</v>
      </c>
      <c r="M74" s="133" t="s">
        <v>7778</v>
      </c>
      <c r="N74" s="60" t="s">
        <v>7779</v>
      </c>
      <c r="O74" s="60" t="s">
        <v>7783</v>
      </c>
      <c r="P74" s="118" t="s">
        <v>92</v>
      </c>
      <c r="Q74" s="118" t="s">
        <v>54</v>
      </c>
      <c r="R74" s="118"/>
      <c r="S74" s="118"/>
    </row>
    <row r="75" spans="1:19" x14ac:dyDescent="0.25">
      <c r="A75" s="101" t="s">
        <v>6099</v>
      </c>
      <c r="B75" s="88">
        <v>8</v>
      </c>
      <c r="C75" s="89" t="s">
        <v>6809</v>
      </c>
      <c r="D75" s="89" t="s">
        <v>1440</v>
      </c>
      <c r="E75" s="90" t="s">
        <v>6893</v>
      </c>
      <c r="F75" s="89" t="s">
        <v>1709</v>
      </c>
      <c r="G75" s="89"/>
      <c r="H75" s="89"/>
      <c r="I75" s="89"/>
      <c r="J75" s="91" t="s">
        <v>6790</v>
      </c>
      <c r="K75" s="91"/>
      <c r="L75" s="89" t="s">
        <v>91</v>
      </c>
      <c r="M75" s="128">
        <v>0</v>
      </c>
      <c r="N75" s="91" t="s">
        <v>7779</v>
      </c>
      <c r="O75" s="91" t="s">
        <v>7784</v>
      </c>
      <c r="P75" s="101" t="s">
        <v>91</v>
      </c>
      <c r="Q75" s="101" t="s">
        <v>54</v>
      </c>
      <c r="R75" s="101"/>
      <c r="S75" s="101"/>
    </row>
    <row r="76" spans="1:19" x14ac:dyDescent="0.25">
      <c r="A76" s="116" t="s">
        <v>2287</v>
      </c>
      <c r="B76" s="70">
        <v>-99</v>
      </c>
      <c r="C76" s="43" t="s">
        <v>292</v>
      </c>
      <c r="D76" s="99"/>
      <c r="E76" s="43" t="s">
        <v>6</v>
      </c>
      <c r="F76" s="99"/>
      <c r="G76" s="43" t="s">
        <v>292</v>
      </c>
      <c r="H76" s="43" t="s">
        <v>292</v>
      </c>
      <c r="I76" s="99"/>
      <c r="J76" s="43" t="s">
        <v>6790</v>
      </c>
      <c r="K76" s="43"/>
      <c r="L76" s="46" t="s">
        <v>6770</v>
      </c>
      <c r="M76" s="100" t="s">
        <v>7778</v>
      </c>
      <c r="N76" s="99" t="s">
        <v>7780</v>
      </c>
      <c r="O76" s="99"/>
      <c r="P76" s="112"/>
      <c r="Q76" s="112" t="s">
        <v>54</v>
      </c>
      <c r="R76" s="46"/>
      <c r="S76" s="46"/>
    </row>
    <row r="77" spans="1:19" x14ac:dyDescent="0.25">
      <c r="A77" s="101" t="s">
        <v>2287</v>
      </c>
      <c r="B77" s="88">
        <v>1</v>
      </c>
      <c r="C77" s="89" t="s">
        <v>93</v>
      </c>
      <c r="D77" s="89" t="s">
        <v>1468</v>
      </c>
      <c r="E77" s="90" t="s">
        <v>1667</v>
      </c>
      <c r="F77" s="89" t="s">
        <v>6971</v>
      </c>
      <c r="G77" s="89" t="s">
        <v>277</v>
      </c>
      <c r="H77" s="89" t="s">
        <v>278</v>
      </c>
      <c r="I77" s="89" t="s">
        <v>1848</v>
      </c>
      <c r="J77" s="91" t="s">
        <v>6790</v>
      </c>
      <c r="K77" s="91"/>
      <c r="L77" s="89" t="s">
        <v>91</v>
      </c>
      <c r="M77" s="128" t="s">
        <v>7778</v>
      </c>
      <c r="N77" s="91" t="s">
        <v>7780</v>
      </c>
      <c r="O77" s="91" t="s">
        <v>7783</v>
      </c>
      <c r="P77" s="101" t="s">
        <v>91</v>
      </c>
      <c r="Q77" s="101" t="s">
        <v>54</v>
      </c>
      <c r="R77" s="101"/>
      <c r="S77" s="101"/>
    </row>
    <row r="78" spans="1:19" x14ac:dyDescent="0.25">
      <c r="A78" s="99" t="s">
        <v>2287</v>
      </c>
      <c r="B78" s="70">
        <v>2</v>
      </c>
      <c r="C78" s="52" t="s">
        <v>128</v>
      </c>
      <c r="D78" s="47" t="s">
        <v>1467</v>
      </c>
      <c r="E78" s="47" t="s">
        <v>2894</v>
      </c>
      <c r="F78" s="47" t="s">
        <v>1683</v>
      </c>
      <c r="G78" s="47"/>
      <c r="H78" s="47"/>
      <c r="I78" s="47"/>
      <c r="J78" s="49" t="s">
        <v>6790</v>
      </c>
      <c r="K78" s="49"/>
      <c r="L78" s="47" t="s">
        <v>6770</v>
      </c>
      <c r="M78" s="129" t="s">
        <v>7778</v>
      </c>
      <c r="N78" s="49" t="s">
        <v>7780</v>
      </c>
      <c r="O78" s="49" t="s">
        <v>7783</v>
      </c>
      <c r="P78" s="99" t="s">
        <v>100</v>
      </c>
      <c r="Q78" s="99" t="s">
        <v>54</v>
      </c>
      <c r="R78" s="99"/>
      <c r="S78" s="99"/>
    </row>
    <row r="79" spans="1:19" x14ac:dyDescent="0.25">
      <c r="A79" s="99" t="s">
        <v>2287</v>
      </c>
      <c r="B79" s="70">
        <v>3</v>
      </c>
      <c r="C79" s="76" t="s">
        <v>2256</v>
      </c>
      <c r="D79" s="47" t="s">
        <v>5744</v>
      </c>
      <c r="E79" s="49" t="s">
        <v>6894</v>
      </c>
      <c r="F79" s="47" t="s">
        <v>1711</v>
      </c>
      <c r="G79" s="49" t="s">
        <v>2688</v>
      </c>
      <c r="H79" s="43" t="s">
        <v>2460</v>
      </c>
      <c r="I79" s="49"/>
      <c r="J79" s="49" t="s">
        <v>6790</v>
      </c>
      <c r="K79" s="49"/>
      <c r="L79" s="43" t="s">
        <v>91</v>
      </c>
      <c r="M79" s="127" t="s">
        <v>7778</v>
      </c>
      <c r="N79" s="43" t="s">
        <v>7779</v>
      </c>
      <c r="O79" s="43" t="s">
        <v>7783</v>
      </c>
      <c r="P79" s="99" t="s">
        <v>91</v>
      </c>
      <c r="Q79" s="99" t="s">
        <v>54</v>
      </c>
      <c r="R79" s="99"/>
      <c r="S79" s="99"/>
    </row>
    <row r="80" spans="1:19" x14ac:dyDescent="0.25">
      <c r="A80" s="46" t="s">
        <v>2287</v>
      </c>
      <c r="B80" s="82">
        <v>4</v>
      </c>
      <c r="C80" s="49" t="s">
        <v>2257</v>
      </c>
      <c r="D80" s="43" t="s">
        <v>1440</v>
      </c>
      <c r="E80" s="50" t="s">
        <v>6893</v>
      </c>
      <c r="F80" s="47" t="s">
        <v>1709</v>
      </c>
      <c r="G80" s="49" t="s">
        <v>2689</v>
      </c>
      <c r="H80" s="43" t="s">
        <v>2461</v>
      </c>
      <c r="I80" s="49"/>
      <c r="J80" s="49" t="s">
        <v>6790</v>
      </c>
      <c r="K80" s="49"/>
      <c r="L80" s="43" t="s">
        <v>91</v>
      </c>
      <c r="M80" s="127">
        <v>0</v>
      </c>
      <c r="N80" s="43" t="s">
        <v>7779</v>
      </c>
      <c r="O80" s="43" t="s">
        <v>7784</v>
      </c>
      <c r="P80" s="99" t="s">
        <v>91</v>
      </c>
      <c r="Q80" s="99" t="s">
        <v>54</v>
      </c>
      <c r="R80" s="99"/>
      <c r="S80" s="99"/>
    </row>
    <row r="81" spans="1:19" x14ac:dyDescent="0.25">
      <c r="A81" s="97" t="s">
        <v>2285</v>
      </c>
      <c r="B81" s="82">
        <v>-99</v>
      </c>
      <c r="C81" s="49" t="s">
        <v>2180</v>
      </c>
      <c r="D81" s="43" t="s">
        <v>6855</v>
      </c>
      <c r="E81" s="49" t="s">
        <v>6</v>
      </c>
      <c r="F81" s="49"/>
      <c r="G81" s="49" t="s">
        <v>2606</v>
      </c>
      <c r="H81" s="43" t="s">
        <v>2384</v>
      </c>
      <c r="I81" s="49"/>
      <c r="J81" s="49" t="s">
        <v>6790</v>
      </c>
      <c r="K81" s="49"/>
      <c r="L81" s="43" t="s">
        <v>153</v>
      </c>
      <c r="M81" s="127">
        <v>2</v>
      </c>
      <c r="N81" s="43" t="s">
        <v>7779</v>
      </c>
      <c r="O81" s="43"/>
      <c r="P81" s="99" t="s">
        <v>153</v>
      </c>
      <c r="Q81" s="99" t="s">
        <v>54</v>
      </c>
      <c r="R81" s="99"/>
      <c r="S81" s="99"/>
    </row>
    <row r="82" spans="1:19" x14ac:dyDescent="0.25">
      <c r="A82" s="97" t="s">
        <v>2285</v>
      </c>
      <c r="B82" s="82">
        <v>-99</v>
      </c>
      <c r="C82" s="49" t="s">
        <v>2181</v>
      </c>
      <c r="D82" s="49" t="s">
        <v>6853</v>
      </c>
      <c r="E82" s="49" t="s">
        <v>6</v>
      </c>
      <c r="F82" s="47" t="s">
        <v>1709</v>
      </c>
      <c r="G82" s="49" t="s">
        <v>2607</v>
      </c>
      <c r="H82" s="43" t="s">
        <v>2385</v>
      </c>
      <c r="I82" s="49"/>
      <c r="J82" s="49" t="s">
        <v>6790</v>
      </c>
      <c r="K82" s="49"/>
      <c r="L82" s="46" t="s">
        <v>91</v>
      </c>
      <c r="M82" s="130">
        <v>0</v>
      </c>
      <c r="N82" s="46" t="s">
        <v>7779</v>
      </c>
      <c r="O82" s="46"/>
      <c r="P82" s="99" t="s">
        <v>91</v>
      </c>
      <c r="Q82" s="99" t="s">
        <v>54</v>
      </c>
      <c r="R82" s="99"/>
      <c r="S82" s="99"/>
    </row>
    <row r="83" spans="1:19" x14ac:dyDescent="0.25">
      <c r="A83" s="97" t="s">
        <v>2285</v>
      </c>
      <c r="B83" s="82">
        <v>-99</v>
      </c>
      <c r="C83" s="49" t="s">
        <v>2179</v>
      </c>
      <c r="D83" s="43" t="s">
        <v>6854</v>
      </c>
      <c r="E83" s="49" t="s">
        <v>6</v>
      </c>
      <c r="F83" s="49"/>
      <c r="G83" s="49" t="s">
        <v>2605</v>
      </c>
      <c r="H83" s="43" t="s">
        <v>2383</v>
      </c>
      <c r="I83" s="49"/>
      <c r="J83" s="49" t="s">
        <v>6790</v>
      </c>
      <c r="K83" s="49"/>
      <c r="L83" s="43" t="s">
        <v>91</v>
      </c>
      <c r="M83" s="127">
        <v>0</v>
      </c>
      <c r="N83" s="43" t="s">
        <v>7779</v>
      </c>
      <c r="O83" s="43"/>
      <c r="P83" s="99" t="s">
        <v>92</v>
      </c>
      <c r="Q83" s="99" t="s">
        <v>54</v>
      </c>
      <c r="R83" s="99"/>
      <c r="S83" s="99"/>
    </row>
    <row r="84" spans="1:19" x14ac:dyDescent="0.25">
      <c r="A84" s="99" t="s">
        <v>43</v>
      </c>
      <c r="B84" s="69">
        <v>1</v>
      </c>
      <c r="C84" s="49" t="s">
        <v>93</v>
      </c>
      <c r="D84" s="47" t="s">
        <v>1432</v>
      </c>
      <c r="E84" s="49" t="s">
        <v>1667</v>
      </c>
      <c r="F84" s="47" t="s">
        <v>6973</v>
      </c>
      <c r="G84" s="47" t="s">
        <v>277</v>
      </c>
      <c r="H84" s="47" t="s">
        <v>278</v>
      </c>
      <c r="I84" s="47" t="s">
        <v>1848</v>
      </c>
      <c r="J84" s="49" t="s">
        <v>6790</v>
      </c>
      <c r="K84" s="49"/>
      <c r="L84" s="47" t="s">
        <v>91</v>
      </c>
      <c r="M84" s="129" t="s">
        <v>7778</v>
      </c>
      <c r="N84" s="49" t="s">
        <v>7780</v>
      </c>
      <c r="O84" s="49" t="s">
        <v>7783</v>
      </c>
      <c r="P84" s="99" t="s">
        <v>91</v>
      </c>
      <c r="Q84" s="99" t="s">
        <v>45</v>
      </c>
      <c r="R84" s="99"/>
      <c r="S84" s="99"/>
    </row>
    <row r="85" spans="1:19" x14ac:dyDescent="0.25">
      <c r="A85" s="99" t="s">
        <v>43</v>
      </c>
      <c r="B85" s="69">
        <v>2</v>
      </c>
      <c r="C85" s="49" t="s">
        <v>94</v>
      </c>
      <c r="D85" s="47" t="s">
        <v>1457</v>
      </c>
      <c r="E85" s="43" t="s">
        <v>7306</v>
      </c>
      <c r="F85" s="47" t="s">
        <v>1669</v>
      </c>
      <c r="G85" s="47" t="s">
        <v>279</v>
      </c>
      <c r="H85" s="47" t="s">
        <v>280</v>
      </c>
      <c r="I85" s="47" t="s">
        <v>1669</v>
      </c>
      <c r="J85" s="49" t="s">
        <v>6790</v>
      </c>
      <c r="K85" s="49"/>
      <c r="L85" s="47" t="s">
        <v>91</v>
      </c>
      <c r="M85" s="129">
        <v>0</v>
      </c>
      <c r="N85" s="49" t="s">
        <v>7779</v>
      </c>
      <c r="O85" s="49" t="s">
        <v>7784</v>
      </c>
      <c r="P85" s="99" t="s">
        <v>91</v>
      </c>
      <c r="Q85" s="99" t="s">
        <v>45</v>
      </c>
      <c r="R85" s="99"/>
      <c r="S85" s="99"/>
    </row>
    <row r="86" spans="1:19" x14ac:dyDescent="0.25">
      <c r="A86" s="99" t="s">
        <v>43</v>
      </c>
      <c r="B86" s="69">
        <v>3</v>
      </c>
      <c r="C86" s="49" t="s">
        <v>95</v>
      </c>
      <c r="D86" s="47" t="s">
        <v>6136</v>
      </c>
      <c r="E86" s="43" t="s">
        <v>7308</v>
      </c>
      <c r="F86" s="47" t="s">
        <v>1674</v>
      </c>
      <c r="G86" s="47" t="s">
        <v>281</v>
      </c>
      <c r="H86" s="47" t="s">
        <v>282</v>
      </c>
      <c r="I86" s="47" t="s">
        <v>2004</v>
      </c>
      <c r="J86" s="49" t="s">
        <v>6790</v>
      </c>
      <c r="K86" s="49"/>
      <c r="L86" s="47" t="s">
        <v>91</v>
      </c>
      <c r="M86" s="129">
        <v>0</v>
      </c>
      <c r="N86" s="49" t="s">
        <v>7779</v>
      </c>
      <c r="O86" s="49" t="s">
        <v>7784</v>
      </c>
      <c r="P86" s="99" t="s">
        <v>91</v>
      </c>
      <c r="Q86" s="99" t="s">
        <v>45</v>
      </c>
      <c r="R86" s="99"/>
      <c r="S86" s="99"/>
    </row>
    <row r="87" spans="1:19" x14ac:dyDescent="0.25">
      <c r="A87" s="99" t="s">
        <v>43</v>
      </c>
      <c r="B87" s="69">
        <v>4</v>
      </c>
      <c r="C87" s="49" t="s">
        <v>96</v>
      </c>
      <c r="D87" s="47" t="s">
        <v>6137</v>
      </c>
      <c r="E87" s="43" t="s">
        <v>7307</v>
      </c>
      <c r="F87" s="47" t="s">
        <v>2901</v>
      </c>
      <c r="G87" s="47" t="s">
        <v>283</v>
      </c>
      <c r="H87" s="47" t="s">
        <v>284</v>
      </c>
      <c r="I87" s="47" t="s">
        <v>2005</v>
      </c>
      <c r="J87" s="49" t="s">
        <v>6790</v>
      </c>
      <c r="K87" s="49"/>
      <c r="L87" s="47" t="s">
        <v>91</v>
      </c>
      <c r="M87" s="129">
        <v>0</v>
      </c>
      <c r="N87" s="49" t="s">
        <v>7779</v>
      </c>
      <c r="O87" s="49" t="s">
        <v>7784</v>
      </c>
      <c r="P87" s="99" t="s">
        <v>91</v>
      </c>
      <c r="Q87" s="99" t="s">
        <v>45</v>
      </c>
      <c r="R87" s="99"/>
      <c r="S87" s="99"/>
    </row>
    <row r="88" spans="1:19" x14ac:dyDescent="0.25">
      <c r="A88" s="99" t="s">
        <v>43</v>
      </c>
      <c r="B88" s="69">
        <v>5</v>
      </c>
      <c r="C88" s="49" t="s">
        <v>97</v>
      </c>
      <c r="D88" s="47" t="s">
        <v>6134</v>
      </c>
      <c r="E88" s="43" t="s">
        <v>1671</v>
      </c>
      <c r="F88" s="47" t="s">
        <v>7309</v>
      </c>
      <c r="G88" s="47" t="s">
        <v>285</v>
      </c>
      <c r="H88" s="47" t="s">
        <v>286</v>
      </c>
      <c r="I88" s="47" t="s">
        <v>1849</v>
      </c>
      <c r="J88" s="49" t="s">
        <v>6138</v>
      </c>
      <c r="K88" s="49" t="s">
        <v>6789</v>
      </c>
      <c r="L88" s="47" t="s">
        <v>91</v>
      </c>
      <c r="M88" s="129">
        <v>0</v>
      </c>
      <c r="N88" s="49" t="s">
        <v>7779</v>
      </c>
      <c r="O88" s="49" t="s">
        <v>7784</v>
      </c>
      <c r="P88" s="99" t="s">
        <v>92</v>
      </c>
      <c r="Q88" s="99" t="s">
        <v>45</v>
      </c>
      <c r="R88" s="99"/>
      <c r="S88" s="99"/>
    </row>
    <row r="89" spans="1:19" x14ac:dyDescent="0.25">
      <c r="A89" s="99" t="s">
        <v>43</v>
      </c>
      <c r="B89" s="69">
        <v>6</v>
      </c>
      <c r="C89" s="49" t="s">
        <v>98</v>
      </c>
      <c r="D89" s="47" t="s">
        <v>6135</v>
      </c>
      <c r="E89" s="43" t="s">
        <v>1825</v>
      </c>
      <c r="F89" s="48" t="s">
        <v>7310</v>
      </c>
      <c r="G89" s="47" t="s">
        <v>287</v>
      </c>
      <c r="H89" s="47" t="s">
        <v>288</v>
      </c>
      <c r="I89" s="47" t="s">
        <v>1850</v>
      </c>
      <c r="J89" s="49" t="s">
        <v>6139</v>
      </c>
      <c r="K89" s="49" t="s">
        <v>6789</v>
      </c>
      <c r="L89" s="47" t="s">
        <v>91</v>
      </c>
      <c r="M89" s="129">
        <v>0</v>
      </c>
      <c r="N89" s="49" t="s">
        <v>7779</v>
      </c>
      <c r="O89" s="49" t="s">
        <v>7784</v>
      </c>
      <c r="P89" s="99" t="s">
        <v>92</v>
      </c>
      <c r="Q89" s="99" t="s">
        <v>45</v>
      </c>
      <c r="R89" s="99"/>
      <c r="S89" s="99"/>
    </row>
    <row r="90" spans="1:19" x14ac:dyDescent="0.25">
      <c r="A90" s="99" t="s">
        <v>43</v>
      </c>
      <c r="B90" s="100">
        <v>7</v>
      </c>
      <c r="C90" s="49" t="s">
        <v>3127</v>
      </c>
      <c r="D90" s="49" t="s">
        <v>5714</v>
      </c>
      <c r="E90" s="99" t="s">
        <v>7311</v>
      </c>
      <c r="F90" s="97" t="s">
        <v>7312</v>
      </c>
      <c r="G90" s="99" t="s">
        <v>3194</v>
      </c>
      <c r="H90" s="99" t="s">
        <v>3195</v>
      </c>
      <c r="I90" s="99"/>
      <c r="J90" s="49" t="s">
        <v>6790</v>
      </c>
      <c r="K90" s="49"/>
      <c r="L90" s="99" t="s">
        <v>91</v>
      </c>
      <c r="M90" s="100">
        <v>0</v>
      </c>
      <c r="N90" s="99" t="s">
        <v>7779</v>
      </c>
      <c r="O90" s="99" t="s">
        <v>7784</v>
      </c>
      <c r="P90" s="99" t="s">
        <v>91</v>
      </c>
      <c r="Q90" s="99" t="s">
        <v>45</v>
      </c>
      <c r="R90" s="99"/>
      <c r="S90" s="99"/>
    </row>
    <row r="91" spans="1:19" x14ac:dyDescent="0.25">
      <c r="A91" s="99" t="s">
        <v>43</v>
      </c>
      <c r="B91" s="100">
        <v>8</v>
      </c>
      <c r="C91" s="49" t="s">
        <v>3128</v>
      </c>
      <c r="D91" s="49" t="s">
        <v>5716</v>
      </c>
      <c r="E91" s="99" t="s">
        <v>7313</v>
      </c>
      <c r="F91" s="97" t="s">
        <v>6895</v>
      </c>
      <c r="G91" s="99" t="s">
        <v>3196</v>
      </c>
      <c r="H91" s="99" t="s">
        <v>3197</v>
      </c>
      <c r="I91" s="99"/>
      <c r="J91" s="49" t="s">
        <v>6790</v>
      </c>
      <c r="K91" s="49"/>
      <c r="L91" s="99" t="s">
        <v>91</v>
      </c>
      <c r="M91" s="100">
        <v>0</v>
      </c>
      <c r="N91" s="99" t="s">
        <v>7779</v>
      </c>
      <c r="O91" s="99" t="s">
        <v>7784</v>
      </c>
      <c r="P91" s="99" t="s">
        <v>91</v>
      </c>
      <c r="Q91" s="99" t="s">
        <v>45</v>
      </c>
      <c r="R91" s="99"/>
      <c r="S91" s="99"/>
    </row>
    <row r="92" spans="1:19" x14ac:dyDescent="0.25">
      <c r="A92" s="99" t="s">
        <v>43</v>
      </c>
      <c r="B92" s="100">
        <v>9</v>
      </c>
      <c r="C92" s="49" t="s">
        <v>3131</v>
      </c>
      <c r="D92" s="49" t="s">
        <v>5720</v>
      </c>
      <c r="E92" s="99" t="s">
        <v>7314</v>
      </c>
      <c r="F92" s="97" t="s">
        <v>6896</v>
      </c>
      <c r="G92" s="99" t="s">
        <v>3202</v>
      </c>
      <c r="H92" s="99" t="s">
        <v>3203</v>
      </c>
      <c r="I92" s="99"/>
      <c r="J92" s="49" t="s">
        <v>6790</v>
      </c>
      <c r="K92" s="49"/>
      <c r="L92" s="99" t="s">
        <v>6770</v>
      </c>
      <c r="M92" s="100">
        <v>0</v>
      </c>
      <c r="N92" s="99" t="s">
        <v>7779</v>
      </c>
      <c r="O92" s="99" t="s">
        <v>7784</v>
      </c>
      <c r="P92" s="99" t="s">
        <v>100</v>
      </c>
      <c r="Q92" s="99" t="s">
        <v>45</v>
      </c>
      <c r="R92" s="99"/>
      <c r="S92" s="99"/>
    </row>
    <row r="93" spans="1:19" x14ac:dyDescent="0.25">
      <c r="A93" s="99" t="s">
        <v>43</v>
      </c>
      <c r="B93" s="100">
        <v>10</v>
      </c>
      <c r="C93" s="49" t="s">
        <v>3132</v>
      </c>
      <c r="D93" s="49" t="s">
        <v>3205</v>
      </c>
      <c r="E93" s="99" t="s">
        <v>7315</v>
      </c>
      <c r="F93" s="97" t="s">
        <v>6897</v>
      </c>
      <c r="G93" s="99" t="s">
        <v>3204</v>
      </c>
      <c r="H93" s="99" t="s">
        <v>3205</v>
      </c>
      <c r="I93" s="99"/>
      <c r="J93" s="49" t="s">
        <v>6790</v>
      </c>
      <c r="K93" s="49"/>
      <c r="L93" s="99" t="s">
        <v>6770</v>
      </c>
      <c r="M93" s="100">
        <v>0</v>
      </c>
      <c r="N93" s="99" t="s">
        <v>7779</v>
      </c>
      <c r="O93" s="99" t="s">
        <v>7784</v>
      </c>
      <c r="P93" s="99" t="s">
        <v>100</v>
      </c>
      <c r="Q93" s="99" t="s">
        <v>45</v>
      </c>
      <c r="R93" s="99"/>
      <c r="S93" s="99"/>
    </row>
    <row r="94" spans="1:19" x14ac:dyDescent="0.25">
      <c r="A94" s="99" t="s">
        <v>43</v>
      </c>
      <c r="B94" s="69">
        <v>11</v>
      </c>
      <c r="C94" s="49" t="s">
        <v>99</v>
      </c>
      <c r="D94" s="47" t="s">
        <v>290</v>
      </c>
      <c r="E94" s="99" t="s">
        <v>6914</v>
      </c>
      <c r="F94" s="61" t="s">
        <v>6914</v>
      </c>
      <c r="G94" s="47" t="s">
        <v>289</v>
      </c>
      <c r="H94" s="47" t="s">
        <v>290</v>
      </c>
      <c r="I94" s="47" t="s">
        <v>1665</v>
      </c>
      <c r="J94" s="49" t="s">
        <v>6790</v>
      </c>
      <c r="K94" s="49"/>
      <c r="L94" s="47" t="s">
        <v>91</v>
      </c>
      <c r="M94" s="129">
        <v>0</v>
      </c>
      <c r="N94" s="49" t="s">
        <v>7779</v>
      </c>
      <c r="O94" s="49" t="s">
        <v>7784</v>
      </c>
      <c r="P94" s="99" t="s">
        <v>91</v>
      </c>
      <c r="Q94" s="99" t="s">
        <v>45</v>
      </c>
      <c r="R94" s="99"/>
      <c r="S94" s="99"/>
    </row>
    <row r="95" spans="1:19" x14ac:dyDescent="0.25">
      <c r="A95" s="99" t="s">
        <v>43</v>
      </c>
      <c r="B95" s="100">
        <v>12</v>
      </c>
      <c r="C95" s="49" t="s">
        <v>3129</v>
      </c>
      <c r="D95" s="49" t="s">
        <v>5715</v>
      </c>
      <c r="E95" s="99" t="s">
        <v>6915</v>
      </c>
      <c r="F95" s="97" t="s">
        <v>6915</v>
      </c>
      <c r="G95" s="99" t="s">
        <v>3198</v>
      </c>
      <c r="H95" s="99" t="s">
        <v>3199</v>
      </c>
      <c r="I95" s="99"/>
      <c r="J95" s="49" t="s">
        <v>6790</v>
      </c>
      <c r="K95" s="49"/>
      <c r="L95" s="99" t="s">
        <v>91</v>
      </c>
      <c r="M95" s="100">
        <v>0</v>
      </c>
      <c r="N95" s="99" t="s">
        <v>7779</v>
      </c>
      <c r="O95" s="99" t="s">
        <v>7784</v>
      </c>
      <c r="P95" s="99" t="s">
        <v>91</v>
      </c>
      <c r="Q95" s="99" t="s">
        <v>45</v>
      </c>
      <c r="R95" s="99"/>
      <c r="S95" s="99"/>
    </row>
    <row r="96" spans="1:19" x14ac:dyDescent="0.25">
      <c r="A96" s="99" t="s">
        <v>43</v>
      </c>
      <c r="B96" s="100">
        <v>13</v>
      </c>
      <c r="C96" s="49" t="s">
        <v>3130</v>
      </c>
      <c r="D96" s="49" t="s">
        <v>3201</v>
      </c>
      <c r="E96" s="99" t="s">
        <v>6916</v>
      </c>
      <c r="F96" s="97" t="s">
        <v>6916</v>
      </c>
      <c r="G96" s="99" t="s">
        <v>3200</v>
      </c>
      <c r="H96" s="99" t="s">
        <v>3201</v>
      </c>
      <c r="I96" s="99"/>
      <c r="J96" s="49" t="s">
        <v>6790</v>
      </c>
      <c r="K96" s="49"/>
      <c r="L96" s="99" t="s">
        <v>91</v>
      </c>
      <c r="M96" s="100">
        <v>0</v>
      </c>
      <c r="N96" s="99" t="s">
        <v>7779</v>
      </c>
      <c r="O96" s="99" t="s">
        <v>7784</v>
      </c>
      <c r="P96" s="99" t="s">
        <v>91</v>
      </c>
      <c r="Q96" s="99" t="s">
        <v>45</v>
      </c>
      <c r="R96" s="99"/>
      <c r="S96" s="99"/>
    </row>
    <row r="97" spans="1:19" x14ac:dyDescent="0.25">
      <c r="A97" s="99" t="s">
        <v>43</v>
      </c>
      <c r="B97" s="100">
        <v>14</v>
      </c>
      <c r="C97" s="87" t="s">
        <v>3134</v>
      </c>
      <c r="D97" s="49" t="s">
        <v>1485</v>
      </c>
      <c r="E97" s="99" t="s">
        <v>1780</v>
      </c>
      <c r="F97" s="97" t="s">
        <v>1780</v>
      </c>
      <c r="G97" s="99" t="s">
        <v>3207</v>
      </c>
      <c r="H97" s="99" t="s">
        <v>3208</v>
      </c>
      <c r="I97" s="99"/>
      <c r="J97" s="49" t="s">
        <v>6790</v>
      </c>
      <c r="K97" s="49"/>
      <c r="L97" s="99" t="s">
        <v>91</v>
      </c>
      <c r="M97" s="100">
        <v>0</v>
      </c>
      <c r="N97" s="99" t="s">
        <v>7779</v>
      </c>
      <c r="O97" s="99" t="s">
        <v>7784</v>
      </c>
      <c r="P97" s="99" t="s">
        <v>91</v>
      </c>
      <c r="Q97" s="99" t="s">
        <v>45</v>
      </c>
      <c r="R97" s="99"/>
      <c r="S97" s="99"/>
    </row>
    <row r="98" spans="1:19" x14ac:dyDescent="0.25">
      <c r="A98" s="99" t="s">
        <v>43</v>
      </c>
      <c r="B98" s="100">
        <v>15</v>
      </c>
      <c r="C98" s="49" t="s">
        <v>3135</v>
      </c>
      <c r="D98" s="49" t="s">
        <v>5721</v>
      </c>
      <c r="E98" s="99" t="s">
        <v>6898</v>
      </c>
      <c r="F98" s="97" t="s">
        <v>6898</v>
      </c>
      <c r="G98" s="99" t="s">
        <v>3209</v>
      </c>
      <c r="H98" s="99" t="s">
        <v>3210</v>
      </c>
      <c r="I98" s="99"/>
      <c r="J98" s="49" t="s">
        <v>6790</v>
      </c>
      <c r="K98" s="49"/>
      <c r="L98" s="99" t="s">
        <v>91</v>
      </c>
      <c r="M98" s="100">
        <v>0</v>
      </c>
      <c r="N98" s="99" t="s">
        <v>7779</v>
      </c>
      <c r="O98" s="99" t="s">
        <v>7784</v>
      </c>
      <c r="P98" s="99" t="s">
        <v>92</v>
      </c>
      <c r="Q98" s="99" t="s">
        <v>45</v>
      </c>
      <c r="R98" s="99"/>
      <c r="S98" s="99"/>
    </row>
    <row r="99" spans="1:19" x14ac:dyDescent="0.25">
      <c r="A99" s="99" t="s">
        <v>43</v>
      </c>
      <c r="B99" s="100">
        <v>16</v>
      </c>
      <c r="C99" s="49" t="s">
        <v>3138</v>
      </c>
      <c r="D99" s="49" t="s">
        <v>5724</v>
      </c>
      <c r="E99" s="99" t="s">
        <v>7316</v>
      </c>
      <c r="F99" s="97" t="s">
        <v>6918</v>
      </c>
      <c r="G99" s="99" t="s">
        <v>3215</v>
      </c>
      <c r="H99" s="99" t="s">
        <v>3216</v>
      </c>
      <c r="I99" s="99"/>
      <c r="J99" s="49" t="s">
        <v>6790</v>
      </c>
      <c r="K99" s="49"/>
      <c r="L99" s="99" t="s">
        <v>6770</v>
      </c>
      <c r="M99" s="100">
        <v>0</v>
      </c>
      <c r="N99" s="99" t="s">
        <v>7779</v>
      </c>
      <c r="O99" s="99" t="s">
        <v>7784</v>
      </c>
      <c r="P99" s="99" t="s">
        <v>100</v>
      </c>
      <c r="Q99" s="99" t="s">
        <v>45</v>
      </c>
      <c r="R99" s="99"/>
      <c r="S99" s="99"/>
    </row>
    <row r="100" spans="1:19" x14ac:dyDescent="0.25">
      <c r="A100" s="99" t="s">
        <v>43</v>
      </c>
      <c r="B100" s="100">
        <v>17</v>
      </c>
      <c r="C100" s="49" t="s">
        <v>3137</v>
      </c>
      <c r="D100" s="49" t="s">
        <v>5723</v>
      </c>
      <c r="E100" s="99" t="s">
        <v>7317</v>
      </c>
      <c r="F100" s="97" t="s">
        <v>6899</v>
      </c>
      <c r="G100" s="99" t="s">
        <v>3213</v>
      </c>
      <c r="H100" s="99" t="s">
        <v>3214</v>
      </c>
      <c r="I100" s="99"/>
      <c r="J100" s="49" t="s">
        <v>6790</v>
      </c>
      <c r="K100" s="49"/>
      <c r="L100" s="99" t="s">
        <v>6770</v>
      </c>
      <c r="M100" s="100">
        <v>0</v>
      </c>
      <c r="N100" s="99" t="s">
        <v>7779</v>
      </c>
      <c r="O100" s="99" t="s">
        <v>7784</v>
      </c>
      <c r="P100" s="99" t="s">
        <v>6772</v>
      </c>
      <c r="Q100" s="99" t="s">
        <v>45</v>
      </c>
      <c r="R100" s="99"/>
      <c r="S100" s="99"/>
    </row>
    <row r="101" spans="1:19" x14ac:dyDescent="0.25">
      <c r="A101" s="99" t="s">
        <v>43</v>
      </c>
      <c r="B101" s="100">
        <v>18</v>
      </c>
      <c r="C101" s="49" t="s">
        <v>3136</v>
      </c>
      <c r="D101" s="49" t="s">
        <v>5722</v>
      </c>
      <c r="E101" s="99" t="s">
        <v>6900</v>
      </c>
      <c r="F101" s="97" t="s">
        <v>6900</v>
      </c>
      <c r="G101" s="99" t="s">
        <v>3211</v>
      </c>
      <c r="H101" s="99" t="s">
        <v>3212</v>
      </c>
      <c r="I101" s="99"/>
      <c r="J101" s="49" t="s">
        <v>6790</v>
      </c>
      <c r="K101" s="49"/>
      <c r="L101" s="99" t="s">
        <v>6771</v>
      </c>
      <c r="M101" s="100">
        <v>0</v>
      </c>
      <c r="N101" s="99" t="s">
        <v>7779</v>
      </c>
      <c r="O101" s="99" t="s">
        <v>7784</v>
      </c>
      <c r="P101" s="99" t="s">
        <v>3302</v>
      </c>
      <c r="Q101" s="99" t="s">
        <v>45</v>
      </c>
      <c r="R101" s="99"/>
      <c r="S101" s="99"/>
    </row>
    <row r="102" spans="1:19" x14ac:dyDescent="0.25">
      <c r="A102" s="99" t="s">
        <v>43</v>
      </c>
      <c r="B102" s="100">
        <v>19</v>
      </c>
      <c r="C102" s="49" t="s">
        <v>3141</v>
      </c>
      <c r="D102" s="49" t="s">
        <v>5726</v>
      </c>
      <c r="E102" s="99" t="s">
        <v>7318</v>
      </c>
      <c r="F102" s="97" t="s">
        <v>6901</v>
      </c>
      <c r="G102" s="99" t="s">
        <v>3221</v>
      </c>
      <c r="H102" s="99" t="s">
        <v>3222</v>
      </c>
      <c r="I102" s="99"/>
      <c r="J102" s="49" t="s">
        <v>6790</v>
      </c>
      <c r="K102" s="49"/>
      <c r="L102" s="99" t="s">
        <v>91</v>
      </c>
      <c r="M102" s="100">
        <v>0</v>
      </c>
      <c r="N102" s="99" t="s">
        <v>7779</v>
      </c>
      <c r="O102" s="99" t="s">
        <v>7784</v>
      </c>
      <c r="P102" s="99" t="s">
        <v>91</v>
      </c>
      <c r="Q102" s="99" t="s">
        <v>45</v>
      </c>
      <c r="R102" s="99"/>
      <c r="S102" s="99"/>
    </row>
    <row r="103" spans="1:19" x14ac:dyDescent="0.25">
      <c r="A103" s="99" t="s">
        <v>43</v>
      </c>
      <c r="B103" s="100">
        <v>20</v>
      </c>
      <c r="C103" s="49" t="s">
        <v>3140</v>
      </c>
      <c r="D103" s="49" t="s">
        <v>5717</v>
      </c>
      <c r="E103" s="99" t="s">
        <v>6902</v>
      </c>
      <c r="F103" s="97" t="s">
        <v>6902</v>
      </c>
      <c r="G103" s="99" t="s">
        <v>3219</v>
      </c>
      <c r="H103" s="99" t="s">
        <v>3220</v>
      </c>
      <c r="I103" s="99"/>
      <c r="J103" s="103" t="s">
        <v>6790</v>
      </c>
      <c r="K103" s="103"/>
      <c r="L103" s="99" t="s">
        <v>91</v>
      </c>
      <c r="M103" s="100">
        <v>0</v>
      </c>
      <c r="N103" s="99" t="s">
        <v>7779</v>
      </c>
      <c r="O103" s="99" t="s">
        <v>7784</v>
      </c>
      <c r="P103" s="99" t="s">
        <v>92</v>
      </c>
      <c r="Q103" s="99" t="s">
        <v>45</v>
      </c>
      <c r="R103" s="99"/>
      <c r="S103" s="99"/>
    </row>
    <row r="104" spans="1:19" x14ac:dyDescent="0.25">
      <c r="A104" s="99" t="s">
        <v>43</v>
      </c>
      <c r="B104" s="100">
        <v>21</v>
      </c>
      <c r="C104" s="49" t="s">
        <v>3172</v>
      </c>
      <c r="D104" s="49" t="s">
        <v>5886</v>
      </c>
      <c r="E104" s="99" t="s">
        <v>7319</v>
      </c>
      <c r="F104" s="97" t="s">
        <v>6903</v>
      </c>
      <c r="G104" s="99" t="s">
        <v>3277</v>
      </c>
      <c r="H104" s="99" t="s">
        <v>3278</v>
      </c>
      <c r="I104" s="99"/>
      <c r="J104" s="49" t="s">
        <v>6790</v>
      </c>
      <c r="K104" s="49"/>
      <c r="L104" s="99" t="s">
        <v>91</v>
      </c>
      <c r="M104" s="100">
        <v>0</v>
      </c>
      <c r="N104" s="99" t="s">
        <v>7779</v>
      </c>
      <c r="O104" s="99" t="s">
        <v>7784</v>
      </c>
      <c r="P104" s="99" t="s">
        <v>91</v>
      </c>
      <c r="Q104" s="99" t="s">
        <v>45</v>
      </c>
      <c r="R104" s="99"/>
      <c r="S104" s="99"/>
    </row>
    <row r="105" spans="1:19" x14ac:dyDescent="0.25">
      <c r="A105" s="99" t="s">
        <v>43</v>
      </c>
      <c r="B105" s="100">
        <v>22</v>
      </c>
      <c r="C105" s="49" t="s">
        <v>3173</v>
      </c>
      <c r="D105" s="49" t="s">
        <v>5887</v>
      </c>
      <c r="E105" s="99" t="s">
        <v>7320</v>
      </c>
      <c r="F105" s="97" t="s">
        <v>6904</v>
      </c>
      <c r="G105" s="99" t="s">
        <v>3279</v>
      </c>
      <c r="H105" s="99" t="s">
        <v>3280</v>
      </c>
      <c r="I105" s="99"/>
      <c r="J105" s="49" t="s">
        <v>6790</v>
      </c>
      <c r="K105" s="49"/>
      <c r="L105" s="99" t="s">
        <v>91</v>
      </c>
      <c r="M105" s="100">
        <v>0</v>
      </c>
      <c r="N105" s="99" t="s">
        <v>7779</v>
      </c>
      <c r="O105" s="99" t="s">
        <v>7784</v>
      </c>
      <c r="P105" s="99" t="s">
        <v>91</v>
      </c>
      <c r="Q105" s="99" t="s">
        <v>45</v>
      </c>
      <c r="R105" s="99"/>
      <c r="S105" s="99"/>
    </row>
    <row r="106" spans="1:19" x14ac:dyDescent="0.25">
      <c r="A106" s="99" t="s">
        <v>43</v>
      </c>
      <c r="B106" s="100">
        <v>23</v>
      </c>
      <c r="C106" s="49" t="s">
        <v>3144</v>
      </c>
      <c r="D106" s="49" t="s">
        <v>5719</v>
      </c>
      <c r="E106" s="99" t="s">
        <v>6905</v>
      </c>
      <c r="F106" s="97" t="s">
        <v>6905</v>
      </c>
      <c r="G106" s="99" t="s">
        <v>3144</v>
      </c>
      <c r="H106" s="99" t="s">
        <v>3226</v>
      </c>
      <c r="I106" s="99"/>
      <c r="J106" s="49" t="s">
        <v>6790</v>
      </c>
      <c r="K106" s="49"/>
      <c r="L106" s="99" t="s">
        <v>91</v>
      </c>
      <c r="M106" s="100">
        <v>0</v>
      </c>
      <c r="N106" s="99" t="s">
        <v>7779</v>
      </c>
      <c r="O106" s="99" t="s">
        <v>7784</v>
      </c>
      <c r="P106" s="99" t="s">
        <v>91</v>
      </c>
      <c r="Q106" s="99" t="s">
        <v>45</v>
      </c>
      <c r="R106" s="99"/>
      <c r="S106" s="99"/>
    </row>
    <row r="107" spans="1:19" x14ac:dyDescent="0.25">
      <c r="A107" s="99" t="s">
        <v>43</v>
      </c>
      <c r="B107" s="100">
        <v>23</v>
      </c>
      <c r="C107" s="49" t="s">
        <v>3133</v>
      </c>
      <c r="D107" s="49" t="s">
        <v>5954</v>
      </c>
      <c r="E107" s="99" t="s">
        <v>7321</v>
      </c>
      <c r="F107" s="97" t="s">
        <v>6906</v>
      </c>
      <c r="G107" s="99" t="s">
        <v>3005</v>
      </c>
      <c r="H107" s="99" t="s">
        <v>3206</v>
      </c>
      <c r="I107" s="99"/>
      <c r="J107" s="49" t="s">
        <v>6790</v>
      </c>
      <c r="K107" s="49"/>
      <c r="L107" s="99" t="s">
        <v>91</v>
      </c>
      <c r="M107" s="100">
        <v>0</v>
      </c>
      <c r="N107" s="99" t="s">
        <v>7779</v>
      </c>
      <c r="O107" s="99" t="s">
        <v>7784</v>
      </c>
      <c r="P107" s="99" t="s">
        <v>91</v>
      </c>
      <c r="Q107" s="99" t="s">
        <v>45</v>
      </c>
      <c r="R107" s="99"/>
      <c r="S107" s="99"/>
    </row>
    <row r="108" spans="1:19" x14ac:dyDescent="0.25">
      <c r="A108" s="99" t="s">
        <v>43</v>
      </c>
      <c r="B108" s="100">
        <v>24</v>
      </c>
      <c r="C108" s="49" t="s">
        <v>3142</v>
      </c>
      <c r="D108" s="49" t="s">
        <v>5727</v>
      </c>
      <c r="E108" s="99" t="s">
        <v>7322</v>
      </c>
      <c r="F108" s="97" t="s">
        <v>6907</v>
      </c>
      <c r="G108" s="99" t="s">
        <v>3142</v>
      </c>
      <c r="H108" s="99" t="s">
        <v>3223</v>
      </c>
      <c r="I108" s="99"/>
      <c r="J108" s="49" t="s">
        <v>6790</v>
      </c>
      <c r="K108" s="49"/>
      <c r="L108" s="99" t="s">
        <v>91</v>
      </c>
      <c r="M108" s="100">
        <v>0</v>
      </c>
      <c r="N108" s="99" t="s">
        <v>7779</v>
      </c>
      <c r="O108" s="99" t="s">
        <v>7784</v>
      </c>
      <c r="P108" s="99" t="s">
        <v>91</v>
      </c>
      <c r="Q108" s="99" t="s">
        <v>45</v>
      </c>
      <c r="R108" s="99"/>
      <c r="S108" s="99"/>
    </row>
    <row r="109" spans="1:19" x14ac:dyDescent="0.25">
      <c r="A109" s="99" t="s">
        <v>43</v>
      </c>
      <c r="B109" s="100">
        <v>25</v>
      </c>
      <c r="C109" s="49" t="s">
        <v>3143</v>
      </c>
      <c r="D109" s="49" t="s">
        <v>5718</v>
      </c>
      <c r="E109" s="99" t="s">
        <v>6908</v>
      </c>
      <c r="F109" s="97" t="s">
        <v>6908</v>
      </c>
      <c r="G109" s="99" t="s">
        <v>3224</v>
      </c>
      <c r="H109" s="99" t="s">
        <v>3225</v>
      </c>
      <c r="I109" s="99"/>
      <c r="J109" s="49" t="s">
        <v>6790</v>
      </c>
      <c r="K109" s="49"/>
      <c r="L109" s="99" t="s">
        <v>91</v>
      </c>
      <c r="M109" s="100">
        <v>0</v>
      </c>
      <c r="N109" s="99" t="s">
        <v>7779</v>
      </c>
      <c r="O109" s="99" t="s">
        <v>7784</v>
      </c>
      <c r="P109" s="99" t="s">
        <v>91</v>
      </c>
      <c r="Q109" s="99" t="s">
        <v>45</v>
      </c>
      <c r="R109" s="99"/>
      <c r="S109" s="99"/>
    </row>
    <row r="110" spans="1:19" x14ac:dyDescent="0.25">
      <c r="A110" s="99" t="s">
        <v>43</v>
      </c>
      <c r="B110" s="100">
        <v>26</v>
      </c>
      <c r="C110" s="49" t="s">
        <v>3139</v>
      </c>
      <c r="D110" s="50" t="s">
        <v>5725</v>
      </c>
      <c r="E110" s="99" t="s">
        <v>6909</v>
      </c>
      <c r="F110" s="97" t="s">
        <v>6909</v>
      </c>
      <c r="G110" s="99" t="s">
        <v>3217</v>
      </c>
      <c r="H110" s="99" t="s">
        <v>3218</v>
      </c>
      <c r="I110" s="99"/>
      <c r="J110" s="103" t="s">
        <v>6790</v>
      </c>
      <c r="K110" s="103"/>
      <c r="L110" s="99" t="s">
        <v>91</v>
      </c>
      <c r="M110" s="100">
        <v>0</v>
      </c>
      <c r="N110" s="99" t="s">
        <v>7779</v>
      </c>
      <c r="O110" s="99" t="s">
        <v>7784</v>
      </c>
      <c r="P110" s="99" t="s">
        <v>91</v>
      </c>
      <c r="Q110" s="99" t="s">
        <v>45</v>
      </c>
      <c r="R110" s="99"/>
      <c r="S110" s="99"/>
    </row>
    <row r="111" spans="1:19" x14ac:dyDescent="0.25">
      <c r="A111" s="99" t="s">
        <v>43</v>
      </c>
      <c r="B111" s="100">
        <v>27</v>
      </c>
      <c r="C111" s="49" t="s">
        <v>3145</v>
      </c>
      <c r="D111" s="49" t="s">
        <v>5728</v>
      </c>
      <c r="E111" s="99" t="s">
        <v>6910</v>
      </c>
      <c r="F111" s="97" t="s">
        <v>6910</v>
      </c>
      <c r="G111" s="99" t="s">
        <v>3227</v>
      </c>
      <c r="H111" s="99" t="s">
        <v>3228</v>
      </c>
      <c r="I111" s="99"/>
      <c r="J111" s="49" t="s">
        <v>6790</v>
      </c>
      <c r="K111" s="49"/>
      <c r="L111" s="99" t="s">
        <v>91</v>
      </c>
      <c r="M111" s="100">
        <v>0</v>
      </c>
      <c r="N111" s="99" t="s">
        <v>7779</v>
      </c>
      <c r="O111" s="99" t="s">
        <v>7784</v>
      </c>
      <c r="P111" s="99" t="s">
        <v>91</v>
      </c>
      <c r="Q111" s="99" t="s">
        <v>45</v>
      </c>
      <c r="R111" s="99"/>
      <c r="S111" s="99"/>
    </row>
    <row r="112" spans="1:19" x14ac:dyDescent="0.25">
      <c r="A112" s="99" t="s">
        <v>43</v>
      </c>
      <c r="B112" s="100">
        <v>28</v>
      </c>
      <c r="C112" s="49" t="s">
        <v>3146</v>
      </c>
      <c r="D112" s="49" t="s">
        <v>5729</v>
      </c>
      <c r="E112" s="99" t="s">
        <v>7323</v>
      </c>
      <c r="F112" s="97" t="s">
        <v>6911</v>
      </c>
      <c r="G112" s="99" t="s">
        <v>3229</v>
      </c>
      <c r="H112" s="99" t="s">
        <v>3230</v>
      </c>
      <c r="I112" s="99"/>
      <c r="J112" s="49" t="s">
        <v>6790</v>
      </c>
      <c r="K112" s="49"/>
      <c r="L112" s="99" t="s">
        <v>153</v>
      </c>
      <c r="M112" s="100">
        <v>0</v>
      </c>
      <c r="N112" s="99" t="s">
        <v>7779</v>
      </c>
      <c r="O112" s="99" t="s">
        <v>7784</v>
      </c>
      <c r="P112" s="99" t="s">
        <v>153</v>
      </c>
      <c r="Q112" s="99" t="s">
        <v>45</v>
      </c>
      <c r="R112" s="99"/>
      <c r="S112" s="99"/>
    </row>
    <row r="113" spans="1:19" x14ac:dyDescent="0.25">
      <c r="A113" s="99" t="s">
        <v>43</v>
      </c>
      <c r="B113" s="100">
        <v>29</v>
      </c>
      <c r="C113" s="49" t="s">
        <v>3147</v>
      </c>
      <c r="D113" s="49" t="s">
        <v>5730</v>
      </c>
      <c r="E113" s="99" t="s">
        <v>7324</v>
      </c>
      <c r="F113" s="97" t="s">
        <v>6912</v>
      </c>
      <c r="G113" s="99" t="s">
        <v>3231</v>
      </c>
      <c r="H113" s="99" t="s">
        <v>3232</v>
      </c>
      <c r="I113" s="99"/>
      <c r="J113" s="49" t="s">
        <v>6790</v>
      </c>
      <c r="K113" s="49"/>
      <c r="L113" s="99" t="s">
        <v>153</v>
      </c>
      <c r="M113" s="100">
        <v>0</v>
      </c>
      <c r="N113" s="99" t="s">
        <v>7779</v>
      </c>
      <c r="O113" s="99" t="s">
        <v>7784</v>
      </c>
      <c r="P113" s="99" t="s">
        <v>153</v>
      </c>
      <c r="Q113" s="99" t="s">
        <v>45</v>
      </c>
      <c r="R113" s="99"/>
      <c r="S113" s="99"/>
    </row>
    <row r="114" spans="1:19" x14ac:dyDescent="0.25">
      <c r="A114" s="99" t="s">
        <v>43</v>
      </c>
      <c r="B114" s="100">
        <v>30</v>
      </c>
      <c r="C114" s="49" t="s">
        <v>3148</v>
      </c>
      <c r="D114" s="49" t="s">
        <v>6917</v>
      </c>
      <c r="E114" s="99" t="s">
        <v>6913</v>
      </c>
      <c r="F114" s="97" t="s">
        <v>6913</v>
      </c>
      <c r="G114" s="99" t="s">
        <v>3233</v>
      </c>
      <c r="H114" s="99" t="s">
        <v>3234</v>
      </c>
      <c r="I114" s="99"/>
      <c r="J114" s="49" t="s">
        <v>6790</v>
      </c>
      <c r="K114" s="49"/>
      <c r="L114" s="99" t="s">
        <v>91</v>
      </c>
      <c r="M114" s="100">
        <v>0</v>
      </c>
      <c r="N114" s="99" t="s">
        <v>7779</v>
      </c>
      <c r="O114" s="99" t="s">
        <v>7784</v>
      </c>
      <c r="P114" s="99" t="s">
        <v>91</v>
      </c>
      <c r="Q114" s="99" t="s">
        <v>45</v>
      </c>
      <c r="R114" s="99"/>
      <c r="S114" s="99"/>
    </row>
    <row r="115" spans="1:19" x14ac:dyDescent="0.25">
      <c r="A115" s="117" t="s">
        <v>64</v>
      </c>
      <c r="B115" s="70">
        <v>-99</v>
      </c>
      <c r="C115" s="43" t="s">
        <v>5988</v>
      </c>
      <c r="D115" s="99"/>
      <c r="E115" s="43" t="s">
        <v>6</v>
      </c>
      <c r="F115" s="99"/>
      <c r="G115" s="43" t="s">
        <v>6079</v>
      </c>
      <c r="H115" s="43" t="s">
        <v>6080</v>
      </c>
      <c r="I115" s="99"/>
      <c r="J115" s="43" t="s">
        <v>6790</v>
      </c>
      <c r="K115" s="43"/>
      <c r="L115" s="99" t="s">
        <v>6770</v>
      </c>
      <c r="M115" s="100"/>
      <c r="N115" s="99"/>
      <c r="O115" s="99"/>
      <c r="P115" s="112" t="s">
        <v>2494</v>
      </c>
      <c r="Q115" s="112" t="s">
        <v>54</v>
      </c>
      <c r="R115" s="46"/>
      <c r="S115" s="46"/>
    </row>
    <row r="116" spans="1:19" x14ac:dyDescent="0.25">
      <c r="A116" s="117" t="s">
        <v>64</v>
      </c>
      <c r="B116" s="70">
        <v>-99</v>
      </c>
      <c r="C116" s="43" t="s">
        <v>5987</v>
      </c>
      <c r="D116" s="99"/>
      <c r="E116" s="43" t="s">
        <v>6</v>
      </c>
      <c r="F116" s="99"/>
      <c r="G116" s="43" t="s">
        <v>6077</v>
      </c>
      <c r="H116" s="43" t="s">
        <v>6078</v>
      </c>
      <c r="I116" s="99"/>
      <c r="J116" s="43" t="s">
        <v>6790</v>
      </c>
      <c r="K116" s="43"/>
      <c r="L116" s="43" t="s">
        <v>6771</v>
      </c>
      <c r="M116" s="127"/>
      <c r="N116" s="43"/>
      <c r="O116" s="43"/>
      <c r="P116" s="112" t="s">
        <v>3302</v>
      </c>
      <c r="Q116" s="112" t="s">
        <v>54</v>
      </c>
      <c r="R116" s="46"/>
      <c r="S116" s="46"/>
    </row>
    <row r="117" spans="1:19" x14ac:dyDescent="0.25">
      <c r="A117" s="117" t="s">
        <v>64</v>
      </c>
      <c r="B117" s="70">
        <v>-99</v>
      </c>
      <c r="C117" s="43" t="s">
        <v>292</v>
      </c>
      <c r="D117" s="99"/>
      <c r="E117" s="43" t="s">
        <v>6</v>
      </c>
      <c r="F117" s="99"/>
      <c r="G117" s="43" t="s">
        <v>292</v>
      </c>
      <c r="H117" s="43" t="s">
        <v>292</v>
      </c>
      <c r="I117" s="99"/>
      <c r="J117" s="43" t="s">
        <v>6790</v>
      </c>
      <c r="K117" s="43"/>
      <c r="L117" s="46" t="s">
        <v>6770</v>
      </c>
      <c r="M117" s="100" t="s">
        <v>7778</v>
      </c>
      <c r="N117" s="99" t="s">
        <v>7780</v>
      </c>
      <c r="O117" s="99"/>
      <c r="P117" s="112"/>
      <c r="Q117" s="112" t="s">
        <v>54</v>
      </c>
      <c r="R117" s="46"/>
      <c r="S117" s="46"/>
    </row>
    <row r="118" spans="1:19" x14ac:dyDescent="0.25">
      <c r="A118" s="101" t="s">
        <v>64</v>
      </c>
      <c r="B118" s="88">
        <v>1</v>
      </c>
      <c r="C118" s="89" t="s">
        <v>93</v>
      </c>
      <c r="D118" s="89" t="s">
        <v>1468</v>
      </c>
      <c r="E118" s="90" t="s">
        <v>1667</v>
      </c>
      <c r="F118" s="89" t="s">
        <v>6971</v>
      </c>
      <c r="G118" s="89" t="s">
        <v>277</v>
      </c>
      <c r="H118" s="89" t="s">
        <v>278</v>
      </c>
      <c r="I118" s="89" t="s">
        <v>1848</v>
      </c>
      <c r="J118" s="91" t="s">
        <v>6790</v>
      </c>
      <c r="K118" s="91"/>
      <c r="L118" s="89" t="s">
        <v>91</v>
      </c>
      <c r="M118" s="128" t="s">
        <v>7778</v>
      </c>
      <c r="N118" s="91" t="s">
        <v>7780</v>
      </c>
      <c r="O118" s="91" t="s">
        <v>7783</v>
      </c>
      <c r="P118" s="101" t="s">
        <v>91</v>
      </c>
      <c r="Q118" s="101" t="s">
        <v>54</v>
      </c>
      <c r="R118" s="101"/>
      <c r="S118" s="101"/>
    </row>
    <row r="119" spans="1:19" x14ac:dyDescent="0.25">
      <c r="A119" s="99" t="s">
        <v>64</v>
      </c>
      <c r="B119" s="70">
        <v>2</v>
      </c>
      <c r="C119" s="47" t="s">
        <v>124</v>
      </c>
      <c r="D119" s="47" t="s">
        <v>1495</v>
      </c>
      <c r="E119" s="43" t="s">
        <v>7684</v>
      </c>
      <c r="F119" s="47" t="s">
        <v>6929</v>
      </c>
      <c r="G119" s="47" t="s">
        <v>334</v>
      </c>
      <c r="H119" s="47" t="s">
        <v>335</v>
      </c>
      <c r="I119" s="61" t="s">
        <v>1870</v>
      </c>
      <c r="J119" s="49" t="s">
        <v>6790</v>
      </c>
      <c r="K119" s="49"/>
      <c r="L119" s="99" t="s">
        <v>6770</v>
      </c>
      <c r="M119" s="100" t="s">
        <v>7778</v>
      </c>
      <c r="N119" s="99" t="s">
        <v>7780</v>
      </c>
      <c r="O119" s="99" t="s">
        <v>7783</v>
      </c>
      <c r="P119" s="99" t="s">
        <v>100</v>
      </c>
      <c r="Q119" s="99" t="s">
        <v>54</v>
      </c>
      <c r="R119" s="99"/>
      <c r="S119" s="99"/>
    </row>
    <row r="120" spans="1:19" x14ac:dyDescent="0.25">
      <c r="A120" s="99" t="s">
        <v>64</v>
      </c>
      <c r="B120" s="70">
        <v>3</v>
      </c>
      <c r="C120" s="75" t="s">
        <v>192</v>
      </c>
      <c r="D120" s="47" t="s">
        <v>5750</v>
      </c>
      <c r="E120" s="49" t="s">
        <v>7685</v>
      </c>
      <c r="F120" s="47" t="s">
        <v>1711</v>
      </c>
      <c r="G120" s="47" t="s">
        <v>446</v>
      </c>
      <c r="H120" s="47" t="s">
        <v>447</v>
      </c>
      <c r="I120" s="61" t="s">
        <v>1920</v>
      </c>
      <c r="J120" s="49" t="s">
        <v>6790</v>
      </c>
      <c r="K120" s="49"/>
      <c r="L120" s="47" t="s">
        <v>91</v>
      </c>
      <c r="M120" s="129" t="s">
        <v>7778</v>
      </c>
      <c r="N120" s="49" t="s">
        <v>7779</v>
      </c>
      <c r="O120" s="49" t="s">
        <v>7783</v>
      </c>
      <c r="P120" s="99" t="s">
        <v>91</v>
      </c>
      <c r="Q120" s="99" t="s">
        <v>54</v>
      </c>
      <c r="R120" s="99"/>
      <c r="S120" s="99"/>
    </row>
    <row r="121" spans="1:19" x14ac:dyDescent="0.25">
      <c r="A121" s="99" t="s">
        <v>64</v>
      </c>
      <c r="B121" s="70">
        <v>4</v>
      </c>
      <c r="C121" s="47" t="s">
        <v>185</v>
      </c>
      <c r="D121" s="47" t="s">
        <v>1600</v>
      </c>
      <c r="E121" s="49" t="s">
        <v>7686</v>
      </c>
      <c r="F121" s="47" t="s">
        <v>6858</v>
      </c>
      <c r="G121" s="47" t="s">
        <v>432</v>
      </c>
      <c r="H121" s="47" t="s">
        <v>433</v>
      </c>
      <c r="I121" s="61" t="s">
        <v>1913</v>
      </c>
      <c r="J121" s="49" t="s">
        <v>6790</v>
      </c>
      <c r="K121" s="49"/>
      <c r="L121" s="47" t="s">
        <v>153</v>
      </c>
      <c r="M121" s="129" t="s">
        <v>7778</v>
      </c>
      <c r="N121" s="49" t="s">
        <v>7779</v>
      </c>
      <c r="O121" s="49" t="s">
        <v>7783</v>
      </c>
      <c r="P121" s="99" t="s">
        <v>153</v>
      </c>
      <c r="Q121" s="99" t="s">
        <v>54</v>
      </c>
      <c r="R121" s="99"/>
      <c r="S121" s="99"/>
    </row>
    <row r="122" spans="1:19" x14ac:dyDescent="0.25">
      <c r="A122" s="99" t="s">
        <v>64</v>
      </c>
      <c r="B122" s="70">
        <v>5</v>
      </c>
      <c r="C122" s="47" t="s">
        <v>186</v>
      </c>
      <c r="D122" s="47" t="s">
        <v>1557</v>
      </c>
      <c r="E122" s="43" t="s">
        <v>7325</v>
      </c>
      <c r="F122" s="47" t="s">
        <v>6940</v>
      </c>
      <c r="G122" s="47" t="s">
        <v>434</v>
      </c>
      <c r="H122" s="47" t="s">
        <v>435</v>
      </c>
      <c r="I122" s="61" t="s">
        <v>1914</v>
      </c>
      <c r="J122" s="49" t="s">
        <v>2906</v>
      </c>
      <c r="K122" s="49" t="s">
        <v>6789</v>
      </c>
      <c r="L122" s="47" t="s">
        <v>91</v>
      </c>
      <c r="M122" s="129">
        <v>2</v>
      </c>
      <c r="N122" s="49" t="s">
        <v>7779</v>
      </c>
      <c r="O122" s="49" t="s">
        <v>7784</v>
      </c>
      <c r="P122" s="99" t="s">
        <v>92</v>
      </c>
      <c r="Q122" s="99" t="s">
        <v>54</v>
      </c>
      <c r="R122" s="99"/>
      <c r="S122" s="99"/>
    </row>
    <row r="123" spans="1:19" x14ac:dyDescent="0.25">
      <c r="A123" s="99" t="s">
        <v>64</v>
      </c>
      <c r="B123" s="70">
        <v>6</v>
      </c>
      <c r="C123" s="47" t="s">
        <v>187</v>
      </c>
      <c r="D123" s="47" t="s">
        <v>1497</v>
      </c>
      <c r="E123" s="43" t="s">
        <v>7687</v>
      </c>
      <c r="F123" s="47" t="s">
        <v>6960</v>
      </c>
      <c r="G123" s="47" t="s">
        <v>436</v>
      </c>
      <c r="H123" s="47" t="s">
        <v>437</v>
      </c>
      <c r="I123" s="61" t="s">
        <v>1915</v>
      </c>
      <c r="J123" s="49" t="s">
        <v>2903</v>
      </c>
      <c r="K123" s="49" t="s">
        <v>6789</v>
      </c>
      <c r="L123" s="47" t="s">
        <v>91</v>
      </c>
      <c r="M123" s="129">
        <v>2</v>
      </c>
      <c r="N123" s="49" t="s">
        <v>7779</v>
      </c>
      <c r="O123" s="49" t="s">
        <v>7784</v>
      </c>
      <c r="P123" s="99" t="s">
        <v>92</v>
      </c>
      <c r="Q123" s="99" t="s">
        <v>54</v>
      </c>
      <c r="R123" s="99"/>
      <c r="S123" s="99"/>
    </row>
    <row r="124" spans="1:19" x14ac:dyDescent="0.25">
      <c r="A124" s="99" t="s">
        <v>64</v>
      </c>
      <c r="B124" s="70">
        <v>7</v>
      </c>
      <c r="C124" s="47" t="s">
        <v>188</v>
      </c>
      <c r="D124" s="47" t="s">
        <v>1430</v>
      </c>
      <c r="E124" s="43" t="s">
        <v>7688</v>
      </c>
      <c r="F124" s="47" t="s">
        <v>6959</v>
      </c>
      <c r="G124" s="47" t="s">
        <v>438</v>
      </c>
      <c r="H124" s="47" t="s">
        <v>439</v>
      </c>
      <c r="I124" s="61" t="s">
        <v>1916</v>
      </c>
      <c r="J124" s="49" t="s">
        <v>6790</v>
      </c>
      <c r="K124" s="49"/>
      <c r="L124" s="43" t="s">
        <v>6769</v>
      </c>
      <c r="M124" s="127">
        <v>2</v>
      </c>
      <c r="N124" s="43" t="s">
        <v>7779</v>
      </c>
      <c r="O124" s="43" t="s">
        <v>7784</v>
      </c>
      <c r="P124" s="99" t="s">
        <v>156</v>
      </c>
      <c r="Q124" s="99" t="s">
        <v>54</v>
      </c>
      <c r="R124" s="99"/>
      <c r="S124" s="99"/>
    </row>
    <row r="125" spans="1:19" x14ac:dyDescent="0.25">
      <c r="A125" s="99" t="s">
        <v>64</v>
      </c>
      <c r="B125" s="70">
        <v>8</v>
      </c>
      <c r="C125" s="49" t="s">
        <v>2222</v>
      </c>
      <c r="D125" s="43" t="s">
        <v>2895</v>
      </c>
      <c r="E125" s="43" t="s">
        <v>7703</v>
      </c>
      <c r="F125" s="49" t="s">
        <v>2896</v>
      </c>
      <c r="G125" s="49" t="s">
        <v>2651</v>
      </c>
      <c r="H125" s="43" t="s">
        <v>2427</v>
      </c>
      <c r="I125" s="49"/>
      <c r="J125" s="49" t="s">
        <v>6790</v>
      </c>
      <c r="K125" s="49"/>
      <c r="L125" s="43" t="s">
        <v>6769</v>
      </c>
      <c r="M125" s="127">
        <v>2</v>
      </c>
      <c r="N125" s="43" t="s">
        <v>7779</v>
      </c>
      <c r="O125" s="43" t="s">
        <v>7784</v>
      </c>
      <c r="P125" s="99" t="s">
        <v>2497</v>
      </c>
      <c r="Q125" s="99" t="s">
        <v>54</v>
      </c>
      <c r="R125" s="99"/>
      <c r="S125" s="99"/>
    </row>
    <row r="126" spans="1:19" x14ac:dyDescent="0.25">
      <c r="A126" s="99" t="s">
        <v>64</v>
      </c>
      <c r="B126" s="70">
        <v>9</v>
      </c>
      <c r="C126" s="47" t="s">
        <v>189</v>
      </c>
      <c r="D126" s="47" t="s">
        <v>1431</v>
      </c>
      <c r="E126" s="43" t="s">
        <v>7704</v>
      </c>
      <c r="F126" s="47" t="s">
        <v>1747</v>
      </c>
      <c r="G126" s="47" t="s">
        <v>440</v>
      </c>
      <c r="H126" s="47" t="s">
        <v>441</v>
      </c>
      <c r="I126" s="61" t="s">
        <v>1917</v>
      </c>
      <c r="J126" s="49" t="s">
        <v>6790</v>
      </c>
      <c r="K126" s="49"/>
      <c r="L126" s="43" t="s">
        <v>6769</v>
      </c>
      <c r="M126" s="127">
        <v>2</v>
      </c>
      <c r="N126" s="43" t="s">
        <v>7779</v>
      </c>
      <c r="O126" s="43" t="s">
        <v>7784</v>
      </c>
      <c r="P126" s="99" t="s">
        <v>158</v>
      </c>
      <c r="Q126" s="99" t="s">
        <v>54</v>
      </c>
      <c r="R126" s="99"/>
      <c r="S126" s="99"/>
    </row>
    <row r="127" spans="1:19" x14ac:dyDescent="0.25">
      <c r="A127" s="99" t="s">
        <v>64</v>
      </c>
      <c r="B127" s="70">
        <v>10</v>
      </c>
      <c r="C127" s="49" t="s">
        <v>2223</v>
      </c>
      <c r="D127" s="43" t="s">
        <v>2747</v>
      </c>
      <c r="E127" s="43" t="s">
        <v>7689</v>
      </c>
      <c r="F127" s="49" t="s">
        <v>2897</v>
      </c>
      <c r="G127" s="49" t="s">
        <v>2652</v>
      </c>
      <c r="H127" s="43" t="s">
        <v>2428</v>
      </c>
      <c r="I127" s="49"/>
      <c r="J127" s="49" t="s">
        <v>6790</v>
      </c>
      <c r="K127" s="49"/>
      <c r="L127" s="43" t="s">
        <v>6769</v>
      </c>
      <c r="M127" s="127">
        <v>2</v>
      </c>
      <c r="N127" s="43" t="s">
        <v>7779</v>
      </c>
      <c r="O127" s="43" t="s">
        <v>7784</v>
      </c>
      <c r="P127" s="99" t="s">
        <v>158</v>
      </c>
      <c r="Q127" s="99" t="s">
        <v>54</v>
      </c>
      <c r="R127" s="99"/>
      <c r="S127" s="99"/>
    </row>
    <row r="128" spans="1:19" x14ac:dyDescent="0.25">
      <c r="A128" s="99" t="s">
        <v>64</v>
      </c>
      <c r="B128" s="70">
        <v>11</v>
      </c>
      <c r="C128" s="49" t="s">
        <v>2224</v>
      </c>
      <c r="D128" s="43" t="s">
        <v>2749</v>
      </c>
      <c r="E128" s="43" t="s">
        <v>7690</v>
      </c>
      <c r="F128" s="49" t="s">
        <v>2898</v>
      </c>
      <c r="G128" s="49" t="s">
        <v>2653</v>
      </c>
      <c r="H128" s="43" t="s">
        <v>2429</v>
      </c>
      <c r="I128" s="49"/>
      <c r="J128" s="49" t="s">
        <v>6790</v>
      </c>
      <c r="K128" s="49"/>
      <c r="L128" s="43" t="s">
        <v>6769</v>
      </c>
      <c r="M128" s="127">
        <v>2</v>
      </c>
      <c r="N128" s="43" t="s">
        <v>7779</v>
      </c>
      <c r="O128" s="43" t="s">
        <v>7784</v>
      </c>
      <c r="P128" s="99" t="s">
        <v>158</v>
      </c>
      <c r="Q128" s="99" t="s">
        <v>54</v>
      </c>
      <c r="R128" s="99"/>
      <c r="S128" s="99"/>
    </row>
    <row r="129" spans="1:19" x14ac:dyDescent="0.25">
      <c r="A129" s="99" t="s">
        <v>64</v>
      </c>
      <c r="B129" s="70">
        <v>12</v>
      </c>
      <c r="C129" s="49" t="s">
        <v>2225</v>
      </c>
      <c r="D129" s="43" t="s">
        <v>2748</v>
      </c>
      <c r="E129" s="43" t="s">
        <v>7691</v>
      </c>
      <c r="F129" s="49" t="s">
        <v>2899</v>
      </c>
      <c r="G129" s="49" t="s">
        <v>2654</v>
      </c>
      <c r="H129" s="43" t="s">
        <v>2430</v>
      </c>
      <c r="I129" s="49"/>
      <c r="J129" s="49" t="s">
        <v>6790</v>
      </c>
      <c r="K129" s="49"/>
      <c r="L129" s="43" t="s">
        <v>6769</v>
      </c>
      <c r="M129" s="127">
        <v>2</v>
      </c>
      <c r="N129" s="43" t="s">
        <v>7779</v>
      </c>
      <c r="O129" s="43" t="s">
        <v>7784</v>
      </c>
      <c r="P129" s="99" t="s">
        <v>158</v>
      </c>
      <c r="Q129" s="99" t="s">
        <v>54</v>
      </c>
      <c r="R129" s="99"/>
      <c r="S129" s="99"/>
    </row>
    <row r="130" spans="1:19" x14ac:dyDescent="0.25">
      <c r="A130" s="99" t="s">
        <v>64</v>
      </c>
      <c r="B130" s="70">
        <v>13</v>
      </c>
      <c r="C130" s="47" t="s">
        <v>190</v>
      </c>
      <c r="D130" s="47" t="s">
        <v>2750</v>
      </c>
      <c r="E130" s="43" t="s">
        <v>7692</v>
      </c>
      <c r="F130" s="47" t="s">
        <v>7018</v>
      </c>
      <c r="G130" s="47" t="s">
        <v>442</v>
      </c>
      <c r="H130" s="47" t="s">
        <v>443</v>
      </c>
      <c r="I130" s="61" t="s">
        <v>1918</v>
      </c>
      <c r="J130" s="49" t="s">
        <v>6790</v>
      </c>
      <c r="K130" s="49"/>
      <c r="L130" s="43" t="s">
        <v>6769</v>
      </c>
      <c r="M130" s="127">
        <v>0</v>
      </c>
      <c r="N130" s="43" t="s">
        <v>7779</v>
      </c>
      <c r="O130" s="43" t="s">
        <v>7784</v>
      </c>
      <c r="P130" s="99" t="s">
        <v>183</v>
      </c>
      <c r="Q130" s="99" t="s">
        <v>54</v>
      </c>
      <c r="R130" s="99"/>
      <c r="S130" s="99"/>
    </row>
    <row r="131" spans="1:19" x14ac:dyDescent="0.25">
      <c r="A131" s="99" t="s">
        <v>64</v>
      </c>
      <c r="B131" s="70">
        <v>14</v>
      </c>
      <c r="C131" s="47" t="s">
        <v>191</v>
      </c>
      <c r="D131" s="47" t="s">
        <v>2751</v>
      </c>
      <c r="E131" s="43" t="s">
        <v>7693</v>
      </c>
      <c r="F131" s="47" t="s">
        <v>7019</v>
      </c>
      <c r="G131" s="47" t="s">
        <v>444</v>
      </c>
      <c r="H131" s="47" t="s">
        <v>445</v>
      </c>
      <c r="I131" s="61" t="s">
        <v>1919</v>
      </c>
      <c r="J131" s="49" t="s">
        <v>6790</v>
      </c>
      <c r="K131" s="49"/>
      <c r="L131" s="43" t="s">
        <v>6769</v>
      </c>
      <c r="M131" s="127">
        <v>0</v>
      </c>
      <c r="N131" s="43" t="s">
        <v>7779</v>
      </c>
      <c r="O131" s="43" t="s">
        <v>7784</v>
      </c>
      <c r="P131" s="99" t="s">
        <v>184</v>
      </c>
      <c r="Q131" s="99" t="s">
        <v>54</v>
      </c>
      <c r="R131" s="99"/>
      <c r="S131" s="99"/>
    </row>
    <row r="132" spans="1:19" x14ac:dyDescent="0.25">
      <c r="A132" s="99" t="s">
        <v>64</v>
      </c>
      <c r="B132" s="70">
        <v>15</v>
      </c>
      <c r="C132" s="49" t="s">
        <v>2229</v>
      </c>
      <c r="D132" s="47" t="s">
        <v>2752</v>
      </c>
      <c r="E132" s="43" t="s">
        <v>7694</v>
      </c>
      <c r="F132" s="47" t="s">
        <v>7020</v>
      </c>
      <c r="G132" s="49" t="s">
        <v>2658</v>
      </c>
      <c r="H132" s="43" t="s">
        <v>2434</v>
      </c>
      <c r="I132" s="49"/>
      <c r="J132" s="49" t="s">
        <v>6790</v>
      </c>
      <c r="K132" s="49"/>
      <c r="L132" s="43" t="s">
        <v>6769</v>
      </c>
      <c r="M132" s="127">
        <v>0</v>
      </c>
      <c r="N132" s="43" t="s">
        <v>7779</v>
      </c>
      <c r="O132" s="43" t="s">
        <v>7784</v>
      </c>
      <c r="P132" s="99" t="s">
        <v>2501</v>
      </c>
      <c r="Q132" s="99" t="s">
        <v>54</v>
      </c>
      <c r="R132" s="99"/>
      <c r="S132" s="99"/>
    </row>
    <row r="133" spans="1:19" x14ac:dyDescent="0.25">
      <c r="A133" s="99" t="s">
        <v>64</v>
      </c>
      <c r="B133" s="70">
        <v>16</v>
      </c>
      <c r="C133" s="49" t="s">
        <v>2227</v>
      </c>
      <c r="D133" s="47" t="s">
        <v>2753</v>
      </c>
      <c r="E133" s="43" t="s">
        <v>7695</v>
      </c>
      <c r="F133" s="47" t="s">
        <v>7019</v>
      </c>
      <c r="G133" s="49" t="s">
        <v>2656</v>
      </c>
      <c r="H133" s="43" t="s">
        <v>2432</v>
      </c>
      <c r="I133" s="49"/>
      <c r="J133" s="49" t="s">
        <v>6790</v>
      </c>
      <c r="K133" s="49"/>
      <c r="L133" s="43" t="s">
        <v>6769</v>
      </c>
      <c r="M133" s="127">
        <v>0</v>
      </c>
      <c r="N133" s="43" t="s">
        <v>7779</v>
      </c>
      <c r="O133" s="43" t="s">
        <v>7784</v>
      </c>
      <c r="P133" s="99" t="s">
        <v>2499</v>
      </c>
      <c r="Q133" s="99" t="s">
        <v>54</v>
      </c>
      <c r="R133" s="99"/>
      <c r="S133" s="99"/>
    </row>
    <row r="134" spans="1:19" x14ac:dyDescent="0.25">
      <c r="A134" s="99" t="s">
        <v>64</v>
      </c>
      <c r="B134" s="70">
        <v>17</v>
      </c>
      <c r="C134" s="49" t="s">
        <v>2232</v>
      </c>
      <c r="D134" s="47" t="s">
        <v>2754</v>
      </c>
      <c r="E134" s="43" t="s">
        <v>7696</v>
      </c>
      <c r="F134" s="47" t="s">
        <v>7021</v>
      </c>
      <c r="G134" s="49" t="s">
        <v>2661</v>
      </c>
      <c r="H134" s="43" t="s">
        <v>2437</v>
      </c>
      <c r="I134" s="49"/>
      <c r="J134" s="49" t="s">
        <v>6790</v>
      </c>
      <c r="K134" s="49"/>
      <c r="L134" s="43" t="s">
        <v>6769</v>
      </c>
      <c r="M134" s="127">
        <v>0</v>
      </c>
      <c r="N134" s="43" t="s">
        <v>7779</v>
      </c>
      <c r="O134" s="43" t="s">
        <v>7784</v>
      </c>
      <c r="P134" s="99" t="s">
        <v>2504</v>
      </c>
      <c r="Q134" s="99" t="s">
        <v>54</v>
      </c>
      <c r="R134" s="99"/>
      <c r="S134" s="99"/>
    </row>
    <row r="135" spans="1:19" x14ac:dyDescent="0.25">
      <c r="A135" s="99" t="s">
        <v>64</v>
      </c>
      <c r="B135" s="70">
        <v>18</v>
      </c>
      <c r="C135" s="49" t="s">
        <v>2228</v>
      </c>
      <c r="D135" s="47" t="s">
        <v>2755</v>
      </c>
      <c r="E135" s="43" t="s">
        <v>7697</v>
      </c>
      <c r="F135" s="47" t="s">
        <v>7022</v>
      </c>
      <c r="G135" s="49" t="s">
        <v>2657</v>
      </c>
      <c r="H135" s="43" t="s">
        <v>2433</v>
      </c>
      <c r="I135" s="49"/>
      <c r="J135" s="49" t="s">
        <v>6790</v>
      </c>
      <c r="K135" s="49"/>
      <c r="L135" s="43" t="s">
        <v>6769</v>
      </c>
      <c r="M135" s="127">
        <v>0</v>
      </c>
      <c r="N135" s="43" t="s">
        <v>7779</v>
      </c>
      <c r="O135" s="43" t="s">
        <v>7784</v>
      </c>
      <c r="P135" s="99" t="s">
        <v>2500</v>
      </c>
      <c r="Q135" s="99" t="s">
        <v>54</v>
      </c>
      <c r="R135" s="99"/>
      <c r="S135" s="99"/>
    </row>
    <row r="136" spans="1:19" x14ac:dyDescent="0.25">
      <c r="A136" s="99" t="s">
        <v>64</v>
      </c>
      <c r="B136" s="70">
        <v>19</v>
      </c>
      <c r="C136" s="49" t="s">
        <v>2231</v>
      </c>
      <c r="D136" s="47" t="s">
        <v>2756</v>
      </c>
      <c r="E136" s="43" t="s">
        <v>7698</v>
      </c>
      <c r="F136" s="47" t="s">
        <v>7023</v>
      </c>
      <c r="G136" s="49" t="s">
        <v>2660</v>
      </c>
      <c r="H136" s="43" t="s">
        <v>2436</v>
      </c>
      <c r="I136" s="49"/>
      <c r="J136" s="49" t="s">
        <v>6790</v>
      </c>
      <c r="K136" s="49"/>
      <c r="L136" s="43" t="s">
        <v>6769</v>
      </c>
      <c r="M136" s="127">
        <v>0</v>
      </c>
      <c r="N136" s="43" t="s">
        <v>7779</v>
      </c>
      <c r="O136" s="43" t="s">
        <v>7784</v>
      </c>
      <c r="P136" s="99" t="s">
        <v>2503</v>
      </c>
      <c r="Q136" s="99" t="s">
        <v>54</v>
      </c>
      <c r="R136" s="99"/>
      <c r="S136" s="99"/>
    </row>
    <row r="137" spans="1:19" x14ac:dyDescent="0.25">
      <c r="A137" s="99" t="s">
        <v>64</v>
      </c>
      <c r="B137" s="70">
        <v>20</v>
      </c>
      <c r="C137" s="49" t="s">
        <v>2226</v>
      </c>
      <c r="D137" s="47" t="s">
        <v>2757</v>
      </c>
      <c r="E137" s="43" t="s">
        <v>7699</v>
      </c>
      <c r="F137" s="47" t="s">
        <v>7024</v>
      </c>
      <c r="G137" s="49" t="s">
        <v>2655</v>
      </c>
      <c r="H137" s="43" t="s">
        <v>2431</v>
      </c>
      <c r="I137" s="49"/>
      <c r="J137" s="49" t="s">
        <v>6790</v>
      </c>
      <c r="K137" s="49"/>
      <c r="L137" s="43" t="s">
        <v>6769</v>
      </c>
      <c r="M137" s="127">
        <v>0</v>
      </c>
      <c r="N137" s="43" t="s">
        <v>7779</v>
      </c>
      <c r="O137" s="43" t="s">
        <v>7784</v>
      </c>
      <c r="P137" s="99" t="s">
        <v>2498</v>
      </c>
      <c r="Q137" s="99" t="s">
        <v>54</v>
      </c>
      <c r="R137" s="99"/>
      <c r="S137" s="99"/>
    </row>
    <row r="138" spans="1:19" x14ac:dyDescent="0.25">
      <c r="A138" s="99" t="s">
        <v>64</v>
      </c>
      <c r="B138" s="70">
        <v>21</v>
      </c>
      <c r="C138" s="49" t="s">
        <v>2230</v>
      </c>
      <c r="D138" s="47" t="s">
        <v>2758</v>
      </c>
      <c r="E138" s="43" t="s">
        <v>7700</v>
      </c>
      <c r="F138" s="47" t="s">
        <v>7025</v>
      </c>
      <c r="G138" s="49" t="s">
        <v>2659</v>
      </c>
      <c r="H138" s="43" t="s">
        <v>2435</v>
      </c>
      <c r="I138" s="49"/>
      <c r="J138" s="49" t="s">
        <v>6790</v>
      </c>
      <c r="K138" s="49"/>
      <c r="L138" s="43" t="s">
        <v>6769</v>
      </c>
      <c r="M138" s="127">
        <v>0</v>
      </c>
      <c r="N138" s="43" t="s">
        <v>7779</v>
      </c>
      <c r="O138" s="43" t="s">
        <v>7784</v>
      </c>
      <c r="P138" s="99" t="s">
        <v>2502</v>
      </c>
      <c r="Q138" s="99" t="s">
        <v>54</v>
      </c>
      <c r="R138" s="99"/>
      <c r="S138" s="99"/>
    </row>
    <row r="139" spans="1:19" x14ac:dyDescent="0.25">
      <c r="A139" s="99" t="s">
        <v>64</v>
      </c>
      <c r="B139" s="70">
        <v>22</v>
      </c>
      <c r="C139" s="49" t="s">
        <v>2233</v>
      </c>
      <c r="D139" s="47" t="s">
        <v>5905</v>
      </c>
      <c r="E139" s="43" t="s">
        <v>7701</v>
      </c>
      <c r="F139" s="47" t="s">
        <v>2900</v>
      </c>
      <c r="G139" s="49" t="s">
        <v>2662</v>
      </c>
      <c r="H139" s="43" t="s">
        <v>2438</v>
      </c>
      <c r="I139" s="49"/>
      <c r="J139" s="49" t="s">
        <v>6790</v>
      </c>
      <c r="K139" s="49"/>
      <c r="L139" s="43" t="s">
        <v>6769</v>
      </c>
      <c r="M139" s="127">
        <v>0</v>
      </c>
      <c r="N139" s="43" t="s">
        <v>7779</v>
      </c>
      <c r="O139" s="43" t="s">
        <v>7784</v>
      </c>
      <c r="P139" s="99" t="s">
        <v>2505</v>
      </c>
      <c r="Q139" s="99" t="s">
        <v>54</v>
      </c>
      <c r="R139" s="99"/>
      <c r="S139" s="99"/>
    </row>
    <row r="140" spans="1:19" x14ac:dyDescent="0.25">
      <c r="A140" s="99" t="s">
        <v>64</v>
      </c>
      <c r="B140" s="70">
        <v>23</v>
      </c>
      <c r="C140" s="49" t="s">
        <v>2218</v>
      </c>
      <c r="D140" s="47" t="s">
        <v>5906</v>
      </c>
      <c r="E140" s="43" t="s">
        <v>7702</v>
      </c>
      <c r="F140" s="47" t="s">
        <v>6941</v>
      </c>
      <c r="G140" s="49" t="s">
        <v>2663</v>
      </c>
      <c r="H140" s="43" t="s">
        <v>2423</v>
      </c>
      <c r="I140" s="49"/>
      <c r="J140" s="49" t="s">
        <v>3084</v>
      </c>
      <c r="K140" s="49" t="s">
        <v>6789</v>
      </c>
      <c r="L140" s="43" t="s">
        <v>91</v>
      </c>
      <c r="M140" s="127">
        <v>0</v>
      </c>
      <c r="N140" s="43" t="s">
        <v>7779</v>
      </c>
      <c r="O140" s="43" t="s">
        <v>7784</v>
      </c>
      <c r="P140" s="99" t="s">
        <v>92</v>
      </c>
      <c r="Q140" s="99" t="s">
        <v>54</v>
      </c>
      <c r="R140" s="99"/>
      <c r="S140" s="99"/>
    </row>
    <row r="141" spans="1:19" x14ac:dyDescent="0.25">
      <c r="A141" s="101" t="s">
        <v>64</v>
      </c>
      <c r="B141" s="88">
        <v>24</v>
      </c>
      <c r="C141" s="89" t="s">
        <v>6808</v>
      </c>
      <c r="D141" s="89" t="s">
        <v>1440</v>
      </c>
      <c r="E141" s="90" t="s">
        <v>6876</v>
      </c>
      <c r="F141" s="89"/>
      <c r="G141" s="89"/>
      <c r="H141" s="89"/>
      <c r="I141" s="89"/>
      <c r="J141" s="91" t="s">
        <v>6790</v>
      </c>
      <c r="K141" s="91"/>
      <c r="L141" s="89" t="s">
        <v>91</v>
      </c>
      <c r="M141" s="128">
        <v>0</v>
      </c>
      <c r="N141" s="91" t="s">
        <v>7779</v>
      </c>
      <c r="O141" s="91" t="s">
        <v>7784</v>
      </c>
      <c r="P141" s="101" t="s">
        <v>91</v>
      </c>
      <c r="Q141" s="101" t="s">
        <v>54</v>
      </c>
      <c r="R141" s="101"/>
      <c r="S141" s="101"/>
    </row>
    <row r="142" spans="1:19" x14ac:dyDescent="0.25">
      <c r="A142" s="99" t="s">
        <v>63</v>
      </c>
      <c r="B142" s="70">
        <v>-99</v>
      </c>
      <c r="C142" s="49" t="s">
        <v>2213</v>
      </c>
      <c r="D142" s="43" t="s">
        <v>2739</v>
      </c>
      <c r="E142" s="49"/>
      <c r="F142" s="62" t="s">
        <v>6964</v>
      </c>
      <c r="G142" s="49" t="s">
        <v>2641</v>
      </c>
      <c r="H142" s="43" t="s">
        <v>2418</v>
      </c>
      <c r="I142" s="49"/>
      <c r="J142" s="49" t="s">
        <v>6790</v>
      </c>
      <c r="K142" s="49"/>
      <c r="L142" s="43" t="s">
        <v>6769</v>
      </c>
      <c r="M142" s="127">
        <v>0</v>
      </c>
      <c r="N142" s="43" t="s">
        <v>7782</v>
      </c>
      <c r="O142" s="43"/>
      <c r="P142" s="99" t="s">
        <v>2501</v>
      </c>
      <c r="Q142" s="99" t="s">
        <v>54</v>
      </c>
      <c r="R142" s="99" t="s">
        <v>7769</v>
      </c>
      <c r="S142" s="99"/>
    </row>
    <row r="143" spans="1:19" x14ac:dyDescent="0.25">
      <c r="A143" s="99" t="s">
        <v>63</v>
      </c>
      <c r="B143" s="70">
        <v>-99</v>
      </c>
      <c r="C143" s="49" t="s">
        <v>2211</v>
      </c>
      <c r="D143" s="43" t="s">
        <v>2740</v>
      </c>
      <c r="E143" s="49"/>
      <c r="F143" s="62" t="s">
        <v>6965</v>
      </c>
      <c r="G143" s="49" t="s">
        <v>2639</v>
      </c>
      <c r="H143" s="43" t="s">
        <v>2416</v>
      </c>
      <c r="I143" s="49"/>
      <c r="J143" s="49" t="s">
        <v>6790</v>
      </c>
      <c r="K143" s="49"/>
      <c r="L143" s="43" t="s">
        <v>6769</v>
      </c>
      <c r="M143" s="127">
        <v>0</v>
      </c>
      <c r="N143" s="43" t="s">
        <v>7782</v>
      </c>
      <c r="O143" s="43"/>
      <c r="P143" s="99" t="s">
        <v>2499</v>
      </c>
      <c r="Q143" s="99" t="s">
        <v>54</v>
      </c>
      <c r="R143" s="99" t="s">
        <v>7769</v>
      </c>
      <c r="S143" s="99"/>
    </row>
    <row r="144" spans="1:19" x14ac:dyDescent="0.25">
      <c r="A144" s="99" t="s">
        <v>63</v>
      </c>
      <c r="B144" s="70">
        <v>-99</v>
      </c>
      <c r="C144" s="49" t="s">
        <v>2218</v>
      </c>
      <c r="D144" s="46" t="s">
        <v>5907</v>
      </c>
      <c r="E144" s="49"/>
      <c r="F144" s="62" t="s">
        <v>6927</v>
      </c>
      <c r="G144" s="49" t="s">
        <v>2646</v>
      </c>
      <c r="H144" s="43" t="s">
        <v>2423</v>
      </c>
      <c r="I144" s="49"/>
      <c r="J144" s="49" t="s">
        <v>3084</v>
      </c>
      <c r="K144" s="49" t="s">
        <v>6789</v>
      </c>
      <c r="L144" s="43" t="s">
        <v>91</v>
      </c>
      <c r="M144" s="127">
        <v>0</v>
      </c>
      <c r="N144" s="43" t="s">
        <v>7782</v>
      </c>
      <c r="O144" s="43"/>
      <c r="P144" s="99" t="s">
        <v>92</v>
      </c>
      <c r="Q144" s="99" t="s">
        <v>54</v>
      </c>
      <c r="R144" s="99" t="s">
        <v>7769</v>
      </c>
      <c r="S144" s="99"/>
    </row>
    <row r="145" spans="1:19" x14ac:dyDescent="0.25">
      <c r="A145" s="99" t="s">
        <v>63</v>
      </c>
      <c r="B145" s="70">
        <v>-99</v>
      </c>
      <c r="C145" s="49" t="s">
        <v>2206</v>
      </c>
      <c r="D145" s="43"/>
      <c r="E145" s="49" t="s">
        <v>6877</v>
      </c>
      <c r="F145" s="49"/>
      <c r="G145" s="49" t="s">
        <v>2634</v>
      </c>
      <c r="H145" s="43" t="s">
        <v>2411</v>
      </c>
      <c r="I145" s="49"/>
      <c r="J145" s="49" t="s">
        <v>2906</v>
      </c>
      <c r="K145" s="49" t="s">
        <v>6789</v>
      </c>
      <c r="L145" s="43" t="s">
        <v>91</v>
      </c>
      <c r="M145" s="127">
        <v>0</v>
      </c>
      <c r="N145" s="43" t="s">
        <v>7779</v>
      </c>
      <c r="O145" s="43"/>
      <c r="P145" s="99" t="s">
        <v>92</v>
      </c>
      <c r="Q145" s="99" t="s">
        <v>54</v>
      </c>
      <c r="R145" s="99"/>
      <c r="S145" s="99"/>
    </row>
    <row r="146" spans="1:19" x14ac:dyDescent="0.25">
      <c r="A146" s="99" t="s">
        <v>63</v>
      </c>
      <c r="B146" s="72">
        <v>-99</v>
      </c>
      <c r="C146" s="49" t="s">
        <v>2217</v>
      </c>
      <c r="D146" s="46" t="s">
        <v>5888</v>
      </c>
      <c r="E146" s="49"/>
      <c r="F146" s="62" t="s">
        <v>6926</v>
      </c>
      <c r="G146" s="49" t="s">
        <v>2645</v>
      </c>
      <c r="H146" s="46" t="s">
        <v>2422</v>
      </c>
      <c r="I146" s="49"/>
      <c r="J146" s="49" t="s">
        <v>6790</v>
      </c>
      <c r="K146" s="49"/>
      <c r="L146" s="43" t="s">
        <v>6769</v>
      </c>
      <c r="M146" s="127">
        <v>0</v>
      </c>
      <c r="N146" s="43" t="s">
        <v>7782</v>
      </c>
      <c r="O146" s="43"/>
      <c r="P146" s="99" t="s">
        <v>2505</v>
      </c>
      <c r="Q146" s="99" t="s">
        <v>54</v>
      </c>
      <c r="R146" s="99" t="s">
        <v>7769</v>
      </c>
      <c r="S146" s="99"/>
    </row>
    <row r="147" spans="1:19" x14ac:dyDescent="0.25">
      <c r="A147" s="116" t="s">
        <v>63</v>
      </c>
      <c r="B147" s="70">
        <v>-99</v>
      </c>
      <c r="C147" s="43" t="s">
        <v>292</v>
      </c>
      <c r="D147" s="99"/>
      <c r="E147" s="43" t="s">
        <v>6</v>
      </c>
      <c r="F147" s="99"/>
      <c r="G147" s="43" t="s">
        <v>292</v>
      </c>
      <c r="H147" s="43" t="s">
        <v>292</v>
      </c>
      <c r="I147" s="99"/>
      <c r="J147" s="43" t="s">
        <v>6790</v>
      </c>
      <c r="K147" s="43"/>
      <c r="L147" s="46" t="s">
        <v>6770</v>
      </c>
      <c r="M147" s="100" t="s">
        <v>7778</v>
      </c>
      <c r="N147" s="99" t="s">
        <v>7780</v>
      </c>
      <c r="O147" s="99"/>
      <c r="P147" s="112"/>
      <c r="Q147" s="112" t="s">
        <v>54</v>
      </c>
      <c r="R147" s="46"/>
      <c r="S147" s="46"/>
    </row>
    <row r="148" spans="1:19" x14ac:dyDescent="0.25">
      <c r="A148" s="99" t="s">
        <v>63</v>
      </c>
      <c r="B148" s="70">
        <v>-99</v>
      </c>
      <c r="C148" s="49" t="s">
        <v>2216</v>
      </c>
      <c r="D148" s="43" t="s">
        <v>2741</v>
      </c>
      <c r="E148" s="49"/>
      <c r="F148" s="62" t="s">
        <v>6966</v>
      </c>
      <c r="G148" s="49" t="s">
        <v>2644</v>
      </c>
      <c r="H148" s="43" t="s">
        <v>2421</v>
      </c>
      <c r="I148" s="49"/>
      <c r="J148" s="49" t="s">
        <v>6790</v>
      </c>
      <c r="K148" s="49"/>
      <c r="L148" s="43" t="s">
        <v>6769</v>
      </c>
      <c r="M148" s="127">
        <v>0</v>
      </c>
      <c r="N148" s="43" t="s">
        <v>7782</v>
      </c>
      <c r="O148" s="43"/>
      <c r="P148" s="99" t="s">
        <v>2504</v>
      </c>
      <c r="Q148" s="99" t="s">
        <v>54</v>
      </c>
      <c r="R148" s="99" t="s">
        <v>7769</v>
      </c>
      <c r="S148" s="99"/>
    </row>
    <row r="149" spans="1:19" x14ac:dyDescent="0.25">
      <c r="A149" s="99" t="s">
        <v>63</v>
      </c>
      <c r="B149" s="70">
        <v>-99</v>
      </c>
      <c r="C149" s="49" t="s">
        <v>2212</v>
      </c>
      <c r="D149" s="43" t="s">
        <v>2742</v>
      </c>
      <c r="E149" s="49"/>
      <c r="F149" s="62" t="s">
        <v>6967</v>
      </c>
      <c r="G149" s="49" t="s">
        <v>2640</v>
      </c>
      <c r="H149" s="43" t="s">
        <v>2417</v>
      </c>
      <c r="I149" s="49"/>
      <c r="J149" s="49" t="s">
        <v>6790</v>
      </c>
      <c r="K149" s="49"/>
      <c r="L149" s="43" t="s">
        <v>6769</v>
      </c>
      <c r="M149" s="127">
        <v>0</v>
      </c>
      <c r="N149" s="43" t="s">
        <v>7782</v>
      </c>
      <c r="O149" s="43"/>
      <c r="P149" s="99" t="s">
        <v>2500</v>
      </c>
      <c r="Q149" s="99" t="s">
        <v>54</v>
      </c>
      <c r="R149" s="99" t="s">
        <v>7769</v>
      </c>
      <c r="S149" s="99"/>
    </row>
    <row r="150" spans="1:19" x14ac:dyDescent="0.25">
      <c r="A150" s="99" t="s">
        <v>63</v>
      </c>
      <c r="B150" s="70">
        <v>-99</v>
      </c>
      <c r="C150" s="49" t="s">
        <v>2215</v>
      </c>
      <c r="D150" s="43" t="s">
        <v>2745</v>
      </c>
      <c r="E150" s="49"/>
      <c r="F150" s="62" t="s">
        <v>6968</v>
      </c>
      <c r="G150" s="49" t="s">
        <v>2643</v>
      </c>
      <c r="H150" s="43" t="s">
        <v>2420</v>
      </c>
      <c r="I150" s="49"/>
      <c r="J150" s="49" t="s">
        <v>6790</v>
      </c>
      <c r="K150" s="49"/>
      <c r="L150" s="43" t="s">
        <v>6769</v>
      </c>
      <c r="M150" s="127">
        <v>0</v>
      </c>
      <c r="N150" s="43" t="s">
        <v>7782</v>
      </c>
      <c r="O150" s="43"/>
      <c r="P150" s="99" t="s">
        <v>2503</v>
      </c>
      <c r="Q150" s="99" t="s">
        <v>54</v>
      </c>
      <c r="R150" s="99" t="s">
        <v>7769</v>
      </c>
      <c r="S150" s="99"/>
    </row>
    <row r="151" spans="1:19" x14ac:dyDescent="0.25">
      <c r="A151" s="99" t="s">
        <v>63</v>
      </c>
      <c r="B151" s="70">
        <v>-99</v>
      </c>
      <c r="C151" s="49" t="s">
        <v>2219</v>
      </c>
      <c r="D151" s="43" t="s">
        <v>2736</v>
      </c>
      <c r="E151" s="49"/>
      <c r="F151" s="62" t="s">
        <v>6923</v>
      </c>
      <c r="G151" s="49" t="s">
        <v>2648</v>
      </c>
      <c r="H151" s="43" t="s">
        <v>2424</v>
      </c>
      <c r="I151" s="49"/>
      <c r="J151" s="49" t="s">
        <v>6790</v>
      </c>
      <c r="K151" s="49"/>
      <c r="L151" s="99" t="s">
        <v>6770</v>
      </c>
      <c r="M151" s="100">
        <v>0</v>
      </c>
      <c r="N151" s="43" t="s">
        <v>7782</v>
      </c>
      <c r="O151" s="43"/>
      <c r="P151" s="99" t="s">
        <v>100</v>
      </c>
      <c r="Q151" s="99" t="s">
        <v>54</v>
      </c>
      <c r="R151" s="99" t="s">
        <v>7769</v>
      </c>
      <c r="S151" s="99"/>
    </row>
    <row r="152" spans="1:19" x14ac:dyDescent="0.25">
      <c r="A152" s="99" t="s">
        <v>63</v>
      </c>
      <c r="B152" s="70">
        <v>-99</v>
      </c>
      <c r="C152" s="49" t="s">
        <v>2207</v>
      </c>
      <c r="D152" s="43" t="s">
        <v>2735</v>
      </c>
      <c r="E152" s="49"/>
      <c r="F152" s="62" t="s">
        <v>6961</v>
      </c>
      <c r="G152" s="49" t="s">
        <v>2635</v>
      </c>
      <c r="H152" s="43" t="s">
        <v>2412</v>
      </c>
      <c r="I152" s="49"/>
      <c r="J152" s="49" t="s">
        <v>6790</v>
      </c>
      <c r="K152" s="49"/>
      <c r="L152" s="43" t="s">
        <v>6769</v>
      </c>
      <c r="M152" s="127">
        <v>0</v>
      </c>
      <c r="N152" s="43" t="s">
        <v>7782</v>
      </c>
      <c r="O152" s="43"/>
      <c r="P152" s="99" t="s">
        <v>158</v>
      </c>
      <c r="Q152" s="99" t="s">
        <v>54</v>
      </c>
      <c r="R152" s="99" t="s">
        <v>7769</v>
      </c>
      <c r="S152" s="99"/>
    </row>
    <row r="153" spans="1:19" x14ac:dyDescent="0.25">
      <c r="A153" s="99" t="s">
        <v>63</v>
      </c>
      <c r="B153" s="70">
        <v>-99</v>
      </c>
      <c r="C153" s="49" t="s">
        <v>2220</v>
      </c>
      <c r="D153" s="43" t="s">
        <v>2738</v>
      </c>
      <c r="E153" s="49"/>
      <c r="F153" s="62" t="s">
        <v>6924</v>
      </c>
      <c r="G153" s="49" t="s">
        <v>2649</v>
      </c>
      <c r="H153" s="43" t="s">
        <v>2425</v>
      </c>
      <c r="I153" s="49"/>
      <c r="J153" s="49" t="s">
        <v>6790</v>
      </c>
      <c r="K153" s="49"/>
      <c r="L153" s="99" t="s">
        <v>6770</v>
      </c>
      <c r="M153" s="100">
        <v>0</v>
      </c>
      <c r="N153" s="43" t="s">
        <v>7782</v>
      </c>
      <c r="O153" s="43"/>
      <c r="P153" s="99" t="s">
        <v>100</v>
      </c>
      <c r="Q153" s="99" t="s">
        <v>54</v>
      </c>
      <c r="R153" s="99" t="s">
        <v>7769</v>
      </c>
      <c r="S153" s="99"/>
    </row>
    <row r="154" spans="1:19" x14ac:dyDescent="0.25">
      <c r="A154" s="99" t="s">
        <v>63</v>
      </c>
      <c r="B154" s="70">
        <v>-99</v>
      </c>
      <c r="C154" s="49" t="s">
        <v>2208</v>
      </c>
      <c r="D154" s="43" t="s">
        <v>2737</v>
      </c>
      <c r="E154" s="49"/>
      <c r="F154" s="62" t="s">
        <v>6962</v>
      </c>
      <c r="G154" s="49" t="s">
        <v>2636</v>
      </c>
      <c r="H154" s="43" t="s">
        <v>2413</v>
      </c>
      <c r="I154" s="49"/>
      <c r="J154" s="49" t="s">
        <v>6790</v>
      </c>
      <c r="K154" s="49"/>
      <c r="L154" s="43" t="s">
        <v>6769</v>
      </c>
      <c r="M154" s="127">
        <v>0</v>
      </c>
      <c r="N154" s="43" t="s">
        <v>7782</v>
      </c>
      <c r="O154" s="43"/>
      <c r="P154" s="99" t="s">
        <v>183</v>
      </c>
      <c r="Q154" s="99" t="s">
        <v>54</v>
      </c>
      <c r="R154" s="99" t="s">
        <v>7769</v>
      </c>
      <c r="S154" s="99"/>
    </row>
    <row r="155" spans="1:19" x14ac:dyDescent="0.25">
      <c r="A155" s="99" t="s">
        <v>63</v>
      </c>
      <c r="B155" s="70">
        <v>-99</v>
      </c>
      <c r="C155" s="49" t="s">
        <v>2221</v>
      </c>
      <c r="D155" s="43" t="s">
        <v>2746</v>
      </c>
      <c r="E155" s="49"/>
      <c r="F155" s="62" t="s">
        <v>6925</v>
      </c>
      <c r="G155" s="49" t="s">
        <v>2650</v>
      </c>
      <c r="H155" s="43" t="s">
        <v>2426</v>
      </c>
      <c r="I155" s="49"/>
      <c r="J155" s="49" t="s">
        <v>6790</v>
      </c>
      <c r="K155" s="49"/>
      <c r="L155" s="99" t="s">
        <v>6770</v>
      </c>
      <c r="M155" s="100">
        <v>0</v>
      </c>
      <c r="N155" s="43" t="s">
        <v>7782</v>
      </c>
      <c r="O155" s="43"/>
      <c r="P155" s="99" t="s">
        <v>100</v>
      </c>
      <c r="Q155" s="99" t="s">
        <v>54</v>
      </c>
      <c r="R155" s="99" t="s">
        <v>7769</v>
      </c>
      <c r="S155" s="99"/>
    </row>
    <row r="156" spans="1:19" x14ac:dyDescent="0.25">
      <c r="A156" s="99" t="s">
        <v>63</v>
      </c>
      <c r="B156" s="70">
        <v>-99</v>
      </c>
      <c r="C156" s="49" t="s">
        <v>2209</v>
      </c>
      <c r="D156" s="43" t="s">
        <v>5956</v>
      </c>
      <c r="E156" s="49"/>
      <c r="F156" s="62" t="s">
        <v>6963</v>
      </c>
      <c r="G156" s="49" t="s">
        <v>2637</v>
      </c>
      <c r="H156" s="43" t="s">
        <v>2414</v>
      </c>
      <c r="I156" s="49"/>
      <c r="J156" s="49" t="s">
        <v>6790</v>
      </c>
      <c r="K156" s="49"/>
      <c r="L156" s="43" t="s">
        <v>6769</v>
      </c>
      <c r="M156" s="127">
        <v>0</v>
      </c>
      <c r="N156" s="43" t="s">
        <v>7782</v>
      </c>
      <c r="O156" s="43"/>
      <c r="P156" s="99" t="s">
        <v>184</v>
      </c>
      <c r="Q156" s="99" t="s">
        <v>54</v>
      </c>
      <c r="R156" s="99" t="s">
        <v>7769</v>
      </c>
      <c r="S156" s="99"/>
    </row>
    <row r="157" spans="1:19" x14ac:dyDescent="0.25">
      <c r="A157" s="99" t="s">
        <v>63</v>
      </c>
      <c r="B157" s="70">
        <v>-99</v>
      </c>
      <c r="C157" s="49" t="s">
        <v>2210</v>
      </c>
      <c r="D157" s="43" t="s">
        <v>2743</v>
      </c>
      <c r="E157" s="49"/>
      <c r="F157" s="62" t="s">
        <v>6969</v>
      </c>
      <c r="G157" s="49" t="s">
        <v>2638</v>
      </c>
      <c r="H157" s="43" t="s">
        <v>2415</v>
      </c>
      <c r="I157" s="49"/>
      <c r="J157" s="49" t="s">
        <v>6790</v>
      </c>
      <c r="K157" s="49"/>
      <c r="L157" s="43" t="s">
        <v>6769</v>
      </c>
      <c r="M157" s="127">
        <v>0</v>
      </c>
      <c r="N157" s="43" t="s">
        <v>7782</v>
      </c>
      <c r="O157" s="43"/>
      <c r="P157" s="99" t="s">
        <v>2498</v>
      </c>
      <c r="Q157" s="99" t="s">
        <v>54</v>
      </c>
      <c r="R157" s="99" t="s">
        <v>7769</v>
      </c>
      <c r="S157" s="99"/>
    </row>
    <row r="158" spans="1:19" x14ac:dyDescent="0.25">
      <c r="A158" s="99" t="s">
        <v>63</v>
      </c>
      <c r="B158" s="70">
        <v>-99</v>
      </c>
      <c r="C158" s="49" t="s">
        <v>2214</v>
      </c>
      <c r="D158" s="43" t="s">
        <v>2744</v>
      </c>
      <c r="E158" s="49"/>
      <c r="F158" s="62" t="s">
        <v>6970</v>
      </c>
      <c r="G158" s="49" t="s">
        <v>2642</v>
      </c>
      <c r="H158" s="43" t="s">
        <v>2419</v>
      </c>
      <c r="I158" s="49"/>
      <c r="J158" s="49" t="s">
        <v>6790</v>
      </c>
      <c r="K158" s="49"/>
      <c r="L158" s="43" t="s">
        <v>6769</v>
      </c>
      <c r="M158" s="127">
        <v>0</v>
      </c>
      <c r="N158" s="43" t="s">
        <v>7782</v>
      </c>
      <c r="O158" s="43"/>
      <c r="P158" s="99" t="s">
        <v>2502</v>
      </c>
      <c r="Q158" s="99" t="s">
        <v>54</v>
      </c>
      <c r="R158" s="99" t="s">
        <v>7769</v>
      </c>
      <c r="S158" s="99"/>
    </row>
    <row r="159" spans="1:19" x14ac:dyDescent="0.25">
      <c r="A159" s="101" t="s">
        <v>63</v>
      </c>
      <c r="B159" s="88">
        <v>1</v>
      </c>
      <c r="C159" s="89" t="s">
        <v>93</v>
      </c>
      <c r="D159" s="89" t="s">
        <v>1468</v>
      </c>
      <c r="E159" s="90" t="s">
        <v>1667</v>
      </c>
      <c r="F159" s="89" t="s">
        <v>6971</v>
      </c>
      <c r="G159" s="89" t="s">
        <v>277</v>
      </c>
      <c r="H159" s="89" t="s">
        <v>278</v>
      </c>
      <c r="I159" s="89" t="s">
        <v>1848</v>
      </c>
      <c r="J159" s="91" t="s">
        <v>6790</v>
      </c>
      <c r="K159" s="91"/>
      <c r="L159" s="89" t="s">
        <v>91</v>
      </c>
      <c r="M159" s="128" t="s">
        <v>7778</v>
      </c>
      <c r="N159" s="91" t="s">
        <v>7780</v>
      </c>
      <c r="O159" s="91" t="s">
        <v>7783</v>
      </c>
      <c r="P159" s="101" t="s">
        <v>91</v>
      </c>
      <c r="Q159" s="101" t="s">
        <v>54</v>
      </c>
      <c r="R159" s="101"/>
      <c r="S159" s="101"/>
    </row>
    <row r="160" spans="1:19" x14ac:dyDescent="0.25">
      <c r="A160" s="99" t="s">
        <v>63</v>
      </c>
      <c r="B160" s="70">
        <v>2</v>
      </c>
      <c r="C160" s="47" t="s">
        <v>124</v>
      </c>
      <c r="D160" s="47" t="s">
        <v>1467</v>
      </c>
      <c r="E160" s="43" t="s">
        <v>7684</v>
      </c>
      <c r="F160" s="47" t="s">
        <v>1683</v>
      </c>
      <c r="G160" s="47" t="s">
        <v>334</v>
      </c>
      <c r="H160" s="47" t="s">
        <v>335</v>
      </c>
      <c r="I160" s="61" t="s">
        <v>1870</v>
      </c>
      <c r="J160" s="49" t="s">
        <v>6790</v>
      </c>
      <c r="K160" s="49"/>
      <c r="L160" s="87" t="s">
        <v>6770</v>
      </c>
      <c r="M160" s="134" t="s">
        <v>7778</v>
      </c>
      <c r="N160" s="87" t="s">
        <v>7780</v>
      </c>
      <c r="O160" s="87" t="s">
        <v>7783</v>
      </c>
      <c r="P160" s="99" t="s">
        <v>100</v>
      </c>
      <c r="Q160" s="99" t="s">
        <v>54</v>
      </c>
      <c r="R160" s="99"/>
      <c r="S160" s="99"/>
    </row>
    <row r="161" spans="1:19" x14ac:dyDescent="0.25">
      <c r="A161" s="99" t="s">
        <v>63</v>
      </c>
      <c r="B161" s="70">
        <v>3</v>
      </c>
      <c r="C161" s="76" t="s">
        <v>1596</v>
      </c>
      <c r="D161" s="43" t="s">
        <v>5742</v>
      </c>
      <c r="E161" s="49" t="s">
        <v>7766</v>
      </c>
      <c r="F161" s="62" t="s">
        <v>6919</v>
      </c>
      <c r="G161" s="49" t="s">
        <v>2632</v>
      </c>
      <c r="H161" s="43" t="s">
        <v>2409</v>
      </c>
      <c r="I161" s="49"/>
      <c r="J161" s="49" t="s">
        <v>6790</v>
      </c>
      <c r="K161" s="49"/>
      <c r="L161" s="43" t="s">
        <v>91</v>
      </c>
      <c r="M161" s="127" t="s">
        <v>7778</v>
      </c>
      <c r="N161" s="43" t="s">
        <v>7779</v>
      </c>
      <c r="O161" s="43" t="s">
        <v>7783</v>
      </c>
      <c r="P161" s="99" t="s">
        <v>91</v>
      </c>
      <c r="Q161" s="99" t="s">
        <v>54</v>
      </c>
      <c r="R161" s="99"/>
      <c r="S161" s="99"/>
    </row>
    <row r="162" spans="1:19" x14ac:dyDescent="0.25">
      <c r="A162" s="99" t="s">
        <v>63</v>
      </c>
      <c r="B162" s="70">
        <v>4</v>
      </c>
      <c r="C162" s="47" t="s">
        <v>181</v>
      </c>
      <c r="D162" s="47" t="s">
        <v>5960</v>
      </c>
      <c r="E162" s="49" t="s">
        <v>7765</v>
      </c>
      <c r="F162" s="61" t="s">
        <v>6920</v>
      </c>
      <c r="G162" s="47" t="s">
        <v>429</v>
      </c>
      <c r="H162" s="47" t="s">
        <v>430</v>
      </c>
      <c r="I162" s="61" t="s">
        <v>1911</v>
      </c>
      <c r="J162" s="49" t="s">
        <v>2907</v>
      </c>
      <c r="K162" s="49" t="s">
        <v>6789</v>
      </c>
      <c r="L162" s="43" t="s">
        <v>91</v>
      </c>
      <c r="M162" s="127">
        <v>0</v>
      </c>
      <c r="N162" s="43" t="s">
        <v>7779</v>
      </c>
      <c r="O162" s="43" t="s">
        <v>7784</v>
      </c>
      <c r="P162" s="99" t="s">
        <v>92</v>
      </c>
      <c r="Q162" s="99" t="s">
        <v>54</v>
      </c>
      <c r="R162" s="99"/>
      <c r="S162" s="99"/>
    </row>
    <row r="163" spans="1:19" x14ac:dyDescent="0.25">
      <c r="A163" s="99" t="s">
        <v>63</v>
      </c>
      <c r="B163" s="70">
        <v>5</v>
      </c>
      <c r="C163" s="48" t="s">
        <v>182</v>
      </c>
      <c r="D163" s="48" t="s">
        <v>5955</v>
      </c>
      <c r="E163" s="47" t="s">
        <v>7768</v>
      </c>
      <c r="F163" s="61" t="s">
        <v>6921</v>
      </c>
      <c r="G163" s="49" t="s">
        <v>2647</v>
      </c>
      <c r="H163" s="47" t="s">
        <v>431</v>
      </c>
      <c r="I163" s="61" t="s">
        <v>1912</v>
      </c>
      <c r="J163" s="49" t="s">
        <v>6790</v>
      </c>
      <c r="K163" s="49"/>
      <c r="L163" s="99" t="s">
        <v>6770</v>
      </c>
      <c r="M163" s="100">
        <v>0</v>
      </c>
      <c r="N163" s="99" t="s">
        <v>7779</v>
      </c>
      <c r="O163" s="99" t="s">
        <v>7784</v>
      </c>
      <c r="P163" s="99" t="s">
        <v>100</v>
      </c>
      <c r="Q163" s="99" t="s">
        <v>54</v>
      </c>
      <c r="R163" s="99"/>
      <c r="S163" s="99"/>
    </row>
    <row r="164" spans="1:19" x14ac:dyDescent="0.25">
      <c r="A164" s="99" t="s">
        <v>63</v>
      </c>
      <c r="B164" s="70">
        <v>6</v>
      </c>
      <c r="C164" s="49" t="s">
        <v>2205</v>
      </c>
      <c r="D164" s="43" t="s">
        <v>2734</v>
      </c>
      <c r="E164" s="47" t="s">
        <v>7767</v>
      </c>
      <c r="F164" s="62" t="s">
        <v>6922</v>
      </c>
      <c r="G164" s="49" t="s">
        <v>2633</v>
      </c>
      <c r="H164" s="43" t="s">
        <v>2410</v>
      </c>
      <c r="I164" s="49"/>
      <c r="J164" s="49" t="s">
        <v>6790</v>
      </c>
      <c r="K164" s="49"/>
      <c r="L164" s="43" t="s">
        <v>6769</v>
      </c>
      <c r="M164" s="127">
        <v>0</v>
      </c>
      <c r="N164" s="43" t="s">
        <v>7779</v>
      </c>
      <c r="O164" s="43" t="s">
        <v>7784</v>
      </c>
      <c r="P164" s="99" t="s">
        <v>2497</v>
      </c>
      <c r="Q164" s="99" t="s">
        <v>54</v>
      </c>
      <c r="R164" s="99"/>
      <c r="S164" s="99"/>
    </row>
    <row r="165" spans="1:19" x14ac:dyDescent="0.25">
      <c r="A165" s="99" t="s">
        <v>63</v>
      </c>
      <c r="B165" s="70">
        <v>7</v>
      </c>
      <c r="C165" s="47" t="s">
        <v>180</v>
      </c>
      <c r="D165" s="50" t="s">
        <v>1440</v>
      </c>
      <c r="E165" s="43" t="s">
        <v>6</v>
      </c>
      <c r="F165" s="48" t="s">
        <v>1709</v>
      </c>
      <c r="G165" s="47" t="s">
        <v>427</v>
      </c>
      <c r="H165" s="47" t="s">
        <v>428</v>
      </c>
      <c r="I165" s="61" t="s">
        <v>1910</v>
      </c>
      <c r="J165" s="49" t="s">
        <v>6790</v>
      </c>
      <c r="K165" s="49"/>
      <c r="L165" s="47" t="s">
        <v>91</v>
      </c>
      <c r="M165" s="129">
        <v>0</v>
      </c>
      <c r="N165" s="49" t="s">
        <v>7779</v>
      </c>
      <c r="O165" s="49" t="s">
        <v>7784</v>
      </c>
      <c r="P165" s="99" t="s">
        <v>91</v>
      </c>
      <c r="Q165" s="99" t="s">
        <v>54</v>
      </c>
      <c r="R165" s="99"/>
      <c r="S165" s="99"/>
    </row>
    <row r="166" spans="1:19" x14ac:dyDescent="0.25">
      <c r="A166" s="116" t="s">
        <v>56</v>
      </c>
      <c r="B166" s="70">
        <v>-99</v>
      </c>
      <c r="C166" s="43" t="s">
        <v>292</v>
      </c>
      <c r="D166" s="99"/>
      <c r="E166" s="43" t="s">
        <v>6</v>
      </c>
      <c r="F166" s="99"/>
      <c r="G166" s="43" t="s">
        <v>292</v>
      </c>
      <c r="H166" s="113" t="s">
        <v>292</v>
      </c>
      <c r="I166" s="99"/>
      <c r="J166" s="43" t="s">
        <v>6790</v>
      </c>
      <c r="K166" s="43"/>
      <c r="L166" s="46" t="s">
        <v>6770</v>
      </c>
      <c r="M166" s="100" t="s">
        <v>7778</v>
      </c>
      <c r="N166" s="99" t="s">
        <v>7780</v>
      </c>
      <c r="O166" s="99"/>
      <c r="P166" s="112"/>
      <c r="Q166" s="112" t="s">
        <v>54</v>
      </c>
      <c r="R166" s="46"/>
      <c r="S166" s="46"/>
    </row>
    <row r="167" spans="1:19" x14ac:dyDescent="0.25">
      <c r="A167" s="116" t="s">
        <v>56</v>
      </c>
      <c r="B167" s="70">
        <v>-99</v>
      </c>
      <c r="C167" s="43" t="s">
        <v>2101</v>
      </c>
      <c r="D167" s="49" t="s">
        <v>6851</v>
      </c>
      <c r="E167" s="43" t="s">
        <v>6</v>
      </c>
      <c r="F167" s="99"/>
      <c r="G167" s="43" t="s">
        <v>2524</v>
      </c>
      <c r="H167" s="43" t="s">
        <v>2305</v>
      </c>
      <c r="I167" s="99"/>
      <c r="J167" s="43" t="s">
        <v>6790</v>
      </c>
      <c r="K167" s="43"/>
      <c r="L167" s="103" t="s">
        <v>6770</v>
      </c>
      <c r="M167" s="119"/>
      <c r="N167" s="103"/>
      <c r="O167" s="103"/>
      <c r="P167" s="112" t="s">
        <v>100</v>
      </c>
      <c r="Q167" s="112" t="s">
        <v>54</v>
      </c>
      <c r="R167" s="46"/>
      <c r="S167" s="46"/>
    </row>
    <row r="168" spans="1:19" x14ac:dyDescent="0.25">
      <c r="A168" s="101" t="s">
        <v>56</v>
      </c>
      <c r="B168" s="88">
        <v>1</v>
      </c>
      <c r="C168" s="89" t="s">
        <v>93</v>
      </c>
      <c r="D168" s="50" t="s">
        <v>1468</v>
      </c>
      <c r="E168" s="90" t="s">
        <v>1667</v>
      </c>
      <c r="F168" s="89" t="s">
        <v>6971</v>
      </c>
      <c r="G168" s="89" t="s">
        <v>277</v>
      </c>
      <c r="H168" s="89" t="s">
        <v>278</v>
      </c>
      <c r="I168" s="89" t="s">
        <v>1848</v>
      </c>
      <c r="J168" s="91" t="s">
        <v>6790</v>
      </c>
      <c r="K168" s="91"/>
      <c r="L168" s="89" t="s">
        <v>91</v>
      </c>
      <c r="M168" s="128" t="s">
        <v>7778</v>
      </c>
      <c r="N168" s="91" t="s">
        <v>7780</v>
      </c>
      <c r="O168" s="91" t="s">
        <v>7783</v>
      </c>
      <c r="P168" s="101" t="s">
        <v>91</v>
      </c>
      <c r="Q168" s="101" t="s">
        <v>54</v>
      </c>
      <c r="R168" s="101"/>
      <c r="S168" s="101"/>
    </row>
    <row r="169" spans="1:19" x14ac:dyDescent="0.25">
      <c r="A169" s="99" t="s">
        <v>56</v>
      </c>
      <c r="B169" s="70">
        <v>2</v>
      </c>
      <c r="C169" s="47" t="s">
        <v>119</v>
      </c>
      <c r="D169" s="49" t="s">
        <v>1467</v>
      </c>
      <c r="E169" s="43" t="s">
        <v>7682</v>
      </c>
      <c r="F169" s="47" t="s">
        <v>1683</v>
      </c>
      <c r="G169" s="47" t="s">
        <v>324</v>
      </c>
      <c r="H169" s="47" t="s">
        <v>325</v>
      </c>
      <c r="I169" s="61" t="s">
        <v>1867</v>
      </c>
      <c r="J169" s="49" t="s">
        <v>6790</v>
      </c>
      <c r="K169" s="49"/>
      <c r="L169" s="47" t="s">
        <v>6770</v>
      </c>
      <c r="M169" s="129" t="s">
        <v>7778</v>
      </c>
      <c r="N169" s="49" t="s">
        <v>7780</v>
      </c>
      <c r="O169" s="49" t="s">
        <v>7783</v>
      </c>
      <c r="P169" s="99" t="s">
        <v>100</v>
      </c>
      <c r="Q169" s="99" t="s">
        <v>54</v>
      </c>
      <c r="R169" s="99"/>
      <c r="S169" s="99"/>
    </row>
    <row r="170" spans="1:19" x14ac:dyDescent="0.25">
      <c r="A170" s="99" t="s">
        <v>56</v>
      </c>
      <c r="B170" s="70">
        <v>3</v>
      </c>
      <c r="C170" s="49" t="s">
        <v>2102</v>
      </c>
      <c r="D170" s="43" t="s">
        <v>3120</v>
      </c>
      <c r="E170" s="49" t="str">
        <f>SUBSTITUTE(LEFT(F170, FIND(" (", F170 &amp; " (") - 1), " ", "_")</f>
        <v>Feldcode</v>
      </c>
      <c r="F170" s="49" t="s">
        <v>6978</v>
      </c>
      <c r="G170" s="49" t="s">
        <v>2525</v>
      </c>
      <c r="H170" s="43" t="s">
        <v>2306</v>
      </c>
      <c r="I170" s="49"/>
      <c r="J170" s="49" t="s">
        <v>6790</v>
      </c>
      <c r="K170" s="49"/>
      <c r="L170" s="43" t="s">
        <v>91</v>
      </c>
      <c r="M170" s="127" t="s">
        <v>7778</v>
      </c>
      <c r="N170" s="43" t="s">
        <v>7779</v>
      </c>
      <c r="O170" s="43" t="s">
        <v>7783</v>
      </c>
      <c r="P170" s="99" t="s">
        <v>91</v>
      </c>
      <c r="Q170" s="99" t="s">
        <v>54</v>
      </c>
      <c r="R170" s="99" t="s">
        <v>7785</v>
      </c>
      <c r="S170" s="99"/>
    </row>
    <row r="171" spans="1:19" x14ac:dyDescent="0.25">
      <c r="A171" s="99" t="s">
        <v>56</v>
      </c>
      <c r="B171" s="70">
        <v>4</v>
      </c>
      <c r="C171" s="47" t="s">
        <v>150</v>
      </c>
      <c r="D171" s="49" t="s">
        <v>1493</v>
      </c>
      <c r="E171" s="49" t="str">
        <f>SUBSTITUTE(LEFT(F171, FIND(" (", F171 &amp; " (") - 1), " ", "_")</f>
        <v>Bodenprofil-ID_[auswählen]</v>
      </c>
      <c r="F171" s="47" t="s">
        <v>6974</v>
      </c>
      <c r="G171" s="47" t="s">
        <v>379</v>
      </c>
      <c r="H171" s="47" t="s">
        <v>380</v>
      </c>
      <c r="I171" s="61" t="s">
        <v>1885</v>
      </c>
      <c r="J171" s="49" t="s">
        <v>6790</v>
      </c>
      <c r="K171" s="49"/>
      <c r="L171" s="47" t="s">
        <v>91</v>
      </c>
      <c r="M171" s="129" t="s">
        <v>7778</v>
      </c>
      <c r="N171" s="49" t="s">
        <v>7780</v>
      </c>
      <c r="O171" s="49" t="s">
        <v>7783</v>
      </c>
      <c r="P171" s="99" t="s">
        <v>92</v>
      </c>
      <c r="Q171" s="99" t="s">
        <v>54</v>
      </c>
      <c r="R171" s="99"/>
      <c r="S171" s="99"/>
    </row>
    <row r="172" spans="1:19" x14ac:dyDescent="0.25">
      <c r="A172" s="99" t="s">
        <v>56</v>
      </c>
      <c r="B172" s="70">
        <v>5</v>
      </c>
      <c r="C172" s="47" t="s">
        <v>148</v>
      </c>
      <c r="D172" s="49" t="s">
        <v>1462</v>
      </c>
      <c r="E172" s="49" t="str">
        <f>SUBSTITUTE(LEFT(F172, FIND(" (", F172 &amp; " (") - 1), " ", "_")</f>
        <v>Wetterstation-ID_[auswählen]</v>
      </c>
      <c r="F172" s="47" t="s">
        <v>6975</v>
      </c>
      <c r="G172" s="47" t="s">
        <v>375</v>
      </c>
      <c r="H172" s="47" t="s">
        <v>376</v>
      </c>
      <c r="I172" s="61" t="s">
        <v>1883</v>
      </c>
      <c r="J172" s="49" t="s">
        <v>6790</v>
      </c>
      <c r="K172" s="49"/>
      <c r="L172" s="47" t="s">
        <v>91</v>
      </c>
      <c r="M172" s="129" t="s">
        <v>7778</v>
      </c>
      <c r="N172" s="49" t="s">
        <v>7780</v>
      </c>
      <c r="O172" s="49" t="s">
        <v>7783</v>
      </c>
      <c r="P172" s="99" t="s">
        <v>92</v>
      </c>
      <c r="Q172" s="99" t="s">
        <v>54</v>
      </c>
      <c r="R172" s="99"/>
      <c r="S172" s="99"/>
    </row>
    <row r="173" spans="1:19" x14ac:dyDescent="0.25">
      <c r="A173" s="99" t="s">
        <v>56</v>
      </c>
      <c r="B173" s="70">
        <v>6</v>
      </c>
      <c r="C173" s="75" t="s">
        <v>141</v>
      </c>
      <c r="D173" s="49" t="s">
        <v>362</v>
      </c>
      <c r="E173" s="49" t="s">
        <v>7665</v>
      </c>
      <c r="F173" s="47" t="s">
        <v>1697</v>
      </c>
      <c r="G173" s="47" t="s">
        <v>361</v>
      </c>
      <c r="H173" s="47" t="s">
        <v>362</v>
      </c>
      <c r="I173" s="61" t="s">
        <v>1697</v>
      </c>
      <c r="J173" s="49" t="s">
        <v>6790</v>
      </c>
      <c r="K173" s="49"/>
      <c r="L173" s="47" t="s">
        <v>91</v>
      </c>
      <c r="M173" s="129" t="s">
        <v>7778</v>
      </c>
      <c r="N173" s="49" t="s">
        <v>7779</v>
      </c>
      <c r="O173" s="49" t="s">
        <v>7783</v>
      </c>
      <c r="P173" s="99" t="s">
        <v>91</v>
      </c>
      <c r="Q173" s="99" t="s">
        <v>54</v>
      </c>
      <c r="R173" s="99"/>
      <c r="S173" s="99"/>
    </row>
    <row r="174" spans="1:19" x14ac:dyDescent="0.25">
      <c r="A174" s="99" t="s">
        <v>56</v>
      </c>
      <c r="B174" s="70">
        <v>7</v>
      </c>
      <c r="C174" s="47" t="s">
        <v>142</v>
      </c>
      <c r="D174" s="49" t="s">
        <v>1477</v>
      </c>
      <c r="E174" s="49" t="s">
        <v>7664</v>
      </c>
      <c r="F174" s="47" t="s">
        <v>1699</v>
      </c>
      <c r="G174" s="47" t="s">
        <v>363</v>
      </c>
      <c r="H174" s="47" t="s">
        <v>364</v>
      </c>
      <c r="I174" s="61" t="s">
        <v>1877</v>
      </c>
      <c r="J174" s="49" t="s">
        <v>6790</v>
      </c>
      <c r="K174" s="49"/>
      <c r="L174" s="47" t="s">
        <v>91</v>
      </c>
      <c r="M174" s="129">
        <v>0</v>
      </c>
      <c r="N174" s="49" t="s">
        <v>7779</v>
      </c>
      <c r="O174" s="49" t="s">
        <v>7784</v>
      </c>
      <c r="P174" s="99" t="s">
        <v>91</v>
      </c>
      <c r="Q174" s="99" t="s">
        <v>54</v>
      </c>
      <c r="R174" s="99"/>
      <c r="S174" s="99"/>
    </row>
    <row r="175" spans="1:19" x14ac:dyDescent="0.25">
      <c r="A175" s="99" t="s">
        <v>56</v>
      </c>
      <c r="B175" s="70">
        <v>8</v>
      </c>
      <c r="C175" s="49" t="s">
        <v>2103</v>
      </c>
      <c r="D175" s="43" t="s">
        <v>7003</v>
      </c>
      <c r="E175" s="50"/>
      <c r="F175" s="49" t="s">
        <v>7002</v>
      </c>
      <c r="G175" s="49" t="s">
        <v>2526</v>
      </c>
      <c r="H175" s="43" t="s">
        <v>2307</v>
      </c>
      <c r="I175" s="49"/>
      <c r="J175" s="49" t="s">
        <v>6790</v>
      </c>
      <c r="K175" s="49"/>
      <c r="L175" s="43" t="s">
        <v>91</v>
      </c>
      <c r="M175" s="127">
        <v>0</v>
      </c>
      <c r="N175" s="43" t="s">
        <v>7779</v>
      </c>
      <c r="O175" s="43" t="s">
        <v>7784</v>
      </c>
      <c r="P175" s="99" t="s">
        <v>91</v>
      </c>
      <c r="Q175" s="99" t="s">
        <v>54</v>
      </c>
      <c r="R175" s="99"/>
      <c r="S175" s="99"/>
    </row>
    <row r="176" spans="1:19" x14ac:dyDescent="0.25">
      <c r="A176" s="99" t="s">
        <v>56</v>
      </c>
      <c r="B176" s="70">
        <v>9</v>
      </c>
      <c r="C176" s="47" t="s">
        <v>143</v>
      </c>
      <c r="D176" s="49" t="s">
        <v>1486</v>
      </c>
      <c r="E176" s="49" t="s">
        <v>7663</v>
      </c>
      <c r="F176" s="47" t="s">
        <v>1700</v>
      </c>
      <c r="G176" s="47" t="s">
        <v>365</v>
      </c>
      <c r="H176" s="47" t="s">
        <v>366</v>
      </c>
      <c r="I176" s="61" t="s">
        <v>1878</v>
      </c>
      <c r="J176" s="49" t="s">
        <v>6790</v>
      </c>
      <c r="K176" s="49"/>
      <c r="L176" s="47" t="s">
        <v>91</v>
      </c>
      <c r="M176" s="129">
        <v>0</v>
      </c>
      <c r="N176" s="49" t="s">
        <v>7779</v>
      </c>
      <c r="O176" s="49" t="s">
        <v>7784</v>
      </c>
      <c r="P176" s="99" t="s">
        <v>91</v>
      </c>
      <c r="Q176" s="99" t="s">
        <v>54</v>
      </c>
      <c r="R176" s="99"/>
      <c r="S176" s="99"/>
    </row>
    <row r="177" spans="1:19" x14ac:dyDescent="0.25">
      <c r="A177" s="99" t="s">
        <v>56</v>
      </c>
      <c r="B177" s="70">
        <v>10</v>
      </c>
      <c r="C177" s="47" t="s">
        <v>144</v>
      </c>
      <c r="D177" s="49" t="s">
        <v>1480</v>
      </c>
      <c r="E177" s="49" t="s">
        <v>7326</v>
      </c>
      <c r="F177" s="47" t="s">
        <v>1701</v>
      </c>
      <c r="G177" s="47" t="s">
        <v>367</v>
      </c>
      <c r="H177" s="47" t="s">
        <v>368</v>
      </c>
      <c r="I177" s="61" t="s">
        <v>1879</v>
      </c>
      <c r="J177" s="49" t="s">
        <v>6790</v>
      </c>
      <c r="K177" s="49"/>
      <c r="L177" s="43" t="s">
        <v>6769</v>
      </c>
      <c r="M177" s="127">
        <v>2</v>
      </c>
      <c r="N177" s="43" t="s">
        <v>7779</v>
      </c>
      <c r="O177" s="43" t="s">
        <v>7784</v>
      </c>
      <c r="P177" s="99" t="s">
        <v>138</v>
      </c>
      <c r="Q177" s="99" t="s">
        <v>54</v>
      </c>
      <c r="R177" s="99"/>
      <c r="S177" s="99"/>
    </row>
    <row r="178" spans="1:19" x14ac:dyDescent="0.25">
      <c r="A178" s="99" t="s">
        <v>56</v>
      </c>
      <c r="B178" s="70">
        <v>11</v>
      </c>
      <c r="C178" s="47" t="s">
        <v>145</v>
      </c>
      <c r="D178" s="49" t="s">
        <v>1481</v>
      </c>
      <c r="E178" s="49" t="s">
        <v>7327</v>
      </c>
      <c r="F178" s="47" t="s">
        <v>1702</v>
      </c>
      <c r="G178" s="47" t="s">
        <v>369</v>
      </c>
      <c r="H178" s="47" t="s">
        <v>370</v>
      </c>
      <c r="I178" s="61" t="s">
        <v>1880</v>
      </c>
      <c r="J178" s="49" t="s">
        <v>6790</v>
      </c>
      <c r="K178" s="49"/>
      <c r="L178" s="43" t="s">
        <v>6769</v>
      </c>
      <c r="M178" s="127">
        <v>2</v>
      </c>
      <c r="N178" s="43" t="s">
        <v>7779</v>
      </c>
      <c r="O178" s="43" t="s">
        <v>7784</v>
      </c>
      <c r="P178" s="99" t="s">
        <v>138</v>
      </c>
      <c r="Q178" s="99" t="s">
        <v>54</v>
      </c>
      <c r="R178" s="99"/>
      <c r="S178" s="99"/>
    </row>
    <row r="179" spans="1:19" x14ac:dyDescent="0.25">
      <c r="A179" s="99" t="s">
        <v>56</v>
      </c>
      <c r="B179" s="70">
        <v>12</v>
      </c>
      <c r="C179" s="47" t="s">
        <v>146</v>
      </c>
      <c r="D179" s="49" t="s">
        <v>1482</v>
      </c>
      <c r="E179" s="49" t="s">
        <v>7328</v>
      </c>
      <c r="F179" s="47" t="s">
        <v>1703</v>
      </c>
      <c r="G179" s="47" t="s">
        <v>371</v>
      </c>
      <c r="H179" s="47" t="s">
        <v>372</v>
      </c>
      <c r="I179" s="61" t="s">
        <v>1881</v>
      </c>
      <c r="J179" s="49" t="s">
        <v>6790</v>
      </c>
      <c r="K179" s="49"/>
      <c r="L179" s="43" t="s">
        <v>6769</v>
      </c>
      <c r="M179" s="127">
        <v>1</v>
      </c>
      <c r="N179" s="43" t="s">
        <v>7779</v>
      </c>
      <c r="O179" s="43" t="s">
        <v>7784</v>
      </c>
      <c r="P179" s="99" t="s">
        <v>139</v>
      </c>
      <c r="Q179" s="99" t="s">
        <v>54</v>
      </c>
      <c r="R179" s="99"/>
      <c r="S179" s="99"/>
    </row>
    <row r="180" spans="1:19" x14ac:dyDescent="0.25">
      <c r="A180" s="99" t="s">
        <v>56</v>
      </c>
      <c r="B180" s="70">
        <v>13</v>
      </c>
      <c r="C180" s="49" t="s">
        <v>2106</v>
      </c>
      <c r="D180" s="43" t="s">
        <v>3121</v>
      </c>
      <c r="E180" s="49" t="s">
        <v>7335</v>
      </c>
      <c r="F180" s="62" t="s">
        <v>6979</v>
      </c>
      <c r="G180" s="49" t="s">
        <v>2529</v>
      </c>
      <c r="H180" s="43" t="s">
        <v>2310</v>
      </c>
      <c r="I180" s="49"/>
      <c r="J180" s="49" t="s">
        <v>6790</v>
      </c>
      <c r="K180" s="49"/>
      <c r="L180" s="43" t="s">
        <v>91</v>
      </c>
      <c r="M180" s="127">
        <v>0</v>
      </c>
      <c r="N180" s="43" t="s">
        <v>7779</v>
      </c>
      <c r="O180" s="43" t="s">
        <v>7784</v>
      </c>
      <c r="P180" s="99" t="s">
        <v>91</v>
      </c>
      <c r="Q180" s="99" t="s">
        <v>54</v>
      </c>
      <c r="R180" s="99"/>
      <c r="S180" s="99"/>
    </row>
    <row r="181" spans="1:19" x14ac:dyDescent="0.25">
      <c r="A181" s="99" t="s">
        <v>56</v>
      </c>
      <c r="B181" s="70">
        <v>14</v>
      </c>
      <c r="C181" s="49" t="s">
        <v>2105</v>
      </c>
      <c r="D181" s="43" t="s">
        <v>3122</v>
      </c>
      <c r="E181" s="49" t="s">
        <v>7336</v>
      </c>
      <c r="F181" s="62" t="s">
        <v>6980</v>
      </c>
      <c r="G181" s="49" t="s">
        <v>2528</v>
      </c>
      <c r="H181" s="43" t="s">
        <v>2309</v>
      </c>
      <c r="I181" s="49"/>
      <c r="J181" s="49" t="s">
        <v>6790</v>
      </c>
      <c r="K181" s="49"/>
      <c r="L181" s="43" t="s">
        <v>91</v>
      </c>
      <c r="M181" s="127">
        <v>0</v>
      </c>
      <c r="N181" s="43" t="s">
        <v>7779</v>
      </c>
      <c r="O181" s="43" t="s">
        <v>7784</v>
      </c>
      <c r="P181" s="99" t="s">
        <v>91</v>
      </c>
      <c r="Q181" s="99" t="s">
        <v>54</v>
      </c>
      <c r="R181" s="99"/>
      <c r="S181" s="99"/>
    </row>
    <row r="182" spans="1:19" x14ac:dyDescent="0.25">
      <c r="A182" s="99" t="s">
        <v>56</v>
      </c>
      <c r="B182" s="70">
        <v>15</v>
      </c>
      <c r="C182" s="49" t="s">
        <v>2104</v>
      </c>
      <c r="D182" s="55" t="s">
        <v>2885</v>
      </c>
      <c r="E182" s="49" t="s">
        <v>7337</v>
      </c>
      <c r="F182" s="62" t="s">
        <v>6981</v>
      </c>
      <c r="G182" s="49" t="s">
        <v>2527</v>
      </c>
      <c r="H182" s="43" t="s">
        <v>2308</v>
      </c>
      <c r="I182" s="49"/>
      <c r="J182" s="49" t="s">
        <v>2907</v>
      </c>
      <c r="K182" s="49" t="s">
        <v>6789</v>
      </c>
      <c r="L182" s="43" t="s">
        <v>91</v>
      </c>
      <c r="M182" s="127">
        <v>0</v>
      </c>
      <c r="N182" s="43" t="s">
        <v>7779</v>
      </c>
      <c r="O182" s="43" t="s">
        <v>7784</v>
      </c>
      <c r="P182" s="99" t="s">
        <v>91</v>
      </c>
      <c r="Q182" s="99" t="s">
        <v>54</v>
      </c>
      <c r="R182" s="99"/>
      <c r="S182" s="99"/>
    </row>
    <row r="183" spans="1:19" x14ac:dyDescent="0.25">
      <c r="A183" s="99" t="s">
        <v>56</v>
      </c>
      <c r="B183" s="70">
        <v>16</v>
      </c>
      <c r="C183" s="50" t="s">
        <v>2107</v>
      </c>
      <c r="D183" s="43" t="s">
        <v>3123</v>
      </c>
      <c r="E183" s="49" t="s">
        <v>6982</v>
      </c>
      <c r="F183" s="62" t="s">
        <v>6982</v>
      </c>
      <c r="G183" s="49" t="s">
        <v>2530</v>
      </c>
      <c r="H183" s="43" t="s">
        <v>2311</v>
      </c>
      <c r="I183" s="49"/>
      <c r="J183" s="50" t="s">
        <v>6790</v>
      </c>
      <c r="K183" s="50"/>
      <c r="L183" s="43" t="s">
        <v>91</v>
      </c>
      <c r="M183" s="127">
        <v>0</v>
      </c>
      <c r="N183" s="43" t="s">
        <v>7779</v>
      </c>
      <c r="O183" s="43" t="s">
        <v>7784</v>
      </c>
      <c r="P183" s="99" t="s">
        <v>92</v>
      </c>
      <c r="Q183" s="99" t="s">
        <v>54</v>
      </c>
      <c r="R183" s="99"/>
      <c r="S183" s="99"/>
    </row>
    <row r="184" spans="1:19" x14ac:dyDescent="0.25">
      <c r="A184" s="99" t="s">
        <v>56</v>
      </c>
      <c r="B184" s="70">
        <v>17</v>
      </c>
      <c r="C184" s="47" t="s">
        <v>147</v>
      </c>
      <c r="D184" s="49" t="s">
        <v>1492</v>
      </c>
      <c r="E184" s="49" t="s">
        <v>7338</v>
      </c>
      <c r="F184" s="61" t="s">
        <v>1704</v>
      </c>
      <c r="G184" s="47" t="s">
        <v>373</v>
      </c>
      <c r="H184" s="47" t="s">
        <v>374</v>
      </c>
      <c r="I184" s="61" t="s">
        <v>1882</v>
      </c>
      <c r="J184" s="49" t="s">
        <v>6790</v>
      </c>
      <c r="K184" s="49"/>
      <c r="L184" s="43" t="s">
        <v>6769</v>
      </c>
      <c r="M184" s="127">
        <v>0</v>
      </c>
      <c r="N184" s="43" t="s">
        <v>7779</v>
      </c>
      <c r="O184" s="43" t="s">
        <v>7784</v>
      </c>
      <c r="P184" s="99" t="s">
        <v>140</v>
      </c>
      <c r="Q184" s="99" t="s">
        <v>54</v>
      </c>
      <c r="R184" s="99"/>
      <c r="S184" s="99"/>
    </row>
    <row r="185" spans="1:19" x14ac:dyDescent="0.25">
      <c r="A185" s="99" t="s">
        <v>56</v>
      </c>
      <c r="B185" s="70">
        <v>18</v>
      </c>
      <c r="C185" s="49" t="s">
        <v>2108</v>
      </c>
      <c r="D185" s="43" t="s">
        <v>2721</v>
      </c>
      <c r="E185" s="49" t="s">
        <v>7342</v>
      </c>
      <c r="F185" s="62" t="s">
        <v>6983</v>
      </c>
      <c r="G185" s="49" t="s">
        <v>2531</v>
      </c>
      <c r="H185" s="43" t="s">
        <v>2312</v>
      </c>
      <c r="I185" s="49"/>
      <c r="J185" s="49" t="s">
        <v>6790</v>
      </c>
      <c r="K185" s="49"/>
      <c r="L185" s="43" t="s">
        <v>6769</v>
      </c>
      <c r="M185" s="127">
        <v>0</v>
      </c>
      <c r="N185" s="43" t="s">
        <v>7779</v>
      </c>
      <c r="O185" s="43" t="s">
        <v>7784</v>
      </c>
      <c r="P185" s="99" t="s">
        <v>139</v>
      </c>
      <c r="Q185" s="99" t="s">
        <v>54</v>
      </c>
      <c r="R185" s="99"/>
      <c r="S185" s="99"/>
    </row>
    <row r="186" spans="1:19" x14ac:dyDescent="0.25">
      <c r="A186" s="99" t="s">
        <v>56</v>
      </c>
      <c r="B186" s="70">
        <v>19</v>
      </c>
      <c r="C186" s="49" t="s">
        <v>2109</v>
      </c>
      <c r="D186" s="55" t="s">
        <v>2724</v>
      </c>
      <c r="E186" s="49" t="s">
        <v>7343</v>
      </c>
      <c r="F186" s="62" t="s">
        <v>6984</v>
      </c>
      <c r="G186" s="49" t="s">
        <v>2532</v>
      </c>
      <c r="H186" s="43" t="s">
        <v>2313</v>
      </c>
      <c r="I186" s="49"/>
      <c r="J186" s="49" t="s">
        <v>6790</v>
      </c>
      <c r="K186" s="49"/>
      <c r="L186" s="43" t="s">
        <v>91</v>
      </c>
      <c r="M186" s="127">
        <v>0</v>
      </c>
      <c r="N186" s="43" t="s">
        <v>7779</v>
      </c>
      <c r="O186" s="43" t="s">
        <v>7784</v>
      </c>
      <c r="P186" s="99" t="s">
        <v>91</v>
      </c>
      <c r="Q186" s="99" t="s">
        <v>54</v>
      </c>
      <c r="R186" s="99"/>
      <c r="S186" s="99"/>
    </row>
    <row r="187" spans="1:19" x14ac:dyDescent="0.25">
      <c r="A187" s="99" t="s">
        <v>56</v>
      </c>
      <c r="B187" s="70">
        <v>20</v>
      </c>
      <c r="C187" s="49" t="s">
        <v>2111</v>
      </c>
      <c r="D187" s="43" t="s">
        <v>2727</v>
      </c>
      <c r="E187" s="49" t="s">
        <v>7339</v>
      </c>
      <c r="F187" s="62" t="s">
        <v>6985</v>
      </c>
      <c r="G187" s="49" t="s">
        <v>2534</v>
      </c>
      <c r="H187" s="43" t="s">
        <v>2315</v>
      </c>
      <c r="I187" s="49"/>
      <c r="J187" s="49" t="s">
        <v>6790</v>
      </c>
      <c r="K187" s="49"/>
      <c r="L187" s="43" t="s">
        <v>6769</v>
      </c>
      <c r="M187" s="127">
        <v>0</v>
      </c>
      <c r="N187" s="43" t="s">
        <v>7779</v>
      </c>
      <c r="O187" s="43" t="s">
        <v>7784</v>
      </c>
      <c r="P187" s="99" t="s">
        <v>1828</v>
      </c>
      <c r="Q187" s="99" t="s">
        <v>54</v>
      </c>
      <c r="R187" s="99"/>
      <c r="S187" s="99"/>
    </row>
    <row r="188" spans="1:19" x14ac:dyDescent="0.25">
      <c r="A188" s="99" t="s">
        <v>56</v>
      </c>
      <c r="B188" s="70">
        <v>21</v>
      </c>
      <c r="C188" s="49" t="s">
        <v>2112</v>
      </c>
      <c r="D188" s="43" t="s">
        <v>2728</v>
      </c>
      <c r="E188" s="49" t="s">
        <v>7329</v>
      </c>
      <c r="F188" s="62" t="s">
        <v>6986</v>
      </c>
      <c r="G188" s="49" t="s">
        <v>2535</v>
      </c>
      <c r="H188" s="43" t="s">
        <v>2316</v>
      </c>
      <c r="I188" s="49"/>
      <c r="J188" s="49" t="s">
        <v>6790</v>
      </c>
      <c r="K188" s="49"/>
      <c r="L188" s="43" t="s">
        <v>6769</v>
      </c>
      <c r="M188" s="127">
        <v>0</v>
      </c>
      <c r="N188" s="43" t="s">
        <v>7779</v>
      </c>
      <c r="O188" s="43" t="s">
        <v>7784</v>
      </c>
      <c r="P188" s="99" t="s">
        <v>164</v>
      </c>
      <c r="Q188" s="99" t="s">
        <v>54</v>
      </c>
      <c r="R188" s="99"/>
      <c r="S188" s="99"/>
    </row>
    <row r="189" spans="1:19" x14ac:dyDescent="0.25">
      <c r="A189" s="99" t="s">
        <v>56</v>
      </c>
      <c r="B189" s="70">
        <v>22</v>
      </c>
      <c r="C189" s="49" t="s">
        <v>2113</v>
      </c>
      <c r="D189" s="43" t="s">
        <v>2317</v>
      </c>
      <c r="E189" s="49" t="s">
        <v>7344</v>
      </c>
      <c r="F189" s="62" t="s">
        <v>6987</v>
      </c>
      <c r="G189" s="49" t="s">
        <v>2536</v>
      </c>
      <c r="H189" s="43" t="s">
        <v>2317</v>
      </c>
      <c r="I189" s="49"/>
      <c r="J189" s="49" t="s">
        <v>6790</v>
      </c>
      <c r="K189" s="49"/>
      <c r="L189" s="43" t="s">
        <v>6769</v>
      </c>
      <c r="M189" s="127">
        <v>0</v>
      </c>
      <c r="N189" s="43" t="s">
        <v>7779</v>
      </c>
      <c r="O189" s="43" t="s">
        <v>7784</v>
      </c>
      <c r="P189" s="99" t="s">
        <v>100</v>
      </c>
      <c r="Q189" s="99" t="s">
        <v>54</v>
      </c>
      <c r="R189" s="99"/>
      <c r="S189" s="99"/>
    </row>
    <row r="190" spans="1:19" x14ac:dyDescent="0.25">
      <c r="A190" s="99" t="s">
        <v>56</v>
      </c>
      <c r="B190" s="70">
        <v>23</v>
      </c>
      <c r="C190" s="49" t="s">
        <v>2114</v>
      </c>
      <c r="D190" s="43" t="s">
        <v>2725</v>
      </c>
      <c r="E190" s="49" t="s">
        <v>7345</v>
      </c>
      <c r="F190" s="62" t="s">
        <v>6988</v>
      </c>
      <c r="G190" s="49" t="s">
        <v>2537</v>
      </c>
      <c r="H190" s="43" t="s">
        <v>2318</v>
      </c>
      <c r="I190" s="49"/>
      <c r="J190" s="49" t="s">
        <v>6790</v>
      </c>
      <c r="K190" s="49"/>
      <c r="L190" s="43" t="s">
        <v>6769</v>
      </c>
      <c r="M190" s="127">
        <v>0</v>
      </c>
      <c r="N190" s="43" t="s">
        <v>7779</v>
      </c>
      <c r="O190" s="43" t="s">
        <v>7784</v>
      </c>
      <c r="P190" s="99" t="s">
        <v>156</v>
      </c>
      <c r="Q190" s="99" t="s">
        <v>54</v>
      </c>
      <c r="R190" s="99"/>
      <c r="S190" s="99"/>
    </row>
    <row r="191" spans="1:19" x14ac:dyDescent="0.25">
      <c r="A191" s="99" t="s">
        <v>56</v>
      </c>
      <c r="B191" s="70">
        <v>24</v>
      </c>
      <c r="C191" s="49" t="s">
        <v>2115</v>
      </c>
      <c r="D191" s="43" t="s">
        <v>2729</v>
      </c>
      <c r="E191" s="49" t="s">
        <v>7352</v>
      </c>
      <c r="F191" s="62" t="s">
        <v>6989</v>
      </c>
      <c r="G191" s="49" t="s">
        <v>2538</v>
      </c>
      <c r="H191" s="43" t="s">
        <v>2319</v>
      </c>
      <c r="I191" s="49"/>
      <c r="J191" s="49" t="s">
        <v>6790</v>
      </c>
      <c r="K191" s="49"/>
      <c r="L191" s="43" t="s">
        <v>6769</v>
      </c>
      <c r="M191" s="127">
        <v>0</v>
      </c>
      <c r="N191" s="43" t="s">
        <v>7779</v>
      </c>
      <c r="O191" s="43" t="s">
        <v>7784</v>
      </c>
      <c r="P191" s="99" t="s">
        <v>100</v>
      </c>
      <c r="Q191" s="99" t="s">
        <v>54</v>
      </c>
      <c r="R191" s="99"/>
      <c r="S191" s="99"/>
    </row>
    <row r="192" spans="1:19" x14ac:dyDescent="0.25">
      <c r="A192" s="99" t="s">
        <v>56</v>
      </c>
      <c r="B192" s="70">
        <v>25</v>
      </c>
      <c r="C192" s="49" t="s">
        <v>2118</v>
      </c>
      <c r="D192" s="43" t="s">
        <v>2730</v>
      </c>
      <c r="E192" s="49" t="s">
        <v>7340</v>
      </c>
      <c r="F192" s="62" t="s">
        <v>6990</v>
      </c>
      <c r="G192" s="49" t="s">
        <v>2541</v>
      </c>
      <c r="H192" s="43" t="s">
        <v>2322</v>
      </c>
      <c r="I192" s="49"/>
      <c r="J192" s="49" t="s">
        <v>2908</v>
      </c>
      <c r="K192" s="49" t="s">
        <v>6789</v>
      </c>
      <c r="L192" s="43" t="s">
        <v>91</v>
      </c>
      <c r="M192" s="127">
        <v>0</v>
      </c>
      <c r="N192" s="43" t="s">
        <v>7779</v>
      </c>
      <c r="O192" s="43" t="s">
        <v>7784</v>
      </c>
      <c r="P192" s="99" t="s">
        <v>92</v>
      </c>
      <c r="Q192" s="99" t="s">
        <v>54</v>
      </c>
      <c r="R192" s="99"/>
      <c r="S192" s="99"/>
    </row>
    <row r="193" spans="1:19" x14ac:dyDescent="0.25">
      <c r="A193" s="99" t="s">
        <v>56</v>
      </c>
      <c r="B193" s="70">
        <v>26</v>
      </c>
      <c r="C193" s="49" t="s">
        <v>2119</v>
      </c>
      <c r="D193" s="43" t="s">
        <v>2731</v>
      </c>
      <c r="E193" s="49" t="s">
        <v>7330</v>
      </c>
      <c r="F193" s="62" t="s">
        <v>6991</v>
      </c>
      <c r="G193" s="49" t="s">
        <v>2542</v>
      </c>
      <c r="H193" s="43" t="s">
        <v>2323</v>
      </c>
      <c r="I193" s="49"/>
      <c r="J193" s="49" t="s">
        <v>6790</v>
      </c>
      <c r="K193" s="49"/>
      <c r="L193" s="43" t="s">
        <v>6769</v>
      </c>
      <c r="M193" s="127">
        <v>0</v>
      </c>
      <c r="N193" s="43" t="s">
        <v>7779</v>
      </c>
      <c r="O193" s="43" t="s">
        <v>7784</v>
      </c>
      <c r="P193" s="99" t="s">
        <v>156</v>
      </c>
      <c r="Q193" s="99" t="s">
        <v>54</v>
      </c>
      <c r="R193" s="99"/>
      <c r="S193" s="99"/>
    </row>
    <row r="194" spans="1:19" x14ac:dyDescent="0.25">
      <c r="A194" s="99" t="s">
        <v>56</v>
      </c>
      <c r="B194" s="70">
        <v>27</v>
      </c>
      <c r="C194" s="49" t="s">
        <v>2120</v>
      </c>
      <c r="D194" s="43" t="s">
        <v>2722</v>
      </c>
      <c r="E194" s="49" t="s">
        <v>7331</v>
      </c>
      <c r="F194" s="62" t="s">
        <v>6992</v>
      </c>
      <c r="G194" s="49" t="s">
        <v>2543</v>
      </c>
      <c r="H194" s="43" t="s">
        <v>2324</v>
      </c>
      <c r="I194" s="49"/>
      <c r="J194" s="49" t="s">
        <v>6790</v>
      </c>
      <c r="K194" s="49"/>
      <c r="L194" s="43" t="s">
        <v>6769</v>
      </c>
      <c r="M194" s="127">
        <v>0</v>
      </c>
      <c r="N194" s="43" t="s">
        <v>7779</v>
      </c>
      <c r="O194" s="43" t="s">
        <v>7784</v>
      </c>
      <c r="P194" s="99" t="s">
        <v>139</v>
      </c>
      <c r="Q194" s="99" t="s">
        <v>54</v>
      </c>
      <c r="R194" s="99"/>
      <c r="S194" s="99"/>
    </row>
    <row r="195" spans="1:19" x14ac:dyDescent="0.25">
      <c r="A195" s="99" t="s">
        <v>56</v>
      </c>
      <c r="B195" s="70">
        <v>28</v>
      </c>
      <c r="C195" s="49" t="s">
        <v>2121</v>
      </c>
      <c r="D195" s="43" t="s">
        <v>2723</v>
      </c>
      <c r="E195" s="49" t="s">
        <v>7332</v>
      </c>
      <c r="F195" s="62" t="s">
        <v>6993</v>
      </c>
      <c r="G195" s="49" t="s">
        <v>2544</v>
      </c>
      <c r="H195" s="43" t="s">
        <v>2325</v>
      </c>
      <c r="I195" s="49"/>
      <c r="J195" s="49" t="s">
        <v>6790</v>
      </c>
      <c r="K195" s="49"/>
      <c r="L195" s="43" t="s">
        <v>6769</v>
      </c>
      <c r="M195" s="127">
        <v>0</v>
      </c>
      <c r="N195" s="43" t="s">
        <v>7779</v>
      </c>
      <c r="O195" s="43" t="s">
        <v>7784</v>
      </c>
      <c r="P195" s="99" t="s">
        <v>156</v>
      </c>
      <c r="Q195" s="99" t="s">
        <v>54</v>
      </c>
      <c r="R195" s="99"/>
      <c r="S195" s="99"/>
    </row>
    <row r="196" spans="1:19" x14ac:dyDescent="0.25">
      <c r="A196" s="99" t="s">
        <v>56</v>
      </c>
      <c r="B196" s="70">
        <v>29</v>
      </c>
      <c r="C196" s="49" t="s">
        <v>2117</v>
      </c>
      <c r="D196" s="43" t="s">
        <v>6806</v>
      </c>
      <c r="E196" s="49" t="s">
        <v>7346</v>
      </c>
      <c r="F196" s="62" t="s">
        <v>6994</v>
      </c>
      <c r="G196" s="49" t="s">
        <v>2540</v>
      </c>
      <c r="H196" s="43" t="s">
        <v>2321</v>
      </c>
      <c r="I196" s="49"/>
      <c r="J196" s="49" t="s">
        <v>6805</v>
      </c>
      <c r="K196" s="49" t="s">
        <v>6789</v>
      </c>
      <c r="L196" s="55" t="s">
        <v>92</v>
      </c>
      <c r="M196" s="135">
        <v>0</v>
      </c>
      <c r="N196" s="55" t="s">
        <v>7779</v>
      </c>
      <c r="O196" s="55" t="s">
        <v>7784</v>
      </c>
      <c r="P196" s="99" t="s">
        <v>92</v>
      </c>
      <c r="Q196" s="99" t="s">
        <v>54</v>
      </c>
      <c r="R196" s="99"/>
      <c r="S196" s="99"/>
    </row>
    <row r="197" spans="1:19" x14ac:dyDescent="0.25">
      <c r="A197" s="99" t="s">
        <v>56</v>
      </c>
      <c r="B197" s="70">
        <v>30</v>
      </c>
      <c r="C197" s="49" t="s">
        <v>2116</v>
      </c>
      <c r="D197" s="43" t="s">
        <v>2733</v>
      </c>
      <c r="E197" s="49" t="s">
        <v>7347</v>
      </c>
      <c r="F197" s="62" t="s">
        <v>6995</v>
      </c>
      <c r="G197" s="49" t="s">
        <v>2539</v>
      </c>
      <c r="H197" s="43" t="s">
        <v>2320</v>
      </c>
      <c r="I197" s="49"/>
      <c r="J197" s="49" t="s">
        <v>6790</v>
      </c>
      <c r="K197" s="49"/>
      <c r="L197" s="43" t="s">
        <v>6770</v>
      </c>
      <c r="M197" s="127">
        <v>0</v>
      </c>
      <c r="N197" s="43" t="s">
        <v>7779</v>
      </c>
      <c r="O197" s="43" t="s">
        <v>7784</v>
      </c>
      <c r="P197" s="99" t="s">
        <v>6772</v>
      </c>
      <c r="Q197" s="99" t="s">
        <v>54</v>
      </c>
      <c r="R197" s="99"/>
      <c r="S197" s="99"/>
    </row>
    <row r="198" spans="1:19" x14ac:dyDescent="0.25">
      <c r="A198" s="99" t="s">
        <v>56</v>
      </c>
      <c r="B198" s="70">
        <v>31</v>
      </c>
      <c r="C198" s="49" t="s">
        <v>2110</v>
      </c>
      <c r="D198" s="43" t="s">
        <v>2314</v>
      </c>
      <c r="E198" s="49" t="s">
        <v>7333</v>
      </c>
      <c r="F198" s="62" t="s">
        <v>6996</v>
      </c>
      <c r="G198" s="49" t="s">
        <v>2533</v>
      </c>
      <c r="H198" s="43" t="s">
        <v>2314</v>
      </c>
      <c r="I198" s="49"/>
      <c r="J198" s="49" t="s">
        <v>6790</v>
      </c>
      <c r="K198" s="49"/>
      <c r="L198" s="43" t="s">
        <v>6769</v>
      </c>
      <c r="M198" s="127">
        <v>0</v>
      </c>
      <c r="N198" s="43" t="s">
        <v>7779</v>
      </c>
      <c r="O198" s="43" t="s">
        <v>7784</v>
      </c>
      <c r="P198" s="99" t="s">
        <v>2488</v>
      </c>
      <c r="Q198" s="99" t="s">
        <v>54</v>
      </c>
      <c r="R198" s="99"/>
      <c r="S198" s="99"/>
    </row>
    <row r="199" spans="1:19" x14ac:dyDescent="0.25">
      <c r="A199" s="99" t="s">
        <v>56</v>
      </c>
      <c r="B199" s="70">
        <v>32</v>
      </c>
      <c r="C199" s="47" t="s">
        <v>151</v>
      </c>
      <c r="D199" s="49" t="s">
        <v>1494</v>
      </c>
      <c r="E199" s="49" t="s">
        <v>7348</v>
      </c>
      <c r="F199" s="61" t="s">
        <v>6997</v>
      </c>
      <c r="G199" s="47" t="s">
        <v>381</v>
      </c>
      <c r="H199" s="47" t="s">
        <v>382</v>
      </c>
      <c r="I199" s="61" t="s">
        <v>1886</v>
      </c>
      <c r="J199" s="49" t="s">
        <v>2912</v>
      </c>
      <c r="K199" s="49" t="s">
        <v>6789</v>
      </c>
      <c r="L199" s="47" t="s">
        <v>91</v>
      </c>
      <c r="M199" s="129">
        <v>0</v>
      </c>
      <c r="N199" s="49" t="s">
        <v>7779</v>
      </c>
      <c r="O199" s="49" t="s">
        <v>7784</v>
      </c>
      <c r="P199" s="99" t="s">
        <v>92</v>
      </c>
      <c r="Q199" s="99" t="s">
        <v>54</v>
      </c>
      <c r="R199" s="99"/>
      <c r="S199" s="99"/>
    </row>
    <row r="200" spans="1:19" x14ac:dyDescent="0.25">
      <c r="A200" s="99" t="s">
        <v>56</v>
      </c>
      <c r="B200" s="70">
        <v>33</v>
      </c>
      <c r="C200" s="49" t="s">
        <v>2125</v>
      </c>
      <c r="D200" s="43" t="s">
        <v>2732</v>
      </c>
      <c r="E200" s="49" t="s">
        <v>1764</v>
      </c>
      <c r="F200" s="62" t="s">
        <v>6998</v>
      </c>
      <c r="G200" s="49" t="s">
        <v>2548</v>
      </c>
      <c r="H200" s="43" t="s">
        <v>509</v>
      </c>
      <c r="I200" s="49"/>
      <c r="J200" s="49" t="s">
        <v>6790</v>
      </c>
      <c r="K200" s="49"/>
      <c r="L200" s="43" t="s">
        <v>6769</v>
      </c>
      <c r="M200" s="127">
        <v>0</v>
      </c>
      <c r="N200" s="43" t="s">
        <v>7779</v>
      </c>
      <c r="O200" s="43" t="s">
        <v>7784</v>
      </c>
      <c r="P200" s="99" t="s">
        <v>156</v>
      </c>
      <c r="Q200" s="99" t="s">
        <v>54</v>
      </c>
      <c r="R200" s="99"/>
      <c r="S200" s="99"/>
    </row>
    <row r="201" spans="1:19" x14ac:dyDescent="0.25">
      <c r="A201" s="99" t="s">
        <v>56</v>
      </c>
      <c r="B201" s="70">
        <v>34</v>
      </c>
      <c r="C201" s="49" t="s">
        <v>2124</v>
      </c>
      <c r="D201" s="43" t="s">
        <v>2726</v>
      </c>
      <c r="E201" s="49" t="s">
        <v>7349</v>
      </c>
      <c r="F201" s="62" t="s">
        <v>6999</v>
      </c>
      <c r="G201" s="49" t="s">
        <v>2547</v>
      </c>
      <c r="H201" s="43" t="s">
        <v>2328</v>
      </c>
      <c r="I201" s="49"/>
      <c r="J201" s="49" t="s">
        <v>6790</v>
      </c>
      <c r="K201" s="49"/>
      <c r="L201" s="43" t="s">
        <v>6769</v>
      </c>
      <c r="M201" s="127">
        <v>0</v>
      </c>
      <c r="N201" s="43" t="s">
        <v>7779</v>
      </c>
      <c r="O201" s="43" t="s">
        <v>7784</v>
      </c>
      <c r="P201" s="99" t="s">
        <v>156</v>
      </c>
      <c r="Q201" s="99" t="s">
        <v>54</v>
      </c>
      <c r="R201" s="99"/>
      <c r="S201" s="99"/>
    </row>
    <row r="202" spans="1:19" x14ac:dyDescent="0.25">
      <c r="A202" s="99" t="s">
        <v>56</v>
      </c>
      <c r="B202" s="70">
        <v>35</v>
      </c>
      <c r="C202" s="49" t="s">
        <v>2123</v>
      </c>
      <c r="D202" s="43" t="s">
        <v>3124</v>
      </c>
      <c r="E202" s="49" t="s">
        <v>7350</v>
      </c>
      <c r="F202" s="62" t="s">
        <v>7000</v>
      </c>
      <c r="G202" s="49" t="s">
        <v>2546</v>
      </c>
      <c r="H202" s="43" t="s">
        <v>2327</v>
      </c>
      <c r="I202" s="49"/>
      <c r="J202" s="49" t="s">
        <v>6790</v>
      </c>
      <c r="K202" s="49"/>
      <c r="L202" s="43" t="s">
        <v>91</v>
      </c>
      <c r="M202" s="127">
        <v>0</v>
      </c>
      <c r="N202" s="43" t="s">
        <v>7779</v>
      </c>
      <c r="O202" s="43" t="s">
        <v>7784</v>
      </c>
      <c r="P202" s="99" t="s">
        <v>91</v>
      </c>
      <c r="Q202" s="99" t="s">
        <v>54</v>
      </c>
      <c r="R202" s="99"/>
      <c r="S202" s="99"/>
    </row>
    <row r="203" spans="1:19" x14ac:dyDescent="0.25">
      <c r="A203" s="99" t="s">
        <v>56</v>
      </c>
      <c r="B203" s="70">
        <v>36</v>
      </c>
      <c r="C203" s="49" t="s">
        <v>2122</v>
      </c>
      <c r="D203" s="43" t="s">
        <v>3125</v>
      </c>
      <c r="E203" s="49" t="s">
        <v>7351</v>
      </c>
      <c r="F203" s="62" t="s">
        <v>7001</v>
      </c>
      <c r="G203" s="49" t="s">
        <v>2545</v>
      </c>
      <c r="H203" s="43" t="s">
        <v>2326</v>
      </c>
      <c r="I203" s="49"/>
      <c r="J203" s="49" t="s">
        <v>6790</v>
      </c>
      <c r="K203" s="49"/>
      <c r="L203" s="43" t="s">
        <v>91</v>
      </c>
      <c r="M203" s="127">
        <v>0</v>
      </c>
      <c r="N203" s="43" t="s">
        <v>7779</v>
      </c>
      <c r="O203" s="43" t="s">
        <v>7784</v>
      </c>
      <c r="P203" s="99" t="s">
        <v>91</v>
      </c>
      <c r="Q203" s="99" t="s">
        <v>54</v>
      </c>
      <c r="R203" s="99"/>
      <c r="S203" s="99"/>
    </row>
    <row r="204" spans="1:19" x14ac:dyDescent="0.25">
      <c r="A204" s="99" t="s">
        <v>56</v>
      </c>
      <c r="B204" s="70">
        <v>37</v>
      </c>
      <c r="C204" s="47" t="s">
        <v>149</v>
      </c>
      <c r="D204" s="50" t="s">
        <v>1706</v>
      </c>
      <c r="E204" s="49" t="s">
        <v>7334</v>
      </c>
      <c r="F204" s="61" t="s">
        <v>1707</v>
      </c>
      <c r="G204" s="47" t="s">
        <v>377</v>
      </c>
      <c r="H204" s="47" t="s">
        <v>378</v>
      </c>
      <c r="I204" s="61" t="s">
        <v>1884</v>
      </c>
      <c r="J204" s="49" t="s">
        <v>6790</v>
      </c>
      <c r="K204" s="49"/>
      <c r="L204" s="43" t="s">
        <v>6769</v>
      </c>
      <c r="M204" s="127">
        <v>0</v>
      </c>
      <c r="N204" s="43" t="s">
        <v>7779</v>
      </c>
      <c r="O204" s="43" t="s">
        <v>7784</v>
      </c>
      <c r="P204" s="99" t="s">
        <v>139</v>
      </c>
      <c r="Q204" s="99" t="s">
        <v>54</v>
      </c>
      <c r="R204" s="99"/>
      <c r="S204" s="99"/>
    </row>
    <row r="205" spans="1:19" x14ac:dyDescent="0.25">
      <c r="A205" s="99" t="s">
        <v>56</v>
      </c>
      <c r="B205" s="70">
        <v>38</v>
      </c>
      <c r="C205" s="47" t="s">
        <v>152</v>
      </c>
      <c r="D205" s="49" t="s">
        <v>1440</v>
      </c>
      <c r="E205" s="49" t="s">
        <v>1709</v>
      </c>
      <c r="F205" s="61" t="s">
        <v>1709</v>
      </c>
      <c r="G205" s="47" t="s">
        <v>383</v>
      </c>
      <c r="H205" s="47" t="s">
        <v>384</v>
      </c>
      <c r="I205" s="61" t="s">
        <v>1887</v>
      </c>
      <c r="J205" s="49" t="s">
        <v>6790</v>
      </c>
      <c r="K205" s="49"/>
      <c r="L205" s="47" t="s">
        <v>91</v>
      </c>
      <c r="M205" s="129">
        <v>0</v>
      </c>
      <c r="N205" s="49" t="s">
        <v>7779</v>
      </c>
      <c r="O205" s="49" t="s">
        <v>7784</v>
      </c>
      <c r="P205" s="99" t="s">
        <v>91</v>
      </c>
      <c r="Q205" s="99" t="s">
        <v>54</v>
      </c>
      <c r="R205" s="99"/>
      <c r="S205" s="99"/>
    </row>
    <row r="206" spans="1:19" x14ac:dyDescent="0.25">
      <c r="A206" s="116" t="s">
        <v>55</v>
      </c>
      <c r="B206" s="70">
        <v>-99</v>
      </c>
      <c r="C206" s="43" t="s">
        <v>292</v>
      </c>
      <c r="D206" s="99"/>
      <c r="E206" s="43"/>
      <c r="F206" s="99"/>
      <c r="G206" s="43" t="s">
        <v>292</v>
      </c>
      <c r="H206" s="43" t="s">
        <v>292</v>
      </c>
      <c r="I206" s="99"/>
      <c r="J206" s="43" t="s">
        <v>6790</v>
      </c>
      <c r="K206" s="43"/>
      <c r="L206" s="46" t="s">
        <v>6770</v>
      </c>
      <c r="M206" s="100" t="s">
        <v>7778</v>
      </c>
      <c r="N206" s="99" t="s">
        <v>7780</v>
      </c>
      <c r="O206" s="99"/>
      <c r="P206" s="112"/>
      <c r="Q206" s="112" t="s">
        <v>54</v>
      </c>
      <c r="R206" s="46"/>
      <c r="S206" s="46"/>
    </row>
    <row r="207" spans="1:19" x14ac:dyDescent="0.25">
      <c r="A207" s="101" t="s">
        <v>55</v>
      </c>
      <c r="B207" s="88">
        <v>1</v>
      </c>
      <c r="C207" s="89" t="s">
        <v>93</v>
      </c>
      <c r="D207" s="91" t="s">
        <v>1468</v>
      </c>
      <c r="E207" s="90" t="s">
        <v>1667</v>
      </c>
      <c r="F207" s="89" t="s">
        <v>6971</v>
      </c>
      <c r="G207" s="89" t="s">
        <v>277</v>
      </c>
      <c r="H207" s="89" t="s">
        <v>278</v>
      </c>
      <c r="I207" s="89" t="s">
        <v>1848</v>
      </c>
      <c r="J207" s="91" t="s">
        <v>6790</v>
      </c>
      <c r="K207" s="91"/>
      <c r="L207" s="89" t="s">
        <v>91</v>
      </c>
      <c r="M207" s="128" t="s">
        <v>7778</v>
      </c>
      <c r="N207" s="91" t="s">
        <v>7780</v>
      </c>
      <c r="O207" s="91" t="s">
        <v>7783</v>
      </c>
      <c r="P207" s="101" t="s">
        <v>91</v>
      </c>
      <c r="Q207" s="101" t="s">
        <v>54</v>
      </c>
      <c r="R207" s="101"/>
      <c r="S207" s="101"/>
    </row>
    <row r="208" spans="1:19" x14ac:dyDescent="0.25">
      <c r="A208" s="99" t="s">
        <v>55</v>
      </c>
      <c r="B208" s="70">
        <v>2</v>
      </c>
      <c r="C208" s="47" t="s">
        <v>132</v>
      </c>
      <c r="D208" s="49" t="s">
        <v>1467</v>
      </c>
      <c r="E208" s="43" t="s">
        <v>7355</v>
      </c>
      <c r="F208" s="47" t="s">
        <v>1683</v>
      </c>
      <c r="G208" s="47" t="s">
        <v>322</v>
      </c>
      <c r="H208" s="47" t="s">
        <v>350</v>
      </c>
      <c r="I208" s="47" t="s">
        <v>2020</v>
      </c>
      <c r="J208" s="49" t="s">
        <v>6790</v>
      </c>
      <c r="K208" s="49"/>
      <c r="L208" s="87" t="s">
        <v>6770</v>
      </c>
      <c r="M208" s="134" t="s">
        <v>7778</v>
      </c>
      <c r="N208" s="87" t="s">
        <v>7780</v>
      </c>
      <c r="O208" s="87" t="s">
        <v>7783</v>
      </c>
      <c r="P208" s="99" t="s">
        <v>100</v>
      </c>
      <c r="Q208" s="99" t="s">
        <v>54</v>
      </c>
      <c r="R208" s="99"/>
      <c r="S208" s="99"/>
    </row>
    <row r="209" spans="1:19" x14ac:dyDescent="0.25">
      <c r="A209" s="99" t="s">
        <v>55</v>
      </c>
      <c r="B209" s="70">
        <v>3</v>
      </c>
      <c r="C209" s="47" t="s">
        <v>133</v>
      </c>
      <c r="D209" s="49" t="s">
        <v>1489</v>
      </c>
      <c r="E209" s="43" t="s">
        <v>7341</v>
      </c>
      <c r="F209" s="61" t="s">
        <v>7004</v>
      </c>
      <c r="G209" s="47" t="s">
        <v>351</v>
      </c>
      <c r="H209" s="47" t="s">
        <v>352</v>
      </c>
      <c r="I209" s="47" t="s">
        <v>1875</v>
      </c>
      <c r="J209" s="49" t="s">
        <v>2913</v>
      </c>
      <c r="K209" s="49" t="s">
        <v>6789</v>
      </c>
      <c r="L209" s="47" t="s">
        <v>91</v>
      </c>
      <c r="M209" s="129">
        <v>2</v>
      </c>
      <c r="N209" s="49" t="s">
        <v>7779</v>
      </c>
      <c r="O209" s="49" t="s">
        <v>7784</v>
      </c>
      <c r="P209" s="99" t="s">
        <v>92</v>
      </c>
      <c r="Q209" s="99" t="s">
        <v>54</v>
      </c>
      <c r="R209" s="99"/>
      <c r="S209" s="99"/>
    </row>
    <row r="210" spans="1:19" x14ac:dyDescent="0.25">
      <c r="A210" s="99" t="s">
        <v>55</v>
      </c>
      <c r="B210" s="70">
        <v>4</v>
      </c>
      <c r="C210" s="47" t="s">
        <v>134</v>
      </c>
      <c r="D210" s="49" t="s">
        <v>1490</v>
      </c>
      <c r="E210" s="43" t="s">
        <v>7005</v>
      </c>
      <c r="F210" s="61" t="s">
        <v>7005</v>
      </c>
      <c r="G210" s="47" t="s">
        <v>353</v>
      </c>
      <c r="H210" s="47" t="s">
        <v>354</v>
      </c>
      <c r="I210" s="47" t="s">
        <v>2033</v>
      </c>
      <c r="J210" s="49" t="s">
        <v>6790</v>
      </c>
      <c r="K210" s="49"/>
      <c r="L210" s="47" t="s">
        <v>91</v>
      </c>
      <c r="M210" s="129">
        <v>1</v>
      </c>
      <c r="N210" s="49" t="s">
        <v>7779</v>
      </c>
      <c r="O210" s="49" t="s">
        <v>7784</v>
      </c>
      <c r="P210" s="99" t="s">
        <v>92</v>
      </c>
      <c r="Q210" s="99" t="s">
        <v>54</v>
      </c>
      <c r="R210" s="99"/>
      <c r="S210" s="99"/>
    </row>
    <row r="211" spans="1:19" x14ac:dyDescent="0.25">
      <c r="A211" s="99" t="s">
        <v>55</v>
      </c>
      <c r="B211" s="70">
        <v>5</v>
      </c>
      <c r="C211" s="75" t="s">
        <v>135</v>
      </c>
      <c r="D211" s="49" t="s">
        <v>356</v>
      </c>
      <c r="E211" s="43" t="s">
        <v>1695</v>
      </c>
      <c r="F211" s="61" t="s">
        <v>1695</v>
      </c>
      <c r="G211" s="47" t="s">
        <v>355</v>
      </c>
      <c r="H211" s="47" t="s">
        <v>356</v>
      </c>
      <c r="I211" s="47" t="s">
        <v>1695</v>
      </c>
      <c r="J211" s="49" t="s">
        <v>6790</v>
      </c>
      <c r="K211" s="49"/>
      <c r="L211" s="47" t="s">
        <v>91</v>
      </c>
      <c r="M211" s="129">
        <v>2</v>
      </c>
      <c r="N211" s="49" t="s">
        <v>7779</v>
      </c>
      <c r="O211" s="49" t="s">
        <v>7784</v>
      </c>
      <c r="P211" s="99" t="s">
        <v>91</v>
      </c>
      <c r="Q211" s="99" t="s">
        <v>54</v>
      </c>
      <c r="R211" s="99"/>
      <c r="S211" s="99"/>
    </row>
    <row r="212" spans="1:19" x14ac:dyDescent="0.25">
      <c r="A212" s="99" t="s">
        <v>55</v>
      </c>
      <c r="B212" s="70">
        <v>6</v>
      </c>
      <c r="C212" s="49" t="s">
        <v>2091</v>
      </c>
      <c r="D212" s="46" t="s">
        <v>2875</v>
      </c>
      <c r="E212" s="49" t="s">
        <v>7356</v>
      </c>
      <c r="F212" s="62" t="s">
        <v>7006</v>
      </c>
      <c r="G212" s="49" t="s">
        <v>2514</v>
      </c>
      <c r="H212" s="43" t="s">
        <v>2296</v>
      </c>
      <c r="I212" s="49"/>
      <c r="J212" s="49" t="s">
        <v>6790</v>
      </c>
      <c r="K212" s="49"/>
      <c r="L212" s="43" t="s">
        <v>91</v>
      </c>
      <c r="M212" s="127">
        <v>0</v>
      </c>
      <c r="N212" s="43" t="s">
        <v>7779</v>
      </c>
      <c r="O212" s="43" t="s">
        <v>7784</v>
      </c>
      <c r="P212" s="99" t="s">
        <v>91</v>
      </c>
      <c r="Q212" s="99" t="s">
        <v>54</v>
      </c>
      <c r="R212" s="99"/>
      <c r="S212" s="99"/>
    </row>
    <row r="213" spans="1:19" x14ac:dyDescent="0.25">
      <c r="A213" s="99" t="s">
        <v>55</v>
      </c>
      <c r="B213" s="70">
        <v>7</v>
      </c>
      <c r="C213" s="49" t="s">
        <v>2092</v>
      </c>
      <c r="D213" s="66" t="s">
        <v>2876</v>
      </c>
      <c r="E213" s="49" t="s">
        <v>7007</v>
      </c>
      <c r="F213" s="62" t="s">
        <v>7007</v>
      </c>
      <c r="G213" s="49" t="s">
        <v>2515</v>
      </c>
      <c r="H213" s="43"/>
      <c r="I213" s="49"/>
      <c r="J213" s="49" t="s">
        <v>6790</v>
      </c>
      <c r="K213" s="49"/>
      <c r="L213" s="43" t="s">
        <v>91</v>
      </c>
      <c r="M213" s="127">
        <v>0</v>
      </c>
      <c r="N213" s="43" t="s">
        <v>7779</v>
      </c>
      <c r="O213" s="43" t="s">
        <v>7784</v>
      </c>
      <c r="P213" s="99" t="s">
        <v>91</v>
      </c>
      <c r="Q213" s="99" t="s">
        <v>54</v>
      </c>
      <c r="R213" s="99"/>
      <c r="S213" s="99"/>
    </row>
    <row r="214" spans="1:19" x14ac:dyDescent="0.25">
      <c r="A214" s="99" t="s">
        <v>55</v>
      </c>
      <c r="B214" s="70">
        <v>8</v>
      </c>
      <c r="C214" s="49" t="s">
        <v>2093</v>
      </c>
      <c r="D214" s="65" t="s">
        <v>2877</v>
      </c>
      <c r="E214" s="49" t="s">
        <v>7008</v>
      </c>
      <c r="F214" s="62" t="s">
        <v>7008</v>
      </c>
      <c r="G214" s="49" t="s">
        <v>2516</v>
      </c>
      <c r="H214" s="43" t="s">
        <v>2297</v>
      </c>
      <c r="I214" s="49"/>
      <c r="J214" s="49" t="s">
        <v>6790</v>
      </c>
      <c r="K214" s="49"/>
      <c r="L214" s="43" t="s">
        <v>91</v>
      </c>
      <c r="M214" s="127">
        <v>0</v>
      </c>
      <c r="N214" s="43" t="s">
        <v>7779</v>
      </c>
      <c r="O214" s="43" t="s">
        <v>7784</v>
      </c>
      <c r="P214" s="99" t="s">
        <v>91</v>
      </c>
      <c r="Q214" s="99" t="s">
        <v>54</v>
      </c>
      <c r="R214" s="99"/>
      <c r="S214" s="99"/>
    </row>
    <row r="215" spans="1:19" x14ac:dyDescent="0.25">
      <c r="A215" s="99" t="s">
        <v>55</v>
      </c>
      <c r="B215" s="70">
        <v>9</v>
      </c>
      <c r="C215" s="49" t="s">
        <v>2095</v>
      </c>
      <c r="D215" s="43" t="s">
        <v>2881</v>
      </c>
      <c r="E215" s="49" t="s">
        <v>7357</v>
      </c>
      <c r="F215" s="62" t="s">
        <v>7009</v>
      </c>
      <c r="G215" s="49" t="s">
        <v>2518</v>
      </c>
      <c r="H215" s="46" t="s">
        <v>2299</v>
      </c>
      <c r="I215" s="49"/>
      <c r="J215" s="49" t="s">
        <v>6790</v>
      </c>
      <c r="K215" s="49"/>
      <c r="L215" s="43" t="s">
        <v>6771</v>
      </c>
      <c r="M215" s="127">
        <v>0</v>
      </c>
      <c r="N215" s="43" t="s">
        <v>7779</v>
      </c>
      <c r="O215" s="43" t="s">
        <v>7784</v>
      </c>
      <c r="P215" s="99" t="s">
        <v>3302</v>
      </c>
      <c r="Q215" s="99" t="s">
        <v>54</v>
      </c>
      <c r="R215" s="99"/>
      <c r="S215" s="99"/>
    </row>
    <row r="216" spans="1:19" x14ac:dyDescent="0.25">
      <c r="A216" s="99" t="s">
        <v>55</v>
      </c>
      <c r="B216" s="70">
        <v>10</v>
      </c>
      <c r="C216" s="49" t="s">
        <v>2096</v>
      </c>
      <c r="D216" s="43" t="s">
        <v>2878</v>
      </c>
      <c r="E216" s="49" t="s">
        <v>7358</v>
      </c>
      <c r="F216" s="62" t="s">
        <v>7010</v>
      </c>
      <c r="G216" s="49" t="s">
        <v>2519</v>
      </c>
      <c r="H216" s="65" t="s">
        <v>2300</v>
      </c>
      <c r="I216" s="49"/>
      <c r="J216" s="49" t="s">
        <v>6790</v>
      </c>
      <c r="K216" s="49"/>
      <c r="L216" s="43" t="s">
        <v>91</v>
      </c>
      <c r="M216" s="127">
        <v>0</v>
      </c>
      <c r="N216" s="43" t="s">
        <v>7779</v>
      </c>
      <c r="O216" s="43" t="s">
        <v>7784</v>
      </c>
      <c r="P216" s="99" t="s">
        <v>91</v>
      </c>
      <c r="Q216" s="99" t="s">
        <v>54</v>
      </c>
      <c r="R216" s="99"/>
      <c r="S216" s="99"/>
    </row>
    <row r="217" spans="1:19" x14ac:dyDescent="0.25">
      <c r="A217" s="99" t="s">
        <v>55</v>
      </c>
      <c r="B217" s="70">
        <v>11</v>
      </c>
      <c r="C217" s="49" t="s">
        <v>2097</v>
      </c>
      <c r="D217" s="43" t="s">
        <v>2886</v>
      </c>
      <c r="E217" s="49" t="s">
        <v>7359</v>
      </c>
      <c r="F217" s="62" t="s">
        <v>7011</v>
      </c>
      <c r="G217" s="49" t="s">
        <v>2520</v>
      </c>
      <c r="H217" s="65" t="s">
        <v>2301</v>
      </c>
      <c r="I217" s="49"/>
      <c r="J217" s="49" t="s">
        <v>6790</v>
      </c>
      <c r="K217" s="49"/>
      <c r="L217" s="43" t="s">
        <v>91</v>
      </c>
      <c r="M217" s="127">
        <v>0</v>
      </c>
      <c r="N217" s="43" t="s">
        <v>7779</v>
      </c>
      <c r="O217" s="43" t="s">
        <v>7784</v>
      </c>
      <c r="P217" s="99" t="s">
        <v>91</v>
      </c>
      <c r="Q217" s="99" t="s">
        <v>54</v>
      </c>
      <c r="R217" s="99"/>
      <c r="S217" s="99"/>
    </row>
    <row r="218" spans="1:19" x14ac:dyDescent="0.25">
      <c r="A218" s="99" t="s">
        <v>55</v>
      </c>
      <c r="B218" s="70">
        <v>12</v>
      </c>
      <c r="C218" s="49" t="s">
        <v>2098</v>
      </c>
      <c r="D218" s="43" t="s">
        <v>2879</v>
      </c>
      <c r="E218" s="49" t="s">
        <v>7360</v>
      </c>
      <c r="F218" s="62" t="s">
        <v>7012</v>
      </c>
      <c r="G218" s="49" t="s">
        <v>2521</v>
      </c>
      <c r="H218" s="65" t="s">
        <v>2302</v>
      </c>
      <c r="I218" s="49"/>
      <c r="J218" s="49" t="s">
        <v>6790</v>
      </c>
      <c r="K218" s="49"/>
      <c r="L218" s="43" t="s">
        <v>91</v>
      </c>
      <c r="M218" s="127">
        <v>0</v>
      </c>
      <c r="N218" s="43" t="s">
        <v>7779</v>
      </c>
      <c r="O218" s="43" t="s">
        <v>7784</v>
      </c>
      <c r="P218" s="99" t="s">
        <v>91</v>
      </c>
      <c r="Q218" s="99" t="s">
        <v>54</v>
      </c>
      <c r="R218" s="99"/>
      <c r="S218" s="99"/>
    </row>
    <row r="219" spans="1:19" x14ac:dyDescent="0.25">
      <c r="A219" s="99" t="s">
        <v>55</v>
      </c>
      <c r="B219" s="70">
        <v>13</v>
      </c>
      <c r="C219" s="49" t="s">
        <v>2099</v>
      </c>
      <c r="D219" s="43" t="s">
        <v>2883</v>
      </c>
      <c r="E219" s="49" t="s">
        <v>7361</v>
      </c>
      <c r="F219" s="62" t="s">
        <v>7013</v>
      </c>
      <c r="G219" s="49" t="s">
        <v>2522</v>
      </c>
      <c r="H219" s="65" t="s">
        <v>2303</v>
      </c>
      <c r="I219" s="49"/>
      <c r="J219" s="49" t="s">
        <v>6790</v>
      </c>
      <c r="K219" s="49"/>
      <c r="L219" s="43" t="s">
        <v>91</v>
      </c>
      <c r="M219" s="127">
        <v>0</v>
      </c>
      <c r="N219" s="43" t="s">
        <v>7779</v>
      </c>
      <c r="O219" s="43" t="s">
        <v>7784</v>
      </c>
      <c r="P219" s="99" t="s">
        <v>91</v>
      </c>
      <c r="Q219" s="99" t="s">
        <v>54</v>
      </c>
      <c r="R219" s="99"/>
      <c r="S219" s="99"/>
    </row>
    <row r="220" spans="1:19" x14ac:dyDescent="0.25">
      <c r="A220" s="99" t="s">
        <v>55</v>
      </c>
      <c r="B220" s="70">
        <v>14</v>
      </c>
      <c r="C220" s="49" t="s">
        <v>2100</v>
      </c>
      <c r="D220" s="43" t="s">
        <v>2884</v>
      </c>
      <c r="E220" s="49" t="s">
        <v>7353</v>
      </c>
      <c r="F220" s="62" t="s">
        <v>7014</v>
      </c>
      <c r="G220" s="49" t="s">
        <v>2523</v>
      </c>
      <c r="H220" s="65" t="s">
        <v>2304</v>
      </c>
      <c r="I220" s="49"/>
      <c r="J220" s="49" t="s">
        <v>6790</v>
      </c>
      <c r="K220" s="49"/>
      <c r="L220" s="46" t="s">
        <v>91</v>
      </c>
      <c r="M220" s="130">
        <v>0</v>
      </c>
      <c r="N220" s="46" t="s">
        <v>7779</v>
      </c>
      <c r="O220" s="46" t="s">
        <v>7784</v>
      </c>
      <c r="P220" s="99" t="s">
        <v>91</v>
      </c>
      <c r="Q220" s="99" t="s">
        <v>54</v>
      </c>
      <c r="R220" s="99"/>
      <c r="S220" s="99"/>
    </row>
    <row r="221" spans="1:19" x14ac:dyDescent="0.25">
      <c r="A221" s="99" t="s">
        <v>55</v>
      </c>
      <c r="B221" s="70">
        <v>15</v>
      </c>
      <c r="C221" s="49" t="s">
        <v>2090</v>
      </c>
      <c r="D221" s="43" t="s">
        <v>2874</v>
      </c>
      <c r="E221" s="49" t="s">
        <v>7362</v>
      </c>
      <c r="F221" s="62" t="s">
        <v>7015</v>
      </c>
      <c r="G221" s="49" t="s">
        <v>2513</v>
      </c>
      <c r="H221" s="43" t="s">
        <v>2295</v>
      </c>
      <c r="I221" s="49"/>
      <c r="J221" s="49" t="s">
        <v>6790</v>
      </c>
      <c r="K221" s="49"/>
      <c r="L221" s="43" t="s">
        <v>6769</v>
      </c>
      <c r="M221" s="127">
        <v>0</v>
      </c>
      <c r="N221" s="43" t="s">
        <v>7779</v>
      </c>
      <c r="O221" s="43" t="s">
        <v>7784</v>
      </c>
      <c r="P221" s="99" t="s">
        <v>6773</v>
      </c>
      <c r="Q221" s="99" t="s">
        <v>54</v>
      </c>
      <c r="R221" s="99"/>
      <c r="S221" s="99"/>
    </row>
    <row r="222" spans="1:19" x14ac:dyDescent="0.25">
      <c r="A222" s="99" t="s">
        <v>55</v>
      </c>
      <c r="B222" s="70">
        <v>16</v>
      </c>
      <c r="C222" s="49" t="s">
        <v>2094</v>
      </c>
      <c r="D222" s="65" t="s">
        <v>2880</v>
      </c>
      <c r="E222" s="49" t="s">
        <v>7363</v>
      </c>
      <c r="F222" s="62" t="s">
        <v>7016</v>
      </c>
      <c r="G222" s="49" t="s">
        <v>2517</v>
      </c>
      <c r="H222" s="43" t="s">
        <v>2298</v>
      </c>
      <c r="I222" s="49"/>
      <c r="J222" s="49" t="s">
        <v>6790</v>
      </c>
      <c r="K222" s="49"/>
      <c r="L222" s="43" t="s">
        <v>6769</v>
      </c>
      <c r="M222" s="127">
        <v>0</v>
      </c>
      <c r="N222" s="43" t="s">
        <v>7779</v>
      </c>
      <c r="O222" s="43" t="s">
        <v>7784</v>
      </c>
      <c r="P222" s="99" t="s">
        <v>1418</v>
      </c>
      <c r="Q222" s="99" t="s">
        <v>54</v>
      </c>
      <c r="R222" s="99"/>
      <c r="S222" s="99"/>
    </row>
    <row r="223" spans="1:19" x14ac:dyDescent="0.25">
      <c r="A223" s="99" t="s">
        <v>55</v>
      </c>
      <c r="B223" s="69">
        <v>17</v>
      </c>
      <c r="C223" s="48" t="s">
        <v>137</v>
      </c>
      <c r="D223" s="49" t="s">
        <v>1491</v>
      </c>
      <c r="E223" s="43" t="s">
        <v>7364</v>
      </c>
      <c r="F223" s="61" t="s">
        <v>7017</v>
      </c>
      <c r="G223" s="48" t="s">
        <v>359</v>
      </c>
      <c r="H223" s="48" t="s">
        <v>360</v>
      </c>
      <c r="I223" s="48" t="s">
        <v>1876</v>
      </c>
      <c r="J223" s="49" t="s">
        <v>2914</v>
      </c>
      <c r="K223" s="49" t="s">
        <v>6789</v>
      </c>
      <c r="L223" s="48" t="s">
        <v>91</v>
      </c>
      <c r="M223" s="132">
        <v>0</v>
      </c>
      <c r="N223" s="50" t="s">
        <v>7779</v>
      </c>
      <c r="O223" s="50" t="s">
        <v>7784</v>
      </c>
      <c r="P223" s="99" t="s">
        <v>92</v>
      </c>
      <c r="Q223" s="99" t="s">
        <v>54</v>
      </c>
      <c r="R223" s="99"/>
      <c r="S223" s="99"/>
    </row>
    <row r="224" spans="1:19" x14ac:dyDescent="0.25">
      <c r="A224" s="99" t="s">
        <v>55</v>
      </c>
      <c r="B224" s="70">
        <v>18</v>
      </c>
      <c r="C224" s="47" t="s">
        <v>136</v>
      </c>
      <c r="D224" s="49" t="s">
        <v>1440</v>
      </c>
      <c r="E224" s="49" t="s">
        <v>7365</v>
      </c>
      <c r="F224" s="61" t="s">
        <v>1709</v>
      </c>
      <c r="G224" s="47" t="s">
        <v>357</v>
      </c>
      <c r="H224" s="47" t="s">
        <v>358</v>
      </c>
      <c r="I224" s="47" t="s">
        <v>2034</v>
      </c>
      <c r="J224" s="49" t="s">
        <v>6790</v>
      </c>
      <c r="K224" s="49"/>
      <c r="L224" s="47" t="s">
        <v>91</v>
      </c>
      <c r="M224" s="129">
        <v>0</v>
      </c>
      <c r="N224" s="49" t="s">
        <v>7779</v>
      </c>
      <c r="O224" s="49" t="s">
        <v>7784</v>
      </c>
      <c r="P224" s="99" t="s">
        <v>91</v>
      </c>
      <c r="Q224" s="99" t="s">
        <v>54</v>
      </c>
      <c r="R224" s="99"/>
      <c r="S224" s="99"/>
    </row>
    <row r="225" spans="1:19" x14ac:dyDescent="0.25">
      <c r="A225" s="99" t="s">
        <v>66</v>
      </c>
      <c r="B225" s="70">
        <v>-99</v>
      </c>
      <c r="C225" s="50" t="s">
        <v>2278</v>
      </c>
      <c r="D225" s="47" t="s">
        <v>5958</v>
      </c>
      <c r="E225" s="49"/>
      <c r="F225" s="49"/>
      <c r="G225" s="49" t="s">
        <v>2710</v>
      </c>
      <c r="H225" s="43" t="s">
        <v>2481</v>
      </c>
      <c r="I225" s="49"/>
      <c r="J225" s="49" t="s">
        <v>2913</v>
      </c>
      <c r="K225" s="49" t="s">
        <v>6789</v>
      </c>
      <c r="L225" s="43" t="s">
        <v>91</v>
      </c>
      <c r="M225" s="127">
        <v>0</v>
      </c>
      <c r="N225" s="43" t="s">
        <v>7779</v>
      </c>
      <c r="O225" s="43"/>
      <c r="P225" s="99" t="s">
        <v>92</v>
      </c>
      <c r="Q225" s="99" t="s">
        <v>54</v>
      </c>
      <c r="R225" s="99"/>
      <c r="S225" s="99"/>
    </row>
    <row r="226" spans="1:19" x14ac:dyDescent="0.25">
      <c r="A226" s="117" t="s">
        <v>66</v>
      </c>
      <c r="B226" s="70">
        <v>-99</v>
      </c>
      <c r="C226" s="43" t="s">
        <v>5998</v>
      </c>
      <c r="D226" s="99"/>
      <c r="E226" s="43"/>
      <c r="F226" s="99"/>
      <c r="G226" s="43" t="s">
        <v>6103</v>
      </c>
      <c r="H226" s="43" t="s">
        <v>6104</v>
      </c>
      <c r="I226" s="99"/>
      <c r="J226" s="43" t="s">
        <v>6790</v>
      </c>
      <c r="K226" s="43"/>
      <c r="L226" s="43" t="s">
        <v>6770</v>
      </c>
      <c r="M226" s="127"/>
      <c r="N226" s="43"/>
      <c r="O226" s="43"/>
      <c r="P226" s="112" t="s">
        <v>6773</v>
      </c>
      <c r="Q226" s="112" t="s">
        <v>54</v>
      </c>
      <c r="R226" s="46"/>
      <c r="S226" s="46"/>
    </row>
    <row r="227" spans="1:19" x14ac:dyDescent="0.25">
      <c r="A227" s="117" t="s">
        <v>66</v>
      </c>
      <c r="B227" s="70">
        <v>-99</v>
      </c>
      <c r="C227" s="43" t="s">
        <v>5997</v>
      </c>
      <c r="D227" s="99"/>
      <c r="E227" s="43"/>
      <c r="F227" s="99"/>
      <c r="G227" s="43" t="s">
        <v>6101</v>
      </c>
      <c r="H227" s="43" t="s">
        <v>6102</v>
      </c>
      <c r="I227" s="99"/>
      <c r="J227" s="43" t="s">
        <v>6790</v>
      </c>
      <c r="K227" s="43"/>
      <c r="L227" s="43" t="s">
        <v>6771</v>
      </c>
      <c r="M227" s="127"/>
      <c r="N227" s="43"/>
      <c r="O227" s="43"/>
      <c r="P227" s="112" t="s">
        <v>3302</v>
      </c>
      <c r="Q227" s="112" t="s">
        <v>54</v>
      </c>
      <c r="R227" s="46"/>
      <c r="S227" s="46"/>
    </row>
    <row r="228" spans="1:19" x14ac:dyDescent="0.25">
      <c r="A228" s="117" t="s">
        <v>66</v>
      </c>
      <c r="B228" s="70">
        <v>-99</v>
      </c>
      <c r="C228" s="43" t="s">
        <v>292</v>
      </c>
      <c r="D228" s="99"/>
      <c r="E228" s="43"/>
      <c r="F228" s="99"/>
      <c r="G228" s="43" t="s">
        <v>292</v>
      </c>
      <c r="H228" s="43" t="s">
        <v>292</v>
      </c>
      <c r="I228" s="99"/>
      <c r="J228" s="43" t="s">
        <v>6790</v>
      </c>
      <c r="K228" s="43"/>
      <c r="L228" s="46" t="s">
        <v>6770</v>
      </c>
      <c r="M228" s="100" t="s">
        <v>7778</v>
      </c>
      <c r="N228" s="99" t="s">
        <v>7780</v>
      </c>
      <c r="O228" s="99"/>
      <c r="P228" s="112"/>
      <c r="Q228" s="112" t="s">
        <v>54</v>
      </c>
      <c r="R228" s="46"/>
      <c r="S228" s="46"/>
    </row>
    <row r="229" spans="1:19" x14ac:dyDescent="0.25">
      <c r="A229" s="101" t="s">
        <v>66</v>
      </c>
      <c r="B229" s="88">
        <v>1</v>
      </c>
      <c r="C229" s="89" t="s">
        <v>93</v>
      </c>
      <c r="D229" s="89" t="s">
        <v>1468</v>
      </c>
      <c r="E229" s="90" t="s">
        <v>1667</v>
      </c>
      <c r="F229" s="89" t="s">
        <v>6971</v>
      </c>
      <c r="G229" s="89" t="s">
        <v>277</v>
      </c>
      <c r="H229" s="89" t="s">
        <v>278</v>
      </c>
      <c r="I229" s="89" t="s">
        <v>1848</v>
      </c>
      <c r="J229" s="91" t="s">
        <v>6790</v>
      </c>
      <c r="K229" s="91"/>
      <c r="L229" s="89" t="s">
        <v>91</v>
      </c>
      <c r="M229" s="128" t="s">
        <v>7778</v>
      </c>
      <c r="N229" s="91" t="s">
        <v>7780</v>
      </c>
      <c r="O229" s="91" t="s">
        <v>7783</v>
      </c>
      <c r="P229" s="101" t="s">
        <v>91</v>
      </c>
      <c r="Q229" s="101" t="s">
        <v>54</v>
      </c>
      <c r="R229" s="101"/>
      <c r="S229" s="101"/>
    </row>
    <row r="230" spans="1:19" x14ac:dyDescent="0.25">
      <c r="A230" s="99" t="s">
        <v>66</v>
      </c>
      <c r="B230" s="70">
        <v>2</v>
      </c>
      <c r="C230" s="47" t="s">
        <v>129</v>
      </c>
      <c r="D230" s="47" t="s">
        <v>1495</v>
      </c>
      <c r="E230" s="49" t="s">
        <v>7377</v>
      </c>
      <c r="F230" s="47" t="s">
        <v>6929</v>
      </c>
      <c r="G230" s="47" t="s">
        <v>344</v>
      </c>
      <c r="H230" s="47" t="s">
        <v>456</v>
      </c>
      <c r="I230" s="61" t="s">
        <v>1924</v>
      </c>
      <c r="J230" s="49" t="s">
        <v>6790</v>
      </c>
      <c r="K230" s="49"/>
      <c r="L230" s="87" t="s">
        <v>6770</v>
      </c>
      <c r="M230" s="134" t="s">
        <v>7778</v>
      </c>
      <c r="N230" s="87" t="s">
        <v>7780</v>
      </c>
      <c r="O230" s="87" t="s">
        <v>7783</v>
      </c>
      <c r="P230" s="99" t="s">
        <v>100</v>
      </c>
      <c r="Q230" s="99" t="s">
        <v>54</v>
      </c>
      <c r="R230" s="99"/>
      <c r="S230" s="99"/>
    </row>
    <row r="231" spans="1:19" x14ac:dyDescent="0.25">
      <c r="A231" s="99" t="s">
        <v>66</v>
      </c>
      <c r="B231" s="70">
        <v>3</v>
      </c>
      <c r="C231" s="47" t="s">
        <v>196</v>
      </c>
      <c r="D231" s="47" t="s">
        <v>1600</v>
      </c>
      <c r="E231" s="49" t="s">
        <v>6878</v>
      </c>
      <c r="F231" s="47" t="s">
        <v>6858</v>
      </c>
      <c r="G231" s="47" t="s">
        <v>454</v>
      </c>
      <c r="H231" s="47" t="s">
        <v>455</v>
      </c>
      <c r="I231" s="61" t="s">
        <v>1923</v>
      </c>
      <c r="J231" s="49" t="s">
        <v>6790</v>
      </c>
      <c r="K231" s="49"/>
      <c r="L231" s="47" t="s">
        <v>153</v>
      </c>
      <c r="M231" s="129" t="s">
        <v>7778</v>
      </c>
      <c r="N231" s="49" t="s">
        <v>7779</v>
      </c>
      <c r="O231" s="49" t="s">
        <v>7783</v>
      </c>
      <c r="P231" s="99" t="s">
        <v>153</v>
      </c>
      <c r="Q231" s="99" t="s">
        <v>54</v>
      </c>
      <c r="R231" s="99"/>
      <c r="S231" s="99"/>
    </row>
    <row r="232" spans="1:19" x14ac:dyDescent="0.25">
      <c r="A232" s="99" t="s">
        <v>66</v>
      </c>
      <c r="B232" s="70">
        <v>5</v>
      </c>
      <c r="C232" s="49" t="s">
        <v>2279</v>
      </c>
      <c r="D232" s="43" t="s">
        <v>2760</v>
      </c>
      <c r="E232" s="49" t="s">
        <v>7368</v>
      </c>
      <c r="F232" s="62" t="s">
        <v>7026</v>
      </c>
      <c r="G232" s="49" t="s">
        <v>2711</v>
      </c>
      <c r="H232" s="43" t="s">
        <v>2482</v>
      </c>
      <c r="I232" s="49"/>
      <c r="J232" s="49" t="s">
        <v>6849</v>
      </c>
      <c r="K232" s="49" t="s">
        <v>6789</v>
      </c>
      <c r="L232" s="43" t="s">
        <v>91</v>
      </c>
      <c r="M232" s="127">
        <v>0</v>
      </c>
      <c r="N232" s="43" t="s">
        <v>7779</v>
      </c>
      <c r="O232" s="43" t="s">
        <v>7784</v>
      </c>
      <c r="P232" s="99" t="s">
        <v>92</v>
      </c>
      <c r="Q232" s="99" t="s">
        <v>54</v>
      </c>
      <c r="R232" s="99" t="s">
        <v>6850</v>
      </c>
      <c r="S232" s="99"/>
    </row>
    <row r="233" spans="1:19" x14ac:dyDescent="0.25">
      <c r="A233" s="99" t="s">
        <v>66</v>
      </c>
      <c r="B233" s="70">
        <v>6</v>
      </c>
      <c r="C233" s="48" t="s">
        <v>198</v>
      </c>
      <c r="D233" s="47" t="s">
        <v>5958</v>
      </c>
      <c r="E233" s="49" t="s">
        <v>7354</v>
      </c>
      <c r="F233" s="61" t="s">
        <v>7027</v>
      </c>
      <c r="G233" s="47" t="s">
        <v>459</v>
      </c>
      <c r="H233" s="47" t="s">
        <v>460</v>
      </c>
      <c r="I233" s="61" t="s">
        <v>1926</v>
      </c>
      <c r="J233" s="49" t="s">
        <v>2913</v>
      </c>
      <c r="K233" s="49" t="s">
        <v>6789</v>
      </c>
      <c r="L233" s="47" t="s">
        <v>91</v>
      </c>
      <c r="M233" s="129">
        <v>0</v>
      </c>
      <c r="N233" s="49" t="s">
        <v>7779</v>
      </c>
      <c r="O233" s="49" t="s">
        <v>7784</v>
      </c>
      <c r="P233" s="99" t="s">
        <v>92</v>
      </c>
      <c r="Q233" s="99" t="s">
        <v>54</v>
      </c>
      <c r="R233" s="99"/>
      <c r="S233" s="99"/>
    </row>
    <row r="234" spans="1:19" x14ac:dyDescent="0.25">
      <c r="A234" s="99" t="s">
        <v>66</v>
      </c>
      <c r="B234" s="70">
        <v>7</v>
      </c>
      <c r="C234" s="47" t="s">
        <v>197</v>
      </c>
      <c r="D234" s="47" t="s">
        <v>1498</v>
      </c>
      <c r="E234" s="49" t="s">
        <v>7369</v>
      </c>
      <c r="F234" s="61" t="s">
        <v>7028</v>
      </c>
      <c r="G234" s="47" t="s">
        <v>457</v>
      </c>
      <c r="H234" s="47" t="s">
        <v>458</v>
      </c>
      <c r="I234" s="61" t="s">
        <v>1925</v>
      </c>
      <c r="J234" s="49" t="s">
        <v>2915</v>
      </c>
      <c r="K234" s="49" t="s">
        <v>6789</v>
      </c>
      <c r="L234" s="47" t="s">
        <v>91</v>
      </c>
      <c r="M234" s="129">
        <v>0</v>
      </c>
      <c r="N234" s="49" t="s">
        <v>7779</v>
      </c>
      <c r="O234" s="49" t="s">
        <v>7784</v>
      </c>
      <c r="P234" s="99" t="s">
        <v>92</v>
      </c>
      <c r="Q234" s="99" t="s">
        <v>54</v>
      </c>
      <c r="R234" s="99"/>
      <c r="S234" s="99"/>
    </row>
    <row r="235" spans="1:19" x14ac:dyDescent="0.25">
      <c r="A235" s="99" t="s">
        <v>66</v>
      </c>
      <c r="B235" s="70">
        <v>8</v>
      </c>
      <c r="C235" s="47" t="s">
        <v>199</v>
      </c>
      <c r="D235" s="47" t="s">
        <v>1499</v>
      </c>
      <c r="E235" s="49" t="s">
        <v>1682</v>
      </c>
      <c r="F235" s="61" t="s">
        <v>6942</v>
      </c>
      <c r="G235" s="47" t="s">
        <v>461</v>
      </c>
      <c r="H235" s="47" t="s">
        <v>462</v>
      </c>
      <c r="I235" s="61" t="s">
        <v>1682</v>
      </c>
      <c r="J235" s="49" t="s">
        <v>2904</v>
      </c>
      <c r="K235" s="49" t="s">
        <v>6789</v>
      </c>
      <c r="L235" s="47" t="s">
        <v>91</v>
      </c>
      <c r="M235" s="129">
        <v>0</v>
      </c>
      <c r="N235" s="49" t="s">
        <v>7779</v>
      </c>
      <c r="O235" s="49" t="s">
        <v>7784</v>
      </c>
      <c r="P235" s="99" t="s">
        <v>92</v>
      </c>
      <c r="Q235" s="99" t="s">
        <v>54</v>
      </c>
      <c r="R235" s="99"/>
      <c r="S235" s="99"/>
    </row>
    <row r="236" spans="1:19" x14ac:dyDescent="0.25">
      <c r="A236" s="99" t="s">
        <v>66</v>
      </c>
      <c r="B236" s="70">
        <v>9</v>
      </c>
      <c r="C236" s="49" t="s">
        <v>2280</v>
      </c>
      <c r="D236" s="43" t="s">
        <v>2762</v>
      </c>
      <c r="E236" s="49" t="s">
        <v>7366</v>
      </c>
      <c r="F236" s="62" t="s">
        <v>7029</v>
      </c>
      <c r="G236" s="49" t="s">
        <v>2712</v>
      </c>
      <c r="H236" s="43" t="s">
        <v>2483</v>
      </c>
      <c r="I236" s="49"/>
      <c r="J236" s="49" t="s">
        <v>6790</v>
      </c>
      <c r="K236" s="49"/>
      <c r="L236" s="43" t="s">
        <v>6769</v>
      </c>
      <c r="M236" s="127">
        <v>0</v>
      </c>
      <c r="N236" s="43" t="s">
        <v>7779</v>
      </c>
      <c r="O236" s="43" t="s">
        <v>7784</v>
      </c>
      <c r="P236" s="99" t="s">
        <v>1828</v>
      </c>
      <c r="Q236" s="99" t="s">
        <v>54</v>
      </c>
      <c r="R236" s="99"/>
      <c r="S236" s="99"/>
    </row>
    <row r="237" spans="1:19" x14ac:dyDescent="0.25">
      <c r="A237" s="99" t="s">
        <v>66</v>
      </c>
      <c r="B237" s="70">
        <v>10</v>
      </c>
      <c r="C237" s="49" t="s">
        <v>2281</v>
      </c>
      <c r="D237" s="43" t="s">
        <v>2763</v>
      </c>
      <c r="E237" s="49" t="s">
        <v>7367</v>
      </c>
      <c r="F237" s="62" t="s">
        <v>7030</v>
      </c>
      <c r="G237" s="49" t="s">
        <v>2713</v>
      </c>
      <c r="H237" s="43" t="s">
        <v>2484</v>
      </c>
      <c r="I237" s="49"/>
      <c r="J237" s="49" t="s">
        <v>6790</v>
      </c>
      <c r="K237" s="49"/>
      <c r="L237" s="43" t="s">
        <v>6769</v>
      </c>
      <c r="M237" s="127">
        <v>0</v>
      </c>
      <c r="N237" s="43" t="s">
        <v>7779</v>
      </c>
      <c r="O237" s="43" t="s">
        <v>7784</v>
      </c>
      <c r="P237" s="99" t="s">
        <v>262</v>
      </c>
      <c r="Q237" s="99" t="s">
        <v>54</v>
      </c>
      <c r="R237" s="99"/>
      <c r="S237" s="99"/>
    </row>
    <row r="238" spans="1:19" x14ac:dyDescent="0.25">
      <c r="A238" s="99" t="s">
        <v>66</v>
      </c>
      <c r="B238" s="70">
        <v>11</v>
      </c>
      <c r="C238" s="47" t="s">
        <v>200</v>
      </c>
      <c r="D238" s="47" t="s">
        <v>1441</v>
      </c>
      <c r="E238" s="49" t="s">
        <v>7370</v>
      </c>
      <c r="F238" s="61" t="s">
        <v>1753</v>
      </c>
      <c r="G238" s="49" t="s">
        <v>2714</v>
      </c>
      <c r="H238" s="47" t="s">
        <v>463</v>
      </c>
      <c r="I238" s="61" t="s">
        <v>1927</v>
      </c>
      <c r="J238" s="49" t="s">
        <v>6790</v>
      </c>
      <c r="K238" s="49"/>
      <c r="L238" s="43" t="s">
        <v>6769</v>
      </c>
      <c r="M238" s="127">
        <v>0</v>
      </c>
      <c r="N238" s="43" t="s">
        <v>7779</v>
      </c>
      <c r="O238" s="43" t="s">
        <v>7784</v>
      </c>
      <c r="P238" s="99" t="s">
        <v>195</v>
      </c>
      <c r="Q238" s="99" t="s">
        <v>54</v>
      </c>
      <c r="R238" s="99"/>
      <c r="S238" s="99"/>
    </row>
    <row r="239" spans="1:19" x14ac:dyDescent="0.25">
      <c r="A239" s="99" t="s">
        <v>66</v>
      </c>
      <c r="B239" s="70">
        <v>12</v>
      </c>
      <c r="C239" s="47" t="s">
        <v>201</v>
      </c>
      <c r="D239" s="47" t="s">
        <v>1442</v>
      </c>
      <c r="E239" s="49" t="s">
        <v>7371</v>
      </c>
      <c r="F239" s="61" t="s">
        <v>1754</v>
      </c>
      <c r="G239" s="49" t="s">
        <v>2715</v>
      </c>
      <c r="H239" s="47" t="s">
        <v>464</v>
      </c>
      <c r="I239" s="61" t="s">
        <v>1928</v>
      </c>
      <c r="J239" s="49" t="s">
        <v>6790</v>
      </c>
      <c r="K239" s="49"/>
      <c r="L239" s="43" t="s">
        <v>6769</v>
      </c>
      <c r="M239" s="127">
        <v>0</v>
      </c>
      <c r="N239" s="43" t="s">
        <v>7779</v>
      </c>
      <c r="O239" s="43" t="s">
        <v>7784</v>
      </c>
      <c r="P239" s="99" t="s">
        <v>195</v>
      </c>
      <c r="Q239" s="99" t="s">
        <v>54</v>
      </c>
      <c r="R239" s="99"/>
      <c r="S239" s="99"/>
    </row>
    <row r="240" spans="1:19" x14ac:dyDescent="0.25">
      <c r="A240" s="99" t="s">
        <v>66</v>
      </c>
      <c r="B240" s="70">
        <v>14</v>
      </c>
      <c r="C240" s="49" t="s">
        <v>2282</v>
      </c>
      <c r="D240" s="43" t="s">
        <v>2765</v>
      </c>
      <c r="E240" s="49" t="s">
        <v>7372</v>
      </c>
      <c r="F240" s="62" t="s">
        <v>7031</v>
      </c>
      <c r="G240" s="49" t="s">
        <v>2716</v>
      </c>
      <c r="H240" s="43" t="s">
        <v>2485</v>
      </c>
      <c r="I240" s="49"/>
      <c r="J240" s="49" t="s">
        <v>3004</v>
      </c>
      <c r="K240" s="49" t="s">
        <v>6789</v>
      </c>
      <c r="L240" s="43" t="s">
        <v>91</v>
      </c>
      <c r="M240" s="127">
        <v>0</v>
      </c>
      <c r="N240" s="43" t="s">
        <v>7779</v>
      </c>
      <c r="O240" s="43" t="s">
        <v>7784</v>
      </c>
      <c r="P240" s="99" t="s">
        <v>92</v>
      </c>
      <c r="Q240" s="99" t="s">
        <v>54</v>
      </c>
      <c r="R240" s="99"/>
      <c r="S240" s="99"/>
    </row>
    <row r="241" spans="1:19" x14ac:dyDescent="0.25">
      <c r="A241" s="99" t="s">
        <v>66</v>
      </c>
      <c r="B241" s="70">
        <v>15</v>
      </c>
      <c r="C241" s="49" t="s">
        <v>2283</v>
      </c>
      <c r="D241" s="43" t="s">
        <v>2764</v>
      </c>
      <c r="E241" s="49" t="s">
        <v>7373</v>
      </c>
      <c r="F241" s="62" t="s">
        <v>7032</v>
      </c>
      <c r="G241" s="49" t="s">
        <v>2717</v>
      </c>
      <c r="H241" s="43" t="s">
        <v>2486</v>
      </c>
      <c r="I241" s="49"/>
      <c r="J241" s="49" t="s">
        <v>6790</v>
      </c>
      <c r="K241" s="49"/>
      <c r="L241" s="43" t="s">
        <v>6769</v>
      </c>
      <c r="M241" s="127">
        <v>0</v>
      </c>
      <c r="N241" s="43" t="s">
        <v>7779</v>
      </c>
      <c r="O241" s="43" t="s">
        <v>7784</v>
      </c>
      <c r="P241" s="99" t="s">
        <v>156</v>
      </c>
      <c r="Q241" s="99" t="s">
        <v>54</v>
      </c>
      <c r="R241" s="99"/>
      <c r="S241" s="99"/>
    </row>
    <row r="242" spans="1:19" x14ac:dyDescent="0.25">
      <c r="A242" s="101" t="s">
        <v>66</v>
      </c>
      <c r="B242" s="88">
        <v>16</v>
      </c>
      <c r="C242" s="89" t="s">
        <v>6812</v>
      </c>
      <c r="D242" s="89" t="s">
        <v>1440</v>
      </c>
      <c r="E242" s="90" t="s">
        <v>7380</v>
      </c>
      <c r="F242" s="89" t="s">
        <v>1709</v>
      </c>
      <c r="G242" s="89"/>
      <c r="H242" s="89"/>
      <c r="I242" s="89"/>
      <c r="J242" s="91" t="s">
        <v>6790</v>
      </c>
      <c r="K242" s="91"/>
      <c r="L242" s="89" t="s">
        <v>91</v>
      </c>
      <c r="M242" s="128">
        <v>0</v>
      </c>
      <c r="N242" s="91" t="s">
        <v>7779</v>
      </c>
      <c r="O242" s="91" t="s">
        <v>7784</v>
      </c>
      <c r="P242" s="101" t="s">
        <v>91</v>
      </c>
      <c r="Q242" s="101" t="s">
        <v>54</v>
      </c>
      <c r="R242" s="101"/>
      <c r="S242" s="101"/>
    </row>
    <row r="243" spans="1:19" x14ac:dyDescent="0.25">
      <c r="A243" s="116" t="s">
        <v>65</v>
      </c>
      <c r="B243" s="70">
        <v>-99</v>
      </c>
      <c r="C243" s="43" t="s">
        <v>292</v>
      </c>
      <c r="D243" s="99"/>
      <c r="E243" s="43"/>
      <c r="F243" s="99"/>
      <c r="G243" s="43" t="s">
        <v>292</v>
      </c>
      <c r="H243" s="43" t="s">
        <v>292</v>
      </c>
      <c r="I243" s="99"/>
      <c r="J243" s="43" t="s">
        <v>6790</v>
      </c>
      <c r="K243" s="43"/>
      <c r="L243" s="46" t="s">
        <v>6770</v>
      </c>
      <c r="M243" s="100" t="s">
        <v>7778</v>
      </c>
      <c r="N243" s="99" t="s">
        <v>7780</v>
      </c>
      <c r="O243" s="99"/>
      <c r="P243" s="112"/>
      <c r="Q243" s="112" t="s">
        <v>54</v>
      </c>
      <c r="R243" s="46"/>
      <c r="S243" s="46"/>
    </row>
    <row r="244" spans="1:19" x14ac:dyDescent="0.25">
      <c r="A244" s="101" t="s">
        <v>65</v>
      </c>
      <c r="B244" s="88">
        <v>1</v>
      </c>
      <c r="C244" s="89" t="s">
        <v>93</v>
      </c>
      <c r="D244" s="89" t="s">
        <v>1468</v>
      </c>
      <c r="E244" s="90" t="s">
        <v>1667</v>
      </c>
      <c r="F244" s="89" t="s">
        <v>6971</v>
      </c>
      <c r="G244" s="89" t="s">
        <v>277</v>
      </c>
      <c r="H244" s="89" t="s">
        <v>278</v>
      </c>
      <c r="I244" s="89" t="s">
        <v>1848</v>
      </c>
      <c r="J244" s="91" t="s">
        <v>6790</v>
      </c>
      <c r="K244" s="91"/>
      <c r="L244" s="89" t="s">
        <v>91</v>
      </c>
      <c r="M244" s="128" t="s">
        <v>7778</v>
      </c>
      <c r="N244" s="91" t="s">
        <v>7780</v>
      </c>
      <c r="O244" s="91" t="s">
        <v>7783</v>
      </c>
      <c r="P244" s="101" t="s">
        <v>91</v>
      </c>
      <c r="Q244" s="101" t="s">
        <v>54</v>
      </c>
      <c r="R244" s="101"/>
      <c r="S244" s="101"/>
    </row>
    <row r="245" spans="1:19" x14ac:dyDescent="0.25">
      <c r="A245" s="99" t="s">
        <v>65</v>
      </c>
      <c r="B245" s="70">
        <v>2</v>
      </c>
      <c r="C245" s="47" t="s">
        <v>129</v>
      </c>
      <c r="D245" s="47" t="s">
        <v>1467</v>
      </c>
      <c r="E245" s="49" t="s">
        <v>7377</v>
      </c>
      <c r="F245" s="47" t="s">
        <v>1683</v>
      </c>
      <c r="G245" s="47" t="s">
        <v>344</v>
      </c>
      <c r="H245" s="47" t="s">
        <v>345</v>
      </c>
      <c r="I245" s="61" t="s">
        <v>1874</v>
      </c>
      <c r="J245" s="49" t="s">
        <v>6790</v>
      </c>
      <c r="K245" s="49"/>
      <c r="L245" s="87" t="s">
        <v>6770</v>
      </c>
      <c r="M245" s="134" t="s">
        <v>7778</v>
      </c>
      <c r="N245" s="87" t="s">
        <v>7780</v>
      </c>
      <c r="O245" s="87" t="s">
        <v>7783</v>
      </c>
      <c r="P245" s="99" t="s">
        <v>100</v>
      </c>
      <c r="Q245" s="99" t="s">
        <v>54</v>
      </c>
      <c r="R245" s="99"/>
      <c r="S245" s="99"/>
    </row>
    <row r="246" spans="1:19" x14ac:dyDescent="0.25">
      <c r="A246" s="99" t="s">
        <v>65</v>
      </c>
      <c r="B246" s="70">
        <v>3</v>
      </c>
      <c r="C246" s="75" t="s">
        <v>193</v>
      </c>
      <c r="D246" s="47" t="s">
        <v>5743</v>
      </c>
      <c r="E246" s="49" t="s">
        <v>7378</v>
      </c>
      <c r="F246" s="47" t="s">
        <v>7033</v>
      </c>
      <c r="G246" s="47" t="s">
        <v>450</v>
      </c>
      <c r="H246" s="47" t="s">
        <v>451</v>
      </c>
      <c r="I246" s="61" t="s">
        <v>1921</v>
      </c>
      <c r="J246" s="49" t="s">
        <v>6790</v>
      </c>
      <c r="K246" s="49"/>
      <c r="L246" s="47" t="s">
        <v>91</v>
      </c>
      <c r="M246" s="129" t="s">
        <v>7778</v>
      </c>
      <c r="N246" s="49" t="s">
        <v>7779</v>
      </c>
      <c r="O246" s="49" t="s">
        <v>7783</v>
      </c>
      <c r="P246" s="99" t="s">
        <v>91</v>
      </c>
      <c r="Q246" s="99" t="s">
        <v>54</v>
      </c>
      <c r="R246" s="99"/>
      <c r="S246" s="99"/>
    </row>
    <row r="247" spans="1:19" x14ac:dyDescent="0.25">
      <c r="A247" s="99" t="s">
        <v>65</v>
      </c>
      <c r="B247" s="70">
        <v>4</v>
      </c>
      <c r="C247" s="50" t="s">
        <v>2277</v>
      </c>
      <c r="D247" s="55" t="s">
        <v>2766</v>
      </c>
      <c r="E247" s="49" t="s">
        <v>7379</v>
      </c>
      <c r="F247" s="49" t="s">
        <v>7034</v>
      </c>
      <c r="G247" s="49" t="s">
        <v>2709</v>
      </c>
      <c r="H247" s="43" t="s">
        <v>2480</v>
      </c>
      <c r="I247" s="49"/>
      <c r="J247" s="49" t="s">
        <v>6790</v>
      </c>
      <c r="K247" s="49"/>
      <c r="L247" s="43" t="s">
        <v>91</v>
      </c>
      <c r="M247" s="127">
        <v>0</v>
      </c>
      <c r="N247" s="43" t="s">
        <v>7779</v>
      </c>
      <c r="O247" s="43" t="s">
        <v>7784</v>
      </c>
      <c r="P247" s="99" t="s">
        <v>91</v>
      </c>
      <c r="Q247" s="99" t="s">
        <v>54</v>
      </c>
      <c r="R247" s="99"/>
      <c r="S247" s="99"/>
    </row>
    <row r="248" spans="1:19" x14ac:dyDescent="0.25">
      <c r="A248" s="99" t="s">
        <v>65</v>
      </c>
      <c r="B248" s="70">
        <v>5</v>
      </c>
      <c r="C248" s="47" t="s">
        <v>194</v>
      </c>
      <c r="D248" s="47" t="s">
        <v>5957</v>
      </c>
      <c r="E248" s="49" t="s">
        <v>7380</v>
      </c>
      <c r="F248" s="47" t="s">
        <v>7035</v>
      </c>
      <c r="G248" s="47" t="s">
        <v>452</v>
      </c>
      <c r="H248" s="47" t="s">
        <v>453</v>
      </c>
      <c r="I248" s="61" t="s">
        <v>1922</v>
      </c>
      <c r="J248" s="49" t="s">
        <v>6790</v>
      </c>
      <c r="K248" s="49"/>
      <c r="L248" s="47" t="s">
        <v>91</v>
      </c>
      <c r="M248" s="129">
        <v>0</v>
      </c>
      <c r="N248" s="49" t="s">
        <v>7779</v>
      </c>
      <c r="O248" s="49" t="s">
        <v>7784</v>
      </c>
      <c r="P248" s="99" t="s">
        <v>91</v>
      </c>
      <c r="Q248" s="99" t="s">
        <v>54</v>
      </c>
      <c r="R248" s="99"/>
      <c r="S248" s="99"/>
    </row>
    <row r="249" spans="1:19" x14ac:dyDescent="0.25">
      <c r="A249" s="99" t="s">
        <v>58</v>
      </c>
      <c r="B249" s="70">
        <v>-99</v>
      </c>
      <c r="C249" s="43" t="s">
        <v>292</v>
      </c>
      <c r="D249" s="99"/>
      <c r="E249" s="43"/>
      <c r="F249" s="99"/>
      <c r="G249" s="43" t="s">
        <v>292</v>
      </c>
      <c r="H249" s="43" t="s">
        <v>292</v>
      </c>
      <c r="I249" s="99"/>
      <c r="J249" s="43" t="s">
        <v>6790</v>
      </c>
      <c r="K249" s="43"/>
      <c r="L249" s="46" t="s">
        <v>6770</v>
      </c>
      <c r="M249" s="100" t="s">
        <v>7778</v>
      </c>
      <c r="N249" s="99" t="s">
        <v>7780</v>
      </c>
      <c r="O249" s="99"/>
      <c r="P249" s="112"/>
      <c r="Q249" s="112" t="s">
        <v>54</v>
      </c>
      <c r="R249" s="46"/>
      <c r="S249" s="46"/>
    </row>
    <row r="250" spans="1:19" x14ac:dyDescent="0.25">
      <c r="A250" s="101" t="s">
        <v>58</v>
      </c>
      <c r="B250" s="88">
        <v>1</v>
      </c>
      <c r="C250" s="89" t="s">
        <v>93</v>
      </c>
      <c r="D250" s="91" t="s">
        <v>1468</v>
      </c>
      <c r="E250" s="90" t="s">
        <v>1667</v>
      </c>
      <c r="F250" s="89" t="s">
        <v>6971</v>
      </c>
      <c r="G250" s="89" t="s">
        <v>277</v>
      </c>
      <c r="H250" s="89" t="s">
        <v>278</v>
      </c>
      <c r="I250" s="89" t="s">
        <v>1848</v>
      </c>
      <c r="J250" s="91" t="s">
        <v>6790</v>
      </c>
      <c r="K250" s="91"/>
      <c r="L250" s="89" t="s">
        <v>91</v>
      </c>
      <c r="M250" s="128" t="s">
        <v>7778</v>
      </c>
      <c r="N250" s="91" t="s">
        <v>7780</v>
      </c>
      <c r="O250" s="91" t="s">
        <v>7783</v>
      </c>
      <c r="P250" s="101" t="s">
        <v>91</v>
      </c>
      <c r="Q250" s="101" t="s">
        <v>54</v>
      </c>
      <c r="R250" s="101"/>
      <c r="S250" s="101"/>
    </row>
    <row r="251" spans="1:19" x14ac:dyDescent="0.25">
      <c r="A251" s="99" t="s">
        <v>58</v>
      </c>
      <c r="B251" s="70">
        <v>2</v>
      </c>
      <c r="C251" s="47" t="s">
        <v>121</v>
      </c>
      <c r="D251" s="49" t="s">
        <v>1495</v>
      </c>
      <c r="E251" s="49" t="s">
        <v>7381</v>
      </c>
      <c r="F251" s="47" t="s">
        <v>6929</v>
      </c>
      <c r="G251" s="47" t="s">
        <v>328</v>
      </c>
      <c r="H251" s="47" t="s">
        <v>390</v>
      </c>
      <c r="I251" s="61" t="s">
        <v>1891</v>
      </c>
      <c r="J251" s="49" t="s">
        <v>6790</v>
      </c>
      <c r="K251" s="49"/>
      <c r="L251" s="87" t="s">
        <v>6770</v>
      </c>
      <c r="M251" s="134" t="s">
        <v>7778</v>
      </c>
      <c r="N251" s="87" t="s">
        <v>7780</v>
      </c>
      <c r="O251" s="87" t="s">
        <v>7783</v>
      </c>
      <c r="P251" s="99" t="s">
        <v>100</v>
      </c>
      <c r="Q251" s="99" t="s">
        <v>54</v>
      </c>
      <c r="R251" s="99"/>
      <c r="S251" s="99"/>
    </row>
    <row r="252" spans="1:19" x14ac:dyDescent="0.25">
      <c r="A252" s="99" t="s">
        <v>58</v>
      </c>
      <c r="B252" s="70">
        <v>3</v>
      </c>
      <c r="C252" s="47" t="s">
        <v>159</v>
      </c>
      <c r="D252" s="49" t="s">
        <v>1434</v>
      </c>
      <c r="E252" s="49" t="s">
        <v>7429</v>
      </c>
      <c r="F252" s="61" t="s">
        <v>1732</v>
      </c>
      <c r="G252" s="47" t="s">
        <v>391</v>
      </c>
      <c r="H252" s="47" t="s">
        <v>392</v>
      </c>
      <c r="I252" s="61" t="s">
        <v>1892</v>
      </c>
      <c r="J252" s="49" t="s">
        <v>6790</v>
      </c>
      <c r="K252" s="49"/>
      <c r="L252" s="43" t="s">
        <v>6769</v>
      </c>
      <c r="M252" s="127" t="s">
        <v>7778</v>
      </c>
      <c r="N252" s="43" t="s">
        <v>7779</v>
      </c>
      <c r="O252" s="43" t="s">
        <v>7783</v>
      </c>
      <c r="P252" s="99" t="s">
        <v>156</v>
      </c>
      <c r="Q252" s="99" t="s">
        <v>54</v>
      </c>
      <c r="R252" s="99"/>
      <c r="S252" s="99"/>
    </row>
    <row r="253" spans="1:19" x14ac:dyDescent="0.25">
      <c r="A253" s="99" t="s">
        <v>58</v>
      </c>
      <c r="B253" s="70">
        <v>4</v>
      </c>
      <c r="C253" s="47" t="s">
        <v>160</v>
      </c>
      <c r="D253" s="49" t="s">
        <v>1435</v>
      </c>
      <c r="E253" s="49" t="s">
        <v>7430</v>
      </c>
      <c r="F253" s="61" t="s">
        <v>1733</v>
      </c>
      <c r="G253" s="47" t="s">
        <v>393</v>
      </c>
      <c r="H253" s="47" t="s">
        <v>394</v>
      </c>
      <c r="I253" s="61" t="s">
        <v>1893</v>
      </c>
      <c r="J253" s="49" t="s">
        <v>6790</v>
      </c>
      <c r="K253" s="49"/>
      <c r="L253" s="43" t="s">
        <v>6769</v>
      </c>
      <c r="M253" s="127" t="s">
        <v>7778</v>
      </c>
      <c r="N253" s="43" t="s">
        <v>7779</v>
      </c>
      <c r="O253" s="43" t="s">
        <v>7783</v>
      </c>
      <c r="P253" s="99" t="s">
        <v>156</v>
      </c>
      <c r="Q253" s="99" t="s">
        <v>54</v>
      </c>
      <c r="R253" s="99"/>
      <c r="S253" s="99"/>
    </row>
    <row r="254" spans="1:19" x14ac:dyDescent="0.25">
      <c r="A254" s="99" t="s">
        <v>58</v>
      </c>
      <c r="B254" s="70">
        <v>5</v>
      </c>
      <c r="C254" s="49" t="s">
        <v>2178</v>
      </c>
      <c r="D254" s="43" t="s">
        <v>6792</v>
      </c>
      <c r="E254" s="49" t="s">
        <v>7382</v>
      </c>
      <c r="F254" s="62" t="s">
        <v>7036</v>
      </c>
      <c r="G254" s="49" t="s">
        <v>2604</v>
      </c>
      <c r="H254" s="43" t="s">
        <v>2382</v>
      </c>
      <c r="I254" s="49"/>
      <c r="J254" s="49" t="s">
        <v>6790</v>
      </c>
      <c r="K254" s="49"/>
      <c r="L254" s="43" t="s">
        <v>6769</v>
      </c>
      <c r="M254" s="127">
        <v>0</v>
      </c>
      <c r="N254" s="43" t="s">
        <v>7779</v>
      </c>
      <c r="O254" s="43" t="s">
        <v>7784</v>
      </c>
      <c r="P254" s="99" t="s">
        <v>235</v>
      </c>
      <c r="Q254" s="99" t="s">
        <v>54</v>
      </c>
      <c r="R254" s="99"/>
      <c r="S254" s="99"/>
    </row>
    <row r="255" spans="1:19" x14ac:dyDescent="0.25">
      <c r="A255" s="99" t="s">
        <v>58</v>
      </c>
      <c r="B255" s="70">
        <v>6</v>
      </c>
      <c r="C255" s="47" t="s">
        <v>161</v>
      </c>
      <c r="D255" s="49" t="s">
        <v>1436</v>
      </c>
      <c r="E255" s="49" t="s">
        <v>7383</v>
      </c>
      <c r="F255" s="61" t="s">
        <v>1734</v>
      </c>
      <c r="G255" s="47" t="s">
        <v>395</v>
      </c>
      <c r="H255" s="47" t="s">
        <v>396</v>
      </c>
      <c r="I255" s="61" t="s">
        <v>1894</v>
      </c>
      <c r="J255" s="49" t="s">
        <v>6790</v>
      </c>
      <c r="K255" s="49"/>
      <c r="L255" s="43" t="s">
        <v>6769</v>
      </c>
      <c r="M255" s="127">
        <v>1</v>
      </c>
      <c r="N255" s="43" t="s">
        <v>7779</v>
      </c>
      <c r="O255" s="43" t="s">
        <v>7784</v>
      </c>
      <c r="P255" s="99" t="s">
        <v>157</v>
      </c>
      <c r="Q255" s="99" t="s">
        <v>54</v>
      </c>
      <c r="R255" s="99"/>
      <c r="S255" s="99"/>
    </row>
    <row r="256" spans="1:19" x14ac:dyDescent="0.25">
      <c r="A256" s="99" t="s">
        <v>58</v>
      </c>
      <c r="B256" s="72">
        <v>7</v>
      </c>
      <c r="C256" s="47" t="s">
        <v>162</v>
      </c>
      <c r="D256" s="49" t="s">
        <v>2771</v>
      </c>
      <c r="E256" s="49" t="s">
        <v>7384</v>
      </c>
      <c r="F256" s="61" t="s">
        <v>1735</v>
      </c>
      <c r="G256" s="47" t="s">
        <v>397</v>
      </c>
      <c r="H256" s="47" t="s">
        <v>398</v>
      </c>
      <c r="I256" s="61" t="s">
        <v>1895</v>
      </c>
      <c r="J256" s="49" t="s">
        <v>6790</v>
      </c>
      <c r="K256" s="49"/>
      <c r="L256" s="43" t="s">
        <v>6769</v>
      </c>
      <c r="M256" s="127">
        <v>0</v>
      </c>
      <c r="N256" s="43" t="s">
        <v>7779</v>
      </c>
      <c r="O256" s="43" t="s">
        <v>7784</v>
      </c>
      <c r="P256" s="99" t="s">
        <v>158</v>
      </c>
      <c r="Q256" s="99" t="s">
        <v>54</v>
      </c>
      <c r="R256" s="99"/>
      <c r="S256" s="99"/>
    </row>
    <row r="257" spans="1:19" x14ac:dyDescent="0.25">
      <c r="A257" s="99" t="s">
        <v>58</v>
      </c>
      <c r="B257" s="70">
        <v>8</v>
      </c>
      <c r="C257" s="49" t="s">
        <v>2173</v>
      </c>
      <c r="D257" s="43" t="s">
        <v>7039</v>
      </c>
      <c r="E257" s="49" t="s">
        <v>7388</v>
      </c>
      <c r="F257" s="62" t="s">
        <v>7040</v>
      </c>
      <c r="G257" s="49" t="s">
        <v>2599</v>
      </c>
      <c r="H257" s="43" t="s">
        <v>2377</v>
      </c>
      <c r="I257" s="49"/>
      <c r="J257" s="49" t="s">
        <v>6790</v>
      </c>
      <c r="K257" s="49"/>
      <c r="L257" s="43" t="s">
        <v>6769</v>
      </c>
      <c r="M257" s="127">
        <v>0</v>
      </c>
      <c r="N257" s="43" t="s">
        <v>7779</v>
      </c>
      <c r="O257" s="43" t="s">
        <v>7784</v>
      </c>
      <c r="P257" s="99" t="s">
        <v>2496</v>
      </c>
      <c r="Q257" s="99" t="s">
        <v>54</v>
      </c>
      <c r="R257" s="99"/>
      <c r="S257" s="99"/>
    </row>
    <row r="258" spans="1:19" x14ac:dyDescent="0.25">
      <c r="A258" s="99" t="s">
        <v>58</v>
      </c>
      <c r="B258" s="72">
        <v>9</v>
      </c>
      <c r="C258" s="49" t="s">
        <v>2175</v>
      </c>
      <c r="D258" s="43" t="s">
        <v>7038</v>
      </c>
      <c r="E258" s="49" t="s">
        <v>7387</v>
      </c>
      <c r="F258" s="62" t="s">
        <v>7041</v>
      </c>
      <c r="G258" s="49" t="s">
        <v>2601</v>
      </c>
      <c r="H258" s="43" t="s">
        <v>2379</v>
      </c>
      <c r="I258" s="49"/>
      <c r="J258" s="49" t="s">
        <v>6790</v>
      </c>
      <c r="K258" s="49"/>
      <c r="L258" s="43" t="s">
        <v>6769</v>
      </c>
      <c r="M258" s="127">
        <v>0</v>
      </c>
      <c r="N258" s="43" t="s">
        <v>7779</v>
      </c>
      <c r="O258" s="43" t="s">
        <v>7784</v>
      </c>
      <c r="P258" s="99" t="s">
        <v>158</v>
      </c>
      <c r="Q258" s="99" t="s">
        <v>54</v>
      </c>
      <c r="R258" s="99"/>
      <c r="S258" s="99"/>
    </row>
    <row r="259" spans="1:19" x14ac:dyDescent="0.25">
      <c r="A259" s="99" t="s">
        <v>58</v>
      </c>
      <c r="B259" s="72">
        <v>10</v>
      </c>
      <c r="C259" s="49" t="s">
        <v>2174</v>
      </c>
      <c r="D259" s="43" t="s">
        <v>7042</v>
      </c>
      <c r="E259" s="49" t="s">
        <v>7385</v>
      </c>
      <c r="F259" s="62" t="s">
        <v>7044</v>
      </c>
      <c r="G259" s="49" t="s">
        <v>2600</v>
      </c>
      <c r="H259" s="43" t="s">
        <v>2378</v>
      </c>
      <c r="I259" s="49"/>
      <c r="J259" s="49" t="s">
        <v>6790</v>
      </c>
      <c r="K259" s="49"/>
      <c r="L259" s="43" t="s">
        <v>6769</v>
      </c>
      <c r="M259" s="127">
        <v>0</v>
      </c>
      <c r="N259" s="43" t="s">
        <v>7779</v>
      </c>
      <c r="O259" s="43" t="s">
        <v>7784</v>
      </c>
      <c r="P259" s="99" t="s">
        <v>2496</v>
      </c>
      <c r="Q259" s="99" t="s">
        <v>54</v>
      </c>
      <c r="R259" s="99"/>
      <c r="S259" s="99"/>
    </row>
    <row r="260" spans="1:19" x14ac:dyDescent="0.25">
      <c r="A260" s="99" t="s">
        <v>58</v>
      </c>
      <c r="B260" s="72">
        <v>11</v>
      </c>
      <c r="C260" s="49" t="s">
        <v>2176</v>
      </c>
      <c r="D260" s="43" t="s">
        <v>7043</v>
      </c>
      <c r="E260" s="49" t="s">
        <v>7386</v>
      </c>
      <c r="F260" s="62" t="s">
        <v>7045</v>
      </c>
      <c r="G260" s="49" t="s">
        <v>2602</v>
      </c>
      <c r="H260" s="43" t="s">
        <v>2380</v>
      </c>
      <c r="I260" s="49"/>
      <c r="J260" s="49" t="s">
        <v>6790</v>
      </c>
      <c r="K260" s="49"/>
      <c r="L260" s="43" t="s">
        <v>6769</v>
      </c>
      <c r="M260" s="127">
        <v>0</v>
      </c>
      <c r="N260" s="43" t="s">
        <v>7779</v>
      </c>
      <c r="O260" s="43" t="s">
        <v>7784</v>
      </c>
      <c r="P260" s="99" t="s">
        <v>158</v>
      </c>
      <c r="Q260" s="99" t="s">
        <v>54</v>
      </c>
      <c r="R260" s="99"/>
      <c r="S260" s="99"/>
    </row>
    <row r="261" spans="1:19" x14ac:dyDescent="0.25">
      <c r="A261" s="99" t="s">
        <v>58</v>
      </c>
      <c r="B261" s="70">
        <v>12</v>
      </c>
      <c r="C261" s="49" t="s">
        <v>2177</v>
      </c>
      <c r="D261" s="43" t="s">
        <v>2772</v>
      </c>
      <c r="E261" s="49" t="s">
        <v>7389</v>
      </c>
      <c r="F261" s="62" t="s">
        <v>7037</v>
      </c>
      <c r="G261" s="49" t="s">
        <v>2603</v>
      </c>
      <c r="H261" s="43" t="s">
        <v>2381</v>
      </c>
      <c r="I261" s="49"/>
      <c r="J261" s="49" t="s">
        <v>6790</v>
      </c>
      <c r="K261" s="49"/>
      <c r="L261" s="43" t="s">
        <v>6769</v>
      </c>
      <c r="M261" s="127">
        <v>1</v>
      </c>
      <c r="N261" s="43" t="s">
        <v>7779</v>
      </c>
      <c r="O261" s="43" t="s">
        <v>7784</v>
      </c>
      <c r="P261" s="99" t="s">
        <v>195</v>
      </c>
      <c r="Q261" s="99" t="s">
        <v>54</v>
      </c>
      <c r="R261" s="99"/>
      <c r="S261" s="99"/>
    </row>
    <row r="262" spans="1:19" x14ac:dyDescent="0.25">
      <c r="A262" s="101" t="s">
        <v>58</v>
      </c>
      <c r="B262" s="88">
        <v>13</v>
      </c>
      <c r="C262" s="89" t="s">
        <v>6813</v>
      </c>
      <c r="D262" s="89" t="s">
        <v>1440</v>
      </c>
      <c r="E262" s="90" t="s">
        <v>7428</v>
      </c>
      <c r="F262" s="89" t="s">
        <v>1709</v>
      </c>
      <c r="G262" s="89"/>
      <c r="H262" s="89"/>
      <c r="I262" s="89"/>
      <c r="J262" s="91" t="s">
        <v>6790</v>
      </c>
      <c r="K262" s="91"/>
      <c r="L262" s="89" t="s">
        <v>91</v>
      </c>
      <c r="M262" s="128">
        <v>0</v>
      </c>
      <c r="N262" s="91" t="s">
        <v>7779</v>
      </c>
      <c r="O262" s="91" t="s">
        <v>7784</v>
      </c>
      <c r="P262" s="101" t="s">
        <v>91</v>
      </c>
      <c r="Q262" s="101" t="s">
        <v>54</v>
      </c>
      <c r="R262" s="101"/>
      <c r="S262" s="101"/>
    </row>
    <row r="263" spans="1:19" x14ac:dyDescent="0.25">
      <c r="A263" s="116" t="s">
        <v>57</v>
      </c>
      <c r="B263" s="70">
        <v>-99</v>
      </c>
      <c r="C263" s="43" t="s">
        <v>5969</v>
      </c>
      <c r="D263" s="99"/>
      <c r="E263" s="43"/>
      <c r="F263" s="99"/>
      <c r="G263" s="43" t="s">
        <v>6040</v>
      </c>
      <c r="H263" s="43" t="s">
        <v>6041</v>
      </c>
      <c r="I263" s="99"/>
      <c r="J263" s="43" t="s">
        <v>6790</v>
      </c>
      <c r="K263" s="43"/>
      <c r="L263" s="114" t="s">
        <v>6770</v>
      </c>
      <c r="M263" s="136"/>
      <c r="N263" s="114"/>
      <c r="O263" s="114"/>
      <c r="P263" s="112" t="s">
        <v>2494</v>
      </c>
      <c r="Q263" s="112" t="s">
        <v>54</v>
      </c>
      <c r="R263" s="46"/>
      <c r="S263" s="46"/>
    </row>
    <row r="264" spans="1:19" x14ac:dyDescent="0.25">
      <c r="A264" s="116" t="s">
        <v>57</v>
      </c>
      <c r="B264" s="70">
        <v>-99</v>
      </c>
      <c r="C264" s="43" t="s">
        <v>292</v>
      </c>
      <c r="D264" s="99"/>
      <c r="E264" s="43"/>
      <c r="F264" s="99"/>
      <c r="G264" s="43" t="s">
        <v>292</v>
      </c>
      <c r="H264" s="43" t="s">
        <v>292</v>
      </c>
      <c r="I264" s="99"/>
      <c r="J264" s="43" t="s">
        <v>6790</v>
      </c>
      <c r="K264" s="43"/>
      <c r="L264" s="46" t="s">
        <v>6770</v>
      </c>
      <c r="M264" s="100" t="s">
        <v>7778</v>
      </c>
      <c r="N264" s="99" t="s">
        <v>7780</v>
      </c>
      <c r="O264" s="99"/>
      <c r="P264" s="112"/>
      <c r="Q264" s="112" t="s">
        <v>54</v>
      </c>
      <c r="R264" s="46"/>
      <c r="S264" s="46"/>
    </row>
    <row r="265" spans="1:19" x14ac:dyDescent="0.25">
      <c r="A265" s="116" t="s">
        <v>57</v>
      </c>
      <c r="B265" s="70">
        <v>-99</v>
      </c>
      <c r="C265" s="43" t="s">
        <v>5968</v>
      </c>
      <c r="D265" s="99"/>
      <c r="E265" s="43"/>
      <c r="F265" s="99"/>
      <c r="G265" s="43" t="s">
        <v>6038</v>
      </c>
      <c r="H265" s="43" t="s">
        <v>6039</v>
      </c>
      <c r="I265" s="99"/>
      <c r="J265" s="43" t="s">
        <v>6790</v>
      </c>
      <c r="K265" s="43"/>
      <c r="L265" s="43" t="s">
        <v>6771</v>
      </c>
      <c r="M265" s="100"/>
      <c r="N265" s="99"/>
      <c r="O265" s="99"/>
      <c r="P265" s="112" t="s">
        <v>3302</v>
      </c>
      <c r="Q265" s="112" t="s">
        <v>54</v>
      </c>
      <c r="R265" s="46"/>
      <c r="S265" s="46"/>
    </row>
    <row r="266" spans="1:19" x14ac:dyDescent="0.25">
      <c r="A266" s="116" t="s">
        <v>57</v>
      </c>
      <c r="B266" s="70">
        <v>-99</v>
      </c>
      <c r="C266" s="43" t="s">
        <v>5970</v>
      </c>
      <c r="D266" s="99"/>
      <c r="E266" s="43"/>
      <c r="F266" s="99"/>
      <c r="G266" s="43" t="s">
        <v>6042</v>
      </c>
      <c r="H266" s="43" t="s">
        <v>6043</v>
      </c>
      <c r="I266" s="99"/>
      <c r="J266" s="43" t="s">
        <v>6790</v>
      </c>
      <c r="K266" s="43"/>
      <c r="L266" s="43" t="s">
        <v>6771</v>
      </c>
      <c r="M266" s="127"/>
      <c r="N266" s="43"/>
      <c r="O266" s="43"/>
      <c r="P266" s="112" t="s">
        <v>3302</v>
      </c>
      <c r="Q266" s="112" t="s">
        <v>54</v>
      </c>
      <c r="R266" s="46"/>
      <c r="S266" s="46"/>
    </row>
    <row r="267" spans="1:19" x14ac:dyDescent="0.25">
      <c r="A267" s="116" t="s">
        <v>57</v>
      </c>
      <c r="B267" s="70">
        <v>-99</v>
      </c>
      <c r="C267" s="43" t="s">
        <v>5971</v>
      </c>
      <c r="D267" s="99"/>
      <c r="E267" s="43"/>
      <c r="F267" s="99"/>
      <c r="G267" s="43" t="s">
        <v>6044</v>
      </c>
      <c r="H267" s="43" t="s">
        <v>6045</v>
      </c>
      <c r="I267" s="99"/>
      <c r="J267" s="43" t="s">
        <v>6790</v>
      </c>
      <c r="K267" s="43"/>
      <c r="L267" s="114" t="s">
        <v>6770</v>
      </c>
      <c r="M267" s="136"/>
      <c r="N267" s="114"/>
      <c r="O267" s="114"/>
      <c r="P267" s="112" t="s">
        <v>2494</v>
      </c>
      <c r="Q267" s="112" t="s">
        <v>54</v>
      </c>
      <c r="R267" s="46"/>
      <c r="S267" s="46"/>
    </row>
    <row r="268" spans="1:19" x14ac:dyDescent="0.25">
      <c r="A268" s="101" t="s">
        <v>57</v>
      </c>
      <c r="B268" s="88">
        <v>1</v>
      </c>
      <c r="C268" s="89" t="s">
        <v>93</v>
      </c>
      <c r="D268" s="89" t="s">
        <v>1468</v>
      </c>
      <c r="E268" s="90" t="s">
        <v>1667</v>
      </c>
      <c r="F268" s="89" t="s">
        <v>6971</v>
      </c>
      <c r="G268" s="89" t="s">
        <v>277</v>
      </c>
      <c r="H268" s="89" t="s">
        <v>278</v>
      </c>
      <c r="I268" s="89" t="s">
        <v>1848</v>
      </c>
      <c r="J268" s="91" t="s">
        <v>6790</v>
      </c>
      <c r="K268" s="91"/>
      <c r="L268" s="89" t="s">
        <v>91</v>
      </c>
      <c r="M268" s="128" t="s">
        <v>7778</v>
      </c>
      <c r="N268" s="91" t="s">
        <v>7780</v>
      </c>
      <c r="O268" s="91" t="s">
        <v>7783</v>
      </c>
      <c r="P268" s="101" t="s">
        <v>91</v>
      </c>
      <c r="Q268" s="101" t="s">
        <v>54</v>
      </c>
      <c r="R268" s="101"/>
      <c r="S268" s="101"/>
    </row>
    <row r="269" spans="1:19" x14ac:dyDescent="0.25">
      <c r="A269" s="99" t="s">
        <v>57</v>
      </c>
      <c r="B269" s="70">
        <v>2</v>
      </c>
      <c r="C269" s="47" t="s">
        <v>121</v>
      </c>
      <c r="D269" s="49" t="s">
        <v>1467</v>
      </c>
      <c r="E269" s="49" t="s">
        <v>7381</v>
      </c>
      <c r="F269" s="47" t="s">
        <v>1683</v>
      </c>
      <c r="G269" s="47" t="s">
        <v>328</v>
      </c>
      <c r="H269" s="47" t="s">
        <v>387</v>
      </c>
      <c r="I269" s="61" t="s">
        <v>1889</v>
      </c>
      <c r="J269" s="49" t="s">
        <v>6790</v>
      </c>
      <c r="K269" s="49"/>
      <c r="L269" s="87" t="s">
        <v>6770</v>
      </c>
      <c r="M269" s="134" t="s">
        <v>7778</v>
      </c>
      <c r="N269" s="87" t="s">
        <v>7780</v>
      </c>
      <c r="O269" s="87" t="s">
        <v>7783</v>
      </c>
      <c r="P269" s="99" t="s">
        <v>100</v>
      </c>
      <c r="Q269" s="99" t="s">
        <v>54</v>
      </c>
      <c r="R269" s="99"/>
      <c r="S269" s="99"/>
    </row>
    <row r="270" spans="1:19" x14ac:dyDescent="0.25">
      <c r="A270" s="99" t="s">
        <v>57</v>
      </c>
      <c r="B270" s="70">
        <v>3</v>
      </c>
      <c r="C270" s="75" t="s">
        <v>155</v>
      </c>
      <c r="D270" s="49" t="s">
        <v>5741</v>
      </c>
      <c r="E270" s="43" t="s">
        <v>7390</v>
      </c>
      <c r="F270" s="61" t="s">
        <v>7047</v>
      </c>
      <c r="G270" s="47" t="s">
        <v>388</v>
      </c>
      <c r="H270" s="47" t="s">
        <v>389</v>
      </c>
      <c r="I270" s="61" t="s">
        <v>1890</v>
      </c>
      <c r="J270" s="49" t="s">
        <v>6790</v>
      </c>
      <c r="K270" s="49"/>
      <c r="L270" s="47" t="s">
        <v>91</v>
      </c>
      <c r="M270" s="129" t="s">
        <v>7778</v>
      </c>
      <c r="N270" s="49" t="s">
        <v>7779</v>
      </c>
      <c r="O270" s="49" t="s">
        <v>7783</v>
      </c>
      <c r="P270" s="99" t="s">
        <v>91</v>
      </c>
      <c r="Q270" s="99" t="s">
        <v>54</v>
      </c>
      <c r="R270" s="99"/>
      <c r="S270" s="99"/>
    </row>
    <row r="271" spans="1:19" x14ac:dyDescent="0.25">
      <c r="A271" s="99" t="s">
        <v>57</v>
      </c>
      <c r="B271" s="70">
        <v>4</v>
      </c>
      <c r="C271" s="47" t="s">
        <v>154</v>
      </c>
      <c r="D271" s="50" t="s">
        <v>2787</v>
      </c>
      <c r="E271" s="49" t="s">
        <v>7423</v>
      </c>
      <c r="F271" s="61" t="s">
        <v>7424</v>
      </c>
      <c r="G271" s="47" t="s">
        <v>385</v>
      </c>
      <c r="H271" s="47" t="s">
        <v>386</v>
      </c>
      <c r="I271" s="61" t="s">
        <v>1888</v>
      </c>
      <c r="J271" s="49" t="s">
        <v>6790</v>
      </c>
      <c r="K271" s="49"/>
      <c r="L271" s="47" t="s">
        <v>153</v>
      </c>
      <c r="M271" s="129" t="s">
        <v>7778</v>
      </c>
      <c r="N271" s="49" t="s">
        <v>7779</v>
      </c>
      <c r="O271" s="49" t="s">
        <v>7783</v>
      </c>
      <c r="P271" s="99" t="s">
        <v>153</v>
      </c>
      <c r="Q271" s="99" t="s">
        <v>54</v>
      </c>
      <c r="R271" s="99"/>
      <c r="S271" s="99"/>
    </row>
    <row r="272" spans="1:19" x14ac:dyDescent="0.25">
      <c r="A272" s="99" t="s">
        <v>57</v>
      </c>
      <c r="B272" s="70">
        <v>5</v>
      </c>
      <c r="C272" s="49" t="s">
        <v>2153</v>
      </c>
      <c r="D272" s="50" t="s">
        <v>2786</v>
      </c>
      <c r="E272" s="49" t="s">
        <v>7422</v>
      </c>
      <c r="F272" s="61" t="s">
        <v>7048</v>
      </c>
      <c r="G272" s="49" t="s">
        <v>2578</v>
      </c>
      <c r="H272" s="43" t="s">
        <v>2356</v>
      </c>
      <c r="I272" s="49"/>
      <c r="J272" s="49" t="s">
        <v>6790</v>
      </c>
      <c r="K272" s="49"/>
      <c r="L272" s="43" t="s">
        <v>153</v>
      </c>
      <c r="M272" s="127" t="s">
        <v>7778</v>
      </c>
      <c r="N272" s="43" t="s">
        <v>7779</v>
      </c>
      <c r="O272" s="43" t="s">
        <v>7783</v>
      </c>
      <c r="P272" s="99" t="s">
        <v>153</v>
      </c>
      <c r="Q272" s="99" t="s">
        <v>54</v>
      </c>
      <c r="R272" s="99"/>
      <c r="S272" s="99"/>
    </row>
    <row r="273" spans="1:19" x14ac:dyDescent="0.25">
      <c r="A273" s="99" t="s">
        <v>57</v>
      </c>
      <c r="B273" s="70">
        <v>6</v>
      </c>
      <c r="C273" s="49" t="s">
        <v>2081</v>
      </c>
      <c r="D273" s="43" t="s">
        <v>2782</v>
      </c>
      <c r="E273" s="49" t="s">
        <v>7421</v>
      </c>
      <c r="F273" s="62" t="s">
        <v>7420</v>
      </c>
      <c r="G273" s="49" t="s">
        <v>2579</v>
      </c>
      <c r="H273" s="43" t="s">
        <v>2357</v>
      </c>
      <c r="I273" s="49"/>
      <c r="J273" s="49" t="s">
        <v>2913</v>
      </c>
      <c r="K273" s="49" t="s">
        <v>6789</v>
      </c>
      <c r="L273" s="43" t="s">
        <v>91</v>
      </c>
      <c r="M273" s="127">
        <v>1</v>
      </c>
      <c r="N273" s="43" t="s">
        <v>7779</v>
      </c>
      <c r="O273" s="43" t="s">
        <v>7784</v>
      </c>
      <c r="P273" s="99" t="s">
        <v>92</v>
      </c>
      <c r="Q273" s="99" t="s">
        <v>54</v>
      </c>
      <c r="R273" s="99"/>
      <c r="S273" s="99"/>
    </row>
    <row r="274" spans="1:19" x14ac:dyDescent="0.25">
      <c r="A274" s="99" t="s">
        <v>57</v>
      </c>
      <c r="B274" s="70">
        <v>7</v>
      </c>
      <c r="C274" s="49" t="s">
        <v>2155</v>
      </c>
      <c r="D274" s="43" t="s">
        <v>2783</v>
      </c>
      <c r="E274" s="49" t="s">
        <v>7419</v>
      </c>
      <c r="F274" s="62" t="s">
        <v>7425</v>
      </c>
      <c r="G274" s="49" t="s">
        <v>2581</v>
      </c>
      <c r="H274" s="43" t="s">
        <v>2359</v>
      </c>
      <c r="I274" s="49"/>
      <c r="J274" s="49" t="s">
        <v>6790</v>
      </c>
      <c r="K274" s="49"/>
      <c r="L274" s="43" t="s">
        <v>6769</v>
      </c>
      <c r="M274" s="127">
        <v>1</v>
      </c>
      <c r="N274" s="43" t="s">
        <v>7779</v>
      </c>
      <c r="O274" s="43" t="s">
        <v>7784</v>
      </c>
      <c r="P274" s="99" t="s">
        <v>195</v>
      </c>
      <c r="Q274" s="99" t="s">
        <v>54</v>
      </c>
      <c r="R274" s="99"/>
      <c r="S274" s="99"/>
    </row>
    <row r="275" spans="1:19" x14ac:dyDescent="0.25">
      <c r="A275" s="99" t="s">
        <v>57</v>
      </c>
      <c r="B275" s="70">
        <v>8</v>
      </c>
      <c r="C275" s="49" t="s">
        <v>2154</v>
      </c>
      <c r="D275" s="43" t="s">
        <v>2780</v>
      </c>
      <c r="E275" s="49" t="s">
        <v>7418</v>
      </c>
      <c r="F275" s="62" t="s">
        <v>7426</v>
      </c>
      <c r="G275" s="49" t="s">
        <v>2580</v>
      </c>
      <c r="H275" s="43" t="s">
        <v>2358</v>
      </c>
      <c r="I275" s="49"/>
      <c r="J275" s="49" t="s">
        <v>6790</v>
      </c>
      <c r="K275" s="49"/>
      <c r="L275" s="43" t="s">
        <v>6769</v>
      </c>
      <c r="M275" s="127">
        <v>1</v>
      </c>
      <c r="N275" s="43" t="s">
        <v>7779</v>
      </c>
      <c r="O275" s="43" t="s">
        <v>7784</v>
      </c>
      <c r="P275" s="99" t="s">
        <v>156</v>
      </c>
      <c r="Q275" s="99" t="s">
        <v>54</v>
      </c>
      <c r="R275" s="99"/>
      <c r="S275" s="99"/>
    </row>
    <row r="276" spans="1:19" x14ac:dyDescent="0.25">
      <c r="A276" s="99" t="s">
        <v>57</v>
      </c>
      <c r="B276" s="70">
        <v>9</v>
      </c>
      <c r="C276" s="49" t="s">
        <v>2157</v>
      </c>
      <c r="D276" s="43" t="s">
        <v>7046</v>
      </c>
      <c r="E276" s="49" t="s">
        <v>7417</v>
      </c>
      <c r="F276" s="62" t="s">
        <v>7416</v>
      </c>
      <c r="G276" s="49" t="s">
        <v>2583</v>
      </c>
      <c r="H276" s="43" t="s">
        <v>2361</v>
      </c>
      <c r="I276" s="49"/>
      <c r="J276" s="49" t="s">
        <v>6790</v>
      </c>
      <c r="K276" s="49"/>
      <c r="L276" s="43" t="s">
        <v>6769</v>
      </c>
      <c r="M276" s="127">
        <v>1</v>
      </c>
      <c r="N276" s="43" t="s">
        <v>7779</v>
      </c>
      <c r="O276" s="43" t="s">
        <v>7784</v>
      </c>
      <c r="P276" s="99" t="s">
        <v>262</v>
      </c>
      <c r="Q276" s="99" t="s">
        <v>54</v>
      </c>
      <c r="R276" s="99"/>
      <c r="S276" s="99"/>
    </row>
    <row r="277" spans="1:19" x14ac:dyDescent="0.25">
      <c r="A277" s="99" t="s">
        <v>57</v>
      </c>
      <c r="B277" s="70">
        <v>10</v>
      </c>
      <c r="C277" s="49" t="s">
        <v>2156</v>
      </c>
      <c r="D277" s="43" t="s">
        <v>2778</v>
      </c>
      <c r="E277" s="49" t="s">
        <v>7411</v>
      </c>
      <c r="F277" s="62" t="s">
        <v>7415</v>
      </c>
      <c r="G277" s="49" t="s">
        <v>2582</v>
      </c>
      <c r="H277" s="43" t="s">
        <v>2360</v>
      </c>
      <c r="I277" s="49"/>
      <c r="J277" s="49" t="s">
        <v>6790</v>
      </c>
      <c r="K277" s="49"/>
      <c r="L277" s="43" t="s">
        <v>6769</v>
      </c>
      <c r="M277" s="127">
        <v>1</v>
      </c>
      <c r="N277" s="43" t="s">
        <v>7779</v>
      </c>
      <c r="O277" s="43" t="s">
        <v>7784</v>
      </c>
      <c r="P277" s="99" t="s">
        <v>195</v>
      </c>
      <c r="Q277" s="99" t="s">
        <v>54</v>
      </c>
      <c r="R277" s="99"/>
      <c r="S277" s="99"/>
    </row>
    <row r="278" spans="1:19" x14ac:dyDescent="0.25">
      <c r="A278" s="99" t="s">
        <v>57</v>
      </c>
      <c r="B278" s="70">
        <v>11</v>
      </c>
      <c r="C278" s="49" t="s">
        <v>2158</v>
      </c>
      <c r="D278" s="43" t="s">
        <v>2774</v>
      </c>
      <c r="E278" s="49" t="s">
        <v>7410</v>
      </c>
      <c r="F278" s="62" t="s">
        <v>7414</v>
      </c>
      <c r="G278" s="49" t="s">
        <v>2584</v>
      </c>
      <c r="H278" s="43" t="s">
        <v>2362</v>
      </c>
      <c r="I278" s="49"/>
      <c r="J278" s="49" t="s">
        <v>6790</v>
      </c>
      <c r="K278" s="49"/>
      <c r="L278" s="43" t="s">
        <v>6769</v>
      </c>
      <c r="M278" s="127">
        <v>1</v>
      </c>
      <c r="N278" s="43" t="s">
        <v>7779</v>
      </c>
      <c r="O278" s="43" t="s">
        <v>7784</v>
      </c>
      <c r="P278" s="99" t="s">
        <v>195</v>
      </c>
      <c r="Q278" s="99" t="s">
        <v>54</v>
      </c>
      <c r="R278" s="99"/>
      <c r="S278" s="99"/>
    </row>
    <row r="279" spans="1:19" x14ac:dyDescent="0.25">
      <c r="A279" s="99" t="s">
        <v>57</v>
      </c>
      <c r="B279" s="70">
        <v>12</v>
      </c>
      <c r="C279" s="49" t="s">
        <v>2159</v>
      </c>
      <c r="D279" s="43" t="s">
        <v>2775</v>
      </c>
      <c r="E279" s="49" t="s">
        <v>7409</v>
      </c>
      <c r="F279" s="62" t="s">
        <v>7413</v>
      </c>
      <c r="G279" s="49" t="s">
        <v>2585</v>
      </c>
      <c r="H279" s="43" t="s">
        <v>2363</v>
      </c>
      <c r="I279" s="49"/>
      <c r="J279" s="49" t="s">
        <v>6790</v>
      </c>
      <c r="K279" s="49"/>
      <c r="L279" s="43" t="s">
        <v>6769</v>
      </c>
      <c r="M279" s="127">
        <v>0</v>
      </c>
      <c r="N279" s="43" t="s">
        <v>7779</v>
      </c>
      <c r="O279" s="43" t="s">
        <v>7784</v>
      </c>
      <c r="P279" s="99" t="s">
        <v>195</v>
      </c>
      <c r="Q279" s="99" t="s">
        <v>54</v>
      </c>
      <c r="R279" s="99"/>
      <c r="S279" s="99"/>
    </row>
    <row r="280" spans="1:19" x14ac:dyDescent="0.25">
      <c r="A280" s="99" t="s">
        <v>57</v>
      </c>
      <c r="B280" s="70">
        <v>13</v>
      </c>
      <c r="C280" s="49" t="s">
        <v>2160</v>
      </c>
      <c r="D280" s="43" t="s">
        <v>2776</v>
      </c>
      <c r="E280" s="49" t="s">
        <v>7408</v>
      </c>
      <c r="F280" s="62" t="s">
        <v>7412</v>
      </c>
      <c r="G280" s="49" t="s">
        <v>2586</v>
      </c>
      <c r="H280" s="43" t="s">
        <v>2364</v>
      </c>
      <c r="I280" s="49"/>
      <c r="J280" s="49" t="s">
        <v>6790</v>
      </c>
      <c r="K280" s="49"/>
      <c r="L280" s="43" t="s">
        <v>6769</v>
      </c>
      <c r="M280" s="127">
        <v>0</v>
      </c>
      <c r="N280" s="43" t="s">
        <v>7779</v>
      </c>
      <c r="O280" s="43" t="s">
        <v>7784</v>
      </c>
      <c r="P280" s="99" t="s">
        <v>195</v>
      </c>
      <c r="Q280" s="99" t="s">
        <v>54</v>
      </c>
      <c r="R280" s="99"/>
      <c r="S280" s="99"/>
    </row>
    <row r="281" spans="1:19" x14ac:dyDescent="0.25">
      <c r="A281" s="99" t="s">
        <v>57</v>
      </c>
      <c r="B281" s="70">
        <v>14</v>
      </c>
      <c r="C281" s="49" t="s">
        <v>2161</v>
      </c>
      <c r="D281" s="43" t="s">
        <v>2777</v>
      </c>
      <c r="E281" s="49" t="s">
        <v>7407</v>
      </c>
      <c r="F281" s="62" t="s">
        <v>7406</v>
      </c>
      <c r="G281" s="49" t="s">
        <v>2587</v>
      </c>
      <c r="H281" s="43" t="s">
        <v>2365</v>
      </c>
      <c r="I281" s="49"/>
      <c r="J281" s="49" t="s">
        <v>6790</v>
      </c>
      <c r="K281" s="49"/>
      <c r="L281" s="43" t="s">
        <v>6769</v>
      </c>
      <c r="M281" s="127">
        <v>0</v>
      </c>
      <c r="N281" s="43" t="s">
        <v>7779</v>
      </c>
      <c r="O281" s="43" t="s">
        <v>7784</v>
      </c>
      <c r="P281" s="99" t="s">
        <v>195</v>
      </c>
      <c r="Q281" s="99" t="s">
        <v>54</v>
      </c>
      <c r="R281" s="99"/>
      <c r="S281" s="99"/>
    </row>
    <row r="282" spans="1:19" x14ac:dyDescent="0.25">
      <c r="A282" s="99" t="s">
        <v>57</v>
      </c>
      <c r="B282" s="70">
        <v>15</v>
      </c>
      <c r="C282" s="49" t="s">
        <v>2162</v>
      </c>
      <c r="D282" s="43" t="s">
        <v>2784</v>
      </c>
      <c r="E282" s="49" t="s">
        <v>7405</v>
      </c>
      <c r="F282" s="62" t="s">
        <v>7404</v>
      </c>
      <c r="G282" s="49" t="s">
        <v>2588</v>
      </c>
      <c r="H282" s="43" t="s">
        <v>2366</v>
      </c>
      <c r="I282" s="49"/>
      <c r="J282" s="49" t="s">
        <v>6790</v>
      </c>
      <c r="K282" s="49"/>
      <c r="L282" s="43" t="s">
        <v>6769</v>
      </c>
      <c r="M282" s="127">
        <v>0</v>
      </c>
      <c r="N282" s="43" t="s">
        <v>7779</v>
      </c>
      <c r="O282" s="43" t="s">
        <v>7784</v>
      </c>
      <c r="P282" s="99" t="s">
        <v>262</v>
      </c>
      <c r="Q282" s="99" t="s">
        <v>54</v>
      </c>
      <c r="R282" s="99"/>
      <c r="S282" s="99"/>
    </row>
    <row r="283" spans="1:19" x14ac:dyDescent="0.25">
      <c r="A283" s="99" t="s">
        <v>57</v>
      </c>
      <c r="B283" s="70">
        <v>16</v>
      </c>
      <c r="C283" s="49" t="s">
        <v>2163</v>
      </c>
      <c r="D283" s="43" t="s">
        <v>2785</v>
      </c>
      <c r="E283" s="49" t="s">
        <v>7402</v>
      </c>
      <c r="F283" s="62" t="s">
        <v>7403</v>
      </c>
      <c r="G283" s="49" t="s">
        <v>2589</v>
      </c>
      <c r="H283" s="43" t="s">
        <v>2367</v>
      </c>
      <c r="I283" s="49"/>
      <c r="J283" s="49" t="s">
        <v>6790</v>
      </c>
      <c r="K283" s="49"/>
      <c r="L283" s="43" t="s">
        <v>6769</v>
      </c>
      <c r="M283" s="127">
        <v>0</v>
      </c>
      <c r="N283" s="43" t="s">
        <v>7779</v>
      </c>
      <c r="O283" s="43" t="s">
        <v>7784</v>
      </c>
      <c r="P283" s="99" t="s">
        <v>262</v>
      </c>
      <c r="Q283" s="99" t="s">
        <v>54</v>
      </c>
      <c r="R283" s="99"/>
      <c r="S283" s="99"/>
    </row>
    <row r="284" spans="1:19" x14ac:dyDescent="0.25">
      <c r="A284" s="99" t="s">
        <v>57</v>
      </c>
      <c r="B284" s="70">
        <v>17</v>
      </c>
      <c r="C284" s="49" t="s">
        <v>2165</v>
      </c>
      <c r="D284" s="43" t="s">
        <v>2788</v>
      </c>
      <c r="E284" s="49" t="s">
        <v>7401</v>
      </c>
      <c r="F284" s="62" t="s">
        <v>7049</v>
      </c>
      <c r="G284" s="49" t="s">
        <v>2591</v>
      </c>
      <c r="H284" s="43" t="s">
        <v>2369</v>
      </c>
      <c r="I284" s="49"/>
      <c r="J284" s="49" t="s">
        <v>6790</v>
      </c>
      <c r="K284" s="49"/>
      <c r="L284" s="43" t="s">
        <v>6769</v>
      </c>
      <c r="M284" s="127">
        <v>0</v>
      </c>
      <c r="N284" s="43" t="s">
        <v>7779</v>
      </c>
      <c r="O284" s="43" t="s">
        <v>7784</v>
      </c>
      <c r="P284" s="99" t="s">
        <v>165</v>
      </c>
      <c r="Q284" s="99" t="s">
        <v>54</v>
      </c>
      <c r="R284" s="99"/>
      <c r="S284" s="99"/>
    </row>
    <row r="285" spans="1:19" x14ac:dyDescent="0.25">
      <c r="A285" s="99" t="s">
        <v>57</v>
      </c>
      <c r="B285" s="70">
        <v>18</v>
      </c>
      <c r="C285" s="49" t="s">
        <v>2164</v>
      </c>
      <c r="D285" s="43" t="s">
        <v>2789</v>
      </c>
      <c r="E285" s="49" t="s">
        <v>7400</v>
      </c>
      <c r="F285" s="62" t="s">
        <v>7050</v>
      </c>
      <c r="G285" s="49" t="s">
        <v>2590</v>
      </c>
      <c r="H285" s="43" t="s">
        <v>2368</v>
      </c>
      <c r="I285" s="49"/>
      <c r="J285" s="49" t="s">
        <v>6790</v>
      </c>
      <c r="K285" s="49"/>
      <c r="L285" s="43" t="s">
        <v>6769</v>
      </c>
      <c r="M285" s="127">
        <v>0</v>
      </c>
      <c r="N285" s="43" t="s">
        <v>7779</v>
      </c>
      <c r="O285" s="43" t="s">
        <v>7784</v>
      </c>
      <c r="P285" s="99" t="s">
        <v>195</v>
      </c>
      <c r="Q285" s="99" t="s">
        <v>54</v>
      </c>
      <c r="R285" s="99"/>
      <c r="S285" s="99"/>
    </row>
    <row r="286" spans="1:19" x14ac:dyDescent="0.25">
      <c r="A286" s="99" t="s">
        <v>57</v>
      </c>
      <c r="B286" s="70">
        <v>19</v>
      </c>
      <c r="C286" s="49" t="s">
        <v>2166</v>
      </c>
      <c r="D286" s="43" t="s">
        <v>2781</v>
      </c>
      <c r="E286" s="49" t="s">
        <v>7399</v>
      </c>
      <c r="F286" s="62" t="s">
        <v>7398</v>
      </c>
      <c r="G286" s="49" t="s">
        <v>2592</v>
      </c>
      <c r="H286" s="43" t="s">
        <v>2370</v>
      </c>
      <c r="I286" s="49"/>
      <c r="J286" s="49" t="s">
        <v>6790</v>
      </c>
      <c r="K286" s="49"/>
      <c r="L286" s="43" t="s">
        <v>6769</v>
      </c>
      <c r="M286" s="127">
        <v>0</v>
      </c>
      <c r="N286" s="43" t="s">
        <v>7779</v>
      </c>
      <c r="O286" s="43" t="s">
        <v>7784</v>
      </c>
      <c r="P286" s="99" t="s">
        <v>156</v>
      </c>
      <c r="Q286" s="99" t="s">
        <v>54</v>
      </c>
      <c r="R286" s="99"/>
      <c r="S286" s="99"/>
    </row>
    <row r="287" spans="1:19" x14ac:dyDescent="0.25">
      <c r="A287" s="99" t="s">
        <v>57</v>
      </c>
      <c r="B287" s="70">
        <v>20</v>
      </c>
      <c r="C287" s="49" t="s">
        <v>2167</v>
      </c>
      <c r="D287" s="43" t="s">
        <v>2790</v>
      </c>
      <c r="E287" s="49" t="s">
        <v>7397</v>
      </c>
      <c r="F287" s="62" t="s">
        <v>7396</v>
      </c>
      <c r="G287" s="49" t="s">
        <v>2593</v>
      </c>
      <c r="H287" s="43" t="s">
        <v>2371</v>
      </c>
      <c r="I287" s="49"/>
      <c r="J287" s="49" t="s">
        <v>6790</v>
      </c>
      <c r="K287" s="49"/>
      <c r="L287" s="43" t="s">
        <v>6769</v>
      </c>
      <c r="M287" s="127">
        <v>0</v>
      </c>
      <c r="N287" s="43" t="s">
        <v>7779</v>
      </c>
      <c r="O287" s="43" t="s">
        <v>7784</v>
      </c>
      <c r="P287" s="99" t="s">
        <v>158</v>
      </c>
      <c r="Q287" s="99" t="s">
        <v>54</v>
      </c>
      <c r="R287" s="99"/>
      <c r="S287" s="99"/>
    </row>
    <row r="288" spans="1:19" x14ac:dyDescent="0.25">
      <c r="A288" s="99" t="s">
        <v>57</v>
      </c>
      <c r="B288" s="70">
        <v>21</v>
      </c>
      <c r="C288" s="49" t="s">
        <v>2168</v>
      </c>
      <c r="D288" s="43" t="s">
        <v>2791</v>
      </c>
      <c r="E288" s="49" t="s">
        <v>7395</v>
      </c>
      <c r="F288" s="62" t="s">
        <v>7051</v>
      </c>
      <c r="G288" s="49" t="s">
        <v>2594</v>
      </c>
      <c r="H288" s="43" t="s">
        <v>2372</v>
      </c>
      <c r="I288" s="49"/>
      <c r="J288" s="49" t="s">
        <v>6790</v>
      </c>
      <c r="K288" s="49"/>
      <c r="L288" s="43" t="s">
        <v>6769</v>
      </c>
      <c r="M288" s="127">
        <v>0</v>
      </c>
      <c r="N288" s="43" t="s">
        <v>7779</v>
      </c>
      <c r="O288" s="43" t="s">
        <v>7784</v>
      </c>
      <c r="P288" s="99" t="s">
        <v>158</v>
      </c>
      <c r="Q288" s="99" t="s">
        <v>54</v>
      </c>
      <c r="R288" s="99"/>
      <c r="S288" s="99"/>
    </row>
    <row r="289" spans="1:19" x14ac:dyDescent="0.25">
      <c r="A289" s="99" t="s">
        <v>57</v>
      </c>
      <c r="B289" s="70">
        <v>22</v>
      </c>
      <c r="C289" s="49" t="s">
        <v>2169</v>
      </c>
      <c r="D289" s="43" t="s">
        <v>2792</v>
      </c>
      <c r="E289" s="49" t="s">
        <v>7394</v>
      </c>
      <c r="F289" s="62" t="s">
        <v>7052</v>
      </c>
      <c r="G289" s="49" t="s">
        <v>2595</v>
      </c>
      <c r="H289" s="43" t="s">
        <v>2373</v>
      </c>
      <c r="I289" s="49"/>
      <c r="J289" s="49" t="s">
        <v>6790</v>
      </c>
      <c r="K289" s="49"/>
      <c r="L289" s="43" t="s">
        <v>6769</v>
      </c>
      <c r="M289" s="127">
        <v>0</v>
      </c>
      <c r="N289" s="43" t="s">
        <v>7779</v>
      </c>
      <c r="O289" s="43" t="s">
        <v>7784</v>
      </c>
      <c r="P289" s="99" t="s">
        <v>158</v>
      </c>
      <c r="Q289" s="99" t="s">
        <v>54</v>
      </c>
      <c r="R289" s="99"/>
      <c r="S289" s="99"/>
    </row>
    <row r="290" spans="1:19" x14ac:dyDescent="0.25">
      <c r="A290" s="99" t="s">
        <v>57</v>
      </c>
      <c r="B290" s="70">
        <v>23</v>
      </c>
      <c r="C290" s="49" t="s">
        <v>2170</v>
      </c>
      <c r="D290" s="43" t="s">
        <v>2794</v>
      </c>
      <c r="E290" s="49" t="s">
        <v>7393</v>
      </c>
      <c r="F290" s="62" t="s">
        <v>7053</v>
      </c>
      <c r="G290" s="49" t="s">
        <v>2596</v>
      </c>
      <c r="H290" s="43" t="s">
        <v>2374</v>
      </c>
      <c r="I290" s="49"/>
      <c r="J290" s="49" t="s">
        <v>6790</v>
      </c>
      <c r="K290" s="49"/>
      <c r="L290" s="43" t="s">
        <v>6769</v>
      </c>
      <c r="M290" s="127">
        <v>0</v>
      </c>
      <c r="N290" s="43" t="s">
        <v>7779</v>
      </c>
      <c r="O290" s="43" t="s">
        <v>7784</v>
      </c>
      <c r="P290" s="99" t="s">
        <v>2495</v>
      </c>
      <c r="Q290" s="99" t="s">
        <v>54</v>
      </c>
      <c r="R290" s="99"/>
      <c r="S290" s="99"/>
    </row>
    <row r="291" spans="1:19" x14ac:dyDescent="0.25">
      <c r="A291" s="99" t="s">
        <v>57</v>
      </c>
      <c r="B291" s="70">
        <v>24</v>
      </c>
      <c r="C291" s="49" t="s">
        <v>2171</v>
      </c>
      <c r="D291" s="43" t="s">
        <v>2793</v>
      </c>
      <c r="E291" s="49" t="s">
        <v>7392</v>
      </c>
      <c r="F291" s="62" t="s">
        <v>7054</v>
      </c>
      <c r="G291" s="49" t="s">
        <v>2597</v>
      </c>
      <c r="H291" s="43" t="s">
        <v>2375</v>
      </c>
      <c r="I291" s="49"/>
      <c r="J291" s="49" t="s">
        <v>6790</v>
      </c>
      <c r="K291" s="49"/>
      <c r="L291" s="43" t="s">
        <v>6769</v>
      </c>
      <c r="M291" s="127">
        <v>0</v>
      </c>
      <c r="N291" s="43" t="s">
        <v>7779</v>
      </c>
      <c r="O291" s="43" t="s">
        <v>7784</v>
      </c>
      <c r="P291" s="99" t="s">
        <v>100</v>
      </c>
      <c r="Q291" s="99" t="s">
        <v>54</v>
      </c>
      <c r="R291" s="99"/>
      <c r="S291" s="99"/>
    </row>
    <row r="292" spans="1:19" x14ac:dyDescent="0.25">
      <c r="A292" s="99" t="s">
        <v>57</v>
      </c>
      <c r="B292" s="70">
        <v>25</v>
      </c>
      <c r="C292" s="49" t="s">
        <v>2172</v>
      </c>
      <c r="D292" s="43" t="s">
        <v>2795</v>
      </c>
      <c r="E292" s="49" t="s">
        <v>7391</v>
      </c>
      <c r="F292" s="62" t="s">
        <v>7055</v>
      </c>
      <c r="G292" s="49" t="s">
        <v>2598</v>
      </c>
      <c r="H292" s="43" t="s">
        <v>2376</v>
      </c>
      <c r="I292" s="49"/>
      <c r="J292" s="49" t="s">
        <v>6790</v>
      </c>
      <c r="K292" s="49"/>
      <c r="L292" s="43" t="s">
        <v>6769</v>
      </c>
      <c r="M292" s="127">
        <v>0</v>
      </c>
      <c r="N292" s="43" t="s">
        <v>7779</v>
      </c>
      <c r="O292" s="43" t="s">
        <v>7784</v>
      </c>
      <c r="P292" s="99" t="s">
        <v>262</v>
      </c>
      <c r="Q292" s="99" t="s">
        <v>54</v>
      </c>
      <c r="R292" s="99"/>
      <c r="S292" s="99"/>
    </row>
    <row r="293" spans="1:19" x14ac:dyDescent="0.25">
      <c r="A293" s="101" t="s">
        <v>57</v>
      </c>
      <c r="B293" s="88">
        <v>26</v>
      </c>
      <c r="C293" s="89" t="s">
        <v>6814</v>
      </c>
      <c r="D293" s="89" t="s">
        <v>1440</v>
      </c>
      <c r="E293" s="90" t="s">
        <v>7427</v>
      </c>
      <c r="F293" s="89" t="s">
        <v>1709</v>
      </c>
      <c r="G293" s="89"/>
      <c r="H293" s="89"/>
      <c r="I293" s="89"/>
      <c r="J293" s="91" t="s">
        <v>6790</v>
      </c>
      <c r="K293" s="91"/>
      <c r="L293" s="89" t="s">
        <v>91</v>
      </c>
      <c r="M293" s="128">
        <v>0</v>
      </c>
      <c r="N293" s="91" t="s">
        <v>7779</v>
      </c>
      <c r="O293" s="91" t="s">
        <v>7784</v>
      </c>
      <c r="P293" s="101" t="s">
        <v>91</v>
      </c>
      <c r="Q293" s="101" t="s">
        <v>54</v>
      </c>
      <c r="R293" s="101"/>
      <c r="S293" s="101"/>
    </row>
    <row r="294" spans="1:19" x14ac:dyDescent="0.25">
      <c r="A294" s="118" t="s">
        <v>51</v>
      </c>
      <c r="B294" s="69">
        <v>1</v>
      </c>
      <c r="C294" s="59" t="s">
        <v>5943</v>
      </c>
      <c r="D294" s="59" t="s">
        <v>5945</v>
      </c>
      <c r="E294" s="60" t="s">
        <v>6873</v>
      </c>
      <c r="F294" s="59" t="s">
        <v>6972</v>
      </c>
      <c r="G294" s="59"/>
      <c r="H294" s="59"/>
      <c r="I294" s="59"/>
      <c r="J294" s="85" t="s">
        <v>6790</v>
      </c>
      <c r="K294" s="85"/>
      <c r="L294" s="59" t="s">
        <v>91</v>
      </c>
      <c r="M294" s="131" t="s">
        <v>7778</v>
      </c>
      <c r="N294" s="85" t="s">
        <v>7780</v>
      </c>
      <c r="O294" s="85" t="s">
        <v>7783</v>
      </c>
      <c r="P294" s="118" t="s">
        <v>91</v>
      </c>
      <c r="Q294" s="118" t="s">
        <v>45</v>
      </c>
      <c r="R294" s="99" t="s">
        <v>5942</v>
      </c>
      <c r="S294" s="99"/>
    </row>
    <row r="295" spans="1:19" x14ac:dyDescent="0.25">
      <c r="A295" s="118" t="s">
        <v>51</v>
      </c>
      <c r="B295" s="69">
        <v>2</v>
      </c>
      <c r="C295" s="59" t="s">
        <v>5944</v>
      </c>
      <c r="D295" s="59" t="s">
        <v>6762</v>
      </c>
      <c r="E295" s="60" t="s">
        <v>6874</v>
      </c>
      <c r="F295" s="60" t="s">
        <v>6875</v>
      </c>
      <c r="G295" s="59"/>
      <c r="H295" s="59"/>
      <c r="I295" s="59"/>
      <c r="J295" s="85" t="s">
        <v>6790</v>
      </c>
      <c r="K295" s="85"/>
      <c r="L295" s="59" t="s">
        <v>91</v>
      </c>
      <c r="M295" s="131" t="s">
        <v>7778</v>
      </c>
      <c r="N295" s="85" t="s">
        <v>7779</v>
      </c>
      <c r="O295" s="85" t="s">
        <v>7783</v>
      </c>
      <c r="P295" s="118" t="s">
        <v>91</v>
      </c>
      <c r="Q295" s="118" t="s">
        <v>45</v>
      </c>
      <c r="R295" s="99" t="s">
        <v>5942</v>
      </c>
      <c r="S295" s="99"/>
    </row>
    <row r="296" spans="1:19" x14ac:dyDescent="0.25">
      <c r="A296" s="99" t="s">
        <v>51</v>
      </c>
      <c r="B296" s="69">
        <v>3</v>
      </c>
      <c r="C296" s="47" t="s">
        <v>106</v>
      </c>
      <c r="D296" s="47" t="s">
        <v>1467</v>
      </c>
      <c r="E296" s="43" t="s">
        <v>7376</v>
      </c>
      <c r="F296" s="47" t="s">
        <v>1683</v>
      </c>
      <c r="G296" s="47" t="s">
        <v>301</v>
      </c>
      <c r="H296" s="47" t="s">
        <v>292</v>
      </c>
      <c r="I296" s="47" t="s">
        <v>1859</v>
      </c>
      <c r="J296" s="49" t="s">
        <v>6790</v>
      </c>
      <c r="K296" s="49"/>
      <c r="L296" s="87" t="s">
        <v>6770</v>
      </c>
      <c r="M296" s="134" t="s">
        <v>7778</v>
      </c>
      <c r="N296" s="87" t="s">
        <v>7780</v>
      </c>
      <c r="O296" s="87" t="s">
        <v>7783</v>
      </c>
      <c r="P296" s="99" t="s">
        <v>100</v>
      </c>
      <c r="Q296" s="99" t="s">
        <v>45</v>
      </c>
      <c r="R296" s="99"/>
      <c r="S296" s="99"/>
    </row>
    <row r="297" spans="1:19" x14ac:dyDescent="0.25">
      <c r="A297" s="99" t="s">
        <v>51</v>
      </c>
      <c r="B297" s="69">
        <v>4</v>
      </c>
      <c r="C297" s="77" t="s">
        <v>107</v>
      </c>
      <c r="D297" s="47" t="s">
        <v>1469</v>
      </c>
      <c r="E297" s="47" t="s">
        <v>1690</v>
      </c>
      <c r="F297" s="47" t="s">
        <v>1690</v>
      </c>
      <c r="G297" s="47" t="s">
        <v>302</v>
      </c>
      <c r="H297" s="47" t="s">
        <v>303</v>
      </c>
      <c r="I297" s="47" t="s">
        <v>1860</v>
      </c>
      <c r="J297" s="49" t="s">
        <v>6790</v>
      </c>
      <c r="K297" s="49"/>
      <c r="L297" s="47" t="s">
        <v>91</v>
      </c>
      <c r="M297" s="129" t="s">
        <v>7778</v>
      </c>
      <c r="N297" s="49" t="s">
        <v>7779</v>
      </c>
      <c r="O297" s="49" t="s">
        <v>7783</v>
      </c>
      <c r="P297" s="99" t="s">
        <v>91</v>
      </c>
      <c r="Q297" s="99" t="s">
        <v>45</v>
      </c>
      <c r="R297" s="99"/>
      <c r="S297" s="99"/>
    </row>
    <row r="298" spans="1:19" x14ac:dyDescent="0.25">
      <c r="A298" s="99" t="s">
        <v>51</v>
      </c>
      <c r="B298" s="69">
        <v>5</v>
      </c>
      <c r="C298" s="47" t="s">
        <v>109</v>
      </c>
      <c r="D298" s="47" t="s">
        <v>6820</v>
      </c>
      <c r="E298" s="43" t="s">
        <v>7374</v>
      </c>
      <c r="F298" s="47" t="s">
        <v>1691</v>
      </c>
      <c r="G298" s="47" t="s">
        <v>306</v>
      </c>
      <c r="H298" s="47" t="s">
        <v>307</v>
      </c>
      <c r="I298" s="47" t="s">
        <v>1862</v>
      </c>
      <c r="J298" s="49" t="s">
        <v>2909</v>
      </c>
      <c r="K298" s="49" t="s">
        <v>6789</v>
      </c>
      <c r="L298" s="47" t="s">
        <v>91</v>
      </c>
      <c r="M298" s="129">
        <v>0</v>
      </c>
      <c r="N298" s="49" t="s">
        <v>7779</v>
      </c>
      <c r="O298" s="49" t="s">
        <v>7784</v>
      </c>
      <c r="P298" s="99" t="s">
        <v>92</v>
      </c>
      <c r="Q298" s="99" t="s">
        <v>45</v>
      </c>
      <c r="R298" s="99"/>
      <c r="S298" s="99"/>
    </row>
    <row r="299" spans="1:19" x14ac:dyDescent="0.25">
      <c r="A299" s="99" t="s">
        <v>51</v>
      </c>
      <c r="B299" s="69">
        <v>6</v>
      </c>
      <c r="C299" s="47" t="s">
        <v>108</v>
      </c>
      <c r="D299" s="47" t="s">
        <v>6821</v>
      </c>
      <c r="E299" s="47" t="s">
        <v>1685</v>
      </c>
      <c r="F299" s="47" t="s">
        <v>1685</v>
      </c>
      <c r="G299" s="47" t="s">
        <v>304</v>
      </c>
      <c r="H299" s="47" t="s">
        <v>305</v>
      </c>
      <c r="I299" s="47" t="s">
        <v>1861</v>
      </c>
      <c r="J299" s="49" t="s">
        <v>2910</v>
      </c>
      <c r="K299" s="49" t="s">
        <v>6789</v>
      </c>
      <c r="L299" s="47" t="s">
        <v>91</v>
      </c>
      <c r="M299" s="129">
        <v>0</v>
      </c>
      <c r="N299" s="49" t="s">
        <v>7779</v>
      </c>
      <c r="O299" s="49" t="s">
        <v>7784</v>
      </c>
      <c r="P299" s="99" t="s">
        <v>92</v>
      </c>
      <c r="Q299" s="99" t="s">
        <v>45</v>
      </c>
      <c r="R299" s="99"/>
      <c r="S299" s="99"/>
    </row>
    <row r="300" spans="1:19" x14ac:dyDescent="0.25">
      <c r="A300" s="99" t="s">
        <v>51</v>
      </c>
      <c r="B300" s="100">
        <v>7</v>
      </c>
      <c r="C300" s="99" t="s">
        <v>3166</v>
      </c>
      <c r="D300" s="99" t="s">
        <v>1440</v>
      </c>
      <c r="E300" s="99" t="s">
        <v>7375</v>
      </c>
      <c r="F300" s="99" t="s">
        <v>7056</v>
      </c>
      <c r="G300" s="99" t="s">
        <v>3267</v>
      </c>
      <c r="H300" s="99" t="s">
        <v>3268</v>
      </c>
      <c r="I300" s="99"/>
      <c r="J300" s="49" t="s">
        <v>6790</v>
      </c>
      <c r="K300" s="49"/>
      <c r="L300" s="99" t="s">
        <v>91</v>
      </c>
      <c r="M300" s="100">
        <v>0</v>
      </c>
      <c r="N300" s="99" t="s">
        <v>7779</v>
      </c>
      <c r="O300" s="99" t="s">
        <v>7784</v>
      </c>
      <c r="P300" s="99" t="s">
        <v>91</v>
      </c>
      <c r="Q300" s="99" t="s">
        <v>45</v>
      </c>
      <c r="R300" s="99"/>
      <c r="S300" s="99"/>
    </row>
    <row r="301" spans="1:19" x14ac:dyDescent="0.25">
      <c r="A301" s="117" t="s">
        <v>62</v>
      </c>
      <c r="B301" s="70">
        <v>-99</v>
      </c>
      <c r="C301" s="43" t="s">
        <v>292</v>
      </c>
      <c r="D301" s="99"/>
      <c r="E301" s="43"/>
      <c r="F301" s="99"/>
      <c r="G301" s="43" t="s">
        <v>292</v>
      </c>
      <c r="H301" s="43" t="s">
        <v>292</v>
      </c>
      <c r="I301" s="99"/>
      <c r="J301" s="43" t="s">
        <v>6790</v>
      </c>
      <c r="K301" s="43"/>
      <c r="L301" s="46" t="s">
        <v>6770</v>
      </c>
      <c r="M301" s="100" t="s">
        <v>7778</v>
      </c>
      <c r="N301" s="99" t="s">
        <v>7780</v>
      </c>
      <c r="O301" s="99"/>
      <c r="P301" s="112"/>
      <c r="Q301" s="112" t="s">
        <v>54</v>
      </c>
      <c r="R301" s="46"/>
      <c r="S301" s="46"/>
    </row>
    <row r="302" spans="1:19" x14ac:dyDescent="0.25">
      <c r="A302" s="117" t="s">
        <v>62</v>
      </c>
      <c r="B302" s="70">
        <v>-99</v>
      </c>
      <c r="C302" s="43" t="s">
        <v>5977</v>
      </c>
      <c r="D302" s="99"/>
      <c r="E302" s="43"/>
      <c r="F302" s="99"/>
      <c r="G302" s="43" t="s">
        <v>6056</v>
      </c>
      <c r="H302" s="43" t="s">
        <v>6057</v>
      </c>
      <c r="I302" s="99"/>
      <c r="J302" s="43" t="s">
        <v>6790</v>
      </c>
      <c r="K302" s="43"/>
      <c r="L302" s="43" t="s">
        <v>6770</v>
      </c>
      <c r="M302" s="127"/>
      <c r="N302" s="43"/>
      <c r="O302" s="43"/>
      <c r="P302" s="112" t="s">
        <v>6773</v>
      </c>
      <c r="Q302" s="112" t="s">
        <v>54</v>
      </c>
      <c r="R302" s="46"/>
      <c r="S302" s="46"/>
    </row>
    <row r="303" spans="1:19" x14ac:dyDescent="0.25">
      <c r="A303" s="117" t="s">
        <v>62</v>
      </c>
      <c r="B303" s="70">
        <v>-99</v>
      </c>
      <c r="C303" s="43" t="s">
        <v>5976</v>
      </c>
      <c r="D303" s="99"/>
      <c r="E303" s="43"/>
      <c r="F303" s="99"/>
      <c r="G303" s="43" t="s">
        <v>6054</v>
      </c>
      <c r="H303" s="43" t="s">
        <v>6055</v>
      </c>
      <c r="I303" s="99"/>
      <c r="J303" s="43" t="s">
        <v>6790</v>
      </c>
      <c r="K303" s="43"/>
      <c r="L303" s="43" t="s">
        <v>6771</v>
      </c>
      <c r="M303" s="127"/>
      <c r="N303" s="43"/>
      <c r="O303" s="43"/>
      <c r="P303" s="112" t="s">
        <v>3302</v>
      </c>
      <c r="Q303" s="112" t="s">
        <v>54</v>
      </c>
      <c r="R303" s="46"/>
      <c r="S303" s="46"/>
    </row>
    <row r="304" spans="1:19" x14ac:dyDescent="0.25">
      <c r="A304" s="101" t="s">
        <v>62</v>
      </c>
      <c r="B304" s="88">
        <v>1</v>
      </c>
      <c r="C304" s="89" t="s">
        <v>93</v>
      </c>
      <c r="D304" s="91" t="s">
        <v>1468</v>
      </c>
      <c r="E304" s="90" t="s">
        <v>1667</v>
      </c>
      <c r="F304" s="89" t="s">
        <v>6971</v>
      </c>
      <c r="G304" s="89" t="s">
        <v>277</v>
      </c>
      <c r="H304" s="89" t="s">
        <v>278</v>
      </c>
      <c r="I304" s="89" t="s">
        <v>1848</v>
      </c>
      <c r="J304" s="91" t="s">
        <v>6790</v>
      </c>
      <c r="K304" s="91"/>
      <c r="L304" s="89" t="s">
        <v>91</v>
      </c>
      <c r="M304" s="128" t="s">
        <v>7778</v>
      </c>
      <c r="N304" s="91" t="s">
        <v>7780</v>
      </c>
      <c r="O304" s="91" t="s">
        <v>7783</v>
      </c>
      <c r="P304" s="101" t="s">
        <v>91</v>
      </c>
      <c r="Q304" s="101" t="s">
        <v>54</v>
      </c>
      <c r="R304" s="101"/>
      <c r="S304" s="101"/>
    </row>
    <row r="305" spans="1:19" x14ac:dyDescent="0.25">
      <c r="A305" s="99" t="s">
        <v>62</v>
      </c>
      <c r="B305" s="70">
        <v>2</v>
      </c>
      <c r="C305" s="47" t="s">
        <v>123</v>
      </c>
      <c r="D305" s="49" t="s">
        <v>1495</v>
      </c>
      <c r="E305" s="43" t="s">
        <v>7431</v>
      </c>
      <c r="F305" s="47" t="s">
        <v>6929</v>
      </c>
      <c r="G305" s="47" t="s">
        <v>332</v>
      </c>
      <c r="H305" s="47" t="s">
        <v>422</v>
      </c>
      <c r="I305" s="61" t="s">
        <v>1907</v>
      </c>
      <c r="J305" s="49" t="s">
        <v>6790</v>
      </c>
      <c r="K305" s="49"/>
      <c r="L305" s="87" t="s">
        <v>6770</v>
      </c>
      <c r="M305" s="134" t="s">
        <v>7778</v>
      </c>
      <c r="N305" s="87" t="s">
        <v>7780</v>
      </c>
      <c r="O305" s="87" t="s">
        <v>7783</v>
      </c>
      <c r="P305" s="99" t="s">
        <v>100</v>
      </c>
      <c r="Q305" s="99" t="s">
        <v>54</v>
      </c>
      <c r="R305" s="99"/>
      <c r="S305" s="99"/>
    </row>
    <row r="306" spans="1:19" x14ac:dyDescent="0.25">
      <c r="A306" s="99" t="s">
        <v>62</v>
      </c>
      <c r="B306" s="70">
        <v>3</v>
      </c>
      <c r="C306" s="76" t="s">
        <v>2204</v>
      </c>
      <c r="D306" s="43" t="s">
        <v>5746</v>
      </c>
      <c r="E306" s="49" t="s">
        <v>7440</v>
      </c>
      <c r="F306" s="62" t="s">
        <v>7057</v>
      </c>
      <c r="G306" s="49" t="s">
        <v>2631</v>
      </c>
      <c r="H306" s="43" t="s">
        <v>2408</v>
      </c>
      <c r="I306" s="49"/>
      <c r="J306" s="49" t="s">
        <v>6790</v>
      </c>
      <c r="K306" s="49"/>
      <c r="L306" s="43" t="s">
        <v>91</v>
      </c>
      <c r="M306" s="127" t="s">
        <v>7778</v>
      </c>
      <c r="N306" s="43" t="s">
        <v>7779</v>
      </c>
      <c r="O306" s="43" t="s">
        <v>7783</v>
      </c>
      <c r="P306" s="99" t="s">
        <v>91</v>
      </c>
      <c r="Q306" s="99" t="s">
        <v>54</v>
      </c>
      <c r="R306" s="99"/>
      <c r="S306" s="99"/>
    </row>
    <row r="307" spans="1:19" x14ac:dyDescent="0.25">
      <c r="A307" s="99" t="s">
        <v>62</v>
      </c>
      <c r="B307" s="70">
        <v>4</v>
      </c>
      <c r="C307" s="47" t="s">
        <v>177</v>
      </c>
      <c r="D307" s="49" t="s">
        <v>1600</v>
      </c>
      <c r="E307" s="49" t="s">
        <v>7442</v>
      </c>
      <c r="F307" s="61" t="s">
        <v>6858</v>
      </c>
      <c r="G307" s="47" t="s">
        <v>420</v>
      </c>
      <c r="H307" s="47" t="s">
        <v>421</v>
      </c>
      <c r="I307" s="61" t="s">
        <v>1906</v>
      </c>
      <c r="J307" s="49" t="s">
        <v>6790</v>
      </c>
      <c r="K307" s="49"/>
      <c r="L307" s="47" t="s">
        <v>153</v>
      </c>
      <c r="M307" s="129" t="s">
        <v>7778</v>
      </c>
      <c r="N307" s="49" t="s">
        <v>7779</v>
      </c>
      <c r="O307" s="49" t="s">
        <v>7783</v>
      </c>
      <c r="P307" s="99" t="s">
        <v>153</v>
      </c>
      <c r="Q307" s="99" t="s">
        <v>54</v>
      </c>
      <c r="R307" s="99"/>
      <c r="S307" s="99"/>
    </row>
    <row r="308" spans="1:19" x14ac:dyDescent="0.25">
      <c r="A308" s="99" t="s">
        <v>62</v>
      </c>
      <c r="B308" s="70">
        <v>5</v>
      </c>
      <c r="C308" s="47" t="s">
        <v>178</v>
      </c>
      <c r="D308" s="49" t="s">
        <v>1595</v>
      </c>
      <c r="E308" s="43" t="s">
        <v>7432</v>
      </c>
      <c r="F308" s="61" t="s">
        <v>7058</v>
      </c>
      <c r="G308" s="47" t="s">
        <v>423</v>
      </c>
      <c r="H308" s="47" t="s">
        <v>424</v>
      </c>
      <c r="I308" s="61" t="s">
        <v>1908</v>
      </c>
      <c r="J308" s="49" t="s">
        <v>2911</v>
      </c>
      <c r="K308" s="49" t="s">
        <v>6789</v>
      </c>
      <c r="L308" s="47" t="s">
        <v>91</v>
      </c>
      <c r="M308" s="129">
        <v>1</v>
      </c>
      <c r="N308" s="49" t="s">
        <v>7779</v>
      </c>
      <c r="O308" s="49" t="s">
        <v>7784</v>
      </c>
      <c r="P308" s="99" t="s">
        <v>92</v>
      </c>
      <c r="Q308" s="99" t="s">
        <v>54</v>
      </c>
      <c r="R308" s="99"/>
      <c r="S308" s="99"/>
    </row>
    <row r="309" spans="1:19" x14ac:dyDescent="0.25">
      <c r="A309" s="99" t="s">
        <v>62</v>
      </c>
      <c r="B309" s="70">
        <v>6</v>
      </c>
      <c r="C309" s="47" t="s">
        <v>179</v>
      </c>
      <c r="D309" s="49" t="s">
        <v>1433</v>
      </c>
      <c r="E309" s="43" t="s">
        <v>7433</v>
      </c>
      <c r="F309" s="61" t="s">
        <v>1743</v>
      </c>
      <c r="G309" s="47" t="s">
        <v>425</v>
      </c>
      <c r="H309" s="47" t="s">
        <v>426</v>
      </c>
      <c r="I309" s="61" t="s">
        <v>1909</v>
      </c>
      <c r="J309" s="49" t="s">
        <v>6790</v>
      </c>
      <c r="K309" s="49"/>
      <c r="L309" s="43" t="s">
        <v>6769</v>
      </c>
      <c r="M309" s="127">
        <v>2</v>
      </c>
      <c r="N309" s="43" t="s">
        <v>7779</v>
      </c>
      <c r="O309" s="43" t="s">
        <v>7784</v>
      </c>
      <c r="P309" s="99" t="s">
        <v>165</v>
      </c>
      <c r="Q309" s="99" t="s">
        <v>54</v>
      </c>
      <c r="R309" s="99"/>
      <c r="S309" s="99"/>
    </row>
    <row r="310" spans="1:19" x14ac:dyDescent="0.25">
      <c r="A310" s="99" t="s">
        <v>62</v>
      </c>
      <c r="B310" s="70">
        <v>7</v>
      </c>
      <c r="C310" s="49" t="s">
        <v>2201</v>
      </c>
      <c r="D310" s="43" t="s">
        <v>1430</v>
      </c>
      <c r="E310" s="49" t="s">
        <v>7435</v>
      </c>
      <c r="F310" s="62" t="s">
        <v>7434</v>
      </c>
      <c r="G310" s="49" t="s">
        <v>2628</v>
      </c>
      <c r="H310" s="43" t="s">
        <v>2405</v>
      </c>
      <c r="I310" s="49"/>
      <c r="J310" s="49" t="s">
        <v>6790</v>
      </c>
      <c r="K310" s="49"/>
      <c r="L310" s="43" t="s">
        <v>6769</v>
      </c>
      <c r="M310" s="127">
        <v>0</v>
      </c>
      <c r="N310" s="43" t="s">
        <v>7779</v>
      </c>
      <c r="O310" s="43" t="s">
        <v>7784</v>
      </c>
      <c r="P310" s="99" t="s">
        <v>156</v>
      </c>
      <c r="Q310" s="99" t="s">
        <v>54</v>
      </c>
      <c r="R310" s="99"/>
      <c r="S310" s="99"/>
    </row>
    <row r="311" spans="1:19" x14ac:dyDescent="0.25">
      <c r="A311" s="99" t="s">
        <v>62</v>
      </c>
      <c r="B311" s="70">
        <v>8</v>
      </c>
      <c r="C311" s="49" t="s">
        <v>2202</v>
      </c>
      <c r="D311" s="43" t="s">
        <v>2796</v>
      </c>
      <c r="E311" s="49" t="s">
        <v>7443</v>
      </c>
      <c r="F311" s="62" t="s">
        <v>7060</v>
      </c>
      <c r="G311" s="49" t="s">
        <v>2629</v>
      </c>
      <c r="H311" s="43" t="s">
        <v>2406</v>
      </c>
      <c r="I311" s="49"/>
      <c r="J311" s="49" t="s">
        <v>6790</v>
      </c>
      <c r="K311" s="49"/>
      <c r="L311" s="43" t="s">
        <v>6769</v>
      </c>
      <c r="M311" s="127">
        <v>0</v>
      </c>
      <c r="N311" s="43" t="s">
        <v>7779</v>
      </c>
      <c r="O311" s="43" t="s">
        <v>7784</v>
      </c>
      <c r="P311" s="99" t="s">
        <v>195</v>
      </c>
      <c r="Q311" s="99" t="s">
        <v>54</v>
      </c>
      <c r="R311" s="99"/>
      <c r="S311" s="99"/>
    </row>
    <row r="312" spans="1:19" x14ac:dyDescent="0.25">
      <c r="A312" s="99" t="s">
        <v>62</v>
      </c>
      <c r="B312" s="70">
        <v>9</v>
      </c>
      <c r="C312" s="49" t="s">
        <v>2203</v>
      </c>
      <c r="D312" s="43" t="s">
        <v>2797</v>
      </c>
      <c r="E312" s="49" t="s">
        <v>7444</v>
      </c>
      <c r="F312" s="62" t="s">
        <v>7059</v>
      </c>
      <c r="G312" s="49" t="s">
        <v>2630</v>
      </c>
      <c r="H312" s="43" t="s">
        <v>2407</v>
      </c>
      <c r="I312" s="49"/>
      <c r="J312" s="49" t="s">
        <v>6790</v>
      </c>
      <c r="K312" s="49"/>
      <c r="L312" s="43" t="s">
        <v>6769</v>
      </c>
      <c r="M312" s="127">
        <v>0</v>
      </c>
      <c r="N312" s="43" t="s">
        <v>7779</v>
      </c>
      <c r="O312" s="43" t="s">
        <v>7784</v>
      </c>
      <c r="P312" s="99" t="s">
        <v>165</v>
      </c>
      <c r="Q312" s="99" t="s">
        <v>54</v>
      </c>
      <c r="R312" s="99"/>
      <c r="S312" s="99"/>
    </row>
    <row r="313" spans="1:19" x14ac:dyDescent="0.25">
      <c r="A313" s="101" t="s">
        <v>62</v>
      </c>
      <c r="B313" s="88">
        <v>10</v>
      </c>
      <c r="C313" s="89" t="s">
        <v>6815</v>
      </c>
      <c r="D313" s="89" t="s">
        <v>1440</v>
      </c>
      <c r="E313" s="90" t="s">
        <v>7441</v>
      </c>
      <c r="F313" s="89" t="s">
        <v>1709</v>
      </c>
      <c r="G313" s="89"/>
      <c r="H313" s="89"/>
      <c r="I313" s="89"/>
      <c r="J313" s="91" t="s">
        <v>6790</v>
      </c>
      <c r="K313" s="91"/>
      <c r="L313" s="89" t="s">
        <v>91</v>
      </c>
      <c r="M313" s="128">
        <v>0</v>
      </c>
      <c r="N313" s="91" t="s">
        <v>7779</v>
      </c>
      <c r="O313" s="91" t="s">
        <v>7784</v>
      </c>
      <c r="P313" s="101" t="s">
        <v>91</v>
      </c>
      <c r="Q313" s="101" t="s">
        <v>54</v>
      </c>
      <c r="R313" s="101"/>
      <c r="S313" s="101"/>
    </row>
    <row r="314" spans="1:19" x14ac:dyDescent="0.25">
      <c r="A314" s="116" t="s">
        <v>61</v>
      </c>
      <c r="B314" s="70">
        <v>-99</v>
      </c>
      <c r="C314" s="43" t="s">
        <v>292</v>
      </c>
      <c r="D314" s="99"/>
      <c r="E314" s="43"/>
      <c r="F314" s="99"/>
      <c r="G314" s="43" t="s">
        <v>292</v>
      </c>
      <c r="H314" s="43" t="s">
        <v>292</v>
      </c>
      <c r="I314" s="99"/>
      <c r="J314" s="43" t="s">
        <v>6790</v>
      </c>
      <c r="K314" s="43"/>
      <c r="L314" s="46" t="s">
        <v>6770</v>
      </c>
      <c r="M314" s="100" t="s">
        <v>7778</v>
      </c>
      <c r="N314" s="99" t="s">
        <v>7780</v>
      </c>
      <c r="O314" s="99"/>
      <c r="P314" s="112"/>
      <c r="Q314" s="112" t="s">
        <v>54</v>
      </c>
      <c r="R314" s="46"/>
      <c r="S314" s="46"/>
    </row>
    <row r="315" spans="1:19" x14ac:dyDescent="0.25">
      <c r="A315" s="101" t="s">
        <v>61</v>
      </c>
      <c r="B315" s="88">
        <v>1</v>
      </c>
      <c r="C315" s="89" t="s">
        <v>93</v>
      </c>
      <c r="D315" s="89" t="s">
        <v>1468</v>
      </c>
      <c r="E315" s="90" t="s">
        <v>1667</v>
      </c>
      <c r="F315" s="89" t="s">
        <v>6971</v>
      </c>
      <c r="G315" s="89" t="s">
        <v>277</v>
      </c>
      <c r="H315" s="89" t="s">
        <v>278</v>
      </c>
      <c r="I315" s="89" t="s">
        <v>1848</v>
      </c>
      <c r="J315" s="91" t="s">
        <v>6790</v>
      </c>
      <c r="K315" s="91"/>
      <c r="L315" s="89" t="s">
        <v>91</v>
      </c>
      <c r="M315" s="128" t="s">
        <v>7778</v>
      </c>
      <c r="N315" s="91" t="s">
        <v>7780</v>
      </c>
      <c r="O315" s="91" t="s">
        <v>7783</v>
      </c>
      <c r="P315" s="101" t="s">
        <v>91</v>
      </c>
      <c r="Q315" s="101" t="s">
        <v>54</v>
      </c>
      <c r="R315" s="101"/>
      <c r="S315" s="101"/>
    </row>
    <row r="316" spans="1:19" x14ac:dyDescent="0.25">
      <c r="A316" s="99" t="s">
        <v>61</v>
      </c>
      <c r="B316" s="70">
        <v>2</v>
      </c>
      <c r="C316" s="48" t="s">
        <v>123</v>
      </c>
      <c r="D316" s="48" t="s">
        <v>1467</v>
      </c>
      <c r="E316" s="55"/>
      <c r="F316" s="48" t="s">
        <v>1683</v>
      </c>
      <c r="G316" s="48" t="s">
        <v>332</v>
      </c>
      <c r="H316" s="48" t="s">
        <v>333</v>
      </c>
      <c r="I316" s="61" t="s">
        <v>1869</v>
      </c>
      <c r="J316" s="49" t="s">
        <v>6790</v>
      </c>
      <c r="K316" s="49"/>
      <c r="L316" s="87" t="s">
        <v>6770</v>
      </c>
      <c r="M316" s="134" t="s">
        <v>7778</v>
      </c>
      <c r="N316" s="87" t="s">
        <v>7780</v>
      </c>
      <c r="O316" s="87" t="s">
        <v>7783</v>
      </c>
      <c r="P316" s="99" t="s">
        <v>100</v>
      </c>
      <c r="Q316" s="99" t="s">
        <v>54</v>
      </c>
      <c r="R316" s="99"/>
      <c r="S316" s="99"/>
    </row>
    <row r="317" spans="1:19" x14ac:dyDescent="0.25">
      <c r="A317" s="99" t="s">
        <v>61</v>
      </c>
      <c r="B317" s="70">
        <v>3</v>
      </c>
      <c r="C317" s="75" t="s">
        <v>174</v>
      </c>
      <c r="D317" s="47" t="s">
        <v>5745</v>
      </c>
      <c r="E317" s="43" t="s">
        <v>7445</v>
      </c>
      <c r="F317" s="61" t="s">
        <v>7061</v>
      </c>
      <c r="G317" s="47" t="s">
        <v>415</v>
      </c>
      <c r="H317" s="47" t="s">
        <v>416</v>
      </c>
      <c r="I317" s="61" t="s">
        <v>1903</v>
      </c>
      <c r="J317" s="49" t="s">
        <v>6790</v>
      </c>
      <c r="K317" s="49"/>
      <c r="L317" s="47" t="s">
        <v>91</v>
      </c>
      <c r="M317" s="129" t="s">
        <v>7778</v>
      </c>
      <c r="N317" s="49" t="s">
        <v>7779</v>
      </c>
      <c r="O317" s="49" t="s">
        <v>7783</v>
      </c>
      <c r="P317" s="99" t="s">
        <v>91</v>
      </c>
      <c r="Q317" s="99" t="s">
        <v>54</v>
      </c>
      <c r="R317" s="99"/>
      <c r="S317" s="99"/>
    </row>
    <row r="318" spans="1:19" x14ac:dyDescent="0.25">
      <c r="A318" s="99" t="s">
        <v>61</v>
      </c>
      <c r="B318" s="70">
        <v>4</v>
      </c>
      <c r="C318" s="49" t="s">
        <v>2199</v>
      </c>
      <c r="D318" s="43" t="s">
        <v>5959</v>
      </c>
      <c r="E318" s="49" t="s">
        <v>7447</v>
      </c>
      <c r="F318" s="62" t="s">
        <v>7062</v>
      </c>
      <c r="G318" s="49" t="s">
        <v>2625</v>
      </c>
      <c r="H318" s="43" t="s">
        <v>2403</v>
      </c>
      <c r="I318" s="49"/>
      <c r="J318" s="49" t="s">
        <v>2907</v>
      </c>
      <c r="K318" s="49" t="s">
        <v>6789</v>
      </c>
      <c r="L318" s="43" t="s">
        <v>91</v>
      </c>
      <c r="M318" s="127">
        <v>0</v>
      </c>
      <c r="N318" s="43" t="s">
        <v>7779</v>
      </c>
      <c r="O318" s="43" t="s">
        <v>7784</v>
      </c>
      <c r="P318" s="99" t="s">
        <v>92</v>
      </c>
      <c r="Q318" s="99" t="s">
        <v>54</v>
      </c>
      <c r="R318" s="99"/>
      <c r="S318" s="99"/>
    </row>
    <row r="319" spans="1:19" x14ac:dyDescent="0.25">
      <c r="A319" s="99" t="s">
        <v>61</v>
      </c>
      <c r="B319" s="70">
        <v>5</v>
      </c>
      <c r="C319" s="47" t="s">
        <v>176</v>
      </c>
      <c r="D319" s="47" t="s">
        <v>1496</v>
      </c>
      <c r="E319" s="43" t="s">
        <v>7449</v>
      </c>
      <c r="F319" s="61" t="s">
        <v>7448</v>
      </c>
      <c r="G319" s="49" t="s">
        <v>2627</v>
      </c>
      <c r="H319" s="47" t="s">
        <v>419</v>
      </c>
      <c r="I319" s="61" t="s">
        <v>1905</v>
      </c>
      <c r="J319" s="49" t="s">
        <v>6790</v>
      </c>
      <c r="K319" s="49"/>
      <c r="L319" s="47" t="s">
        <v>6770</v>
      </c>
      <c r="M319" s="129">
        <v>0</v>
      </c>
      <c r="N319" s="49" t="s">
        <v>7779</v>
      </c>
      <c r="O319" s="49" t="s">
        <v>7784</v>
      </c>
      <c r="P319" s="99" t="s">
        <v>100</v>
      </c>
      <c r="Q319" s="99" t="s">
        <v>54</v>
      </c>
      <c r="R319" s="99"/>
      <c r="S319" s="99"/>
    </row>
    <row r="320" spans="1:19" x14ac:dyDescent="0.25">
      <c r="A320" s="99" t="s">
        <v>61</v>
      </c>
      <c r="B320" s="70">
        <v>6</v>
      </c>
      <c r="C320" s="49" t="s">
        <v>2200</v>
      </c>
      <c r="D320" s="43" t="s">
        <v>2805</v>
      </c>
      <c r="E320" s="43" t="s">
        <v>7450</v>
      </c>
      <c r="F320" s="62" t="s">
        <v>7063</v>
      </c>
      <c r="G320" s="49" t="s">
        <v>2626</v>
      </c>
      <c r="H320" s="43" t="s">
        <v>2404</v>
      </c>
      <c r="I320" s="49"/>
      <c r="J320" s="49" t="s">
        <v>6790</v>
      </c>
      <c r="K320" s="49"/>
      <c r="L320" s="43" t="s">
        <v>6769</v>
      </c>
      <c r="M320" s="127">
        <v>0</v>
      </c>
      <c r="N320" s="43" t="s">
        <v>7779</v>
      </c>
      <c r="O320" s="43" t="s">
        <v>7784</v>
      </c>
      <c r="P320" s="99" t="s">
        <v>165</v>
      </c>
      <c r="Q320" s="99" t="s">
        <v>54</v>
      </c>
      <c r="R320" s="99"/>
      <c r="S320" s="99"/>
    </row>
    <row r="321" spans="1:19" x14ac:dyDescent="0.25">
      <c r="A321" s="99" t="s">
        <v>61</v>
      </c>
      <c r="B321" s="70">
        <v>7</v>
      </c>
      <c r="C321" s="47" t="s">
        <v>175</v>
      </c>
      <c r="D321" s="47" t="s">
        <v>1440</v>
      </c>
      <c r="E321" s="43" t="s">
        <v>7446</v>
      </c>
      <c r="F321" s="61" t="s">
        <v>1709</v>
      </c>
      <c r="G321" s="47" t="s">
        <v>417</v>
      </c>
      <c r="H321" s="47" t="s">
        <v>418</v>
      </c>
      <c r="I321" s="61" t="s">
        <v>1904</v>
      </c>
      <c r="J321" s="49" t="s">
        <v>6790</v>
      </c>
      <c r="K321" s="49"/>
      <c r="L321" s="47" t="s">
        <v>91</v>
      </c>
      <c r="M321" s="129">
        <v>0</v>
      </c>
      <c r="N321" s="49" t="s">
        <v>7779</v>
      </c>
      <c r="O321" s="49" t="s">
        <v>7784</v>
      </c>
      <c r="P321" s="99" t="s">
        <v>91</v>
      </c>
      <c r="Q321" s="99" t="s">
        <v>54</v>
      </c>
      <c r="R321" s="99"/>
      <c r="S321" s="99"/>
    </row>
    <row r="322" spans="1:19" x14ac:dyDescent="0.25">
      <c r="A322" s="117" t="s">
        <v>6085</v>
      </c>
      <c r="B322" s="70">
        <v>-99</v>
      </c>
      <c r="C322" s="43" t="s">
        <v>292</v>
      </c>
      <c r="D322" s="99"/>
      <c r="E322" s="43"/>
      <c r="F322" s="99"/>
      <c r="G322" s="43" t="s">
        <v>292</v>
      </c>
      <c r="H322" s="43" t="s">
        <v>292</v>
      </c>
      <c r="I322" s="99"/>
      <c r="J322" s="43" t="s">
        <v>6790</v>
      </c>
      <c r="K322" s="43"/>
      <c r="L322" s="46" t="s">
        <v>6770</v>
      </c>
      <c r="M322" s="100" t="s">
        <v>7778</v>
      </c>
      <c r="N322" s="99" t="s">
        <v>7780</v>
      </c>
      <c r="O322" s="99"/>
      <c r="P322" s="112"/>
      <c r="Q322" s="112" t="s">
        <v>54</v>
      </c>
      <c r="R322" s="46"/>
      <c r="S322" s="46"/>
    </row>
    <row r="323" spans="1:19" x14ac:dyDescent="0.25">
      <c r="A323" s="116" t="s">
        <v>2286</v>
      </c>
      <c r="B323" s="70">
        <v>-99</v>
      </c>
      <c r="C323" s="43" t="s">
        <v>292</v>
      </c>
      <c r="D323" s="99"/>
      <c r="E323" s="43"/>
      <c r="F323" s="99"/>
      <c r="G323" s="43" t="s">
        <v>292</v>
      </c>
      <c r="H323" s="43" t="s">
        <v>292</v>
      </c>
      <c r="I323" s="99"/>
      <c r="J323" s="43" t="s">
        <v>6790</v>
      </c>
      <c r="K323" s="43"/>
      <c r="L323" s="46" t="s">
        <v>6770</v>
      </c>
      <c r="M323" s="100" t="s">
        <v>7778</v>
      </c>
      <c r="N323" s="99" t="s">
        <v>7780</v>
      </c>
      <c r="O323" s="99"/>
      <c r="P323" s="112"/>
      <c r="Q323" s="112" t="s">
        <v>54</v>
      </c>
      <c r="R323" s="46"/>
      <c r="S323" s="46"/>
    </row>
    <row r="324" spans="1:19" x14ac:dyDescent="0.25">
      <c r="A324" s="99" t="s">
        <v>2286</v>
      </c>
      <c r="B324" s="70">
        <v>-99</v>
      </c>
      <c r="C324" s="43" t="s">
        <v>5992</v>
      </c>
      <c r="D324" s="99"/>
      <c r="E324" s="43"/>
      <c r="F324" s="99"/>
      <c r="G324" s="43" t="s">
        <v>6088</v>
      </c>
      <c r="H324" s="43" t="s">
        <v>6089</v>
      </c>
      <c r="I324" s="99"/>
      <c r="J324" s="43" t="s">
        <v>6790</v>
      </c>
      <c r="K324" s="43"/>
      <c r="L324" s="114" t="s">
        <v>6770</v>
      </c>
      <c r="M324" s="136"/>
      <c r="N324" s="114"/>
      <c r="O324" s="114"/>
      <c r="P324" s="112" t="s">
        <v>2494</v>
      </c>
      <c r="Q324" s="112" t="s">
        <v>54</v>
      </c>
      <c r="R324" s="43"/>
      <c r="S324" s="43"/>
    </row>
    <row r="325" spans="1:19" x14ac:dyDescent="0.25">
      <c r="A325" s="99" t="s">
        <v>2286</v>
      </c>
      <c r="B325" s="70">
        <v>-99</v>
      </c>
      <c r="C325" s="43" t="s">
        <v>5991</v>
      </c>
      <c r="D325" s="99"/>
      <c r="E325" s="43"/>
      <c r="F325" s="99"/>
      <c r="G325" s="43" t="s">
        <v>6086</v>
      </c>
      <c r="H325" s="43" t="s">
        <v>6087</v>
      </c>
      <c r="I325" s="99"/>
      <c r="J325" s="43" t="s">
        <v>6790</v>
      </c>
      <c r="K325" s="43"/>
      <c r="L325" s="43" t="s">
        <v>6771</v>
      </c>
      <c r="M325" s="127"/>
      <c r="N325" s="43"/>
      <c r="O325" s="43"/>
      <c r="P325" s="112" t="s">
        <v>3302</v>
      </c>
      <c r="Q325" s="112" t="s">
        <v>54</v>
      </c>
      <c r="R325" s="43"/>
      <c r="S325" s="43"/>
    </row>
    <row r="326" spans="1:19" x14ac:dyDescent="0.25">
      <c r="A326" s="99" t="s">
        <v>2286</v>
      </c>
      <c r="B326" s="70">
        <v>-99</v>
      </c>
      <c r="C326" s="43" t="s">
        <v>5994</v>
      </c>
      <c r="D326" s="99"/>
      <c r="E326" s="43"/>
      <c r="F326" s="99"/>
      <c r="G326" s="43" t="s">
        <v>6092</v>
      </c>
      <c r="H326" s="43" t="s">
        <v>6093</v>
      </c>
      <c r="I326" s="99"/>
      <c r="J326" s="43" t="s">
        <v>6790</v>
      </c>
      <c r="K326" s="43"/>
      <c r="L326" s="114" t="s">
        <v>6770</v>
      </c>
      <c r="M326" s="136"/>
      <c r="N326" s="114"/>
      <c r="O326" s="114"/>
      <c r="P326" s="112" t="s">
        <v>2494</v>
      </c>
      <c r="Q326" s="112" t="s">
        <v>54</v>
      </c>
      <c r="R326" s="43"/>
      <c r="S326" s="43"/>
    </row>
    <row r="327" spans="1:19" x14ac:dyDescent="0.25">
      <c r="A327" s="99" t="s">
        <v>2286</v>
      </c>
      <c r="B327" s="70">
        <v>-99</v>
      </c>
      <c r="C327" s="43" t="s">
        <v>5993</v>
      </c>
      <c r="D327" s="99"/>
      <c r="E327" s="43"/>
      <c r="F327" s="99"/>
      <c r="G327" s="43" t="s">
        <v>6090</v>
      </c>
      <c r="H327" s="43" t="s">
        <v>6091</v>
      </c>
      <c r="I327" s="99"/>
      <c r="J327" s="43" t="s">
        <v>6790</v>
      </c>
      <c r="K327" s="43"/>
      <c r="L327" s="43" t="s">
        <v>6771</v>
      </c>
      <c r="M327" s="127"/>
      <c r="N327" s="43"/>
      <c r="O327" s="43"/>
      <c r="P327" s="112" t="s">
        <v>3302</v>
      </c>
      <c r="Q327" s="112" t="s">
        <v>54</v>
      </c>
      <c r="R327" s="43"/>
      <c r="S327" s="43"/>
    </row>
    <row r="328" spans="1:19" x14ac:dyDescent="0.25">
      <c r="A328" s="118" t="s">
        <v>2286</v>
      </c>
      <c r="B328" s="84">
        <v>1</v>
      </c>
      <c r="C328" s="59" t="s">
        <v>93</v>
      </c>
      <c r="D328" s="59" t="s">
        <v>1468</v>
      </c>
      <c r="E328" s="60" t="s">
        <v>1667</v>
      </c>
      <c r="F328" s="59" t="s">
        <v>6971</v>
      </c>
      <c r="G328" s="59" t="s">
        <v>277</v>
      </c>
      <c r="H328" s="59" t="s">
        <v>278</v>
      </c>
      <c r="I328" s="59" t="s">
        <v>1848</v>
      </c>
      <c r="J328" s="85" t="s">
        <v>6790</v>
      </c>
      <c r="K328" s="85"/>
      <c r="L328" s="59" t="s">
        <v>91</v>
      </c>
      <c r="M328" s="131" t="s">
        <v>7778</v>
      </c>
      <c r="N328" s="85" t="s">
        <v>7780</v>
      </c>
      <c r="O328" s="85" t="s">
        <v>7783</v>
      </c>
      <c r="P328" s="118" t="s">
        <v>91</v>
      </c>
      <c r="Q328" s="118" t="s">
        <v>54</v>
      </c>
      <c r="R328" s="118"/>
      <c r="S328" s="118"/>
    </row>
    <row r="329" spans="1:19" x14ac:dyDescent="0.25">
      <c r="A329" s="99" t="s">
        <v>2286</v>
      </c>
      <c r="B329" s="70">
        <v>2</v>
      </c>
      <c r="C329" s="52" t="s">
        <v>130</v>
      </c>
      <c r="D329" s="48" t="s">
        <v>1467</v>
      </c>
      <c r="E329" s="49" t="s">
        <v>7456</v>
      </c>
      <c r="F329" s="49" t="s">
        <v>1683</v>
      </c>
      <c r="G329" s="49"/>
      <c r="H329" s="49"/>
      <c r="I329" s="49"/>
      <c r="J329" s="49" t="s">
        <v>6790</v>
      </c>
      <c r="K329" s="49"/>
      <c r="L329" s="47" t="s">
        <v>6770</v>
      </c>
      <c r="M329" s="129" t="s">
        <v>7778</v>
      </c>
      <c r="N329" s="49" t="s">
        <v>7780</v>
      </c>
      <c r="O329" s="49" t="s">
        <v>7783</v>
      </c>
      <c r="P329" s="99" t="s">
        <v>100</v>
      </c>
      <c r="Q329" s="99" t="s">
        <v>54</v>
      </c>
      <c r="R329" s="99"/>
      <c r="S329" s="99"/>
    </row>
    <row r="330" spans="1:19" x14ac:dyDescent="0.25">
      <c r="A330" s="99" t="s">
        <v>2286</v>
      </c>
      <c r="B330" s="70">
        <v>3</v>
      </c>
      <c r="C330" s="76" t="s">
        <v>2240</v>
      </c>
      <c r="D330" s="47" t="s">
        <v>5747</v>
      </c>
      <c r="E330" s="49" t="s">
        <v>7451</v>
      </c>
      <c r="F330" s="61" t="s">
        <v>7071</v>
      </c>
      <c r="G330" s="49" t="s">
        <v>2672</v>
      </c>
      <c r="H330" s="43" t="s">
        <v>2444</v>
      </c>
      <c r="I330" s="49"/>
      <c r="J330" s="49" t="s">
        <v>6790</v>
      </c>
      <c r="K330" s="49"/>
      <c r="L330" s="43" t="s">
        <v>91</v>
      </c>
      <c r="M330" s="127" t="s">
        <v>7778</v>
      </c>
      <c r="N330" s="43" t="s">
        <v>7779</v>
      </c>
      <c r="O330" s="43" t="s">
        <v>7783</v>
      </c>
      <c r="P330" s="99" t="s">
        <v>91</v>
      </c>
      <c r="Q330" s="99" t="s">
        <v>54</v>
      </c>
      <c r="R330" s="99"/>
      <c r="S330" s="99"/>
    </row>
    <row r="331" spans="1:19" x14ac:dyDescent="0.25">
      <c r="A331" s="99" t="s">
        <v>2286</v>
      </c>
      <c r="B331" s="70">
        <v>4</v>
      </c>
      <c r="C331" s="49" t="s">
        <v>2242</v>
      </c>
      <c r="D331" s="47" t="s">
        <v>2798</v>
      </c>
      <c r="E331" s="49" t="s">
        <v>7452</v>
      </c>
      <c r="F331" s="62" t="s">
        <v>7064</v>
      </c>
      <c r="G331" s="49" t="s">
        <v>2674</v>
      </c>
      <c r="H331" s="43" t="s">
        <v>2446</v>
      </c>
      <c r="I331" s="49"/>
      <c r="J331" s="49" t="s">
        <v>6790</v>
      </c>
      <c r="K331" s="49"/>
      <c r="L331" s="43" t="s">
        <v>153</v>
      </c>
      <c r="M331" s="127" t="s">
        <v>7778</v>
      </c>
      <c r="N331" s="43" t="s">
        <v>7779</v>
      </c>
      <c r="O331" s="43" t="s">
        <v>7783</v>
      </c>
      <c r="P331" s="99" t="s">
        <v>153</v>
      </c>
      <c r="Q331" s="99" t="s">
        <v>54</v>
      </c>
      <c r="R331" s="99"/>
      <c r="S331" s="99"/>
    </row>
    <row r="332" spans="1:19" x14ac:dyDescent="0.25">
      <c r="A332" s="99" t="s">
        <v>2286</v>
      </c>
      <c r="B332" s="70">
        <v>5</v>
      </c>
      <c r="C332" s="49" t="s">
        <v>2247</v>
      </c>
      <c r="D332" s="47" t="s">
        <v>2799</v>
      </c>
      <c r="E332" s="49" t="s">
        <v>7453</v>
      </c>
      <c r="F332" s="62" t="s">
        <v>7065</v>
      </c>
      <c r="G332" s="49" t="s">
        <v>2679</v>
      </c>
      <c r="H332" s="43" t="s">
        <v>2451</v>
      </c>
      <c r="I332" s="49"/>
      <c r="J332" s="49" t="s">
        <v>6790</v>
      </c>
      <c r="K332" s="49"/>
      <c r="L332" s="43" t="s">
        <v>153</v>
      </c>
      <c r="M332" s="127" t="s">
        <v>7778</v>
      </c>
      <c r="N332" s="43" t="s">
        <v>7779</v>
      </c>
      <c r="O332" s="43" t="s">
        <v>7783</v>
      </c>
      <c r="P332" s="99" t="s">
        <v>153</v>
      </c>
      <c r="Q332" s="99" t="s">
        <v>54</v>
      </c>
      <c r="R332" s="99"/>
      <c r="S332" s="99"/>
    </row>
    <row r="333" spans="1:19" x14ac:dyDescent="0.25">
      <c r="A333" s="99" t="s">
        <v>2286</v>
      </c>
      <c r="B333" s="70">
        <v>6</v>
      </c>
      <c r="C333" s="49" t="s">
        <v>2243</v>
      </c>
      <c r="D333" s="43" t="s">
        <v>2800</v>
      </c>
      <c r="E333" s="49" t="s">
        <v>7436</v>
      </c>
      <c r="F333" s="62" t="s">
        <v>7066</v>
      </c>
      <c r="G333" s="49" t="s">
        <v>2675</v>
      </c>
      <c r="H333" s="43" t="s">
        <v>2916</v>
      </c>
      <c r="I333" s="49"/>
      <c r="J333" s="49" t="s">
        <v>2917</v>
      </c>
      <c r="K333" s="49" t="s">
        <v>6789</v>
      </c>
      <c r="L333" s="43" t="s">
        <v>91</v>
      </c>
      <c r="M333" s="127">
        <v>0</v>
      </c>
      <c r="N333" s="43" t="s">
        <v>7779</v>
      </c>
      <c r="O333" s="43" t="s">
        <v>7784</v>
      </c>
      <c r="P333" s="99" t="s">
        <v>92</v>
      </c>
      <c r="Q333" s="99" t="s">
        <v>54</v>
      </c>
      <c r="R333" s="99"/>
      <c r="S333" s="99"/>
    </row>
    <row r="334" spans="1:19" x14ac:dyDescent="0.25">
      <c r="A334" s="99" t="s">
        <v>2286</v>
      </c>
      <c r="B334" s="70">
        <v>7</v>
      </c>
      <c r="C334" s="49" t="s">
        <v>2248</v>
      </c>
      <c r="D334" s="43" t="s">
        <v>2801</v>
      </c>
      <c r="E334" s="49" t="s">
        <v>7454</v>
      </c>
      <c r="F334" s="62" t="s">
        <v>7067</v>
      </c>
      <c r="G334" s="49" t="s">
        <v>2680</v>
      </c>
      <c r="H334" s="43" t="s">
        <v>2452</v>
      </c>
      <c r="I334" s="49"/>
      <c r="J334" s="49" t="s">
        <v>2917</v>
      </c>
      <c r="K334" s="49" t="s">
        <v>6789</v>
      </c>
      <c r="L334" s="43" t="s">
        <v>91</v>
      </c>
      <c r="M334" s="127">
        <v>0</v>
      </c>
      <c r="N334" s="43" t="s">
        <v>7779</v>
      </c>
      <c r="O334" s="43" t="s">
        <v>7784</v>
      </c>
      <c r="P334" s="99" t="s">
        <v>92</v>
      </c>
      <c r="Q334" s="99" t="s">
        <v>54</v>
      </c>
      <c r="R334" s="99"/>
      <c r="S334" s="99"/>
    </row>
    <row r="335" spans="1:19" x14ac:dyDescent="0.25">
      <c r="A335" s="99" t="s">
        <v>2286</v>
      </c>
      <c r="B335" s="70">
        <v>8</v>
      </c>
      <c r="C335" s="49" t="s">
        <v>2245</v>
      </c>
      <c r="D335" s="43" t="s">
        <v>2802</v>
      </c>
      <c r="E335" s="49" t="s">
        <v>7437</v>
      </c>
      <c r="F335" s="62" t="s">
        <v>7068</v>
      </c>
      <c r="G335" s="49" t="s">
        <v>2677</v>
      </c>
      <c r="H335" s="43" t="s">
        <v>2449</v>
      </c>
      <c r="I335" s="49"/>
      <c r="J335" s="49" t="s">
        <v>6790</v>
      </c>
      <c r="K335" s="49"/>
      <c r="L335" s="43" t="s">
        <v>6769</v>
      </c>
      <c r="M335" s="127">
        <v>0</v>
      </c>
      <c r="N335" s="43" t="s">
        <v>7779</v>
      </c>
      <c r="O335" s="43" t="s">
        <v>7784</v>
      </c>
      <c r="P335" s="99" t="s">
        <v>2506</v>
      </c>
      <c r="Q335" s="99" t="s">
        <v>54</v>
      </c>
      <c r="R335" s="99"/>
      <c r="S335" s="99"/>
    </row>
    <row r="336" spans="1:19" x14ac:dyDescent="0.25">
      <c r="A336" s="99" t="s">
        <v>2286</v>
      </c>
      <c r="B336" s="70">
        <v>9</v>
      </c>
      <c r="C336" s="49" t="s">
        <v>2244</v>
      </c>
      <c r="D336" s="43" t="s">
        <v>2803</v>
      </c>
      <c r="E336" s="49" t="s">
        <v>7438</v>
      </c>
      <c r="F336" s="62" t="s">
        <v>7069</v>
      </c>
      <c r="G336" s="49" t="s">
        <v>2676</v>
      </c>
      <c r="H336" s="43" t="s">
        <v>2448</v>
      </c>
      <c r="I336" s="49"/>
      <c r="J336" s="49" t="s">
        <v>6790</v>
      </c>
      <c r="K336" s="49"/>
      <c r="L336" s="43" t="s">
        <v>6769</v>
      </c>
      <c r="M336" s="127">
        <v>0</v>
      </c>
      <c r="N336" s="43" t="s">
        <v>7779</v>
      </c>
      <c r="O336" s="43" t="s">
        <v>7784</v>
      </c>
      <c r="P336" s="99" t="s">
        <v>165</v>
      </c>
      <c r="Q336" s="99" t="s">
        <v>54</v>
      </c>
      <c r="R336" s="99"/>
      <c r="S336" s="99"/>
    </row>
    <row r="337" spans="1:19" x14ac:dyDescent="0.25">
      <c r="A337" s="99" t="s">
        <v>2286</v>
      </c>
      <c r="B337" s="70">
        <v>10</v>
      </c>
      <c r="C337" s="49" t="s">
        <v>2246</v>
      </c>
      <c r="D337" s="43" t="s">
        <v>2804</v>
      </c>
      <c r="E337" s="49" t="s">
        <v>7439</v>
      </c>
      <c r="F337" s="62" t="s">
        <v>7070</v>
      </c>
      <c r="G337" s="49" t="s">
        <v>2678</v>
      </c>
      <c r="H337" s="43" t="s">
        <v>2450</v>
      </c>
      <c r="I337" s="49"/>
      <c r="J337" s="49" t="s">
        <v>3059</v>
      </c>
      <c r="K337" s="49" t="s">
        <v>6789</v>
      </c>
      <c r="L337" s="43" t="s">
        <v>91</v>
      </c>
      <c r="M337" s="127">
        <v>0</v>
      </c>
      <c r="N337" s="43" t="s">
        <v>7779</v>
      </c>
      <c r="O337" s="43" t="s">
        <v>7784</v>
      </c>
      <c r="P337" s="99" t="s">
        <v>92</v>
      </c>
      <c r="Q337" s="99" t="s">
        <v>54</v>
      </c>
      <c r="R337" s="99"/>
      <c r="S337" s="99"/>
    </row>
    <row r="338" spans="1:19" x14ac:dyDescent="0.25">
      <c r="A338" s="99" t="s">
        <v>2286</v>
      </c>
      <c r="B338" s="70">
        <v>11</v>
      </c>
      <c r="C338" s="49" t="s">
        <v>2241</v>
      </c>
      <c r="D338" s="43" t="s">
        <v>1440</v>
      </c>
      <c r="E338" s="49" t="s">
        <v>7455</v>
      </c>
      <c r="F338" s="61" t="s">
        <v>1709</v>
      </c>
      <c r="G338" s="49" t="s">
        <v>2673</v>
      </c>
      <c r="H338" s="43" t="s">
        <v>2445</v>
      </c>
      <c r="I338" s="49"/>
      <c r="J338" s="49" t="s">
        <v>6790</v>
      </c>
      <c r="K338" s="49"/>
      <c r="L338" s="43" t="s">
        <v>91</v>
      </c>
      <c r="M338" s="127">
        <v>0</v>
      </c>
      <c r="N338" s="43" t="s">
        <v>7779</v>
      </c>
      <c r="O338" s="43" t="s">
        <v>7784</v>
      </c>
      <c r="P338" s="99" t="s">
        <v>91</v>
      </c>
      <c r="Q338" s="99" t="s">
        <v>54</v>
      </c>
      <c r="R338" s="99"/>
      <c r="S338" s="99"/>
    </row>
    <row r="339" spans="1:19" x14ac:dyDescent="0.25">
      <c r="A339" s="103" t="s">
        <v>79</v>
      </c>
      <c r="B339" s="119">
        <v>-99</v>
      </c>
      <c r="C339" s="103" t="s">
        <v>2088</v>
      </c>
      <c r="D339" s="55" t="s">
        <v>2293</v>
      </c>
      <c r="E339" s="103"/>
      <c r="F339" s="103"/>
      <c r="G339" s="55" t="s">
        <v>610</v>
      </c>
      <c r="H339" s="55" t="s">
        <v>2293</v>
      </c>
      <c r="I339" s="103"/>
      <c r="J339" s="103" t="s">
        <v>6790</v>
      </c>
      <c r="K339" s="103"/>
      <c r="L339" s="103" t="s">
        <v>6770</v>
      </c>
      <c r="M339" s="119">
        <v>0</v>
      </c>
      <c r="N339" s="103" t="s">
        <v>7779</v>
      </c>
      <c r="O339" s="103"/>
      <c r="P339" s="103" t="s">
        <v>100</v>
      </c>
      <c r="Q339" s="103" t="s">
        <v>80</v>
      </c>
      <c r="R339" s="103"/>
      <c r="S339" s="103"/>
    </row>
    <row r="340" spans="1:19" x14ac:dyDescent="0.25">
      <c r="A340" s="99" t="s">
        <v>79</v>
      </c>
      <c r="B340" s="70">
        <v>-99</v>
      </c>
      <c r="C340" s="99" t="s">
        <v>292</v>
      </c>
      <c r="D340" s="55" t="s">
        <v>5820</v>
      </c>
      <c r="E340" s="99"/>
      <c r="F340" s="99"/>
      <c r="G340" s="43" t="s">
        <v>3463</v>
      </c>
      <c r="H340" s="43" t="s">
        <v>292</v>
      </c>
      <c r="I340" s="99"/>
      <c r="J340" s="49" t="s">
        <v>6790</v>
      </c>
      <c r="K340" s="49"/>
      <c r="L340" s="46" t="s">
        <v>6770</v>
      </c>
      <c r="M340" s="130" t="s">
        <v>7778</v>
      </c>
      <c r="N340" s="46" t="s">
        <v>7780</v>
      </c>
      <c r="O340" s="46"/>
      <c r="P340" s="99"/>
      <c r="Q340" s="99" t="s">
        <v>80</v>
      </c>
      <c r="R340" s="99"/>
      <c r="S340" s="99"/>
    </row>
    <row r="341" spans="1:19" x14ac:dyDescent="0.25">
      <c r="A341" s="103" t="s">
        <v>79</v>
      </c>
      <c r="B341" s="119">
        <v>-99</v>
      </c>
      <c r="C341" s="103" t="s">
        <v>2087</v>
      </c>
      <c r="D341" s="55" t="s">
        <v>4404</v>
      </c>
      <c r="E341" s="103"/>
      <c r="F341" s="103"/>
      <c r="G341" s="55" t="s">
        <v>2511</v>
      </c>
      <c r="H341" s="55" t="s">
        <v>4404</v>
      </c>
      <c r="I341" s="103"/>
      <c r="J341" s="103" t="s">
        <v>6790</v>
      </c>
      <c r="K341" s="103"/>
      <c r="L341" s="103" t="s">
        <v>6770</v>
      </c>
      <c r="M341" s="119">
        <v>0</v>
      </c>
      <c r="N341" s="103" t="s">
        <v>7779</v>
      </c>
      <c r="O341" s="103"/>
      <c r="P341" s="103" t="s">
        <v>100</v>
      </c>
      <c r="Q341" s="103" t="s">
        <v>80</v>
      </c>
      <c r="R341" s="103"/>
      <c r="S341" s="103"/>
    </row>
    <row r="342" spans="1:19" x14ac:dyDescent="0.25">
      <c r="A342" s="103" t="s">
        <v>79</v>
      </c>
      <c r="B342" s="119">
        <v>-99</v>
      </c>
      <c r="C342" s="103" t="s">
        <v>2086</v>
      </c>
      <c r="D342" s="103" t="s">
        <v>2291</v>
      </c>
      <c r="E342" s="103"/>
      <c r="F342" s="103"/>
      <c r="G342" s="55" t="s">
        <v>2510</v>
      </c>
      <c r="H342" s="55" t="s">
        <v>2291</v>
      </c>
      <c r="I342" s="103"/>
      <c r="J342" s="103" t="s">
        <v>6790</v>
      </c>
      <c r="K342" s="103"/>
      <c r="L342" s="103" t="s">
        <v>6770</v>
      </c>
      <c r="M342" s="119">
        <v>0</v>
      </c>
      <c r="N342" s="103" t="s">
        <v>7779</v>
      </c>
      <c r="O342" s="103"/>
      <c r="P342" s="103" t="s">
        <v>100</v>
      </c>
      <c r="Q342" s="103" t="s">
        <v>80</v>
      </c>
      <c r="R342" s="103"/>
      <c r="S342" s="103"/>
    </row>
    <row r="343" spans="1:19" x14ac:dyDescent="0.25">
      <c r="A343" s="101" t="s">
        <v>79</v>
      </c>
      <c r="B343" s="88">
        <v>1</v>
      </c>
      <c r="C343" s="89" t="s">
        <v>93</v>
      </c>
      <c r="D343" s="101" t="s">
        <v>1468</v>
      </c>
      <c r="E343" s="90"/>
      <c r="F343" s="89" t="s">
        <v>6928</v>
      </c>
      <c r="G343" s="89" t="s">
        <v>277</v>
      </c>
      <c r="H343" s="89" t="s">
        <v>278</v>
      </c>
      <c r="I343" s="89" t="s">
        <v>1848</v>
      </c>
      <c r="J343" s="91" t="s">
        <v>6790</v>
      </c>
      <c r="K343" s="91"/>
      <c r="L343" s="89" t="s">
        <v>91</v>
      </c>
      <c r="M343" s="128" t="s">
        <v>7778</v>
      </c>
      <c r="N343" s="91" t="s">
        <v>7780</v>
      </c>
      <c r="O343" s="91" t="s">
        <v>7783</v>
      </c>
      <c r="P343" s="101" t="s">
        <v>91</v>
      </c>
      <c r="Q343" s="101" t="s">
        <v>80</v>
      </c>
      <c r="R343" s="101"/>
      <c r="S343" s="101"/>
    </row>
    <row r="344" spans="1:19" x14ac:dyDescent="0.25">
      <c r="A344" s="99" t="s">
        <v>79</v>
      </c>
      <c r="B344" s="98">
        <v>3</v>
      </c>
      <c r="C344" s="99" t="s">
        <v>258</v>
      </c>
      <c r="D344" s="43" t="s">
        <v>6824</v>
      </c>
      <c r="E344" s="63"/>
      <c r="F344" s="47" t="s">
        <v>1755</v>
      </c>
      <c r="G344" s="47" t="s">
        <v>465</v>
      </c>
      <c r="H344" s="47" t="s">
        <v>466</v>
      </c>
      <c r="I344" s="61" t="s">
        <v>1929</v>
      </c>
      <c r="J344" s="49" t="s">
        <v>6790</v>
      </c>
      <c r="K344" s="49"/>
      <c r="L344" s="87" t="s">
        <v>6770</v>
      </c>
      <c r="M344" s="134" t="s">
        <v>7778</v>
      </c>
      <c r="N344" s="87" t="s">
        <v>7780</v>
      </c>
      <c r="O344" s="87" t="s">
        <v>7783</v>
      </c>
      <c r="P344" s="99" t="s">
        <v>100</v>
      </c>
      <c r="Q344" s="99" t="s">
        <v>80</v>
      </c>
      <c r="R344" s="99"/>
      <c r="S344" s="99"/>
    </row>
    <row r="345" spans="1:19" x14ac:dyDescent="0.25">
      <c r="A345" s="101" t="s">
        <v>79</v>
      </c>
      <c r="B345" s="102">
        <v>4</v>
      </c>
      <c r="C345" s="101" t="s">
        <v>6830</v>
      </c>
      <c r="D345" s="101" t="s">
        <v>6825</v>
      </c>
      <c r="E345" s="101"/>
      <c r="F345" s="101"/>
      <c r="G345" s="90" t="s">
        <v>6831</v>
      </c>
      <c r="H345" s="90"/>
      <c r="I345" s="101"/>
      <c r="J345" s="101" t="s">
        <v>6790</v>
      </c>
      <c r="K345" s="101"/>
      <c r="L345" s="101" t="s">
        <v>91</v>
      </c>
      <c r="M345" s="102" t="s">
        <v>7778</v>
      </c>
      <c r="N345" s="101" t="s">
        <v>7780</v>
      </c>
      <c r="O345" s="101" t="s">
        <v>7783</v>
      </c>
      <c r="P345" s="101" t="s">
        <v>91</v>
      </c>
      <c r="Q345" s="101" t="s">
        <v>80</v>
      </c>
      <c r="R345" s="101"/>
      <c r="S345" s="101"/>
    </row>
    <row r="346" spans="1:19" x14ac:dyDescent="0.25">
      <c r="A346" s="99" t="s">
        <v>79</v>
      </c>
      <c r="B346" s="100">
        <v>5</v>
      </c>
      <c r="C346" s="99" t="s">
        <v>116</v>
      </c>
      <c r="D346" s="43" t="s">
        <v>5821</v>
      </c>
      <c r="E346" s="63"/>
      <c r="F346" s="47" t="s">
        <v>1751</v>
      </c>
      <c r="G346" s="47" t="s">
        <v>318</v>
      </c>
      <c r="H346" s="47" t="s">
        <v>319</v>
      </c>
      <c r="I346" s="61" t="s">
        <v>1751</v>
      </c>
      <c r="J346" s="49" t="s">
        <v>6790</v>
      </c>
      <c r="K346" s="49"/>
      <c r="L346" s="48" t="s">
        <v>91</v>
      </c>
      <c r="M346" s="132" t="s">
        <v>7778</v>
      </c>
      <c r="N346" s="50" t="s">
        <v>7780</v>
      </c>
      <c r="O346" s="50" t="s">
        <v>7783</v>
      </c>
      <c r="P346" s="99" t="s">
        <v>91</v>
      </c>
      <c r="Q346" s="99" t="s">
        <v>80</v>
      </c>
      <c r="R346" s="99" t="s">
        <v>6774</v>
      </c>
      <c r="S346" s="99"/>
    </row>
    <row r="347" spans="1:19" x14ac:dyDescent="0.25">
      <c r="A347" s="99" t="s">
        <v>79</v>
      </c>
      <c r="B347" s="100">
        <v>6</v>
      </c>
      <c r="C347" s="99" t="s">
        <v>2085</v>
      </c>
      <c r="D347" s="43" t="s">
        <v>6822</v>
      </c>
      <c r="E347" s="99"/>
      <c r="F347" s="99"/>
      <c r="G347" s="43" t="s">
        <v>2509</v>
      </c>
      <c r="H347" s="43" t="s">
        <v>2290</v>
      </c>
      <c r="I347" s="99"/>
      <c r="J347" s="99" t="s">
        <v>6790</v>
      </c>
      <c r="K347" s="99"/>
      <c r="L347" s="99" t="s">
        <v>6770</v>
      </c>
      <c r="M347" s="100" t="s">
        <v>7778</v>
      </c>
      <c r="N347" s="99" t="s">
        <v>7779</v>
      </c>
      <c r="O347" s="99" t="s">
        <v>7783</v>
      </c>
      <c r="P347" s="99" t="s">
        <v>100</v>
      </c>
      <c r="Q347" s="99" t="s">
        <v>80</v>
      </c>
      <c r="R347" s="99"/>
      <c r="S347" s="99"/>
    </row>
    <row r="348" spans="1:19" x14ac:dyDescent="0.25">
      <c r="A348" s="101" t="s">
        <v>79</v>
      </c>
      <c r="B348" s="102">
        <v>7</v>
      </c>
      <c r="C348" s="101" t="s">
        <v>6829</v>
      </c>
      <c r="D348" s="101" t="s">
        <v>6823</v>
      </c>
      <c r="E348" s="101"/>
      <c r="F348" s="101"/>
      <c r="G348" s="90" t="s">
        <v>6826</v>
      </c>
      <c r="H348" s="90" t="s">
        <v>6827</v>
      </c>
      <c r="I348" s="101"/>
      <c r="J348" s="101" t="s">
        <v>6828</v>
      </c>
      <c r="K348" s="101" t="s">
        <v>6789</v>
      </c>
      <c r="L348" s="101" t="s">
        <v>91</v>
      </c>
      <c r="M348" s="102" t="s">
        <v>7778</v>
      </c>
      <c r="N348" s="101" t="s">
        <v>7779</v>
      </c>
      <c r="O348" s="101" t="s">
        <v>7783</v>
      </c>
      <c r="P348" s="101" t="s">
        <v>92</v>
      </c>
      <c r="Q348" s="101" t="s">
        <v>80</v>
      </c>
      <c r="R348" s="101"/>
      <c r="S348" s="101"/>
    </row>
    <row r="349" spans="1:19" x14ac:dyDescent="0.25">
      <c r="A349" s="117" t="s">
        <v>1585</v>
      </c>
      <c r="B349" s="70">
        <v>-99</v>
      </c>
      <c r="C349" s="43" t="s">
        <v>292</v>
      </c>
      <c r="E349" s="43"/>
      <c r="F349" s="99"/>
      <c r="G349" s="43" t="s">
        <v>292</v>
      </c>
      <c r="H349" s="43" t="s">
        <v>292</v>
      </c>
      <c r="I349" s="99"/>
      <c r="J349" s="43" t="s">
        <v>6790</v>
      </c>
      <c r="K349" s="43"/>
      <c r="L349" s="46" t="s">
        <v>6770</v>
      </c>
      <c r="M349" s="100" t="s">
        <v>7778</v>
      </c>
      <c r="N349" s="99" t="s">
        <v>7780</v>
      </c>
      <c r="O349" s="99"/>
      <c r="P349" s="112"/>
      <c r="Q349" s="112" t="s">
        <v>54</v>
      </c>
      <c r="R349" s="46"/>
      <c r="S349" s="46"/>
    </row>
    <row r="350" spans="1:19" x14ac:dyDescent="0.25">
      <c r="A350" s="99" t="s">
        <v>1585</v>
      </c>
      <c r="B350" s="82">
        <v>-99</v>
      </c>
      <c r="C350" s="50" t="s">
        <v>6129</v>
      </c>
      <c r="D350" s="48" t="s">
        <v>1600</v>
      </c>
      <c r="E350" s="49"/>
      <c r="F350" s="48" t="s">
        <v>1710</v>
      </c>
      <c r="G350" s="49" t="s">
        <v>1632</v>
      </c>
      <c r="H350" s="43" t="s">
        <v>1630</v>
      </c>
      <c r="I350" s="49"/>
      <c r="J350" s="49" t="s">
        <v>6790</v>
      </c>
      <c r="K350" s="49"/>
      <c r="L350" s="43" t="s">
        <v>153</v>
      </c>
      <c r="M350" s="127" t="s">
        <v>7778</v>
      </c>
      <c r="N350" s="43" t="s">
        <v>7779</v>
      </c>
      <c r="O350" s="43"/>
      <c r="P350" s="99" t="s">
        <v>153</v>
      </c>
      <c r="Q350" s="99" t="s">
        <v>54</v>
      </c>
      <c r="R350" s="99" t="s">
        <v>7786</v>
      </c>
      <c r="S350" s="99"/>
    </row>
    <row r="351" spans="1:19" x14ac:dyDescent="0.25">
      <c r="A351" s="117" t="s">
        <v>1585</v>
      </c>
      <c r="B351" s="70">
        <v>-99</v>
      </c>
      <c r="C351" s="43" t="s">
        <v>5990</v>
      </c>
      <c r="D351" s="99"/>
      <c r="E351" s="43"/>
      <c r="F351" s="99"/>
      <c r="G351" s="43" t="s">
        <v>6083</v>
      </c>
      <c r="H351" s="43" t="s">
        <v>6084</v>
      </c>
      <c r="I351" s="99"/>
      <c r="J351" s="43" t="s">
        <v>6790</v>
      </c>
      <c r="K351" s="43"/>
      <c r="L351" s="114" t="s">
        <v>6770</v>
      </c>
      <c r="M351" s="136"/>
      <c r="N351" s="114"/>
      <c r="O351" s="114"/>
      <c r="P351" s="112" t="s">
        <v>2494</v>
      </c>
      <c r="Q351" s="112" t="s">
        <v>54</v>
      </c>
      <c r="R351" s="46"/>
      <c r="S351" s="46"/>
    </row>
    <row r="352" spans="1:19" ht="13.5" customHeight="1" x14ac:dyDescent="0.25">
      <c r="A352" s="117" t="s">
        <v>1585</v>
      </c>
      <c r="B352" s="70">
        <v>-99</v>
      </c>
      <c r="C352" s="43" t="s">
        <v>5989</v>
      </c>
      <c r="D352" s="99"/>
      <c r="E352" s="43"/>
      <c r="F352" s="99"/>
      <c r="G352" s="43" t="s">
        <v>6081</v>
      </c>
      <c r="H352" s="43" t="s">
        <v>6082</v>
      </c>
      <c r="I352" s="99"/>
      <c r="J352" s="43" t="s">
        <v>6790</v>
      </c>
      <c r="K352" s="43"/>
      <c r="L352" s="43" t="s">
        <v>6771</v>
      </c>
      <c r="M352" s="127"/>
      <c r="N352" s="43"/>
      <c r="O352" s="43"/>
      <c r="P352" s="112" t="s">
        <v>3302</v>
      </c>
      <c r="Q352" s="112" t="s">
        <v>54</v>
      </c>
      <c r="R352" s="46"/>
      <c r="S352" s="46"/>
    </row>
    <row r="353" spans="1:19" x14ac:dyDescent="0.25">
      <c r="A353" s="101" t="s">
        <v>1585</v>
      </c>
      <c r="B353" s="88">
        <v>1</v>
      </c>
      <c r="C353" s="89" t="s">
        <v>93</v>
      </c>
      <c r="D353" s="89" t="s">
        <v>1468</v>
      </c>
      <c r="E353" s="90" t="s">
        <v>1667</v>
      </c>
      <c r="F353" s="89" t="s">
        <v>6971</v>
      </c>
      <c r="G353" s="89" t="s">
        <v>277</v>
      </c>
      <c r="H353" s="89" t="s">
        <v>278</v>
      </c>
      <c r="I353" s="89" t="s">
        <v>1848</v>
      </c>
      <c r="J353" s="91" t="s">
        <v>6790</v>
      </c>
      <c r="K353" s="91"/>
      <c r="L353" s="89" t="s">
        <v>91</v>
      </c>
      <c r="M353" s="128" t="s">
        <v>7778</v>
      </c>
      <c r="N353" s="91" t="s">
        <v>7780</v>
      </c>
      <c r="O353" s="91" t="s">
        <v>7783</v>
      </c>
      <c r="P353" s="101" t="s">
        <v>91</v>
      </c>
      <c r="Q353" s="101" t="s">
        <v>54</v>
      </c>
      <c r="R353" s="101"/>
      <c r="S353" s="101"/>
    </row>
    <row r="354" spans="1:19" x14ac:dyDescent="0.25">
      <c r="A354" s="99" t="s">
        <v>1585</v>
      </c>
      <c r="B354" s="82">
        <v>2</v>
      </c>
      <c r="C354" s="47" t="s">
        <v>125</v>
      </c>
      <c r="D354" s="47" t="s">
        <v>1495</v>
      </c>
      <c r="E354" s="47" t="s">
        <v>7473</v>
      </c>
      <c r="F354" s="47" t="s">
        <v>6929</v>
      </c>
      <c r="G354" s="47" t="s">
        <v>336</v>
      </c>
      <c r="H354" s="47" t="s">
        <v>1631</v>
      </c>
      <c r="I354" s="61" t="s">
        <v>1986</v>
      </c>
      <c r="J354" s="49" t="s">
        <v>6790</v>
      </c>
      <c r="K354" s="49"/>
      <c r="L354" s="87" t="s">
        <v>6770</v>
      </c>
      <c r="M354" s="134" t="s">
        <v>7778</v>
      </c>
      <c r="N354" s="87" t="s">
        <v>7780</v>
      </c>
      <c r="O354" s="87" t="s">
        <v>7783</v>
      </c>
      <c r="P354" s="99" t="s">
        <v>100</v>
      </c>
      <c r="Q354" s="99" t="s">
        <v>54</v>
      </c>
      <c r="R354" s="99"/>
      <c r="S354" s="99"/>
    </row>
    <row r="355" spans="1:19" x14ac:dyDescent="0.25">
      <c r="A355" s="99" t="s">
        <v>1585</v>
      </c>
      <c r="B355" s="82">
        <v>3</v>
      </c>
      <c r="C355" s="47" t="s">
        <v>1556</v>
      </c>
      <c r="D355" s="48" t="s">
        <v>1600</v>
      </c>
      <c r="E355" s="47" t="s">
        <v>7458</v>
      </c>
      <c r="F355" s="48" t="s">
        <v>6858</v>
      </c>
      <c r="G355" s="47" t="s">
        <v>1632</v>
      </c>
      <c r="H355" s="47" t="s">
        <v>1630</v>
      </c>
      <c r="I355" s="61" t="s">
        <v>1987</v>
      </c>
      <c r="J355" s="49" t="s">
        <v>6790</v>
      </c>
      <c r="K355" s="49"/>
      <c r="L355" s="47" t="s">
        <v>153</v>
      </c>
      <c r="M355" s="129" t="s">
        <v>7778</v>
      </c>
      <c r="N355" s="49" t="s">
        <v>7779</v>
      </c>
      <c r="O355" s="49" t="s">
        <v>7783</v>
      </c>
      <c r="P355" s="99" t="s">
        <v>153</v>
      </c>
      <c r="Q355" s="99" t="s">
        <v>54</v>
      </c>
      <c r="R355" s="99"/>
      <c r="S355" s="99"/>
    </row>
    <row r="356" spans="1:19" x14ac:dyDescent="0.25">
      <c r="A356" s="99" t="s">
        <v>1585</v>
      </c>
      <c r="B356" s="82">
        <v>5</v>
      </c>
      <c r="C356" s="47" t="s">
        <v>1562</v>
      </c>
      <c r="D356" s="47" t="s">
        <v>1563</v>
      </c>
      <c r="E356" s="47" t="s">
        <v>7459</v>
      </c>
      <c r="F356" s="61" t="s">
        <v>1820</v>
      </c>
      <c r="G356" s="47" t="s">
        <v>1634</v>
      </c>
      <c r="H356" s="47" t="s">
        <v>1633</v>
      </c>
      <c r="I356" s="61" t="s">
        <v>1988</v>
      </c>
      <c r="J356" s="49" t="s">
        <v>2932</v>
      </c>
      <c r="K356" s="49" t="s">
        <v>6789</v>
      </c>
      <c r="L356" s="15" t="s">
        <v>91</v>
      </c>
      <c r="M356" s="137">
        <v>2</v>
      </c>
      <c r="N356" s="138" t="s">
        <v>7779</v>
      </c>
      <c r="O356" s="138" t="s">
        <v>7784</v>
      </c>
      <c r="P356" s="99" t="s">
        <v>92</v>
      </c>
      <c r="Q356" s="99" t="s">
        <v>54</v>
      </c>
      <c r="R356" s="99"/>
      <c r="S356" s="99"/>
    </row>
    <row r="357" spans="1:19" x14ac:dyDescent="0.25">
      <c r="A357" s="99" t="s">
        <v>1585</v>
      </c>
      <c r="B357" s="82">
        <v>6</v>
      </c>
      <c r="C357" s="47" t="s">
        <v>1558</v>
      </c>
      <c r="D357" s="47" t="s">
        <v>1497</v>
      </c>
      <c r="E357" s="47" t="s">
        <v>7460</v>
      </c>
      <c r="F357" s="61" t="s">
        <v>6958</v>
      </c>
      <c r="G357" s="47" t="s">
        <v>1637</v>
      </c>
      <c r="H357" s="47" t="s">
        <v>1635</v>
      </c>
      <c r="I357" s="61" t="s">
        <v>1989</v>
      </c>
      <c r="J357" s="49" t="s">
        <v>2903</v>
      </c>
      <c r="K357" s="49" t="s">
        <v>6789</v>
      </c>
      <c r="L357" s="47" t="s">
        <v>91</v>
      </c>
      <c r="M357" s="129">
        <v>0</v>
      </c>
      <c r="N357" s="49" t="s">
        <v>7779</v>
      </c>
      <c r="O357" s="49" t="s">
        <v>7784</v>
      </c>
      <c r="P357" s="99" t="s">
        <v>92</v>
      </c>
      <c r="Q357" s="99" t="s">
        <v>54</v>
      </c>
      <c r="R357" s="99"/>
      <c r="S357" s="99"/>
    </row>
    <row r="358" spans="1:19" x14ac:dyDescent="0.25">
      <c r="A358" s="99" t="s">
        <v>1585</v>
      </c>
      <c r="B358" s="82">
        <v>7</v>
      </c>
      <c r="C358" s="47" t="s">
        <v>1559</v>
      </c>
      <c r="D358" s="47" t="s">
        <v>1430</v>
      </c>
      <c r="E358" s="47" t="s">
        <v>7461</v>
      </c>
      <c r="F358" s="61" t="s">
        <v>6959</v>
      </c>
      <c r="G358" s="47" t="s">
        <v>1638</v>
      </c>
      <c r="H358" s="47" t="s">
        <v>1636</v>
      </c>
      <c r="I358" s="61" t="s">
        <v>1990</v>
      </c>
      <c r="J358" s="49" t="s">
        <v>6790</v>
      </c>
      <c r="K358" s="49"/>
      <c r="L358" s="43" t="s">
        <v>6769</v>
      </c>
      <c r="M358" s="127">
        <v>0</v>
      </c>
      <c r="N358" s="43" t="s">
        <v>7779</v>
      </c>
      <c r="O358" s="43" t="s">
        <v>7784</v>
      </c>
      <c r="P358" s="99" t="s">
        <v>156</v>
      </c>
      <c r="Q358" s="99" t="s">
        <v>54</v>
      </c>
      <c r="R358" s="99"/>
      <c r="S358" s="99"/>
    </row>
    <row r="359" spans="1:19" x14ac:dyDescent="0.25">
      <c r="A359" s="99" t="s">
        <v>1585</v>
      </c>
      <c r="B359" s="82">
        <v>8</v>
      </c>
      <c r="C359" s="49" t="s">
        <v>2235</v>
      </c>
      <c r="D359" s="43" t="s">
        <v>2873</v>
      </c>
      <c r="E359" s="49" t="s">
        <v>7462</v>
      </c>
      <c r="F359" s="62" t="s">
        <v>7074</v>
      </c>
      <c r="G359" s="49" t="s">
        <v>2664</v>
      </c>
      <c r="H359" s="43" t="s">
        <v>2439</v>
      </c>
      <c r="I359" s="49"/>
      <c r="J359" s="49" t="s">
        <v>6790</v>
      </c>
      <c r="K359" s="49"/>
      <c r="L359" s="43" t="s">
        <v>6769</v>
      </c>
      <c r="M359" s="127">
        <v>0</v>
      </c>
      <c r="N359" s="43" t="s">
        <v>7779</v>
      </c>
      <c r="O359" s="43" t="s">
        <v>7784</v>
      </c>
      <c r="P359" s="99" t="s">
        <v>195</v>
      </c>
      <c r="Q359" s="99" t="s">
        <v>54</v>
      </c>
      <c r="R359" s="99"/>
      <c r="S359" s="99"/>
    </row>
    <row r="360" spans="1:19" x14ac:dyDescent="0.25">
      <c r="A360" s="99" t="s">
        <v>1585</v>
      </c>
      <c r="B360" s="82">
        <v>9</v>
      </c>
      <c r="C360" s="47" t="s">
        <v>1560</v>
      </c>
      <c r="D360" s="47" t="s">
        <v>7072</v>
      </c>
      <c r="E360" s="47" t="s">
        <v>7463</v>
      </c>
      <c r="F360" s="61" t="s">
        <v>7079</v>
      </c>
      <c r="G360" s="47" t="s">
        <v>1641</v>
      </c>
      <c r="H360" s="47" t="s">
        <v>1639</v>
      </c>
      <c r="I360" s="61" t="s">
        <v>2014</v>
      </c>
      <c r="J360" s="49" t="s">
        <v>6790</v>
      </c>
      <c r="K360" s="49"/>
      <c r="L360" s="43" t="s">
        <v>6769</v>
      </c>
      <c r="M360" s="127">
        <v>2</v>
      </c>
      <c r="N360" s="43" t="s">
        <v>7779</v>
      </c>
      <c r="O360" s="43" t="s">
        <v>7784</v>
      </c>
      <c r="P360" s="99" t="s">
        <v>262</v>
      </c>
      <c r="Q360" s="99" t="s">
        <v>54</v>
      </c>
      <c r="R360" s="99"/>
      <c r="S360" s="99"/>
    </row>
    <row r="361" spans="1:19" x14ac:dyDescent="0.25">
      <c r="A361" s="99" t="s">
        <v>1585</v>
      </c>
      <c r="B361" s="82">
        <v>9</v>
      </c>
      <c r="C361" s="47" t="s">
        <v>1564</v>
      </c>
      <c r="D361" s="47" t="s">
        <v>7073</v>
      </c>
      <c r="E361" s="47" t="s">
        <v>7464</v>
      </c>
      <c r="F361" s="61" t="s">
        <v>7080</v>
      </c>
      <c r="G361" s="47" t="s">
        <v>1642</v>
      </c>
      <c r="H361" s="47" t="s">
        <v>1640</v>
      </c>
      <c r="I361" s="61" t="s">
        <v>1991</v>
      </c>
      <c r="J361" s="49" t="s">
        <v>6790</v>
      </c>
      <c r="K361" s="49"/>
      <c r="L361" s="43" t="s">
        <v>6769</v>
      </c>
      <c r="M361" s="127">
        <v>2</v>
      </c>
      <c r="N361" s="43" t="s">
        <v>7779</v>
      </c>
      <c r="O361" s="43" t="s">
        <v>7784</v>
      </c>
      <c r="P361" s="99" t="s">
        <v>262</v>
      </c>
      <c r="Q361" s="99" t="s">
        <v>54</v>
      </c>
      <c r="R361" s="99"/>
      <c r="S361" s="99"/>
    </row>
    <row r="362" spans="1:19" x14ac:dyDescent="0.25">
      <c r="A362" s="99" t="s">
        <v>1585</v>
      </c>
      <c r="B362" s="82">
        <v>9</v>
      </c>
      <c r="C362" s="49" t="s">
        <v>2236</v>
      </c>
      <c r="D362" s="43" t="s">
        <v>2872</v>
      </c>
      <c r="E362" s="49" t="s">
        <v>7465</v>
      </c>
      <c r="F362" s="62" t="s">
        <v>7457</v>
      </c>
      <c r="G362" s="49" t="s">
        <v>2665</v>
      </c>
      <c r="H362" s="43" t="s">
        <v>2440</v>
      </c>
      <c r="I362" s="49"/>
      <c r="J362" s="49" t="s">
        <v>6790</v>
      </c>
      <c r="K362" s="49"/>
      <c r="L362" s="43" t="s">
        <v>6769</v>
      </c>
      <c r="M362" s="127">
        <v>0</v>
      </c>
      <c r="N362" s="43" t="s">
        <v>7779</v>
      </c>
      <c r="O362" s="43" t="s">
        <v>7784</v>
      </c>
      <c r="P362" s="99" t="s">
        <v>195</v>
      </c>
      <c r="Q362" s="99" t="s">
        <v>54</v>
      </c>
      <c r="R362" s="99"/>
      <c r="S362" s="99"/>
    </row>
    <row r="363" spans="1:19" x14ac:dyDescent="0.25">
      <c r="A363" s="99" t="s">
        <v>1585</v>
      </c>
      <c r="B363" s="82">
        <v>10</v>
      </c>
      <c r="C363" s="49" t="s">
        <v>2237</v>
      </c>
      <c r="D363" s="43" t="s">
        <v>2871</v>
      </c>
      <c r="E363" s="49" t="s">
        <v>7466</v>
      </c>
      <c r="F363" s="62" t="s">
        <v>7081</v>
      </c>
      <c r="G363" s="49" t="s">
        <v>2666</v>
      </c>
      <c r="H363" s="43" t="s">
        <v>2441</v>
      </c>
      <c r="I363" s="49"/>
      <c r="J363" s="49" t="s">
        <v>6790</v>
      </c>
      <c r="K363" s="49"/>
      <c r="L363" s="43" t="s">
        <v>6769</v>
      </c>
      <c r="M363" s="127">
        <v>0</v>
      </c>
      <c r="N363" s="43" t="s">
        <v>7779</v>
      </c>
      <c r="O363" s="43" t="s">
        <v>7784</v>
      </c>
      <c r="P363" s="99" t="s">
        <v>195</v>
      </c>
      <c r="Q363" s="99" t="s">
        <v>54</v>
      </c>
      <c r="R363" s="99"/>
      <c r="S363" s="99"/>
    </row>
    <row r="364" spans="1:19" x14ac:dyDescent="0.25">
      <c r="A364" s="99" t="s">
        <v>1585</v>
      </c>
      <c r="B364" s="82">
        <v>11</v>
      </c>
      <c r="C364" s="49" t="s">
        <v>2238</v>
      </c>
      <c r="D364" s="43" t="s">
        <v>2870</v>
      </c>
      <c r="E364" s="49" t="s">
        <v>7467</v>
      </c>
      <c r="F364" s="62" t="s">
        <v>7082</v>
      </c>
      <c r="G364" s="49" t="s">
        <v>2667</v>
      </c>
      <c r="H364" s="43" t="s">
        <v>2442</v>
      </c>
      <c r="I364" s="49"/>
      <c r="J364" s="49" t="s">
        <v>6790</v>
      </c>
      <c r="K364" s="49"/>
      <c r="L364" s="43" t="s">
        <v>6769</v>
      </c>
      <c r="M364" s="127">
        <v>0</v>
      </c>
      <c r="N364" s="43" t="s">
        <v>7779</v>
      </c>
      <c r="O364" s="43" t="s">
        <v>7784</v>
      </c>
      <c r="P364" s="99" t="s">
        <v>195</v>
      </c>
      <c r="Q364" s="99" t="s">
        <v>54</v>
      </c>
      <c r="R364" s="99"/>
      <c r="S364" s="99"/>
    </row>
    <row r="365" spans="1:19" x14ac:dyDescent="0.25">
      <c r="A365" s="99" t="s">
        <v>1585</v>
      </c>
      <c r="B365" s="82">
        <v>12</v>
      </c>
      <c r="C365" s="47" t="s">
        <v>1566</v>
      </c>
      <c r="D365" s="47" t="s">
        <v>1570</v>
      </c>
      <c r="E365" s="49" t="s">
        <v>7468</v>
      </c>
      <c r="F365" s="61" t="s">
        <v>7078</v>
      </c>
      <c r="G365" s="49" t="s">
        <v>2668</v>
      </c>
      <c r="H365" s="47" t="s">
        <v>1643</v>
      </c>
      <c r="I365" s="61" t="s">
        <v>1992</v>
      </c>
      <c r="J365" s="49" t="s">
        <v>6790</v>
      </c>
      <c r="K365" s="49"/>
      <c r="L365" s="43" t="s">
        <v>6769</v>
      </c>
      <c r="M365" s="127">
        <v>1</v>
      </c>
      <c r="N365" s="43" t="s">
        <v>7779</v>
      </c>
      <c r="O365" s="43" t="s">
        <v>7784</v>
      </c>
      <c r="P365" s="99" t="s">
        <v>195</v>
      </c>
      <c r="Q365" s="99" t="s">
        <v>54</v>
      </c>
      <c r="R365" s="99"/>
      <c r="S365" s="99"/>
    </row>
    <row r="366" spans="1:19" x14ac:dyDescent="0.25">
      <c r="A366" s="99" t="s">
        <v>1585</v>
      </c>
      <c r="B366" s="82">
        <v>13</v>
      </c>
      <c r="C366" s="47" t="s">
        <v>1567</v>
      </c>
      <c r="D366" s="47" t="s">
        <v>1572</v>
      </c>
      <c r="E366" s="49" t="s">
        <v>7469</v>
      </c>
      <c r="F366" s="61" t="s">
        <v>7077</v>
      </c>
      <c r="G366" s="49" t="s">
        <v>2669</v>
      </c>
      <c r="H366" s="47" t="s">
        <v>1644</v>
      </c>
      <c r="I366" s="61" t="s">
        <v>1993</v>
      </c>
      <c r="J366" s="49" t="s">
        <v>6790</v>
      </c>
      <c r="K366" s="49"/>
      <c r="L366" s="43" t="s">
        <v>6769</v>
      </c>
      <c r="M366" s="127">
        <v>0</v>
      </c>
      <c r="N366" s="43" t="s">
        <v>7779</v>
      </c>
      <c r="O366" s="43" t="s">
        <v>7784</v>
      </c>
      <c r="P366" s="99" t="s">
        <v>195</v>
      </c>
      <c r="Q366" s="99" t="s">
        <v>54</v>
      </c>
      <c r="R366" s="99"/>
      <c r="S366" s="99"/>
    </row>
    <row r="367" spans="1:19" x14ac:dyDescent="0.25">
      <c r="A367" s="99" t="s">
        <v>1585</v>
      </c>
      <c r="B367" s="82">
        <v>14</v>
      </c>
      <c r="C367" s="47" t="s">
        <v>1568</v>
      </c>
      <c r="D367" s="47" t="s">
        <v>1573</v>
      </c>
      <c r="E367" s="49" t="s">
        <v>7470</v>
      </c>
      <c r="F367" s="61" t="s">
        <v>7076</v>
      </c>
      <c r="G367" s="49" t="s">
        <v>2670</v>
      </c>
      <c r="H367" s="47" t="s">
        <v>1645</v>
      </c>
      <c r="I367" s="61" t="s">
        <v>1994</v>
      </c>
      <c r="J367" s="49" t="s">
        <v>6790</v>
      </c>
      <c r="K367" s="49"/>
      <c r="L367" s="43" t="s">
        <v>6769</v>
      </c>
      <c r="M367" s="127">
        <v>0</v>
      </c>
      <c r="N367" s="43" t="s">
        <v>7779</v>
      </c>
      <c r="O367" s="43" t="s">
        <v>7784</v>
      </c>
      <c r="P367" s="99" t="s">
        <v>195</v>
      </c>
      <c r="Q367" s="99" t="s">
        <v>54</v>
      </c>
      <c r="R367" s="99"/>
      <c r="S367" s="99"/>
    </row>
    <row r="368" spans="1:19" x14ac:dyDescent="0.25">
      <c r="A368" s="99" t="s">
        <v>1585</v>
      </c>
      <c r="B368" s="82">
        <v>15</v>
      </c>
      <c r="C368" s="49" t="s">
        <v>2239</v>
      </c>
      <c r="D368" s="43" t="s">
        <v>2869</v>
      </c>
      <c r="E368" s="49" t="s">
        <v>7471</v>
      </c>
      <c r="F368" s="62" t="s">
        <v>7075</v>
      </c>
      <c r="G368" s="49" t="s">
        <v>2671</v>
      </c>
      <c r="H368" s="43" t="s">
        <v>2443</v>
      </c>
      <c r="I368" s="49"/>
      <c r="J368" s="49" t="s">
        <v>6790</v>
      </c>
      <c r="K368" s="49"/>
      <c r="L368" s="43" t="s">
        <v>6769</v>
      </c>
      <c r="M368" s="127">
        <v>0</v>
      </c>
      <c r="N368" s="43" t="s">
        <v>7779</v>
      </c>
      <c r="O368" s="43" t="s">
        <v>7784</v>
      </c>
      <c r="P368" s="99" t="s">
        <v>195</v>
      </c>
      <c r="Q368" s="99" t="s">
        <v>54</v>
      </c>
      <c r="R368" s="99"/>
      <c r="S368" s="99"/>
    </row>
    <row r="369" spans="1:19" x14ac:dyDescent="0.25">
      <c r="A369" s="99" t="s">
        <v>1585</v>
      </c>
      <c r="B369" s="82">
        <v>16</v>
      </c>
      <c r="C369" s="47" t="s">
        <v>1569</v>
      </c>
      <c r="D369" s="47" t="s">
        <v>1571</v>
      </c>
      <c r="E369" s="47" t="s">
        <v>7472</v>
      </c>
      <c r="F369" s="61" t="s">
        <v>1805</v>
      </c>
      <c r="G369" s="47" t="s">
        <v>1647</v>
      </c>
      <c r="H369" s="47" t="s">
        <v>1646</v>
      </c>
      <c r="I369" s="61" t="s">
        <v>1995</v>
      </c>
      <c r="J369" s="49" t="s">
        <v>6790</v>
      </c>
      <c r="K369" s="49"/>
      <c r="L369" s="47" t="s">
        <v>6769</v>
      </c>
      <c r="M369" s="129">
        <v>0</v>
      </c>
      <c r="N369" s="49" t="s">
        <v>7779</v>
      </c>
      <c r="O369" s="49" t="s">
        <v>7784</v>
      </c>
      <c r="P369" s="99" t="s">
        <v>100</v>
      </c>
      <c r="Q369" s="99" t="s">
        <v>54</v>
      </c>
      <c r="R369" s="99"/>
      <c r="S369" s="99"/>
    </row>
    <row r="370" spans="1:19" x14ac:dyDescent="0.25">
      <c r="A370" s="101" t="s">
        <v>1585</v>
      </c>
      <c r="B370" s="88">
        <v>17</v>
      </c>
      <c r="C370" s="89" t="s">
        <v>6818</v>
      </c>
      <c r="D370" s="89" t="s">
        <v>1440</v>
      </c>
      <c r="E370" s="90" t="s">
        <v>7474</v>
      </c>
      <c r="F370" s="89" t="s">
        <v>1709</v>
      </c>
      <c r="G370" s="89"/>
      <c r="H370" s="89"/>
      <c r="I370" s="89"/>
      <c r="J370" s="91" t="s">
        <v>6790</v>
      </c>
      <c r="K370" s="91"/>
      <c r="L370" s="89" t="s">
        <v>91</v>
      </c>
      <c r="M370" s="128">
        <v>0</v>
      </c>
      <c r="N370" s="91" t="s">
        <v>7779</v>
      </c>
      <c r="O370" s="91" t="s">
        <v>7784</v>
      </c>
      <c r="P370" s="101" t="s">
        <v>91</v>
      </c>
      <c r="Q370" s="101" t="s">
        <v>54</v>
      </c>
      <c r="R370" s="101"/>
      <c r="S370" s="101"/>
    </row>
    <row r="371" spans="1:19" x14ac:dyDescent="0.25">
      <c r="A371" s="116" t="s">
        <v>1586</v>
      </c>
      <c r="B371" s="70">
        <v>-99</v>
      </c>
      <c r="C371" s="43" t="s">
        <v>292</v>
      </c>
      <c r="D371" s="99"/>
      <c r="E371" s="43"/>
      <c r="F371" s="99"/>
      <c r="G371" s="43" t="s">
        <v>292</v>
      </c>
      <c r="H371" s="43" t="s">
        <v>292</v>
      </c>
      <c r="I371" s="99"/>
      <c r="J371" s="43" t="s">
        <v>6790</v>
      </c>
      <c r="K371" s="43"/>
      <c r="L371" s="46" t="s">
        <v>6770</v>
      </c>
      <c r="M371" s="100" t="s">
        <v>7778</v>
      </c>
      <c r="N371" s="99" t="s">
        <v>7780</v>
      </c>
      <c r="O371" s="99"/>
      <c r="P371" s="112"/>
      <c r="Q371" s="112" t="s">
        <v>54</v>
      </c>
      <c r="R371" s="46"/>
      <c r="S371" s="46"/>
    </row>
    <row r="372" spans="1:19" x14ac:dyDescent="0.25">
      <c r="A372" s="101" t="s">
        <v>1586</v>
      </c>
      <c r="B372" s="88">
        <v>1</v>
      </c>
      <c r="C372" s="89" t="s">
        <v>93</v>
      </c>
      <c r="D372" s="89" t="s">
        <v>1468</v>
      </c>
      <c r="E372" s="90" t="s">
        <v>1667</v>
      </c>
      <c r="F372" s="89" t="s">
        <v>6971</v>
      </c>
      <c r="G372" s="89" t="s">
        <v>277</v>
      </c>
      <c r="H372" s="89" t="s">
        <v>278</v>
      </c>
      <c r="I372" s="89" t="s">
        <v>1848</v>
      </c>
      <c r="J372" s="91" t="s">
        <v>6790</v>
      </c>
      <c r="K372" s="91"/>
      <c r="L372" s="89" t="s">
        <v>91</v>
      </c>
      <c r="M372" s="128" t="s">
        <v>7778</v>
      </c>
      <c r="N372" s="91" t="s">
        <v>7780</v>
      </c>
      <c r="O372" s="91" t="s">
        <v>7783</v>
      </c>
      <c r="P372" s="101" t="s">
        <v>91</v>
      </c>
      <c r="Q372" s="101" t="s">
        <v>54</v>
      </c>
      <c r="R372" s="101"/>
      <c r="S372" s="101"/>
    </row>
    <row r="373" spans="1:19" x14ac:dyDescent="0.25">
      <c r="A373" s="99" t="s">
        <v>1586</v>
      </c>
      <c r="B373" s="70">
        <v>2</v>
      </c>
      <c r="C373" s="47" t="s">
        <v>125</v>
      </c>
      <c r="D373" s="47" t="s">
        <v>1467</v>
      </c>
      <c r="E373" s="47" t="s">
        <v>7473</v>
      </c>
      <c r="F373" s="47" t="s">
        <v>1683</v>
      </c>
      <c r="G373" s="47" t="s">
        <v>336</v>
      </c>
      <c r="H373" s="47" t="s">
        <v>337</v>
      </c>
      <c r="I373" s="61" t="s">
        <v>1871</v>
      </c>
      <c r="J373" s="49" t="s">
        <v>6790</v>
      </c>
      <c r="K373" s="49"/>
      <c r="L373" s="87" t="s">
        <v>6770</v>
      </c>
      <c r="M373" s="134" t="s">
        <v>7778</v>
      </c>
      <c r="N373" s="87" t="s">
        <v>7780</v>
      </c>
      <c r="O373" s="87" t="s">
        <v>7783</v>
      </c>
      <c r="P373" s="99" t="s">
        <v>100</v>
      </c>
      <c r="Q373" s="99" t="s">
        <v>54</v>
      </c>
      <c r="R373" s="99"/>
      <c r="S373" s="99"/>
    </row>
    <row r="374" spans="1:19" x14ac:dyDescent="0.25">
      <c r="A374" s="99" t="s">
        <v>1586</v>
      </c>
      <c r="B374" s="70">
        <v>3</v>
      </c>
      <c r="C374" s="75" t="s">
        <v>1553</v>
      </c>
      <c r="D374" s="47" t="s">
        <v>5748</v>
      </c>
      <c r="E374" s="47" t="s">
        <v>7476</v>
      </c>
      <c r="F374" s="47" t="s">
        <v>7475</v>
      </c>
      <c r="G374" s="47" t="s">
        <v>1624</v>
      </c>
      <c r="H374" s="47" t="s">
        <v>1627</v>
      </c>
      <c r="I374" s="61" t="s">
        <v>1984</v>
      </c>
      <c r="J374" s="49" t="s">
        <v>6790</v>
      </c>
      <c r="K374" s="49"/>
      <c r="L374" s="47" t="s">
        <v>91</v>
      </c>
      <c r="M374" s="129" t="s">
        <v>7778</v>
      </c>
      <c r="N374" s="49" t="s">
        <v>7779</v>
      </c>
      <c r="O374" s="49" t="s">
        <v>7783</v>
      </c>
      <c r="P374" s="99" t="s">
        <v>91</v>
      </c>
      <c r="Q374" s="99" t="s">
        <v>54</v>
      </c>
      <c r="R374" s="99"/>
      <c r="S374" s="99"/>
    </row>
    <row r="375" spans="1:19" x14ac:dyDescent="0.25">
      <c r="A375" s="99" t="s">
        <v>1586</v>
      </c>
      <c r="B375" s="70">
        <v>4</v>
      </c>
      <c r="C375" s="47" t="s">
        <v>1554</v>
      </c>
      <c r="D375" s="47" t="s">
        <v>1555</v>
      </c>
      <c r="E375" s="47" t="s">
        <v>7477</v>
      </c>
      <c r="F375" s="47" t="s">
        <v>7083</v>
      </c>
      <c r="G375" s="47" t="s">
        <v>1626</v>
      </c>
      <c r="H375" s="47" t="s">
        <v>1629</v>
      </c>
      <c r="I375" s="61" t="s">
        <v>2013</v>
      </c>
      <c r="J375" s="49" t="s">
        <v>6790</v>
      </c>
      <c r="K375" s="49"/>
      <c r="L375" s="43" t="s">
        <v>6769</v>
      </c>
      <c r="M375" s="127">
        <v>2</v>
      </c>
      <c r="N375" s="43" t="s">
        <v>7779</v>
      </c>
      <c r="O375" s="43" t="s">
        <v>7784</v>
      </c>
      <c r="P375" s="99" t="s">
        <v>262</v>
      </c>
      <c r="Q375" s="99" t="s">
        <v>54</v>
      </c>
      <c r="R375" s="99"/>
      <c r="S375" s="99"/>
    </row>
    <row r="376" spans="1:19" x14ac:dyDescent="0.25">
      <c r="A376" s="99" t="s">
        <v>1586</v>
      </c>
      <c r="B376" s="70">
        <v>5</v>
      </c>
      <c r="C376" s="47" t="s">
        <v>1552</v>
      </c>
      <c r="D376" s="47" t="s">
        <v>1440</v>
      </c>
      <c r="E376" s="47" t="s">
        <v>7478</v>
      </c>
      <c r="F376" s="47" t="s">
        <v>1709</v>
      </c>
      <c r="G376" s="47" t="s">
        <v>1625</v>
      </c>
      <c r="H376" s="47" t="s">
        <v>1628</v>
      </c>
      <c r="I376" s="61" t="s">
        <v>1985</v>
      </c>
      <c r="J376" s="49" t="s">
        <v>6790</v>
      </c>
      <c r="K376" s="49"/>
      <c r="L376" s="47" t="s">
        <v>91</v>
      </c>
      <c r="M376" s="129">
        <v>0</v>
      </c>
      <c r="N376" s="49" t="s">
        <v>7779</v>
      </c>
      <c r="O376" s="49" t="s">
        <v>7784</v>
      </c>
      <c r="P376" s="99" t="s">
        <v>91</v>
      </c>
      <c r="Q376" s="99" t="s">
        <v>54</v>
      </c>
      <c r="R376" s="99"/>
      <c r="S376" s="99"/>
    </row>
    <row r="377" spans="1:19" x14ac:dyDescent="0.25">
      <c r="A377" s="118" t="s">
        <v>49</v>
      </c>
      <c r="B377" s="84">
        <v>1</v>
      </c>
      <c r="C377" s="59" t="s">
        <v>5943</v>
      </c>
      <c r="D377" s="59" t="s">
        <v>5945</v>
      </c>
      <c r="E377" s="60" t="s">
        <v>6873</v>
      </c>
      <c r="F377" s="59" t="s">
        <v>6930</v>
      </c>
      <c r="G377" s="59"/>
      <c r="H377" s="59"/>
      <c r="I377" s="59"/>
      <c r="J377" s="85" t="s">
        <v>6790</v>
      </c>
      <c r="K377" s="85"/>
      <c r="L377" s="59" t="s">
        <v>91</v>
      </c>
      <c r="M377" s="131" t="s">
        <v>7778</v>
      </c>
      <c r="N377" s="85" t="s">
        <v>7780</v>
      </c>
      <c r="O377" s="85" t="s">
        <v>7783</v>
      </c>
      <c r="P377" s="118" t="s">
        <v>91</v>
      </c>
      <c r="Q377" s="118" t="s">
        <v>45</v>
      </c>
      <c r="R377" s="99" t="s">
        <v>5942</v>
      </c>
      <c r="S377" s="99"/>
    </row>
    <row r="378" spans="1:19" x14ac:dyDescent="0.25">
      <c r="A378" s="118" t="s">
        <v>49</v>
      </c>
      <c r="B378" s="84">
        <v>2</v>
      </c>
      <c r="C378" s="59" t="s">
        <v>5944</v>
      </c>
      <c r="D378" s="59" t="s">
        <v>6762</v>
      </c>
      <c r="E378" s="60" t="s">
        <v>6874</v>
      </c>
      <c r="F378" s="59" t="s">
        <v>6875</v>
      </c>
      <c r="G378" s="59"/>
      <c r="H378" s="59"/>
      <c r="I378" s="59"/>
      <c r="J378" s="85" t="s">
        <v>6790</v>
      </c>
      <c r="K378" s="85"/>
      <c r="L378" s="59" t="s">
        <v>91</v>
      </c>
      <c r="M378" s="131" t="s">
        <v>7778</v>
      </c>
      <c r="N378" s="85" t="s">
        <v>7779</v>
      </c>
      <c r="O378" s="85" t="s">
        <v>7783</v>
      </c>
      <c r="P378" s="118" t="s">
        <v>91</v>
      </c>
      <c r="Q378" s="118" t="s">
        <v>45</v>
      </c>
      <c r="R378" s="99" t="s">
        <v>5942</v>
      </c>
      <c r="S378" s="99"/>
    </row>
    <row r="379" spans="1:19" x14ac:dyDescent="0.25">
      <c r="A379" s="99" t="s">
        <v>49</v>
      </c>
      <c r="B379" s="81">
        <v>3</v>
      </c>
      <c r="C379" s="47" t="s">
        <v>101</v>
      </c>
      <c r="D379" s="47" t="s">
        <v>1467</v>
      </c>
      <c r="E379" s="43" t="s">
        <v>7479</v>
      </c>
      <c r="F379" s="47" t="s">
        <v>1683</v>
      </c>
      <c r="G379" s="47" t="s">
        <v>291</v>
      </c>
      <c r="H379" s="47" t="s">
        <v>292</v>
      </c>
      <c r="I379" s="47" t="s">
        <v>1859</v>
      </c>
      <c r="J379" s="49" t="s">
        <v>6790</v>
      </c>
      <c r="K379" s="49"/>
      <c r="L379" s="87" t="s">
        <v>6770</v>
      </c>
      <c r="M379" s="134" t="s">
        <v>7778</v>
      </c>
      <c r="N379" s="87" t="s">
        <v>7780</v>
      </c>
      <c r="O379" s="87" t="s">
        <v>7783</v>
      </c>
      <c r="P379" s="99" t="s">
        <v>100</v>
      </c>
      <c r="Q379" s="99" t="s">
        <v>45</v>
      </c>
      <c r="R379" s="99"/>
      <c r="S379" s="99"/>
    </row>
    <row r="380" spans="1:19" x14ac:dyDescent="0.25">
      <c r="A380" s="99" t="s">
        <v>49</v>
      </c>
      <c r="B380" s="98">
        <v>4</v>
      </c>
      <c r="C380" s="99" t="s">
        <v>106</v>
      </c>
      <c r="D380" s="47" t="s">
        <v>6765</v>
      </c>
      <c r="E380" s="43" t="s">
        <v>7376</v>
      </c>
      <c r="F380" s="126" t="s">
        <v>7088</v>
      </c>
      <c r="G380" s="99" t="s">
        <v>301</v>
      </c>
      <c r="H380" s="99" t="s">
        <v>3262</v>
      </c>
      <c r="I380" s="99"/>
      <c r="J380" s="49" t="s">
        <v>6790</v>
      </c>
      <c r="K380" s="49"/>
      <c r="L380" s="47" t="s">
        <v>6770</v>
      </c>
      <c r="M380" s="129" t="s">
        <v>7778</v>
      </c>
      <c r="N380" s="49" t="s">
        <v>7780</v>
      </c>
      <c r="O380" s="49" t="s">
        <v>7783</v>
      </c>
      <c r="P380" s="99" t="s">
        <v>100</v>
      </c>
      <c r="Q380" s="99" t="s">
        <v>45</v>
      </c>
      <c r="R380" s="99"/>
      <c r="S380" s="99"/>
    </row>
    <row r="381" spans="1:19" x14ac:dyDescent="0.25">
      <c r="A381" s="99" t="s">
        <v>49</v>
      </c>
      <c r="B381" s="81">
        <v>5</v>
      </c>
      <c r="C381" s="77" t="s">
        <v>102</v>
      </c>
      <c r="D381" s="47" t="s">
        <v>1463</v>
      </c>
      <c r="E381" s="43" t="s">
        <v>7484</v>
      </c>
      <c r="F381" s="97" t="s">
        <v>1688</v>
      </c>
      <c r="G381" s="47" t="s">
        <v>293</v>
      </c>
      <c r="H381" s="47" t="s">
        <v>294</v>
      </c>
      <c r="I381" s="47" t="s">
        <v>2016</v>
      </c>
      <c r="J381" s="49" t="s">
        <v>6790</v>
      </c>
      <c r="K381" s="49"/>
      <c r="L381" s="47" t="s">
        <v>91</v>
      </c>
      <c r="M381" s="129" t="s">
        <v>7778</v>
      </c>
      <c r="N381" s="49" t="s">
        <v>7779</v>
      </c>
      <c r="O381" s="49" t="s">
        <v>7783</v>
      </c>
      <c r="P381" s="99" t="s">
        <v>91</v>
      </c>
      <c r="Q381" s="99" t="s">
        <v>45</v>
      </c>
      <c r="R381" s="99"/>
      <c r="S381" s="99"/>
    </row>
    <row r="382" spans="1:19" x14ac:dyDescent="0.25">
      <c r="A382" s="99" t="s">
        <v>49</v>
      </c>
      <c r="B382" s="81">
        <v>6</v>
      </c>
      <c r="C382" s="77" t="s">
        <v>103</v>
      </c>
      <c r="D382" s="47" t="s">
        <v>1464</v>
      </c>
      <c r="E382" s="43" t="s">
        <v>7482</v>
      </c>
      <c r="F382" s="61" t="s">
        <v>1684</v>
      </c>
      <c r="G382" s="47" t="s">
        <v>295</v>
      </c>
      <c r="H382" s="47" t="s">
        <v>296</v>
      </c>
      <c r="I382" s="47" t="s">
        <v>2017</v>
      </c>
      <c r="J382" s="49" t="s">
        <v>6790</v>
      </c>
      <c r="K382" s="49"/>
      <c r="L382" s="47" t="s">
        <v>91</v>
      </c>
      <c r="M382" s="129" t="s">
        <v>7778</v>
      </c>
      <c r="N382" s="49" t="s">
        <v>7779</v>
      </c>
      <c r="O382" s="49" t="s">
        <v>7783</v>
      </c>
      <c r="P382" s="99" t="s">
        <v>91</v>
      </c>
      <c r="Q382" s="99" t="s">
        <v>45</v>
      </c>
      <c r="R382" s="99"/>
      <c r="S382" s="99"/>
    </row>
    <row r="383" spans="1:19" x14ac:dyDescent="0.25">
      <c r="A383" s="99" t="s">
        <v>49</v>
      </c>
      <c r="B383" s="81">
        <v>7</v>
      </c>
      <c r="C383" s="47" t="s">
        <v>104</v>
      </c>
      <c r="D383" s="47" t="s">
        <v>6764</v>
      </c>
      <c r="E383" s="43" t="s">
        <v>7481</v>
      </c>
      <c r="F383" s="61" t="s">
        <v>7084</v>
      </c>
      <c r="G383" s="47" t="s">
        <v>297</v>
      </c>
      <c r="H383" s="47" t="s">
        <v>298</v>
      </c>
      <c r="I383" s="47" t="s">
        <v>2018</v>
      </c>
      <c r="J383" s="49" t="s">
        <v>6790</v>
      </c>
      <c r="K383" s="49"/>
      <c r="L383" s="47" t="s">
        <v>91</v>
      </c>
      <c r="M383" s="129">
        <v>0</v>
      </c>
      <c r="N383" s="49" t="s">
        <v>7779</v>
      </c>
      <c r="O383" s="49" t="s">
        <v>7784</v>
      </c>
      <c r="P383" s="99" t="s">
        <v>91</v>
      </c>
      <c r="Q383" s="99" t="s">
        <v>45</v>
      </c>
      <c r="R383" s="99"/>
      <c r="S383" s="99"/>
    </row>
    <row r="384" spans="1:19" x14ac:dyDescent="0.25">
      <c r="A384" s="99" t="s">
        <v>49</v>
      </c>
      <c r="B384" s="81">
        <v>8</v>
      </c>
      <c r="C384" s="47" t="s">
        <v>105</v>
      </c>
      <c r="D384" s="47" t="s">
        <v>1466</v>
      </c>
      <c r="E384" s="43" t="s">
        <v>7480</v>
      </c>
      <c r="F384" s="61" t="s">
        <v>6943</v>
      </c>
      <c r="G384" s="47" t="s">
        <v>299</v>
      </c>
      <c r="H384" s="47" t="s">
        <v>300</v>
      </c>
      <c r="I384" s="47" t="s">
        <v>2019</v>
      </c>
      <c r="J384" s="49" t="s">
        <v>2931</v>
      </c>
      <c r="K384" s="49" t="s">
        <v>6789</v>
      </c>
      <c r="L384" s="47" t="s">
        <v>91</v>
      </c>
      <c r="M384" s="129">
        <v>0</v>
      </c>
      <c r="N384" s="49" t="s">
        <v>7779</v>
      </c>
      <c r="O384" s="49" t="s">
        <v>7784</v>
      </c>
      <c r="P384" s="99" t="s">
        <v>92</v>
      </c>
      <c r="Q384" s="99" t="s">
        <v>45</v>
      </c>
      <c r="R384" s="99"/>
      <c r="S384" s="99"/>
    </row>
    <row r="385" spans="1:19" x14ac:dyDescent="0.25">
      <c r="A385" s="99" t="s">
        <v>49</v>
      </c>
      <c r="B385" s="98">
        <v>9</v>
      </c>
      <c r="C385" s="99" t="s">
        <v>3165</v>
      </c>
      <c r="D385" s="47" t="s">
        <v>5738</v>
      </c>
      <c r="E385" s="99" t="s">
        <v>7485</v>
      </c>
      <c r="F385" s="61" t="s">
        <v>7085</v>
      </c>
      <c r="G385" s="99" t="s">
        <v>3265</v>
      </c>
      <c r="H385" s="99" t="s">
        <v>3266</v>
      </c>
      <c r="I385" s="99"/>
      <c r="J385" s="49" t="s">
        <v>6790</v>
      </c>
      <c r="K385" s="49"/>
      <c r="L385" s="99" t="s">
        <v>91</v>
      </c>
      <c r="M385" s="100">
        <v>0</v>
      </c>
      <c r="N385" s="99" t="s">
        <v>7779</v>
      </c>
      <c r="O385" s="99" t="s">
        <v>7784</v>
      </c>
      <c r="P385" s="99" t="s">
        <v>91</v>
      </c>
      <c r="Q385" s="99" t="s">
        <v>45</v>
      </c>
      <c r="R385" s="99"/>
      <c r="S385" s="99"/>
    </row>
    <row r="386" spans="1:19" x14ac:dyDescent="0.25">
      <c r="A386" s="99" t="s">
        <v>49</v>
      </c>
      <c r="B386" s="98">
        <v>10</v>
      </c>
      <c r="C386" s="99" t="s">
        <v>3163</v>
      </c>
      <c r="D386" s="99" t="s">
        <v>5737</v>
      </c>
      <c r="E386" s="99" t="s">
        <v>7483</v>
      </c>
      <c r="F386" s="97" t="s">
        <v>7086</v>
      </c>
      <c r="G386" s="99" t="s">
        <v>3260</v>
      </c>
      <c r="H386" s="99" t="s">
        <v>3261</v>
      </c>
      <c r="I386" s="99"/>
      <c r="J386" s="49" t="s">
        <v>6790</v>
      </c>
      <c r="K386" s="49"/>
      <c r="L386" s="99" t="s">
        <v>91</v>
      </c>
      <c r="M386" s="100">
        <v>0</v>
      </c>
      <c r="N386" s="99" t="s">
        <v>7779</v>
      </c>
      <c r="O386" s="99" t="s">
        <v>7784</v>
      </c>
      <c r="P386" s="99" t="s">
        <v>91</v>
      </c>
      <c r="Q386" s="99" t="s">
        <v>45</v>
      </c>
      <c r="R386" s="99"/>
      <c r="S386" s="99"/>
    </row>
    <row r="387" spans="1:19" x14ac:dyDescent="0.25">
      <c r="A387" s="99" t="s">
        <v>49</v>
      </c>
      <c r="B387" s="98">
        <v>11</v>
      </c>
      <c r="C387" s="99" t="s">
        <v>3164</v>
      </c>
      <c r="D387" s="99" t="s">
        <v>1440</v>
      </c>
      <c r="E387" s="99" t="s">
        <v>7486</v>
      </c>
      <c r="F387" s="97" t="s">
        <v>7087</v>
      </c>
      <c r="G387" s="99" t="s">
        <v>3263</v>
      </c>
      <c r="H387" s="99" t="s">
        <v>3264</v>
      </c>
      <c r="I387" s="99"/>
      <c r="J387" s="49" t="s">
        <v>6790</v>
      </c>
      <c r="K387" s="49"/>
      <c r="L387" s="99" t="s">
        <v>91</v>
      </c>
      <c r="M387" s="100">
        <v>1</v>
      </c>
      <c r="N387" s="99" t="s">
        <v>7779</v>
      </c>
      <c r="O387" s="99" t="s">
        <v>7784</v>
      </c>
      <c r="P387" s="99" t="s">
        <v>91</v>
      </c>
      <c r="Q387" s="99" t="s">
        <v>45</v>
      </c>
      <c r="R387" s="99"/>
      <c r="S387" s="99"/>
    </row>
    <row r="388" spans="1:19" x14ac:dyDescent="0.25">
      <c r="A388" s="116" t="s">
        <v>60</v>
      </c>
      <c r="B388" s="70">
        <v>-99</v>
      </c>
      <c r="C388" s="43" t="s">
        <v>5975</v>
      </c>
      <c r="D388" s="99"/>
      <c r="E388" s="43"/>
      <c r="F388" s="99"/>
      <c r="G388" s="43" t="s">
        <v>6052</v>
      </c>
      <c r="H388" s="43" t="s">
        <v>6053</v>
      </c>
      <c r="I388" s="99"/>
      <c r="J388" s="43" t="s">
        <v>6790</v>
      </c>
      <c r="K388" s="43"/>
      <c r="L388" s="43" t="s">
        <v>6770</v>
      </c>
      <c r="M388" s="127"/>
      <c r="N388" s="43"/>
      <c r="O388" s="43"/>
      <c r="P388" s="112" t="s">
        <v>100</v>
      </c>
      <c r="Q388" s="112" t="s">
        <v>54</v>
      </c>
      <c r="R388" s="46"/>
      <c r="S388" s="46"/>
    </row>
    <row r="389" spans="1:19" x14ac:dyDescent="0.25">
      <c r="A389" s="116" t="s">
        <v>60</v>
      </c>
      <c r="B389" s="70">
        <v>-99</v>
      </c>
      <c r="C389" s="43" t="s">
        <v>5974</v>
      </c>
      <c r="D389" s="99"/>
      <c r="E389" s="43"/>
      <c r="F389" s="99"/>
      <c r="G389" s="43" t="s">
        <v>6050</v>
      </c>
      <c r="H389" s="43" t="s">
        <v>6051</v>
      </c>
      <c r="I389" s="99"/>
      <c r="J389" s="43" t="s">
        <v>6790</v>
      </c>
      <c r="K389" s="43"/>
      <c r="L389" s="43" t="s">
        <v>6771</v>
      </c>
      <c r="M389" s="127"/>
      <c r="N389" s="43"/>
      <c r="O389" s="43"/>
      <c r="P389" s="112" t="s">
        <v>3302</v>
      </c>
      <c r="Q389" s="112" t="s">
        <v>54</v>
      </c>
      <c r="R389" s="46"/>
      <c r="S389" s="46"/>
    </row>
    <row r="390" spans="1:19" x14ac:dyDescent="0.25">
      <c r="A390" s="116" t="s">
        <v>60</v>
      </c>
      <c r="B390" s="70">
        <v>-99</v>
      </c>
      <c r="C390" s="43" t="s">
        <v>292</v>
      </c>
      <c r="D390" s="99"/>
      <c r="E390" s="43"/>
      <c r="F390" s="99"/>
      <c r="G390" s="43" t="s">
        <v>292</v>
      </c>
      <c r="H390" s="43" t="s">
        <v>292</v>
      </c>
      <c r="I390" s="99"/>
      <c r="J390" s="43" t="s">
        <v>6790</v>
      </c>
      <c r="K390" s="43"/>
      <c r="L390" s="46" t="s">
        <v>6770</v>
      </c>
      <c r="M390" s="100" t="s">
        <v>7778</v>
      </c>
      <c r="N390" s="99" t="s">
        <v>7780</v>
      </c>
      <c r="O390" s="99"/>
      <c r="P390" s="112"/>
      <c r="Q390" s="112" t="s">
        <v>54</v>
      </c>
      <c r="R390" s="46"/>
      <c r="S390" s="46"/>
    </row>
    <row r="391" spans="1:19" x14ac:dyDescent="0.25">
      <c r="A391" s="116" t="s">
        <v>60</v>
      </c>
      <c r="B391" s="70">
        <v>-99</v>
      </c>
      <c r="C391" s="43" t="s">
        <v>5973</v>
      </c>
      <c r="D391" s="99"/>
      <c r="E391" s="43"/>
      <c r="F391" s="99"/>
      <c r="G391" s="43" t="s">
        <v>6048</v>
      </c>
      <c r="H391" s="43" t="s">
        <v>6049</v>
      </c>
      <c r="I391" s="99"/>
      <c r="J391" s="43" t="s">
        <v>6790</v>
      </c>
      <c r="K391" s="43"/>
      <c r="L391" s="43" t="s">
        <v>6770</v>
      </c>
      <c r="M391" s="127"/>
      <c r="N391" s="43"/>
      <c r="O391" s="43"/>
      <c r="P391" s="112" t="s">
        <v>100</v>
      </c>
      <c r="Q391" s="112" t="s">
        <v>54</v>
      </c>
      <c r="R391" s="46"/>
      <c r="S391" s="46"/>
    </row>
    <row r="392" spans="1:19" x14ac:dyDescent="0.25">
      <c r="A392" s="116" t="s">
        <v>60</v>
      </c>
      <c r="B392" s="70">
        <v>-99</v>
      </c>
      <c r="C392" s="43" t="s">
        <v>5972</v>
      </c>
      <c r="D392" s="99"/>
      <c r="E392" s="43"/>
      <c r="F392" s="99"/>
      <c r="G392" s="43" t="s">
        <v>6046</v>
      </c>
      <c r="H392" s="43" t="s">
        <v>6047</v>
      </c>
      <c r="I392" s="99"/>
      <c r="J392" s="43" t="s">
        <v>6790</v>
      </c>
      <c r="K392" s="43"/>
      <c r="L392" s="43" t="s">
        <v>6771</v>
      </c>
      <c r="M392" s="127"/>
      <c r="N392" s="43"/>
      <c r="O392" s="43"/>
      <c r="P392" s="112" t="s">
        <v>3302</v>
      </c>
      <c r="Q392" s="112" t="s">
        <v>54</v>
      </c>
      <c r="R392" s="46"/>
      <c r="S392" s="46"/>
    </row>
    <row r="393" spans="1:19" x14ac:dyDescent="0.25">
      <c r="A393" s="101" t="s">
        <v>60</v>
      </c>
      <c r="B393" s="88">
        <v>1</v>
      </c>
      <c r="C393" s="89" t="s">
        <v>93</v>
      </c>
      <c r="D393" s="91" t="s">
        <v>1468</v>
      </c>
      <c r="E393" s="90" t="s">
        <v>1667</v>
      </c>
      <c r="F393" s="89" t="s">
        <v>6971</v>
      </c>
      <c r="G393" s="89" t="s">
        <v>277</v>
      </c>
      <c r="H393" s="89" t="s">
        <v>278</v>
      </c>
      <c r="I393" s="89" t="s">
        <v>1848</v>
      </c>
      <c r="J393" s="91" t="s">
        <v>6790</v>
      </c>
      <c r="K393" s="91"/>
      <c r="L393" s="89" t="s">
        <v>91</v>
      </c>
      <c r="M393" s="128" t="s">
        <v>7778</v>
      </c>
      <c r="N393" s="91" t="s">
        <v>7780</v>
      </c>
      <c r="O393" s="91" t="s">
        <v>7783</v>
      </c>
      <c r="P393" s="101" t="s">
        <v>91</v>
      </c>
      <c r="Q393" s="101" t="s">
        <v>54</v>
      </c>
      <c r="R393" s="101"/>
      <c r="S393" s="101"/>
    </row>
    <row r="394" spans="1:19" x14ac:dyDescent="0.25">
      <c r="A394" s="99" t="s">
        <v>60</v>
      </c>
      <c r="B394" s="70">
        <v>2</v>
      </c>
      <c r="C394" s="47" t="s">
        <v>122</v>
      </c>
      <c r="D394" s="50" t="s">
        <v>1467</v>
      </c>
      <c r="E394" s="43" t="s">
        <v>7513</v>
      </c>
      <c r="F394" s="47" t="s">
        <v>1683</v>
      </c>
      <c r="G394" s="47" t="s">
        <v>330</v>
      </c>
      <c r="H394" s="47" t="s">
        <v>331</v>
      </c>
      <c r="I394" s="61" t="s">
        <v>1868</v>
      </c>
      <c r="J394" s="49" t="s">
        <v>6790</v>
      </c>
      <c r="K394" s="49"/>
      <c r="L394" s="87" t="s">
        <v>6770</v>
      </c>
      <c r="M394" s="134" t="s">
        <v>7778</v>
      </c>
      <c r="N394" s="87" t="s">
        <v>7780</v>
      </c>
      <c r="O394" s="87" t="s">
        <v>7783</v>
      </c>
      <c r="P394" s="99" t="s">
        <v>100</v>
      </c>
      <c r="Q394" s="99" t="s">
        <v>54</v>
      </c>
      <c r="R394" s="99"/>
      <c r="S394" s="99"/>
    </row>
    <row r="395" spans="1:19" x14ac:dyDescent="0.25">
      <c r="A395" s="99" t="s">
        <v>60</v>
      </c>
      <c r="B395" s="70">
        <v>3</v>
      </c>
      <c r="C395" s="75" t="s">
        <v>167</v>
      </c>
      <c r="D395" s="49" t="s">
        <v>5749</v>
      </c>
      <c r="E395" s="43" t="s">
        <v>7487</v>
      </c>
      <c r="F395" s="61" t="s">
        <v>7089</v>
      </c>
      <c r="G395" s="47" t="s">
        <v>401</v>
      </c>
      <c r="H395" s="47" t="s">
        <v>402</v>
      </c>
      <c r="I395" s="61" t="s">
        <v>1897</v>
      </c>
      <c r="J395" s="49" t="s">
        <v>6790</v>
      </c>
      <c r="K395" s="49"/>
      <c r="L395" s="47" t="s">
        <v>91</v>
      </c>
      <c r="M395" s="129" t="s">
        <v>7778</v>
      </c>
      <c r="N395" s="49" t="s">
        <v>7779</v>
      </c>
      <c r="O395" s="49" t="s">
        <v>7783</v>
      </c>
      <c r="P395" s="99" t="s">
        <v>91</v>
      </c>
      <c r="Q395" s="99" t="s">
        <v>54</v>
      </c>
      <c r="R395" s="99"/>
      <c r="S395" s="99"/>
    </row>
    <row r="396" spans="1:19" x14ac:dyDescent="0.25">
      <c r="A396" s="99" t="s">
        <v>60</v>
      </c>
      <c r="B396" s="70">
        <v>4</v>
      </c>
      <c r="C396" s="47" t="s">
        <v>166</v>
      </c>
      <c r="D396" s="49" t="s">
        <v>2807</v>
      </c>
      <c r="E396" s="43" t="s">
        <v>7488</v>
      </c>
      <c r="F396" s="61" t="s">
        <v>7090</v>
      </c>
      <c r="G396" s="47" t="s">
        <v>399</v>
      </c>
      <c r="H396" s="47" t="s">
        <v>400</v>
      </c>
      <c r="I396" s="61" t="s">
        <v>1896</v>
      </c>
      <c r="J396" s="49" t="s">
        <v>6790</v>
      </c>
      <c r="K396" s="49"/>
      <c r="L396" s="47" t="s">
        <v>153</v>
      </c>
      <c r="M396" s="129">
        <v>2</v>
      </c>
      <c r="N396" s="49" t="s">
        <v>7779</v>
      </c>
      <c r="O396" s="49" t="s">
        <v>7784</v>
      </c>
      <c r="P396" s="99" t="s">
        <v>153</v>
      </c>
      <c r="Q396" s="99" t="s">
        <v>54</v>
      </c>
      <c r="R396" s="99"/>
      <c r="S396" s="99"/>
    </row>
    <row r="397" spans="1:19" x14ac:dyDescent="0.25">
      <c r="A397" s="99" t="s">
        <v>60</v>
      </c>
      <c r="B397" s="70">
        <v>5</v>
      </c>
      <c r="C397" s="49" t="s">
        <v>2182</v>
      </c>
      <c r="D397" s="49" t="s">
        <v>2809</v>
      </c>
      <c r="E397" s="49" t="s">
        <v>7489</v>
      </c>
      <c r="F397" s="62" t="s">
        <v>7091</v>
      </c>
      <c r="G397" s="49" t="s">
        <v>2608</v>
      </c>
      <c r="H397" s="43" t="s">
        <v>2386</v>
      </c>
      <c r="I397" s="49"/>
      <c r="J397" s="49" t="s">
        <v>6790</v>
      </c>
      <c r="K397" s="49"/>
      <c r="L397" s="43" t="s">
        <v>153</v>
      </c>
      <c r="M397" s="127">
        <v>2</v>
      </c>
      <c r="N397" s="43" t="s">
        <v>7779</v>
      </c>
      <c r="O397" s="43" t="s">
        <v>7784</v>
      </c>
      <c r="P397" s="99" t="s">
        <v>153</v>
      </c>
      <c r="Q397" s="99" t="s">
        <v>54</v>
      </c>
      <c r="R397" s="99"/>
      <c r="S397" s="99"/>
    </row>
    <row r="398" spans="1:19" x14ac:dyDescent="0.25">
      <c r="A398" s="99" t="s">
        <v>60</v>
      </c>
      <c r="B398" s="70">
        <v>6</v>
      </c>
      <c r="C398" s="49" t="s">
        <v>2184</v>
      </c>
      <c r="D398" s="49" t="s">
        <v>2808</v>
      </c>
      <c r="E398" s="49" t="s">
        <v>7490</v>
      </c>
      <c r="F398" s="62" t="s">
        <v>7092</v>
      </c>
      <c r="G398" s="49" t="s">
        <v>2610</v>
      </c>
      <c r="H398" s="43" t="s">
        <v>2388</v>
      </c>
      <c r="I398" s="49"/>
      <c r="J398" s="49" t="s">
        <v>6790</v>
      </c>
      <c r="K398" s="49"/>
      <c r="L398" s="43" t="s">
        <v>153</v>
      </c>
      <c r="M398" s="127">
        <v>0</v>
      </c>
      <c r="N398" s="43" t="s">
        <v>7779</v>
      </c>
      <c r="O398" s="43" t="s">
        <v>7784</v>
      </c>
      <c r="P398" s="99" t="s">
        <v>153</v>
      </c>
      <c r="Q398" s="99" t="s">
        <v>54</v>
      </c>
      <c r="R398" s="99"/>
      <c r="S398" s="99"/>
    </row>
    <row r="399" spans="1:19" x14ac:dyDescent="0.25">
      <c r="A399" s="99" t="s">
        <v>60</v>
      </c>
      <c r="B399" s="70">
        <v>7</v>
      </c>
      <c r="C399" s="50" t="s">
        <v>2183</v>
      </c>
      <c r="D399" s="43" t="s">
        <v>2810</v>
      </c>
      <c r="E399" s="49" t="s">
        <v>7492</v>
      </c>
      <c r="F399" s="62" t="s">
        <v>7093</v>
      </c>
      <c r="G399" s="49" t="s">
        <v>2609</v>
      </c>
      <c r="H399" s="43" t="s">
        <v>2387</v>
      </c>
      <c r="I399" s="49"/>
      <c r="J399" s="49" t="s">
        <v>6790</v>
      </c>
      <c r="K399" s="49"/>
      <c r="L399" s="43" t="s">
        <v>91</v>
      </c>
      <c r="M399" s="127">
        <v>0</v>
      </c>
      <c r="N399" s="43" t="s">
        <v>7779</v>
      </c>
      <c r="O399" s="43" t="s">
        <v>7784</v>
      </c>
      <c r="P399" s="99" t="s">
        <v>91</v>
      </c>
      <c r="Q399" s="99" t="s">
        <v>54</v>
      </c>
      <c r="R399" s="99"/>
      <c r="S399" s="99"/>
    </row>
    <row r="400" spans="1:19" x14ac:dyDescent="0.25">
      <c r="A400" s="99" t="s">
        <v>60</v>
      </c>
      <c r="B400" s="70">
        <v>8</v>
      </c>
      <c r="C400" s="47" t="s">
        <v>168</v>
      </c>
      <c r="D400" s="49" t="s">
        <v>2812</v>
      </c>
      <c r="E400" s="43" t="s">
        <v>7491</v>
      </c>
      <c r="F400" s="61" t="s">
        <v>7094</v>
      </c>
      <c r="G400" s="47" t="s">
        <v>403</v>
      </c>
      <c r="H400" s="47" t="s">
        <v>404</v>
      </c>
      <c r="I400" s="61" t="s">
        <v>1898</v>
      </c>
      <c r="J400" s="49" t="s">
        <v>6790</v>
      </c>
      <c r="K400" s="49"/>
      <c r="L400" s="47" t="s">
        <v>6769</v>
      </c>
      <c r="M400" s="129">
        <v>2</v>
      </c>
      <c r="N400" s="49" t="s">
        <v>7779</v>
      </c>
      <c r="O400" s="49" t="s">
        <v>7784</v>
      </c>
      <c r="P400" s="99" t="s">
        <v>163</v>
      </c>
      <c r="Q400" s="99" t="s">
        <v>54</v>
      </c>
      <c r="R400" s="99"/>
      <c r="S400" s="99"/>
    </row>
    <row r="401" spans="1:19" x14ac:dyDescent="0.25">
      <c r="A401" s="99" t="s">
        <v>60</v>
      </c>
      <c r="B401" s="70">
        <v>9</v>
      </c>
      <c r="C401" s="49" t="s">
        <v>2185</v>
      </c>
      <c r="D401" s="43" t="s">
        <v>2811</v>
      </c>
      <c r="E401" s="43" t="s">
        <v>7493</v>
      </c>
      <c r="F401" s="62" t="s">
        <v>7095</v>
      </c>
      <c r="G401" s="49" t="s">
        <v>2611</v>
      </c>
      <c r="H401" s="43" t="s">
        <v>2389</v>
      </c>
      <c r="I401" s="49"/>
      <c r="J401" s="49" t="s">
        <v>6790</v>
      </c>
      <c r="K401" s="49"/>
      <c r="L401" s="47" t="s">
        <v>6769</v>
      </c>
      <c r="M401" s="129">
        <v>1</v>
      </c>
      <c r="N401" s="49" t="s">
        <v>7779</v>
      </c>
      <c r="O401" s="49" t="s">
        <v>7784</v>
      </c>
      <c r="P401" s="99" t="s">
        <v>163</v>
      </c>
      <c r="Q401" s="99" t="s">
        <v>54</v>
      </c>
      <c r="R401" s="99"/>
      <c r="S401" s="99"/>
    </row>
    <row r="402" spans="1:19" x14ac:dyDescent="0.25">
      <c r="A402" s="99" t="s">
        <v>60</v>
      </c>
      <c r="B402" s="70">
        <v>10</v>
      </c>
      <c r="C402" s="47" t="s">
        <v>169</v>
      </c>
      <c r="D402" s="49" t="s">
        <v>2813</v>
      </c>
      <c r="E402" s="43" t="s">
        <v>1899</v>
      </c>
      <c r="F402" s="61" t="s">
        <v>7096</v>
      </c>
      <c r="G402" s="47" t="s">
        <v>405</v>
      </c>
      <c r="H402" s="47" t="s">
        <v>406</v>
      </c>
      <c r="I402" s="61" t="s">
        <v>1899</v>
      </c>
      <c r="J402" s="49" t="s">
        <v>2930</v>
      </c>
      <c r="K402" s="49" t="s">
        <v>6789</v>
      </c>
      <c r="L402" s="47" t="s">
        <v>91</v>
      </c>
      <c r="M402" s="129">
        <v>0</v>
      </c>
      <c r="N402" s="49" t="s">
        <v>7779</v>
      </c>
      <c r="O402" s="49" t="s">
        <v>7784</v>
      </c>
      <c r="P402" s="99" t="s">
        <v>92</v>
      </c>
      <c r="Q402" s="99" t="s">
        <v>54</v>
      </c>
      <c r="R402" s="99"/>
      <c r="S402" s="99"/>
    </row>
    <row r="403" spans="1:19" x14ac:dyDescent="0.25">
      <c r="A403" s="99" t="s">
        <v>60</v>
      </c>
      <c r="B403" s="70">
        <v>11</v>
      </c>
      <c r="C403" s="47" t="s">
        <v>170</v>
      </c>
      <c r="D403" s="49" t="s">
        <v>2814</v>
      </c>
      <c r="E403" s="43" t="s">
        <v>1823</v>
      </c>
      <c r="F403" s="61" t="s">
        <v>6944</v>
      </c>
      <c r="G403" s="47" t="s">
        <v>407</v>
      </c>
      <c r="H403" s="47" t="s">
        <v>408</v>
      </c>
      <c r="I403" s="61" t="s">
        <v>1823</v>
      </c>
      <c r="J403" s="49" t="s">
        <v>2929</v>
      </c>
      <c r="K403" s="49" t="s">
        <v>6789</v>
      </c>
      <c r="L403" s="47" t="s">
        <v>91</v>
      </c>
      <c r="M403" s="129">
        <v>0</v>
      </c>
      <c r="N403" s="49" t="s">
        <v>7779</v>
      </c>
      <c r="O403" s="49" t="s">
        <v>7784</v>
      </c>
      <c r="P403" s="99" t="s">
        <v>92</v>
      </c>
      <c r="Q403" s="99" t="s">
        <v>54</v>
      </c>
      <c r="R403" s="99"/>
      <c r="S403" s="99"/>
    </row>
    <row r="404" spans="1:19" x14ac:dyDescent="0.25">
      <c r="A404" s="99" t="s">
        <v>60</v>
      </c>
      <c r="B404" s="70">
        <v>12</v>
      </c>
      <c r="C404" s="49" t="s">
        <v>2187</v>
      </c>
      <c r="D404" s="43" t="s">
        <v>2815</v>
      </c>
      <c r="E404" s="49" t="s">
        <v>7494</v>
      </c>
      <c r="F404" s="62" t="s">
        <v>7097</v>
      </c>
      <c r="G404" s="49" t="s">
        <v>2613</v>
      </c>
      <c r="H404" s="43" t="s">
        <v>2391</v>
      </c>
      <c r="I404" s="49"/>
      <c r="J404" s="49" t="s">
        <v>6790</v>
      </c>
      <c r="K404" s="49"/>
      <c r="L404" s="43" t="s">
        <v>6769</v>
      </c>
      <c r="M404" s="127">
        <v>0</v>
      </c>
      <c r="N404" s="43" t="s">
        <v>7779</v>
      </c>
      <c r="O404" s="43" t="s">
        <v>7784</v>
      </c>
      <c r="P404" s="99" t="s">
        <v>156</v>
      </c>
      <c r="Q404" s="99" t="s">
        <v>54</v>
      </c>
      <c r="R404" s="99"/>
      <c r="S404" s="99"/>
    </row>
    <row r="405" spans="1:19" x14ac:dyDescent="0.25">
      <c r="A405" s="99" t="s">
        <v>60</v>
      </c>
      <c r="B405" s="70">
        <v>13</v>
      </c>
      <c r="C405" s="47" t="s">
        <v>171</v>
      </c>
      <c r="D405" s="49" t="s">
        <v>1437</v>
      </c>
      <c r="E405" s="43" t="s">
        <v>7495</v>
      </c>
      <c r="F405" s="61" t="s">
        <v>1738</v>
      </c>
      <c r="G405" s="47" t="s">
        <v>409</v>
      </c>
      <c r="H405" s="47" t="s">
        <v>410</v>
      </c>
      <c r="I405" s="61" t="s">
        <v>1900</v>
      </c>
      <c r="J405" s="49" t="s">
        <v>6790</v>
      </c>
      <c r="K405" s="49"/>
      <c r="L405" s="43" t="s">
        <v>6769</v>
      </c>
      <c r="M405" s="127">
        <v>0</v>
      </c>
      <c r="N405" s="43" t="s">
        <v>7779</v>
      </c>
      <c r="O405" s="43" t="s">
        <v>7784</v>
      </c>
      <c r="P405" s="99" t="s">
        <v>156</v>
      </c>
      <c r="Q405" s="99" t="s">
        <v>54</v>
      </c>
      <c r="R405" s="99"/>
      <c r="S405" s="99"/>
    </row>
    <row r="406" spans="1:19" x14ac:dyDescent="0.25">
      <c r="A406" s="99" t="s">
        <v>60</v>
      </c>
      <c r="B406" s="70">
        <v>14</v>
      </c>
      <c r="C406" s="47" t="s">
        <v>172</v>
      </c>
      <c r="D406" s="49" t="s">
        <v>1438</v>
      </c>
      <c r="E406" s="43" t="s">
        <v>7496</v>
      </c>
      <c r="F406" s="61" t="s">
        <v>1739</v>
      </c>
      <c r="G406" s="47" t="s">
        <v>411</v>
      </c>
      <c r="H406" s="47" t="s">
        <v>412</v>
      </c>
      <c r="I406" s="61" t="s">
        <v>1901</v>
      </c>
      <c r="J406" s="49" t="s">
        <v>6790</v>
      </c>
      <c r="K406" s="49"/>
      <c r="L406" s="43" t="s">
        <v>6769</v>
      </c>
      <c r="M406" s="127">
        <v>0</v>
      </c>
      <c r="N406" s="43" t="s">
        <v>7779</v>
      </c>
      <c r="O406" s="43" t="s">
        <v>7784</v>
      </c>
      <c r="P406" s="99" t="s">
        <v>164</v>
      </c>
      <c r="Q406" s="99" t="s">
        <v>54</v>
      </c>
      <c r="R406" s="99"/>
      <c r="S406" s="99"/>
    </row>
    <row r="407" spans="1:19" x14ac:dyDescent="0.25">
      <c r="A407" s="99" t="s">
        <v>60</v>
      </c>
      <c r="B407" s="70">
        <v>15</v>
      </c>
      <c r="C407" s="49" t="s">
        <v>2188</v>
      </c>
      <c r="D407" s="43" t="s">
        <v>2816</v>
      </c>
      <c r="E407" s="49" t="s">
        <v>7498</v>
      </c>
      <c r="F407" s="62" t="s">
        <v>7497</v>
      </c>
      <c r="G407" s="49" t="s">
        <v>2614</v>
      </c>
      <c r="H407" s="43" t="s">
        <v>2392</v>
      </c>
      <c r="I407" s="49"/>
      <c r="J407" s="49" t="s">
        <v>6790</v>
      </c>
      <c r="K407" s="49"/>
      <c r="L407" s="47" t="s">
        <v>6769</v>
      </c>
      <c r="M407" s="129">
        <v>0</v>
      </c>
      <c r="N407" s="49" t="s">
        <v>7779</v>
      </c>
      <c r="O407" s="49" t="s">
        <v>7784</v>
      </c>
      <c r="P407" s="99" t="s">
        <v>100</v>
      </c>
      <c r="Q407" s="99" t="s">
        <v>54</v>
      </c>
      <c r="R407" s="99"/>
      <c r="S407" s="99"/>
    </row>
    <row r="408" spans="1:19" x14ac:dyDescent="0.25">
      <c r="A408" s="99" t="s">
        <v>60</v>
      </c>
      <c r="B408" s="70">
        <v>16</v>
      </c>
      <c r="C408" s="47" t="s">
        <v>173</v>
      </c>
      <c r="D408" s="49" t="s">
        <v>1439</v>
      </c>
      <c r="E408" s="43" t="s">
        <v>7500</v>
      </c>
      <c r="F408" s="61" t="s">
        <v>7098</v>
      </c>
      <c r="G408" s="47" t="s">
        <v>413</v>
      </c>
      <c r="H408" s="47" t="s">
        <v>414</v>
      </c>
      <c r="I408" s="61" t="s">
        <v>1902</v>
      </c>
      <c r="J408" s="49" t="s">
        <v>6790</v>
      </c>
      <c r="K408" s="49"/>
      <c r="L408" s="43" t="s">
        <v>6769</v>
      </c>
      <c r="M408" s="127">
        <v>0</v>
      </c>
      <c r="N408" s="43" t="s">
        <v>7779</v>
      </c>
      <c r="O408" s="43" t="s">
        <v>7784</v>
      </c>
      <c r="P408" s="99" t="s">
        <v>165</v>
      </c>
      <c r="Q408" s="99" t="s">
        <v>54</v>
      </c>
      <c r="R408" s="99"/>
      <c r="S408" s="99"/>
    </row>
    <row r="409" spans="1:19" x14ac:dyDescent="0.25">
      <c r="A409" s="99" t="s">
        <v>60</v>
      </c>
      <c r="B409" s="70">
        <v>17</v>
      </c>
      <c r="C409" s="49" t="s">
        <v>2189</v>
      </c>
      <c r="D409" s="43" t="s">
        <v>2817</v>
      </c>
      <c r="E409" s="49" t="s">
        <v>7501</v>
      </c>
      <c r="F409" s="62" t="s">
        <v>7099</v>
      </c>
      <c r="G409" s="49" t="s">
        <v>2615</v>
      </c>
      <c r="H409" s="43" t="s">
        <v>2393</v>
      </c>
      <c r="I409" s="49"/>
      <c r="J409" s="49" t="s">
        <v>6790</v>
      </c>
      <c r="K409" s="49"/>
      <c r="L409" s="43" t="s">
        <v>6769</v>
      </c>
      <c r="M409" s="127">
        <v>0</v>
      </c>
      <c r="N409" s="43" t="s">
        <v>7779</v>
      </c>
      <c r="O409" s="43" t="s">
        <v>7784</v>
      </c>
      <c r="P409" s="99" t="s">
        <v>262</v>
      </c>
      <c r="Q409" s="99" t="s">
        <v>54</v>
      </c>
      <c r="R409" s="99"/>
      <c r="S409" s="99"/>
    </row>
    <row r="410" spans="1:19" x14ac:dyDescent="0.25">
      <c r="A410" s="99" t="s">
        <v>60</v>
      </c>
      <c r="B410" s="70">
        <v>18</v>
      </c>
      <c r="C410" s="49" t="s">
        <v>2186</v>
      </c>
      <c r="D410" s="55" t="s">
        <v>2826</v>
      </c>
      <c r="E410" s="49" t="s">
        <v>7502</v>
      </c>
      <c r="F410" s="62" t="s">
        <v>7100</v>
      </c>
      <c r="G410" s="49" t="s">
        <v>2612</v>
      </c>
      <c r="H410" s="43" t="s">
        <v>2390</v>
      </c>
      <c r="I410" s="49"/>
      <c r="J410" s="50" t="s">
        <v>6790</v>
      </c>
      <c r="K410" s="50"/>
      <c r="L410" s="43" t="s">
        <v>91</v>
      </c>
      <c r="M410" s="127">
        <v>0</v>
      </c>
      <c r="N410" s="43" t="s">
        <v>7779</v>
      </c>
      <c r="O410" s="43" t="s">
        <v>7784</v>
      </c>
      <c r="P410" s="99" t="s">
        <v>92</v>
      </c>
      <c r="Q410" s="99" t="s">
        <v>54</v>
      </c>
      <c r="R410" s="99"/>
      <c r="S410" s="99"/>
    </row>
    <row r="411" spans="1:19" x14ac:dyDescent="0.25">
      <c r="A411" s="99" t="s">
        <v>60</v>
      </c>
      <c r="B411" s="70">
        <v>19</v>
      </c>
      <c r="C411" s="49" t="s">
        <v>2191</v>
      </c>
      <c r="D411" s="43" t="s">
        <v>2821</v>
      </c>
      <c r="E411" s="49" t="s">
        <v>7503</v>
      </c>
      <c r="F411" s="62" t="s">
        <v>7101</v>
      </c>
      <c r="G411" s="49" t="s">
        <v>2617</v>
      </c>
      <c r="H411" s="43" t="s">
        <v>2395</v>
      </c>
      <c r="I411" s="49"/>
      <c r="J411" s="49" t="s">
        <v>6790</v>
      </c>
      <c r="K411" s="49"/>
      <c r="L411" s="47" t="s">
        <v>6769</v>
      </c>
      <c r="M411" s="129">
        <v>0</v>
      </c>
      <c r="N411" s="49" t="s">
        <v>7779</v>
      </c>
      <c r="O411" s="49" t="s">
        <v>7784</v>
      </c>
      <c r="P411" s="99" t="s">
        <v>6773</v>
      </c>
      <c r="Q411" s="99" t="s">
        <v>54</v>
      </c>
      <c r="R411" s="99"/>
      <c r="S411" s="99"/>
    </row>
    <row r="412" spans="1:19" x14ac:dyDescent="0.25">
      <c r="A412" s="99" t="s">
        <v>60</v>
      </c>
      <c r="B412" s="72">
        <v>20</v>
      </c>
      <c r="C412" s="49" t="s">
        <v>2190</v>
      </c>
      <c r="D412" s="43" t="s">
        <v>2818</v>
      </c>
      <c r="E412" s="49" t="s">
        <v>7504</v>
      </c>
      <c r="F412" s="62" t="s">
        <v>7102</v>
      </c>
      <c r="G412" s="49" t="s">
        <v>2616</v>
      </c>
      <c r="H412" s="43" t="s">
        <v>2394</v>
      </c>
      <c r="I412" s="49"/>
      <c r="J412" s="49" t="s">
        <v>6790</v>
      </c>
      <c r="K412" s="49"/>
      <c r="L412" s="47" t="s">
        <v>6769</v>
      </c>
      <c r="M412" s="129">
        <v>0</v>
      </c>
      <c r="N412" s="49" t="s">
        <v>7779</v>
      </c>
      <c r="O412" s="49" t="s">
        <v>7784</v>
      </c>
      <c r="P412" s="99" t="s">
        <v>6773</v>
      </c>
      <c r="Q412" s="99" t="s">
        <v>54</v>
      </c>
      <c r="R412" s="99"/>
      <c r="S412" s="99"/>
    </row>
    <row r="413" spans="1:19" x14ac:dyDescent="0.25">
      <c r="A413" s="99" t="s">
        <v>60</v>
      </c>
      <c r="B413" s="70">
        <v>21</v>
      </c>
      <c r="C413" s="49" t="s">
        <v>2192</v>
      </c>
      <c r="D413" s="43" t="s">
        <v>6793</v>
      </c>
      <c r="E413" s="49" t="s">
        <v>7508</v>
      </c>
      <c r="F413" s="62" t="s">
        <v>7507</v>
      </c>
      <c r="G413" s="49" t="s">
        <v>2618</v>
      </c>
      <c r="H413" s="43" t="s">
        <v>2396</v>
      </c>
      <c r="I413" s="49"/>
      <c r="J413" s="49" t="s">
        <v>6790</v>
      </c>
      <c r="K413" s="49"/>
      <c r="L413" s="43" t="s">
        <v>6769</v>
      </c>
      <c r="M413" s="127">
        <v>0</v>
      </c>
      <c r="N413" s="43" t="s">
        <v>7779</v>
      </c>
      <c r="O413" s="43" t="s">
        <v>7784</v>
      </c>
      <c r="P413" s="99" t="s">
        <v>235</v>
      </c>
      <c r="Q413" s="99" t="s">
        <v>54</v>
      </c>
      <c r="R413" s="99"/>
      <c r="S413" s="99"/>
    </row>
    <row r="414" spans="1:19" x14ac:dyDescent="0.25">
      <c r="A414" s="99" t="s">
        <v>60</v>
      </c>
      <c r="B414" s="70">
        <v>22</v>
      </c>
      <c r="C414" s="49" t="s">
        <v>2193</v>
      </c>
      <c r="D414" s="43" t="s">
        <v>2819</v>
      </c>
      <c r="E414" s="49" t="s">
        <v>7506</v>
      </c>
      <c r="F414" s="62" t="s">
        <v>7505</v>
      </c>
      <c r="G414" s="49" t="s">
        <v>2619</v>
      </c>
      <c r="H414" s="43" t="s">
        <v>2397</v>
      </c>
      <c r="I414" s="49"/>
      <c r="J414" s="49" t="s">
        <v>6790</v>
      </c>
      <c r="K414" s="49"/>
      <c r="L414" s="43" t="s">
        <v>6769</v>
      </c>
      <c r="M414" s="127">
        <v>0</v>
      </c>
      <c r="N414" s="43" t="s">
        <v>7779</v>
      </c>
      <c r="O414" s="43" t="s">
        <v>7784</v>
      </c>
      <c r="P414" s="99" t="s">
        <v>156</v>
      </c>
      <c r="Q414" s="99" t="s">
        <v>54</v>
      </c>
      <c r="R414" s="99"/>
      <c r="S414" s="99"/>
    </row>
    <row r="415" spans="1:19" x14ac:dyDescent="0.25">
      <c r="A415" s="99" t="s">
        <v>60</v>
      </c>
      <c r="B415" s="70">
        <v>23</v>
      </c>
      <c r="C415" s="49" t="s">
        <v>2194</v>
      </c>
      <c r="D415" s="43" t="s">
        <v>2822</v>
      </c>
      <c r="E415" s="49" t="s">
        <v>7510</v>
      </c>
      <c r="F415" s="62" t="s">
        <v>7509</v>
      </c>
      <c r="G415" s="49" t="s">
        <v>2620</v>
      </c>
      <c r="H415" s="43" t="s">
        <v>2398</v>
      </c>
      <c r="I415" s="49"/>
      <c r="J415" s="49" t="s">
        <v>6790</v>
      </c>
      <c r="K415" s="49"/>
      <c r="L415" s="47" t="s">
        <v>6769</v>
      </c>
      <c r="M415" s="129">
        <v>0</v>
      </c>
      <c r="N415" s="49" t="s">
        <v>7779</v>
      </c>
      <c r="O415" s="49" t="s">
        <v>7784</v>
      </c>
      <c r="P415" s="99" t="s">
        <v>163</v>
      </c>
      <c r="Q415" s="99" t="s">
        <v>54</v>
      </c>
      <c r="R415" s="99"/>
      <c r="S415" s="99"/>
    </row>
    <row r="416" spans="1:19" x14ac:dyDescent="0.25">
      <c r="A416" s="99" t="s">
        <v>60</v>
      </c>
      <c r="B416" s="70">
        <v>24</v>
      </c>
      <c r="C416" s="49" t="s">
        <v>2195</v>
      </c>
      <c r="D416" s="43" t="s">
        <v>2823</v>
      </c>
      <c r="E416" s="49" t="s">
        <v>7499</v>
      </c>
      <c r="F416" s="62" t="s">
        <v>7103</v>
      </c>
      <c r="G416" s="49" t="s">
        <v>2621</v>
      </c>
      <c r="H416" s="43" t="s">
        <v>2399</v>
      </c>
      <c r="I416" s="49"/>
      <c r="J416" s="49" t="s">
        <v>6790</v>
      </c>
      <c r="K416" s="49"/>
      <c r="L416" s="43" t="s">
        <v>6769</v>
      </c>
      <c r="M416" s="127">
        <v>0</v>
      </c>
      <c r="N416" s="43" t="s">
        <v>7779</v>
      </c>
      <c r="O416" s="43" t="s">
        <v>7784</v>
      </c>
      <c r="P416" s="99" t="s">
        <v>195</v>
      </c>
      <c r="Q416" s="99" t="s">
        <v>54</v>
      </c>
      <c r="R416" s="99"/>
      <c r="S416" s="99"/>
    </row>
    <row r="417" spans="1:19" x14ac:dyDescent="0.25">
      <c r="A417" s="99" t="s">
        <v>60</v>
      </c>
      <c r="B417" s="70">
        <v>25</v>
      </c>
      <c r="C417" s="49" t="s">
        <v>2198</v>
      </c>
      <c r="D417" s="43" t="s">
        <v>2824</v>
      </c>
      <c r="E417" s="49" t="s">
        <v>7515</v>
      </c>
      <c r="F417" s="62" t="s">
        <v>7514</v>
      </c>
      <c r="G417" s="49" t="s">
        <v>2624</v>
      </c>
      <c r="H417" s="43" t="s">
        <v>2402</v>
      </c>
      <c r="I417" s="49"/>
      <c r="J417" s="49" t="s">
        <v>6790</v>
      </c>
      <c r="K417" s="49"/>
      <c r="L417" s="43" t="s">
        <v>6770</v>
      </c>
      <c r="M417" s="127">
        <v>0</v>
      </c>
      <c r="N417" s="43" t="s">
        <v>7779</v>
      </c>
      <c r="O417" s="43" t="s">
        <v>7784</v>
      </c>
      <c r="P417" s="99" t="s">
        <v>100</v>
      </c>
      <c r="Q417" s="99" t="s">
        <v>54</v>
      </c>
      <c r="R417" s="99"/>
      <c r="S417" s="99" t="s">
        <v>6775</v>
      </c>
    </row>
    <row r="418" spans="1:19" x14ac:dyDescent="0.25">
      <c r="A418" s="99" t="s">
        <v>60</v>
      </c>
      <c r="B418" s="70">
        <v>26</v>
      </c>
      <c r="C418" s="49" t="s">
        <v>2196</v>
      </c>
      <c r="D418" s="43" t="s">
        <v>2825</v>
      </c>
      <c r="E418" s="49" t="s">
        <v>7511</v>
      </c>
      <c r="F418" s="62" t="s">
        <v>7104</v>
      </c>
      <c r="G418" s="49" t="s">
        <v>2622</v>
      </c>
      <c r="H418" s="43" t="s">
        <v>2400</v>
      </c>
      <c r="I418" s="49"/>
      <c r="J418" s="49" t="s">
        <v>6790</v>
      </c>
      <c r="K418" s="49"/>
      <c r="L418" s="43" t="s">
        <v>91</v>
      </c>
      <c r="M418" s="127">
        <v>0</v>
      </c>
      <c r="N418" s="43" t="s">
        <v>7779</v>
      </c>
      <c r="O418" s="43" t="s">
        <v>7784</v>
      </c>
      <c r="P418" s="99" t="s">
        <v>91</v>
      </c>
      <c r="Q418" s="99" t="s">
        <v>54</v>
      </c>
      <c r="R418" s="99"/>
      <c r="S418" s="99"/>
    </row>
    <row r="419" spans="1:19" x14ac:dyDescent="0.25">
      <c r="A419" s="99" t="s">
        <v>60</v>
      </c>
      <c r="B419" s="70">
        <v>27</v>
      </c>
      <c r="C419" s="49" t="s">
        <v>2197</v>
      </c>
      <c r="D419" s="43" t="s">
        <v>1440</v>
      </c>
      <c r="E419" s="43" t="s">
        <v>7512</v>
      </c>
      <c r="F419" s="61" t="s">
        <v>1709</v>
      </c>
      <c r="G419" s="49" t="s">
        <v>2623</v>
      </c>
      <c r="H419" s="43" t="s">
        <v>2401</v>
      </c>
      <c r="I419" s="49"/>
      <c r="J419" s="49" t="s">
        <v>6790</v>
      </c>
      <c r="K419" s="49"/>
      <c r="L419" s="43" t="s">
        <v>91</v>
      </c>
      <c r="M419" s="127">
        <v>0</v>
      </c>
      <c r="N419" s="43" t="s">
        <v>7779</v>
      </c>
      <c r="O419" s="43" t="s">
        <v>7784</v>
      </c>
      <c r="P419" s="99" t="s">
        <v>91</v>
      </c>
      <c r="Q419" s="99" t="s">
        <v>54</v>
      </c>
      <c r="R419" s="99"/>
      <c r="S419" s="99"/>
    </row>
    <row r="420" spans="1:19" x14ac:dyDescent="0.25">
      <c r="A420" s="99" t="s">
        <v>1587</v>
      </c>
      <c r="B420" s="69">
        <v>-99</v>
      </c>
      <c r="C420" s="47" t="s">
        <v>5739</v>
      </c>
      <c r="D420" s="47" t="s">
        <v>1543</v>
      </c>
      <c r="E420" s="63"/>
      <c r="F420" s="47" t="s">
        <v>1675</v>
      </c>
      <c r="G420" s="47" t="s">
        <v>1829</v>
      </c>
      <c r="H420" s="47" t="s">
        <v>1826</v>
      </c>
      <c r="I420" s="47" t="s">
        <v>1851</v>
      </c>
      <c r="J420" s="49" t="s">
        <v>6790</v>
      </c>
      <c r="K420" s="49"/>
      <c r="L420" s="15" t="s">
        <v>91</v>
      </c>
      <c r="M420" s="137" t="s">
        <v>7778</v>
      </c>
      <c r="N420" s="138" t="s">
        <v>7779</v>
      </c>
      <c r="O420" s="138"/>
      <c r="P420" s="99" t="s">
        <v>91</v>
      </c>
      <c r="Q420" s="99" t="s">
        <v>45</v>
      </c>
      <c r="R420" s="99"/>
      <c r="S420" s="99"/>
    </row>
    <row r="421" spans="1:19" x14ac:dyDescent="0.25">
      <c r="A421" s="103" t="s">
        <v>1587</v>
      </c>
      <c r="B421" s="69">
        <v>-99</v>
      </c>
      <c r="C421" s="47" t="s">
        <v>1537</v>
      </c>
      <c r="D421" s="48" t="s">
        <v>5916</v>
      </c>
      <c r="E421" s="63"/>
      <c r="F421" s="48" t="s">
        <v>2719</v>
      </c>
      <c r="G421" s="47" t="s">
        <v>1835</v>
      </c>
      <c r="H421" s="47" t="s">
        <v>1836</v>
      </c>
      <c r="I421" s="47" t="s">
        <v>1847</v>
      </c>
      <c r="J421" s="49" t="s">
        <v>6790</v>
      </c>
      <c r="K421" s="49"/>
      <c r="L421" s="43" t="s">
        <v>6769</v>
      </c>
      <c r="M421" s="127">
        <v>0</v>
      </c>
      <c r="N421" s="43" t="s">
        <v>7779</v>
      </c>
      <c r="O421" s="43"/>
      <c r="P421" s="99" t="s">
        <v>164</v>
      </c>
      <c r="Q421" s="99" t="s">
        <v>45</v>
      </c>
      <c r="R421" s="99" t="s">
        <v>5962</v>
      </c>
      <c r="S421" s="99"/>
    </row>
    <row r="422" spans="1:19" x14ac:dyDescent="0.25">
      <c r="A422" s="103" t="s">
        <v>1587</v>
      </c>
      <c r="B422" s="71">
        <v>1</v>
      </c>
      <c r="C422" s="48" t="s">
        <v>93</v>
      </c>
      <c r="D422" s="48" t="s">
        <v>1468</v>
      </c>
      <c r="E422" s="55" t="s">
        <v>1667</v>
      </c>
      <c r="F422" s="48" t="s">
        <v>6971</v>
      </c>
      <c r="G422" s="48" t="s">
        <v>6122</v>
      </c>
      <c r="H422" s="48" t="s">
        <v>292</v>
      </c>
      <c r="I422" s="48" t="s">
        <v>1848</v>
      </c>
      <c r="J422" s="50" t="s">
        <v>6790</v>
      </c>
      <c r="K422" s="50"/>
      <c r="L422" s="103" t="s">
        <v>6770</v>
      </c>
      <c r="M422" s="119" t="s">
        <v>7778</v>
      </c>
      <c r="N422" s="103" t="s">
        <v>7780</v>
      </c>
      <c r="O422" s="103" t="s">
        <v>7783</v>
      </c>
      <c r="P422" s="103" t="s">
        <v>100</v>
      </c>
      <c r="Q422" s="103" t="s">
        <v>45</v>
      </c>
      <c r="R422" s="103"/>
      <c r="S422" s="103"/>
    </row>
    <row r="423" spans="1:19" x14ac:dyDescent="0.25">
      <c r="A423" s="99" t="s">
        <v>1587</v>
      </c>
      <c r="B423" s="69">
        <v>3</v>
      </c>
      <c r="C423" s="47" t="s">
        <v>1536</v>
      </c>
      <c r="D423" s="47" t="s">
        <v>5915</v>
      </c>
      <c r="E423" s="47" t="s">
        <v>7516</v>
      </c>
      <c r="F423" s="61" t="s">
        <v>7105</v>
      </c>
      <c r="G423" s="47" t="s">
        <v>1831</v>
      </c>
      <c r="H423" s="47" t="s">
        <v>1832</v>
      </c>
      <c r="I423" s="47" t="s">
        <v>1853</v>
      </c>
      <c r="J423" s="49" t="s">
        <v>6790</v>
      </c>
      <c r="K423" s="49"/>
      <c r="L423" s="43" t="s">
        <v>6769</v>
      </c>
      <c r="M423" s="127">
        <v>0</v>
      </c>
      <c r="N423" s="43" t="s">
        <v>7779</v>
      </c>
      <c r="O423" s="43" t="s">
        <v>7784</v>
      </c>
      <c r="P423" s="99" t="s">
        <v>139</v>
      </c>
      <c r="Q423" s="99" t="s">
        <v>45</v>
      </c>
      <c r="R423" s="99"/>
      <c r="S423" s="99"/>
    </row>
    <row r="424" spans="1:19" x14ac:dyDescent="0.25">
      <c r="A424" s="99" t="s">
        <v>1587</v>
      </c>
      <c r="B424" s="100">
        <v>4</v>
      </c>
      <c r="C424" s="99" t="s">
        <v>3167</v>
      </c>
      <c r="D424" s="43" t="s">
        <v>5908</v>
      </c>
      <c r="E424" s="99" t="s">
        <v>7106</v>
      </c>
      <c r="F424" s="97" t="s">
        <v>7106</v>
      </c>
      <c r="G424" s="99" t="s">
        <v>3269</v>
      </c>
      <c r="H424" s="99" t="s">
        <v>3270</v>
      </c>
      <c r="I424" s="99"/>
      <c r="J424" s="49" t="s">
        <v>6790</v>
      </c>
      <c r="K424" s="49"/>
      <c r="L424" s="43" t="s">
        <v>6769</v>
      </c>
      <c r="M424" s="127">
        <v>0</v>
      </c>
      <c r="N424" s="43" t="s">
        <v>7779</v>
      </c>
      <c r="O424" s="43" t="s">
        <v>7784</v>
      </c>
      <c r="P424" s="99" t="s">
        <v>139</v>
      </c>
      <c r="Q424" s="99" t="s">
        <v>45</v>
      </c>
      <c r="R424" s="99"/>
      <c r="S424" s="99"/>
    </row>
    <row r="425" spans="1:19" x14ac:dyDescent="0.25">
      <c r="A425" s="99" t="s">
        <v>1587</v>
      </c>
      <c r="B425" s="69">
        <v>5</v>
      </c>
      <c r="C425" s="47" t="s">
        <v>1534</v>
      </c>
      <c r="D425" s="47" t="s">
        <v>5912</v>
      </c>
      <c r="E425" s="47" t="s">
        <v>7517</v>
      </c>
      <c r="F425" s="61" t="s">
        <v>1677</v>
      </c>
      <c r="G425" s="47" t="s">
        <v>1830</v>
      </c>
      <c r="H425" s="47" t="s">
        <v>1827</v>
      </c>
      <c r="I425" s="47" t="s">
        <v>1852</v>
      </c>
      <c r="J425" s="49" t="s">
        <v>6790</v>
      </c>
      <c r="K425" s="49"/>
      <c r="L425" s="43" t="s">
        <v>6769</v>
      </c>
      <c r="M425" s="127">
        <v>0</v>
      </c>
      <c r="N425" s="43" t="s">
        <v>7779</v>
      </c>
      <c r="O425" s="43" t="s">
        <v>7784</v>
      </c>
      <c r="P425" s="99" t="s">
        <v>1828</v>
      </c>
      <c r="Q425" s="99" t="s">
        <v>45</v>
      </c>
      <c r="R425" s="99"/>
      <c r="S425" s="99"/>
    </row>
    <row r="426" spans="1:19" x14ac:dyDescent="0.25">
      <c r="A426" s="99" t="s">
        <v>1587</v>
      </c>
      <c r="B426" s="69">
        <v>6</v>
      </c>
      <c r="C426" s="47" t="s">
        <v>1535</v>
      </c>
      <c r="D426" s="47" t="s">
        <v>1545</v>
      </c>
      <c r="E426" s="47" t="s">
        <v>7522</v>
      </c>
      <c r="F426" s="61" t="s">
        <v>7524</v>
      </c>
      <c r="G426" s="47" t="s">
        <v>1833</v>
      </c>
      <c r="H426" s="47" t="s">
        <v>1834</v>
      </c>
      <c r="I426" s="47" t="s">
        <v>2006</v>
      </c>
      <c r="J426" s="49" t="s">
        <v>6790</v>
      </c>
      <c r="K426" s="49"/>
      <c r="L426" s="43" t="s">
        <v>6770</v>
      </c>
      <c r="M426" s="127">
        <v>0</v>
      </c>
      <c r="N426" s="43" t="s">
        <v>7779</v>
      </c>
      <c r="O426" s="43" t="s">
        <v>7784</v>
      </c>
      <c r="P426" s="99" t="s">
        <v>100</v>
      </c>
      <c r="Q426" s="99" t="s">
        <v>45</v>
      </c>
      <c r="R426" s="99"/>
      <c r="S426" s="99"/>
    </row>
    <row r="427" spans="1:19" x14ac:dyDescent="0.25">
      <c r="A427" s="99" t="s">
        <v>1587</v>
      </c>
      <c r="B427" s="69">
        <v>7</v>
      </c>
      <c r="C427" s="47" t="s">
        <v>1538</v>
      </c>
      <c r="D427" s="47" t="s">
        <v>1547</v>
      </c>
      <c r="E427" s="47" t="s">
        <v>1679</v>
      </c>
      <c r="F427" s="61" t="s">
        <v>1679</v>
      </c>
      <c r="G427" s="47" t="s">
        <v>1837</v>
      </c>
      <c r="H427" s="47" t="s">
        <v>1838</v>
      </c>
      <c r="I427" s="47" t="s">
        <v>1854</v>
      </c>
      <c r="J427" s="49" t="s">
        <v>6790</v>
      </c>
      <c r="K427" s="49"/>
      <c r="L427" s="43" t="s">
        <v>6769</v>
      </c>
      <c r="M427" s="127">
        <v>0</v>
      </c>
      <c r="N427" s="43" t="s">
        <v>7779</v>
      </c>
      <c r="O427" s="43" t="s">
        <v>7784</v>
      </c>
      <c r="P427" s="99" t="s">
        <v>156</v>
      </c>
      <c r="Q427" s="99" t="s">
        <v>45</v>
      </c>
      <c r="R427" s="99"/>
      <c r="S427" s="99"/>
    </row>
    <row r="428" spans="1:19" x14ac:dyDescent="0.25">
      <c r="A428" s="99" t="s">
        <v>1587</v>
      </c>
      <c r="B428" s="100">
        <v>8</v>
      </c>
      <c r="C428" s="99" t="s">
        <v>3168</v>
      </c>
      <c r="D428" s="43" t="s">
        <v>5909</v>
      </c>
      <c r="E428" s="99" t="s">
        <v>7107</v>
      </c>
      <c r="F428" s="97" t="s">
        <v>7107</v>
      </c>
      <c r="G428" s="99" t="s">
        <v>3271</v>
      </c>
      <c r="H428" s="99" t="s">
        <v>3272</v>
      </c>
      <c r="I428" s="99"/>
      <c r="J428" s="49" t="s">
        <v>6790</v>
      </c>
      <c r="K428" s="49"/>
      <c r="L428" s="43" t="s">
        <v>6769</v>
      </c>
      <c r="M428" s="127">
        <v>0</v>
      </c>
      <c r="N428" s="43" t="s">
        <v>7779</v>
      </c>
      <c r="O428" s="43" t="s">
        <v>7784</v>
      </c>
      <c r="P428" s="99" t="s">
        <v>164</v>
      </c>
      <c r="Q428" s="99" t="s">
        <v>45</v>
      </c>
      <c r="R428" s="99"/>
      <c r="S428" s="99"/>
    </row>
    <row r="429" spans="1:19" x14ac:dyDescent="0.25">
      <c r="A429" s="99" t="s">
        <v>1587</v>
      </c>
      <c r="B429" s="100">
        <v>9</v>
      </c>
      <c r="C429" s="99" t="s">
        <v>3169</v>
      </c>
      <c r="D429" s="43" t="s">
        <v>5910</v>
      </c>
      <c r="E429" s="99" t="s">
        <v>7518</v>
      </c>
      <c r="F429" s="97" t="s">
        <v>7108</v>
      </c>
      <c r="G429" s="99" t="s">
        <v>3273</v>
      </c>
      <c r="H429" s="99" t="s">
        <v>3274</v>
      </c>
      <c r="I429" s="99"/>
      <c r="J429" s="49" t="s">
        <v>6790</v>
      </c>
      <c r="K429" s="49"/>
      <c r="L429" s="43" t="s">
        <v>6769</v>
      </c>
      <c r="M429" s="127">
        <v>0</v>
      </c>
      <c r="N429" s="43" t="s">
        <v>7779</v>
      </c>
      <c r="O429" s="43" t="s">
        <v>7784</v>
      </c>
      <c r="P429" s="99" t="s">
        <v>164</v>
      </c>
      <c r="Q429" s="99" t="s">
        <v>45</v>
      </c>
      <c r="R429" s="99"/>
      <c r="S429" s="99"/>
    </row>
    <row r="430" spans="1:19" x14ac:dyDescent="0.25">
      <c r="A430" s="99" t="s">
        <v>1587</v>
      </c>
      <c r="B430" s="100">
        <v>10</v>
      </c>
      <c r="C430" s="99" t="s">
        <v>2040</v>
      </c>
      <c r="D430" s="47" t="s">
        <v>1546</v>
      </c>
      <c r="E430" s="47" t="s">
        <v>7521</v>
      </c>
      <c r="F430" s="61" t="s">
        <v>7109</v>
      </c>
      <c r="G430" s="99" t="s">
        <v>1835</v>
      </c>
      <c r="H430" s="99" t="s">
        <v>1836</v>
      </c>
      <c r="I430" s="99"/>
      <c r="J430" s="49" t="s">
        <v>6790</v>
      </c>
      <c r="K430" s="49"/>
      <c r="L430" s="43" t="s">
        <v>6769</v>
      </c>
      <c r="M430" s="127">
        <v>0</v>
      </c>
      <c r="N430" s="43" t="s">
        <v>7779</v>
      </c>
      <c r="O430" s="43" t="s">
        <v>7784</v>
      </c>
      <c r="P430" s="99" t="s">
        <v>164</v>
      </c>
      <c r="Q430" s="99" t="s">
        <v>45</v>
      </c>
      <c r="R430" s="99"/>
      <c r="S430" s="99"/>
    </row>
    <row r="431" spans="1:19" x14ac:dyDescent="0.25">
      <c r="A431" s="99" t="s">
        <v>1587</v>
      </c>
      <c r="B431" s="69">
        <v>11</v>
      </c>
      <c r="C431" s="47" t="s">
        <v>1541</v>
      </c>
      <c r="D431" s="47" t="s">
        <v>5914</v>
      </c>
      <c r="E431" s="47" t="s">
        <v>7519</v>
      </c>
      <c r="F431" s="61" t="s">
        <v>7110</v>
      </c>
      <c r="G431" s="47" t="s">
        <v>1843</v>
      </c>
      <c r="H431" s="47" t="s">
        <v>1844</v>
      </c>
      <c r="I431" s="47" t="s">
        <v>1857</v>
      </c>
      <c r="J431" s="49" t="s">
        <v>6790</v>
      </c>
      <c r="K431" s="49"/>
      <c r="L431" s="43" t="s">
        <v>6769</v>
      </c>
      <c r="M431" s="127">
        <v>0</v>
      </c>
      <c r="N431" s="43" t="s">
        <v>7779</v>
      </c>
      <c r="O431" s="43" t="s">
        <v>7784</v>
      </c>
      <c r="P431" s="99" t="s">
        <v>139</v>
      </c>
      <c r="Q431" s="99" t="s">
        <v>45</v>
      </c>
      <c r="R431" s="99"/>
      <c r="S431" s="99"/>
    </row>
    <row r="432" spans="1:19" x14ac:dyDescent="0.25">
      <c r="A432" s="99" t="s">
        <v>1587</v>
      </c>
      <c r="B432" s="100">
        <v>12</v>
      </c>
      <c r="C432" s="99" t="s">
        <v>3170</v>
      </c>
      <c r="D432" s="43" t="s">
        <v>5911</v>
      </c>
      <c r="E432" s="99" t="s">
        <v>7111</v>
      </c>
      <c r="F432" s="97" t="s">
        <v>7111</v>
      </c>
      <c r="G432" s="99" t="s">
        <v>1845</v>
      </c>
      <c r="H432" s="99" t="s">
        <v>1846</v>
      </c>
      <c r="I432" s="99"/>
      <c r="J432" s="49" t="s">
        <v>6790</v>
      </c>
      <c r="K432" s="49"/>
      <c r="L432" s="43" t="s">
        <v>6769</v>
      </c>
      <c r="M432" s="127">
        <v>0</v>
      </c>
      <c r="N432" s="43" t="s">
        <v>7779</v>
      </c>
      <c r="O432" s="43" t="s">
        <v>7784</v>
      </c>
      <c r="P432" s="99" t="s">
        <v>139</v>
      </c>
      <c r="Q432" s="99" t="s">
        <v>45</v>
      </c>
      <c r="R432" s="99"/>
      <c r="S432" s="99"/>
    </row>
    <row r="433" spans="1:19" x14ac:dyDescent="0.25">
      <c r="A433" s="99" t="s">
        <v>1587</v>
      </c>
      <c r="B433" s="69">
        <v>13</v>
      </c>
      <c r="C433" s="47" t="s">
        <v>1539</v>
      </c>
      <c r="D433" s="47" t="s">
        <v>5913</v>
      </c>
      <c r="E433" s="47" t="s">
        <v>7520</v>
      </c>
      <c r="F433" s="61" t="s">
        <v>7112</v>
      </c>
      <c r="G433" s="47" t="s">
        <v>1839</v>
      </c>
      <c r="H433" s="47" t="s">
        <v>1840</v>
      </c>
      <c r="I433" s="47" t="s">
        <v>1855</v>
      </c>
      <c r="J433" s="49" t="s">
        <v>6790</v>
      </c>
      <c r="K433" s="49"/>
      <c r="L433" s="43" t="s">
        <v>6769</v>
      </c>
      <c r="M433" s="127">
        <v>0</v>
      </c>
      <c r="N433" s="43" t="s">
        <v>7779</v>
      </c>
      <c r="O433" s="43" t="s">
        <v>7784</v>
      </c>
      <c r="P433" s="99" t="s">
        <v>1828</v>
      </c>
      <c r="Q433" s="99" t="s">
        <v>45</v>
      </c>
      <c r="R433" s="99"/>
      <c r="S433" s="99"/>
    </row>
    <row r="434" spans="1:19" x14ac:dyDescent="0.25">
      <c r="A434" s="99" t="s">
        <v>1587</v>
      </c>
      <c r="B434" s="69">
        <v>14</v>
      </c>
      <c r="C434" s="47" t="s">
        <v>1540</v>
      </c>
      <c r="D434" s="47" t="s">
        <v>1549</v>
      </c>
      <c r="E434" s="47" t="s">
        <v>7523</v>
      </c>
      <c r="F434" s="61" t="s">
        <v>7113</v>
      </c>
      <c r="G434" s="47" t="s">
        <v>1841</v>
      </c>
      <c r="H434" s="47" t="s">
        <v>1842</v>
      </c>
      <c r="I434" s="47" t="s">
        <v>1856</v>
      </c>
      <c r="J434" s="49" t="s">
        <v>6790</v>
      </c>
      <c r="K434" s="49"/>
      <c r="L434" s="43" t="s">
        <v>6770</v>
      </c>
      <c r="M434" s="127">
        <v>0</v>
      </c>
      <c r="N434" s="43" t="s">
        <v>7779</v>
      </c>
      <c r="O434" s="43" t="s">
        <v>7784</v>
      </c>
      <c r="P434" s="99" t="s">
        <v>100</v>
      </c>
      <c r="Q434" s="99" t="s">
        <v>45</v>
      </c>
      <c r="R434" s="99"/>
      <c r="S434" s="99"/>
    </row>
    <row r="435" spans="1:19" x14ac:dyDescent="0.25">
      <c r="A435" s="99" t="s">
        <v>1587</v>
      </c>
      <c r="B435" s="69">
        <v>15</v>
      </c>
      <c r="C435" s="47" t="s">
        <v>1542</v>
      </c>
      <c r="D435" s="47" t="s">
        <v>462</v>
      </c>
      <c r="E435" s="47" t="s">
        <v>1682</v>
      </c>
      <c r="F435" s="61" t="s">
        <v>7114</v>
      </c>
      <c r="G435" s="47" t="s">
        <v>1845</v>
      </c>
      <c r="H435" s="47" t="s">
        <v>462</v>
      </c>
      <c r="I435" s="47"/>
      <c r="J435" s="49" t="s">
        <v>2904</v>
      </c>
      <c r="K435" s="49" t="s">
        <v>6789</v>
      </c>
      <c r="L435" s="43" t="s">
        <v>91</v>
      </c>
      <c r="M435" s="127">
        <v>0</v>
      </c>
      <c r="N435" s="43" t="s">
        <v>7779</v>
      </c>
      <c r="O435" s="43" t="s">
        <v>7784</v>
      </c>
      <c r="P435" s="99" t="s">
        <v>92</v>
      </c>
      <c r="Q435" s="99" t="s">
        <v>45</v>
      </c>
      <c r="R435" s="99"/>
      <c r="S435" s="99"/>
    </row>
    <row r="436" spans="1:19" x14ac:dyDescent="0.25">
      <c r="A436" s="99" t="s">
        <v>1587</v>
      </c>
      <c r="B436" s="100">
        <v>16</v>
      </c>
      <c r="C436" s="99" t="s">
        <v>3171</v>
      </c>
      <c r="D436" s="43" t="s">
        <v>5961</v>
      </c>
      <c r="E436" s="99" t="s">
        <v>7115</v>
      </c>
      <c r="F436" s="97" t="s">
        <v>7115</v>
      </c>
      <c r="G436" s="99" t="s">
        <v>3275</v>
      </c>
      <c r="H436" s="99" t="s">
        <v>3276</v>
      </c>
      <c r="I436" s="99"/>
      <c r="J436" s="49" t="s">
        <v>6790</v>
      </c>
      <c r="K436" s="49"/>
      <c r="L436" s="99" t="s">
        <v>91</v>
      </c>
      <c r="M436" s="100">
        <v>0</v>
      </c>
      <c r="N436" s="99" t="s">
        <v>7779</v>
      </c>
      <c r="O436" s="99" t="s">
        <v>7784</v>
      </c>
      <c r="P436" s="99" t="s">
        <v>91</v>
      </c>
      <c r="Q436" s="99" t="s">
        <v>45</v>
      </c>
      <c r="R436" s="99"/>
      <c r="S436" s="99"/>
    </row>
    <row r="437" spans="1:19" x14ac:dyDescent="0.25">
      <c r="A437" s="116" t="s">
        <v>6107</v>
      </c>
      <c r="B437" s="70">
        <v>-99</v>
      </c>
      <c r="C437" s="43" t="s">
        <v>292</v>
      </c>
      <c r="D437" s="99"/>
      <c r="E437" s="43"/>
      <c r="F437" s="99"/>
      <c r="G437" s="43" t="s">
        <v>292</v>
      </c>
      <c r="H437" s="43" t="s">
        <v>292</v>
      </c>
      <c r="I437" s="99"/>
      <c r="J437" s="43" t="s">
        <v>6790</v>
      </c>
      <c r="K437" s="43"/>
      <c r="L437" s="46" t="s">
        <v>6770</v>
      </c>
      <c r="M437" s="100" t="s">
        <v>7778</v>
      </c>
      <c r="N437" s="99" t="s">
        <v>7780</v>
      </c>
      <c r="O437" s="99"/>
      <c r="P437" s="112"/>
      <c r="Q437" s="112" t="s">
        <v>54</v>
      </c>
      <c r="R437" s="46"/>
      <c r="S437" s="46"/>
    </row>
    <row r="438" spans="1:19" x14ac:dyDescent="0.25">
      <c r="A438" s="116" t="s">
        <v>6107</v>
      </c>
      <c r="B438" s="70">
        <v>-99</v>
      </c>
      <c r="C438" s="55" t="s">
        <v>6000</v>
      </c>
      <c r="D438" s="99"/>
      <c r="E438" s="43"/>
      <c r="F438" s="99"/>
      <c r="G438" s="43" t="s">
        <v>6108</v>
      </c>
      <c r="H438" s="43" t="s">
        <v>6109</v>
      </c>
      <c r="I438" s="99"/>
      <c r="J438" s="43" t="s">
        <v>6790</v>
      </c>
      <c r="K438" s="43"/>
      <c r="L438" s="43" t="s">
        <v>153</v>
      </c>
      <c r="M438" s="127"/>
      <c r="N438" s="43"/>
      <c r="O438" s="43"/>
      <c r="P438" s="112" t="s">
        <v>153</v>
      </c>
      <c r="Q438" s="112" t="s">
        <v>54</v>
      </c>
      <c r="R438" s="46"/>
      <c r="S438" s="46"/>
    </row>
    <row r="439" spans="1:19" x14ac:dyDescent="0.25">
      <c r="A439" s="116" t="s">
        <v>6107</v>
      </c>
      <c r="B439" s="70">
        <v>-99</v>
      </c>
      <c r="C439" s="55" t="s">
        <v>6001</v>
      </c>
      <c r="D439" s="99"/>
      <c r="E439" s="43"/>
      <c r="F439" s="99"/>
      <c r="G439" s="43" t="s">
        <v>348</v>
      </c>
      <c r="H439" s="43" t="s">
        <v>348</v>
      </c>
      <c r="I439" s="99"/>
      <c r="J439" s="43" t="s">
        <v>6790</v>
      </c>
      <c r="K439" s="43"/>
      <c r="L439" s="47" t="s">
        <v>6770</v>
      </c>
      <c r="M439" s="100" t="s">
        <v>7778</v>
      </c>
      <c r="N439" s="99" t="s">
        <v>7780</v>
      </c>
      <c r="O439" s="99"/>
      <c r="P439" s="112" t="s">
        <v>100</v>
      </c>
      <c r="Q439" s="112" t="s">
        <v>54</v>
      </c>
      <c r="R439" s="46"/>
      <c r="S439" s="46"/>
    </row>
    <row r="440" spans="1:19" x14ac:dyDescent="0.25">
      <c r="A440" s="117" t="s">
        <v>6107</v>
      </c>
      <c r="B440" s="70">
        <v>-99</v>
      </c>
      <c r="C440" s="55" t="s">
        <v>6002</v>
      </c>
      <c r="D440" s="99"/>
      <c r="E440" s="43"/>
      <c r="F440" s="99"/>
      <c r="G440" s="43" t="s">
        <v>6110</v>
      </c>
      <c r="H440" s="43" t="s">
        <v>6111</v>
      </c>
      <c r="I440" s="99"/>
      <c r="J440" s="43" t="s">
        <v>6790</v>
      </c>
      <c r="K440" s="43"/>
      <c r="L440" s="43" t="s">
        <v>91</v>
      </c>
      <c r="M440" s="127"/>
      <c r="N440" s="43"/>
      <c r="O440" s="43"/>
      <c r="P440" s="112" t="s">
        <v>91</v>
      </c>
      <c r="Q440" s="112" t="s">
        <v>54</v>
      </c>
      <c r="R440" s="46"/>
      <c r="S440" s="46"/>
    </row>
    <row r="441" spans="1:19" x14ac:dyDescent="0.25">
      <c r="A441" s="116" t="s">
        <v>6107</v>
      </c>
      <c r="B441" s="70">
        <v>-99</v>
      </c>
      <c r="C441" s="55" t="s">
        <v>5999</v>
      </c>
      <c r="D441" s="99"/>
      <c r="E441" s="43"/>
      <c r="F441" s="99"/>
      <c r="G441" s="43" t="s">
        <v>6105</v>
      </c>
      <c r="H441" s="43" t="s">
        <v>6106</v>
      </c>
      <c r="I441" s="99"/>
      <c r="J441" s="43" t="s">
        <v>6790</v>
      </c>
      <c r="K441" s="43"/>
      <c r="L441" s="43" t="s">
        <v>153</v>
      </c>
      <c r="M441" s="127"/>
      <c r="N441" s="43"/>
      <c r="O441" s="43"/>
      <c r="P441" s="112" t="s">
        <v>153</v>
      </c>
      <c r="Q441" s="112" t="s">
        <v>54</v>
      </c>
      <c r="R441" s="46"/>
      <c r="S441" s="46"/>
    </row>
    <row r="442" spans="1:19" x14ac:dyDescent="0.25">
      <c r="A442" s="116" t="s">
        <v>6107</v>
      </c>
      <c r="B442" s="70">
        <v>-99</v>
      </c>
      <c r="C442" s="55" t="s">
        <v>6004</v>
      </c>
      <c r="D442" s="99"/>
      <c r="E442" s="43"/>
      <c r="F442" s="99"/>
      <c r="G442" s="43" t="s">
        <v>6114</v>
      </c>
      <c r="H442" s="43" t="s">
        <v>6115</v>
      </c>
      <c r="I442" s="99"/>
      <c r="J442" s="43" t="s">
        <v>6790</v>
      </c>
      <c r="K442" s="43"/>
      <c r="L442" s="114" t="s">
        <v>6770</v>
      </c>
      <c r="M442" s="136"/>
      <c r="N442" s="114"/>
      <c r="O442" s="114"/>
      <c r="P442" s="112" t="s">
        <v>2494</v>
      </c>
      <c r="Q442" s="112" t="s">
        <v>54</v>
      </c>
      <c r="R442" s="46"/>
      <c r="S442" s="46"/>
    </row>
    <row r="443" spans="1:19" x14ac:dyDescent="0.25">
      <c r="A443" s="116" t="s">
        <v>6107</v>
      </c>
      <c r="B443" s="70">
        <v>-99</v>
      </c>
      <c r="C443" s="55" t="s">
        <v>6003</v>
      </c>
      <c r="D443" s="99"/>
      <c r="E443" s="43"/>
      <c r="F443" s="99"/>
      <c r="G443" s="43" t="s">
        <v>6112</v>
      </c>
      <c r="H443" s="43" t="s">
        <v>6113</v>
      </c>
      <c r="I443" s="99"/>
      <c r="J443" s="43" t="s">
        <v>6790</v>
      </c>
      <c r="K443" s="43"/>
      <c r="L443" s="43" t="s">
        <v>6771</v>
      </c>
      <c r="M443" s="127"/>
      <c r="N443" s="43"/>
      <c r="O443" s="43"/>
      <c r="P443" s="112" t="s">
        <v>3302</v>
      </c>
      <c r="Q443" s="112" t="s">
        <v>54</v>
      </c>
      <c r="R443" s="46"/>
      <c r="S443" s="46"/>
    </row>
    <row r="444" spans="1:19" x14ac:dyDescent="0.25">
      <c r="A444" s="97" t="s">
        <v>84</v>
      </c>
      <c r="B444" s="98">
        <v>-99</v>
      </c>
      <c r="C444" s="99" t="s">
        <v>3467</v>
      </c>
      <c r="D444" s="99"/>
      <c r="E444" s="99"/>
      <c r="F444" s="99"/>
      <c r="G444" s="43" t="s">
        <v>4409</v>
      </c>
      <c r="H444" s="43" t="s">
        <v>4410</v>
      </c>
      <c r="I444" s="99"/>
      <c r="J444" s="99" t="s">
        <v>6790</v>
      </c>
      <c r="K444" s="99"/>
      <c r="L444" s="114" t="s">
        <v>6770</v>
      </c>
      <c r="M444" s="136">
        <v>0</v>
      </c>
      <c r="N444" s="114" t="s">
        <v>7779</v>
      </c>
      <c r="O444" s="114"/>
      <c r="P444" s="99" t="s">
        <v>5667</v>
      </c>
      <c r="Q444" s="99" t="s">
        <v>80</v>
      </c>
      <c r="R444" s="99"/>
      <c r="S444" s="99"/>
    </row>
    <row r="445" spans="1:19" x14ac:dyDescent="0.25">
      <c r="A445" s="97" t="s">
        <v>84</v>
      </c>
      <c r="B445" s="98">
        <v>-99</v>
      </c>
      <c r="C445" s="99" t="s">
        <v>3511</v>
      </c>
      <c r="D445" s="99" t="s">
        <v>6161</v>
      </c>
      <c r="E445" s="99"/>
      <c r="F445" s="99"/>
      <c r="G445" s="46" t="s">
        <v>4499</v>
      </c>
      <c r="H445" s="46" t="s">
        <v>4500</v>
      </c>
      <c r="I445" s="99"/>
      <c r="J445" s="99" t="s">
        <v>6790</v>
      </c>
      <c r="K445" s="99"/>
      <c r="L445" s="114" t="s">
        <v>6770</v>
      </c>
      <c r="M445" s="136">
        <v>0</v>
      </c>
      <c r="N445" s="114" t="s">
        <v>7779</v>
      </c>
      <c r="O445" s="114"/>
      <c r="P445" s="99" t="s">
        <v>5667</v>
      </c>
      <c r="Q445" s="99" t="s">
        <v>80</v>
      </c>
      <c r="R445" s="99"/>
      <c r="S445" s="99"/>
    </row>
    <row r="446" spans="1:19" x14ac:dyDescent="0.25">
      <c r="A446" s="97" t="s">
        <v>84</v>
      </c>
      <c r="B446" s="98">
        <v>-99</v>
      </c>
      <c r="C446" s="99" t="s">
        <v>3466</v>
      </c>
      <c r="D446" s="99"/>
      <c r="E446" s="99"/>
      <c r="F446" s="99"/>
      <c r="G446" s="43" t="s">
        <v>4407</v>
      </c>
      <c r="H446" s="43" t="s">
        <v>4408</v>
      </c>
      <c r="I446" s="99"/>
      <c r="J446" s="99" t="s">
        <v>6790</v>
      </c>
      <c r="K446" s="99"/>
      <c r="L446" s="114" t="s">
        <v>6770</v>
      </c>
      <c r="M446" s="136">
        <v>0</v>
      </c>
      <c r="N446" s="114" t="s">
        <v>7779</v>
      </c>
      <c r="O446" s="114"/>
      <c r="P446" s="99" t="s">
        <v>2494</v>
      </c>
      <c r="Q446" s="99" t="s">
        <v>80</v>
      </c>
      <c r="R446" s="99"/>
      <c r="S446" s="99"/>
    </row>
    <row r="447" spans="1:19" x14ac:dyDescent="0.25">
      <c r="A447" s="97" t="s">
        <v>84</v>
      </c>
      <c r="B447" s="98">
        <v>-99</v>
      </c>
      <c r="C447" s="99" t="s">
        <v>3472</v>
      </c>
      <c r="D447" s="99" t="s">
        <v>6156</v>
      </c>
      <c r="E447" s="99"/>
      <c r="F447" s="99"/>
      <c r="G447" s="43" t="s">
        <v>4421</v>
      </c>
      <c r="H447" s="43" t="s">
        <v>4422</v>
      </c>
      <c r="I447" s="99"/>
      <c r="J447" s="99" t="s">
        <v>6790</v>
      </c>
      <c r="K447" s="99"/>
      <c r="L447" s="114" t="s">
        <v>6770</v>
      </c>
      <c r="M447" s="136">
        <v>0</v>
      </c>
      <c r="N447" s="114" t="s">
        <v>7779</v>
      </c>
      <c r="O447" s="114"/>
      <c r="P447" s="99" t="s">
        <v>5667</v>
      </c>
      <c r="Q447" s="99" t="s">
        <v>80</v>
      </c>
      <c r="R447" s="99"/>
      <c r="S447" s="99"/>
    </row>
    <row r="448" spans="1:19" x14ac:dyDescent="0.25">
      <c r="A448" s="97" t="s">
        <v>84</v>
      </c>
      <c r="B448" s="98">
        <v>-99</v>
      </c>
      <c r="C448" s="99" t="s">
        <v>3473</v>
      </c>
      <c r="D448" s="99" t="s">
        <v>6158</v>
      </c>
      <c r="E448" s="99"/>
      <c r="F448" s="99"/>
      <c r="G448" s="43" t="s">
        <v>4423</v>
      </c>
      <c r="H448" s="43" t="s">
        <v>4424</v>
      </c>
      <c r="I448" s="99"/>
      <c r="J448" s="99" t="s">
        <v>6790</v>
      </c>
      <c r="K448" s="99"/>
      <c r="L448" s="114" t="s">
        <v>6770</v>
      </c>
      <c r="M448" s="136">
        <v>0</v>
      </c>
      <c r="N448" s="114" t="s">
        <v>7779</v>
      </c>
      <c r="O448" s="114"/>
      <c r="P448" s="99" t="s">
        <v>5667</v>
      </c>
      <c r="Q448" s="99" t="s">
        <v>80</v>
      </c>
      <c r="R448" s="99"/>
      <c r="S448" s="99"/>
    </row>
    <row r="449" spans="1:19" x14ac:dyDescent="0.25">
      <c r="A449" s="97" t="s">
        <v>84</v>
      </c>
      <c r="B449" s="98">
        <v>-99</v>
      </c>
      <c r="C449" s="99" t="s">
        <v>3493</v>
      </c>
      <c r="D449" s="103" t="s">
        <v>6164</v>
      </c>
      <c r="E449" s="99"/>
      <c r="F449" s="99"/>
      <c r="G449" s="43" t="s">
        <v>4463</v>
      </c>
      <c r="H449" s="55" t="s">
        <v>4464</v>
      </c>
      <c r="I449" s="99"/>
      <c r="J449" s="99" t="s">
        <v>6790</v>
      </c>
      <c r="K449" s="99"/>
      <c r="L449" s="99" t="s">
        <v>153</v>
      </c>
      <c r="M449" s="100">
        <v>0</v>
      </c>
      <c r="N449" s="99" t="s">
        <v>7779</v>
      </c>
      <c r="O449" s="99"/>
      <c r="P449" s="99" t="s">
        <v>153</v>
      </c>
      <c r="Q449" s="99" t="s">
        <v>80</v>
      </c>
      <c r="R449" s="99"/>
      <c r="S449" s="99"/>
    </row>
    <row r="450" spans="1:19" x14ac:dyDescent="0.25">
      <c r="A450" s="97" t="s">
        <v>84</v>
      </c>
      <c r="B450" s="98">
        <v>-99</v>
      </c>
      <c r="C450" s="99" t="s">
        <v>3469</v>
      </c>
      <c r="D450" s="99" t="s">
        <v>6160</v>
      </c>
      <c r="E450" s="99"/>
      <c r="F450" s="99"/>
      <c r="G450" s="43" t="s">
        <v>4413</v>
      </c>
      <c r="H450" s="43" t="s">
        <v>4414</v>
      </c>
      <c r="I450" s="99"/>
      <c r="J450" s="99" t="s">
        <v>6790</v>
      </c>
      <c r="K450" s="99"/>
      <c r="L450" s="114" t="s">
        <v>6770</v>
      </c>
      <c r="M450" s="136">
        <v>0</v>
      </c>
      <c r="N450" s="114" t="s">
        <v>7779</v>
      </c>
      <c r="O450" s="114"/>
      <c r="P450" s="99" t="s">
        <v>5667</v>
      </c>
      <c r="Q450" s="99" t="s">
        <v>80</v>
      </c>
      <c r="R450" s="99"/>
      <c r="S450" s="99"/>
    </row>
    <row r="451" spans="1:19" x14ac:dyDescent="0.25">
      <c r="A451" s="97" t="s">
        <v>84</v>
      </c>
      <c r="B451" s="98">
        <v>-99</v>
      </c>
      <c r="C451" s="99" t="s">
        <v>3475</v>
      </c>
      <c r="D451" s="99" t="s">
        <v>6166</v>
      </c>
      <c r="E451" s="99"/>
      <c r="F451" s="99"/>
      <c r="G451" s="46" t="s">
        <v>4427</v>
      </c>
      <c r="H451" s="46" t="s">
        <v>4428</v>
      </c>
      <c r="I451" s="99"/>
      <c r="J451" s="99" t="s">
        <v>6790</v>
      </c>
      <c r="K451" s="99"/>
      <c r="L451" s="114" t="s">
        <v>6770</v>
      </c>
      <c r="M451" s="136">
        <v>0</v>
      </c>
      <c r="N451" s="114" t="s">
        <v>7779</v>
      </c>
      <c r="O451" s="114"/>
      <c r="P451" s="99" t="s">
        <v>5667</v>
      </c>
      <c r="Q451" s="99" t="s">
        <v>80</v>
      </c>
      <c r="R451" s="99"/>
      <c r="S451" s="99"/>
    </row>
    <row r="452" spans="1:19" x14ac:dyDescent="0.25">
      <c r="A452" s="97" t="s">
        <v>84</v>
      </c>
      <c r="B452" s="98">
        <v>-99</v>
      </c>
      <c r="C452" s="99" t="s">
        <v>3474</v>
      </c>
      <c r="D452" s="99" t="s">
        <v>6167</v>
      </c>
      <c r="E452" s="99"/>
      <c r="F452" s="99"/>
      <c r="G452" s="43" t="s">
        <v>4425</v>
      </c>
      <c r="H452" s="43" t="s">
        <v>4426</v>
      </c>
      <c r="I452" s="99"/>
      <c r="J452" s="99" t="s">
        <v>6790</v>
      </c>
      <c r="K452" s="99"/>
      <c r="L452" s="114" t="s">
        <v>6770</v>
      </c>
      <c r="M452" s="136">
        <v>0</v>
      </c>
      <c r="N452" s="114" t="s">
        <v>7779</v>
      </c>
      <c r="O452" s="114"/>
      <c r="P452" s="99" t="s">
        <v>5667</v>
      </c>
      <c r="Q452" s="99" t="s">
        <v>80</v>
      </c>
      <c r="R452" s="99"/>
      <c r="S452" s="99"/>
    </row>
    <row r="453" spans="1:19" x14ac:dyDescent="0.25">
      <c r="A453" s="97" t="s">
        <v>84</v>
      </c>
      <c r="B453" s="98">
        <v>-99</v>
      </c>
      <c r="C453" s="99" t="s">
        <v>3465</v>
      </c>
      <c r="D453" s="99" t="s">
        <v>6178</v>
      </c>
      <c r="E453" s="99"/>
      <c r="F453" s="99"/>
      <c r="G453" s="43" t="s">
        <v>4405</v>
      </c>
      <c r="H453" s="43" t="s">
        <v>4406</v>
      </c>
      <c r="I453" s="99"/>
      <c r="J453" s="99" t="s">
        <v>6790</v>
      </c>
      <c r="K453" s="99"/>
      <c r="L453" s="114" t="s">
        <v>6770</v>
      </c>
      <c r="M453" s="136">
        <v>0</v>
      </c>
      <c r="N453" s="114" t="s">
        <v>7779</v>
      </c>
      <c r="O453" s="114"/>
      <c r="P453" s="99" t="s">
        <v>2494</v>
      </c>
      <c r="Q453" s="99" t="s">
        <v>80</v>
      </c>
      <c r="R453" s="99"/>
      <c r="S453" s="99"/>
    </row>
    <row r="454" spans="1:19" x14ac:dyDescent="0.25">
      <c r="A454" s="97" t="s">
        <v>84</v>
      </c>
      <c r="B454" s="102">
        <v>-99</v>
      </c>
      <c r="C454" s="99" t="s">
        <v>3463</v>
      </c>
      <c r="D454" s="47"/>
      <c r="E454" s="99"/>
      <c r="F454" s="99"/>
      <c r="G454" s="43" t="s">
        <v>3463</v>
      </c>
      <c r="H454" s="46"/>
      <c r="I454" s="99"/>
      <c r="J454" s="99" t="s">
        <v>6790</v>
      </c>
      <c r="K454" s="99"/>
      <c r="L454" s="103" t="s">
        <v>91</v>
      </c>
      <c r="M454" s="119" t="s">
        <v>7778</v>
      </c>
      <c r="N454" s="103" t="s">
        <v>7780</v>
      </c>
      <c r="O454" s="103"/>
      <c r="P454" s="99"/>
      <c r="Q454" s="99" t="s">
        <v>80</v>
      </c>
      <c r="R454" s="99"/>
      <c r="S454" s="99"/>
    </row>
    <row r="455" spans="1:19" x14ac:dyDescent="0.25">
      <c r="A455" s="97" t="s">
        <v>84</v>
      </c>
      <c r="B455" s="98">
        <v>-99</v>
      </c>
      <c r="C455" s="99" t="s">
        <v>3468</v>
      </c>
      <c r="D455" s="99" t="s">
        <v>6159</v>
      </c>
      <c r="E455" s="99"/>
      <c r="F455" s="99"/>
      <c r="G455" s="43" t="s">
        <v>4411</v>
      </c>
      <c r="H455" s="43" t="s">
        <v>4412</v>
      </c>
      <c r="I455" s="99"/>
      <c r="J455" s="99" t="s">
        <v>6790</v>
      </c>
      <c r="K455" s="99"/>
      <c r="L455" s="114" t="s">
        <v>6770</v>
      </c>
      <c r="M455" s="136">
        <v>0</v>
      </c>
      <c r="N455" s="114" t="s">
        <v>7779</v>
      </c>
      <c r="O455" s="114"/>
      <c r="P455" s="99" t="s">
        <v>5667</v>
      </c>
      <c r="Q455" s="99" t="s">
        <v>80</v>
      </c>
      <c r="R455" s="99"/>
      <c r="S455" s="99"/>
    </row>
    <row r="456" spans="1:19" x14ac:dyDescent="0.25">
      <c r="A456" s="101" t="s">
        <v>84</v>
      </c>
      <c r="B456" s="88">
        <v>1</v>
      </c>
      <c r="C456" s="89" t="s">
        <v>93</v>
      </c>
      <c r="D456" s="89" t="s">
        <v>1468</v>
      </c>
      <c r="E456" s="90"/>
      <c r="F456" s="89" t="s">
        <v>6928</v>
      </c>
      <c r="G456" s="89" t="s">
        <v>277</v>
      </c>
      <c r="H456" s="89" t="s">
        <v>278</v>
      </c>
      <c r="I456" s="89" t="s">
        <v>1848</v>
      </c>
      <c r="J456" s="91" t="s">
        <v>6790</v>
      </c>
      <c r="K456" s="91"/>
      <c r="L456" s="89" t="s">
        <v>91</v>
      </c>
      <c r="M456" s="128" t="s">
        <v>7778</v>
      </c>
      <c r="N456" s="91" t="s">
        <v>7780</v>
      </c>
      <c r="O456" s="91" t="s">
        <v>7783</v>
      </c>
      <c r="P456" s="101" t="s">
        <v>91</v>
      </c>
      <c r="Q456" s="101" t="s">
        <v>80</v>
      </c>
      <c r="R456" s="101"/>
      <c r="S456" s="101"/>
    </row>
    <row r="457" spans="1:19" x14ac:dyDescent="0.25">
      <c r="A457" s="97" t="s">
        <v>84</v>
      </c>
      <c r="B457" s="98">
        <v>2</v>
      </c>
      <c r="C457" s="99" t="s">
        <v>3464</v>
      </c>
      <c r="D457" s="47" t="s">
        <v>6834</v>
      </c>
      <c r="E457" s="99"/>
      <c r="F457" s="99"/>
      <c r="G457" s="43" t="s">
        <v>465</v>
      </c>
      <c r="H457" s="43" t="s">
        <v>4403</v>
      </c>
      <c r="I457" s="99"/>
      <c r="J457" s="99" t="s">
        <v>6790</v>
      </c>
      <c r="K457" s="99"/>
      <c r="L457" s="87" t="s">
        <v>6770</v>
      </c>
      <c r="M457" s="134" t="s">
        <v>7778</v>
      </c>
      <c r="N457" s="87" t="s">
        <v>7780</v>
      </c>
      <c r="O457" s="87" t="s">
        <v>7783</v>
      </c>
      <c r="P457" s="99" t="s">
        <v>100</v>
      </c>
      <c r="Q457" s="99" t="s">
        <v>80</v>
      </c>
      <c r="R457" s="99"/>
      <c r="S457" s="99"/>
    </row>
    <row r="458" spans="1:19" x14ac:dyDescent="0.25">
      <c r="A458" s="101" t="s">
        <v>84</v>
      </c>
      <c r="B458" s="88">
        <v>3</v>
      </c>
      <c r="C458" s="89" t="s">
        <v>116</v>
      </c>
      <c r="D458" s="89" t="s">
        <v>5963</v>
      </c>
      <c r="E458" s="90"/>
      <c r="F458" s="89"/>
      <c r="G458" s="89" t="s">
        <v>318</v>
      </c>
      <c r="H458" s="89"/>
      <c r="I458" s="89"/>
      <c r="J458" s="91" t="s">
        <v>6790</v>
      </c>
      <c r="K458" s="91"/>
      <c r="L458" s="48" t="s">
        <v>91</v>
      </c>
      <c r="M458" s="132" t="s">
        <v>7778</v>
      </c>
      <c r="N458" s="50" t="s">
        <v>7780</v>
      </c>
      <c r="O458" s="50" t="s">
        <v>7783</v>
      </c>
      <c r="P458" s="101" t="s">
        <v>100</v>
      </c>
      <c r="Q458" s="101" t="s">
        <v>80</v>
      </c>
      <c r="R458" s="99" t="s">
        <v>6774</v>
      </c>
      <c r="S458" s="99"/>
    </row>
    <row r="459" spans="1:19" x14ac:dyDescent="0.25">
      <c r="A459" s="101" t="s">
        <v>84</v>
      </c>
      <c r="B459" s="88">
        <v>4</v>
      </c>
      <c r="C459" s="101" t="s">
        <v>2085</v>
      </c>
      <c r="D459" s="90" t="s">
        <v>6822</v>
      </c>
      <c r="E459" s="101"/>
      <c r="F459" s="101"/>
      <c r="G459" s="90" t="s">
        <v>2509</v>
      </c>
      <c r="H459" s="90" t="s">
        <v>2290</v>
      </c>
      <c r="I459" s="101"/>
      <c r="J459" s="101" t="s">
        <v>6790</v>
      </c>
      <c r="K459" s="101"/>
      <c r="L459" s="101" t="s">
        <v>6770</v>
      </c>
      <c r="M459" s="102" t="s">
        <v>7778</v>
      </c>
      <c r="N459" s="101" t="s">
        <v>7779</v>
      </c>
      <c r="O459" s="101" t="s">
        <v>7783</v>
      </c>
      <c r="P459" s="101" t="s">
        <v>100</v>
      </c>
      <c r="Q459" s="101" t="s">
        <v>80</v>
      </c>
      <c r="R459" s="101"/>
      <c r="S459" s="101"/>
    </row>
    <row r="460" spans="1:19" x14ac:dyDescent="0.25">
      <c r="A460" s="97" t="s">
        <v>84</v>
      </c>
      <c r="B460" s="81">
        <v>5</v>
      </c>
      <c r="C460" s="47" t="s">
        <v>259</v>
      </c>
      <c r="D460" s="47" t="s">
        <v>1601</v>
      </c>
      <c r="E460" s="63"/>
      <c r="F460" s="47" t="s">
        <v>6859</v>
      </c>
      <c r="G460" s="47" t="s">
        <v>467</v>
      </c>
      <c r="H460" s="47" t="s">
        <v>468</v>
      </c>
      <c r="I460" s="61" t="s">
        <v>1930</v>
      </c>
      <c r="J460" s="49" t="s">
        <v>6790</v>
      </c>
      <c r="K460" s="49"/>
      <c r="L460" s="47" t="s">
        <v>153</v>
      </c>
      <c r="M460" s="129">
        <v>0</v>
      </c>
      <c r="N460" s="49" t="s">
        <v>7779</v>
      </c>
      <c r="O460" s="49" t="s">
        <v>7784</v>
      </c>
      <c r="P460" s="99" t="s">
        <v>153</v>
      </c>
      <c r="Q460" s="99" t="s">
        <v>80</v>
      </c>
      <c r="R460" s="99"/>
      <c r="S460" s="99"/>
    </row>
    <row r="461" spans="1:19" x14ac:dyDescent="0.25">
      <c r="A461" s="97" t="s">
        <v>84</v>
      </c>
      <c r="B461" s="81">
        <v>6</v>
      </c>
      <c r="C461" s="47" t="s">
        <v>260</v>
      </c>
      <c r="D461" s="47" t="s">
        <v>1602</v>
      </c>
      <c r="E461" s="63"/>
      <c r="F461" s="47" t="s">
        <v>6860</v>
      </c>
      <c r="G461" s="47" t="s">
        <v>469</v>
      </c>
      <c r="H461" s="47" t="s">
        <v>470</v>
      </c>
      <c r="I461" s="61" t="s">
        <v>1931</v>
      </c>
      <c r="J461" s="49" t="s">
        <v>6790</v>
      </c>
      <c r="K461" s="49"/>
      <c r="L461" s="47" t="s">
        <v>153</v>
      </c>
      <c r="M461" s="129">
        <v>0</v>
      </c>
      <c r="N461" s="49" t="s">
        <v>7779</v>
      </c>
      <c r="O461" s="49" t="s">
        <v>7784</v>
      </c>
      <c r="P461" s="99" t="s">
        <v>153</v>
      </c>
      <c r="Q461" s="99" t="s">
        <v>80</v>
      </c>
      <c r="R461" s="99"/>
      <c r="S461" s="99"/>
    </row>
    <row r="462" spans="1:19" x14ac:dyDescent="0.25">
      <c r="A462" s="97" t="s">
        <v>84</v>
      </c>
      <c r="B462" s="81">
        <v>7</v>
      </c>
      <c r="C462" s="47" t="s">
        <v>261</v>
      </c>
      <c r="D462" s="47" t="s">
        <v>1603</v>
      </c>
      <c r="E462" s="63"/>
      <c r="F462" s="47" t="s">
        <v>6861</v>
      </c>
      <c r="G462" s="47" t="s">
        <v>471</v>
      </c>
      <c r="H462" s="47" t="s">
        <v>472</v>
      </c>
      <c r="I462" s="61" t="s">
        <v>1932</v>
      </c>
      <c r="J462" s="49" t="s">
        <v>6790</v>
      </c>
      <c r="K462" s="49"/>
      <c r="L462" s="47" t="s">
        <v>153</v>
      </c>
      <c r="M462" s="129">
        <v>0</v>
      </c>
      <c r="N462" s="49" t="s">
        <v>7779</v>
      </c>
      <c r="O462" s="49" t="s">
        <v>7784</v>
      </c>
      <c r="P462" s="99" t="s">
        <v>153</v>
      </c>
      <c r="Q462" s="99" t="s">
        <v>80</v>
      </c>
      <c r="R462" s="99"/>
      <c r="S462" s="99"/>
    </row>
    <row r="463" spans="1:19" x14ac:dyDescent="0.25">
      <c r="A463" s="97" t="s">
        <v>84</v>
      </c>
      <c r="B463" s="98">
        <v>8</v>
      </c>
      <c r="C463" s="99" t="s">
        <v>2184</v>
      </c>
      <c r="D463" s="47" t="s">
        <v>2808</v>
      </c>
      <c r="E463" s="99"/>
      <c r="F463" s="99"/>
      <c r="G463" s="43" t="s">
        <v>4415</v>
      </c>
      <c r="H463" s="43" t="s">
        <v>4416</v>
      </c>
      <c r="I463" s="99"/>
      <c r="J463" s="99" t="s">
        <v>6790</v>
      </c>
      <c r="K463" s="99"/>
      <c r="L463" s="99" t="s">
        <v>153</v>
      </c>
      <c r="M463" s="100">
        <v>0</v>
      </c>
      <c r="N463" s="99" t="s">
        <v>7779</v>
      </c>
      <c r="O463" s="99" t="s">
        <v>7784</v>
      </c>
      <c r="P463" s="99" t="s">
        <v>153</v>
      </c>
      <c r="Q463" s="99" t="s">
        <v>80</v>
      </c>
      <c r="R463" s="99"/>
      <c r="S463" s="99"/>
    </row>
    <row r="464" spans="1:19" x14ac:dyDescent="0.25">
      <c r="A464" s="97" t="s">
        <v>84</v>
      </c>
      <c r="B464" s="98"/>
      <c r="C464" s="99" t="s">
        <v>3494</v>
      </c>
      <c r="D464" s="99" t="s">
        <v>6141</v>
      </c>
      <c r="E464" s="99"/>
      <c r="F464" s="99"/>
      <c r="G464" s="43" t="s">
        <v>4465</v>
      </c>
      <c r="H464" s="43" t="s">
        <v>4466</v>
      </c>
      <c r="I464" s="99"/>
      <c r="J464" s="99" t="s">
        <v>6790</v>
      </c>
      <c r="K464" s="99"/>
      <c r="L464" s="99" t="s">
        <v>153</v>
      </c>
      <c r="M464" s="100">
        <v>0</v>
      </c>
      <c r="N464" s="99" t="s">
        <v>7779</v>
      </c>
      <c r="O464" s="99" t="s">
        <v>7784</v>
      </c>
      <c r="P464" s="99" t="s">
        <v>153</v>
      </c>
      <c r="Q464" s="99" t="s">
        <v>80</v>
      </c>
      <c r="R464" s="99"/>
      <c r="S464" s="99"/>
    </row>
    <row r="465" spans="1:19" x14ac:dyDescent="0.25">
      <c r="A465" s="97" t="s">
        <v>84</v>
      </c>
      <c r="B465" s="98"/>
      <c r="C465" s="99" t="s">
        <v>3500</v>
      </c>
      <c r="D465" s="99" t="s">
        <v>6142</v>
      </c>
      <c r="E465" s="99"/>
      <c r="F465" s="99"/>
      <c r="G465" s="43" t="s">
        <v>4477</v>
      </c>
      <c r="H465" s="43" t="s">
        <v>4478</v>
      </c>
      <c r="I465" s="99"/>
      <c r="J465" s="99" t="s">
        <v>6790</v>
      </c>
      <c r="K465" s="99"/>
      <c r="L465" s="99" t="s">
        <v>153</v>
      </c>
      <c r="M465" s="100">
        <v>0</v>
      </c>
      <c r="N465" s="99" t="s">
        <v>7779</v>
      </c>
      <c r="O465" s="99" t="s">
        <v>7784</v>
      </c>
      <c r="P465" s="99" t="s">
        <v>153</v>
      </c>
      <c r="Q465" s="99" t="s">
        <v>80</v>
      </c>
      <c r="R465" s="99"/>
      <c r="S465" s="99"/>
    </row>
    <row r="466" spans="1:19" x14ac:dyDescent="0.25">
      <c r="A466" s="97" t="s">
        <v>84</v>
      </c>
      <c r="B466" s="98"/>
      <c r="C466" s="99" t="s">
        <v>3495</v>
      </c>
      <c r="D466" s="99" t="s">
        <v>6143</v>
      </c>
      <c r="E466" s="99"/>
      <c r="F466" s="99"/>
      <c r="G466" s="43" t="s">
        <v>4467</v>
      </c>
      <c r="H466" s="43" t="s">
        <v>4468</v>
      </c>
      <c r="I466" s="99"/>
      <c r="J466" s="99" t="s">
        <v>6790</v>
      </c>
      <c r="K466" s="99"/>
      <c r="L466" s="99" t="s">
        <v>153</v>
      </c>
      <c r="M466" s="100">
        <v>0</v>
      </c>
      <c r="N466" s="99" t="s">
        <v>7779</v>
      </c>
      <c r="O466" s="99" t="s">
        <v>7784</v>
      </c>
      <c r="P466" s="99" t="s">
        <v>153</v>
      </c>
      <c r="Q466" s="99" t="s">
        <v>80</v>
      </c>
      <c r="R466" s="99"/>
      <c r="S466" s="99"/>
    </row>
    <row r="467" spans="1:19" x14ac:dyDescent="0.25">
      <c r="A467" s="97" t="s">
        <v>84</v>
      </c>
      <c r="B467" s="98"/>
      <c r="C467" s="99" t="s">
        <v>3496</v>
      </c>
      <c r="D467" s="99" t="s">
        <v>6144</v>
      </c>
      <c r="E467" s="99"/>
      <c r="F467" s="99"/>
      <c r="G467" s="43" t="s">
        <v>4469</v>
      </c>
      <c r="H467" s="43" t="s">
        <v>4470</v>
      </c>
      <c r="I467" s="99"/>
      <c r="J467" s="99" t="s">
        <v>6790</v>
      </c>
      <c r="K467" s="99"/>
      <c r="L467" s="99" t="s">
        <v>153</v>
      </c>
      <c r="M467" s="100">
        <v>0</v>
      </c>
      <c r="N467" s="99" t="s">
        <v>7779</v>
      </c>
      <c r="O467" s="99" t="s">
        <v>7784</v>
      </c>
      <c r="P467" s="99" t="s">
        <v>153</v>
      </c>
      <c r="Q467" s="99" t="s">
        <v>80</v>
      </c>
      <c r="R467" s="99"/>
      <c r="S467" s="99"/>
    </row>
    <row r="468" spans="1:19" x14ac:dyDescent="0.25">
      <c r="A468" s="97" t="s">
        <v>84</v>
      </c>
      <c r="B468" s="98"/>
      <c r="C468" s="99" t="s">
        <v>3498</v>
      </c>
      <c r="D468" s="99" t="s">
        <v>6145</v>
      </c>
      <c r="E468" s="99"/>
      <c r="F468" s="99"/>
      <c r="G468" s="43" t="s">
        <v>4473</v>
      </c>
      <c r="H468" s="43" t="s">
        <v>4474</v>
      </c>
      <c r="I468" s="99"/>
      <c r="J468" s="99" t="s">
        <v>6790</v>
      </c>
      <c r="K468" s="99"/>
      <c r="L468" s="99" t="s">
        <v>153</v>
      </c>
      <c r="M468" s="100">
        <v>0</v>
      </c>
      <c r="N468" s="99" t="s">
        <v>7779</v>
      </c>
      <c r="O468" s="99" t="s">
        <v>7784</v>
      </c>
      <c r="P468" s="99" t="s">
        <v>153</v>
      </c>
      <c r="Q468" s="99" t="s">
        <v>80</v>
      </c>
      <c r="R468" s="99"/>
      <c r="S468" s="99"/>
    </row>
    <row r="469" spans="1:19" x14ac:dyDescent="0.25">
      <c r="A469" s="97" t="s">
        <v>84</v>
      </c>
      <c r="B469" s="98"/>
      <c r="C469" s="99" t="s">
        <v>3483</v>
      </c>
      <c r="D469" s="99" t="s">
        <v>6146</v>
      </c>
      <c r="E469" s="99"/>
      <c r="F469" s="99"/>
      <c r="G469" s="43" t="s">
        <v>4443</v>
      </c>
      <c r="H469" s="43" t="s">
        <v>4444</v>
      </c>
      <c r="I469" s="99"/>
      <c r="J469" s="99" t="s">
        <v>6790</v>
      </c>
      <c r="K469" s="99"/>
      <c r="L469" s="99" t="s">
        <v>153</v>
      </c>
      <c r="M469" s="100">
        <v>0</v>
      </c>
      <c r="N469" s="99" t="s">
        <v>7779</v>
      </c>
      <c r="O469" s="99" t="s">
        <v>7784</v>
      </c>
      <c r="P469" s="99" t="s">
        <v>153</v>
      </c>
      <c r="Q469" s="99" t="s">
        <v>80</v>
      </c>
      <c r="R469" s="99"/>
      <c r="S469" s="99"/>
    </row>
    <row r="470" spans="1:19" x14ac:dyDescent="0.25">
      <c r="A470" s="97" t="s">
        <v>84</v>
      </c>
      <c r="B470" s="98"/>
      <c r="C470" s="99" t="s">
        <v>3484</v>
      </c>
      <c r="D470" s="99" t="s">
        <v>6147</v>
      </c>
      <c r="E470" s="99"/>
      <c r="F470" s="99"/>
      <c r="G470" s="43" t="s">
        <v>4445</v>
      </c>
      <c r="H470" s="43" t="s">
        <v>4446</v>
      </c>
      <c r="I470" s="99"/>
      <c r="J470" s="99" t="s">
        <v>6790</v>
      </c>
      <c r="K470" s="99"/>
      <c r="L470" s="99" t="s">
        <v>153</v>
      </c>
      <c r="M470" s="100">
        <v>0</v>
      </c>
      <c r="N470" s="99" t="s">
        <v>7779</v>
      </c>
      <c r="O470" s="99" t="s">
        <v>7784</v>
      </c>
      <c r="P470" s="99" t="s">
        <v>153</v>
      </c>
      <c r="Q470" s="99" t="s">
        <v>80</v>
      </c>
      <c r="R470" s="99"/>
      <c r="S470" s="99"/>
    </row>
    <row r="471" spans="1:19" x14ac:dyDescent="0.25">
      <c r="A471" s="97" t="s">
        <v>84</v>
      </c>
      <c r="B471" s="98"/>
      <c r="C471" s="99" t="s">
        <v>3492</v>
      </c>
      <c r="D471" s="99" t="s">
        <v>6162</v>
      </c>
      <c r="E471" s="99"/>
      <c r="F471" s="99"/>
      <c r="G471" s="43" t="s">
        <v>4461</v>
      </c>
      <c r="H471" s="43" t="s">
        <v>4462</v>
      </c>
      <c r="I471" s="99"/>
      <c r="J471" s="99" t="s">
        <v>6790</v>
      </c>
      <c r="K471" s="99"/>
      <c r="L471" s="99" t="s">
        <v>153</v>
      </c>
      <c r="M471" s="100">
        <v>0</v>
      </c>
      <c r="N471" s="99" t="s">
        <v>7779</v>
      </c>
      <c r="O471" s="99" t="s">
        <v>7784</v>
      </c>
      <c r="P471" s="99" t="s">
        <v>153</v>
      </c>
      <c r="Q471" s="99" t="s">
        <v>80</v>
      </c>
      <c r="R471" s="99"/>
      <c r="S471" s="99"/>
    </row>
    <row r="472" spans="1:19" x14ac:dyDescent="0.25">
      <c r="A472" s="97" t="s">
        <v>84</v>
      </c>
      <c r="B472" s="98"/>
      <c r="C472" s="99" t="s">
        <v>3510</v>
      </c>
      <c r="D472" s="99" t="s">
        <v>6157</v>
      </c>
      <c r="E472" s="99"/>
      <c r="F472" s="99"/>
      <c r="G472" s="43" t="s">
        <v>4497</v>
      </c>
      <c r="H472" s="43" t="s">
        <v>4498</v>
      </c>
      <c r="I472" s="99"/>
      <c r="J472" s="99" t="s">
        <v>6790</v>
      </c>
      <c r="K472" s="99"/>
      <c r="L472" s="99" t="s">
        <v>153</v>
      </c>
      <c r="M472" s="100">
        <v>0</v>
      </c>
      <c r="N472" s="99" t="s">
        <v>7779</v>
      </c>
      <c r="O472" s="99" t="s">
        <v>7784</v>
      </c>
      <c r="P472" s="99" t="s">
        <v>153</v>
      </c>
      <c r="Q472" s="99" t="s">
        <v>80</v>
      </c>
      <c r="R472" s="99"/>
      <c r="S472" s="99"/>
    </row>
    <row r="473" spans="1:19" x14ac:dyDescent="0.25">
      <c r="A473" s="97" t="s">
        <v>84</v>
      </c>
      <c r="B473" s="98"/>
      <c r="C473" s="99" t="s">
        <v>3485</v>
      </c>
      <c r="D473" s="99" t="s">
        <v>6140</v>
      </c>
      <c r="E473" s="99"/>
      <c r="F473" s="99"/>
      <c r="G473" s="43" t="s">
        <v>4447</v>
      </c>
      <c r="H473" s="43" t="s">
        <v>4448</v>
      </c>
      <c r="I473" s="99"/>
      <c r="J473" s="99" t="s">
        <v>6790</v>
      </c>
      <c r="K473" s="99"/>
      <c r="L473" s="99" t="s">
        <v>153</v>
      </c>
      <c r="M473" s="100">
        <v>0</v>
      </c>
      <c r="N473" s="99" t="s">
        <v>7779</v>
      </c>
      <c r="O473" s="99" t="s">
        <v>7784</v>
      </c>
      <c r="P473" s="99" t="s">
        <v>153</v>
      </c>
      <c r="Q473" s="99" t="s">
        <v>80</v>
      </c>
      <c r="R473" s="99"/>
      <c r="S473" s="99"/>
    </row>
    <row r="474" spans="1:19" x14ac:dyDescent="0.25">
      <c r="A474" s="97" t="s">
        <v>84</v>
      </c>
      <c r="B474" s="98"/>
      <c r="C474" s="99" t="s">
        <v>3499</v>
      </c>
      <c r="D474" s="99" t="s">
        <v>6163</v>
      </c>
      <c r="E474" s="99"/>
      <c r="F474" s="99"/>
      <c r="G474" s="43" t="s">
        <v>4475</v>
      </c>
      <c r="H474" s="43" t="s">
        <v>4476</v>
      </c>
      <c r="I474" s="99"/>
      <c r="J474" s="99" t="s">
        <v>6790</v>
      </c>
      <c r="K474" s="99"/>
      <c r="L474" s="99" t="s">
        <v>153</v>
      </c>
      <c r="M474" s="100">
        <v>0</v>
      </c>
      <c r="N474" s="99" t="s">
        <v>7779</v>
      </c>
      <c r="O474" s="99" t="s">
        <v>7784</v>
      </c>
      <c r="P474" s="99" t="s">
        <v>153</v>
      </c>
      <c r="Q474" s="99" t="s">
        <v>80</v>
      </c>
      <c r="R474" s="99"/>
      <c r="S474" s="99"/>
    </row>
    <row r="475" spans="1:19" x14ac:dyDescent="0.25">
      <c r="A475" s="97" t="s">
        <v>84</v>
      </c>
      <c r="B475" s="98"/>
      <c r="C475" s="99" t="s">
        <v>3497</v>
      </c>
      <c r="D475" s="103" t="s">
        <v>6164</v>
      </c>
      <c r="E475" s="99"/>
      <c r="F475" s="99"/>
      <c r="G475" s="43" t="s">
        <v>4471</v>
      </c>
      <c r="H475" s="55" t="s">
        <v>4472</v>
      </c>
      <c r="I475" s="99"/>
      <c r="J475" s="99" t="s">
        <v>6790</v>
      </c>
      <c r="K475" s="99"/>
      <c r="L475" s="99" t="s">
        <v>153</v>
      </c>
      <c r="M475" s="100">
        <v>0</v>
      </c>
      <c r="N475" s="99" t="s">
        <v>7779</v>
      </c>
      <c r="O475" s="99" t="s">
        <v>7784</v>
      </c>
      <c r="P475" s="99" t="s">
        <v>153</v>
      </c>
      <c r="Q475" s="99" t="s">
        <v>80</v>
      </c>
      <c r="R475" s="99"/>
      <c r="S475" s="99"/>
    </row>
    <row r="476" spans="1:19" x14ac:dyDescent="0.25">
      <c r="A476" s="97" t="s">
        <v>84</v>
      </c>
      <c r="B476" s="98"/>
      <c r="C476" s="99" t="s">
        <v>3405</v>
      </c>
      <c r="D476" s="99" t="s">
        <v>5865</v>
      </c>
      <c r="E476" s="99"/>
      <c r="F476" s="99"/>
      <c r="G476" s="46" t="s">
        <v>4503</v>
      </c>
      <c r="H476" s="46" t="s">
        <v>4504</v>
      </c>
      <c r="I476" s="99"/>
      <c r="J476" s="99" t="s">
        <v>6790</v>
      </c>
      <c r="K476" s="99"/>
      <c r="L476" s="99" t="s">
        <v>6770</v>
      </c>
      <c r="M476" s="100">
        <v>0</v>
      </c>
      <c r="N476" s="99" t="s">
        <v>7779</v>
      </c>
      <c r="O476" s="99" t="s">
        <v>7784</v>
      </c>
      <c r="P476" s="99" t="s">
        <v>6773</v>
      </c>
      <c r="Q476" s="99" t="s">
        <v>80</v>
      </c>
      <c r="R476" s="99"/>
      <c r="S476" s="99"/>
    </row>
    <row r="477" spans="1:19" x14ac:dyDescent="0.25">
      <c r="A477" s="97" t="s">
        <v>84</v>
      </c>
      <c r="B477" s="98"/>
      <c r="C477" s="99" t="s">
        <v>3477</v>
      </c>
      <c r="D477" s="99" t="s">
        <v>6148</v>
      </c>
      <c r="E477" s="99"/>
      <c r="F477" s="99"/>
      <c r="G477" s="43" t="s">
        <v>4431</v>
      </c>
      <c r="H477" s="43" t="s">
        <v>4432</v>
      </c>
      <c r="I477" s="99"/>
      <c r="J477" s="99" t="s">
        <v>6790</v>
      </c>
      <c r="K477" s="99"/>
      <c r="L477" s="99" t="s">
        <v>153</v>
      </c>
      <c r="M477" s="100">
        <v>0</v>
      </c>
      <c r="N477" s="99" t="s">
        <v>7779</v>
      </c>
      <c r="O477" s="99" t="s">
        <v>7784</v>
      </c>
      <c r="P477" s="99" t="s">
        <v>153</v>
      </c>
      <c r="Q477" s="99" t="s">
        <v>80</v>
      </c>
      <c r="R477" s="99"/>
      <c r="S477" s="99"/>
    </row>
    <row r="478" spans="1:19" x14ac:dyDescent="0.25">
      <c r="A478" s="97" t="s">
        <v>84</v>
      </c>
      <c r="B478" s="98"/>
      <c r="C478" s="99" t="s">
        <v>3478</v>
      </c>
      <c r="D478" s="99" t="s">
        <v>6165</v>
      </c>
      <c r="E478" s="99"/>
      <c r="F478" s="99"/>
      <c r="G478" s="43" t="s">
        <v>4433</v>
      </c>
      <c r="H478" s="43" t="s">
        <v>4434</v>
      </c>
      <c r="I478" s="99"/>
      <c r="J478" s="99" t="s">
        <v>6790</v>
      </c>
      <c r="K478" s="99"/>
      <c r="L478" s="99" t="s">
        <v>153</v>
      </c>
      <c r="M478" s="100">
        <v>0</v>
      </c>
      <c r="N478" s="99" t="s">
        <v>7779</v>
      </c>
      <c r="O478" s="99" t="s">
        <v>7784</v>
      </c>
      <c r="P478" s="99" t="s">
        <v>153</v>
      </c>
      <c r="Q478" s="99" t="s">
        <v>80</v>
      </c>
      <c r="R478" s="99"/>
      <c r="S478" s="99"/>
    </row>
    <row r="479" spans="1:19" x14ac:dyDescent="0.25">
      <c r="A479" s="97" t="s">
        <v>84</v>
      </c>
      <c r="B479" s="98"/>
      <c r="C479" s="99" t="s">
        <v>3479</v>
      </c>
      <c r="D479" s="99" t="s">
        <v>6149</v>
      </c>
      <c r="E479" s="99"/>
      <c r="F479" s="99"/>
      <c r="G479" s="43" t="s">
        <v>4435</v>
      </c>
      <c r="H479" s="43" t="s">
        <v>4436</v>
      </c>
      <c r="I479" s="99"/>
      <c r="J479" s="99" t="s">
        <v>6790</v>
      </c>
      <c r="K479" s="99"/>
      <c r="L479" s="99" t="s">
        <v>153</v>
      </c>
      <c r="M479" s="100">
        <v>0</v>
      </c>
      <c r="N479" s="99" t="s">
        <v>7779</v>
      </c>
      <c r="O479" s="99" t="s">
        <v>7784</v>
      </c>
      <c r="P479" s="99" t="s">
        <v>153</v>
      </c>
      <c r="Q479" s="99" t="s">
        <v>80</v>
      </c>
      <c r="R479" s="99"/>
      <c r="S479" s="99"/>
    </row>
    <row r="480" spans="1:19" x14ac:dyDescent="0.25">
      <c r="A480" s="97" t="s">
        <v>84</v>
      </c>
      <c r="B480" s="98"/>
      <c r="C480" s="99" t="s">
        <v>3480</v>
      </c>
      <c r="D480" s="99" t="s">
        <v>6150</v>
      </c>
      <c r="E480" s="99"/>
      <c r="F480" s="99"/>
      <c r="G480" s="43" t="s">
        <v>4437</v>
      </c>
      <c r="H480" s="43" t="s">
        <v>4438</v>
      </c>
      <c r="I480" s="99"/>
      <c r="J480" s="99" t="s">
        <v>6790</v>
      </c>
      <c r="K480" s="99"/>
      <c r="L480" s="99" t="s">
        <v>153</v>
      </c>
      <c r="M480" s="100">
        <v>0</v>
      </c>
      <c r="N480" s="99" t="s">
        <v>7779</v>
      </c>
      <c r="O480" s="99" t="s">
        <v>7784</v>
      </c>
      <c r="P480" s="99" t="s">
        <v>153</v>
      </c>
      <c r="Q480" s="99" t="s">
        <v>80</v>
      </c>
      <c r="R480" s="99"/>
      <c r="S480" s="99"/>
    </row>
    <row r="481" spans="1:19" x14ac:dyDescent="0.25">
      <c r="A481" s="97" t="s">
        <v>84</v>
      </c>
      <c r="B481" s="98"/>
      <c r="C481" s="99" t="s">
        <v>3481</v>
      </c>
      <c r="D481" s="99" t="s">
        <v>6151</v>
      </c>
      <c r="E481" s="99"/>
      <c r="F481" s="99"/>
      <c r="G481" s="43" t="s">
        <v>4439</v>
      </c>
      <c r="H481" s="43" t="s">
        <v>4440</v>
      </c>
      <c r="I481" s="99"/>
      <c r="J481" s="99" t="s">
        <v>6790</v>
      </c>
      <c r="K481" s="99"/>
      <c r="L481" s="99" t="s">
        <v>153</v>
      </c>
      <c r="M481" s="100">
        <v>0</v>
      </c>
      <c r="N481" s="99" t="s">
        <v>7779</v>
      </c>
      <c r="O481" s="99" t="s">
        <v>7784</v>
      </c>
      <c r="P481" s="99" t="s">
        <v>153</v>
      </c>
      <c r="Q481" s="99" t="s">
        <v>80</v>
      </c>
      <c r="R481" s="99"/>
      <c r="S481" s="99"/>
    </row>
    <row r="482" spans="1:19" x14ac:dyDescent="0.25">
      <c r="A482" s="97" t="s">
        <v>84</v>
      </c>
      <c r="B482" s="98"/>
      <c r="C482" s="99" t="s">
        <v>3470</v>
      </c>
      <c r="D482" s="103" t="s">
        <v>2760</v>
      </c>
      <c r="E482" s="99"/>
      <c r="F482" s="99"/>
      <c r="G482" s="43" t="s">
        <v>4417</v>
      </c>
      <c r="H482" s="43" t="s">
        <v>4418</v>
      </c>
      <c r="I482" s="99"/>
      <c r="J482" s="103" t="s">
        <v>6790</v>
      </c>
      <c r="K482" s="103"/>
      <c r="L482" s="99" t="s">
        <v>91</v>
      </c>
      <c r="M482" s="100">
        <v>0</v>
      </c>
      <c r="N482" s="99" t="s">
        <v>7779</v>
      </c>
      <c r="O482" s="99" t="s">
        <v>7784</v>
      </c>
      <c r="P482" s="99" t="s">
        <v>92</v>
      </c>
      <c r="Q482" s="99" t="s">
        <v>80</v>
      </c>
      <c r="R482" s="99"/>
      <c r="S482" s="99"/>
    </row>
    <row r="483" spans="1:19" x14ac:dyDescent="0.25">
      <c r="A483" s="97" t="s">
        <v>84</v>
      </c>
      <c r="B483" s="98"/>
      <c r="C483" s="99" t="s">
        <v>3501</v>
      </c>
      <c r="D483" s="47" t="s">
        <v>6152</v>
      </c>
      <c r="E483" s="99"/>
      <c r="F483" s="99"/>
      <c r="G483" s="43" t="s">
        <v>4479</v>
      </c>
      <c r="H483" s="43" t="s">
        <v>4480</v>
      </c>
      <c r="I483" s="99"/>
      <c r="J483" s="99" t="s">
        <v>6790</v>
      </c>
      <c r="K483" s="99"/>
      <c r="L483" s="99" t="s">
        <v>153</v>
      </c>
      <c r="M483" s="100">
        <v>0</v>
      </c>
      <c r="N483" s="99" t="s">
        <v>7779</v>
      </c>
      <c r="O483" s="99" t="s">
        <v>7784</v>
      </c>
      <c r="P483" s="99" t="s">
        <v>153</v>
      </c>
      <c r="Q483" s="99" t="s">
        <v>80</v>
      </c>
      <c r="R483" s="99"/>
      <c r="S483" s="99"/>
    </row>
    <row r="484" spans="1:19" x14ac:dyDescent="0.25">
      <c r="A484" s="97" t="s">
        <v>84</v>
      </c>
      <c r="B484" s="98"/>
      <c r="C484" s="99" t="s">
        <v>3487</v>
      </c>
      <c r="D484" s="99" t="s">
        <v>6173</v>
      </c>
      <c r="E484" s="99"/>
      <c r="F484" s="99"/>
      <c r="G484" s="43" t="s">
        <v>4451</v>
      </c>
      <c r="H484" s="43" t="s">
        <v>4452</v>
      </c>
      <c r="I484" s="99"/>
      <c r="J484" s="99" t="s">
        <v>6790</v>
      </c>
      <c r="K484" s="99"/>
      <c r="L484" s="99" t="s">
        <v>153</v>
      </c>
      <c r="M484" s="100">
        <v>0</v>
      </c>
      <c r="N484" s="99" t="s">
        <v>7779</v>
      </c>
      <c r="O484" s="99" t="s">
        <v>7784</v>
      </c>
      <c r="P484" s="99" t="s">
        <v>153</v>
      </c>
      <c r="Q484" s="99" t="s">
        <v>80</v>
      </c>
      <c r="R484" s="99"/>
      <c r="S484" s="99"/>
    </row>
    <row r="485" spans="1:19" x14ac:dyDescent="0.25">
      <c r="A485" s="97" t="s">
        <v>84</v>
      </c>
      <c r="B485" s="98"/>
      <c r="C485" s="99" t="s">
        <v>3490</v>
      </c>
      <c r="D485" s="99" t="s">
        <v>6153</v>
      </c>
      <c r="E485" s="99"/>
      <c r="F485" s="99"/>
      <c r="G485" s="43" t="s">
        <v>4457</v>
      </c>
      <c r="H485" s="43" t="s">
        <v>4458</v>
      </c>
      <c r="I485" s="99"/>
      <c r="J485" s="99" t="s">
        <v>6790</v>
      </c>
      <c r="K485" s="99"/>
      <c r="L485" s="99" t="s">
        <v>153</v>
      </c>
      <c r="M485" s="100">
        <v>0</v>
      </c>
      <c r="N485" s="99" t="s">
        <v>7779</v>
      </c>
      <c r="O485" s="99" t="s">
        <v>7784</v>
      </c>
      <c r="P485" s="99" t="s">
        <v>153</v>
      </c>
      <c r="Q485" s="99" t="s">
        <v>80</v>
      </c>
      <c r="R485" s="99"/>
      <c r="S485" s="99"/>
    </row>
    <row r="486" spans="1:19" x14ac:dyDescent="0.25">
      <c r="A486" s="97" t="s">
        <v>84</v>
      </c>
      <c r="B486" s="98"/>
      <c r="C486" s="99" t="s">
        <v>3488</v>
      </c>
      <c r="D486" s="99" t="s">
        <v>6175</v>
      </c>
      <c r="E486" s="99"/>
      <c r="F486" s="99"/>
      <c r="G486" s="43" t="s">
        <v>4453</v>
      </c>
      <c r="H486" s="43" t="s">
        <v>4454</v>
      </c>
      <c r="I486" s="99"/>
      <c r="J486" s="99" t="s">
        <v>6790</v>
      </c>
      <c r="K486" s="99"/>
      <c r="L486" s="99" t="s">
        <v>153</v>
      </c>
      <c r="M486" s="100">
        <v>0</v>
      </c>
      <c r="N486" s="99" t="s">
        <v>7779</v>
      </c>
      <c r="O486" s="99" t="s">
        <v>7784</v>
      </c>
      <c r="P486" s="99" t="s">
        <v>153</v>
      </c>
      <c r="Q486" s="99" t="s">
        <v>80</v>
      </c>
      <c r="R486" s="99"/>
      <c r="S486" s="99"/>
    </row>
    <row r="487" spans="1:19" x14ac:dyDescent="0.25">
      <c r="A487" s="97" t="s">
        <v>84</v>
      </c>
      <c r="B487" s="98"/>
      <c r="C487" s="99" t="s">
        <v>3489</v>
      </c>
      <c r="D487" s="99" t="s">
        <v>6176</v>
      </c>
      <c r="E487" s="99"/>
      <c r="F487" s="99"/>
      <c r="G487" s="43" t="s">
        <v>4455</v>
      </c>
      <c r="H487" s="43" t="s">
        <v>4456</v>
      </c>
      <c r="I487" s="99"/>
      <c r="J487" s="99" t="s">
        <v>6790</v>
      </c>
      <c r="K487" s="99"/>
      <c r="L487" s="99" t="s">
        <v>153</v>
      </c>
      <c r="M487" s="100">
        <v>0</v>
      </c>
      <c r="N487" s="99" t="s">
        <v>7779</v>
      </c>
      <c r="O487" s="99" t="s">
        <v>7784</v>
      </c>
      <c r="P487" s="99" t="s">
        <v>153</v>
      </c>
      <c r="Q487" s="99" t="s">
        <v>80</v>
      </c>
      <c r="R487" s="99"/>
      <c r="S487" s="99"/>
    </row>
    <row r="488" spans="1:19" x14ac:dyDescent="0.25">
      <c r="A488" s="97" t="s">
        <v>84</v>
      </c>
      <c r="B488" s="98"/>
      <c r="C488" s="99" t="s">
        <v>3491</v>
      </c>
      <c r="D488" s="99" t="s">
        <v>6177</v>
      </c>
      <c r="E488" s="99"/>
      <c r="F488" s="99"/>
      <c r="G488" s="43" t="s">
        <v>4459</v>
      </c>
      <c r="H488" s="43" t="s">
        <v>4460</v>
      </c>
      <c r="I488" s="99"/>
      <c r="J488" s="99" t="s">
        <v>6790</v>
      </c>
      <c r="K488" s="99"/>
      <c r="L488" s="99" t="s">
        <v>153</v>
      </c>
      <c r="M488" s="100">
        <v>0</v>
      </c>
      <c r="N488" s="99" t="s">
        <v>7779</v>
      </c>
      <c r="O488" s="99" t="s">
        <v>7784</v>
      </c>
      <c r="P488" s="99" t="s">
        <v>153</v>
      </c>
      <c r="Q488" s="99" t="s">
        <v>80</v>
      </c>
      <c r="R488" s="99"/>
      <c r="S488" s="99"/>
    </row>
    <row r="489" spans="1:19" x14ac:dyDescent="0.25">
      <c r="A489" s="97" t="s">
        <v>84</v>
      </c>
      <c r="B489" s="98"/>
      <c r="C489" s="99" t="s">
        <v>3471</v>
      </c>
      <c r="D489" s="99" t="s">
        <v>6179</v>
      </c>
      <c r="E489" s="99"/>
      <c r="F489" s="99"/>
      <c r="G489" s="43" t="s">
        <v>4419</v>
      </c>
      <c r="H489" s="43" t="s">
        <v>4420</v>
      </c>
      <c r="I489" s="99"/>
      <c r="J489" s="99" t="s">
        <v>6790</v>
      </c>
      <c r="K489" s="99"/>
      <c r="L489" s="114" t="s">
        <v>6770</v>
      </c>
      <c r="M489" s="136">
        <v>0</v>
      </c>
      <c r="N489" s="114" t="s">
        <v>7779</v>
      </c>
      <c r="O489" s="114" t="s">
        <v>7784</v>
      </c>
      <c r="P489" s="99" t="s">
        <v>5667</v>
      </c>
      <c r="Q489" s="99" t="s">
        <v>80</v>
      </c>
      <c r="R489" s="99"/>
      <c r="S489" s="99"/>
    </row>
    <row r="490" spans="1:19" x14ac:dyDescent="0.25">
      <c r="A490" s="97" t="s">
        <v>84</v>
      </c>
      <c r="B490" s="98"/>
      <c r="C490" s="99" t="s">
        <v>3486</v>
      </c>
      <c r="D490" s="99" t="s">
        <v>6180</v>
      </c>
      <c r="E490" s="99"/>
      <c r="F490" s="99"/>
      <c r="G490" s="43" t="s">
        <v>4449</v>
      </c>
      <c r="H490" s="43" t="s">
        <v>4450</v>
      </c>
      <c r="I490" s="99"/>
      <c r="J490" s="99" t="s">
        <v>6790</v>
      </c>
      <c r="K490" s="99"/>
      <c r="L490" s="99" t="s">
        <v>153</v>
      </c>
      <c r="M490" s="100">
        <v>0</v>
      </c>
      <c r="N490" s="99" t="s">
        <v>7779</v>
      </c>
      <c r="O490" s="99" t="s">
        <v>7784</v>
      </c>
      <c r="P490" s="99" t="s">
        <v>153</v>
      </c>
      <c r="Q490" s="99" t="s">
        <v>80</v>
      </c>
      <c r="R490" s="99"/>
      <c r="S490" s="99"/>
    </row>
    <row r="491" spans="1:19" x14ac:dyDescent="0.25">
      <c r="A491" s="97" t="s">
        <v>84</v>
      </c>
      <c r="B491" s="98"/>
      <c r="C491" s="99" t="s">
        <v>3512</v>
      </c>
      <c r="D491" s="99" t="s">
        <v>6181</v>
      </c>
      <c r="E491" s="99"/>
      <c r="F491" s="99"/>
      <c r="G491" s="46" t="s">
        <v>4501</v>
      </c>
      <c r="H491" s="46" t="s">
        <v>4502</v>
      </c>
      <c r="I491" s="99"/>
      <c r="J491" s="99" t="s">
        <v>6790</v>
      </c>
      <c r="K491" s="99"/>
      <c r="L491" s="114" t="s">
        <v>6770</v>
      </c>
      <c r="M491" s="136">
        <v>0</v>
      </c>
      <c r="N491" s="114" t="s">
        <v>7779</v>
      </c>
      <c r="O491" s="114" t="s">
        <v>7784</v>
      </c>
      <c r="P491" s="99" t="s">
        <v>5667</v>
      </c>
      <c r="Q491" s="99" t="s">
        <v>80</v>
      </c>
      <c r="R491" s="99"/>
      <c r="S491" s="99"/>
    </row>
    <row r="492" spans="1:19" x14ac:dyDescent="0.25">
      <c r="A492" s="97" t="s">
        <v>84</v>
      </c>
      <c r="B492" s="98"/>
      <c r="C492" s="99" t="s">
        <v>3502</v>
      </c>
      <c r="D492" s="99" t="s">
        <v>6182</v>
      </c>
      <c r="E492" s="99"/>
      <c r="F492" s="99"/>
      <c r="G492" s="43" t="s">
        <v>4481</v>
      </c>
      <c r="H492" s="43" t="s">
        <v>4482</v>
      </c>
      <c r="I492" s="99"/>
      <c r="J492" s="99" t="s">
        <v>6790</v>
      </c>
      <c r="K492" s="99"/>
      <c r="L492" s="99" t="s">
        <v>153</v>
      </c>
      <c r="M492" s="100">
        <v>0</v>
      </c>
      <c r="N492" s="99" t="s">
        <v>7779</v>
      </c>
      <c r="O492" s="99" t="s">
        <v>7784</v>
      </c>
      <c r="P492" s="99" t="s">
        <v>153</v>
      </c>
      <c r="Q492" s="99" t="s">
        <v>80</v>
      </c>
      <c r="R492" s="99"/>
      <c r="S492" s="99"/>
    </row>
    <row r="493" spans="1:19" x14ac:dyDescent="0.25">
      <c r="A493" s="97" t="s">
        <v>84</v>
      </c>
      <c r="B493" s="98"/>
      <c r="C493" s="99" t="s">
        <v>3482</v>
      </c>
      <c r="D493" s="99" t="s">
        <v>6174</v>
      </c>
      <c r="E493" s="99"/>
      <c r="F493" s="99"/>
      <c r="G493" s="43" t="s">
        <v>4441</v>
      </c>
      <c r="H493" s="43" t="s">
        <v>4442</v>
      </c>
      <c r="I493" s="99"/>
      <c r="J493" s="99" t="s">
        <v>6790</v>
      </c>
      <c r="K493" s="99"/>
      <c r="L493" s="99" t="s">
        <v>153</v>
      </c>
      <c r="M493" s="100">
        <v>0</v>
      </c>
      <c r="N493" s="99" t="s">
        <v>7779</v>
      </c>
      <c r="O493" s="99" t="s">
        <v>7784</v>
      </c>
      <c r="P493" s="99" t="s">
        <v>153</v>
      </c>
      <c r="Q493" s="99" t="s">
        <v>80</v>
      </c>
      <c r="R493" s="99"/>
      <c r="S493" s="99"/>
    </row>
    <row r="494" spans="1:19" x14ac:dyDescent="0.25">
      <c r="A494" s="97" t="s">
        <v>84</v>
      </c>
      <c r="B494" s="98"/>
      <c r="C494" s="99" t="s">
        <v>3504</v>
      </c>
      <c r="D494" s="99" t="s">
        <v>6154</v>
      </c>
      <c r="E494" s="99"/>
      <c r="F494" s="99"/>
      <c r="G494" s="43" t="s">
        <v>4485</v>
      </c>
      <c r="H494" s="43" t="s">
        <v>4486</v>
      </c>
      <c r="I494" s="99"/>
      <c r="J494" s="99" t="s">
        <v>6790</v>
      </c>
      <c r="K494" s="99"/>
      <c r="L494" s="99" t="s">
        <v>153</v>
      </c>
      <c r="M494" s="100">
        <v>0</v>
      </c>
      <c r="N494" s="99" t="s">
        <v>7779</v>
      </c>
      <c r="O494" s="99" t="s">
        <v>7784</v>
      </c>
      <c r="P494" s="99" t="s">
        <v>153</v>
      </c>
      <c r="Q494" s="99" t="s">
        <v>80</v>
      </c>
      <c r="R494" s="99"/>
      <c r="S494" s="99"/>
    </row>
    <row r="495" spans="1:19" x14ac:dyDescent="0.25">
      <c r="A495" s="97" t="s">
        <v>84</v>
      </c>
      <c r="B495" s="98"/>
      <c r="C495" s="99" t="s">
        <v>3476</v>
      </c>
      <c r="D495" s="99" t="s">
        <v>6183</v>
      </c>
      <c r="E495" s="99"/>
      <c r="F495" s="99"/>
      <c r="G495" s="43" t="s">
        <v>4429</v>
      </c>
      <c r="H495" s="43" t="s">
        <v>4430</v>
      </c>
      <c r="I495" s="99"/>
      <c r="J495" s="99" t="s">
        <v>6790</v>
      </c>
      <c r="K495" s="99"/>
      <c r="L495" s="114" t="s">
        <v>6770</v>
      </c>
      <c r="M495" s="136">
        <v>0</v>
      </c>
      <c r="N495" s="114" t="s">
        <v>7779</v>
      </c>
      <c r="O495" s="114" t="s">
        <v>7784</v>
      </c>
      <c r="P495" s="99" t="s">
        <v>5667</v>
      </c>
      <c r="Q495" s="99" t="s">
        <v>80</v>
      </c>
      <c r="R495" s="99"/>
      <c r="S495" s="99"/>
    </row>
    <row r="496" spans="1:19" x14ac:dyDescent="0.25">
      <c r="A496" s="97" t="s">
        <v>84</v>
      </c>
      <c r="B496" s="98"/>
      <c r="C496" s="99" t="s">
        <v>3503</v>
      </c>
      <c r="D496" s="99" t="s">
        <v>6155</v>
      </c>
      <c r="E496" s="99"/>
      <c r="F496" s="99"/>
      <c r="G496" s="43" t="s">
        <v>4483</v>
      </c>
      <c r="H496" s="43" t="s">
        <v>4484</v>
      </c>
      <c r="I496" s="99"/>
      <c r="J496" s="99" t="s">
        <v>6790</v>
      </c>
      <c r="K496" s="99"/>
      <c r="L496" s="99" t="s">
        <v>153</v>
      </c>
      <c r="M496" s="100">
        <v>0</v>
      </c>
      <c r="N496" s="99" t="s">
        <v>7779</v>
      </c>
      <c r="O496" s="99" t="s">
        <v>7784</v>
      </c>
      <c r="P496" s="99" t="s">
        <v>153</v>
      </c>
      <c r="Q496" s="99" t="s">
        <v>80</v>
      </c>
      <c r="R496" s="99"/>
      <c r="S496" s="99"/>
    </row>
    <row r="497" spans="1:19" x14ac:dyDescent="0.25">
      <c r="A497" s="97" t="s">
        <v>84</v>
      </c>
      <c r="B497" s="98"/>
      <c r="C497" s="99" t="s">
        <v>3505</v>
      </c>
      <c r="D497" s="99" t="s">
        <v>6168</v>
      </c>
      <c r="E497" s="99"/>
      <c r="F497" s="99"/>
      <c r="G497" s="43" t="s">
        <v>4487</v>
      </c>
      <c r="H497" s="43" t="s">
        <v>4488</v>
      </c>
      <c r="I497" s="99"/>
      <c r="J497" s="99" t="s">
        <v>6790</v>
      </c>
      <c r="K497" s="99"/>
      <c r="L497" s="99" t="s">
        <v>153</v>
      </c>
      <c r="M497" s="100">
        <v>0</v>
      </c>
      <c r="N497" s="99" t="s">
        <v>7779</v>
      </c>
      <c r="O497" s="99" t="s">
        <v>7784</v>
      </c>
      <c r="P497" s="99" t="s">
        <v>153</v>
      </c>
      <c r="Q497" s="99" t="s">
        <v>80</v>
      </c>
      <c r="R497" s="99"/>
      <c r="S497" s="99"/>
    </row>
    <row r="498" spans="1:19" x14ac:dyDescent="0.25">
      <c r="A498" s="97" t="s">
        <v>84</v>
      </c>
      <c r="B498" s="98"/>
      <c r="C498" s="99" t="s">
        <v>3506</v>
      </c>
      <c r="D498" s="99" t="s">
        <v>6169</v>
      </c>
      <c r="E498" s="99"/>
      <c r="F498" s="99"/>
      <c r="G498" s="43" t="s">
        <v>4489</v>
      </c>
      <c r="H498" s="43" t="s">
        <v>4490</v>
      </c>
      <c r="I498" s="99"/>
      <c r="J498" s="99" t="s">
        <v>6790</v>
      </c>
      <c r="K498" s="99"/>
      <c r="L498" s="99" t="s">
        <v>153</v>
      </c>
      <c r="M498" s="100">
        <v>0</v>
      </c>
      <c r="N498" s="99" t="s">
        <v>7779</v>
      </c>
      <c r="O498" s="99" t="s">
        <v>7784</v>
      </c>
      <c r="P498" s="99" t="s">
        <v>153</v>
      </c>
      <c r="Q498" s="99" t="s">
        <v>80</v>
      </c>
      <c r="R498" s="99"/>
      <c r="S498" s="99"/>
    </row>
    <row r="499" spans="1:19" x14ac:dyDescent="0.25">
      <c r="A499" s="97" t="s">
        <v>84</v>
      </c>
      <c r="B499" s="98"/>
      <c r="C499" s="99" t="s">
        <v>3507</v>
      </c>
      <c r="D499" s="99" t="s">
        <v>6170</v>
      </c>
      <c r="E499" s="99"/>
      <c r="F499" s="99"/>
      <c r="G499" s="43" t="s">
        <v>4491</v>
      </c>
      <c r="H499" s="43" t="s">
        <v>4492</v>
      </c>
      <c r="I499" s="99"/>
      <c r="J499" s="99" t="s">
        <v>6790</v>
      </c>
      <c r="K499" s="99"/>
      <c r="L499" s="99" t="s">
        <v>153</v>
      </c>
      <c r="M499" s="100">
        <v>0</v>
      </c>
      <c r="N499" s="99" t="s">
        <v>7779</v>
      </c>
      <c r="O499" s="99" t="s">
        <v>7784</v>
      </c>
      <c r="P499" s="99" t="s">
        <v>153</v>
      </c>
      <c r="Q499" s="99" t="s">
        <v>80</v>
      </c>
      <c r="R499" s="99"/>
      <c r="S499" s="99"/>
    </row>
    <row r="500" spans="1:19" x14ac:dyDescent="0.25">
      <c r="A500" s="97" t="s">
        <v>84</v>
      </c>
      <c r="B500" s="98"/>
      <c r="C500" s="99" t="s">
        <v>3508</v>
      </c>
      <c r="D500" s="99" t="s">
        <v>6171</v>
      </c>
      <c r="E500" s="99"/>
      <c r="F500" s="99"/>
      <c r="G500" s="43" t="s">
        <v>4493</v>
      </c>
      <c r="H500" s="43" t="s">
        <v>4494</v>
      </c>
      <c r="I500" s="99"/>
      <c r="J500" s="99" t="s">
        <v>6790</v>
      </c>
      <c r="K500" s="99"/>
      <c r="L500" s="99" t="s">
        <v>153</v>
      </c>
      <c r="M500" s="100">
        <v>0</v>
      </c>
      <c r="N500" s="99" t="s">
        <v>7779</v>
      </c>
      <c r="O500" s="99" t="s">
        <v>7784</v>
      </c>
      <c r="P500" s="99" t="s">
        <v>153</v>
      </c>
      <c r="Q500" s="99" t="s">
        <v>80</v>
      </c>
      <c r="R500" s="99"/>
      <c r="S500" s="99"/>
    </row>
    <row r="501" spans="1:19" x14ac:dyDescent="0.25">
      <c r="A501" s="97" t="s">
        <v>84</v>
      </c>
      <c r="B501" s="98"/>
      <c r="C501" s="99" t="s">
        <v>3509</v>
      </c>
      <c r="D501" s="99" t="s">
        <v>6172</v>
      </c>
      <c r="E501" s="99"/>
      <c r="F501" s="99"/>
      <c r="G501" s="43" t="s">
        <v>4495</v>
      </c>
      <c r="H501" s="43" t="s">
        <v>4496</v>
      </c>
      <c r="I501" s="99"/>
      <c r="J501" s="99" t="s">
        <v>6790</v>
      </c>
      <c r="K501" s="99"/>
      <c r="L501" s="99" t="s">
        <v>153</v>
      </c>
      <c r="M501" s="100">
        <v>0</v>
      </c>
      <c r="N501" s="99" t="s">
        <v>7779</v>
      </c>
      <c r="O501" s="99" t="s">
        <v>7784</v>
      </c>
      <c r="P501" s="99" t="s">
        <v>153</v>
      </c>
      <c r="Q501" s="99" t="s">
        <v>80</v>
      </c>
      <c r="R501" s="99"/>
      <c r="S501" s="99"/>
    </row>
    <row r="502" spans="1:19" x14ac:dyDescent="0.25">
      <c r="A502" s="97" t="s">
        <v>3642</v>
      </c>
      <c r="B502" s="102">
        <v>-99</v>
      </c>
      <c r="C502" s="99" t="s">
        <v>3463</v>
      </c>
      <c r="D502" s="47"/>
      <c r="E502" s="99"/>
      <c r="F502" s="99"/>
      <c r="G502" s="43" t="s">
        <v>3463</v>
      </c>
      <c r="H502" s="46"/>
      <c r="I502" s="99"/>
      <c r="J502" s="99" t="s">
        <v>6790</v>
      </c>
      <c r="K502" s="99"/>
      <c r="L502" s="103" t="s">
        <v>91</v>
      </c>
      <c r="M502" s="119" t="s">
        <v>7778</v>
      </c>
      <c r="N502" s="103" t="s">
        <v>7780</v>
      </c>
      <c r="O502" s="103"/>
      <c r="P502" s="99"/>
      <c r="Q502" s="99" t="s">
        <v>80</v>
      </c>
      <c r="R502" s="99"/>
      <c r="S502" s="99"/>
    </row>
    <row r="503" spans="1:19" x14ac:dyDescent="0.25">
      <c r="A503" s="101" t="s">
        <v>3642</v>
      </c>
      <c r="B503" s="88">
        <v>1</v>
      </c>
      <c r="C503" s="89" t="s">
        <v>93</v>
      </c>
      <c r="D503" s="89" t="s">
        <v>1468</v>
      </c>
      <c r="E503" s="90"/>
      <c r="F503" s="89" t="s">
        <v>6928</v>
      </c>
      <c r="G503" s="89" t="s">
        <v>277</v>
      </c>
      <c r="H503" s="89" t="s">
        <v>278</v>
      </c>
      <c r="I503" s="89" t="s">
        <v>1848</v>
      </c>
      <c r="J503" s="91" t="s">
        <v>6790</v>
      </c>
      <c r="K503" s="91"/>
      <c r="L503" s="89" t="s">
        <v>91</v>
      </c>
      <c r="M503" s="128" t="s">
        <v>7778</v>
      </c>
      <c r="N503" s="91" t="s">
        <v>7780</v>
      </c>
      <c r="O503" s="91" t="s">
        <v>7783</v>
      </c>
      <c r="P503" s="101" t="s">
        <v>91</v>
      </c>
      <c r="Q503" s="101" t="s">
        <v>80</v>
      </c>
      <c r="R503" s="101"/>
      <c r="S503" s="101"/>
    </row>
    <row r="504" spans="1:19" x14ac:dyDescent="0.25">
      <c r="A504" s="97" t="s">
        <v>3642</v>
      </c>
      <c r="B504" s="98">
        <v>2</v>
      </c>
      <c r="C504" s="99" t="s">
        <v>3464</v>
      </c>
      <c r="D504" s="47" t="s">
        <v>6834</v>
      </c>
      <c r="E504" s="99"/>
      <c r="F504" s="99"/>
      <c r="G504" s="43" t="s">
        <v>465</v>
      </c>
      <c r="H504" s="43" t="s">
        <v>4403</v>
      </c>
      <c r="I504" s="99"/>
      <c r="J504" s="99" t="s">
        <v>6790</v>
      </c>
      <c r="K504" s="99"/>
      <c r="L504" s="87" t="s">
        <v>6770</v>
      </c>
      <c r="M504" s="134" t="s">
        <v>7778</v>
      </c>
      <c r="N504" s="87" t="s">
        <v>7780</v>
      </c>
      <c r="O504" s="87" t="s">
        <v>7783</v>
      </c>
      <c r="P504" s="99" t="s">
        <v>100</v>
      </c>
      <c r="Q504" s="99" t="s">
        <v>80</v>
      </c>
      <c r="R504" s="99"/>
      <c r="S504" s="99"/>
    </row>
    <row r="505" spans="1:19" x14ac:dyDescent="0.25">
      <c r="A505" s="101" t="s">
        <v>3642</v>
      </c>
      <c r="B505" s="88">
        <v>3</v>
      </c>
      <c r="C505" s="89" t="s">
        <v>116</v>
      </c>
      <c r="D505" s="89" t="s">
        <v>5963</v>
      </c>
      <c r="E505" s="90"/>
      <c r="F505" s="89"/>
      <c r="G505" s="89" t="s">
        <v>318</v>
      </c>
      <c r="H505" s="89"/>
      <c r="I505" s="89"/>
      <c r="J505" s="91" t="s">
        <v>6790</v>
      </c>
      <c r="K505" s="91"/>
      <c r="L505" s="48" t="s">
        <v>91</v>
      </c>
      <c r="M505" s="132" t="s">
        <v>7778</v>
      </c>
      <c r="N505" s="50" t="s">
        <v>7780</v>
      </c>
      <c r="O505" s="50" t="s">
        <v>7783</v>
      </c>
      <c r="P505" s="101" t="s">
        <v>100</v>
      </c>
      <c r="Q505" s="101" t="s">
        <v>80</v>
      </c>
      <c r="R505" s="99" t="s">
        <v>6774</v>
      </c>
      <c r="S505" s="99"/>
    </row>
    <row r="506" spans="1:19" x14ac:dyDescent="0.25">
      <c r="A506" s="101" t="s">
        <v>3642</v>
      </c>
      <c r="B506" s="88">
        <v>4</v>
      </c>
      <c r="C506" s="101" t="s">
        <v>2085</v>
      </c>
      <c r="D506" s="90" t="s">
        <v>6822</v>
      </c>
      <c r="E506" s="101"/>
      <c r="F506" s="101"/>
      <c r="G506" s="90" t="s">
        <v>2509</v>
      </c>
      <c r="H506" s="90" t="s">
        <v>2290</v>
      </c>
      <c r="I506" s="101"/>
      <c r="J506" s="101" t="s">
        <v>6790</v>
      </c>
      <c r="K506" s="101"/>
      <c r="L506" s="101" t="s">
        <v>6770</v>
      </c>
      <c r="M506" s="102" t="s">
        <v>7778</v>
      </c>
      <c r="N506" s="101" t="s">
        <v>7779</v>
      </c>
      <c r="O506" s="101" t="s">
        <v>7783</v>
      </c>
      <c r="P506" s="101" t="s">
        <v>100</v>
      </c>
      <c r="Q506" s="101" t="s">
        <v>80</v>
      </c>
      <c r="R506" s="101"/>
      <c r="S506" s="101"/>
    </row>
    <row r="507" spans="1:19" x14ac:dyDescent="0.25">
      <c r="A507" s="97" t="s">
        <v>3642</v>
      </c>
      <c r="B507" s="98">
        <v>13</v>
      </c>
      <c r="C507" s="99" t="s">
        <v>3647</v>
      </c>
      <c r="D507" s="99" t="s">
        <v>6184</v>
      </c>
      <c r="E507" s="99"/>
      <c r="F507" s="99"/>
      <c r="G507" s="43" t="s">
        <v>4764</v>
      </c>
      <c r="H507" s="43" t="s">
        <v>4765</v>
      </c>
      <c r="I507" s="99"/>
      <c r="J507" s="99" t="s">
        <v>6790</v>
      </c>
      <c r="K507" s="99"/>
      <c r="L507" s="43" t="s">
        <v>6769</v>
      </c>
      <c r="M507" s="127">
        <v>0</v>
      </c>
      <c r="N507" s="43" t="s">
        <v>7779</v>
      </c>
      <c r="O507" s="43" t="s">
        <v>7784</v>
      </c>
      <c r="P507" s="99" t="s">
        <v>2496</v>
      </c>
      <c r="Q507" s="99" t="s">
        <v>80</v>
      </c>
      <c r="R507" s="99"/>
      <c r="S507" s="99"/>
    </row>
    <row r="508" spans="1:19" x14ac:dyDescent="0.25">
      <c r="A508" s="97" t="s">
        <v>3642</v>
      </c>
      <c r="B508" s="98">
        <v>13</v>
      </c>
      <c r="C508" s="99" t="s">
        <v>3643</v>
      </c>
      <c r="D508" s="99" t="s">
        <v>6185</v>
      </c>
      <c r="E508" s="99"/>
      <c r="F508" s="99"/>
      <c r="G508" s="43" t="s">
        <v>4756</v>
      </c>
      <c r="H508" s="43" t="s">
        <v>4757</v>
      </c>
      <c r="I508" s="99"/>
      <c r="J508" s="99" t="s">
        <v>6790</v>
      </c>
      <c r="K508" s="99"/>
      <c r="L508" s="43" t="s">
        <v>6769</v>
      </c>
      <c r="M508" s="127">
        <v>0</v>
      </c>
      <c r="N508" s="43" t="s">
        <v>7779</v>
      </c>
      <c r="O508" s="43" t="s">
        <v>7784</v>
      </c>
      <c r="P508" s="99" t="s">
        <v>249</v>
      </c>
      <c r="Q508" s="99" t="s">
        <v>80</v>
      </c>
      <c r="R508" s="99"/>
      <c r="S508" s="99"/>
    </row>
    <row r="509" spans="1:19" x14ac:dyDescent="0.25">
      <c r="A509" s="97" t="s">
        <v>3642</v>
      </c>
      <c r="B509" s="98">
        <v>13</v>
      </c>
      <c r="C509" s="99" t="s">
        <v>3646</v>
      </c>
      <c r="D509" s="99" t="s">
        <v>6794</v>
      </c>
      <c r="E509" s="99"/>
      <c r="F509" s="99"/>
      <c r="G509" s="43" t="s">
        <v>4762</v>
      </c>
      <c r="H509" s="43" t="s">
        <v>4763</v>
      </c>
      <c r="I509" s="99"/>
      <c r="J509" s="99" t="s">
        <v>6790</v>
      </c>
      <c r="K509" s="99"/>
      <c r="L509" s="43" t="s">
        <v>6769</v>
      </c>
      <c r="M509" s="127">
        <v>0</v>
      </c>
      <c r="N509" s="43" t="s">
        <v>7779</v>
      </c>
      <c r="O509" s="43" t="s">
        <v>7784</v>
      </c>
      <c r="P509" s="99" t="s">
        <v>235</v>
      </c>
      <c r="Q509" s="99" t="s">
        <v>80</v>
      </c>
      <c r="R509" s="99"/>
      <c r="S509" s="99"/>
    </row>
    <row r="510" spans="1:19" x14ac:dyDescent="0.25">
      <c r="A510" s="97" t="s">
        <v>3642</v>
      </c>
      <c r="B510" s="98">
        <v>13</v>
      </c>
      <c r="C510" s="99" t="s">
        <v>3644</v>
      </c>
      <c r="D510" s="99" t="s">
        <v>6186</v>
      </c>
      <c r="E510" s="99"/>
      <c r="F510" s="99"/>
      <c r="G510" s="43" t="s">
        <v>4758</v>
      </c>
      <c r="H510" s="43" t="s">
        <v>4759</v>
      </c>
      <c r="I510" s="99"/>
      <c r="J510" s="99" t="s">
        <v>6790</v>
      </c>
      <c r="K510" s="99"/>
      <c r="L510" s="43" t="s">
        <v>6769</v>
      </c>
      <c r="M510" s="127">
        <v>0</v>
      </c>
      <c r="N510" s="43" t="s">
        <v>7779</v>
      </c>
      <c r="O510" s="43" t="s">
        <v>7784</v>
      </c>
      <c r="P510" s="99" t="s">
        <v>235</v>
      </c>
      <c r="Q510" s="99" t="s">
        <v>80</v>
      </c>
      <c r="R510" s="99"/>
      <c r="S510" s="99"/>
    </row>
    <row r="511" spans="1:19" x14ac:dyDescent="0.25">
      <c r="A511" s="97" t="s">
        <v>3642</v>
      </c>
      <c r="B511" s="98">
        <v>13</v>
      </c>
      <c r="C511" s="99" t="s">
        <v>3645</v>
      </c>
      <c r="D511" s="99" t="s">
        <v>6187</v>
      </c>
      <c r="E511" s="99"/>
      <c r="F511" s="99"/>
      <c r="G511" s="43" t="s">
        <v>4760</v>
      </c>
      <c r="H511" s="43" t="s">
        <v>4761</v>
      </c>
      <c r="I511" s="99"/>
      <c r="J511" s="99" t="s">
        <v>6790</v>
      </c>
      <c r="K511" s="99"/>
      <c r="L511" s="43" t="s">
        <v>6769</v>
      </c>
      <c r="M511" s="127">
        <v>0</v>
      </c>
      <c r="N511" s="43" t="s">
        <v>7779</v>
      </c>
      <c r="O511" s="43" t="s">
        <v>7784</v>
      </c>
      <c r="P511" s="99" t="s">
        <v>235</v>
      </c>
      <c r="Q511" s="99" t="s">
        <v>80</v>
      </c>
      <c r="R511" s="99"/>
      <c r="S511" s="99"/>
    </row>
    <row r="512" spans="1:19" x14ac:dyDescent="0.25">
      <c r="A512" s="97" t="s">
        <v>86</v>
      </c>
      <c r="B512" s="102">
        <v>-99</v>
      </c>
      <c r="C512" s="99" t="s">
        <v>3463</v>
      </c>
      <c r="D512" s="47"/>
      <c r="E512" s="99"/>
      <c r="F512" s="99"/>
      <c r="G512" s="43" t="s">
        <v>3463</v>
      </c>
      <c r="H512" s="46"/>
      <c r="I512" s="99"/>
      <c r="J512" s="99" t="s">
        <v>6790</v>
      </c>
      <c r="K512" s="99"/>
      <c r="L512" s="103" t="s">
        <v>91</v>
      </c>
      <c r="M512" s="119" t="s">
        <v>7778</v>
      </c>
      <c r="N512" s="103" t="s">
        <v>7780</v>
      </c>
      <c r="O512" s="103"/>
      <c r="P512" s="99"/>
      <c r="Q512" s="99" t="s">
        <v>80</v>
      </c>
      <c r="R512" s="99"/>
      <c r="S512" s="99"/>
    </row>
    <row r="513" spans="1:19" x14ac:dyDescent="0.25">
      <c r="A513" s="101" t="s">
        <v>86</v>
      </c>
      <c r="B513" s="88">
        <v>1</v>
      </c>
      <c r="C513" s="89" t="s">
        <v>93</v>
      </c>
      <c r="D513" s="89" t="s">
        <v>1468</v>
      </c>
      <c r="E513" s="90"/>
      <c r="F513" s="89" t="s">
        <v>6928</v>
      </c>
      <c r="G513" s="89" t="s">
        <v>277</v>
      </c>
      <c r="H513" s="89" t="s">
        <v>278</v>
      </c>
      <c r="I513" s="89" t="s">
        <v>1848</v>
      </c>
      <c r="J513" s="91" t="s">
        <v>6790</v>
      </c>
      <c r="K513" s="91"/>
      <c r="L513" s="89" t="s">
        <v>91</v>
      </c>
      <c r="M513" s="128" t="s">
        <v>7778</v>
      </c>
      <c r="N513" s="91" t="s">
        <v>7780</v>
      </c>
      <c r="O513" s="91" t="s">
        <v>7783</v>
      </c>
      <c r="P513" s="101" t="s">
        <v>91</v>
      </c>
      <c r="Q513" s="101" t="s">
        <v>80</v>
      </c>
      <c r="R513" s="101"/>
      <c r="S513" s="101"/>
    </row>
    <row r="514" spans="1:19" x14ac:dyDescent="0.25">
      <c r="A514" s="97" t="s">
        <v>86</v>
      </c>
      <c r="B514" s="98">
        <v>2</v>
      </c>
      <c r="C514" s="99" t="s">
        <v>3464</v>
      </c>
      <c r="D514" s="47" t="s">
        <v>6834</v>
      </c>
      <c r="E514" s="99"/>
      <c r="F514" s="99"/>
      <c r="G514" s="43" t="s">
        <v>465</v>
      </c>
      <c r="H514" s="43" t="s">
        <v>4403</v>
      </c>
      <c r="I514" s="99"/>
      <c r="J514" s="99" t="s">
        <v>6790</v>
      </c>
      <c r="K514" s="99"/>
      <c r="L514" s="87" t="s">
        <v>6770</v>
      </c>
      <c r="M514" s="134" t="s">
        <v>7778</v>
      </c>
      <c r="N514" s="87" t="s">
        <v>7780</v>
      </c>
      <c r="O514" s="87" t="s">
        <v>7783</v>
      </c>
      <c r="P514" s="99" t="s">
        <v>100</v>
      </c>
      <c r="Q514" s="99" t="s">
        <v>80</v>
      </c>
      <c r="R514" s="99"/>
      <c r="S514" s="99"/>
    </row>
    <row r="515" spans="1:19" x14ac:dyDescent="0.25">
      <c r="A515" s="101" t="s">
        <v>86</v>
      </c>
      <c r="B515" s="88">
        <v>3</v>
      </c>
      <c r="C515" s="89" t="s">
        <v>116</v>
      </c>
      <c r="D515" s="89" t="s">
        <v>5963</v>
      </c>
      <c r="E515" s="90"/>
      <c r="F515" s="89"/>
      <c r="G515" s="89" t="s">
        <v>318</v>
      </c>
      <c r="H515" s="89"/>
      <c r="I515" s="89"/>
      <c r="J515" s="91" t="s">
        <v>6790</v>
      </c>
      <c r="K515" s="91"/>
      <c r="L515" s="48" t="s">
        <v>91</v>
      </c>
      <c r="M515" s="132" t="s">
        <v>7778</v>
      </c>
      <c r="N515" s="50" t="s">
        <v>7780</v>
      </c>
      <c r="O515" s="50" t="s">
        <v>7783</v>
      </c>
      <c r="P515" s="101" t="s">
        <v>100</v>
      </c>
      <c r="Q515" s="101" t="s">
        <v>80</v>
      </c>
      <c r="R515" s="99" t="s">
        <v>6774</v>
      </c>
      <c r="S515" s="99"/>
    </row>
    <row r="516" spans="1:19" x14ac:dyDescent="0.25">
      <c r="A516" s="101" t="s">
        <v>86</v>
      </c>
      <c r="B516" s="88">
        <v>4</v>
      </c>
      <c r="C516" s="101" t="s">
        <v>2085</v>
      </c>
      <c r="D516" s="90" t="s">
        <v>6822</v>
      </c>
      <c r="E516" s="101"/>
      <c r="F516" s="101"/>
      <c r="G516" s="90" t="s">
        <v>2509</v>
      </c>
      <c r="H516" s="90" t="s">
        <v>2290</v>
      </c>
      <c r="I516" s="101"/>
      <c r="J516" s="101" t="s">
        <v>6790</v>
      </c>
      <c r="K516" s="101"/>
      <c r="L516" s="101" t="s">
        <v>6770</v>
      </c>
      <c r="M516" s="102" t="s">
        <v>7778</v>
      </c>
      <c r="N516" s="101" t="s">
        <v>7779</v>
      </c>
      <c r="O516" s="101" t="s">
        <v>7783</v>
      </c>
      <c r="P516" s="101" t="s">
        <v>100</v>
      </c>
      <c r="Q516" s="101" t="s">
        <v>80</v>
      </c>
      <c r="R516" s="101"/>
      <c r="S516" s="101"/>
    </row>
    <row r="517" spans="1:19" x14ac:dyDescent="0.25">
      <c r="A517" s="97" t="s">
        <v>86</v>
      </c>
      <c r="B517" s="81">
        <v>7</v>
      </c>
      <c r="C517" s="47" t="s">
        <v>265</v>
      </c>
      <c r="D517" s="47" t="s">
        <v>2865</v>
      </c>
      <c r="E517" s="63"/>
      <c r="F517" s="47" t="s">
        <v>1759</v>
      </c>
      <c r="G517" s="47" t="s">
        <v>477</v>
      </c>
      <c r="H517" s="47" t="s">
        <v>478</v>
      </c>
      <c r="I517" s="61" t="s">
        <v>1933</v>
      </c>
      <c r="J517" s="49" t="s">
        <v>6790</v>
      </c>
      <c r="K517" s="49"/>
      <c r="L517" s="47" t="s">
        <v>6769</v>
      </c>
      <c r="M517" s="129">
        <v>0</v>
      </c>
      <c r="N517" s="49" t="s">
        <v>7779</v>
      </c>
      <c r="O517" s="49" t="s">
        <v>7784</v>
      </c>
      <c r="P517" s="99" t="s">
        <v>163</v>
      </c>
      <c r="Q517" s="99" t="s">
        <v>80</v>
      </c>
      <c r="R517" s="99"/>
      <c r="S517" s="99"/>
    </row>
    <row r="518" spans="1:19" x14ac:dyDescent="0.25">
      <c r="A518" s="97" t="s">
        <v>86</v>
      </c>
      <c r="B518" s="81">
        <v>8</v>
      </c>
      <c r="C518" s="47" t="s">
        <v>264</v>
      </c>
      <c r="D518" s="47" t="s">
        <v>6320</v>
      </c>
      <c r="E518" s="63"/>
      <c r="F518" s="47" t="s">
        <v>1813</v>
      </c>
      <c r="G518" s="47" t="s">
        <v>475</v>
      </c>
      <c r="H518" s="47" t="s">
        <v>476</v>
      </c>
      <c r="I518" s="61" t="s">
        <v>2009</v>
      </c>
      <c r="J518" s="49" t="s">
        <v>6790</v>
      </c>
      <c r="K518" s="49"/>
      <c r="L518" s="43" t="s">
        <v>6769</v>
      </c>
      <c r="M518" s="127">
        <v>0</v>
      </c>
      <c r="N518" s="43" t="s">
        <v>7779</v>
      </c>
      <c r="O518" s="43" t="s">
        <v>7784</v>
      </c>
      <c r="P518" s="99" t="s">
        <v>262</v>
      </c>
      <c r="Q518" s="99" t="s">
        <v>80</v>
      </c>
      <c r="R518" s="99"/>
      <c r="S518" s="99"/>
    </row>
    <row r="519" spans="1:19" x14ac:dyDescent="0.25">
      <c r="A519" s="97" t="s">
        <v>86</v>
      </c>
      <c r="B519" s="81">
        <v>9</v>
      </c>
      <c r="C519" s="47" t="s">
        <v>263</v>
      </c>
      <c r="D519" s="47" t="s">
        <v>1593</v>
      </c>
      <c r="E519" s="63"/>
      <c r="F519" s="47" t="s">
        <v>1812</v>
      </c>
      <c r="G519" s="47" t="s">
        <v>473</v>
      </c>
      <c r="H519" s="47" t="s">
        <v>474</v>
      </c>
      <c r="I519" s="61" t="s">
        <v>2008</v>
      </c>
      <c r="J519" s="49" t="s">
        <v>6790</v>
      </c>
      <c r="K519" s="49"/>
      <c r="L519" s="43" t="s">
        <v>6769</v>
      </c>
      <c r="M519" s="127">
        <v>0</v>
      </c>
      <c r="N519" s="43" t="s">
        <v>7779</v>
      </c>
      <c r="O519" s="43" t="s">
        <v>7784</v>
      </c>
      <c r="P519" s="99" t="s">
        <v>262</v>
      </c>
      <c r="Q519" s="99" t="s">
        <v>80</v>
      </c>
      <c r="R519" s="99"/>
      <c r="S519" s="99"/>
    </row>
    <row r="520" spans="1:19" x14ac:dyDescent="0.25">
      <c r="A520" s="97" t="s">
        <v>86</v>
      </c>
      <c r="B520" s="98">
        <v>10</v>
      </c>
      <c r="C520" s="99" t="s">
        <v>3515</v>
      </c>
      <c r="D520" s="99" t="s">
        <v>6189</v>
      </c>
      <c r="E520" s="99"/>
      <c r="F520" s="99"/>
      <c r="G520" s="43" t="s">
        <v>4509</v>
      </c>
      <c r="H520" s="43" t="s">
        <v>4510</v>
      </c>
      <c r="I520" s="99"/>
      <c r="J520" s="99" t="s">
        <v>6790</v>
      </c>
      <c r="K520" s="99"/>
      <c r="L520" s="47" t="s">
        <v>6769</v>
      </c>
      <c r="M520" s="129">
        <v>0</v>
      </c>
      <c r="N520" s="49" t="s">
        <v>7779</v>
      </c>
      <c r="O520" s="49" t="s">
        <v>7784</v>
      </c>
      <c r="P520" s="99" t="s">
        <v>163</v>
      </c>
      <c r="Q520" s="99" t="s">
        <v>80</v>
      </c>
      <c r="R520" s="99"/>
      <c r="S520" s="99"/>
    </row>
    <row r="521" spans="1:19" x14ac:dyDescent="0.25">
      <c r="A521" s="97" t="s">
        <v>86</v>
      </c>
      <c r="B521" s="98">
        <v>10</v>
      </c>
      <c r="C521" s="99" t="s">
        <v>3516</v>
      </c>
      <c r="D521" s="99" t="s">
        <v>6188</v>
      </c>
      <c r="E521" s="99"/>
      <c r="F521" s="99"/>
      <c r="G521" s="43" t="s">
        <v>4511</v>
      </c>
      <c r="H521" s="43" t="s">
        <v>4512</v>
      </c>
      <c r="I521" s="99"/>
      <c r="J521" s="99" t="s">
        <v>6790</v>
      </c>
      <c r="K521" s="99"/>
      <c r="L521" s="47" t="s">
        <v>6769</v>
      </c>
      <c r="M521" s="129">
        <v>0</v>
      </c>
      <c r="N521" s="49" t="s">
        <v>7779</v>
      </c>
      <c r="O521" s="49" t="s">
        <v>7784</v>
      </c>
      <c r="P521" s="99" t="s">
        <v>163</v>
      </c>
      <c r="Q521" s="99" t="s">
        <v>80</v>
      </c>
      <c r="R521" s="99"/>
      <c r="S521" s="99"/>
    </row>
    <row r="522" spans="1:19" x14ac:dyDescent="0.25">
      <c r="A522" s="97" t="s">
        <v>86</v>
      </c>
      <c r="B522" s="98">
        <v>10</v>
      </c>
      <c r="C522" s="99" t="s">
        <v>3514</v>
      </c>
      <c r="D522" s="99" t="s">
        <v>6190</v>
      </c>
      <c r="E522" s="99"/>
      <c r="F522" s="99"/>
      <c r="G522" s="43" t="s">
        <v>4507</v>
      </c>
      <c r="H522" s="43" t="s">
        <v>4508</v>
      </c>
      <c r="I522" s="99"/>
      <c r="J522" s="99" t="s">
        <v>6790</v>
      </c>
      <c r="K522" s="99"/>
      <c r="L522" s="43" t="s">
        <v>6769</v>
      </c>
      <c r="M522" s="127">
        <v>0</v>
      </c>
      <c r="N522" s="43" t="s">
        <v>7779</v>
      </c>
      <c r="O522" s="43" t="s">
        <v>7784</v>
      </c>
      <c r="P522" s="99" t="s">
        <v>262</v>
      </c>
      <c r="Q522" s="99" t="s">
        <v>80</v>
      </c>
      <c r="R522" s="99"/>
      <c r="S522" s="99"/>
    </row>
    <row r="523" spans="1:19" x14ac:dyDescent="0.25">
      <c r="A523" s="97" t="s">
        <v>86</v>
      </c>
      <c r="B523" s="98">
        <v>10</v>
      </c>
      <c r="C523" s="99" t="s">
        <v>3513</v>
      </c>
      <c r="D523" s="99" t="s">
        <v>6191</v>
      </c>
      <c r="E523" s="99"/>
      <c r="F523" s="99"/>
      <c r="G523" s="43" t="s">
        <v>4505</v>
      </c>
      <c r="H523" s="43" t="s">
        <v>4506</v>
      </c>
      <c r="I523" s="99"/>
      <c r="J523" s="99" t="s">
        <v>6790</v>
      </c>
      <c r="K523" s="99"/>
      <c r="L523" s="43" t="s">
        <v>6769</v>
      </c>
      <c r="M523" s="127">
        <v>0</v>
      </c>
      <c r="N523" s="43" t="s">
        <v>7779</v>
      </c>
      <c r="O523" s="43" t="s">
        <v>7784</v>
      </c>
      <c r="P523" s="99" t="s">
        <v>262</v>
      </c>
      <c r="Q523" s="99" t="s">
        <v>80</v>
      </c>
      <c r="R523" s="99"/>
      <c r="S523" s="99"/>
    </row>
    <row r="524" spans="1:19" x14ac:dyDescent="0.25">
      <c r="A524" s="97" t="s">
        <v>86</v>
      </c>
      <c r="B524" s="98">
        <v>11</v>
      </c>
      <c r="C524" s="99" t="s">
        <v>3517</v>
      </c>
      <c r="D524" s="99" t="s">
        <v>4514</v>
      </c>
      <c r="E524" s="99"/>
      <c r="F524" s="99"/>
      <c r="G524" s="43" t="s">
        <v>4513</v>
      </c>
      <c r="H524" s="43" t="s">
        <v>4514</v>
      </c>
      <c r="I524" s="99"/>
      <c r="J524" s="99" t="s">
        <v>6790</v>
      </c>
      <c r="K524" s="99"/>
      <c r="L524" s="43" t="s">
        <v>6769</v>
      </c>
      <c r="M524" s="127">
        <v>0</v>
      </c>
      <c r="N524" s="43" t="s">
        <v>7779</v>
      </c>
      <c r="O524" s="43" t="s">
        <v>7784</v>
      </c>
      <c r="P524" s="99" t="s">
        <v>266</v>
      </c>
      <c r="Q524" s="99" t="s">
        <v>80</v>
      </c>
      <c r="R524" s="99"/>
      <c r="S524" s="99"/>
    </row>
    <row r="525" spans="1:19" x14ac:dyDescent="0.25">
      <c r="A525" s="97" t="s">
        <v>86</v>
      </c>
      <c r="B525" s="98"/>
      <c r="C525" s="99" t="s">
        <v>3587</v>
      </c>
      <c r="D525" s="99" t="s">
        <v>6192</v>
      </c>
      <c r="E525" s="99"/>
      <c r="F525" s="99"/>
      <c r="G525" s="43" t="s">
        <v>4653</v>
      </c>
      <c r="H525" s="43" t="s">
        <v>4654</v>
      </c>
      <c r="I525" s="99"/>
      <c r="J525" s="99" t="s">
        <v>6790</v>
      </c>
      <c r="K525" s="99"/>
      <c r="L525" s="43" t="s">
        <v>6769</v>
      </c>
      <c r="M525" s="127">
        <v>0</v>
      </c>
      <c r="N525" s="43" t="s">
        <v>7779</v>
      </c>
      <c r="O525" s="43" t="s">
        <v>7784</v>
      </c>
      <c r="P525" s="99" t="s">
        <v>262</v>
      </c>
      <c r="Q525" s="99" t="s">
        <v>80</v>
      </c>
      <c r="R525" s="99"/>
      <c r="S525" s="99"/>
    </row>
    <row r="526" spans="1:19" x14ac:dyDescent="0.25">
      <c r="A526" s="97" t="s">
        <v>86</v>
      </c>
      <c r="B526" s="98"/>
      <c r="C526" s="99" t="s">
        <v>3537</v>
      </c>
      <c r="D526" s="99" t="s">
        <v>6193</v>
      </c>
      <c r="E526" s="99"/>
      <c r="F526" s="99"/>
      <c r="G526" s="43" t="s">
        <v>4553</v>
      </c>
      <c r="H526" s="43" t="s">
        <v>4554</v>
      </c>
      <c r="I526" s="99"/>
      <c r="J526" s="99" t="s">
        <v>6790</v>
      </c>
      <c r="K526" s="99"/>
      <c r="L526" s="43" t="s">
        <v>6769</v>
      </c>
      <c r="M526" s="127">
        <v>0</v>
      </c>
      <c r="N526" s="43" t="s">
        <v>7779</v>
      </c>
      <c r="O526" s="43" t="s">
        <v>7784</v>
      </c>
      <c r="P526" s="99" t="s">
        <v>262</v>
      </c>
      <c r="Q526" s="99" t="s">
        <v>80</v>
      </c>
      <c r="R526" s="99"/>
      <c r="S526" s="99"/>
    </row>
    <row r="527" spans="1:19" x14ac:dyDescent="0.25">
      <c r="A527" s="97" t="s">
        <v>86</v>
      </c>
      <c r="B527" s="98"/>
      <c r="C527" s="99" t="s">
        <v>3539</v>
      </c>
      <c r="D527" s="99" t="s">
        <v>6194</v>
      </c>
      <c r="E527" s="99"/>
      <c r="F527" s="99"/>
      <c r="G527" s="43" t="s">
        <v>4557</v>
      </c>
      <c r="H527" s="43" t="s">
        <v>4558</v>
      </c>
      <c r="I527" s="99"/>
      <c r="J527" s="99" t="s">
        <v>6790</v>
      </c>
      <c r="K527" s="99"/>
      <c r="L527" s="43" t="s">
        <v>6769</v>
      </c>
      <c r="M527" s="127">
        <v>0</v>
      </c>
      <c r="N527" s="43" t="s">
        <v>7779</v>
      </c>
      <c r="O527" s="43" t="s">
        <v>7784</v>
      </c>
      <c r="P527" s="99" t="s">
        <v>262</v>
      </c>
      <c r="Q527" s="99" t="s">
        <v>80</v>
      </c>
      <c r="R527" s="99"/>
      <c r="S527" s="99"/>
    </row>
    <row r="528" spans="1:19" x14ac:dyDescent="0.25">
      <c r="A528" s="97" t="s">
        <v>86</v>
      </c>
      <c r="B528" s="98"/>
      <c r="C528" s="99" t="s">
        <v>3555</v>
      </c>
      <c r="D528" s="43" t="s">
        <v>6195</v>
      </c>
      <c r="E528" s="99"/>
      <c r="F528" s="99"/>
      <c r="G528" s="43" t="s">
        <v>4589</v>
      </c>
      <c r="H528" s="43" t="s">
        <v>4590</v>
      </c>
      <c r="I528" s="99"/>
      <c r="J528" s="99" t="s">
        <v>6790</v>
      </c>
      <c r="K528" s="99"/>
      <c r="L528" s="43" t="s">
        <v>6769</v>
      </c>
      <c r="M528" s="127">
        <v>0</v>
      </c>
      <c r="N528" s="43" t="s">
        <v>7779</v>
      </c>
      <c r="O528" s="43" t="s">
        <v>7784</v>
      </c>
      <c r="P528" s="99" t="s">
        <v>139</v>
      </c>
      <c r="Q528" s="99" t="s">
        <v>80</v>
      </c>
      <c r="R528" s="99"/>
      <c r="S528" s="99"/>
    </row>
    <row r="529" spans="1:19" x14ac:dyDescent="0.25">
      <c r="A529" s="97" t="s">
        <v>86</v>
      </c>
      <c r="B529" s="98"/>
      <c r="C529" s="99" t="s">
        <v>3557</v>
      </c>
      <c r="D529" s="43" t="s">
        <v>6196</v>
      </c>
      <c r="E529" s="99"/>
      <c r="F529" s="99"/>
      <c r="G529" s="43" t="s">
        <v>4593</v>
      </c>
      <c r="H529" s="43" t="s">
        <v>4594</v>
      </c>
      <c r="I529" s="99"/>
      <c r="J529" s="99" t="s">
        <v>6790</v>
      </c>
      <c r="K529" s="99"/>
      <c r="L529" s="43" t="s">
        <v>6769</v>
      </c>
      <c r="M529" s="127">
        <v>0</v>
      </c>
      <c r="N529" s="43" t="s">
        <v>7779</v>
      </c>
      <c r="O529" s="43" t="s">
        <v>7784</v>
      </c>
      <c r="P529" s="99" t="s">
        <v>139</v>
      </c>
      <c r="Q529" s="99" t="s">
        <v>80</v>
      </c>
      <c r="R529" s="99"/>
      <c r="S529" s="99"/>
    </row>
    <row r="530" spans="1:19" x14ac:dyDescent="0.25">
      <c r="A530" s="97" t="s">
        <v>86</v>
      </c>
      <c r="B530" s="98"/>
      <c r="C530" s="99" t="s">
        <v>3556</v>
      </c>
      <c r="D530" s="43" t="s">
        <v>6197</v>
      </c>
      <c r="E530" s="99"/>
      <c r="F530" s="99"/>
      <c r="G530" s="43" t="s">
        <v>4591</v>
      </c>
      <c r="H530" s="43" t="s">
        <v>4592</v>
      </c>
      <c r="I530" s="99"/>
      <c r="J530" s="99" t="s">
        <v>6790</v>
      </c>
      <c r="K530" s="99"/>
      <c r="L530" s="43" t="s">
        <v>6769</v>
      </c>
      <c r="M530" s="127">
        <v>0</v>
      </c>
      <c r="N530" s="43" t="s">
        <v>7779</v>
      </c>
      <c r="O530" s="43" t="s">
        <v>7784</v>
      </c>
      <c r="P530" s="99" t="s">
        <v>139</v>
      </c>
      <c r="Q530" s="99" t="s">
        <v>80</v>
      </c>
      <c r="R530" s="99"/>
      <c r="S530" s="99"/>
    </row>
    <row r="531" spans="1:19" x14ac:dyDescent="0.25">
      <c r="A531" s="97" t="s">
        <v>86</v>
      </c>
      <c r="B531" s="98"/>
      <c r="C531" s="99" t="s">
        <v>3558</v>
      </c>
      <c r="D531" s="99" t="s">
        <v>6198</v>
      </c>
      <c r="E531" s="99"/>
      <c r="F531" s="99"/>
      <c r="G531" s="43" t="s">
        <v>4595</v>
      </c>
      <c r="H531" s="43" t="s">
        <v>4596</v>
      </c>
      <c r="I531" s="99"/>
      <c r="J531" s="99" t="s">
        <v>6790</v>
      </c>
      <c r="K531" s="99"/>
      <c r="L531" s="43" t="s">
        <v>6769</v>
      </c>
      <c r="M531" s="127">
        <v>0</v>
      </c>
      <c r="N531" s="43" t="s">
        <v>7779</v>
      </c>
      <c r="O531" s="43" t="s">
        <v>7784</v>
      </c>
      <c r="P531" s="99" t="s">
        <v>139</v>
      </c>
      <c r="Q531" s="99" t="s">
        <v>80</v>
      </c>
      <c r="R531" s="99"/>
      <c r="S531" s="99"/>
    </row>
    <row r="532" spans="1:19" x14ac:dyDescent="0.25">
      <c r="A532" s="97" t="s">
        <v>86</v>
      </c>
      <c r="B532" s="98"/>
      <c r="C532" s="99" t="s">
        <v>3559</v>
      </c>
      <c r="D532" s="99" t="s">
        <v>6199</v>
      </c>
      <c r="E532" s="99"/>
      <c r="F532" s="99"/>
      <c r="G532" s="43" t="s">
        <v>4597</v>
      </c>
      <c r="H532" s="43" t="s">
        <v>4598</v>
      </c>
      <c r="I532" s="99"/>
      <c r="J532" s="99" t="s">
        <v>6790</v>
      </c>
      <c r="K532" s="99"/>
      <c r="L532" s="43" t="s">
        <v>6769</v>
      </c>
      <c r="M532" s="127">
        <v>0</v>
      </c>
      <c r="N532" s="43" t="s">
        <v>7779</v>
      </c>
      <c r="O532" s="43" t="s">
        <v>7784</v>
      </c>
      <c r="P532" s="99" t="s">
        <v>139</v>
      </c>
      <c r="Q532" s="99" t="s">
        <v>80</v>
      </c>
      <c r="R532" s="99"/>
      <c r="S532" s="99"/>
    </row>
    <row r="533" spans="1:19" x14ac:dyDescent="0.25">
      <c r="A533" s="97" t="s">
        <v>86</v>
      </c>
      <c r="B533" s="98"/>
      <c r="C533" s="99" t="s">
        <v>3540</v>
      </c>
      <c r="D533" s="43" t="s">
        <v>6200</v>
      </c>
      <c r="E533" s="99"/>
      <c r="F533" s="99"/>
      <c r="G533" s="43" t="s">
        <v>4559</v>
      </c>
      <c r="H533" s="43" t="s">
        <v>4560</v>
      </c>
      <c r="I533" s="99"/>
      <c r="J533" s="99" t="s">
        <v>6790</v>
      </c>
      <c r="K533" s="99"/>
      <c r="L533" s="43" t="s">
        <v>6769</v>
      </c>
      <c r="M533" s="127">
        <v>0</v>
      </c>
      <c r="N533" s="43" t="s">
        <v>7779</v>
      </c>
      <c r="O533" s="43" t="s">
        <v>7784</v>
      </c>
      <c r="P533" s="99" t="s">
        <v>262</v>
      </c>
      <c r="Q533" s="99" t="s">
        <v>80</v>
      </c>
      <c r="R533" s="99"/>
      <c r="S533" s="99"/>
    </row>
    <row r="534" spans="1:19" x14ac:dyDescent="0.25">
      <c r="A534" s="97" t="s">
        <v>86</v>
      </c>
      <c r="B534" s="98"/>
      <c r="C534" s="99" t="s">
        <v>3583</v>
      </c>
      <c r="D534" s="99" t="s">
        <v>6201</v>
      </c>
      <c r="E534" s="99"/>
      <c r="F534" s="99"/>
      <c r="G534" s="46" t="s">
        <v>4645</v>
      </c>
      <c r="H534" s="46" t="s">
        <v>4646</v>
      </c>
      <c r="I534" s="99"/>
      <c r="J534" s="99" t="s">
        <v>6790</v>
      </c>
      <c r="K534" s="99"/>
      <c r="L534" s="43" t="s">
        <v>6769</v>
      </c>
      <c r="M534" s="127">
        <v>0</v>
      </c>
      <c r="N534" s="43" t="s">
        <v>7779</v>
      </c>
      <c r="O534" s="43" t="s">
        <v>7784</v>
      </c>
      <c r="P534" s="99" t="s">
        <v>195</v>
      </c>
      <c r="Q534" s="99" t="s">
        <v>80</v>
      </c>
      <c r="R534" s="99"/>
      <c r="S534" s="99"/>
    </row>
    <row r="535" spans="1:19" x14ac:dyDescent="0.25">
      <c r="A535" s="97" t="s">
        <v>86</v>
      </c>
      <c r="B535" s="98"/>
      <c r="C535" s="99" t="s">
        <v>3563</v>
      </c>
      <c r="D535" s="99" t="s">
        <v>6203</v>
      </c>
      <c r="E535" s="99"/>
      <c r="F535" s="99"/>
      <c r="G535" s="43" t="s">
        <v>4605</v>
      </c>
      <c r="H535" s="43" t="s">
        <v>4606</v>
      </c>
      <c r="I535" s="99"/>
      <c r="J535" s="99" t="s">
        <v>6790</v>
      </c>
      <c r="K535" s="99"/>
      <c r="L535" s="43" t="s">
        <v>6769</v>
      </c>
      <c r="M535" s="127">
        <v>0</v>
      </c>
      <c r="N535" s="43" t="s">
        <v>7779</v>
      </c>
      <c r="O535" s="43" t="s">
        <v>7784</v>
      </c>
      <c r="P535" s="99" t="s">
        <v>139</v>
      </c>
      <c r="Q535" s="99" t="s">
        <v>80</v>
      </c>
      <c r="R535" s="99"/>
      <c r="S535" s="99"/>
    </row>
    <row r="536" spans="1:19" x14ac:dyDescent="0.25">
      <c r="A536" s="97" t="s">
        <v>86</v>
      </c>
      <c r="B536" s="98"/>
      <c r="C536" s="99" t="s">
        <v>3564</v>
      </c>
      <c r="D536" s="99" t="s">
        <v>6202</v>
      </c>
      <c r="E536" s="99"/>
      <c r="F536" s="99"/>
      <c r="G536" s="43" t="s">
        <v>4607</v>
      </c>
      <c r="H536" s="43" t="s">
        <v>4608</v>
      </c>
      <c r="I536" s="99"/>
      <c r="J536" s="99" t="s">
        <v>6790</v>
      </c>
      <c r="K536" s="99"/>
      <c r="L536" s="43" t="s">
        <v>6769</v>
      </c>
      <c r="M536" s="127">
        <v>0</v>
      </c>
      <c r="N536" s="43" t="s">
        <v>7779</v>
      </c>
      <c r="O536" s="43" t="s">
        <v>7784</v>
      </c>
      <c r="P536" s="99" t="s">
        <v>139</v>
      </c>
      <c r="Q536" s="99" t="s">
        <v>80</v>
      </c>
      <c r="R536" s="99"/>
      <c r="S536" s="99"/>
    </row>
    <row r="537" spans="1:19" x14ac:dyDescent="0.25">
      <c r="A537" s="97" t="s">
        <v>86</v>
      </c>
      <c r="B537" s="98"/>
      <c r="C537" s="99" t="s">
        <v>3567</v>
      </c>
      <c r="D537" s="99" t="s">
        <v>6204</v>
      </c>
      <c r="E537" s="99"/>
      <c r="F537" s="99"/>
      <c r="G537" s="43" t="s">
        <v>4613</v>
      </c>
      <c r="H537" s="43" t="s">
        <v>4614</v>
      </c>
      <c r="I537" s="99"/>
      <c r="J537" s="99" t="s">
        <v>6790</v>
      </c>
      <c r="K537" s="99"/>
      <c r="L537" s="47" t="s">
        <v>6769</v>
      </c>
      <c r="M537" s="129">
        <v>0</v>
      </c>
      <c r="N537" s="49" t="s">
        <v>7779</v>
      </c>
      <c r="O537" s="49" t="s">
        <v>7784</v>
      </c>
      <c r="P537" s="99" t="s">
        <v>100</v>
      </c>
      <c r="Q537" s="99" t="s">
        <v>80</v>
      </c>
      <c r="R537" s="99"/>
      <c r="S537" s="99"/>
    </row>
    <row r="538" spans="1:19" x14ac:dyDescent="0.25">
      <c r="A538" s="97" t="s">
        <v>86</v>
      </c>
      <c r="B538" s="98"/>
      <c r="C538" s="99" t="s">
        <v>3572</v>
      </c>
      <c r="D538" s="99" t="s">
        <v>6205</v>
      </c>
      <c r="E538" s="99"/>
      <c r="F538" s="99"/>
      <c r="G538" s="43" t="s">
        <v>4623</v>
      </c>
      <c r="H538" s="43" t="s">
        <v>4624</v>
      </c>
      <c r="I538" s="99"/>
      <c r="J538" s="99" t="s">
        <v>6790</v>
      </c>
      <c r="K538" s="99"/>
      <c r="L538" s="47" t="s">
        <v>6769</v>
      </c>
      <c r="M538" s="129">
        <v>0</v>
      </c>
      <c r="N538" s="49" t="s">
        <v>7779</v>
      </c>
      <c r="O538" s="49" t="s">
        <v>7784</v>
      </c>
      <c r="P538" s="99" t="s">
        <v>163</v>
      </c>
      <c r="Q538" s="99" t="s">
        <v>80</v>
      </c>
      <c r="R538" s="99"/>
      <c r="S538" s="99"/>
    </row>
    <row r="539" spans="1:19" x14ac:dyDescent="0.25">
      <c r="A539" s="97" t="s">
        <v>86</v>
      </c>
      <c r="B539" s="98"/>
      <c r="C539" s="99" t="s">
        <v>3524</v>
      </c>
      <c r="D539" s="99" t="s">
        <v>6206</v>
      </c>
      <c r="E539" s="99"/>
      <c r="F539" s="99"/>
      <c r="G539" s="43" t="s">
        <v>4527</v>
      </c>
      <c r="H539" s="43" t="s">
        <v>4528</v>
      </c>
      <c r="I539" s="99"/>
      <c r="J539" s="99" t="s">
        <v>6790</v>
      </c>
      <c r="K539" s="99"/>
      <c r="L539" s="43" t="s">
        <v>6769</v>
      </c>
      <c r="M539" s="127">
        <v>0</v>
      </c>
      <c r="N539" s="43" t="s">
        <v>7779</v>
      </c>
      <c r="O539" s="43" t="s">
        <v>7784</v>
      </c>
      <c r="P539" s="99" t="s">
        <v>5668</v>
      </c>
      <c r="Q539" s="99" t="s">
        <v>80</v>
      </c>
      <c r="R539" s="99"/>
      <c r="S539" s="99"/>
    </row>
    <row r="540" spans="1:19" x14ac:dyDescent="0.25">
      <c r="A540" s="97" t="s">
        <v>86</v>
      </c>
      <c r="B540" s="98"/>
      <c r="C540" s="99" t="s">
        <v>3532</v>
      </c>
      <c r="D540" s="43" t="s">
        <v>4544</v>
      </c>
      <c r="E540" s="99"/>
      <c r="F540" s="99"/>
      <c r="G540" s="43" t="s">
        <v>4543</v>
      </c>
      <c r="H540" s="43" t="s">
        <v>4544</v>
      </c>
      <c r="I540" s="99"/>
      <c r="J540" s="99" t="s">
        <v>6790</v>
      </c>
      <c r="K540" s="99"/>
      <c r="L540" s="43" t="s">
        <v>6769</v>
      </c>
      <c r="M540" s="127">
        <v>0</v>
      </c>
      <c r="N540" s="43" t="s">
        <v>7779</v>
      </c>
      <c r="O540" s="43" t="s">
        <v>7784</v>
      </c>
      <c r="P540" s="99" t="s">
        <v>157</v>
      </c>
      <c r="Q540" s="99" t="s">
        <v>80</v>
      </c>
      <c r="R540" s="99"/>
      <c r="S540" s="99"/>
    </row>
    <row r="541" spans="1:19" x14ac:dyDescent="0.25">
      <c r="A541" s="97" t="s">
        <v>86</v>
      </c>
      <c r="B541" s="98"/>
      <c r="C541" s="99" t="s">
        <v>3531</v>
      </c>
      <c r="D541" s="43" t="s">
        <v>4542</v>
      </c>
      <c r="E541" s="99"/>
      <c r="F541" s="99"/>
      <c r="G541" s="43" t="s">
        <v>4541</v>
      </c>
      <c r="H541" s="43" t="s">
        <v>4542</v>
      </c>
      <c r="I541" s="99"/>
      <c r="J541" s="99" t="s">
        <v>6790</v>
      </c>
      <c r="K541" s="99"/>
      <c r="L541" s="43" t="s">
        <v>6769</v>
      </c>
      <c r="M541" s="127">
        <v>0</v>
      </c>
      <c r="N541" s="43" t="s">
        <v>7779</v>
      </c>
      <c r="O541" s="43" t="s">
        <v>7784</v>
      </c>
      <c r="P541" s="99" t="s">
        <v>157</v>
      </c>
      <c r="Q541" s="99" t="s">
        <v>80</v>
      </c>
      <c r="R541" s="99"/>
      <c r="S541" s="99"/>
    </row>
    <row r="542" spans="1:19" x14ac:dyDescent="0.25">
      <c r="A542" s="97" t="s">
        <v>86</v>
      </c>
      <c r="B542" s="98"/>
      <c r="C542" s="99" t="s">
        <v>3533</v>
      </c>
      <c r="D542" s="99" t="s">
        <v>6207</v>
      </c>
      <c r="E542" s="99"/>
      <c r="F542" s="99"/>
      <c r="G542" s="43" t="s">
        <v>4545</v>
      </c>
      <c r="H542" s="43" t="s">
        <v>4546</v>
      </c>
      <c r="I542" s="99"/>
      <c r="J542" s="99" t="s">
        <v>6790</v>
      </c>
      <c r="K542" s="99"/>
      <c r="L542" s="43" t="s">
        <v>6769</v>
      </c>
      <c r="M542" s="127">
        <v>0</v>
      </c>
      <c r="N542" s="43" t="s">
        <v>7779</v>
      </c>
      <c r="O542" s="43" t="s">
        <v>7784</v>
      </c>
      <c r="P542" s="99" t="s">
        <v>195</v>
      </c>
      <c r="Q542" s="99" t="s">
        <v>80</v>
      </c>
      <c r="R542" s="99"/>
      <c r="S542" s="99"/>
    </row>
    <row r="543" spans="1:19" x14ac:dyDescent="0.25">
      <c r="A543" s="97" t="s">
        <v>86</v>
      </c>
      <c r="B543" s="98"/>
      <c r="C543" s="99" t="s">
        <v>3527</v>
      </c>
      <c r="D543" s="99" t="s">
        <v>6208</v>
      </c>
      <c r="E543" s="99"/>
      <c r="F543" s="99"/>
      <c r="G543" s="43" t="s">
        <v>4533</v>
      </c>
      <c r="H543" s="43" t="s">
        <v>4534</v>
      </c>
      <c r="I543" s="99"/>
      <c r="J543" s="99" t="s">
        <v>6790</v>
      </c>
      <c r="K543" s="99"/>
      <c r="L543" s="43" t="s">
        <v>6769</v>
      </c>
      <c r="M543" s="127">
        <v>0</v>
      </c>
      <c r="N543" s="43" t="s">
        <v>7779</v>
      </c>
      <c r="O543" s="43" t="s">
        <v>7784</v>
      </c>
      <c r="P543" s="99" t="s">
        <v>156</v>
      </c>
      <c r="Q543" s="99" t="s">
        <v>80</v>
      </c>
      <c r="R543" s="99"/>
      <c r="S543" s="99"/>
    </row>
    <row r="544" spans="1:19" x14ac:dyDescent="0.25">
      <c r="A544" s="97" t="s">
        <v>86</v>
      </c>
      <c r="B544" s="98"/>
      <c r="C544" s="99" t="s">
        <v>3530</v>
      </c>
      <c r="D544" s="99" t="s">
        <v>6215</v>
      </c>
      <c r="E544" s="99"/>
      <c r="F544" s="99"/>
      <c r="G544" s="43" t="s">
        <v>4539</v>
      </c>
      <c r="H544" s="43" t="s">
        <v>4540</v>
      </c>
      <c r="I544" s="99"/>
      <c r="J544" s="99" t="s">
        <v>6790</v>
      </c>
      <c r="K544" s="99"/>
      <c r="L544" s="43" t="s">
        <v>6769</v>
      </c>
      <c r="M544" s="127">
        <v>0</v>
      </c>
      <c r="N544" s="43" t="s">
        <v>7779</v>
      </c>
      <c r="O544" s="43" t="s">
        <v>7784</v>
      </c>
      <c r="P544" s="99" t="s">
        <v>157</v>
      </c>
      <c r="Q544" s="99" t="s">
        <v>80</v>
      </c>
      <c r="R544" s="99"/>
      <c r="S544" s="99"/>
    </row>
    <row r="545" spans="1:19" x14ac:dyDescent="0.25">
      <c r="A545" s="97" t="s">
        <v>86</v>
      </c>
      <c r="B545" s="98"/>
      <c r="C545" s="99" t="s">
        <v>3529</v>
      </c>
      <c r="D545" s="99" t="s">
        <v>6216</v>
      </c>
      <c r="E545" s="99"/>
      <c r="F545" s="99"/>
      <c r="G545" s="43" t="s">
        <v>4537</v>
      </c>
      <c r="H545" s="43" t="s">
        <v>4538</v>
      </c>
      <c r="I545" s="99"/>
      <c r="J545" s="99" t="s">
        <v>6790</v>
      </c>
      <c r="K545" s="99"/>
      <c r="L545" s="43" t="s">
        <v>6769</v>
      </c>
      <c r="M545" s="127">
        <v>0</v>
      </c>
      <c r="N545" s="43" t="s">
        <v>7779</v>
      </c>
      <c r="O545" s="43" t="s">
        <v>7784</v>
      </c>
      <c r="P545" s="99" t="s">
        <v>5671</v>
      </c>
      <c r="Q545" s="99" t="s">
        <v>80</v>
      </c>
      <c r="R545" s="99"/>
      <c r="S545" s="99"/>
    </row>
    <row r="546" spans="1:19" x14ac:dyDescent="0.25">
      <c r="A546" s="97" t="s">
        <v>86</v>
      </c>
      <c r="B546" s="98"/>
      <c r="C546" s="99" t="s">
        <v>3528</v>
      </c>
      <c r="D546" s="103" t="s">
        <v>6217</v>
      </c>
      <c r="E546" s="99"/>
      <c r="F546" s="99"/>
      <c r="G546" s="43" t="s">
        <v>4535</v>
      </c>
      <c r="H546" s="43" t="s">
        <v>4536</v>
      </c>
      <c r="I546" s="99"/>
      <c r="J546" s="99" t="s">
        <v>6790</v>
      </c>
      <c r="K546" s="99"/>
      <c r="L546" s="43" t="s">
        <v>6769</v>
      </c>
      <c r="M546" s="127">
        <v>0</v>
      </c>
      <c r="N546" s="43" t="s">
        <v>7779</v>
      </c>
      <c r="O546" s="43" t="s">
        <v>7784</v>
      </c>
      <c r="P546" s="99" t="s">
        <v>195</v>
      </c>
      <c r="Q546" s="99" t="s">
        <v>80</v>
      </c>
      <c r="R546" s="99"/>
      <c r="S546" s="99"/>
    </row>
    <row r="547" spans="1:19" x14ac:dyDescent="0.25">
      <c r="A547" s="97" t="s">
        <v>86</v>
      </c>
      <c r="B547" s="98"/>
      <c r="C547" s="99" t="s">
        <v>3577</v>
      </c>
      <c r="D547" s="99" t="s">
        <v>6218</v>
      </c>
      <c r="E547" s="99"/>
      <c r="F547" s="99"/>
      <c r="G547" s="43" t="s">
        <v>4633</v>
      </c>
      <c r="H547" s="43" t="s">
        <v>4634</v>
      </c>
      <c r="I547" s="99"/>
      <c r="J547" s="99" t="s">
        <v>6790</v>
      </c>
      <c r="K547" s="99"/>
      <c r="L547" s="43" t="s">
        <v>6769</v>
      </c>
      <c r="M547" s="127">
        <v>0</v>
      </c>
      <c r="N547" s="43" t="s">
        <v>7779</v>
      </c>
      <c r="O547" s="43" t="s">
        <v>7784</v>
      </c>
      <c r="P547" s="99" t="s">
        <v>5677</v>
      </c>
      <c r="Q547" s="99" t="s">
        <v>80</v>
      </c>
      <c r="R547" s="99"/>
      <c r="S547" s="99"/>
    </row>
    <row r="548" spans="1:19" x14ac:dyDescent="0.25">
      <c r="A548" s="97" t="s">
        <v>86</v>
      </c>
      <c r="B548" s="98"/>
      <c r="C548" s="99" t="s">
        <v>3544</v>
      </c>
      <c r="D548" s="99" t="s">
        <v>6219</v>
      </c>
      <c r="E548" s="99"/>
      <c r="F548" s="99"/>
      <c r="G548" s="43" t="s">
        <v>4567</v>
      </c>
      <c r="H548" s="43" t="s">
        <v>4568</v>
      </c>
      <c r="I548" s="99"/>
      <c r="J548" s="99" t="s">
        <v>6790</v>
      </c>
      <c r="K548" s="99"/>
      <c r="L548" s="43" t="s">
        <v>6769</v>
      </c>
      <c r="M548" s="127">
        <v>0</v>
      </c>
      <c r="N548" s="43" t="s">
        <v>7779</v>
      </c>
      <c r="O548" s="43" t="s">
        <v>7784</v>
      </c>
      <c r="P548" s="99" t="s">
        <v>262</v>
      </c>
      <c r="Q548" s="99" t="s">
        <v>80</v>
      </c>
      <c r="R548" s="99"/>
      <c r="S548" s="99"/>
    </row>
    <row r="549" spans="1:19" x14ac:dyDescent="0.25">
      <c r="A549" s="97" t="s">
        <v>86</v>
      </c>
      <c r="B549" s="98"/>
      <c r="C549" s="99" t="s">
        <v>3535</v>
      </c>
      <c r="D549" s="99" t="s">
        <v>6220</v>
      </c>
      <c r="E549" s="99"/>
      <c r="F549" s="99"/>
      <c r="G549" s="43" t="s">
        <v>4549</v>
      </c>
      <c r="H549" s="43" t="s">
        <v>4550</v>
      </c>
      <c r="I549" s="99"/>
      <c r="J549" s="99" t="s">
        <v>6790</v>
      </c>
      <c r="K549" s="99"/>
      <c r="L549" s="43" t="s">
        <v>6769</v>
      </c>
      <c r="M549" s="127">
        <v>0</v>
      </c>
      <c r="N549" s="43" t="s">
        <v>7779</v>
      </c>
      <c r="O549" s="43" t="s">
        <v>7784</v>
      </c>
      <c r="P549" s="99" t="s">
        <v>5672</v>
      </c>
      <c r="Q549" s="99" t="s">
        <v>80</v>
      </c>
      <c r="R549" s="99"/>
      <c r="S549" s="99"/>
    </row>
    <row r="550" spans="1:19" x14ac:dyDescent="0.25">
      <c r="A550" s="97" t="s">
        <v>86</v>
      </c>
      <c r="B550" s="98"/>
      <c r="C550" s="99" t="s">
        <v>3554</v>
      </c>
      <c r="D550" s="99" t="s">
        <v>6221</v>
      </c>
      <c r="E550" s="99"/>
      <c r="F550" s="99"/>
      <c r="G550" s="43" t="s">
        <v>4587</v>
      </c>
      <c r="H550" s="43" t="s">
        <v>4588</v>
      </c>
      <c r="I550" s="99"/>
      <c r="J550" s="99" t="s">
        <v>6790</v>
      </c>
      <c r="K550" s="99"/>
      <c r="L550" s="43" t="s">
        <v>6769</v>
      </c>
      <c r="M550" s="127">
        <v>0</v>
      </c>
      <c r="N550" s="43" t="s">
        <v>7779</v>
      </c>
      <c r="O550" s="43" t="s">
        <v>7784</v>
      </c>
      <c r="P550" s="99" t="s">
        <v>5675</v>
      </c>
      <c r="Q550" s="99" t="s">
        <v>80</v>
      </c>
      <c r="R550" s="99"/>
      <c r="S550" s="99"/>
    </row>
    <row r="551" spans="1:19" x14ac:dyDescent="0.25">
      <c r="A551" s="97" t="s">
        <v>86</v>
      </c>
      <c r="B551" s="98"/>
      <c r="C551" s="99" t="s">
        <v>3521</v>
      </c>
      <c r="D551" s="99" t="s">
        <v>6209</v>
      </c>
      <c r="E551" s="99"/>
      <c r="F551" s="99"/>
      <c r="G551" s="43" t="s">
        <v>4521</v>
      </c>
      <c r="H551" s="43" t="s">
        <v>4522</v>
      </c>
      <c r="I551" s="99"/>
      <c r="J551" s="99" t="s">
        <v>6790</v>
      </c>
      <c r="K551" s="99"/>
      <c r="L551" s="43" t="s">
        <v>6769</v>
      </c>
      <c r="M551" s="127">
        <v>0</v>
      </c>
      <c r="N551" s="43" t="s">
        <v>7779</v>
      </c>
      <c r="O551" s="43" t="s">
        <v>7784</v>
      </c>
      <c r="P551" s="99" t="s">
        <v>195</v>
      </c>
      <c r="Q551" s="99" t="s">
        <v>80</v>
      </c>
      <c r="R551" s="99"/>
      <c r="S551" s="99"/>
    </row>
    <row r="552" spans="1:19" x14ac:dyDescent="0.25">
      <c r="A552" s="97" t="s">
        <v>86</v>
      </c>
      <c r="B552" s="98"/>
      <c r="C552" s="99" t="s">
        <v>3581</v>
      </c>
      <c r="D552" s="99" t="s">
        <v>6210</v>
      </c>
      <c r="E552" s="99"/>
      <c r="F552" s="99"/>
      <c r="G552" s="43" t="s">
        <v>4641</v>
      </c>
      <c r="H552" s="43" t="s">
        <v>4642</v>
      </c>
      <c r="I552" s="99"/>
      <c r="J552" s="99" t="s">
        <v>6790</v>
      </c>
      <c r="K552" s="99"/>
      <c r="L552" s="43" t="s">
        <v>6769</v>
      </c>
      <c r="M552" s="127">
        <v>0</v>
      </c>
      <c r="N552" s="43" t="s">
        <v>7779</v>
      </c>
      <c r="O552" s="43" t="s">
        <v>7784</v>
      </c>
      <c r="P552" s="99" t="s">
        <v>195</v>
      </c>
      <c r="Q552" s="99" t="s">
        <v>80</v>
      </c>
      <c r="R552" s="99"/>
      <c r="S552" s="99"/>
    </row>
    <row r="553" spans="1:19" x14ac:dyDescent="0.25">
      <c r="A553" s="97" t="s">
        <v>86</v>
      </c>
      <c r="B553" s="98"/>
      <c r="C553" s="99" t="s">
        <v>3580</v>
      </c>
      <c r="D553" s="99" t="s">
        <v>6211</v>
      </c>
      <c r="E553" s="99"/>
      <c r="F553" s="99"/>
      <c r="G553" s="43" t="s">
        <v>4639</v>
      </c>
      <c r="H553" s="43" t="s">
        <v>4640</v>
      </c>
      <c r="I553" s="99"/>
      <c r="J553" s="99" t="s">
        <v>6790</v>
      </c>
      <c r="K553" s="99"/>
      <c r="L553" s="43" t="s">
        <v>6769</v>
      </c>
      <c r="M553" s="127">
        <v>0</v>
      </c>
      <c r="N553" s="43" t="s">
        <v>7779</v>
      </c>
      <c r="O553" s="43" t="s">
        <v>7784</v>
      </c>
      <c r="P553" s="99" t="s">
        <v>195</v>
      </c>
      <c r="Q553" s="99" t="s">
        <v>80</v>
      </c>
      <c r="R553" s="99"/>
      <c r="S553" s="99"/>
    </row>
    <row r="554" spans="1:19" x14ac:dyDescent="0.25">
      <c r="A554" s="97" t="s">
        <v>86</v>
      </c>
      <c r="B554" s="98"/>
      <c r="C554" s="99" t="s">
        <v>3518</v>
      </c>
      <c r="D554" s="99" t="s">
        <v>6212</v>
      </c>
      <c r="E554" s="99"/>
      <c r="F554" s="99"/>
      <c r="G554" s="43" t="s">
        <v>4515</v>
      </c>
      <c r="H554" s="43" t="s">
        <v>4516</v>
      </c>
      <c r="I554" s="99"/>
      <c r="J554" s="99" t="s">
        <v>6790</v>
      </c>
      <c r="K554" s="99"/>
      <c r="L554" s="43" t="s">
        <v>6769</v>
      </c>
      <c r="M554" s="127">
        <v>0</v>
      </c>
      <c r="N554" s="43" t="s">
        <v>7779</v>
      </c>
      <c r="O554" s="43" t="s">
        <v>7784</v>
      </c>
      <c r="P554" s="99" t="s">
        <v>195</v>
      </c>
      <c r="Q554" s="99" t="s">
        <v>80</v>
      </c>
      <c r="R554" s="99"/>
      <c r="S554" s="99"/>
    </row>
    <row r="555" spans="1:19" x14ac:dyDescent="0.25">
      <c r="A555" s="97" t="s">
        <v>86</v>
      </c>
      <c r="B555" s="98"/>
      <c r="C555" s="99" t="s">
        <v>3519</v>
      </c>
      <c r="D555" s="99" t="s">
        <v>6213</v>
      </c>
      <c r="E555" s="99"/>
      <c r="F555" s="99"/>
      <c r="G555" s="43" t="s">
        <v>4517</v>
      </c>
      <c r="H555" s="43" t="s">
        <v>4518</v>
      </c>
      <c r="I555" s="99"/>
      <c r="J555" s="99" t="s">
        <v>6790</v>
      </c>
      <c r="K555" s="99"/>
      <c r="L555" s="43" t="s">
        <v>6769</v>
      </c>
      <c r="M555" s="127">
        <v>0</v>
      </c>
      <c r="N555" s="43" t="s">
        <v>7779</v>
      </c>
      <c r="O555" s="43" t="s">
        <v>7784</v>
      </c>
      <c r="P555" s="99" t="s">
        <v>195</v>
      </c>
      <c r="Q555" s="99" t="s">
        <v>80</v>
      </c>
      <c r="R555" s="99"/>
      <c r="S555" s="99"/>
    </row>
    <row r="556" spans="1:19" x14ac:dyDescent="0.25">
      <c r="A556" s="97" t="s">
        <v>86</v>
      </c>
      <c r="B556" s="98"/>
      <c r="C556" s="99" t="s">
        <v>3520</v>
      </c>
      <c r="D556" s="99" t="s">
        <v>6214</v>
      </c>
      <c r="E556" s="99"/>
      <c r="F556" s="99"/>
      <c r="G556" s="43" t="s">
        <v>4519</v>
      </c>
      <c r="H556" s="43" t="s">
        <v>4520</v>
      </c>
      <c r="I556" s="99"/>
      <c r="J556" s="99" t="s">
        <v>6790</v>
      </c>
      <c r="K556" s="99"/>
      <c r="L556" s="43" t="s">
        <v>6769</v>
      </c>
      <c r="M556" s="127">
        <v>0</v>
      </c>
      <c r="N556" s="43" t="s">
        <v>7779</v>
      </c>
      <c r="O556" s="43" t="s">
        <v>7784</v>
      </c>
      <c r="P556" s="99" t="s">
        <v>195</v>
      </c>
      <c r="Q556" s="99" t="s">
        <v>80</v>
      </c>
      <c r="R556" s="99"/>
      <c r="S556" s="99"/>
    </row>
    <row r="557" spans="1:19" x14ac:dyDescent="0.25">
      <c r="A557" s="97" t="s">
        <v>86</v>
      </c>
      <c r="B557" s="98"/>
      <c r="C557" s="99" t="s">
        <v>3565</v>
      </c>
      <c r="D557" s="99" t="s">
        <v>6285</v>
      </c>
      <c r="E557" s="99"/>
      <c r="F557" s="99"/>
      <c r="G557" s="44" t="s">
        <v>4609</v>
      </c>
      <c r="H557" s="44" t="s">
        <v>4610</v>
      </c>
      <c r="I557" s="99"/>
      <c r="J557" s="99" t="s">
        <v>6790</v>
      </c>
      <c r="K557" s="99"/>
      <c r="L557" s="43" t="s">
        <v>6769</v>
      </c>
      <c r="M557" s="127">
        <v>0</v>
      </c>
      <c r="N557" s="43" t="s">
        <v>7779</v>
      </c>
      <c r="O557" s="43" t="s">
        <v>7784</v>
      </c>
      <c r="P557" s="99" t="s">
        <v>1418</v>
      </c>
      <c r="Q557" s="99" t="s">
        <v>80</v>
      </c>
      <c r="R557" s="99"/>
      <c r="S557" s="99"/>
    </row>
    <row r="558" spans="1:19" x14ac:dyDescent="0.25">
      <c r="A558" s="97" t="s">
        <v>86</v>
      </c>
      <c r="B558" s="98"/>
      <c r="C558" s="99" t="s">
        <v>3569</v>
      </c>
      <c r="D558" s="99" t="s">
        <v>6286</v>
      </c>
      <c r="E558" s="99"/>
      <c r="F558" s="99"/>
      <c r="G558" s="43" t="s">
        <v>4617</v>
      </c>
      <c r="H558" s="43" t="s">
        <v>4618</v>
      </c>
      <c r="I558" s="99"/>
      <c r="J558" s="99" t="s">
        <v>6790</v>
      </c>
      <c r="K558" s="99"/>
      <c r="L558" s="47" t="s">
        <v>6769</v>
      </c>
      <c r="M558" s="129">
        <v>0</v>
      </c>
      <c r="N558" s="49" t="s">
        <v>7779</v>
      </c>
      <c r="O558" s="49" t="s">
        <v>7784</v>
      </c>
      <c r="P558" s="99" t="s">
        <v>100</v>
      </c>
      <c r="Q558" s="99" t="s">
        <v>80</v>
      </c>
      <c r="R558" s="99"/>
      <c r="S558" s="99"/>
    </row>
    <row r="559" spans="1:19" x14ac:dyDescent="0.25">
      <c r="A559" s="97" t="s">
        <v>86</v>
      </c>
      <c r="B559" s="98"/>
      <c r="C559" s="99" t="s">
        <v>3590</v>
      </c>
      <c r="D559" s="99" t="s">
        <v>6296</v>
      </c>
      <c r="E559" s="99"/>
      <c r="F559" s="99"/>
      <c r="G559" s="43" t="s">
        <v>4659</v>
      </c>
      <c r="H559" s="43" t="s">
        <v>4660</v>
      </c>
      <c r="I559" s="99"/>
      <c r="J559" s="99" t="s">
        <v>6790</v>
      </c>
      <c r="K559" s="99"/>
      <c r="L559" s="43" t="s">
        <v>6769</v>
      </c>
      <c r="M559" s="127">
        <v>0</v>
      </c>
      <c r="N559" s="43" t="s">
        <v>7779</v>
      </c>
      <c r="O559" s="43" t="s">
        <v>7784</v>
      </c>
      <c r="P559" s="99" t="s">
        <v>5677</v>
      </c>
      <c r="Q559" s="99" t="s">
        <v>80</v>
      </c>
      <c r="R559" s="99"/>
      <c r="S559" s="99"/>
    </row>
    <row r="560" spans="1:19" x14ac:dyDescent="0.25">
      <c r="A560" s="97" t="s">
        <v>86</v>
      </c>
      <c r="B560" s="98"/>
      <c r="C560" s="99" t="s">
        <v>3591</v>
      </c>
      <c r="D560" s="99" t="s">
        <v>6297</v>
      </c>
      <c r="E560" s="99"/>
      <c r="F560" s="99"/>
      <c r="G560" s="46" t="s">
        <v>4661</v>
      </c>
      <c r="H560" s="46" t="s">
        <v>4662</v>
      </c>
      <c r="I560" s="99"/>
      <c r="J560" s="99" t="s">
        <v>6790</v>
      </c>
      <c r="K560" s="99"/>
      <c r="L560" s="43" t="s">
        <v>6769</v>
      </c>
      <c r="M560" s="127">
        <v>0</v>
      </c>
      <c r="N560" s="43" t="s">
        <v>7779</v>
      </c>
      <c r="O560" s="43" t="s">
        <v>7784</v>
      </c>
      <c r="P560" s="99" t="s">
        <v>5677</v>
      </c>
      <c r="Q560" s="99" t="s">
        <v>80</v>
      </c>
      <c r="R560" s="99"/>
      <c r="S560" s="99"/>
    </row>
    <row r="561" spans="1:19" x14ac:dyDescent="0.25">
      <c r="A561" s="97" t="s">
        <v>86</v>
      </c>
      <c r="B561" s="98"/>
      <c r="C561" s="99" t="s">
        <v>3545</v>
      </c>
      <c r="D561" s="99" t="s">
        <v>6298</v>
      </c>
      <c r="E561" s="99"/>
      <c r="F561" s="99"/>
      <c r="G561" s="43" t="s">
        <v>4569</v>
      </c>
      <c r="H561" s="43" t="s">
        <v>4570</v>
      </c>
      <c r="I561" s="99"/>
      <c r="J561" s="99" t="s">
        <v>6790</v>
      </c>
      <c r="K561" s="99"/>
      <c r="L561" s="43" t="s">
        <v>6769</v>
      </c>
      <c r="M561" s="127">
        <v>0</v>
      </c>
      <c r="N561" s="43" t="s">
        <v>7779</v>
      </c>
      <c r="O561" s="43" t="s">
        <v>7784</v>
      </c>
      <c r="P561" s="99" t="s">
        <v>262</v>
      </c>
      <c r="Q561" s="99" t="s">
        <v>80</v>
      </c>
      <c r="R561" s="99"/>
      <c r="S561" s="99"/>
    </row>
    <row r="562" spans="1:19" x14ac:dyDescent="0.25">
      <c r="A562" s="97" t="s">
        <v>86</v>
      </c>
      <c r="B562" s="98"/>
      <c r="C562" s="99" t="s">
        <v>3534</v>
      </c>
      <c r="D562" s="99" t="s">
        <v>6288</v>
      </c>
      <c r="E562" s="99"/>
      <c r="F562" s="99"/>
      <c r="G562" s="43" t="s">
        <v>4547</v>
      </c>
      <c r="H562" s="43" t="s">
        <v>4548</v>
      </c>
      <c r="I562" s="99"/>
      <c r="J562" s="99" t="s">
        <v>6790</v>
      </c>
      <c r="K562" s="99"/>
      <c r="L562" s="43" t="s">
        <v>6769</v>
      </c>
      <c r="M562" s="127">
        <v>0</v>
      </c>
      <c r="N562" s="43" t="s">
        <v>7779</v>
      </c>
      <c r="O562" s="43" t="s">
        <v>7784</v>
      </c>
      <c r="P562" s="99" t="s">
        <v>5672</v>
      </c>
      <c r="Q562" s="99" t="s">
        <v>80</v>
      </c>
      <c r="R562" s="99"/>
      <c r="S562" s="99"/>
    </row>
    <row r="563" spans="1:19" x14ac:dyDescent="0.25">
      <c r="A563" s="97" t="s">
        <v>86</v>
      </c>
      <c r="B563" s="98"/>
      <c r="C563" s="99" t="s">
        <v>3543</v>
      </c>
      <c r="D563" s="99" t="s">
        <v>6287</v>
      </c>
      <c r="E563" s="99"/>
      <c r="F563" s="99"/>
      <c r="G563" s="43" t="s">
        <v>4565</v>
      </c>
      <c r="H563" s="43" t="s">
        <v>4566</v>
      </c>
      <c r="I563" s="99"/>
      <c r="J563" s="99" t="s">
        <v>6790</v>
      </c>
      <c r="K563" s="99"/>
      <c r="L563" s="43" t="s">
        <v>6769</v>
      </c>
      <c r="M563" s="127">
        <v>0</v>
      </c>
      <c r="N563" s="43" t="s">
        <v>7779</v>
      </c>
      <c r="O563" s="43" t="s">
        <v>7784</v>
      </c>
      <c r="P563" s="99" t="s">
        <v>262</v>
      </c>
      <c r="Q563" s="99" t="s">
        <v>80</v>
      </c>
      <c r="R563" s="99"/>
      <c r="S563" s="99"/>
    </row>
    <row r="564" spans="1:19" x14ac:dyDescent="0.25">
      <c r="A564" s="97" t="s">
        <v>86</v>
      </c>
      <c r="B564" s="98"/>
      <c r="C564" s="99" t="s">
        <v>3578</v>
      </c>
      <c r="D564" s="43" t="s">
        <v>4636</v>
      </c>
      <c r="E564" s="99"/>
      <c r="F564" s="99"/>
      <c r="G564" s="43" t="s">
        <v>4635</v>
      </c>
      <c r="H564" s="43" t="s">
        <v>4636</v>
      </c>
      <c r="I564" s="99"/>
      <c r="J564" s="99" t="s">
        <v>6790</v>
      </c>
      <c r="K564" s="99"/>
      <c r="L564" s="43" t="s">
        <v>6769</v>
      </c>
      <c r="M564" s="127">
        <v>0</v>
      </c>
      <c r="N564" s="43" t="s">
        <v>7779</v>
      </c>
      <c r="O564" s="43" t="s">
        <v>7784</v>
      </c>
      <c r="P564" s="99" t="s">
        <v>157</v>
      </c>
      <c r="Q564" s="99" t="s">
        <v>80</v>
      </c>
      <c r="R564" s="99"/>
      <c r="S564" s="99"/>
    </row>
    <row r="565" spans="1:19" x14ac:dyDescent="0.25">
      <c r="A565" s="97" t="s">
        <v>86</v>
      </c>
      <c r="B565" s="98"/>
      <c r="C565" s="99" t="s">
        <v>3582</v>
      </c>
      <c r="D565" s="99" t="s">
        <v>6289</v>
      </c>
      <c r="E565" s="99"/>
      <c r="F565" s="99"/>
      <c r="G565" s="46" t="s">
        <v>4643</v>
      </c>
      <c r="H565" s="46" t="s">
        <v>4644</v>
      </c>
      <c r="I565" s="99"/>
      <c r="J565" s="99" t="s">
        <v>6790</v>
      </c>
      <c r="K565" s="99"/>
      <c r="L565" s="43" t="s">
        <v>6769</v>
      </c>
      <c r="M565" s="127">
        <v>0</v>
      </c>
      <c r="N565" s="43" t="s">
        <v>7779</v>
      </c>
      <c r="O565" s="43" t="s">
        <v>7784</v>
      </c>
      <c r="P565" s="99" t="s">
        <v>5678</v>
      </c>
      <c r="Q565" s="99" t="s">
        <v>80</v>
      </c>
      <c r="R565" s="99"/>
      <c r="S565" s="99"/>
    </row>
    <row r="566" spans="1:19" x14ac:dyDescent="0.25">
      <c r="A566" s="97" t="s">
        <v>86</v>
      </c>
      <c r="B566" s="98"/>
      <c r="C566" s="99" t="s">
        <v>3585</v>
      </c>
      <c r="D566" s="99" t="s">
        <v>6290</v>
      </c>
      <c r="E566" s="99"/>
      <c r="F566" s="99"/>
      <c r="G566" s="46" t="s">
        <v>4649</v>
      </c>
      <c r="H566" s="46" t="s">
        <v>4650</v>
      </c>
      <c r="I566" s="99"/>
      <c r="J566" s="99" t="s">
        <v>6790</v>
      </c>
      <c r="K566" s="99"/>
      <c r="L566" s="43" t="s">
        <v>6769</v>
      </c>
      <c r="M566" s="127">
        <v>0</v>
      </c>
      <c r="N566" s="43" t="s">
        <v>7779</v>
      </c>
      <c r="O566" s="43" t="s">
        <v>7784</v>
      </c>
      <c r="P566" s="99" t="s">
        <v>5678</v>
      </c>
      <c r="Q566" s="99" t="s">
        <v>80</v>
      </c>
      <c r="R566" s="99"/>
      <c r="S566" s="99"/>
    </row>
    <row r="567" spans="1:19" x14ac:dyDescent="0.25">
      <c r="A567" s="97" t="s">
        <v>86</v>
      </c>
      <c r="B567" s="98"/>
      <c r="C567" s="99" t="s">
        <v>3586</v>
      </c>
      <c r="D567" s="99" t="s">
        <v>6292</v>
      </c>
      <c r="E567" s="99"/>
      <c r="F567" s="99"/>
      <c r="G567" s="46" t="s">
        <v>4651</v>
      </c>
      <c r="H567" s="46" t="s">
        <v>4652</v>
      </c>
      <c r="I567" s="99"/>
      <c r="J567" s="99" t="s">
        <v>6790</v>
      </c>
      <c r="K567" s="99"/>
      <c r="L567" s="43" t="s">
        <v>6769</v>
      </c>
      <c r="M567" s="127">
        <v>0</v>
      </c>
      <c r="N567" s="43" t="s">
        <v>7779</v>
      </c>
      <c r="O567" s="43" t="s">
        <v>7784</v>
      </c>
      <c r="P567" s="99" t="s">
        <v>5678</v>
      </c>
      <c r="Q567" s="99" t="s">
        <v>80</v>
      </c>
      <c r="R567" s="99"/>
      <c r="S567" s="99"/>
    </row>
    <row r="568" spans="1:19" x14ac:dyDescent="0.25">
      <c r="A568" s="97" t="s">
        <v>86</v>
      </c>
      <c r="B568" s="98"/>
      <c r="C568" s="99" t="s">
        <v>3584</v>
      </c>
      <c r="D568" s="99" t="s">
        <v>6291</v>
      </c>
      <c r="E568" s="99"/>
      <c r="F568" s="99"/>
      <c r="G568" s="46" t="s">
        <v>4647</v>
      </c>
      <c r="H568" s="46" t="s">
        <v>4648</v>
      </c>
      <c r="I568" s="99"/>
      <c r="J568" s="99" t="s">
        <v>6790</v>
      </c>
      <c r="K568" s="99"/>
      <c r="L568" s="43" t="s">
        <v>6769</v>
      </c>
      <c r="M568" s="127">
        <v>0</v>
      </c>
      <c r="N568" s="43" t="s">
        <v>7779</v>
      </c>
      <c r="O568" s="43" t="s">
        <v>7784</v>
      </c>
      <c r="P568" s="99" t="s">
        <v>5678</v>
      </c>
      <c r="Q568" s="99" t="s">
        <v>80</v>
      </c>
      <c r="R568" s="99"/>
      <c r="S568" s="99"/>
    </row>
    <row r="569" spans="1:19" x14ac:dyDescent="0.25">
      <c r="A569" s="97" t="s">
        <v>86</v>
      </c>
      <c r="B569" s="98"/>
      <c r="C569" s="99" t="s">
        <v>3573</v>
      </c>
      <c r="D569" s="99" t="s">
        <v>6293</v>
      </c>
      <c r="E569" s="99"/>
      <c r="F569" s="99"/>
      <c r="G569" s="43" t="s">
        <v>4625</v>
      </c>
      <c r="H569" s="43" t="s">
        <v>4626</v>
      </c>
      <c r="I569" s="99"/>
      <c r="J569" s="99" t="s">
        <v>6790</v>
      </c>
      <c r="K569" s="99"/>
      <c r="L569" s="47" t="s">
        <v>6769</v>
      </c>
      <c r="M569" s="129">
        <v>0</v>
      </c>
      <c r="N569" s="49" t="s">
        <v>7779</v>
      </c>
      <c r="O569" s="49" t="s">
        <v>7784</v>
      </c>
      <c r="P569" s="99" t="s">
        <v>163</v>
      </c>
      <c r="Q569" s="99" t="s">
        <v>80</v>
      </c>
      <c r="R569" s="99"/>
      <c r="S569" s="99"/>
    </row>
    <row r="570" spans="1:19" x14ac:dyDescent="0.25">
      <c r="A570" s="97" t="s">
        <v>86</v>
      </c>
      <c r="B570" s="98"/>
      <c r="C570" s="99" t="s">
        <v>3568</v>
      </c>
      <c r="D570" s="99" t="s">
        <v>6294</v>
      </c>
      <c r="E570" s="99"/>
      <c r="F570" s="99"/>
      <c r="G570" s="43" t="s">
        <v>4615</v>
      </c>
      <c r="H570" s="43" t="s">
        <v>4616</v>
      </c>
      <c r="I570" s="99"/>
      <c r="J570" s="99" t="s">
        <v>6790</v>
      </c>
      <c r="K570" s="99"/>
      <c r="L570" s="47" t="s">
        <v>6769</v>
      </c>
      <c r="M570" s="129">
        <v>0</v>
      </c>
      <c r="N570" s="49" t="s">
        <v>7779</v>
      </c>
      <c r="O570" s="49" t="s">
        <v>7784</v>
      </c>
      <c r="P570" s="99" t="s">
        <v>100</v>
      </c>
      <c r="Q570" s="99" t="s">
        <v>80</v>
      </c>
      <c r="R570" s="99"/>
      <c r="S570" s="99"/>
    </row>
    <row r="571" spans="1:19" x14ac:dyDescent="0.25">
      <c r="A571" s="97" t="s">
        <v>86</v>
      </c>
      <c r="B571" s="98"/>
      <c r="C571" s="99" t="s">
        <v>3588</v>
      </c>
      <c r="D571" s="99" t="s">
        <v>6295</v>
      </c>
      <c r="E571" s="99"/>
      <c r="F571" s="99"/>
      <c r="G571" s="43" t="s">
        <v>4655</v>
      </c>
      <c r="H571" s="43" t="s">
        <v>4656</v>
      </c>
      <c r="I571" s="99"/>
      <c r="J571" s="99" t="s">
        <v>6790</v>
      </c>
      <c r="K571" s="99"/>
      <c r="L571" s="43" t="s">
        <v>6769</v>
      </c>
      <c r="M571" s="127">
        <v>0</v>
      </c>
      <c r="N571" s="43" t="s">
        <v>7779</v>
      </c>
      <c r="O571" s="43" t="s">
        <v>7784</v>
      </c>
      <c r="P571" s="99" t="s">
        <v>262</v>
      </c>
      <c r="Q571" s="99" t="s">
        <v>80</v>
      </c>
      <c r="R571" s="99"/>
      <c r="S571" s="99"/>
    </row>
    <row r="572" spans="1:19" x14ac:dyDescent="0.25">
      <c r="A572" s="97" t="s">
        <v>86</v>
      </c>
      <c r="B572" s="98"/>
      <c r="C572" s="99" t="s">
        <v>3589</v>
      </c>
      <c r="D572" s="99" t="s">
        <v>6299</v>
      </c>
      <c r="E572" s="99"/>
      <c r="F572" s="99"/>
      <c r="G572" s="46" t="s">
        <v>4657</v>
      </c>
      <c r="H572" s="46" t="s">
        <v>4658</v>
      </c>
      <c r="I572" s="99"/>
      <c r="J572" s="99" t="s">
        <v>6790</v>
      </c>
      <c r="K572" s="99"/>
      <c r="L572" s="43" t="s">
        <v>6769</v>
      </c>
      <c r="M572" s="127">
        <v>0</v>
      </c>
      <c r="N572" s="43" t="s">
        <v>7779</v>
      </c>
      <c r="O572" s="43" t="s">
        <v>7784</v>
      </c>
      <c r="P572" s="99" t="s">
        <v>262</v>
      </c>
      <c r="Q572" s="99" t="s">
        <v>80</v>
      </c>
      <c r="R572" s="99"/>
      <c r="S572" s="99"/>
    </row>
    <row r="573" spans="1:19" x14ac:dyDescent="0.25">
      <c r="A573" s="97" t="s">
        <v>86</v>
      </c>
      <c r="B573" s="98"/>
      <c r="C573" s="99" t="s">
        <v>3547</v>
      </c>
      <c r="D573" s="99" t="s">
        <v>6300</v>
      </c>
      <c r="E573" s="99"/>
      <c r="F573" s="99"/>
      <c r="G573" s="43" t="s">
        <v>4573</v>
      </c>
      <c r="H573" s="43" t="s">
        <v>4574</v>
      </c>
      <c r="I573" s="99"/>
      <c r="J573" s="99" t="s">
        <v>6790</v>
      </c>
      <c r="K573" s="99"/>
      <c r="L573" s="43" t="s">
        <v>6769</v>
      </c>
      <c r="M573" s="127">
        <v>0</v>
      </c>
      <c r="N573" s="43" t="s">
        <v>7779</v>
      </c>
      <c r="O573" s="43" t="s">
        <v>7784</v>
      </c>
      <c r="P573" s="99" t="s">
        <v>262</v>
      </c>
      <c r="Q573" s="99" t="s">
        <v>80</v>
      </c>
      <c r="R573" s="99"/>
      <c r="S573" s="99"/>
    </row>
    <row r="574" spans="1:19" x14ac:dyDescent="0.25">
      <c r="A574" s="97" t="s">
        <v>86</v>
      </c>
      <c r="B574" s="98"/>
      <c r="C574" s="99" t="s">
        <v>3570</v>
      </c>
      <c r="D574" s="99" t="s">
        <v>6301</v>
      </c>
      <c r="E574" s="99"/>
      <c r="F574" s="99"/>
      <c r="G574" s="43" t="s">
        <v>4619</v>
      </c>
      <c r="H574" s="43" t="s">
        <v>4620</v>
      </c>
      <c r="I574" s="99"/>
      <c r="J574" s="99" t="s">
        <v>6790</v>
      </c>
      <c r="K574" s="99"/>
      <c r="L574" s="47" t="s">
        <v>6769</v>
      </c>
      <c r="M574" s="129">
        <v>0</v>
      </c>
      <c r="N574" s="49" t="s">
        <v>7779</v>
      </c>
      <c r="O574" s="49" t="s">
        <v>7784</v>
      </c>
      <c r="P574" s="99" t="s">
        <v>100</v>
      </c>
      <c r="Q574" s="99" t="s">
        <v>80</v>
      </c>
      <c r="R574" s="99"/>
      <c r="S574" s="99"/>
    </row>
    <row r="575" spans="1:19" x14ac:dyDescent="0.25">
      <c r="A575" s="97" t="s">
        <v>86</v>
      </c>
      <c r="B575" s="98"/>
      <c r="C575" s="99" t="s">
        <v>3571</v>
      </c>
      <c r="D575" s="99" t="s">
        <v>6302</v>
      </c>
      <c r="E575" s="99"/>
      <c r="F575" s="99"/>
      <c r="G575" s="43" t="s">
        <v>4621</v>
      </c>
      <c r="H575" s="43" t="s">
        <v>4622</v>
      </c>
      <c r="I575" s="99"/>
      <c r="J575" s="99" t="s">
        <v>6790</v>
      </c>
      <c r="K575" s="99"/>
      <c r="L575" s="47" t="s">
        <v>6769</v>
      </c>
      <c r="M575" s="129">
        <v>0</v>
      </c>
      <c r="N575" s="49" t="s">
        <v>7779</v>
      </c>
      <c r="O575" s="49" t="s">
        <v>7784</v>
      </c>
      <c r="P575" s="99" t="s">
        <v>100</v>
      </c>
      <c r="Q575" s="99" t="s">
        <v>80</v>
      </c>
      <c r="R575" s="99"/>
      <c r="S575" s="99"/>
    </row>
    <row r="576" spans="1:19" x14ac:dyDescent="0.25">
      <c r="A576" s="97" t="s">
        <v>86</v>
      </c>
      <c r="B576" s="98"/>
      <c r="C576" s="99" t="s">
        <v>3526</v>
      </c>
      <c r="D576" s="43" t="s">
        <v>6303</v>
      </c>
      <c r="E576" s="99"/>
      <c r="F576" s="99"/>
      <c r="G576" s="43" t="s">
        <v>4531</v>
      </c>
      <c r="H576" s="43" t="s">
        <v>4532</v>
      </c>
      <c r="I576" s="99"/>
      <c r="J576" s="99" t="s">
        <v>6790</v>
      </c>
      <c r="K576" s="99"/>
      <c r="L576" s="43" t="s">
        <v>6769</v>
      </c>
      <c r="M576" s="127">
        <v>0</v>
      </c>
      <c r="N576" s="43" t="s">
        <v>7779</v>
      </c>
      <c r="O576" s="43" t="s">
        <v>7784</v>
      </c>
      <c r="P576" s="99" t="s">
        <v>5670</v>
      </c>
      <c r="Q576" s="99" t="s">
        <v>80</v>
      </c>
      <c r="R576" s="99"/>
      <c r="S576" s="99"/>
    </row>
    <row r="577" spans="1:19" x14ac:dyDescent="0.25">
      <c r="A577" s="97" t="s">
        <v>86</v>
      </c>
      <c r="B577" s="98"/>
      <c r="C577" s="99" t="s">
        <v>3525</v>
      </c>
      <c r="D577" s="43" t="s">
        <v>6304</v>
      </c>
      <c r="E577" s="99"/>
      <c r="F577" s="99"/>
      <c r="G577" s="43" t="s">
        <v>4529</v>
      </c>
      <c r="H577" s="43" t="s">
        <v>4530</v>
      </c>
      <c r="I577" s="99"/>
      <c r="J577" s="99" t="s">
        <v>6790</v>
      </c>
      <c r="K577" s="99"/>
      <c r="L577" s="43" t="s">
        <v>6769</v>
      </c>
      <c r="M577" s="127">
        <v>0</v>
      </c>
      <c r="N577" s="43" t="s">
        <v>7779</v>
      </c>
      <c r="O577" s="43" t="s">
        <v>7784</v>
      </c>
      <c r="P577" s="99" t="s">
        <v>5669</v>
      </c>
      <c r="Q577" s="99" t="s">
        <v>80</v>
      </c>
      <c r="R577" s="99"/>
      <c r="S577" s="99"/>
    </row>
    <row r="578" spans="1:19" x14ac:dyDescent="0.25">
      <c r="A578" s="97" t="s">
        <v>86</v>
      </c>
      <c r="B578" s="98"/>
      <c r="C578" s="99" t="s">
        <v>3575</v>
      </c>
      <c r="D578" s="99" t="s">
        <v>6305</v>
      </c>
      <c r="E578" s="99"/>
      <c r="F578" s="99"/>
      <c r="G578" s="104" t="s">
        <v>4629</v>
      </c>
      <c r="H578" s="104" t="s">
        <v>4630</v>
      </c>
      <c r="I578" s="99"/>
      <c r="J578" s="99" t="s">
        <v>6790</v>
      </c>
      <c r="K578" s="99"/>
      <c r="L578" s="47" t="s">
        <v>6769</v>
      </c>
      <c r="M578" s="129">
        <v>0</v>
      </c>
      <c r="N578" s="49" t="s">
        <v>7779</v>
      </c>
      <c r="O578" s="49" t="s">
        <v>7784</v>
      </c>
      <c r="P578" s="99" t="s">
        <v>163</v>
      </c>
      <c r="Q578" s="99" t="s">
        <v>80</v>
      </c>
      <c r="R578" s="99"/>
      <c r="S578" s="99"/>
    </row>
    <row r="579" spans="1:19" x14ac:dyDescent="0.25">
      <c r="A579" s="97" t="s">
        <v>86</v>
      </c>
      <c r="B579" s="98"/>
      <c r="C579" s="99" t="s">
        <v>3560</v>
      </c>
      <c r="D579" s="99" t="s">
        <v>6308</v>
      </c>
      <c r="E579" s="99"/>
      <c r="F579" s="99"/>
      <c r="G579" s="43" t="s">
        <v>4599</v>
      </c>
      <c r="H579" s="43" t="s">
        <v>4600</v>
      </c>
      <c r="I579" s="99"/>
      <c r="J579" s="99" t="s">
        <v>6790</v>
      </c>
      <c r="K579" s="99"/>
      <c r="L579" s="43" t="s">
        <v>6769</v>
      </c>
      <c r="M579" s="127">
        <v>0</v>
      </c>
      <c r="N579" s="43" t="s">
        <v>7779</v>
      </c>
      <c r="O579" s="43" t="s">
        <v>7784</v>
      </c>
      <c r="P579" s="99" t="s">
        <v>139</v>
      </c>
      <c r="Q579" s="99" t="s">
        <v>80</v>
      </c>
      <c r="R579" s="99"/>
      <c r="S579" s="99"/>
    </row>
    <row r="580" spans="1:19" x14ac:dyDescent="0.25">
      <c r="A580" s="97" t="s">
        <v>86</v>
      </c>
      <c r="B580" s="98"/>
      <c r="C580" s="99" t="s">
        <v>3562</v>
      </c>
      <c r="D580" s="99" t="s">
        <v>6306</v>
      </c>
      <c r="E580" s="99"/>
      <c r="F580" s="99"/>
      <c r="G580" s="43" t="s">
        <v>4603</v>
      </c>
      <c r="H580" s="43" t="s">
        <v>4604</v>
      </c>
      <c r="I580" s="99"/>
      <c r="J580" s="99" t="s">
        <v>6790</v>
      </c>
      <c r="K580" s="99"/>
      <c r="L580" s="43" t="s">
        <v>6769</v>
      </c>
      <c r="M580" s="127">
        <v>0</v>
      </c>
      <c r="N580" s="43" t="s">
        <v>7779</v>
      </c>
      <c r="O580" s="43" t="s">
        <v>7784</v>
      </c>
      <c r="P580" s="99" t="s">
        <v>139</v>
      </c>
      <c r="Q580" s="99" t="s">
        <v>80</v>
      </c>
      <c r="R580" s="99"/>
      <c r="S580" s="99"/>
    </row>
    <row r="581" spans="1:19" x14ac:dyDescent="0.25">
      <c r="A581" s="97" t="s">
        <v>86</v>
      </c>
      <c r="B581" s="98"/>
      <c r="C581" s="99" t="s">
        <v>3561</v>
      </c>
      <c r="D581" s="99" t="s">
        <v>6307</v>
      </c>
      <c r="E581" s="99"/>
      <c r="F581" s="99"/>
      <c r="G581" s="43" t="s">
        <v>4601</v>
      </c>
      <c r="H581" s="43" t="s">
        <v>4602</v>
      </c>
      <c r="I581" s="99"/>
      <c r="J581" s="99" t="s">
        <v>6790</v>
      </c>
      <c r="K581" s="99"/>
      <c r="L581" s="43" t="s">
        <v>6769</v>
      </c>
      <c r="M581" s="127">
        <v>0</v>
      </c>
      <c r="N581" s="43" t="s">
        <v>7779</v>
      </c>
      <c r="O581" s="43" t="s">
        <v>7784</v>
      </c>
      <c r="P581" s="99" t="s">
        <v>139</v>
      </c>
      <c r="Q581" s="99" t="s">
        <v>80</v>
      </c>
      <c r="R581" s="99"/>
      <c r="S581" s="99"/>
    </row>
    <row r="582" spans="1:19" x14ac:dyDescent="0.25">
      <c r="A582" s="97" t="s">
        <v>86</v>
      </c>
      <c r="B582" s="98"/>
      <c r="C582" s="99" t="s">
        <v>3548</v>
      </c>
      <c r="D582" s="99" t="s">
        <v>6309</v>
      </c>
      <c r="E582" s="99"/>
      <c r="F582" s="99"/>
      <c r="G582" s="43" t="s">
        <v>4575</v>
      </c>
      <c r="H582" s="43" t="s">
        <v>4576</v>
      </c>
      <c r="I582" s="99"/>
      <c r="J582" s="99" t="s">
        <v>6790</v>
      </c>
      <c r="K582" s="99"/>
      <c r="L582" s="43" t="s">
        <v>6769</v>
      </c>
      <c r="M582" s="127">
        <v>0</v>
      </c>
      <c r="N582" s="43" t="s">
        <v>7779</v>
      </c>
      <c r="O582" s="43" t="s">
        <v>7784</v>
      </c>
      <c r="P582" s="99" t="s">
        <v>262</v>
      </c>
      <c r="Q582" s="99" t="s">
        <v>80</v>
      </c>
      <c r="R582" s="99"/>
      <c r="S582" s="99"/>
    </row>
    <row r="583" spans="1:19" x14ac:dyDescent="0.25">
      <c r="A583" s="97" t="s">
        <v>86</v>
      </c>
      <c r="B583" s="98"/>
      <c r="C583" s="99" t="s">
        <v>3579</v>
      </c>
      <c r="D583" s="103" t="s">
        <v>6310</v>
      </c>
      <c r="E583" s="99"/>
      <c r="F583" s="99"/>
      <c r="G583" s="43" t="s">
        <v>4637</v>
      </c>
      <c r="H583" s="43" t="s">
        <v>4638</v>
      </c>
      <c r="I583" s="99"/>
      <c r="J583" s="99" t="s">
        <v>6790</v>
      </c>
      <c r="K583" s="99"/>
      <c r="L583" s="43" t="s">
        <v>6769</v>
      </c>
      <c r="M583" s="127">
        <v>0</v>
      </c>
      <c r="N583" s="43" t="s">
        <v>7779</v>
      </c>
      <c r="O583" s="43" t="s">
        <v>7784</v>
      </c>
      <c r="P583" s="99" t="s">
        <v>157</v>
      </c>
      <c r="Q583" s="99" t="s">
        <v>80</v>
      </c>
      <c r="R583" s="99"/>
      <c r="S583" s="99"/>
    </row>
    <row r="584" spans="1:19" x14ac:dyDescent="0.25">
      <c r="A584" s="97" t="s">
        <v>86</v>
      </c>
      <c r="B584" s="98"/>
      <c r="C584" s="99" t="s">
        <v>3574</v>
      </c>
      <c r="D584" s="103" t="s">
        <v>6311</v>
      </c>
      <c r="E584" s="99"/>
      <c r="F584" s="99"/>
      <c r="G584" s="43" t="s">
        <v>4627</v>
      </c>
      <c r="H584" s="43" t="s">
        <v>4628</v>
      </c>
      <c r="I584" s="99"/>
      <c r="J584" s="99" t="s">
        <v>6790</v>
      </c>
      <c r="K584" s="99"/>
      <c r="L584" s="47" t="s">
        <v>6769</v>
      </c>
      <c r="M584" s="129">
        <v>0</v>
      </c>
      <c r="N584" s="49" t="s">
        <v>7779</v>
      </c>
      <c r="O584" s="49" t="s">
        <v>7784</v>
      </c>
      <c r="P584" s="99" t="s">
        <v>163</v>
      </c>
      <c r="Q584" s="99" t="s">
        <v>80</v>
      </c>
      <c r="R584" s="99"/>
      <c r="S584" s="99"/>
    </row>
    <row r="585" spans="1:19" x14ac:dyDescent="0.25">
      <c r="A585" s="97" t="s">
        <v>86</v>
      </c>
      <c r="B585" s="98"/>
      <c r="C585" s="99" t="s">
        <v>3522</v>
      </c>
      <c r="D585" s="99" t="s">
        <v>6312</v>
      </c>
      <c r="E585" s="99"/>
      <c r="F585" s="99"/>
      <c r="G585" s="43" t="s">
        <v>4523</v>
      </c>
      <c r="H585" s="43" t="s">
        <v>4524</v>
      </c>
      <c r="I585" s="99"/>
      <c r="J585" s="99" t="s">
        <v>6790</v>
      </c>
      <c r="K585" s="99"/>
      <c r="L585" s="43" t="s">
        <v>6769</v>
      </c>
      <c r="M585" s="127">
        <v>0</v>
      </c>
      <c r="N585" s="43" t="s">
        <v>7779</v>
      </c>
      <c r="O585" s="43" t="s">
        <v>7784</v>
      </c>
      <c r="P585" s="99" t="s">
        <v>195</v>
      </c>
      <c r="Q585" s="99" t="s">
        <v>80</v>
      </c>
      <c r="R585" s="99"/>
      <c r="S585" s="99" t="s">
        <v>7788</v>
      </c>
    </row>
    <row r="586" spans="1:19" x14ac:dyDescent="0.25">
      <c r="A586" s="97" t="s">
        <v>86</v>
      </c>
      <c r="B586" s="98"/>
      <c r="C586" s="99" t="s">
        <v>3553</v>
      </c>
      <c r="D586" s="99" t="s">
        <v>6314</v>
      </c>
      <c r="E586" s="99"/>
      <c r="F586" s="99"/>
      <c r="G586" s="43" t="s">
        <v>4585</v>
      </c>
      <c r="H586" s="43" t="s">
        <v>4586</v>
      </c>
      <c r="I586" s="99"/>
      <c r="J586" s="99" t="s">
        <v>6790</v>
      </c>
      <c r="K586" s="99"/>
      <c r="L586" s="43" t="s">
        <v>6769</v>
      </c>
      <c r="M586" s="127">
        <v>0</v>
      </c>
      <c r="N586" s="43" t="s">
        <v>7779</v>
      </c>
      <c r="O586" s="43" t="s">
        <v>7784</v>
      </c>
      <c r="P586" s="99" t="s">
        <v>5674</v>
      </c>
      <c r="Q586" s="99" t="s">
        <v>80</v>
      </c>
      <c r="R586" s="99"/>
      <c r="S586" s="99"/>
    </row>
    <row r="587" spans="1:19" x14ac:dyDescent="0.25">
      <c r="A587" s="97" t="s">
        <v>86</v>
      </c>
      <c r="B587" s="98"/>
      <c r="C587" s="99" t="s">
        <v>3523</v>
      </c>
      <c r="D587" s="99" t="s">
        <v>6315</v>
      </c>
      <c r="E587" s="99"/>
      <c r="F587" s="99"/>
      <c r="G587" s="43" t="s">
        <v>4525</v>
      </c>
      <c r="H587" s="43" t="s">
        <v>4526</v>
      </c>
      <c r="I587" s="99"/>
      <c r="J587" s="99" t="s">
        <v>6790</v>
      </c>
      <c r="K587" s="99"/>
      <c r="L587" s="43" t="s">
        <v>6769</v>
      </c>
      <c r="M587" s="127">
        <v>0</v>
      </c>
      <c r="N587" s="43" t="s">
        <v>7779</v>
      </c>
      <c r="O587" s="43" t="s">
        <v>7784</v>
      </c>
      <c r="P587" s="99" t="s">
        <v>195</v>
      </c>
      <c r="Q587" s="99" t="s">
        <v>80</v>
      </c>
      <c r="R587" s="99"/>
      <c r="S587" s="99"/>
    </row>
    <row r="588" spans="1:19" x14ac:dyDescent="0.25">
      <c r="A588" s="97" t="s">
        <v>86</v>
      </c>
      <c r="B588" s="98"/>
      <c r="C588" s="99" t="s">
        <v>3576</v>
      </c>
      <c r="D588" s="99" t="s">
        <v>6316</v>
      </c>
      <c r="E588" s="99"/>
      <c r="F588" s="99"/>
      <c r="G588" s="43" t="s">
        <v>4631</v>
      </c>
      <c r="H588" s="43" t="s">
        <v>4632</v>
      </c>
      <c r="I588" s="99"/>
      <c r="J588" s="99" t="s">
        <v>6790</v>
      </c>
      <c r="K588" s="99"/>
      <c r="L588" s="47" t="s">
        <v>6769</v>
      </c>
      <c r="M588" s="129">
        <v>0</v>
      </c>
      <c r="N588" s="49" t="s">
        <v>7779</v>
      </c>
      <c r="O588" s="49" t="s">
        <v>7784</v>
      </c>
      <c r="P588" s="99" t="s">
        <v>163</v>
      </c>
      <c r="Q588" s="99" t="s">
        <v>80</v>
      </c>
      <c r="R588" s="99"/>
      <c r="S588" s="99"/>
    </row>
    <row r="589" spans="1:19" x14ac:dyDescent="0.25">
      <c r="A589" s="97" t="s">
        <v>86</v>
      </c>
      <c r="B589" s="98"/>
      <c r="C589" s="99" t="s">
        <v>3538</v>
      </c>
      <c r="D589" s="99" t="s">
        <v>6317</v>
      </c>
      <c r="E589" s="99"/>
      <c r="F589" s="99"/>
      <c r="G589" s="43" t="s">
        <v>4555</v>
      </c>
      <c r="H589" s="43" t="s">
        <v>4556</v>
      </c>
      <c r="I589" s="99"/>
      <c r="J589" s="99" t="s">
        <v>6790</v>
      </c>
      <c r="K589" s="99"/>
      <c r="L589" s="43" t="s">
        <v>6769</v>
      </c>
      <c r="M589" s="127">
        <v>0</v>
      </c>
      <c r="N589" s="43" t="s">
        <v>7779</v>
      </c>
      <c r="O589" s="43" t="s">
        <v>7784</v>
      </c>
      <c r="P589" s="99" t="s">
        <v>262</v>
      </c>
      <c r="Q589" s="99" t="s">
        <v>80</v>
      </c>
      <c r="R589" s="99"/>
      <c r="S589" s="99"/>
    </row>
    <row r="590" spans="1:19" x14ac:dyDescent="0.25">
      <c r="A590" s="97" t="s">
        <v>86</v>
      </c>
      <c r="B590" s="98"/>
      <c r="C590" s="99" t="s">
        <v>3541</v>
      </c>
      <c r="D590" s="99" t="s">
        <v>6318</v>
      </c>
      <c r="E590" s="99"/>
      <c r="F590" s="99"/>
      <c r="G590" s="43" t="s">
        <v>4561</v>
      </c>
      <c r="H590" s="43" t="s">
        <v>4562</v>
      </c>
      <c r="I590" s="99"/>
      <c r="J590" s="99" t="s">
        <v>6790</v>
      </c>
      <c r="K590" s="99"/>
      <c r="L590" s="43" t="s">
        <v>6769</v>
      </c>
      <c r="M590" s="127">
        <v>0</v>
      </c>
      <c r="N590" s="43" t="s">
        <v>7779</v>
      </c>
      <c r="O590" s="43" t="s">
        <v>7784</v>
      </c>
      <c r="P590" s="99" t="s">
        <v>262</v>
      </c>
      <c r="Q590" s="99" t="s">
        <v>80</v>
      </c>
      <c r="R590" s="99"/>
      <c r="S590" s="99"/>
    </row>
    <row r="591" spans="1:19" x14ac:dyDescent="0.25">
      <c r="A591" s="97" t="s">
        <v>86</v>
      </c>
      <c r="B591" s="98"/>
      <c r="C591" s="99" t="s">
        <v>3542</v>
      </c>
      <c r="D591" s="99" t="s">
        <v>6325</v>
      </c>
      <c r="E591" s="99"/>
      <c r="F591" s="99"/>
      <c r="G591" s="46" t="s">
        <v>4563</v>
      </c>
      <c r="H591" s="46" t="s">
        <v>4564</v>
      </c>
      <c r="I591" s="99"/>
      <c r="J591" s="99" t="s">
        <v>6790</v>
      </c>
      <c r="K591" s="99"/>
      <c r="L591" s="43" t="s">
        <v>6769</v>
      </c>
      <c r="M591" s="127">
        <v>0</v>
      </c>
      <c r="N591" s="43" t="s">
        <v>7779</v>
      </c>
      <c r="O591" s="43" t="s">
        <v>7784</v>
      </c>
      <c r="P591" s="99" t="s">
        <v>262</v>
      </c>
      <c r="Q591" s="99" t="s">
        <v>80</v>
      </c>
      <c r="R591" s="99"/>
      <c r="S591" s="99"/>
    </row>
    <row r="592" spans="1:19" x14ac:dyDescent="0.25">
      <c r="A592" s="97" t="s">
        <v>86</v>
      </c>
      <c r="B592" s="98"/>
      <c r="C592" s="99" t="s">
        <v>3550</v>
      </c>
      <c r="D592" s="99" t="s">
        <v>6319</v>
      </c>
      <c r="E592" s="99"/>
      <c r="F592" s="99"/>
      <c r="G592" s="43" t="s">
        <v>4579</v>
      </c>
      <c r="H592" s="43" t="s">
        <v>4580</v>
      </c>
      <c r="I592" s="99"/>
      <c r="J592" s="99" t="s">
        <v>6790</v>
      </c>
      <c r="K592" s="99"/>
      <c r="L592" s="43" t="s">
        <v>6769</v>
      </c>
      <c r="M592" s="127">
        <v>0</v>
      </c>
      <c r="N592" s="43" t="s">
        <v>7779</v>
      </c>
      <c r="O592" s="43" t="s">
        <v>7784</v>
      </c>
      <c r="P592" s="99" t="s">
        <v>262</v>
      </c>
      <c r="Q592" s="99" t="s">
        <v>80</v>
      </c>
      <c r="R592" s="99"/>
      <c r="S592" s="99"/>
    </row>
    <row r="593" spans="1:19" x14ac:dyDescent="0.25">
      <c r="A593" s="97" t="s">
        <v>86</v>
      </c>
      <c r="B593" s="98"/>
      <c r="C593" s="99" t="s">
        <v>3549</v>
      </c>
      <c r="D593" s="99" t="s">
        <v>6222</v>
      </c>
      <c r="E593" s="99"/>
      <c r="F593" s="99"/>
      <c r="G593" s="43" t="s">
        <v>4577</v>
      </c>
      <c r="H593" s="43" t="s">
        <v>4578</v>
      </c>
      <c r="I593" s="99"/>
      <c r="J593" s="99" t="s">
        <v>6790</v>
      </c>
      <c r="K593" s="99"/>
      <c r="L593" s="43" t="s">
        <v>6769</v>
      </c>
      <c r="M593" s="127">
        <v>0</v>
      </c>
      <c r="N593" s="43" t="s">
        <v>7779</v>
      </c>
      <c r="O593" s="43" t="s">
        <v>7784</v>
      </c>
      <c r="P593" s="99" t="s">
        <v>262</v>
      </c>
      <c r="Q593" s="99" t="s">
        <v>80</v>
      </c>
      <c r="R593" s="99"/>
      <c r="S593" s="99"/>
    </row>
    <row r="594" spans="1:19" x14ac:dyDescent="0.25">
      <c r="A594" s="97" t="s">
        <v>86</v>
      </c>
      <c r="B594" s="98"/>
      <c r="C594" s="99" t="s">
        <v>3551</v>
      </c>
      <c r="D594" s="99" t="s">
        <v>6223</v>
      </c>
      <c r="E594" s="99"/>
      <c r="F594" s="99"/>
      <c r="G594" s="43" t="s">
        <v>4581</v>
      </c>
      <c r="H594" s="43" t="s">
        <v>4582</v>
      </c>
      <c r="I594" s="99"/>
      <c r="J594" s="99" t="s">
        <v>6790</v>
      </c>
      <c r="K594" s="99"/>
      <c r="L594" s="43" t="s">
        <v>6769</v>
      </c>
      <c r="M594" s="127">
        <v>0</v>
      </c>
      <c r="N594" s="43" t="s">
        <v>7779</v>
      </c>
      <c r="O594" s="43" t="s">
        <v>7784</v>
      </c>
      <c r="P594" s="99" t="s">
        <v>262</v>
      </c>
      <c r="Q594" s="99" t="s">
        <v>80</v>
      </c>
      <c r="R594" s="99"/>
      <c r="S594" s="99"/>
    </row>
    <row r="595" spans="1:19" x14ac:dyDescent="0.25">
      <c r="A595" s="97" t="s">
        <v>86</v>
      </c>
      <c r="B595" s="98"/>
      <c r="C595" s="99" t="s">
        <v>3566</v>
      </c>
      <c r="D595" s="99" t="s">
        <v>6321</v>
      </c>
      <c r="E595" s="99"/>
      <c r="F595" s="99"/>
      <c r="G595" s="43" t="s">
        <v>4611</v>
      </c>
      <c r="H595" s="43" t="s">
        <v>4612</v>
      </c>
      <c r="I595" s="99"/>
      <c r="J595" s="99" t="s">
        <v>6790</v>
      </c>
      <c r="K595" s="99"/>
      <c r="L595" s="43" t="s">
        <v>6769</v>
      </c>
      <c r="M595" s="127">
        <v>0</v>
      </c>
      <c r="N595" s="43" t="s">
        <v>7779</v>
      </c>
      <c r="O595" s="43" t="s">
        <v>7784</v>
      </c>
      <c r="P595" s="99" t="s">
        <v>5676</v>
      </c>
      <c r="Q595" s="99" t="s">
        <v>80</v>
      </c>
      <c r="R595" s="99"/>
      <c r="S595" s="99"/>
    </row>
    <row r="596" spans="1:19" x14ac:dyDescent="0.25">
      <c r="A596" s="97" t="s">
        <v>86</v>
      </c>
      <c r="B596" s="98"/>
      <c r="C596" s="99" t="s">
        <v>3536</v>
      </c>
      <c r="D596" s="99" t="s">
        <v>6322</v>
      </c>
      <c r="E596" s="99"/>
      <c r="F596" s="99"/>
      <c r="G596" s="43" t="s">
        <v>4551</v>
      </c>
      <c r="H596" s="43" t="s">
        <v>4552</v>
      </c>
      <c r="I596" s="99"/>
      <c r="J596" s="99" t="s">
        <v>6790</v>
      </c>
      <c r="K596" s="99"/>
      <c r="L596" s="43" t="s">
        <v>6769</v>
      </c>
      <c r="M596" s="127">
        <v>0</v>
      </c>
      <c r="N596" s="43" t="s">
        <v>7779</v>
      </c>
      <c r="O596" s="43" t="s">
        <v>7784</v>
      </c>
      <c r="P596" s="99" t="s">
        <v>5673</v>
      </c>
      <c r="Q596" s="99" t="s">
        <v>80</v>
      </c>
      <c r="R596" s="99"/>
      <c r="S596" s="99"/>
    </row>
    <row r="597" spans="1:19" x14ac:dyDescent="0.25">
      <c r="A597" s="97" t="s">
        <v>86</v>
      </c>
      <c r="B597" s="98"/>
      <c r="C597" s="99" t="s">
        <v>3552</v>
      </c>
      <c r="D597" s="99" t="s">
        <v>6323</v>
      </c>
      <c r="E597" s="99"/>
      <c r="F597" s="99"/>
      <c r="G597" s="43" t="s">
        <v>4583</v>
      </c>
      <c r="H597" s="43" t="s">
        <v>4584</v>
      </c>
      <c r="I597" s="99"/>
      <c r="J597" s="99" t="s">
        <v>6790</v>
      </c>
      <c r="K597" s="99"/>
      <c r="L597" s="43" t="s">
        <v>6769</v>
      </c>
      <c r="M597" s="127">
        <v>0</v>
      </c>
      <c r="N597" s="43" t="s">
        <v>7779</v>
      </c>
      <c r="O597" s="43" t="s">
        <v>7784</v>
      </c>
      <c r="P597" s="99" t="s">
        <v>262</v>
      </c>
      <c r="Q597" s="99" t="s">
        <v>80</v>
      </c>
      <c r="R597" s="99"/>
      <c r="S597" s="99"/>
    </row>
    <row r="598" spans="1:19" x14ac:dyDescent="0.25">
      <c r="A598" s="97" t="s">
        <v>86</v>
      </c>
      <c r="B598" s="98"/>
      <c r="C598" s="99" t="s">
        <v>3546</v>
      </c>
      <c r="D598" s="99" t="s">
        <v>6324</v>
      </c>
      <c r="E598" s="99"/>
      <c r="F598" s="99"/>
      <c r="G598" s="43" t="s">
        <v>4571</v>
      </c>
      <c r="H598" s="43" t="s">
        <v>4572</v>
      </c>
      <c r="I598" s="99"/>
      <c r="J598" s="99" t="s">
        <v>6790</v>
      </c>
      <c r="K598" s="99"/>
      <c r="L598" s="43" t="s">
        <v>6769</v>
      </c>
      <c r="M598" s="127">
        <v>0</v>
      </c>
      <c r="N598" s="43" t="s">
        <v>7779</v>
      </c>
      <c r="O598" s="43" t="s">
        <v>7784</v>
      </c>
      <c r="P598" s="99" t="s">
        <v>262</v>
      </c>
      <c r="Q598" s="99" t="s">
        <v>80</v>
      </c>
      <c r="R598" s="99"/>
      <c r="S598" s="99"/>
    </row>
    <row r="599" spans="1:19" x14ac:dyDescent="0.25">
      <c r="A599" s="97" t="s">
        <v>3592</v>
      </c>
      <c r="B599" s="102">
        <v>-99</v>
      </c>
      <c r="C599" s="99" t="s">
        <v>3463</v>
      </c>
      <c r="D599" s="47"/>
      <c r="E599" s="99"/>
      <c r="F599" s="99"/>
      <c r="G599" s="43" t="s">
        <v>3463</v>
      </c>
      <c r="H599" s="46"/>
      <c r="I599" s="99"/>
      <c r="J599" s="99" t="s">
        <v>6790</v>
      </c>
      <c r="K599" s="99"/>
      <c r="L599" s="103" t="s">
        <v>91</v>
      </c>
      <c r="M599" s="119" t="s">
        <v>7778</v>
      </c>
      <c r="N599" s="103" t="s">
        <v>7780</v>
      </c>
      <c r="O599" s="103"/>
      <c r="P599" s="99"/>
      <c r="Q599" s="99" t="s">
        <v>80</v>
      </c>
      <c r="R599" s="99"/>
      <c r="S599" s="99"/>
    </row>
    <row r="600" spans="1:19" x14ac:dyDescent="0.25">
      <c r="A600" s="101" t="s">
        <v>3592</v>
      </c>
      <c r="B600" s="88">
        <v>1</v>
      </c>
      <c r="C600" s="89" t="s">
        <v>93</v>
      </c>
      <c r="D600" s="89" t="s">
        <v>1468</v>
      </c>
      <c r="E600" s="90"/>
      <c r="F600" s="89" t="s">
        <v>6928</v>
      </c>
      <c r="G600" s="89" t="s">
        <v>277</v>
      </c>
      <c r="H600" s="89" t="s">
        <v>278</v>
      </c>
      <c r="I600" s="89" t="s">
        <v>1848</v>
      </c>
      <c r="J600" s="91" t="s">
        <v>6790</v>
      </c>
      <c r="K600" s="91"/>
      <c r="L600" s="89" t="s">
        <v>91</v>
      </c>
      <c r="M600" s="128" t="s">
        <v>7778</v>
      </c>
      <c r="N600" s="91" t="s">
        <v>7780</v>
      </c>
      <c r="O600" s="91" t="s">
        <v>7783</v>
      </c>
      <c r="P600" s="101" t="s">
        <v>91</v>
      </c>
      <c r="Q600" s="101" t="s">
        <v>80</v>
      </c>
      <c r="R600" s="101"/>
      <c r="S600" s="101"/>
    </row>
    <row r="601" spans="1:19" x14ac:dyDescent="0.25">
      <c r="A601" s="97" t="s">
        <v>3592</v>
      </c>
      <c r="B601" s="98">
        <v>2</v>
      </c>
      <c r="C601" s="99" t="s">
        <v>3464</v>
      </c>
      <c r="D601" s="47" t="s">
        <v>6834</v>
      </c>
      <c r="E601" s="99"/>
      <c r="F601" s="99"/>
      <c r="G601" s="43" t="s">
        <v>465</v>
      </c>
      <c r="H601" s="43" t="s">
        <v>4403</v>
      </c>
      <c r="I601" s="99"/>
      <c r="J601" s="99" t="s">
        <v>6790</v>
      </c>
      <c r="K601" s="99"/>
      <c r="L601" s="87" t="s">
        <v>6770</v>
      </c>
      <c r="M601" s="134" t="s">
        <v>7778</v>
      </c>
      <c r="N601" s="87" t="s">
        <v>7780</v>
      </c>
      <c r="O601" s="87" t="s">
        <v>7783</v>
      </c>
      <c r="P601" s="99" t="s">
        <v>100</v>
      </c>
      <c r="Q601" s="99" t="s">
        <v>80</v>
      </c>
      <c r="R601" s="99"/>
      <c r="S601" s="99"/>
    </row>
    <row r="602" spans="1:19" x14ac:dyDescent="0.25">
      <c r="A602" s="101" t="s">
        <v>3592</v>
      </c>
      <c r="B602" s="88">
        <v>3</v>
      </c>
      <c r="C602" s="89" t="s">
        <v>116</v>
      </c>
      <c r="D602" s="89" t="s">
        <v>5963</v>
      </c>
      <c r="E602" s="90"/>
      <c r="F602" s="89"/>
      <c r="G602" s="89" t="s">
        <v>318</v>
      </c>
      <c r="H602" s="89"/>
      <c r="I602" s="89"/>
      <c r="J602" s="91" t="s">
        <v>6790</v>
      </c>
      <c r="K602" s="91"/>
      <c r="L602" s="48" t="s">
        <v>91</v>
      </c>
      <c r="M602" s="132" t="s">
        <v>7778</v>
      </c>
      <c r="N602" s="50" t="s">
        <v>7780</v>
      </c>
      <c r="O602" s="50" t="s">
        <v>7783</v>
      </c>
      <c r="P602" s="101" t="s">
        <v>100</v>
      </c>
      <c r="Q602" s="101" t="s">
        <v>80</v>
      </c>
      <c r="R602" s="99" t="s">
        <v>6774</v>
      </c>
      <c r="S602" s="99"/>
    </row>
    <row r="603" spans="1:19" x14ac:dyDescent="0.25">
      <c r="A603" s="101" t="s">
        <v>3592</v>
      </c>
      <c r="B603" s="88">
        <v>4</v>
      </c>
      <c r="C603" s="101" t="s">
        <v>2085</v>
      </c>
      <c r="D603" s="90" t="s">
        <v>6822</v>
      </c>
      <c r="E603" s="101"/>
      <c r="F603" s="101"/>
      <c r="G603" s="90" t="s">
        <v>2509</v>
      </c>
      <c r="H603" s="90" t="s">
        <v>2290</v>
      </c>
      <c r="I603" s="101"/>
      <c r="J603" s="101" t="s">
        <v>6790</v>
      </c>
      <c r="K603" s="101"/>
      <c r="L603" s="101" t="s">
        <v>6770</v>
      </c>
      <c r="M603" s="102" t="s">
        <v>7778</v>
      </c>
      <c r="N603" s="101" t="s">
        <v>7779</v>
      </c>
      <c r="O603" s="101" t="s">
        <v>7783</v>
      </c>
      <c r="P603" s="101" t="s">
        <v>100</v>
      </c>
      <c r="Q603" s="101" t="s">
        <v>80</v>
      </c>
      <c r="R603" s="101"/>
      <c r="S603" s="101"/>
    </row>
    <row r="604" spans="1:19" x14ac:dyDescent="0.25">
      <c r="A604" s="97" t="s">
        <v>3592</v>
      </c>
      <c r="B604" s="98">
        <v>7</v>
      </c>
      <c r="C604" s="99" t="s">
        <v>3593</v>
      </c>
      <c r="D604" s="103" t="s">
        <v>6343</v>
      </c>
      <c r="E604" s="99"/>
      <c r="F604" s="99"/>
      <c r="G604" s="43" t="s">
        <v>4663</v>
      </c>
      <c r="H604" s="43" t="s">
        <v>4664</v>
      </c>
      <c r="I604" s="99"/>
      <c r="J604" s="99" t="s">
        <v>6790</v>
      </c>
      <c r="K604" s="99"/>
      <c r="L604" s="43" t="s">
        <v>6769</v>
      </c>
      <c r="M604" s="127">
        <v>0</v>
      </c>
      <c r="N604" s="43" t="s">
        <v>7779</v>
      </c>
      <c r="O604" s="43" t="s">
        <v>7784</v>
      </c>
      <c r="P604" s="99" t="s">
        <v>262</v>
      </c>
      <c r="Q604" s="99" t="s">
        <v>80</v>
      </c>
      <c r="R604" s="99"/>
      <c r="S604" s="99"/>
    </row>
    <row r="605" spans="1:19" x14ac:dyDescent="0.25">
      <c r="A605" s="97" t="s">
        <v>3592</v>
      </c>
      <c r="B605" s="98">
        <v>8</v>
      </c>
      <c r="C605" s="99" t="s">
        <v>3594</v>
      </c>
      <c r="D605" s="103" t="s">
        <v>4666</v>
      </c>
      <c r="E605" s="99"/>
      <c r="F605" s="99"/>
      <c r="G605" s="43" t="s">
        <v>4665</v>
      </c>
      <c r="H605" s="43" t="s">
        <v>4666</v>
      </c>
      <c r="I605" s="99"/>
      <c r="J605" s="99" t="s">
        <v>6790</v>
      </c>
      <c r="K605" s="99"/>
      <c r="L605" s="99" t="s">
        <v>6770</v>
      </c>
      <c r="M605" s="100">
        <v>0</v>
      </c>
      <c r="N605" s="99" t="s">
        <v>7779</v>
      </c>
      <c r="O605" s="99" t="s">
        <v>7784</v>
      </c>
      <c r="P605" s="99" t="s">
        <v>100</v>
      </c>
      <c r="Q605" s="99" t="s">
        <v>80</v>
      </c>
      <c r="R605" s="99"/>
      <c r="S605" s="99"/>
    </row>
    <row r="606" spans="1:19" x14ac:dyDescent="0.25">
      <c r="A606" s="97" t="s">
        <v>3592</v>
      </c>
      <c r="B606" s="98">
        <v>9</v>
      </c>
      <c r="C606" s="99" t="s">
        <v>3595</v>
      </c>
      <c r="D606" s="99" t="s">
        <v>6326</v>
      </c>
      <c r="E606" s="99"/>
      <c r="F606" s="99"/>
      <c r="G606" s="43" t="s">
        <v>4667</v>
      </c>
      <c r="H606" s="43" t="s">
        <v>4668</v>
      </c>
      <c r="I606" s="99"/>
      <c r="J606" s="99" t="s">
        <v>6790</v>
      </c>
      <c r="K606" s="99"/>
      <c r="L606" s="43" t="s">
        <v>6769</v>
      </c>
      <c r="M606" s="127">
        <v>0</v>
      </c>
      <c r="N606" s="43" t="s">
        <v>7779</v>
      </c>
      <c r="O606" s="43" t="s">
        <v>7784</v>
      </c>
      <c r="P606" s="99" t="s">
        <v>262</v>
      </c>
      <c r="Q606" s="99" t="s">
        <v>80</v>
      </c>
      <c r="R606" s="99"/>
      <c r="S606" s="99"/>
    </row>
    <row r="607" spans="1:19" x14ac:dyDescent="0.25">
      <c r="A607" s="97" t="s">
        <v>3592</v>
      </c>
      <c r="B607" s="98">
        <v>10</v>
      </c>
      <c r="C607" s="99" t="s">
        <v>3602</v>
      </c>
      <c r="D607" s="99" t="s">
        <v>6327</v>
      </c>
      <c r="E607" s="99"/>
      <c r="F607" s="99"/>
      <c r="G607" s="43" t="s">
        <v>4681</v>
      </c>
      <c r="H607" s="43" t="s">
        <v>4682</v>
      </c>
      <c r="I607" s="99"/>
      <c r="J607" s="99" t="s">
        <v>6790</v>
      </c>
      <c r="K607" s="99"/>
      <c r="L607" s="43" t="s">
        <v>6769</v>
      </c>
      <c r="M607" s="127">
        <v>0</v>
      </c>
      <c r="N607" s="43" t="s">
        <v>7779</v>
      </c>
      <c r="O607" s="43" t="s">
        <v>7784</v>
      </c>
      <c r="P607" s="99" t="s">
        <v>262</v>
      </c>
      <c r="Q607" s="99" t="s">
        <v>80</v>
      </c>
      <c r="R607" s="99"/>
      <c r="S607" s="99"/>
    </row>
    <row r="608" spans="1:19" x14ac:dyDescent="0.25">
      <c r="A608" s="97" t="s">
        <v>3592</v>
      </c>
      <c r="B608" s="98">
        <v>10</v>
      </c>
      <c r="C608" s="99" t="s">
        <v>3596</v>
      </c>
      <c r="D608" s="99" t="s">
        <v>6328</v>
      </c>
      <c r="E608" s="99"/>
      <c r="F608" s="99"/>
      <c r="G608" s="43" t="s">
        <v>4669</v>
      </c>
      <c r="H608" s="43" t="s">
        <v>4670</v>
      </c>
      <c r="I608" s="99"/>
      <c r="J608" s="99" t="s">
        <v>6790</v>
      </c>
      <c r="K608" s="99"/>
      <c r="L608" s="43" t="s">
        <v>6769</v>
      </c>
      <c r="M608" s="127">
        <v>0</v>
      </c>
      <c r="N608" s="43" t="s">
        <v>7779</v>
      </c>
      <c r="O608" s="43" t="s">
        <v>7784</v>
      </c>
      <c r="P608" s="99" t="s">
        <v>262</v>
      </c>
      <c r="Q608" s="99" t="s">
        <v>80</v>
      </c>
      <c r="R608" s="99"/>
      <c r="S608" s="99"/>
    </row>
    <row r="609" spans="1:19" x14ac:dyDescent="0.25">
      <c r="A609" s="97" t="s">
        <v>3592</v>
      </c>
      <c r="B609" s="98">
        <v>11</v>
      </c>
      <c r="C609" s="99" t="s">
        <v>3603</v>
      </c>
      <c r="D609" s="99" t="s">
        <v>6224</v>
      </c>
      <c r="E609" s="99"/>
      <c r="F609" s="99"/>
      <c r="G609" s="43" t="s">
        <v>4683</v>
      </c>
      <c r="H609" s="43" t="s">
        <v>4684</v>
      </c>
      <c r="I609" s="99"/>
      <c r="J609" s="99" t="s">
        <v>6790</v>
      </c>
      <c r="K609" s="99"/>
      <c r="L609" s="43" t="s">
        <v>6769</v>
      </c>
      <c r="M609" s="127">
        <v>0</v>
      </c>
      <c r="N609" s="43" t="s">
        <v>7779</v>
      </c>
      <c r="O609" s="43" t="s">
        <v>7784</v>
      </c>
      <c r="P609" s="99" t="s">
        <v>262</v>
      </c>
      <c r="Q609" s="99" t="s">
        <v>80</v>
      </c>
      <c r="R609" s="99"/>
      <c r="S609" s="99"/>
    </row>
    <row r="610" spans="1:19" x14ac:dyDescent="0.25">
      <c r="A610" s="97" t="s">
        <v>3592</v>
      </c>
      <c r="B610" s="98">
        <v>11</v>
      </c>
      <c r="C610" s="99" t="s">
        <v>3597</v>
      </c>
      <c r="D610" s="99" t="s">
        <v>6225</v>
      </c>
      <c r="E610" s="99"/>
      <c r="F610" s="99"/>
      <c r="G610" s="43" t="s">
        <v>4671</v>
      </c>
      <c r="H610" s="43" t="s">
        <v>4672</v>
      </c>
      <c r="I610" s="99"/>
      <c r="J610" s="99" t="s">
        <v>6790</v>
      </c>
      <c r="K610" s="99"/>
      <c r="L610" s="43" t="s">
        <v>6769</v>
      </c>
      <c r="M610" s="127">
        <v>0</v>
      </c>
      <c r="N610" s="43" t="s">
        <v>7779</v>
      </c>
      <c r="O610" s="43" t="s">
        <v>7784</v>
      </c>
      <c r="P610" s="99" t="s">
        <v>262</v>
      </c>
      <c r="Q610" s="99" t="s">
        <v>80</v>
      </c>
      <c r="R610" s="99"/>
      <c r="S610" s="99"/>
    </row>
    <row r="611" spans="1:19" x14ac:dyDescent="0.25">
      <c r="A611" s="97" t="s">
        <v>3592</v>
      </c>
      <c r="B611" s="98">
        <v>12</v>
      </c>
      <c r="C611" s="99" t="s">
        <v>3598</v>
      </c>
      <c r="D611" s="99" t="s">
        <v>6337</v>
      </c>
      <c r="E611" s="99"/>
      <c r="F611" s="99"/>
      <c r="G611" s="43" t="s">
        <v>4673</v>
      </c>
      <c r="H611" s="43" t="s">
        <v>4674</v>
      </c>
      <c r="I611" s="99"/>
      <c r="J611" s="99" t="s">
        <v>6790</v>
      </c>
      <c r="K611" s="99"/>
      <c r="L611" s="43" t="s">
        <v>6769</v>
      </c>
      <c r="M611" s="127">
        <v>0</v>
      </c>
      <c r="N611" s="43" t="s">
        <v>7779</v>
      </c>
      <c r="O611" s="43" t="s">
        <v>7784</v>
      </c>
      <c r="P611" s="99" t="s">
        <v>195</v>
      </c>
      <c r="Q611" s="99" t="s">
        <v>80</v>
      </c>
      <c r="R611" s="99"/>
      <c r="S611" s="99"/>
    </row>
    <row r="612" spans="1:19" x14ac:dyDescent="0.25">
      <c r="A612" s="97" t="s">
        <v>3592</v>
      </c>
      <c r="B612" s="98">
        <v>13</v>
      </c>
      <c r="C612" s="99" t="s">
        <v>3599</v>
      </c>
      <c r="D612" s="99" t="s">
        <v>6329</v>
      </c>
      <c r="E612" s="99"/>
      <c r="F612" s="99"/>
      <c r="G612" s="43" t="s">
        <v>4675</v>
      </c>
      <c r="H612" s="43" t="s">
        <v>4676</v>
      </c>
      <c r="I612" s="99"/>
      <c r="J612" s="99" t="s">
        <v>6790</v>
      </c>
      <c r="K612" s="99"/>
      <c r="L612" s="43" t="s">
        <v>6769</v>
      </c>
      <c r="M612" s="127">
        <v>0</v>
      </c>
      <c r="N612" s="43" t="s">
        <v>7779</v>
      </c>
      <c r="O612" s="43" t="s">
        <v>7784</v>
      </c>
      <c r="P612" s="99" t="s">
        <v>262</v>
      </c>
      <c r="Q612" s="99" t="s">
        <v>80</v>
      </c>
      <c r="R612" s="99"/>
      <c r="S612" s="99"/>
    </row>
    <row r="613" spans="1:19" x14ac:dyDescent="0.25">
      <c r="A613" s="97" t="s">
        <v>3592</v>
      </c>
      <c r="B613" s="98">
        <v>14</v>
      </c>
      <c r="C613" s="99" t="s">
        <v>3600</v>
      </c>
      <c r="D613" s="99" t="s">
        <v>6338</v>
      </c>
      <c r="E613" s="99"/>
      <c r="F613" s="99"/>
      <c r="G613" s="43" t="s">
        <v>4677</v>
      </c>
      <c r="H613" s="43" t="s">
        <v>4678</v>
      </c>
      <c r="I613" s="99"/>
      <c r="J613" s="99" t="s">
        <v>6790</v>
      </c>
      <c r="K613" s="99"/>
      <c r="L613" s="43" t="s">
        <v>6769</v>
      </c>
      <c r="M613" s="127">
        <v>0</v>
      </c>
      <c r="N613" s="43" t="s">
        <v>7779</v>
      </c>
      <c r="O613" s="43" t="s">
        <v>7784</v>
      </c>
      <c r="P613" s="99" t="s">
        <v>262</v>
      </c>
      <c r="Q613" s="99" t="s">
        <v>80</v>
      </c>
      <c r="R613" s="99"/>
      <c r="S613" s="99"/>
    </row>
    <row r="614" spans="1:19" x14ac:dyDescent="0.25">
      <c r="A614" s="97" t="s">
        <v>3592</v>
      </c>
      <c r="B614" s="98">
        <v>14</v>
      </c>
      <c r="C614" s="99" t="s">
        <v>3604</v>
      </c>
      <c r="D614" s="99" t="s">
        <v>6339</v>
      </c>
      <c r="E614" s="99"/>
      <c r="F614" s="99"/>
      <c r="G614" s="43" t="s">
        <v>4685</v>
      </c>
      <c r="H614" s="43" t="s">
        <v>4686</v>
      </c>
      <c r="I614" s="99"/>
      <c r="J614" s="99" t="s">
        <v>6790</v>
      </c>
      <c r="K614" s="99"/>
      <c r="L614" s="43" t="s">
        <v>6769</v>
      </c>
      <c r="M614" s="127">
        <v>0</v>
      </c>
      <c r="N614" s="43" t="s">
        <v>7779</v>
      </c>
      <c r="O614" s="43" t="s">
        <v>7784</v>
      </c>
      <c r="P614" s="99" t="s">
        <v>262</v>
      </c>
      <c r="Q614" s="99" t="s">
        <v>80</v>
      </c>
      <c r="R614" s="99"/>
      <c r="S614" s="99"/>
    </row>
    <row r="615" spans="1:19" x14ac:dyDescent="0.25">
      <c r="A615" s="97" t="s">
        <v>3592</v>
      </c>
      <c r="B615" s="98">
        <v>14</v>
      </c>
      <c r="C615" s="99" t="s">
        <v>3601</v>
      </c>
      <c r="D615" s="99" t="s">
        <v>6340</v>
      </c>
      <c r="E615" s="99"/>
      <c r="F615" s="99"/>
      <c r="G615" s="43" t="s">
        <v>4679</v>
      </c>
      <c r="H615" s="43" t="s">
        <v>4680</v>
      </c>
      <c r="I615" s="99"/>
      <c r="J615" s="99" t="s">
        <v>6790</v>
      </c>
      <c r="K615" s="99"/>
      <c r="L615" s="43" t="s">
        <v>6769</v>
      </c>
      <c r="M615" s="127">
        <v>0</v>
      </c>
      <c r="N615" s="43" t="s">
        <v>7779</v>
      </c>
      <c r="O615" s="43" t="s">
        <v>7784</v>
      </c>
      <c r="P615" s="99" t="s">
        <v>262</v>
      </c>
      <c r="Q615" s="99" t="s">
        <v>80</v>
      </c>
      <c r="R615" s="99"/>
      <c r="S615" s="99"/>
    </row>
    <row r="616" spans="1:19" x14ac:dyDescent="0.25">
      <c r="A616" s="97" t="s">
        <v>3592</v>
      </c>
      <c r="B616" s="98">
        <v>15</v>
      </c>
      <c r="C616" s="99" t="s">
        <v>3605</v>
      </c>
      <c r="D616" s="99" t="s">
        <v>6336</v>
      </c>
      <c r="E616" s="99"/>
      <c r="F616" s="99"/>
      <c r="G616" s="43" t="s">
        <v>4687</v>
      </c>
      <c r="H616" s="43" t="s">
        <v>4688</v>
      </c>
      <c r="I616" s="99"/>
      <c r="J616" s="99" t="s">
        <v>6790</v>
      </c>
      <c r="K616" s="99"/>
      <c r="L616" s="43" t="s">
        <v>6769</v>
      </c>
      <c r="M616" s="127">
        <v>0</v>
      </c>
      <c r="N616" s="43" t="s">
        <v>7779</v>
      </c>
      <c r="O616" s="43" t="s">
        <v>7784</v>
      </c>
      <c r="P616" s="99" t="s">
        <v>165</v>
      </c>
      <c r="Q616" s="99" t="s">
        <v>80</v>
      </c>
      <c r="R616" s="99"/>
      <c r="S616" s="99"/>
    </row>
    <row r="617" spans="1:19" x14ac:dyDescent="0.25">
      <c r="A617" s="97" t="s">
        <v>3592</v>
      </c>
      <c r="B617" s="98">
        <v>16</v>
      </c>
      <c r="C617" s="99" t="s">
        <v>3606</v>
      </c>
      <c r="D617" s="43" t="s">
        <v>6335</v>
      </c>
      <c r="E617" s="99"/>
      <c r="F617" s="99"/>
      <c r="G617" s="43" t="s">
        <v>4689</v>
      </c>
      <c r="H617" s="43" t="s">
        <v>4690</v>
      </c>
      <c r="I617" s="99"/>
      <c r="J617" s="99" t="s">
        <v>6790</v>
      </c>
      <c r="K617" s="99"/>
      <c r="L617" s="43" t="s">
        <v>6769</v>
      </c>
      <c r="M617" s="127">
        <v>0</v>
      </c>
      <c r="N617" s="43" t="s">
        <v>7779</v>
      </c>
      <c r="O617" s="43" t="s">
        <v>7784</v>
      </c>
      <c r="P617" s="99" t="s">
        <v>262</v>
      </c>
      <c r="Q617" s="99" t="s">
        <v>80</v>
      </c>
      <c r="R617" s="99"/>
      <c r="S617" s="99"/>
    </row>
    <row r="618" spans="1:19" x14ac:dyDescent="0.25">
      <c r="A618" s="97" t="s">
        <v>3592</v>
      </c>
      <c r="B618" s="98">
        <v>17</v>
      </c>
      <c r="C618" s="99" t="s">
        <v>3607</v>
      </c>
      <c r="D618" s="43" t="s">
        <v>6226</v>
      </c>
      <c r="E618" s="99"/>
      <c r="F618" s="99"/>
      <c r="G618" s="43" t="s">
        <v>4691</v>
      </c>
      <c r="H618" s="43" t="s">
        <v>4692</v>
      </c>
      <c r="I618" s="99"/>
      <c r="J618" s="99" t="s">
        <v>6790</v>
      </c>
      <c r="K618" s="99"/>
      <c r="L618" s="43" t="s">
        <v>6769</v>
      </c>
      <c r="M618" s="127">
        <v>0</v>
      </c>
      <c r="N618" s="43" t="s">
        <v>7779</v>
      </c>
      <c r="O618" s="43" t="s">
        <v>7784</v>
      </c>
      <c r="P618" s="99" t="s">
        <v>262</v>
      </c>
      <c r="Q618" s="99" t="s">
        <v>80</v>
      </c>
      <c r="R618" s="99"/>
      <c r="S618" s="99"/>
    </row>
    <row r="619" spans="1:19" x14ac:dyDescent="0.25">
      <c r="A619" s="97" t="s">
        <v>3592</v>
      </c>
      <c r="B619" s="98">
        <v>18</v>
      </c>
      <c r="C619" s="99" t="s">
        <v>3608</v>
      </c>
      <c r="D619" s="43" t="s">
        <v>6227</v>
      </c>
      <c r="E619" s="99"/>
      <c r="F619" s="99"/>
      <c r="G619" s="43" t="s">
        <v>4693</v>
      </c>
      <c r="H619" s="43" t="s">
        <v>4694</v>
      </c>
      <c r="I619" s="99"/>
      <c r="J619" s="99" t="s">
        <v>6790</v>
      </c>
      <c r="K619" s="99"/>
      <c r="L619" s="43" t="s">
        <v>6769</v>
      </c>
      <c r="M619" s="127">
        <v>0</v>
      </c>
      <c r="N619" s="43" t="s">
        <v>7779</v>
      </c>
      <c r="O619" s="43" t="s">
        <v>7784</v>
      </c>
      <c r="P619" s="99" t="s">
        <v>262</v>
      </c>
      <c r="Q619" s="99" t="s">
        <v>80</v>
      </c>
      <c r="R619" s="99"/>
      <c r="S619" s="99"/>
    </row>
    <row r="620" spans="1:19" x14ac:dyDescent="0.25">
      <c r="A620" s="97" t="s">
        <v>3592</v>
      </c>
      <c r="B620" s="98">
        <v>19</v>
      </c>
      <c r="C620" s="99" t="s">
        <v>3609</v>
      </c>
      <c r="D620" s="99" t="s">
        <v>6341</v>
      </c>
      <c r="E620" s="99"/>
      <c r="F620" s="99"/>
      <c r="G620" s="43" t="s">
        <v>4695</v>
      </c>
      <c r="H620" s="43" t="s">
        <v>4696</v>
      </c>
      <c r="I620" s="99"/>
      <c r="J620" s="99" t="s">
        <v>6790</v>
      </c>
      <c r="K620" s="99"/>
      <c r="L620" s="43" t="s">
        <v>6769</v>
      </c>
      <c r="M620" s="127">
        <v>0</v>
      </c>
      <c r="N620" s="43" t="s">
        <v>7779</v>
      </c>
      <c r="O620" s="43" t="s">
        <v>7784</v>
      </c>
      <c r="P620" s="99" t="s">
        <v>195</v>
      </c>
      <c r="Q620" s="99" t="s">
        <v>80</v>
      </c>
      <c r="R620" s="99"/>
      <c r="S620" s="99"/>
    </row>
    <row r="621" spans="1:19" x14ac:dyDescent="0.25">
      <c r="A621" s="97" t="s">
        <v>3592</v>
      </c>
      <c r="B621" s="98">
        <v>20</v>
      </c>
      <c r="C621" s="99" t="s">
        <v>3610</v>
      </c>
      <c r="D621" s="99" t="s">
        <v>6330</v>
      </c>
      <c r="E621" s="99"/>
      <c r="F621" s="99"/>
      <c r="G621" s="43" t="s">
        <v>4697</v>
      </c>
      <c r="H621" s="43" t="s">
        <v>4698</v>
      </c>
      <c r="I621" s="99"/>
      <c r="J621" s="99" t="s">
        <v>6790</v>
      </c>
      <c r="K621" s="99"/>
      <c r="L621" s="43" t="s">
        <v>6769</v>
      </c>
      <c r="M621" s="127">
        <v>0</v>
      </c>
      <c r="N621" s="43" t="s">
        <v>7779</v>
      </c>
      <c r="O621" s="43" t="s">
        <v>7784</v>
      </c>
      <c r="P621" s="99" t="s">
        <v>262</v>
      </c>
      <c r="Q621" s="99" t="s">
        <v>80</v>
      </c>
      <c r="R621" s="99"/>
      <c r="S621" s="99"/>
    </row>
    <row r="622" spans="1:19" x14ac:dyDescent="0.25">
      <c r="A622" s="97" t="s">
        <v>3592</v>
      </c>
      <c r="B622" s="98">
        <v>21</v>
      </c>
      <c r="C622" s="99" t="s">
        <v>3611</v>
      </c>
      <c r="D622" s="99" t="s">
        <v>6331</v>
      </c>
      <c r="E622" s="99"/>
      <c r="F622" s="99"/>
      <c r="G622" s="43" t="s">
        <v>4699</v>
      </c>
      <c r="H622" s="43" t="s">
        <v>4700</v>
      </c>
      <c r="I622" s="99"/>
      <c r="J622" s="99" t="s">
        <v>6790</v>
      </c>
      <c r="K622" s="99"/>
      <c r="L622" s="43" t="s">
        <v>6769</v>
      </c>
      <c r="M622" s="127">
        <v>0</v>
      </c>
      <c r="N622" s="43" t="s">
        <v>7779</v>
      </c>
      <c r="O622" s="43" t="s">
        <v>7784</v>
      </c>
      <c r="P622" s="99" t="s">
        <v>262</v>
      </c>
      <c r="Q622" s="99" t="s">
        <v>80</v>
      </c>
      <c r="R622" s="99"/>
      <c r="S622" s="99"/>
    </row>
    <row r="623" spans="1:19" x14ac:dyDescent="0.25">
      <c r="A623" s="97" t="s">
        <v>3592</v>
      </c>
      <c r="B623" s="98">
        <v>22</v>
      </c>
      <c r="C623" s="99" t="s">
        <v>3612</v>
      </c>
      <c r="D623" s="99" t="s">
        <v>6228</v>
      </c>
      <c r="E623" s="99"/>
      <c r="F623" s="99"/>
      <c r="G623" s="43" t="s">
        <v>4701</v>
      </c>
      <c r="H623" s="43" t="s">
        <v>4702</v>
      </c>
      <c r="I623" s="99"/>
      <c r="J623" s="99" t="s">
        <v>6790</v>
      </c>
      <c r="K623" s="99"/>
      <c r="L623" s="43" t="s">
        <v>6769</v>
      </c>
      <c r="M623" s="127">
        <v>0</v>
      </c>
      <c r="N623" s="43" t="s">
        <v>7779</v>
      </c>
      <c r="O623" s="43" t="s">
        <v>7784</v>
      </c>
      <c r="P623" s="99" t="s">
        <v>262</v>
      </c>
      <c r="Q623" s="99" t="s">
        <v>80</v>
      </c>
      <c r="R623" s="99"/>
      <c r="S623" s="99"/>
    </row>
    <row r="624" spans="1:19" x14ac:dyDescent="0.25">
      <c r="A624" s="97" t="s">
        <v>3592</v>
      </c>
      <c r="B624" s="98">
        <v>23</v>
      </c>
      <c r="C624" s="99" t="s">
        <v>3613</v>
      </c>
      <c r="D624" s="99" t="s">
        <v>6342</v>
      </c>
      <c r="E624" s="99"/>
      <c r="F624" s="99"/>
      <c r="G624" s="43" t="s">
        <v>4703</v>
      </c>
      <c r="H624" s="43" t="s">
        <v>4704</v>
      </c>
      <c r="I624" s="99"/>
      <c r="J624" s="99" t="s">
        <v>6790</v>
      </c>
      <c r="K624" s="99"/>
      <c r="L624" s="43" t="s">
        <v>6769</v>
      </c>
      <c r="M624" s="127">
        <v>0</v>
      </c>
      <c r="N624" s="43" t="s">
        <v>7779</v>
      </c>
      <c r="O624" s="43" t="s">
        <v>7784</v>
      </c>
      <c r="P624" s="99" t="s">
        <v>195</v>
      </c>
      <c r="Q624" s="99" t="s">
        <v>80</v>
      </c>
      <c r="R624" s="99"/>
      <c r="S624" s="99"/>
    </row>
    <row r="625" spans="1:19" x14ac:dyDescent="0.25">
      <c r="A625" s="97" t="s">
        <v>3592</v>
      </c>
      <c r="B625" s="98">
        <v>24</v>
      </c>
      <c r="C625" s="99" t="s">
        <v>3614</v>
      </c>
      <c r="D625" s="99" t="s">
        <v>6332</v>
      </c>
      <c r="E625" s="99"/>
      <c r="F625" s="99"/>
      <c r="G625" s="43" t="s">
        <v>4705</v>
      </c>
      <c r="H625" s="43" t="s">
        <v>4706</v>
      </c>
      <c r="I625" s="99"/>
      <c r="J625" s="99" t="s">
        <v>6790</v>
      </c>
      <c r="K625" s="99"/>
      <c r="L625" s="43" t="s">
        <v>6769</v>
      </c>
      <c r="M625" s="127">
        <v>0</v>
      </c>
      <c r="N625" s="43" t="s">
        <v>7779</v>
      </c>
      <c r="O625" s="43" t="s">
        <v>7784</v>
      </c>
      <c r="P625" s="99" t="s">
        <v>262</v>
      </c>
      <c r="Q625" s="99" t="s">
        <v>80</v>
      </c>
      <c r="R625" s="99"/>
      <c r="S625" s="99"/>
    </row>
    <row r="626" spans="1:19" x14ac:dyDescent="0.25">
      <c r="A626" s="97" t="s">
        <v>3592</v>
      </c>
      <c r="B626" s="98">
        <v>25</v>
      </c>
      <c r="C626" s="99" t="s">
        <v>3616</v>
      </c>
      <c r="D626" s="99" t="s">
        <v>6333</v>
      </c>
      <c r="E626" s="99"/>
      <c r="F626" s="99"/>
      <c r="G626" s="43" t="s">
        <v>4709</v>
      </c>
      <c r="H626" s="43" t="s">
        <v>4710</v>
      </c>
      <c r="I626" s="99"/>
      <c r="J626" s="99" t="s">
        <v>6790</v>
      </c>
      <c r="K626" s="99"/>
      <c r="L626" s="43" t="s">
        <v>6769</v>
      </c>
      <c r="M626" s="127">
        <v>0</v>
      </c>
      <c r="N626" s="43" t="s">
        <v>7779</v>
      </c>
      <c r="O626" s="43" t="s">
        <v>7784</v>
      </c>
      <c r="P626" s="99" t="s">
        <v>262</v>
      </c>
      <c r="Q626" s="99" t="s">
        <v>80</v>
      </c>
      <c r="R626" s="99"/>
      <c r="S626" s="99"/>
    </row>
    <row r="627" spans="1:19" x14ac:dyDescent="0.25">
      <c r="A627" s="97" t="s">
        <v>3592</v>
      </c>
      <c r="B627" s="98">
        <v>25</v>
      </c>
      <c r="C627" s="99" t="s">
        <v>3615</v>
      </c>
      <c r="D627" s="99" t="s">
        <v>6334</v>
      </c>
      <c r="E627" s="99"/>
      <c r="F627" s="99"/>
      <c r="G627" s="43" t="s">
        <v>4707</v>
      </c>
      <c r="H627" s="43" t="s">
        <v>4708</v>
      </c>
      <c r="I627" s="99"/>
      <c r="J627" s="99" t="s">
        <v>6790</v>
      </c>
      <c r="K627" s="99"/>
      <c r="L627" s="43" t="s">
        <v>6769</v>
      </c>
      <c r="M627" s="127">
        <v>0</v>
      </c>
      <c r="N627" s="43" t="s">
        <v>7779</v>
      </c>
      <c r="O627" s="43" t="s">
        <v>7784</v>
      </c>
      <c r="P627" s="99" t="s">
        <v>262</v>
      </c>
      <c r="Q627" s="99" t="s">
        <v>80</v>
      </c>
      <c r="R627" s="99"/>
      <c r="S627" s="99"/>
    </row>
    <row r="628" spans="1:19" x14ac:dyDescent="0.25">
      <c r="A628" s="97" t="s">
        <v>3592</v>
      </c>
      <c r="B628" s="98">
        <v>26</v>
      </c>
      <c r="C628" s="99" t="s">
        <v>3617</v>
      </c>
      <c r="D628" s="99" t="s">
        <v>6229</v>
      </c>
      <c r="E628" s="99"/>
      <c r="F628" s="99"/>
      <c r="G628" s="43" t="s">
        <v>4711</v>
      </c>
      <c r="H628" s="43" t="s">
        <v>4712</v>
      </c>
      <c r="I628" s="99"/>
      <c r="J628" s="99" t="s">
        <v>6790</v>
      </c>
      <c r="K628" s="99"/>
      <c r="L628" s="43" t="s">
        <v>6769</v>
      </c>
      <c r="M628" s="127">
        <v>0</v>
      </c>
      <c r="N628" s="43" t="s">
        <v>7779</v>
      </c>
      <c r="O628" s="43" t="s">
        <v>7784</v>
      </c>
      <c r="P628" s="99" t="s">
        <v>262</v>
      </c>
      <c r="Q628" s="99" t="s">
        <v>80</v>
      </c>
      <c r="R628" s="99"/>
      <c r="S628" s="99"/>
    </row>
    <row r="629" spans="1:19" x14ac:dyDescent="0.25">
      <c r="A629" s="97" t="s">
        <v>3592</v>
      </c>
      <c r="B629" s="98">
        <v>27</v>
      </c>
      <c r="C629" s="99" t="s">
        <v>3618</v>
      </c>
      <c r="D629" s="99" t="s">
        <v>6230</v>
      </c>
      <c r="E629" s="99"/>
      <c r="F629" s="99"/>
      <c r="G629" s="43" t="s">
        <v>4713</v>
      </c>
      <c r="H629" s="43" t="s">
        <v>4714</v>
      </c>
      <c r="I629" s="99"/>
      <c r="J629" s="99" t="s">
        <v>6790</v>
      </c>
      <c r="K629" s="99"/>
      <c r="L629" s="43" t="s">
        <v>6769</v>
      </c>
      <c r="M629" s="127">
        <v>0</v>
      </c>
      <c r="N629" s="43" t="s">
        <v>7779</v>
      </c>
      <c r="O629" s="43" t="s">
        <v>7784</v>
      </c>
      <c r="P629" s="99" t="s">
        <v>262</v>
      </c>
      <c r="Q629" s="99" t="s">
        <v>80</v>
      </c>
      <c r="R629" s="99"/>
      <c r="S629" s="99"/>
    </row>
    <row r="630" spans="1:19" x14ac:dyDescent="0.25">
      <c r="A630" s="97" t="s">
        <v>3634</v>
      </c>
      <c r="B630" s="102">
        <v>-99</v>
      </c>
      <c r="C630" s="99" t="s">
        <v>3463</v>
      </c>
      <c r="D630" s="47"/>
      <c r="E630" s="99"/>
      <c r="F630" s="99"/>
      <c r="G630" s="43" t="s">
        <v>3463</v>
      </c>
      <c r="H630" s="46"/>
      <c r="I630" s="99"/>
      <c r="J630" s="99" t="s">
        <v>6790</v>
      </c>
      <c r="K630" s="99"/>
      <c r="L630" s="103" t="s">
        <v>91</v>
      </c>
      <c r="M630" s="119" t="s">
        <v>7778</v>
      </c>
      <c r="N630" s="103" t="s">
        <v>7780</v>
      </c>
      <c r="O630" s="103"/>
      <c r="P630" s="99"/>
      <c r="Q630" s="99" t="s">
        <v>80</v>
      </c>
      <c r="R630" s="99"/>
      <c r="S630" s="99"/>
    </row>
    <row r="631" spans="1:19" x14ac:dyDescent="0.25">
      <c r="A631" s="101" t="s">
        <v>3634</v>
      </c>
      <c r="B631" s="88">
        <v>1</v>
      </c>
      <c r="C631" s="89" t="s">
        <v>93</v>
      </c>
      <c r="D631" s="89" t="s">
        <v>1468</v>
      </c>
      <c r="E631" s="90"/>
      <c r="F631" s="89" t="s">
        <v>6928</v>
      </c>
      <c r="G631" s="89" t="s">
        <v>277</v>
      </c>
      <c r="H631" s="89" t="s">
        <v>278</v>
      </c>
      <c r="I631" s="89" t="s">
        <v>1848</v>
      </c>
      <c r="J631" s="91" t="s">
        <v>6790</v>
      </c>
      <c r="K631" s="91"/>
      <c r="L631" s="89" t="s">
        <v>91</v>
      </c>
      <c r="M631" s="128" t="s">
        <v>7778</v>
      </c>
      <c r="N631" s="91" t="s">
        <v>7780</v>
      </c>
      <c r="O631" s="91" t="s">
        <v>7783</v>
      </c>
      <c r="P631" s="101" t="s">
        <v>91</v>
      </c>
      <c r="Q631" s="101" t="s">
        <v>80</v>
      </c>
      <c r="R631" s="101"/>
      <c r="S631" s="101"/>
    </row>
    <row r="632" spans="1:19" x14ac:dyDescent="0.25">
      <c r="A632" s="97" t="s">
        <v>3634</v>
      </c>
      <c r="B632" s="98">
        <v>2</v>
      </c>
      <c r="C632" s="99" t="s">
        <v>3464</v>
      </c>
      <c r="D632" s="47" t="s">
        <v>6834</v>
      </c>
      <c r="E632" s="99"/>
      <c r="F632" s="99"/>
      <c r="G632" s="43" t="s">
        <v>465</v>
      </c>
      <c r="H632" s="43" t="s">
        <v>4403</v>
      </c>
      <c r="I632" s="99"/>
      <c r="J632" s="99" t="s">
        <v>6790</v>
      </c>
      <c r="K632" s="99"/>
      <c r="L632" s="87" t="s">
        <v>6770</v>
      </c>
      <c r="M632" s="134" t="s">
        <v>7778</v>
      </c>
      <c r="N632" s="87" t="s">
        <v>7780</v>
      </c>
      <c r="O632" s="87" t="s">
        <v>7783</v>
      </c>
      <c r="P632" s="99" t="s">
        <v>100</v>
      </c>
      <c r="Q632" s="99" t="s">
        <v>80</v>
      </c>
      <c r="R632" s="99"/>
      <c r="S632" s="99"/>
    </row>
    <row r="633" spans="1:19" x14ac:dyDescent="0.25">
      <c r="A633" s="101" t="s">
        <v>3634</v>
      </c>
      <c r="B633" s="88">
        <v>3</v>
      </c>
      <c r="C633" s="89" t="s">
        <v>116</v>
      </c>
      <c r="D633" s="89" t="s">
        <v>5963</v>
      </c>
      <c r="E633" s="90"/>
      <c r="F633" s="89"/>
      <c r="G633" s="89" t="s">
        <v>318</v>
      </c>
      <c r="H633" s="89"/>
      <c r="I633" s="89"/>
      <c r="J633" s="91" t="s">
        <v>6790</v>
      </c>
      <c r="K633" s="91"/>
      <c r="L633" s="48" t="s">
        <v>91</v>
      </c>
      <c r="M633" s="132" t="s">
        <v>7778</v>
      </c>
      <c r="N633" s="50" t="s">
        <v>7780</v>
      </c>
      <c r="O633" s="50" t="s">
        <v>7783</v>
      </c>
      <c r="P633" s="101" t="s">
        <v>100</v>
      </c>
      <c r="Q633" s="101" t="s">
        <v>80</v>
      </c>
      <c r="R633" s="99" t="s">
        <v>6774</v>
      </c>
      <c r="S633" s="99"/>
    </row>
    <row r="634" spans="1:19" x14ac:dyDescent="0.25">
      <c r="A634" s="101" t="s">
        <v>3634</v>
      </c>
      <c r="B634" s="88">
        <v>4</v>
      </c>
      <c r="C634" s="101" t="s">
        <v>2085</v>
      </c>
      <c r="D634" s="90" t="s">
        <v>6822</v>
      </c>
      <c r="E634" s="101"/>
      <c r="F634" s="101"/>
      <c r="G634" s="90" t="s">
        <v>2509</v>
      </c>
      <c r="H634" s="90" t="s">
        <v>2290</v>
      </c>
      <c r="I634" s="101"/>
      <c r="J634" s="101" t="s">
        <v>6790</v>
      </c>
      <c r="K634" s="101"/>
      <c r="L634" s="101" t="s">
        <v>6770</v>
      </c>
      <c r="M634" s="102" t="s">
        <v>7778</v>
      </c>
      <c r="N634" s="101" t="s">
        <v>7779</v>
      </c>
      <c r="O634" s="101" t="s">
        <v>7783</v>
      </c>
      <c r="P634" s="101" t="s">
        <v>100</v>
      </c>
      <c r="Q634" s="101" t="s">
        <v>80</v>
      </c>
      <c r="R634" s="101"/>
      <c r="S634" s="101"/>
    </row>
    <row r="635" spans="1:19" x14ac:dyDescent="0.25">
      <c r="A635" s="97" t="s">
        <v>3634</v>
      </c>
      <c r="B635" s="98">
        <v>5</v>
      </c>
      <c r="C635" s="99" t="s">
        <v>3638</v>
      </c>
      <c r="D635" s="43" t="s">
        <v>6231</v>
      </c>
      <c r="E635" s="99"/>
      <c r="F635" s="99"/>
      <c r="G635" s="43" t="s">
        <v>4748</v>
      </c>
      <c r="H635" s="43" t="s">
        <v>4749</v>
      </c>
      <c r="I635" s="99"/>
      <c r="J635" s="99" t="s">
        <v>6790</v>
      </c>
      <c r="K635" s="99"/>
      <c r="L635" s="43" t="s">
        <v>6769</v>
      </c>
      <c r="M635" s="127">
        <v>0</v>
      </c>
      <c r="N635" s="43" t="s">
        <v>7779</v>
      </c>
      <c r="O635" s="43" t="s">
        <v>7784</v>
      </c>
      <c r="P635" s="99" t="s">
        <v>262</v>
      </c>
      <c r="Q635" s="99" t="s">
        <v>80</v>
      </c>
      <c r="R635" s="99"/>
      <c r="S635" s="99"/>
    </row>
    <row r="636" spans="1:19" x14ac:dyDescent="0.25">
      <c r="A636" s="97" t="s">
        <v>3634</v>
      </c>
      <c r="B636" s="98">
        <v>6</v>
      </c>
      <c r="C636" s="99" t="s">
        <v>3637</v>
      </c>
      <c r="D636" s="43" t="s">
        <v>6348</v>
      </c>
      <c r="E636" s="99"/>
      <c r="F636" s="99"/>
      <c r="G636" s="43" t="s">
        <v>4746</v>
      </c>
      <c r="H636" s="43" t="s">
        <v>4747</v>
      </c>
      <c r="I636" s="99"/>
      <c r="J636" s="99" t="s">
        <v>6790</v>
      </c>
      <c r="K636" s="99"/>
      <c r="L636" s="43" t="s">
        <v>6769</v>
      </c>
      <c r="M636" s="127">
        <v>0</v>
      </c>
      <c r="N636" s="43" t="s">
        <v>7779</v>
      </c>
      <c r="O636" s="43" t="s">
        <v>7784</v>
      </c>
      <c r="P636" s="99" t="s">
        <v>262</v>
      </c>
      <c r="Q636" s="99" t="s">
        <v>80</v>
      </c>
      <c r="R636" s="99"/>
      <c r="S636" s="99"/>
    </row>
    <row r="637" spans="1:19" x14ac:dyDescent="0.25">
      <c r="A637" s="97" t="s">
        <v>3634</v>
      </c>
      <c r="B637" s="98">
        <v>7</v>
      </c>
      <c r="C637" s="99" t="s">
        <v>3639</v>
      </c>
      <c r="D637" s="99" t="s">
        <v>6349</v>
      </c>
      <c r="E637" s="99"/>
      <c r="F637" s="99"/>
      <c r="G637" s="43" t="s">
        <v>4750</v>
      </c>
      <c r="H637" s="55" t="s">
        <v>4751</v>
      </c>
      <c r="I637" s="99"/>
      <c r="J637" s="99" t="s">
        <v>6790</v>
      </c>
      <c r="K637" s="99"/>
      <c r="L637" s="43" t="s">
        <v>6769</v>
      </c>
      <c r="M637" s="127">
        <v>0</v>
      </c>
      <c r="N637" s="43" t="s">
        <v>7779</v>
      </c>
      <c r="O637" s="43" t="s">
        <v>7784</v>
      </c>
      <c r="P637" s="99" t="s">
        <v>262</v>
      </c>
      <c r="Q637" s="99" t="s">
        <v>80</v>
      </c>
      <c r="R637" s="99"/>
      <c r="S637" s="99"/>
    </row>
    <row r="638" spans="1:19" x14ac:dyDescent="0.25">
      <c r="A638" s="97" t="s">
        <v>3634</v>
      </c>
      <c r="B638" s="98">
        <v>8</v>
      </c>
      <c r="C638" s="99" t="s">
        <v>3636</v>
      </c>
      <c r="D638" s="99" t="s">
        <v>6350</v>
      </c>
      <c r="E638" s="99"/>
      <c r="F638" s="99"/>
      <c r="G638" s="43" t="s">
        <v>4744</v>
      </c>
      <c r="H638" s="55" t="s">
        <v>4745</v>
      </c>
      <c r="I638" s="99"/>
      <c r="J638" s="99" t="s">
        <v>6790</v>
      </c>
      <c r="K638" s="99"/>
      <c r="L638" s="43" t="s">
        <v>6769</v>
      </c>
      <c r="M638" s="127">
        <v>0</v>
      </c>
      <c r="N638" s="43" t="s">
        <v>7779</v>
      </c>
      <c r="O638" s="43" t="s">
        <v>7784</v>
      </c>
      <c r="P638" s="99" t="s">
        <v>262</v>
      </c>
      <c r="Q638" s="99" t="s">
        <v>80</v>
      </c>
      <c r="R638" s="99"/>
      <c r="S638" s="99"/>
    </row>
    <row r="639" spans="1:19" x14ac:dyDescent="0.25">
      <c r="A639" s="97" t="s">
        <v>3634</v>
      </c>
      <c r="B639" s="98">
        <v>9</v>
      </c>
      <c r="C639" s="99" t="s">
        <v>3640</v>
      </c>
      <c r="D639" s="99" t="s">
        <v>6351</v>
      </c>
      <c r="E639" s="99"/>
      <c r="F639" s="99"/>
      <c r="G639" s="43" t="s">
        <v>4752</v>
      </c>
      <c r="H639" s="55" t="s">
        <v>4753</v>
      </c>
      <c r="I639" s="99"/>
      <c r="J639" s="99" t="s">
        <v>6790</v>
      </c>
      <c r="K639" s="99"/>
      <c r="L639" s="43" t="s">
        <v>6769</v>
      </c>
      <c r="M639" s="127">
        <v>0</v>
      </c>
      <c r="N639" s="43" t="s">
        <v>7779</v>
      </c>
      <c r="O639" s="43" t="s">
        <v>7784</v>
      </c>
      <c r="P639" s="99" t="s">
        <v>262</v>
      </c>
      <c r="Q639" s="99" t="s">
        <v>80</v>
      </c>
      <c r="R639" s="99"/>
      <c r="S639" s="99"/>
    </row>
    <row r="640" spans="1:19" x14ac:dyDescent="0.25">
      <c r="A640" s="97" t="s">
        <v>3634</v>
      </c>
      <c r="B640" s="98">
        <v>10</v>
      </c>
      <c r="C640" s="99" t="s">
        <v>3635</v>
      </c>
      <c r="D640" s="99" t="s">
        <v>6352</v>
      </c>
      <c r="E640" s="99"/>
      <c r="F640" s="99"/>
      <c r="G640" s="43" t="s">
        <v>4742</v>
      </c>
      <c r="H640" s="55" t="s">
        <v>4743</v>
      </c>
      <c r="I640" s="99"/>
      <c r="J640" s="99" t="s">
        <v>6790</v>
      </c>
      <c r="K640" s="99"/>
      <c r="L640" s="43" t="s">
        <v>6769</v>
      </c>
      <c r="M640" s="127">
        <v>0</v>
      </c>
      <c r="N640" s="43" t="s">
        <v>7779</v>
      </c>
      <c r="O640" s="43" t="s">
        <v>7784</v>
      </c>
      <c r="P640" s="99" t="s">
        <v>262</v>
      </c>
      <c r="Q640" s="99" t="s">
        <v>80</v>
      </c>
      <c r="R640" s="99"/>
      <c r="S640" s="99"/>
    </row>
    <row r="641" spans="1:19" x14ac:dyDescent="0.25">
      <c r="A641" s="97" t="s">
        <v>3634</v>
      </c>
      <c r="B641" s="98">
        <v>11</v>
      </c>
      <c r="C641" s="99" t="s">
        <v>3641</v>
      </c>
      <c r="D641" s="99" t="s">
        <v>6353</v>
      </c>
      <c r="E641" s="99"/>
      <c r="F641" s="99"/>
      <c r="G641" s="43" t="s">
        <v>4754</v>
      </c>
      <c r="H641" s="43" t="s">
        <v>4755</v>
      </c>
      <c r="I641" s="99"/>
      <c r="J641" s="99" t="s">
        <v>6790</v>
      </c>
      <c r="K641" s="99"/>
      <c r="L641" s="43" t="s">
        <v>6769</v>
      </c>
      <c r="M641" s="127">
        <v>0</v>
      </c>
      <c r="N641" s="43" t="s">
        <v>7779</v>
      </c>
      <c r="O641" s="43" t="s">
        <v>7784</v>
      </c>
      <c r="P641" s="99" t="s">
        <v>5679</v>
      </c>
      <c r="Q641" s="99" t="s">
        <v>80</v>
      </c>
      <c r="R641" s="99"/>
      <c r="S641" s="99"/>
    </row>
    <row r="642" spans="1:19" x14ac:dyDescent="0.25">
      <c r="A642" s="97" t="s">
        <v>3619</v>
      </c>
      <c r="B642" s="102">
        <v>-99</v>
      </c>
      <c r="C642" s="99" t="s">
        <v>3463</v>
      </c>
      <c r="D642" s="47"/>
      <c r="E642" s="99"/>
      <c r="F642" s="99"/>
      <c r="G642" s="43" t="s">
        <v>3463</v>
      </c>
      <c r="H642" s="46"/>
      <c r="I642" s="99"/>
      <c r="J642" s="99" t="s">
        <v>6790</v>
      </c>
      <c r="K642" s="99"/>
      <c r="L642" s="103" t="s">
        <v>91</v>
      </c>
      <c r="M642" s="119" t="s">
        <v>7778</v>
      </c>
      <c r="N642" s="103" t="s">
        <v>7780</v>
      </c>
      <c r="O642" s="103"/>
      <c r="P642" s="99"/>
      <c r="Q642" s="99" t="s">
        <v>80</v>
      </c>
      <c r="R642" s="99"/>
      <c r="S642" s="99"/>
    </row>
    <row r="643" spans="1:19" x14ac:dyDescent="0.25">
      <c r="A643" s="101" t="s">
        <v>3619</v>
      </c>
      <c r="B643" s="88">
        <v>1</v>
      </c>
      <c r="C643" s="89" t="s">
        <v>93</v>
      </c>
      <c r="D643" s="89" t="s">
        <v>1468</v>
      </c>
      <c r="E643" s="90"/>
      <c r="F643" s="89" t="s">
        <v>6928</v>
      </c>
      <c r="G643" s="89" t="s">
        <v>277</v>
      </c>
      <c r="H643" s="89" t="s">
        <v>278</v>
      </c>
      <c r="I643" s="89" t="s">
        <v>1848</v>
      </c>
      <c r="J643" s="91" t="s">
        <v>6790</v>
      </c>
      <c r="K643" s="91"/>
      <c r="L643" s="89" t="s">
        <v>91</v>
      </c>
      <c r="M643" s="128" t="s">
        <v>7778</v>
      </c>
      <c r="N643" s="91" t="s">
        <v>7780</v>
      </c>
      <c r="O643" s="91" t="s">
        <v>7783</v>
      </c>
      <c r="P643" s="101" t="s">
        <v>91</v>
      </c>
      <c r="Q643" s="101" t="s">
        <v>80</v>
      </c>
      <c r="R643" s="101"/>
      <c r="S643" s="101"/>
    </row>
    <row r="644" spans="1:19" x14ac:dyDescent="0.25">
      <c r="A644" s="97" t="s">
        <v>3619</v>
      </c>
      <c r="B644" s="98">
        <v>2</v>
      </c>
      <c r="C644" s="99" t="s">
        <v>3464</v>
      </c>
      <c r="D644" s="47" t="s">
        <v>6834</v>
      </c>
      <c r="E644" s="99"/>
      <c r="F644" s="99"/>
      <c r="G644" s="43" t="s">
        <v>465</v>
      </c>
      <c r="H644" s="43" t="s">
        <v>4403</v>
      </c>
      <c r="I644" s="99"/>
      <c r="J644" s="99" t="s">
        <v>6790</v>
      </c>
      <c r="K644" s="99"/>
      <c r="L644" s="87" t="s">
        <v>6770</v>
      </c>
      <c r="M644" s="134" t="s">
        <v>7778</v>
      </c>
      <c r="N644" s="87" t="s">
        <v>7780</v>
      </c>
      <c r="O644" s="87" t="s">
        <v>7783</v>
      </c>
      <c r="P644" s="99" t="s">
        <v>100</v>
      </c>
      <c r="Q644" s="99" t="s">
        <v>80</v>
      </c>
      <c r="R644" s="99"/>
      <c r="S644" s="99"/>
    </row>
    <row r="645" spans="1:19" x14ac:dyDescent="0.25">
      <c r="A645" s="101" t="s">
        <v>3619</v>
      </c>
      <c r="B645" s="88">
        <v>3</v>
      </c>
      <c r="C645" s="89" t="s">
        <v>116</v>
      </c>
      <c r="D645" s="89" t="s">
        <v>5963</v>
      </c>
      <c r="E645" s="90"/>
      <c r="F645" s="89"/>
      <c r="G645" s="89" t="s">
        <v>318</v>
      </c>
      <c r="H645" s="89"/>
      <c r="I645" s="89"/>
      <c r="J645" s="91" t="s">
        <v>6790</v>
      </c>
      <c r="K645" s="91"/>
      <c r="L645" s="48" t="s">
        <v>91</v>
      </c>
      <c r="M645" s="132" t="s">
        <v>7778</v>
      </c>
      <c r="N645" s="50" t="s">
        <v>7780</v>
      </c>
      <c r="O645" s="50" t="s">
        <v>7783</v>
      </c>
      <c r="P645" s="101" t="s">
        <v>100</v>
      </c>
      <c r="Q645" s="101" t="s">
        <v>80</v>
      </c>
      <c r="R645" s="99" t="s">
        <v>6774</v>
      </c>
      <c r="S645" s="99"/>
    </row>
    <row r="646" spans="1:19" x14ac:dyDescent="0.25">
      <c r="A646" s="101" t="s">
        <v>3619</v>
      </c>
      <c r="B646" s="88">
        <v>4</v>
      </c>
      <c r="C646" s="101" t="s">
        <v>2085</v>
      </c>
      <c r="D646" s="90" t="s">
        <v>6822</v>
      </c>
      <c r="E646" s="101"/>
      <c r="F646" s="101"/>
      <c r="G646" s="90" t="s">
        <v>2509</v>
      </c>
      <c r="H646" s="90" t="s">
        <v>2290</v>
      </c>
      <c r="I646" s="101"/>
      <c r="J646" s="101" t="s">
        <v>6790</v>
      </c>
      <c r="K646" s="101"/>
      <c r="L646" s="101" t="s">
        <v>6770</v>
      </c>
      <c r="M646" s="102" t="s">
        <v>7778</v>
      </c>
      <c r="N646" s="101" t="s">
        <v>7779</v>
      </c>
      <c r="O646" s="101" t="s">
        <v>7783</v>
      </c>
      <c r="P646" s="101" t="s">
        <v>100</v>
      </c>
      <c r="Q646" s="101" t="s">
        <v>80</v>
      </c>
      <c r="R646" s="101"/>
      <c r="S646" s="101"/>
    </row>
    <row r="647" spans="1:19" x14ac:dyDescent="0.25">
      <c r="A647" s="97" t="s">
        <v>3619</v>
      </c>
      <c r="B647" s="98">
        <v>5</v>
      </c>
      <c r="C647" s="99" t="s">
        <v>3620</v>
      </c>
      <c r="D647" s="99" t="s">
        <v>6354</v>
      </c>
      <c r="E647" s="99"/>
      <c r="F647" s="99"/>
      <c r="G647" s="43" t="s">
        <v>4715</v>
      </c>
      <c r="H647" s="43" t="s">
        <v>4716</v>
      </c>
      <c r="I647" s="99"/>
      <c r="J647" s="99" t="s">
        <v>6790</v>
      </c>
      <c r="K647" s="99"/>
      <c r="L647" s="43" t="s">
        <v>6769</v>
      </c>
      <c r="M647" s="127">
        <v>0</v>
      </c>
      <c r="N647" s="43" t="s">
        <v>7779</v>
      </c>
      <c r="O647" s="43" t="s">
        <v>7784</v>
      </c>
      <c r="P647" s="99" t="s">
        <v>165</v>
      </c>
      <c r="Q647" s="99" t="s">
        <v>80</v>
      </c>
      <c r="R647" s="99"/>
      <c r="S647" s="99"/>
    </row>
    <row r="648" spans="1:19" x14ac:dyDescent="0.25">
      <c r="A648" s="97" t="s">
        <v>3619</v>
      </c>
      <c r="B648" s="98">
        <v>6</v>
      </c>
      <c r="C648" s="99" t="s">
        <v>3621</v>
      </c>
      <c r="D648" s="99" t="s">
        <v>6356</v>
      </c>
      <c r="E648" s="99"/>
      <c r="F648" s="99"/>
      <c r="G648" s="43" t="s">
        <v>4717</v>
      </c>
      <c r="H648" s="43" t="s">
        <v>4718</v>
      </c>
      <c r="I648" s="99"/>
      <c r="J648" s="99" t="s">
        <v>6790</v>
      </c>
      <c r="K648" s="99"/>
      <c r="L648" s="43" t="s">
        <v>6769</v>
      </c>
      <c r="M648" s="127">
        <v>0</v>
      </c>
      <c r="N648" s="43" t="s">
        <v>7779</v>
      </c>
      <c r="O648" s="43" t="s">
        <v>7784</v>
      </c>
      <c r="P648" s="99" t="s">
        <v>165</v>
      </c>
      <c r="Q648" s="99" t="s">
        <v>80</v>
      </c>
      <c r="R648" s="99"/>
      <c r="S648" s="99"/>
    </row>
    <row r="649" spans="1:19" x14ac:dyDescent="0.25">
      <c r="A649" s="97" t="s">
        <v>3619</v>
      </c>
      <c r="B649" s="98">
        <v>7</v>
      </c>
      <c r="C649" s="103" t="s">
        <v>3622</v>
      </c>
      <c r="D649" s="99" t="s">
        <v>6344</v>
      </c>
      <c r="E649" s="99"/>
      <c r="F649" s="99"/>
      <c r="G649" s="43" t="s">
        <v>4719</v>
      </c>
      <c r="H649" s="43" t="s">
        <v>4720</v>
      </c>
      <c r="I649" s="99"/>
      <c r="J649" s="99" t="s">
        <v>6790</v>
      </c>
      <c r="K649" s="99"/>
      <c r="L649" s="43" t="s">
        <v>6769</v>
      </c>
      <c r="M649" s="127">
        <v>0</v>
      </c>
      <c r="N649" s="43" t="s">
        <v>7779</v>
      </c>
      <c r="O649" s="43" t="s">
        <v>7784</v>
      </c>
      <c r="P649" s="99" t="s">
        <v>165</v>
      </c>
      <c r="Q649" s="99" t="s">
        <v>80</v>
      </c>
      <c r="R649" s="99"/>
      <c r="S649" s="99"/>
    </row>
    <row r="650" spans="1:19" x14ac:dyDescent="0.25">
      <c r="A650" s="97" t="s">
        <v>3619</v>
      </c>
      <c r="B650" s="98">
        <v>8</v>
      </c>
      <c r="C650" s="99" t="s">
        <v>3623</v>
      </c>
      <c r="D650" s="99" t="s">
        <v>6357</v>
      </c>
      <c r="E650" s="99"/>
      <c r="F650" s="99"/>
      <c r="G650" s="43" t="s">
        <v>4721</v>
      </c>
      <c r="H650" s="43" t="s">
        <v>4722</v>
      </c>
      <c r="I650" s="99"/>
      <c r="J650" s="99" t="s">
        <v>6790</v>
      </c>
      <c r="K650" s="99"/>
      <c r="L650" s="43" t="s">
        <v>6769</v>
      </c>
      <c r="M650" s="127">
        <v>0</v>
      </c>
      <c r="N650" s="43" t="s">
        <v>7779</v>
      </c>
      <c r="O650" s="43" t="s">
        <v>7784</v>
      </c>
      <c r="P650" s="99" t="s">
        <v>165</v>
      </c>
      <c r="Q650" s="99" t="s">
        <v>80</v>
      </c>
      <c r="R650" s="99"/>
      <c r="S650" s="99"/>
    </row>
    <row r="651" spans="1:19" x14ac:dyDescent="0.25">
      <c r="A651" s="97" t="s">
        <v>3619</v>
      </c>
      <c r="B651" s="98">
        <v>9</v>
      </c>
      <c r="C651" s="99" t="s">
        <v>3624</v>
      </c>
      <c r="D651" s="99" t="s">
        <v>6345</v>
      </c>
      <c r="E651" s="99"/>
      <c r="F651" s="99"/>
      <c r="G651" s="43" t="s">
        <v>4723</v>
      </c>
      <c r="H651" s="43" t="s">
        <v>4724</v>
      </c>
      <c r="I651" s="99"/>
      <c r="J651" s="99" t="s">
        <v>6790</v>
      </c>
      <c r="K651" s="99"/>
      <c r="L651" s="43" t="s">
        <v>6769</v>
      </c>
      <c r="M651" s="127">
        <v>0</v>
      </c>
      <c r="N651" s="43" t="s">
        <v>7779</v>
      </c>
      <c r="O651" s="43" t="s">
        <v>7784</v>
      </c>
      <c r="P651" s="99" t="s">
        <v>165</v>
      </c>
      <c r="Q651" s="99" t="s">
        <v>80</v>
      </c>
      <c r="R651" s="99"/>
      <c r="S651" s="99"/>
    </row>
    <row r="652" spans="1:19" x14ac:dyDescent="0.25">
      <c r="A652" s="97" t="s">
        <v>3619</v>
      </c>
      <c r="B652" s="98">
        <v>10</v>
      </c>
      <c r="C652" s="99" t="s">
        <v>3625</v>
      </c>
      <c r="D652" s="99" t="s">
        <v>6358</v>
      </c>
      <c r="E652" s="99"/>
      <c r="F652" s="99"/>
      <c r="G652" s="43" t="s">
        <v>4725</v>
      </c>
      <c r="H652" s="43" t="s">
        <v>4726</v>
      </c>
      <c r="I652" s="99"/>
      <c r="J652" s="99" t="s">
        <v>6790</v>
      </c>
      <c r="K652" s="99"/>
      <c r="L652" s="43" t="s">
        <v>6769</v>
      </c>
      <c r="M652" s="127">
        <v>0</v>
      </c>
      <c r="N652" s="43" t="s">
        <v>7779</v>
      </c>
      <c r="O652" s="43" t="s">
        <v>7784</v>
      </c>
      <c r="P652" s="99" t="s">
        <v>165</v>
      </c>
      <c r="Q652" s="99" t="s">
        <v>80</v>
      </c>
      <c r="R652" s="99"/>
      <c r="S652" s="99"/>
    </row>
    <row r="653" spans="1:19" x14ac:dyDescent="0.25">
      <c r="A653" s="97" t="s">
        <v>3619</v>
      </c>
      <c r="B653" s="98">
        <v>11</v>
      </c>
      <c r="C653" s="99" t="s">
        <v>3626</v>
      </c>
      <c r="D653" s="99" t="s">
        <v>6346</v>
      </c>
      <c r="E653" s="99"/>
      <c r="F653" s="99"/>
      <c r="G653" s="43" t="s">
        <v>4727</v>
      </c>
      <c r="H653" s="43" t="s">
        <v>4728</v>
      </c>
      <c r="I653" s="99"/>
      <c r="J653" s="99" t="s">
        <v>6790</v>
      </c>
      <c r="K653" s="99"/>
      <c r="L653" s="43" t="s">
        <v>6769</v>
      </c>
      <c r="M653" s="127">
        <v>0</v>
      </c>
      <c r="N653" s="43" t="s">
        <v>7779</v>
      </c>
      <c r="O653" s="43" t="s">
        <v>7784</v>
      </c>
      <c r="P653" s="99" t="s">
        <v>165</v>
      </c>
      <c r="Q653" s="99" t="s">
        <v>80</v>
      </c>
      <c r="R653" s="99"/>
      <c r="S653" s="99"/>
    </row>
    <row r="654" spans="1:19" x14ac:dyDescent="0.25">
      <c r="A654" s="97" t="s">
        <v>3619</v>
      </c>
      <c r="B654" s="98">
        <v>12</v>
      </c>
      <c r="C654" s="99" t="s">
        <v>3627</v>
      </c>
      <c r="D654" s="99" t="s">
        <v>6359</v>
      </c>
      <c r="E654" s="99"/>
      <c r="F654" s="99"/>
      <c r="G654" s="43" t="s">
        <v>4729</v>
      </c>
      <c r="H654" s="43" t="s">
        <v>4730</v>
      </c>
      <c r="I654" s="99"/>
      <c r="J654" s="99" t="s">
        <v>6790</v>
      </c>
      <c r="K654" s="99"/>
      <c r="L654" s="43" t="s">
        <v>6769</v>
      </c>
      <c r="M654" s="127">
        <v>0</v>
      </c>
      <c r="N654" s="43" t="s">
        <v>7779</v>
      </c>
      <c r="O654" s="43" t="s">
        <v>7784</v>
      </c>
      <c r="P654" s="99" t="s">
        <v>165</v>
      </c>
      <c r="Q654" s="99" t="s">
        <v>80</v>
      </c>
      <c r="R654" s="99"/>
      <c r="S654" s="99"/>
    </row>
    <row r="655" spans="1:19" x14ac:dyDescent="0.25">
      <c r="A655" s="97" t="s">
        <v>3619</v>
      </c>
      <c r="B655" s="98">
        <v>13</v>
      </c>
      <c r="C655" s="99" t="s">
        <v>3628</v>
      </c>
      <c r="D655" s="99" t="s">
        <v>6360</v>
      </c>
      <c r="E655" s="99"/>
      <c r="F655" s="99"/>
      <c r="G655" s="43" t="s">
        <v>4731</v>
      </c>
      <c r="H655" s="43" t="s">
        <v>4732</v>
      </c>
      <c r="I655" s="99"/>
      <c r="J655" s="99" t="s">
        <v>6790</v>
      </c>
      <c r="K655" s="99"/>
      <c r="L655" s="43" t="s">
        <v>6769</v>
      </c>
      <c r="M655" s="127">
        <v>0</v>
      </c>
      <c r="N655" s="43" t="s">
        <v>7779</v>
      </c>
      <c r="O655" s="43" t="s">
        <v>7784</v>
      </c>
      <c r="P655" s="99" t="s">
        <v>165</v>
      </c>
      <c r="Q655" s="99" t="s">
        <v>80</v>
      </c>
      <c r="R655" s="99"/>
      <c r="S655" s="99"/>
    </row>
    <row r="656" spans="1:19" x14ac:dyDescent="0.25">
      <c r="A656" s="97" t="s">
        <v>3619</v>
      </c>
      <c r="B656" s="98">
        <v>14</v>
      </c>
      <c r="C656" s="99" t="s">
        <v>3629</v>
      </c>
      <c r="D656" s="43" t="s">
        <v>6363</v>
      </c>
      <c r="E656" s="99"/>
      <c r="F656" s="99"/>
      <c r="G656" s="43" t="s">
        <v>4733</v>
      </c>
      <c r="H656" s="43" t="s">
        <v>4734</v>
      </c>
      <c r="I656" s="99"/>
      <c r="J656" s="99" t="s">
        <v>6790</v>
      </c>
      <c r="K656" s="99"/>
      <c r="L656" s="43" t="s">
        <v>6769</v>
      </c>
      <c r="M656" s="127">
        <v>0</v>
      </c>
      <c r="N656" s="43" t="s">
        <v>7779</v>
      </c>
      <c r="O656" s="43" t="s">
        <v>7784</v>
      </c>
      <c r="P656" s="99" t="s">
        <v>5665</v>
      </c>
      <c r="Q656" s="99" t="s">
        <v>80</v>
      </c>
      <c r="R656" s="99"/>
      <c r="S656" s="99"/>
    </row>
    <row r="657" spans="1:19" x14ac:dyDescent="0.25">
      <c r="A657" s="97" t="s">
        <v>3619</v>
      </c>
      <c r="B657" s="98">
        <v>15</v>
      </c>
      <c r="C657" s="99" t="s">
        <v>3630</v>
      </c>
      <c r="D657" s="99" t="s">
        <v>6355</v>
      </c>
      <c r="E657" s="99"/>
      <c r="F657" s="99"/>
      <c r="G657" s="43" t="s">
        <v>4735</v>
      </c>
      <c r="H657" s="43" t="s">
        <v>4736</v>
      </c>
      <c r="I657" s="99"/>
      <c r="J657" s="99" t="s">
        <v>6790</v>
      </c>
      <c r="K657" s="99"/>
      <c r="L657" s="43" t="s">
        <v>6769</v>
      </c>
      <c r="M657" s="127">
        <v>0</v>
      </c>
      <c r="N657" s="43" t="s">
        <v>7779</v>
      </c>
      <c r="O657" s="43" t="s">
        <v>7784</v>
      </c>
      <c r="P657" s="99" t="s">
        <v>165</v>
      </c>
      <c r="Q657" s="99" t="s">
        <v>80</v>
      </c>
      <c r="R657" s="99"/>
      <c r="S657" s="99"/>
    </row>
    <row r="658" spans="1:19" x14ac:dyDescent="0.25">
      <c r="A658" s="97" t="s">
        <v>3619</v>
      </c>
      <c r="B658" s="98">
        <v>16</v>
      </c>
      <c r="C658" s="99" t="s">
        <v>3631</v>
      </c>
      <c r="D658" s="99" t="s">
        <v>6361</v>
      </c>
      <c r="E658" s="99"/>
      <c r="F658" s="99"/>
      <c r="G658" s="43" t="s">
        <v>4737</v>
      </c>
      <c r="H658" s="43" t="s">
        <v>4738</v>
      </c>
      <c r="I658" s="99"/>
      <c r="J658" s="99" t="s">
        <v>6790</v>
      </c>
      <c r="K658" s="99"/>
      <c r="L658" s="43" t="s">
        <v>6769</v>
      </c>
      <c r="M658" s="127">
        <v>0</v>
      </c>
      <c r="N658" s="43" t="s">
        <v>7779</v>
      </c>
      <c r="O658" s="43" t="s">
        <v>7784</v>
      </c>
      <c r="P658" s="99" t="s">
        <v>165</v>
      </c>
      <c r="Q658" s="99" t="s">
        <v>80</v>
      </c>
      <c r="R658" s="99"/>
      <c r="S658" s="99"/>
    </row>
    <row r="659" spans="1:19" x14ac:dyDescent="0.25">
      <c r="A659" s="97" t="s">
        <v>3619</v>
      </c>
      <c r="B659" s="98">
        <v>17</v>
      </c>
      <c r="C659" s="99" t="s">
        <v>3632</v>
      </c>
      <c r="D659" s="99" t="s">
        <v>6362</v>
      </c>
      <c r="E659" s="99"/>
      <c r="F659" s="99"/>
      <c r="G659" s="43" t="s">
        <v>4739</v>
      </c>
      <c r="H659" s="43" t="s">
        <v>4740</v>
      </c>
      <c r="I659" s="99"/>
      <c r="J659" s="99" t="s">
        <v>6790</v>
      </c>
      <c r="K659" s="99"/>
      <c r="L659" s="43" t="s">
        <v>6769</v>
      </c>
      <c r="M659" s="127">
        <v>0</v>
      </c>
      <c r="N659" s="43" t="s">
        <v>7779</v>
      </c>
      <c r="O659" s="43" t="s">
        <v>7784</v>
      </c>
      <c r="P659" s="99" t="s">
        <v>165</v>
      </c>
      <c r="Q659" s="99" t="s">
        <v>80</v>
      </c>
      <c r="R659" s="99"/>
      <c r="S659" s="99"/>
    </row>
    <row r="660" spans="1:19" x14ac:dyDescent="0.25">
      <c r="A660" s="97" t="s">
        <v>3619</v>
      </c>
      <c r="B660" s="98">
        <v>18</v>
      </c>
      <c r="C660" s="99" t="s">
        <v>3633</v>
      </c>
      <c r="D660" s="43" t="s">
        <v>6347</v>
      </c>
      <c r="E660" s="99"/>
      <c r="F660" s="99"/>
      <c r="G660" s="43" t="s">
        <v>4741</v>
      </c>
      <c r="H660" s="43" t="s">
        <v>2369</v>
      </c>
      <c r="I660" s="99"/>
      <c r="J660" s="99" t="s">
        <v>6790</v>
      </c>
      <c r="K660" s="99"/>
      <c r="L660" s="43" t="s">
        <v>6769</v>
      </c>
      <c r="M660" s="127">
        <v>0</v>
      </c>
      <c r="N660" s="43" t="s">
        <v>7779</v>
      </c>
      <c r="O660" s="43" t="s">
        <v>7784</v>
      </c>
      <c r="P660" s="99" t="s">
        <v>165</v>
      </c>
      <c r="Q660" s="99" t="s">
        <v>80</v>
      </c>
      <c r="R660" s="99"/>
      <c r="S660" s="99"/>
    </row>
    <row r="661" spans="1:19" x14ac:dyDescent="0.25">
      <c r="A661" s="116" t="s">
        <v>2284</v>
      </c>
      <c r="B661" s="70">
        <v>-99</v>
      </c>
      <c r="C661" s="43" t="s">
        <v>292</v>
      </c>
      <c r="D661" s="99"/>
      <c r="E661" s="43"/>
      <c r="F661" s="99"/>
      <c r="G661" s="43" t="s">
        <v>292</v>
      </c>
      <c r="H661" s="43" t="s">
        <v>292</v>
      </c>
      <c r="I661" s="99"/>
      <c r="J661" s="43" t="s">
        <v>6790</v>
      </c>
      <c r="K661" s="43"/>
      <c r="L661" s="46" t="s">
        <v>6770</v>
      </c>
      <c r="M661" s="100" t="s">
        <v>7778</v>
      </c>
      <c r="N661" s="99" t="s">
        <v>7780</v>
      </c>
      <c r="O661" s="99"/>
      <c r="P661" s="112"/>
      <c r="Q661" s="112" t="s">
        <v>54</v>
      </c>
      <c r="R661" s="46"/>
      <c r="S661" s="46"/>
    </row>
    <row r="662" spans="1:19" x14ac:dyDescent="0.25">
      <c r="A662" s="116" t="s">
        <v>2284</v>
      </c>
      <c r="B662" s="70">
        <v>-99</v>
      </c>
      <c r="C662" s="43" t="s">
        <v>5967</v>
      </c>
      <c r="D662" s="99"/>
      <c r="E662" s="43"/>
      <c r="F662" s="99"/>
      <c r="G662" s="43" t="s">
        <v>6036</v>
      </c>
      <c r="H662" s="43" t="s">
        <v>6037</v>
      </c>
      <c r="I662" s="99"/>
      <c r="J662" s="43" t="s">
        <v>6790</v>
      </c>
      <c r="K662" s="43"/>
      <c r="L662" s="43" t="s">
        <v>6770</v>
      </c>
      <c r="M662" s="127"/>
      <c r="N662" s="43"/>
      <c r="O662" s="43"/>
      <c r="P662" s="112" t="s">
        <v>2490</v>
      </c>
      <c r="Q662" s="112" t="s">
        <v>54</v>
      </c>
      <c r="R662" s="46"/>
      <c r="S662" s="46"/>
    </row>
    <row r="663" spans="1:19" x14ac:dyDescent="0.25">
      <c r="A663" s="116" t="s">
        <v>2284</v>
      </c>
      <c r="B663" s="70">
        <v>-99</v>
      </c>
      <c r="C663" s="43" t="s">
        <v>5966</v>
      </c>
      <c r="D663" s="99"/>
      <c r="E663" s="43"/>
      <c r="F663" s="99"/>
      <c r="G663" s="43" t="s">
        <v>6034</v>
      </c>
      <c r="H663" s="43" t="s">
        <v>6035</v>
      </c>
      <c r="I663" s="99"/>
      <c r="J663" s="43" t="s">
        <v>6790</v>
      </c>
      <c r="K663" s="43"/>
      <c r="L663" s="43" t="s">
        <v>6771</v>
      </c>
      <c r="M663" s="127"/>
      <c r="N663" s="43"/>
      <c r="O663" s="43"/>
      <c r="P663" s="112" t="s">
        <v>3302</v>
      </c>
      <c r="Q663" s="112" t="s">
        <v>54</v>
      </c>
      <c r="R663" s="46"/>
      <c r="S663" s="46"/>
    </row>
    <row r="664" spans="1:19" x14ac:dyDescent="0.25">
      <c r="A664" s="101" t="s">
        <v>2284</v>
      </c>
      <c r="B664" s="88">
        <v>1</v>
      </c>
      <c r="C664" s="89" t="s">
        <v>93</v>
      </c>
      <c r="D664" s="91" t="s">
        <v>1468</v>
      </c>
      <c r="E664" s="90" t="s">
        <v>1667</v>
      </c>
      <c r="F664" s="89" t="s">
        <v>6971</v>
      </c>
      <c r="G664" s="89" t="s">
        <v>277</v>
      </c>
      <c r="H664" s="89" t="s">
        <v>278</v>
      </c>
      <c r="I664" s="89" t="s">
        <v>1848</v>
      </c>
      <c r="J664" s="91" t="s">
        <v>6790</v>
      </c>
      <c r="K664" s="91"/>
      <c r="L664" s="89" t="s">
        <v>91</v>
      </c>
      <c r="M664" s="128" t="s">
        <v>7778</v>
      </c>
      <c r="N664" s="91" t="s">
        <v>7780</v>
      </c>
      <c r="O664" s="91" t="s">
        <v>7783</v>
      </c>
      <c r="P664" s="101" t="s">
        <v>91</v>
      </c>
      <c r="Q664" s="101" t="s">
        <v>54</v>
      </c>
      <c r="R664" s="101"/>
      <c r="S664" s="101"/>
    </row>
    <row r="665" spans="1:19" x14ac:dyDescent="0.25">
      <c r="A665" s="99" t="s">
        <v>2284</v>
      </c>
      <c r="B665" s="82">
        <v>2</v>
      </c>
      <c r="C665" s="52" t="s">
        <v>120</v>
      </c>
      <c r="D665" s="50" t="s">
        <v>1467</v>
      </c>
      <c r="E665" s="49" t="s">
        <v>7528</v>
      </c>
      <c r="F665" s="47" t="s">
        <v>1683</v>
      </c>
      <c r="G665" s="50"/>
      <c r="H665" s="50"/>
      <c r="I665" s="49"/>
      <c r="J665" s="49" t="s">
        <v>6790</v>
      </c>
      <c r="K665" s="49"/>
      <c r="L665" s="47" t="s">
        <v>6770</v>
      </c>
      <c r="M665" s="129" t="s">
        <v>7778</v>
      </c>
      <c r="N665" s="49" t="s">
        <v>7780</v>
      </c>
      <c r="O665" s="49" t="s">
        <v>7783</v>
      </c>
      <c r="P665" s="99" t="s">
        <v>100</v>
      </c>
      <c r="Q665" s="99" t="s">
        <v>54</v>
      </c>
      <c r="R665" s="99"/>
      <c r="S665" s="99"/>
    </row>
    <row r="666" spans="1:19" x14ac:dyDescent="0.25">
      <c r="A666" s="99" t="s">
        <v>2284</v>
      </c>
      <c r="B666" s="82">
        <v>3</v>
      </c>
      <c r="C666" s="76" t="s">
        <v>2127</v>
      </c>
      <c r="D666" s="43" t="s">
        <v>2330</v>
      </c>
      <c r="E666" s="49" t="s">
        <v>7525</v>
      </c>
      <c r="F666" s="61" t="s">
        <v>7116</v>
      </c>
      <c r="G666" s="49" t="s">
        <v>2550</v>
      </c>
      <c r="H666" s="43" t="s">
        <v>2330</v>
      </c>
      <c r="I666" s="49"/>
      <c r="J666" s="49" t="s">
        <v>6790</v>
      </c>
      <c r="K666" s="49"/>
      <c r="L666" s="43" t="s">
        <v>91</v>
      </c>
      <c r="M666" s="127" t="s">
        <v>7778</v>
      </c>
      <c r="N666" s="43" t="s">
        <v>7779</v>
      </c>
      <c r="O666" s="43" t="s">
        <v>7783</v>
      </c>
      <c r="P666" s="99" t="s">
        <v>91</v>
      </c>
      <c r="Q666" s="99" t="s">
        <v>54</v>
      </c>
      <c r="R666" s="99"/>
      <c r="S666" s="99"/>
    </row>
    <row r="667" spans="1:19" x14ac:dyDescent="0.25">
      <c r="A667" s="99" t="s">
        <v>2284</v>
      </c>
      <c r="B667" s="82">
        <v>4</v>
      </c>
      <c r="C667" s="49" t="s">
        <v>2126</v>
      </c>
      <c r="D667" s="43" t="s">
        <v>1600</v>
      </c>
      <c r="E667" s="49" t="s">
        <v>7526</v>
      </c>
      <c r="F667" s="62" t="s">
        <v>1710</v>
      </c>
      <c r="G667" s="49" t="s">
        <v>2549</v>
      </c>
      <c r="H667" s="43" t="s">
        <v>2329</v>
      </c>
      <c r="I667" s="49"/>
      <c r="J667" s="49" t="s">
        <v>6790</v>
      </c>
      <c r="K667" s="49"/>
      <c r="L667" s="43" t="s">
        <v>153</v>
      </c>
      <c r="M667" s="127" t="s">
        <v>7778</v>
      </c>
      <c r="N667" s="43" t="s">
        <v>7779</v>
      </c>
      <c r="O667" s="43" t="s">
        <v>7783</v>
      </c>
      <c r="P667" s="99" t="s">
        <v>153</v>
      </c>
      <c r="Q667" s="99" t="s">
        <v>54</v>
      </c>
      <c r="R667" s="99"/>
      <c r="S667" s="99"/>
    </row>
    <row r="668" spans="1:19" x14ac:dyDescent="0.25">
      <c r="A668" s="99" t="s">
        <v>2284</v>
      </c>
      <c r="B668" s="82">
        <v>5</v>
      </c>
      <c r="C668" s="49" t="s">
        <v>2128</v>
      </c>
      <c r="D668" s="55" t="s">
        <v>2827</v>
      </c>
      <c r="E668" s="49" t="s">
        <v>7529</v>
      </c>
      <c r="F668" s="62" t="s">
        <v>7117</v>
      </c>
      <c r="G668" s="49" t="s">
        <v>2551</v>
      </c>
      <c r="H668" s="43" t="s">
        <v>2331</v>
      </c>
      <c r="I668" s="49"/>
      <c r="J668" s="49" t="s">
        <v>6790</v>
      </c>
      <c r="K668" s="49"/>
      <c r="L668" s="43" t="s">
        <v>91</v>
      </c>
      <c r="M668" s="127">
        <v>0</v>
      </c>
      <c r="N668" s="43" t="s">
        <v>7779</v>
      </c>
      <c r="O668" s="43" t="s">
        <v>7784</v>
      </c>
      <c r="P668" s="99" t="s">
        <v>91</v>
      </c>
      <c r="Q668" s="99" t="s">
        <v>54</v>
      </c>
      <c r="R668" s="99"/>
      <c r="S668" s="99"/>
    </row>
    <row r="669" spans="1:19" x14ac:dyDescent="0.25">
      <c r="A669" s="99" t="s">
        <v>2284</v>
      </c>
      <c r="B669" s="82">
        <v>6</v>
      </c>
      <c r="C669" s="49" t="s">
        <v>218</v>
      </c>
      <c r="D669" s="43" t="s">
        <v>1514</v>
      </c>
      <c r="E669" s="49" t="s">
        <v>7539</v>
      </c>
      <c r="F669" s="62" t="s">
        <v>7118</v>
      </c>
      <c r="G669" s="49" t="s">
        <v>2561</v>
      </c>
      <c r="H669" s="43" t="s">
        <v>523</v>
      </c>
      <c r="I669" s="49"/>
      <c r="J669" s="49" t="s">
        <v>6790</v>
      </c>
      <c r="K669" s="49"/>
      <c r="L669" s="43" t="s">
        <v>6770</v>
      </c>
      <c r="M669" s="127">
        <v>0</v>
      </c>
      <c r="N669" s="43" t="s">
        <v>7779</v>
      </c>
      <c r="O669" s="43" t="s">
        <v>7784</v>
      </c>
      <c r="P669" s="99" t="s">
        <v>100</v>
      </c>
      <c r="Q669" s="99" t="s">
        <v>54</v>
      </c>
      <c r="R669" s="99"/>
      <c r="S669" s="99"/>
    </row>
    <row r="670" spans="1:19" x14ac:dyDescent="0.25">
      <c r="A670" s="99" t="s">
        <v>2284</v>
      </c>
      <c r="B670" s="82">
        <v>7</v>
      </c>
      <c r="C670" s="49" t="s">
        <v>217</v>
      </c>
      <c r="D670" s="43" t="s">
        <v>1445</v>
      </c>
      <c r="E670" s="49" t="s">
        <v>7530</v>
      </c>
      <c r="F670" s="62" t="s">
        <v>7119</v>
      </c>
      <c r="G670" s="49" t="s">
        <v>2560</v>
      </c>
      <c r="H670" s="43" t="s">
        <v>521</v>
      </c>
      <c r="I670" s="49"/>
      <c r="J670" s="49" t="s">
        <v>6790</v>
      </c>
      <c r="K670" s="49"/>
      <c r="L670" s="43" t="s">
        <v>6769</v>
      </c>
      <c r="M670" s="127">
        <v>0</v>
      </c>
      <c r="N670" s="43" t="s">
        <v>7779</v>
      </c>
      <c r="O670" s="43" t="s">
        <v>7784</v>
      </c>
      <c r="P670" s="99" t="s">
        <v>211</v>
      </c>
      <c r="Q670" s="99" t="s">
        <v>54</v>
      </c>
      <c r="R670" s="99"/>
      <c r="S670" s="99"/>
    </row>
    <row r="671" spans="1:19" x14ac:dyDescent="0.25">
      <c r="A671" s="99" t="s">
        <v>2284</v>
      </c>
      <c r="B671" s="82">
        <v>8</v>
      </c>
      <c r="C671" s="49" t="s">
        <v>2129</v>
      </c>
      <c r="D671" s="43" t="s">
        <v>5806</v>
      </c>
      <c r="E671" s="49" t="s">
        <v>7531</v>
      </c>
      <c r="F671" s="62" t="s">
        <v>7120</v>
      </c>
      <c r="G671" s="49" t="s">
        <v>2552</v>
      </c>
      <c r="H671" s="43" t="s">
        <v>2919</v>
      </c>
      <c r="I671" s="49"/>
      <c r="J671" s="49" t="s">
        <v>2920</v>
      </c>
      <c r="K671" s="49" t="s">
        <v>6789</v>
      </c>
      <c r="L671" s="43" t="s">
        <v>91</v>
      </c>
      <c r="M671" s="127">
        <v>0</v>
      </c>
      <c r="N671" s="43" t="s">
        <v>7779</v>
      </c>
      <c r="O671" s="43" t="s">
        <v>7784</v>
      </c>
      <c r="P671" s="99" t="s">
        <v>92</v>
      </c>
      <c r="Q671" s="99" t="s">
        <v>54</v>
      </c>
      <c r="R671" s="99"/>
      <c r="S671" s="99"/>
    </row>
    <row r="672" spans="1:19" x14ac:dyDescent="0.25">
      <c r="A672" s="99" t="s">
        <v>2284</v>
      </c>
      <c r="B672" s="82">
        <v>9</v>
      </c>
      <c r="C672" s="49" t="s">
        <v>2130</v>
      </c>
      <c r="D672" s="43" t="s">
        <v>5805</v>
      </c>
      <c r="E672" s="49" t="s">
        <v>7532</v>
      </c>
      <c r="F672" s="62" t="s">
        <v>7121</v>
      </c>
      <c r="G672" s="49" t="s">
        <v>2553</v>
      </c>
      <c r="H672" s="43" t="s">
        <v>2333</v>
      </c>
      <c r="I672" s="49"/>
      <c r="J672" s="49" t="s">
        <v>2921</v>
      </c>
      <c r="K672" s="49" t="s">
        <v>6789</v>
      </c>
      <c r="L672" s="43" t="s">
        <v>91</v>
      </c>
      <c r="M672" s="127">
        <v>0</v>
      </c>
      <c r="N672" s="43" t="s">
        <v>7779</v>
      </c>
      <c r="O672" s="43" t="s">
        <v>7784</v>
      </c>
      <c r="P672" s="99" t="s">
        <v>92</v>
      </c>
      <c r="Q672" s="99" t="s">
        <v>54</v>
      </c>
      <c r="R672" s="99"/>
      <c r="S672" s="99"/>
    </row>
    <row r="673" spans="1:19" x14ac:dyDescent="0.25">
      <c r="A673" s="99" t="s">
        <v>2284</v>
      </c>
      <c r="B673" s="82">
        <v>10</v>
      </c>
      <c r="C673" s="49" t="s">
        <v>2131</v>
      </c>
      <c r="D673" s="43" t="s">
        <v>5804</v>
      </c>
      <c r="E673" s="49" t="s">
        <v>7533</v>
      </c>
      <c r="F673" s="62" t="s">
        <v>7122</v>
      </c>
      <c r="G673" s="49" t="s">
        <v>2554</v>
      </c>
      <c r="H673" s="43" t="s">
        <v>2334</v>
      </c>
      <c r="I673" s="49"/>
      <c r="J673" s="49" t="s">
        <v>2922</v>
      </c>
      <c r="K673" s="49" t="s">
        <v>6789</v>
      </c>
      <c r="L673" s="43" t="s">
        <v>91</v>
      </c>
      <c r="M673" s="127">
        <v>0</v>
      </c>
      <c r="N673" s="43" t="s">
        <v>7779</v>
      </c>
      <c r="O673" s="43" t="s">
        <v>7784</v>
      </c>
      <c r="P673" s="99" t="s">
        <v>92</v>
      </c>
      <c r="Q673" s="99" t="s">
        <v>54</v>
      </c>
      <c r="R673" s="99"/>
      <c r="S673" s="99"/>
    </row>
    <row r="674" spans="1:19" x14ac:dyDescent="0.25">
      <c r="A674" s="99" t="s">
        <v>2284</v>
      </c>
      <c r="B674" s="82">
        <v>11</v>
      </c>
      <c r="C674" s="49" t="s">
        <v>2132</v>
      </c>
      <c r="D674" s="43" t="s">
        <v>5794</v>
      </c>
      <c r="E674" s="49" t="s">
        <v>7534</v>
      </c>
      <c r="F674" s="62" t="s">
        <v>7123</v>
      </c>
      <c r="G674" s="49" t="s">
        <v>2555</v>
      </c>
      <c r="H674" s="43" t="s">
        <v>2335</v>
      </c>
      <c r="I674" s="49"/>
      <c r="J674" s="49" t="s">
        <v>2923</v>
      </c>
      <c r="K674" s="49" t="s">
        <v>6789</v>
      </c>
      <c r="L674" s="43" t="s">
        <v>91</v>
      </c>
      <c r="M674" s="127">
        <v>0</v>
      </c>
      <c r="N674" s="43" t="s">
        <v>7779</v>
      </c>
      <c r="O674" s="43" t="s">
        <v>7784</v>
      </c>
      <c r="P674" s="99" t="s">
        <v>92</v>
      </c>
      <c r="Q674" s="99" t="s">
        <v>54</v>
      </c>
      <c r="R674" s="99"/>
      <c r="S674" s="99"/>
    </row>
    <row r="675" spans="1:19" x14ac:dyDescent="0.25">
      <c r="A675" s="99" t="s">
        <v>2284</v>
      </c>
      <c r="B675" s="82">
        <v>12</v>
      </c>
      <c r="C675" s="49" t="s">
        <v>2133</v>
      </c>
      <c r="D675" s="43" t="s">
        <v>5795</v>
      </c>
      <c r="E675" s="49" t="s">
        <v>7535</v>
      </c>
      <c r="F675" s="62" t="s">
        <v>7124</v>
      </c>
      <c r="G675" s="49" t="s">
        <v>2556</v>
      </c>
      <c r="H675" s="43" t="s">
        <v>2336</v>
      </c>
      <c r="I675" s="49"/>
      <c r="J675" s="49" t="s">
        <v>2924</v>
      </c>
      <c r="K675" s="49" t="s">
        <v>6789</v>
      </c>
      <c r="L675" s="43" t="s">
        <v>91</v>
      </c>
      <c r="M675" s="127">
        <v>0</v>
      </c>
      <c r="N675" s="43" t="s">
        <v>7779</v>
      </c>
      <c r="O675" s="43" t="s">
        <v>7784</v>
      </c>
      <c r="P675" s="99" t="s">
        <v>92</v>
      </c>
      <c r="Q675" s="99" t="s">
        <v>54</v>
      </c>
      <c r="R675" s="99"/>
      <c r="S675" s="99"/>
    </row>
    <row r="676" spans="1:19" x14ac:dyDescent="0.25">
      <c r="A676" s="99" t="s">
        <v>2284</v>
      </c>
      <c r="B676" s="82">
        <v>13</v>
      </c>
      <c r="C676" s="49" t="s">
        <v>2136</v>
      </c>
      <c r="D676" s="43" t="s">
        <v>5796</v>
      </c>
      <c r="E676" s="49" t="s">
        <v>7536</v>
      </c>
      <c r="F676" s="62" t="s">
        <v>7125</v>
      </c>
      <c r="G676" s="49" t="s">
        <v>2559</v>
      </c>
      <c r="H676" s="43" t="s">
        <v>2339</v>
      </c>
      <c r="I676" s="49"/>
      <c r="J676" s="49" t="s">
        <v>2925</v>
      </c>
      <c r="K676" s="49" t="s">
        <v>6789</v>
      </c>
      <c r="L676" s="43" t="s">
        <v>91</v>
      </c>
      <c r="M676" s="127">
        <v>0</v>
      </c>
      <c r="N676" s="43" t="s">
        <v>7779</v>
      </c>
      <c r="O676" s="43" t="s">
        <v>7784</v>
      </c>
      <c r="P676" s="99" t="s">
        <v>92</v>
      </c>
      <c r="Q676" s="99" t="s">
        <v>54</v>
      </c>
      <c r="R676" s="99"/>
      <c r="S676" s="99"/>
    </row>
    <row r="677" spans="1:19" x14ac:dyDescent="0.25">
      <c r="A677" s="99" t="s">
        <v>2284</v>
      </c>
      <c r="B677" s="82">
        <v>14</v>
      </c>
      <c r="C677" s="49" t="s">
        <v>2134</v>
      </c>
      <c r="D677" s="43" t="s">
        <v>5797</v>
      </c>
      <c r="E677" s="49" t="s">
        <v>7537</v>
      </c>
      <c r="F677" s="62" t="s">
        <v>7126</v>
      </c>
      <c r="G677" s="49" t="s">
        <v>2557</v>
      </c>
      <c r="H677" s="43" t="s">
        <v>2337</v>
      </c>
      <c r="I677" s="49"/>
      <c r="J677" s="49" t="s">
        <v>2926</v>
      </c>
      <c r="K677" s="49" t="s">
        <v>6789</v>
      </c>
      <c r="L677" s="43" t="s">
        <v>91</v>
      </c>
      <c r="M677" s="127">
        <v>0</v>
      </c>
      <c r="N677" s="43" t="s">
        <v>7779</v>
      </c>
      <c r="O677" s="43" t="s">
        <v>7784</v>
      </c>
      <c r="P677" s="99" t="s">
        <v>92</v>
      </c>
      <c r="Q677" s="99" t="s">
        <v>54</v>
      </c>
      <c r="R677" s="99"/>
      <c r="S677" s="99"/>
    </row>
    <row r="678" spans="1:19" x14ac:dyDescent="0.25">
      <c r="A678" s="99" t="s">
        <v>2284</v>
      </c>
      <c r="B678" s="82">
        <v>15</v>
      </c>
      <c r="C678" s="49" t="s">
        <v>2135</v>
      </c>
      <c r="D678" s="43" t="s">
        <v>5798</v>
      </c>
      <c r="E678" s="49" t="s">
        <v>7538</v>
      </c>
      <c r="F678" s="62" t="s">
        <v>7127</v>
      </c>
      <c r="G678" s="49" t="s">
        <v>2558</v>
      </c>
      <c r="H678" s="43" t="s">
        <v>2338</v>
      </c>
      <c r="I678" s="49"/>
      <c r="J678" s="49" t="s">
        <v>2927</v>
      </c>
      <c r="K678" s="49" t="s">
        <v>6789</v>
      </c>
      <c r="L678" s="43" t="s">
        <v>91</v>
      </c>
      <c r="M678" s="127">
        <v>0</v>
      </c>
      <c r="N678" s="43" t="s">
        <v>7779</v>
      </c>
      <c r="O678" s="43" t="s">
        <v>7784</v>
      </c>
      <c r="P678" s="99" t="s">
        <v>92</v>
      </c>
      <c r="Q678" s="99" t="s">
        <v>54</v>
      </c>
      <c r="R678" s="99"/>
      <c r="S678" s="99"/>
    </row>
    <row r="679" spans="1:19" x14ac:dyDescent="0.25">
      <c r="A679" s="101" t="s">
        <v>2284</v>
      </c>
      <c r="B679" s="88">
        <v>16</v>
      </c>
      <c r="C679" s="89" t="s">
        <v>6816</v>
      </c>
      <c r="D679" s="89" t="s">
        <v>1440</v>
      </c>
      <c r="E679" s="90" t="s">
        <v>7527</v>
      </c>
      <c r="F679" s="89" t="s">
        <v>1709</v>
      </c>
      <c r="G679" s="89"/>
      <c r="H679" s="89"/>
      <c r="I679" s="89"/>
      <c r="J679" s="91" t="s">
        <v>6790</v>
      </c>
      <c r="K679" s="91"/>
      <c r="L679" s="89" t="s">
        <v>91</v>
      </c>
      <c r="M679" s="128">
        <v>0</v>
      </c>
      <c r="N679" s="91" t="s">
        <v>7779</v>
      </c>
      <c r="O679" s="91" t="s">
        <v>7784</v>
      </c>
      <c r="P679" s="101" t="s">
        <v>91</v>
      </c>
      <c r="Q679" s="101" t="s">
        <v>54</v>
      </c>
      <c r="R679" s="101"/>
      <c r="S679" s="101"/>
    </row>
    <row r="680" spans="1:19" x14ac:dyDescent="0.25">
      <c r="A680" s="117" t="s">
        <v>2288</v>
      </c>
      <c r="B680" s="70">
        <v>-99</v>
      </c>
      <c r="C680" s="43" t="s">
        <v>292</v>
      </c>
      <c r="D680" s="99"/>
      <c r="E680" s="43"/>
      <c r="F680" s="99"/>
      <c r="G680" s="43" t="s">
        <v>292</v>
      </c>
      <c r="H680" s="43" t="s">
        <v>292</v>
      </c>
      <c r="I680" s="99"/>
      <c r="J680" s="43" t="s">
        <v>6790</v>
      </c>
      <c r="K680" s="43"/>
      <c r="L680" s="46" t="s">
        <v>6770</v>
      </c>
      <c r="M680" s="100" t="s">
        <v>7778</v>
      </c>
      <c r="N680" s="99" t="s">
        <v>7780</v>
      </c>
      <c r="O680" s="99"/>
      <c r="P680" s="112"/>
      <c r="Q680" s="112" t="s">
        <v>54</v>
      </c>
      <c r="R680" s="46"/>
      <c r="S680" s="46"/>
    </row>
    <row r="681" spans="1:19" x14ac:dyDescent="0.25">
      <c r="A681" s="101" t="s">
        <v>2288</v>
      </c>
      <c r="B681" s="88">
        <v>1</v>
      </c>
      <c r="C681" s="89" t="s">
        <v>93</v>
      </c>
      <c r="D681" s="91" t="s">
        <v>1468</v>
      </c>
      <c r="E681" s="90" t="s">
        <v>1667</v>
      </c>
      <c r="F681" s="89" t="s">
        <v>6971</v>
      </c>
      <c r="G681" s="89" t="s">
        <v>277</v>
      </c>
      <c r="H681" s="89" t="s">
        <v>278</v>
      </c>
      <c r="I681" s="89" t="s">
        <v>1848</v>
      </c>
      <c r="J681" s="91" t="s">
        <v>6790</v>
      </c>
      <c r="K681" s="91"/>
      <c r="L681" s="89" t="s">
        <v>91</v>
      </c>
      <c r="M681" s="128" t="s">
        <v>7778</v>
      </c>
      <c r="N681" s="91" t="s">
        <v>7780</v>
      </c>
      <c r="O681" s="91" t="s">
        <v>7783</v>
      </c>
      <c r="P681" s="101" t="s">
        <v>91</v>
      </c>
      <c r="Q681" s="101" t="s">
        <v>54</v>
      </c>
      <c r="R681" s="101"/>
      <c r="S681" s="101"/>
    </row>
    <row r="682" spans="1:19" x14ac:dyDescent="0.25">
      <c r="A682" s="99" t="s">
        <v>2288</v>
      </c>
      <c r="B682" s="82">
        <v>2</v>
      </c>
      <c r="C682" s="52" t="s">
        <v>120</v>
      </c>
      <c r="D682" s="47" t="s">
        <v>1495</v>
      </c>
      <c r="E682" s="47" t="s">
        <v>7528</v>
      </c>
      <c r="F682" s="61" t="s">
        <v>6929</v>
      </c>
      <c r="G682" s="50"/>
      <c r="H682" s="50"/>
      <c r="I682" s="49"/>
      <c r="J682" s="49" t="s">
        <v>6790</v>
      </c>
      <c r="K682" s="49"/>
      <c r="L682" s="47" t="s">
        <v>6770</v>
      </c>
      <c r="M682" s="129" t="s">
        <v>7778</v>
      </c>
      <c r="N682" s="49" t="s">
        <v>7780</v>
      </c>
      <c r="O682" s="49" t="s">
        <v>7783</v>
      </c>
      <c r="P682" s="99" t="s">
        <v>100</v>
      </c>
      <c r="Q682" s="99" t="s">
        <v>54</v>
      </c>
      <c r="R682" s="99"/>
      <c r="S682" s="99"/>
    </row>
    <row r="683" spans="1:19" x14ac:dyDescent="0.25">
      <c r="A683" s="99" t="s">
        <v>2288</v>
      </c>
      <c r="B683" s="82">
        <v>3</v>
      </c>
      <c r="C683" s="49" t="s">
        <v>2137</v>
      </c>
      <c r="D683" s="47" t="s">
        <v>1448</v>
      </c>
      <c r="E683" s="49" t="s">
        <v>7540</v>
      </c>
      <c r="F683" s="62" t="s">
        <v>1732</v>
      </c>
      <c r="G683" s="49" t="s">
        <v>2562</v>
      </c>
      <c r="H683" s="43" t="s">
        <v>2340</v>
      </c>
      <c r="I683" s="49"/>
      <c r="J683" s="49" t="s">
        <v>6790</v>
      </c>
      <c r="K683" s="49"/>
      <c r="L683" s="43" t="s">
        <v>6769</v>
      </c>
      <c r="M683" s="127" t="s">
        <v>7778</v>
      </c>
      <c r="N683" s="43" t="s">
        <v>7779</v>
      </c>
      <c r="O683" s="43" t="s">
        <v>7783</v>
      </c>
      <c r="P683" s="99" t="s">
        <v>156</v>
      </c>
      <c r="Q683" s="99" t="s">
        <v>54</v>
      </c>
      <c r="R683" s="99"/>
      <c r="S683" s="99"/>
    </row>
    <row r="684" spans="1:19" x14ac:dyDescent="0.25">
      <c r="A684" s="99" t="s">
        <v>2288</v>
      </c>
      <c r="B684" s="82">
        <v>4</v>
      </c>
      <c r="C684" s="49" t="s">
        <v>2138</v>
      </c>
      <c r="D684" s="47" t="s">
        <v>1449</v>
      </c>
      <c r="E684" s="49" t="s">
        <v>7541</v>
      </c>
      <c r="F684" s="62" t="s">
        <v>1733</v>
      </c>
      <c r="G684" s="49" t="s">
        <v>2563</v>
      </c>
      <c r="H684" s="43" t="s">
        <v>2341</v>
      </c>
      <c r="I684" s="49"/>
      <c r="J684" s="49" t="s">
        <v>6790</v>
      </c>
      <c r="K684" s="49"/>
      <c r="L684" s="43" t="s">
        <v>6769</v>
      </c>
      <c r="M684" s="127" t="s">
        <v>7778</v>
      </c>
      <c r="N684" s="43" t="s">
        <v>7779</v>
      </c>
      <c r="O684" s="43" t="s">
        <v>7783</v>
      </c>
      <c r="P684" s="99" t="s">
        <v>156</v>
      </c>
      <c r="Q684" s="99" t="s">
        <v>54</v>
      </c>
      <c r="R684" s="99"/>
      <c r="S684" s="99"/>
    </row>
    <row r="685" spans="1:19" x14ac:dyDescent="0.25">
      <c r="A685" s="99" t="s">
        <v>2288</v>
      </c>
      <c r="B685" s="82">
        <v>5</v>
      </c>
      <c r="C685" s="49" t="s">
        <v>2139</v>
      </c>
      <c r="D685" s="47" t="s">
        <v>2833</v>
      </c>
      <c r="E685" s="49" t="s">
        <v>7576</v>
      </c>
      <c r="F685" s="62" t="s">
        <v>7557</v>
      </c>
      <c r="G685" s="49" t="s">
        <v>2564</v>
      </c>
      <c r="H685" s="43" t="s">
        <v>2342</v>
      </c>
      <c r="I685" s="49"/>
      <c r="J685" s="49" t="s">
        <v>6790</v>
      </c>
      <c r="K685" s="49"/>
      <c r="L685" s="43" t="s">
        <v>6769</v>
      </c>
      <c r="M685" s="127">
        <v>0</v>
      </c>
      <c r="N685" s="43" t="s">
        <v>7779</v>
      </c>
      <c r="O685" s="43" t="s">
        <v>7784</v>
      </c>
      <c r="P685" s="99" t="s">
        <v>2491</v>
      </c>
      <c r="Q685" s="99" t="s">
        <v>54</v>
      </c>
      <c r="R685" s="99"/>
      <c r="S685" s="99"/>
    </row>
    <row r="686" spans="1:19" x14ac:dyDescent="0.25">
      <c r="A686" s="99" t="s">
        <v>2288</v>
      </c>
      <c r="B686" s="82">
        <v>6</v>
      </c>
      <c r="C686" s="49" t="s">
        <v>2152</v>
      </c>
      <c r="D686" s="49" t="s">
        <v>2864</v>
      </c>
      <c r="E686" s="49" t="s">
        <v>7556</v>
      </c>
      <c r="F686" s="62" t="s">
        <v>7128</v>
      </c>
      <c r="G686" s="49" t="s">
        <v>2577</v>
      </c>
      <c r="H686" s="43" t="s">
        <v>2355</v>
      </c>
      <c r="I686" s="49"/>
      <c r="J686" s="49" t="s">
        <v>6790</v>
      </c>
      <c r="K686" s="49"/>
      <c r="L686" s="43" t="s">
        <v>6769</v>
      </c>
      <c r="M686" s="127">
        <v>0</v>
      </c>
      <c r="N686" s="43" t="s">
        <v>7779</v>
      </c>
      <c r="O686" s="43" t="s">
        <v>7784</v>
      </c>
      <c r="P686" s="99" t="s">
        <v>100</v>
      </c>
      <c r="Q686" s="99" t="s">
        <v>54</v>
      </c>
      <c r="R686" s="99"/>
      <c r="S686" s="99"/>
    </row>
    <row r="687" spans="1:19" x14ac:dyDescent="0.25">
      <c r="A687" s="99" t="s">
        <v>2288</v>
      </c>
      <c r="B687" s="82">
        <v>7</v>
      </c>
      <c r="C687" s="49" t="s">
        <v>2143</v>
      </c>
      <c r="D687" s="49" t="s">
        <v>2835</v>
      </c>
      <c r="E687" s="49" t="s">
        <v>7555</v>
      </c>
      <c r="F687" s="62" t="s">
        <v>7129</v>
      </c>
      <c r="G687" s="49" t="s">
        <v>2568</v>
      </c>
      <c r="H687" s="43" t="s">
        <v>2346</v>
      </c>
      <c r="I687" s="49"/>
      <c r="J687" s="49" t="s">
        <v>6790</v>
      </c>
      <c r="K687" s="49"/>
      <c r="L687" s="43" t="s">
        <v>6769</v>
      </c>
      <c r="M687" s="127">
        <v>0</v>
      </c>
      <c r="N687" s="43" t="s">
        <v>7779</v>
      </c>
      <c r="O687" s="43" t="s">
        <v>7784</v>
      </c>
      <c r="P687" s="99" t="s">
        <v>100</v>
      </c>
      <c r="Q687" s="99" t="s">
        <v>54</v>
      </c>
      <c r="R687" s="99"/>
      <c r="S687" s="99"/>
    </row>
    <row r="688" spans="1:19" x14ac:dyDescent="0.25">
      <c r="A688" s="99" t="s">
        <v>2288</v>
      </c>
      <c r="B688" s="82">
        <v>8</v>
      </c>
      <c r="C688" s="49" t="s">
        <v>2144</v>
      </c>
      <c r="D688" s="49" t="s">
        <v>2836</v>
      </c>
      <c r="E688" s="49" t="s">
        <v>7554</v>
      </c>
      <c r="F688" s="62" t="s">
        <v>7130</v>
      </c>
      <c r="G688" s="49" t="s">
        <v>2569</v>
      </c>
      <c r="H688" s="43" t="s">
        <v>2347</v>
      </c>
      <c r="I688" s="49"/>
      <c r="J688" s="49" t="s">
        <v>6790</v>
      </c>
      <c r="K688" s="49"/>
      <c r="L688" s="43" t="s">
        <v>6769</v>
      </c>
      <c r="M688" s="127">
        <v>0</v>
      </c>
      <c r="N688" s="43" t="s">
        <v>7779</v>
      </c>
      <c r="O688" s="43" t="s">
        <v>7784</v>
      </c>
      <c r="P688" s="99" t="s">
        <v>100</v>
      </c>
      <c r="Q688" s="99" t="s">
        <v>54</v>
      </c>
      <c r="R688" s="99"/>
      <c r="S688" s="99"/>
    </row>
    <row r="689" spans="1:19" x14ac:dyDescent="0.25">
      <c r="A689" s="99" t="s">
        <v>2288</v>
      </c>
      <c r="B689" s="82">
        <v>9</v>
      </c>
      <c r="C689" s="49" t="s">
        <v>2140</v>
      </c>
      <c r="D689" s="49" t="s">
        <v>1519</v>
      </c>
      <c r="E689" s="49" t="s">
        <v>7553</v>
      </c>
      <c r="F689" s="62" t="s">
        <v>1821</v>
      </c>
      <c r="G689" s="49" t="s">
        <v>2565</v>
      </c>
      <c r="H689" s="43" t="s">
        <v>2343</v>
      </c>
      <c r="I689" s="49"/>
      <c r="J689" s="49" t="s">
        <v>6790</v>
      </c>
      <c r="K689" s="49"/>
      <c r="L689" s="43" t="s">
        <v>6769</v>
      </c>
      <c r="M689" s="127">
        <v>0</v>
      </c>
      <c r="N689" s="43" t="s">
        <v>7779</v>
      </c>
      <c r="O689" s="43" t="s">
        <v>7784</v>
      </c>
      <c r="P689" s="99" t="s">
        <v>195</v>
      </c>
      <c r="Q689" s="99" t="s">
        <v>54</v>
      </c>
      <c r="R689" s="99"/>
      <c r="S689" s="99"/>
    </row>
    <row r="690" spans="1:19" x14ac:dyDescent="0.25">
      <c r="A690" s="99" t="s">
        <v>2288</v>
      </c>
      <c r="B690" s="82">
        <v>10</v>
      </c>
      <c r="C690" s="49" t="s">
        <v>2141</v>
      </c>
      <c r="D690" s="49" t="s">
        <v>7549</v>
      </c>
      <c r="E690" s="49" t="s">
        <v>7551</v>
      </c>
      <c r="F690" s="62" t="s">
        <v>7550</v>
      </c>
      <c r="G690" s="49" t="s">
        <v>2566</v>
      </c>
      <c r="H690" s="43" t="s">
        <v>2344</v>
      </c>
      <c r="I690" s="49"/>
      <c r="J690" s="49" t="s">
        <v>6790</v>
      </c>
      <c r="K690" s="49"/>
      <c r="L690" s="43" t="s">
        <v>6769</v>
      </c>
      <c r="M690" s="127">
        <v>1</v>
      </c>
      <c r="N690" s="43" t="s">
        <v>7779</v>
      </c>
      <c r="O690" s="43" t="s">
        <v>7784</v>
      </c>
      <c r="P690" s="99" t="s">
        <v>195</v>
      </c>
      <c r="Q690" s="99" t="s">
        <v>54</v>
      </c>
      <c r="R690" s="99"/>
      <c r="S690" s="99"/>
    </row>
    <row r="691" spans="1:19" x14ac:dyDescent="0.25">
      <c r="A691" s="99" t="s">
        <v>2288</v>
      </c>
      <c r="B691" s="82">
        <v>11</v>
      </c>
      <c r="C691" s="49" t="s">
        <v>2142</v>
      </c>
      <c r="D691" s="49" t="s">
        <v>2834</v>
      </c>
      <c r="E691" s="49" t="s">
        <v>7552</v>
      </c>
      <c r="F691" s="62" t="s">
        <v>7131</v>
      </c>
      <c r="G691" s="49" t="s">
        <v>2567</v>
      </c>
      <c r="H691" s="43" t="s">
        <v>2345</v>
      </c>
      <c r="I691" s="49"/>
      <c r="J691" s="49" t="s">
        <v>6790</v>
      </c>
      <c r="K691" s="49"/>
      <c r="L691" s="43" t="s">
        <v>6769</v>
      </c>
      <c r="M691" s="127">
        <v>0</v>
      </c>
      <c r="N691" s="43" t="s">
        <v>7779</v>
      </c>
      <c r="O691" s="43" t="s">
        <v>7784</v>
      </c>
      <c r="P691" s="99" t="s">
        <v>195</v>
      </c>
      <c r="Q691" s="99" t="s">
        <v>54</v>
      </c>
      <c r="R691" s="99"/>
      <c r="S691" s="99"/>
    </row>
    <row r="692" spans="1:19" x14ac:dyDescent="0.25">
      <c r="A692" s="99" t="s">
        <v>2288</v>
      </c>
      <c r="B692" s="82">
        <v>12</v>
      </c>
      <c r="C692" s="49" t="s">
        <v>2145</v>
      </c>
      <c r="D692" s="49" t="s">
        <v>2854</v>
      </c>
      <c r="E692" s="49" t="s">
        <v>7542</v>
      </c>
      <c r="F692" s="62" t="s">
        <v>7132</v>
      </c>
      <c r="G692" s="49" t="s">
        <v>2570</v>
      </c>
      <c r="H692" s="43" t="s">
        <v>2348</v>
      </c>
      <c r="I692" s="49"/>
      <c r="J692" s="49" t="s">
        <v>6790</v>
      </c>
      <c r="K692" s="49"/>
      <c r="L692" s="43" t="s">
        <v>6769</v>
      </c>
      <c r="M692" s="127">
        <v>0</v>
      </c>
      <c r="N692" s="43" t="s">
        <v>7779</v>
      </c>
      <c r="O692" s="43" t="s">
        <v>7784</v>
      </c>
      <c r="P692" s="99" t="s">
        <v>2492</v>
      </c>
      <c r="Q692" s="99" t="s">
        <v>54</v>
      </c>
      <c r="R692" s="99"/>
      <c r="S692" s="99"/>
    </row>
    <row r="693" spans="1:19" x14ac:dyDescent="0.25">
      <c r="A693" s="99" t="s">
        <v>2288</v>
      </c>
      <c r="B693" s="82">
        <v>13</v>
      </c>
      <c r="C693" s="49" t="s">
        <v>2146</v>
      </c>
      <c r="D693" s="49" t="s">
        <v>2859</v>
      </c>
      <c r="E693" s="49" t="s">
        <v>7546</v>
      </c>
      <c r="F693" s="62" t="s">
        <v>7133</v>
      </c>
      <c r="G693" s="49" t="s">
        <v>2571</v>
      </c>
      <c r="H693" s="43" t="s">
        <v>2349</v>
      </c>
      <c r="I693" s="49"/>
      <c r="J693" s="49" t="s">
        <v>6790</v>
      </c>
      <c r="K693" s="49"/>
      <c r="L693" s="43" t="s">
        <v>6769</v>
      </c>
      <c r="M693" s="127">
        <v>0</v>
      </c>
      <c r="N693" s="43" t="s">
        <v>7779</v>
      </c>
      <c r="O693" s="43" t="s">
        <v>7784</v>
      </c>
      <c r="P693" s="99" t="s">
        <v>2493</v>
      </c>
      <c r="Q693" s="99" t="s">
        <v>54</v>
      </c>
      <c r="R693" s="99"/>
      <c r="S693" s="99"/>
    </row>
    <row r="694" spans="1:19" x14ac:dyDescent="0.25">
      <c r="A694" s="99" t="s">
        <v>2288</v>
      </c>
      <c r="B694" s="82">
        <v>14</v>
      </c>
      <c r="C694" s="49" t="s">
        <v>2147</v>
      </c>
      <c r="D694" s="49" t="s">
        <v>2857</v>
      </c>
      <c r="E694" s="49" t="s">
        <v>7547</v>
      </c>
      <c r="F694" s="62" t="s">
        <v>7134</v>
      </c>
      <c r="G694" s="49" t="s">
        <v>2572</v>
      </c>
      <c r="H694" s="43" t="s">
        <v>2350</v>
      </c>
      <c r="I694" s="49"/>
      <c r="J694" s="49" t="s">
        <v>6790</v>
      </c>
      <c r="K694" s="49"/>
      <c r="L694" s="43" t="s">
        <v>6769</v>
      </c>
      <c r="M694" s="127">
        <v>0</v>
      </c>
      <c r="N694" s="43" t="s">
        <v>7779</v>
      </c>
      <c r="O694" s="43" t="s">
        <v>7784</v>
      </c>
      <c r="P694" s="99" t="s">
        <v>2493</v>
      </c>
      <c r="Q694" s="99" t="s">
        <v>54</v>
      </c>
      <c r="R694" s="99"/>
      <c r="S694" s="99"/>
    </row>
    <row r="695" spans="1:19" x14ac:dyDescent="0.25">
      <c r="A695" s="99" t="s">
        <v>2288</v>
      </c>
      <c r="B695" s="82">
        <v>15</v>
      </c>
      <c r="C695" s="49" t="s">
        <v>2148</v>
      </c>
      <c r="D695" s="49" t="s">
        <v>2858</v>
      </c>
      <c r="E695" s="49" t="s">
        <v>7548</v>
      </c>
      <c r="F695" s="62" t="s">
        <v>7135</v>
      </c>
      <c r="G695" s="49" t="s">
        <v>2573</v>
      </c>
      <c r="H695" s="43" t="s">
        <v>2351</v>
      </c>
      <c r="I695" s="49"/>
      <c r="J695" s="49" t="s">
        <v>6790</v>
      </c>
      <c r="K695" s="49"/>
      <c r="L695" s="43" t="s">
        <v>6769</v>
      </c>
      <c r="M695" s="127">
        <v>0</v>
      </c>
      <c r="N695" s="43" t="s">
        <v>7779</v>
      </c>
      <c r="O695" s="43" t="s">
        <v>7784</v>
      </c>
      <c r="P695" s="99" t="s">
        <v>2493</v>
      </c>
      <c r="Q695" s="99" t="s">
        <v>54</v>
      </c>
      <c r="R695" s="99"/>
      <c r="S695" s="99"/>
    </row>
    <row r="696" spans="1:19" x14ac:dyDescent="0.25">
      <c r="A696" s="99" t="s">
        <v>2288</v>
      </c>
      <c r="B696" s="82">
        <v>16</v>
      </c>
      <c r="C696" s="49" t="s">
        <v>2151</v>
      </c>
      <c r="D696" s="49" t="s">
        <v>2855</v>
      </c>
      <c r="E696" s="49" t="s">
        <v>7543</v>
      </c>
      <c r="F696" s="62" t="s">
        <v>7136</v>
      </c>
      <c r="G696" s="49" t="s">
        <v>2576</v>
      </c>
      <c r="H696" s="43" t="s">
        <v>2354</v>
      </c>
      <c r="I696" s="49"/>
      <c r="J696" s="49" t="s">
        <v>6790</v>
      </c>
      <c r="K696" s="49"/>
      <c r="L696" s="43" t="s">
        <v>6769</v>
      </c>
      <c r="M696" s="127">
        <v>0</v>
      </c>
      <c r="N696" s="43" t="s">
        <v>7779</v>
      </c>
      <c r="O696" s="43" t="s">
        <v>7784</v>
      </c>
      <c r="P696" s="99" t="s">
        <v>2492</v>
      </c>
      <c r="Q696" s="99" t="s">
        <v>54</v>
      </c>
      <c r="R696" s="99"/>
      <c r="S696" s="99"/>
    </row>
    <row r="697" spans="1:19" x14ac:dyDescent="0.25">
      <c r="A697" s="99" t="s">
        <v>2288</v>
      </c>
      <c r="B697" s="82">
        <v>17</v>
      </c>
      <c r="C697" s="49" t="s">
        <v>2149</v>
      </c>
      <c r="D697" s="49" t="s">
        <v>2856</v>
      </c>
      <c r="E697" s="49" t="s">
        <v>7544</v>
      </c>
      <c r="F697" s="62" t="s">
        <v>7137</v>
      </c>
      <c r="G697" s="49" t="s">
        <v>2574</v>
      </c>
      <c r="H697" s="43" t="s">
        <v>2352</v>
      </c>
      <c r="I697" s="49"/>
      <c r="J697" s="49" t="s">
        <v>6790</v>
      </c>
      <c r="K697" s="49"/>
      <c r="L697" s="43" t="s">
        <v>6769</v>
      </c>
      <c r="M697" s="127">
        <v>0</v>
      </c>
      <c r="N697" s="43" t="s">
        <v>7779</v>
      </c>
      <c r="O697" s="43" t="s">
        <v>7784</v>
      </c>
      <c r="P697" s="99" t="s">
        <v>2492</v>
      </c>
      <c r="Q697" s="99" t="s">
        <v>54</v>
      </c>
      <c r="R697" s="99"/>
      <c r="S697" s="99"/>
    </row>
    <row r="698" spans="1:19" x14ac:dyDescent="0.25">
      <c r="A698" s="99" t="s">
        <v>2288</v>
      </c>
      <c r="B698" s="82">
        <v>18</v>
      </c>
      <c r="C698" s="49" t="s">
        <v>2150</v>
      </c>
      <c r="D698" s="49" t="s">
        <v>2860</v>
      </c>
      <c r="E698" s="49" t="s">
        <v>7545</v>
      </c>
      <c r="F698" s="62" t="s">
        <v>7138</v>
      </c>
      <c r="G698" s="49" t="s">
        <v>2575</v>
      </c>
      <c r="H698" s="43" t="s">
        <v>2353</v>
      </c>
      <c r="I698" s="49"/>
      <c r="J698" s="49" t="s">
        <v>6790</v>
      </c>
      <c r="K698" s="49"/>
      <c r="L698" s="43" t="s">
        <v>6769</v>
      </c>
      <c r="M698" s="127">
        <v>0</v>
      </c>
      <c r="N698" s="43" t="s">
        <v>7779</v>
      </c>
      <c r="O698" s="43" t="s">
        <v>7784</v>
      </c>
      <c r="P698" s="99" t="s">
        <v>2492</v>
      </c>
      <c r="Q698" s="99" t="s">
        <v>54</v>
      </c>
      <c r="R698" s="99"/>
      <c r="S698" s="99"/>
    </row>
    <row r="699" spans="1:19" x14ac:dyDescent="0.25">
      <c r="A699" s="101" t="s">
        <v>2288</v>
      </c>
      <c r="B699" s="88">
        <v>19</v>
      </c>
      <c r="C699" s="89" t="s">
        <v>6817</v>
      </c>
      <c r="D699" s="89" t="s">
        <v>1440</v>
      </c>
      <c r="E699" s="90" t="s">
        <v>7558</v>
      </c>
      <c r="F699" s="89" t="s">
        <v>1709</v>
      </c>
      <c r="G699" s="89"/>
      <c r="H699" s="89"/>
      <c r="I699" s="89"/>
      <c r="J699" s="91" t="s">
        <v>6790</v>
      </c>
      <c r="K699" s="91"/>
      <c r="L699" s="89" t="s">
        <v>91</v>
      </c>
      <c r="M699" s="128">
        <v>0</v>
      </c>
      <c r="N699" s="91" t="s">
        <v>7779</v>
      </c>
      <c r="O699" s="91" t="s">
        <v>7784</v>
      </c>
      <c r="P699" s="101" t="s">
        <v>91</v>
      </c>
      <c r="Q699" s="101" t="s">
        <v>54</v>
      </c>
      <c r="R699" s="101"/>
      <c r="S699" s="101"/>
    </row>
    <row r="700" spans="1:19" x14ac:dyDescent="0.25">
      <c r="A700" s="99" t="s">
        <v>67</v>
      </c>
      <c r="B700" s="98">
        <v>-99</v>
      </c>
      <c r="C700" s="99" t="s">
        <v>2101</v>
      </c>
      <c r="D700" s="50" t="s">
        <v>5878</v>
      </c>
      <c r="E700" s="99"/>
      <c r="F700" s="99" t="s">
        <v>7142</v>
      </c>
      <c r="G700" s="43" t="s">
        <v>2524</v>
      </c>
      <c r="H700" s="43" t="s">
        <v>4116</v>
      </c>
      <c r="I700" s="99"/>
      <c r="J700" s="49" t="s">
        <v>6790</v>
      </c>
      <c r="K700" s="49"/>
      <c r="L700" s="87" t="s">
        <v>6770</v>
      </c>
      <c r="M700" s="134" t="s">
        <v>7778</v>
      </c>
      <c r="N700" s="87" t="s">
        <v>7780</v>
      </c>
      <c r="O700" s="87"/>
      <c r="P700" s="99" t="s">
        <v>100</v>
      </c>
      <c r="Q700" s="99" t="s">
        <v>68</v>
      </c>
      <c r="R700" s="99"/>
      <c r="S700" s="99"/>
    </row>
    <row r="701" spans="1:19" x14ac:dyDescent="0.25">
      <c r="A701" s="99" t="s">
        <v>67</v>
      </c>
      <c r="B701" s="81">
        <v>1</v>
      </c>
      <c r="C701" s="47" t="s">
        <v>202</v>
      </c>
      <c r="D701" s="49" t="s">
        <v>1447</v>
      </c>
      <c r="E701" s="99" t="s">
        <v>7572</v>
      </c>
      <c r="F701" s="61" t="s">
        <v>6976</v>
      </c>
      <c r="G701" s="47" t="s">
        <v>492</v>
      </c>
      <c r="H701" s="47" t="s">
        <v>493</v>
      </c>
      <c r="I701" s="61" t="s">
        <v>1935</v>
      </c>
      <c r="J701" s="49" t="s">
        <v>6790</v>
      </c>
      <c r="K701" s="49"/>
      <c r="L701" s="47" t="s">
        <v>91</v>
      </c>
      <c r="M701" s="129" t="s">
        <v>7778</v>
      </c>
      <c r="N701" s="49" t="s">
        <v>7780</v>
      </c>
      <c r="O701" s="49" t="s">
        <v>7783</v>
      </c>
      <c r="P701" s="99" t="s">
        <v>91</v>
      </c>
      <c r="Q701" s="99" t="s">
        <v>68</v>
      </c>
      <c r="R701" s="99"/>
      <c r="S701" s="99"/>
    </row>
    <row r="702" spans="1:19" x14ac:dyDescent="0.25">
      <c r="A702" s="99" t="s">
        <v>67</v>
      </c>
      <c r="B702" s="98">
        <v>2</v>
      </c>
      <c r="C702" s="99" t="s">
        <v>3317</v>
      </c>
      <c r="D702" s="49" t="s">
        <v>5764</v>
      </c>
      <c r="E702" s="99" t="s">
        <v>7573</v>
      </c>
      <c r="F702" s="97" t="s">
        <v>7139</v>
      </c>
      <c r="G702" s="43" t="s">
        <v>4117</v>
      </c>
      <c r="H702" s="43" t="s">
        <v>4118</v>
      </c>
      <c r="I702" s="99"/>
      <c r="J702" s="49" t="s">
        <v>6790</v>
      </c>
      <c r="K702" s="49"/>
      <c r="L702" s="99" t="s">
        <v>91</v>
      </c>
      <c r="M702" s="100" t="s">
        <v>7778</v>
      </c>
      <c r="N702" s="99" t="s">
        <v>7780</v>
      </c>
      <c r="O702" s="99" t="s">
        <v>7783</v>
      </c>
      <c r="P702" s="99" t="s">
        <v>91</v>
      </c>
      <c r="Q702" s="99" t="s">
        <v>68</v>
      </c>
      <c r="R702" s="99"/>
      <c r="S702" s="99"/>
    </row>
    <row r="703" spans="1:19" x14ac:dyDescent="0.25">
      <c r="A703" s="99" t="s">
        <v>67</v>
      </c>
      <c r="B703" s="81">
        <v>3</v>
      </c>
      <c r="C703" s="47" t="s">
        <v>203</v>
      </c>
      <c r="D703" s="49" t="s">
        <v>1476</v>
      </c>
      <c r="E703" s="99" t="s">
        <v>7571</v>
      </c>
      <c r="F703" s="61" t="s">
        <v>1766</v>
      </c>
      <c r="G703" s="47" t="s">
        <v>494</v>
      </c>
      <c r="H703" s="47" t="s">
        <v>495</v>
      </c>
      <c r="I703" s="61" t="s">
        <v>1936</v>
      </c>
      <c r="J703" s="49" t="s">
        <v>6790</v>
      </c>
      <c r="K703" s="49"/>
      <c r="L703" s="47" t="s">
        <v>91</v>
      </c>
      <c r="M703" s="129" t="s">
        <v>7778</v>
      </c>
      <c r="N703" s="49" t="s">
        <v>7779</v>
      </c>
      <c r="O703" s="49" t="s">
        <v>7783</v>
      </c>
      <c r="P703" s="99" t="s">
        <v>91</v>
      </c>
      <c r="Q703" s="99" t="s">
        <v>68</v>
      </c>
      <c r="R703" s="99"/>
      <c r="S703" s="99"/>
    </row>
    <row r="704" spans="1:19" x14ac:dyDescent="0.25">
      <c r="A704" s="99" t="s">
        <v>67</v>
      </c>
      <c r="B704" s="98">
        <v>4</v>
      </c>
      <c r="C704" s="99" t="s">
        <v>3318</v>
      </c>
      <c r="D704" s="99" t="s">
        <v>1485</v>
      </c>
      <c r="E704" s="99" t="s">
        <v>7560</v>
      </c>
      <c r="F704" s="97" t="s">
        <v>1780</v>
      </c>
      <c r="G704" s="43" t="s">
        <v>4119</v>
      </c>
      <c r="H704" s="43" t="s">
        <v>4120</v>
      </c>
      <c r="I704" s="99"/>
      <c r="J704" s="49" t="s">
        <v>6790</v>
      </c>
      <c r="K704" s="49"/>
      <c r="L704" s="99" t="s">
        <v>91</v>
      </c>
      <c r="M704" s="100">
        <v>0</v>
      </c>
      <c r="N704" s="99" t="s">
        <v>7779</v>
      </c>
      <c r="O704" s="99" t="s">
        <v>7784</v>
      </c>
      <c r="P704" s="99" t="s">
        <v>91</v>
      </c>
      <c r="Q704" s="99" t="s">
        <v>68</v>
      </c>
      <c r="R704" s="99"/>
      <c r="S704" s="99"/>
    </row>
    <row r="705" spans="1:19" x14ac:dyDescent="0.25">
      <c r="A705" s="99" t="s">
        <v>67</v>
      </c>
      <c r="B705" s="81">
        <v>5</v>
      </c>
      <c r="C705" s="47" t="s">
        <v>204</v>
      </c>
      <c r="D705" s="49" t="s">
        <v>1477</v>
      </c>
      <c r="E705" s="43" t="s">
        <v>7559</v>
      </c>
      <c r="F705" s="61" t="s">
        <v>1699</v>
      </c>
      <c r="G705" s="47" t="s">
        <v>496</v>
      </c>
      <c r="H705" s="47" t="s">
        <v>497</v>
      </c>
      <c r="I705" s="61" t="s">
        <v>1937</v>
      </c>
      <c r="J705" s="49" t="s">
        <v>6790</v>
      </c>
      <c r="K705" s="49"/>
      <c r="L705" s="47" t="s">
        <v>91</v>
      </c>
      <c r="M705" s="129">
        <v>0</v>
      </c>
      <c r="N705" s="49" t="s">
        <v>7779</v>
      </c>
      <c r="O705" s="49" t="s">
        <v>7784</v>
      </c>
      <c r="P705" s="99" t="s">
        <v>91</v>
      </c>
      <c r="Q705" s="99" t="s">
        <v>68</v>
      </c>
      <c r="R705" s="99"/>
      <c r="S705" s="99"/>
    </row>
    <row r="706" spans="1:19" x14ac:dyDescent="0.25">
      <c r="A706" s="99" t="s">
        <v>67</v>
      </c>
      <c r="B706" s="81">
        <v>6</v>
      </c>
      <c r="C706" s="47" t="s">
        <v>205</v>
      </c>
      <c r="D706" s="49" t="s">
        <v>1478</v>
      </c>
      <c r="E706" s="43" t="s">
        <v>7562</v>
      </c>
      <c r="F706" s="61" t="s">
        <v>1478</v>
      </c>
      <c r="G706" s="47" t="s">
        <v>498</v>
      </c>
      <c r="H706" s="47" t="s">
        <v>499</v>
      </c>
      <c r="I706" s="61" t="s">
        <v>1938</v>
      </c>
      <c r="J706" s="49" t="s">
        <v>6790</v>
      </c>
      <c r="K706" s="49"/>
      <c r="L706" s="47" t="s">
        <v>91</v>
      </c>
      <c r="M706" s="129">
        <v>0</v>
      </c>
      <c r="N706" s="49" t="s">
        <v>7779</v>
      </c>
      <c r="O706" s="49" t="s">
        <v>7784</v>
      </c>
      <c r="P706" s="99" t="s">
        <v>91</v>
      </c>
      <c r="Q706" s="99" t="s">
        <v>68</v>
      </c>
      <c r="R706" s="99"/>
      <c r="S706" s="99"/>
    </row>
    <row r="707" spans="1:19" x14ac:dyDescent="0.25">
      <c r="A707" s="99" t="s">
        <v>67</v>
      </c>
      <c r="B707" s="81">
        <v>7</v>
      </c>
      <c r="C707" s="47" t="s">
        <v>206</v>
      </c>
      <c r="D707" s="50" t="s">
        <v>1479</v>
      </c>
      <c r="E707" s="43" t="s">
        <v>7563</v>
      </c>
      <c r="F707" s="61" t="s">
        <v>1700</v>
      </c>
      <c r="G707" s="47" t="s">
        <v>500</v>
      </c>
      <c r="H707" s="47" t="s">
        <v>501</v>
      </c>
      <c r="I707" s="61" t="s">
        <v>1939</v>
      </c>
      <c r="J707" s="49" t="s">
        <v>6790</v>
      </c>
      <c r="K707" s="49"/>
      <c r="L707" s="47" t="s">
        <v>91</v>
      </c>
      <c r="M707" s="129">
        <v>0</v>
      </c>
      <c r="N707" s="49" t="s">
        <v>7779</v>
      </c>
      <c r="O707" s="49" t="s">
        <v>7784</v>
      </c>
      <c r="P707" s="99" t="s">
        <v>91</v>
      </c>
      <c r="Q707" s="99" t="s">
        <v>68</v>
      </c>
      <c r="R707" s="99"/>
      <c r="S707" s="99"/>
    </row>
    <row r="708" spans="1:19" x14ac:dyDescent="0.25">
      <c r="A708" s="99" t="s">
        <v>67</v>
      </c>
      <c r="B708" s="81">
        <v>8</v>
      </c>
      <c r="C708" s="47" t="s">
        <v>207</v>
      </c>
      <c r="D708" s="49" t="s">
        <v>1480</v>
      </c>
      <c r="E708" s="49" t="s">
        <v>7564</v>
      </c>
      <c r="F708" s="61" t="s">
        <v>1701</v>
      </c>
      <c r="G708" s="47" t="s">
        <v>502</v>
      </c>
      <c r="H708" s="47" t="s">
        <v>503</v>
      </c>
      <c r="I708" s="61" t="s">
        <v>1940</v>
      </c>
      <c r="J708" s="49" t="s">
        <v>6790</v>
      </c>
      <c r="K708" s="49"/>
      <c r="L708" s="43" t="s">
        <v>6769</v>
      </c>
      <c r="M708" s="127">
        <v>1</v>
      </c>
      <c r="N708" s="43" t="s">
        <v>7779</v>
      </c>
      <c r="O708" s="43" t="s">
        <v>7784</v>
      </c>
      <c r="P708" s="99" t="s">
        <v>138</v>
      </c>
      <c r="Q708" s="99" t="s">
        <v>68</v>
      </c>
      <c r="R708" s="99"/>
      <c r="S708" s="99"/>
    </row>
    <row r="709" spans="1:19" x14ac:dyDescent="0.25">
      <c r="A709" s="99" t="s">
        <v>67</v>
      </c>
      <c r="B709" s="81">
        <v>9</v>
      </c>
      <c r="C709" s="47" t="s">
        <v>208</v>
      </c>
      <c r="D709" s="49" t="s">
        <v>1481</v>
      </c>
      <c r="E709" s="49" t="s">
        <v>7565</v>
      </c>
      <c r="F709" s="61" t="s">
        <v>1702</v>
      </c>
      <c r="G709" s="47" t="s">
        <v>504</v>
      </c>
      <c r="H709" s="47" t="s">
        <v>505</v>
      </c>
      <c r="I709" s="61" t="s">
        <v>1941</v>
      </c>
      <c r="J709" s="49" t="s">
        <v>6790</v>
      </c>
      <c r="K709" s="49"/>
      <c r="L709" s="43" t="s">
        <v>6769</v>
      </c>
      <c r="M709" s="127">
        <v>1</v>
      </c>
      <c r="N709" s="43" t="s">
        <v>7779</v>
      </c>
      <c r="O709" s="43" t="s">
        <v>7784</v>
      </c>
      <c r="P709" s="99" t="s">
        <v>138</v>
      </c>
      <c r="Q709" s="99" t="s">
        <v>68</v>
      </c>
      <c r="R709" s="99"/>
      <c r="S709" s="99"/>
    </row>
    <row r="710" spans="1:19" x14ac:dyDescent="0.25">
      <c r="A710" s="99" t="s">
        <v>67</v>
      </c>
      <c r="B710" s="81">
        <v>10</v>
      </c>
      <c r="C710" s="47" t="s">
        <v>209</v>
      </c>
      <c r="D710" s="49" t="s">
        <v>1482</v>
      </c>
      <c r="E710" s="49" t="s">
        <v>7566</v>
      </c>
      <c r="F710" s="61" t="s">
        <v>1703</v>
      </c>
      <c r="G710" s="47" t="s">
        <v>506</v>
      </c>
      <c r="H710" s="47" t="s">
        <v>507</v>
      </c>
      <c r="I710" s="61" t="s">
        <v>1942</v>
      </c>
      <c r="J710" s="49" t="s">
        <v>6790</v>
      </c>
      <c r="K710" s="49"/>
      <c r="L710" s="43" t="s">
        <v>6769</v>
      </c>
      <c r="M710" s="127">
        <v>1</v>
      </c>
      <c r="N710" s="43" t="s">
        <v>7779</v>
      </c>
      <c r="O710" s="43" t="s">
        <v>7784</v>
      </c>
      <c r="P710" s="99" t="s">
        <v>139</v>
      </c>
      <c r="Q710" s="99" t="s">
        <v>68</v>
      </c>
      <c r="R710" s="99"/>
      <c r="S710" s="99"/>
    </row>
    <row r="711" spans="1:19" x14ac:dyDescent="0.25">
      <c r="A711" s="99" t="s">
        <v>67</v>
      </c>
      <c r="B711" s="98">
        <v>11</v>
      </c>
      <c r="C711" s="99" t="s">
        <v>3319</v>
      </c>
      <c r="D711" s="49" t="s">
        <v>5792</v>
      </c>
      <c r="E711" s="99" t="s">
        <v>7569</v>
      </c>
      <c r="F711" s="97" t="s">
        <v>7140</v>
      </c>
      <c r="G711" s="43" t="s">
        <v>4121</v>
      </c>
      <c r="H711" s="43" t="s">
        <v>4122</v>
      </c>
      <c r="I711" s="99"/>
      <c r="J711" s="49" t="s">
        <v>6790</v>
      </c>
      <c r="K711" s="49"/>
      <c r="L711" s="99" t="s">
        <v>153</v>
      </c>
      <c r="M711" s="100">
        <v>0</v>
      </c>
      <c r="N711" s="99" t="s">
        <v>7779</v>
      </c>
      <c r="O711" s="99" t="s">
        <v>7784</v>
      </c>
      <c r="P711" s="99" t="s">
        <v>153</v>
      </c>
      <c r="Q711" s="99" t="s">
        <v>68</v>
      </c>
      <c r="R711" s="99"/>
      <c r="S711" s="99"/>
    </row>
    <row r="712" spans="1:19" x14ac:dyDescent="0.25">
      <c r="A712" s="99" t="s">
        <v>67</v>
      </c>
      <c r="B712" s="81">
        <v>12</v>
      </c>
      <c r="C712" s="47" t="s">
        <v>210</v>
      </c>
      <c r="D712" s="49" t="s">
        <v>1483</v>
      </c>
      <c r="E712" s="43" t="s">
        <v>7567</v>
      </c>
      <c r="F712" s="61" t="s">
        <v>1767</v>
      </c>
      <c r="G712" s="47" t="s">
        <v>508</v>
      </c>
      <c r="H712" s="47" t="s">
        <v>509</v>
      </c>
      <c r="I712" s="61" t="s">
        <v>1764</v>
      </c>
      <c r="J712" s="49" t="s">
        <v>6790</v>
      </c>
      <c r="K712" s="49"/>
      <c r="L712" s="43" t="s">
        <v>6769</v>
      </c>
      <c r="M712" s="127">
        <v>0</v>
      </c>
      <c r="N712" s="43" t="s">
        <v>7779</v>
      </c>
      <c r="O712" s="43" t="s">
        <v>7784</v>
      </c>
      <c r="P712" s="99" t="s">
        <v>156</v>
      </c>
      <c r="Q712" s="99" t="s">
        <v>68</v>
      </c>
      <c r="R712" s="99"/>
      <c r="S712" s="99"/>
    </row>
    <row r="713" spans="1:19" x14ac:dyDescent="0.25">
      <c r="A713" s="99" t="s">
        <v>67</v>
      </c>
      <c r="B713" s="98">
        <v>13</v>
      </c>
      <c r="C713" s="99" t="s">
        <v>3320</v>
      </c>
      <c r="D713" s="49" t="s">
        <v>1492</v>
      </c>
      <c r="E713" s="99" t="s">
        <v>7568</v>
      </c>
      <c r="F713" s="97" t="s">
        <v>1704</v>
      </c>
      <c r="G713" s="43" t="s">
        <v>4123</v>
      </c>
      <c r="H713" s="43" t="s">
        <v>4124</v>
      </c>
      <c r="I713" s="99"/>
      <c r="J713" s="49" t="s">
        <v>6790</v>
      </c>
      <c r="K713" s="49"/>
      <c r="L713" s="43" t="s">
        <v>6769</v>
      </c>
      <c r="M713" s="127">
        <v>1</v>
      </c>
      <c r="N713" s="43" t="s">
        <v>7779</v>
      </c>
      <c r="O713" s="43" t="s">
        <v>7784</v>
      </c>
      <c r="P713" s="99" t="s">
        <v>195</v>
      </c>
      <c r="Q713" s="99" t="s">
        <v>68</v>
      </c>
      <c r="R713" s="99"/>
      <c r="S713" s="99"/>
    </row>
    <row r="714" spans="1:19" x14ac:dyDescent="0.25">
      <c r="A714" s="99" t="s">
        <v>67</v>
      </c>
      <c r="B714" s="98">
        <v>14</v>
      </c>
      <c r="C714" s="99" t="s">
        <v>3321</v>
      </c>
      <c r="D714" s="49" t="s">
        <v>5793</v>
      </c>
      <c r="E714" s="99" t="s">
        <v>7570</v>
      </c>
      <c r="F714" s="61" t="s">
        <v>7141</v>
      </c>
      <c r="G714" s="46" t="s">
        <v>4125</v>
      </c>
      <c r="H714" s="46" t="s">
        <v>4126</v>
      </c>
      <c r="I714" s="99"/>
      <c r="J714" s="49" t="s">
        <v>6790</v>
      </c>
      <c r="K714" s="49"/>
      <c r="L714" s="99" t="s">
        <v>91</v>
      </c>
      <c r="M714" s="100">
        <v>1</v>
      </c>
      <c r="N714" s="99" t="s">
        <v>7779</v>
      </c>
      <c r="O714" s="99" t="s">
        <v>7784</v>
      </c>
      <c r="P714" s="99" t="s">
        <v>91</v>
      </c>
      <c r="Q714" s="99" t="s">
        <v>68</v>
      </c>
      <c r="R714" s="99"/>
      <c r="S714" s="99"/>
    </row>
    <row r="715" spans="1:19" x14ac:dyDescent="0.25">
      <c r="A715" s="99" t="s">
        <v>67</v>
      </c>
      <c r="B715" s="98">
        <v>15</v>
      </c>
      <c r="C715" s="99" t="s">
        <v>3322</v>
      </c>
      <c r="D715" s="49" t="s">
        <v>1440</v>
      </c>
      <c r="E715" s="99" t="s">
        <v>7561</v>
      </c>
      <c r="F715" s="97" t="s">
        <v>1709</v>
      </c>
      <c r="G715" s="43" t="s">
        <v>4127</v>
      </c>
      <c r="H715" s="43" t="s">
        <v>4128</v>
      </c>
      <c r="I715" s="99"/>
      <c r="J715" s="49" t="s">
        <v>6790</v>
      </c>
      <c r="K715" s="49"/>
      <c r="L715" s="99" t="s">
        <v>91</v>
      </c>
      <c r="M715" s="100">
        <v>0</v>
      </c>
      <c r="N715" s="99" t="s">
        <v>7779</v>
      </c>
      <c r="O715" s="99" t="s">
        <v>7784</v>
      </c>
      <c r="P715" s="99" t="s">
        <v>91</v>
      </c>
      <c r="Q715" s="99" t="s">
        <v>68</v>
      </c>
      <c r="R715" s="99"/>
      <c r="S715" s="99"/>
    </row>
    <row r="716" spans="1:19" x14ac:dyDescent="0.25">
      <c r="A716" s="99" t="s">
        <v>72</v>
      </c>
      <c r="B716" s="98">
        <v>1</v>
      </c>
      <c r="C716" s="99" t="s">
        <v>2101</v>
      </c>
      <c r="D716" s="103" t="s">
        <v>5765</v>
      </c>
      <c r="E716" s="99" t="s">
        <v>7574</v>
      </c>
      <c r="F716" s="61" t="s">
        <v>7161</v>
      </c>
      <c r="G716" s="43" t="s">
        <v>2524</v>
      </c>
      <c r="H716" s="43" t="s">
        <v>4157</v>
      </c>
      <c r="I716" s="99"/>
      <c r="J716" s="49" t="s">
        <v>6790</v>
      </c>
      <c r="K716" s="49"/>
      <c r="L716" s="87" t="s">
        <v>6770</v>
      </c>
      <c r="M716" s="134" t="s">
        <v>7778</v>
      </c>
      <c r="N716" s="87" t="s">
        <v>7780</v>
      </c>
      <c r="O716" s="87" t="s">
        <v>7783</v>
      </c>
      <c r="P716" s="99" t="s">
        <v>100</v>
      </c>
      <c r="Q716" s="99" t="s">
        <v>68</v>
      </c>
      <c r="R716" s="99"/>
      <c r="S716" s="99"/>
    </row>
    <row r="717" spans="1:19" x14ac:dyDescent="0.25">
      <c r="A717" s="99" t="s">
        <v>72</v>
      </c>
      <c r="B717" s="81">
        <v>2</v>
      </c>
      <c r="C717" s="47" t="s">
        <v>202</v>
      </c>
      <c r="D717" s="47" t="s">
        <v>1493</v>
      </c>
      <c r="E717" s="99" t="s">
        <v>7572</v>
      </c>
      <c r="F717" s="61" t="s">
        <v>6974</v>
      </c>
      <c r="G717" s="47" t="s">
        <v>492</v>
      </c>
      <c r="H717" s="47" t="s">
        <v>493</v>
      </c>
      <c r="I717" s="61" t="s">
        <v>1935</v>
      </c>
      <c r="J717" s="49" t="s">
        <v>6790</v>
      </c>
      <c r="K717" s="49"/>
      <c r="L717" s="47" t="s">
        <v>91</v>
      </c>
      <c r="M717" s="129" t="s">
        <v>7778</v>
      </c>
      <c r="N717" s="49" t="s">
        <v>7780</v>
      </c>
      <c r="O717" s="49" t="s">
        <v>7783</v>
      </c>
      <c r="P717" s="99" t="s">
        <v>91</v>
      </c>
      <c r="Q717" s="99" t="s">
        <v>68</v>
      </c>
      <c r="R717" s="99"/>
      <c r="S717" s="99"/>
    </row>
    <row r="718" spans="1:19" x14ac:dyDescent="0.25">
      <c r="A718" s="99" t="s">
        <v>72</v>
      </c>
      <c r="B718" s="98">
        <v>3</v>
      </c>
      <c r="C718" s="99" t="s">
        <v>3317</v>
      </c>
      <c r="D718" s="103" t="s">
        <v>5764</v>
      </c>
      <c r="E718" s="99" t="s">
        <v>7573</v>
      </c>
      <c r="F718" s="61" t="s">
        <v>7139</v>
      </c>
      <c r="G718" s="43" t="s">
        <v>4117</v>
      </c>
      <c r="H718" s="43" t="s">
        <v>4118</v>
      </c>
      <c r="I718" s="99"/>
      <c r="J718" s="49" t="s">
        <v>6790</v>
      </c>
      <c r="K718" s="49"/>
      <c r="L718" s="99" t="s">
        <v>91</v>
      </c>
      <c r="M718" s="100" t="s">
        <v>7778</v>
      </c>
      <c r="N718" s="99" t="s">
        <v>7780</v>
      </c>
      <c r="O718" s="99" t="s">
        <v>7783</v>
      </c>
      <c r="P718" s="99" t="s">
        <v>91</v>
      </c>
      <c r="Q718" s="99" t="s">
        <v>68</v>
      </c>
      <c r="R718" s="99"/>
      <c r="S718" s="99"/>
    </row>
    <row r="719" spans="1:19" x14ac:dyDescent="0.25">
      <c r="A719" s="99" t="s">
        <v>72</v>
      </c>
      <c r="B719" s="81">
        <v>4</v>
      </c>
      <c r="C719" s="47" t="s">
        <v>223</v>
      </c>
      <c r="D719" s="47" t="s">
        <v>5778</v>
      </c>
      <c r="E719" s="49" t="s">
        <v>7580</v>
      </c>
      <c r="F719" s="61" t="s">
        <v>1732</v>
      </c>
      <c r="G719" s="47" t="s">
        <v>528</v>
      </c>
      <c r="H719" s="47" t="s">
        <v>392</v>
      </c>
      <c r="I719" s="61" t="s">
        <v>1892</v>
      </c>
      <c r="J719" s="49" t="s">
        <v>6790</v>
      </c>
      <c r="K719" s="49"/>
      <c r="L719" s="43" t="s">
        <v>6769</v>
      </c>
      <c r="M719" s="127" t="s">
        <v>7778</v>
      </c>
      <c r="N719" s="43" t="s">
        <v>7779</v>
      </c>
      <c r="O719" s="43" t="s">
        <v>7783</v>
      </c>
      <c r="P719" s="99" t="s">
        <v>156</v>
      </c>
      <c r="Q719" s="99" t="s">
        <v>68</v>
      </c>
      <c r="R719" s="99"/>
      <c r="S719" s="99"/>
    </row>
    <row r="720" spans="1:19" x14ac:dyDescent="0.25">
      <c r="A720" s="99" t="s">
        <v>72</v>
      </c>
      <c r="B720" s="81">
        <v>5</v>
      </c>
      <c r="C720" s="47" t="s">
        <v>224</v>
      </c>
      <c r="D720" s="47" t="s">
        <v>5779</v>
      </c>
      <c r="E720" s="49" t="s">
        <v>7581</v>
      </c>
      <c r="F720" s="61" t="s">
        <v>1733</v>
      </c>
      <c r="G720" s="47" t="s">
        <v>529</v>
      </c>
      <c r="H720" s="47" t="s">
        <v>394</v>
      </c>
      <c r="I720" s="61" t="s">
        <v>1893</v>
      </c>
      <c r="J720" s="49" t="s">
        <v>6790</v>
      </c>
      <c r="K720" s="49"/>
      <c r="L720" s="43" t="s">
        <v>6769</v>
      </c>
      <c r="M720" s="127" t="s">
        <v>7778</v>
      </c>
      <c r="N720" s="43" t="s">
        <v>7779</v>
      </c>
      <c r="O720" s="43" t="s">
        <v>7783</v>
      </c>
      <c r="P720" s="99" t="s">
        <v>156</v>
      </c>
      <c r="Q720" s="99" t="s">
        <v>68</v>
      </c>
      <c r="R720" s="99"/>
      <c r="S720" s="99"/>
    </row>
    <row r="721" spans="1:19" x14ac:dyDescent="0.25">
      <c r="A721" s="99" t="s">
        <v>72</v>
      </c>
      <c r="B721" s="81">
        <v>6</v>
      </c>
      <c r="C721" s="47" t="s">
        <v>225</v>
      </c>
      <c r="D721" s="47" t="s">
        <v>1515</v>
      </c>
      <c r="E721" s="43" t="s">
        <v>7582</v>
      </c>
      <c r="F721" s="61" t="s">
        <v>7162</v>
      </c>
      <c r="G721" s="47" t="s">
        <v>530</v>
      </c>
      <c r="H721" s="47" t="s">
        <v>531</v>
      </c>
      <c r="I721" s="61" t="s">
        <v>1951</v>
      </c>
      <c r="J721" s="49" t="s">
        <v>3114</v>
      </c>
      <c r="K721" s="49" t="s">
        <v>6789</v>
      </c>
      <c r="L721" s="47" t="s">
        <v>91</v>
      </c>
      <c r="M721" s="129">
        <v>1</v>
      </c>
      <c r="N721" s="49" t="s">
        <v>7779</v>
      </c>
      <c r="O721" s="49" t="s">
        <v>7784</v>
      </c>
      <c r="P721" s="99" t="s">
        <v>92</v>
      </c>
      <c r="Q721" s="99" t="s">
        <v>68</v>
      </c>
      <c r="R721" s="99"/>
      <c r="S721" s="99"/>
    </row>
    <row r="722" spans="1:19" x14ac:dyDescent="0.25">
      <c r="A722" s="99" t="s">
        <v>72</v>
      </c>
      <c r="B722" s="98">
        <v>7</v>
      </c>
      <c r="C722" s="99" t="s">
        <v>3337</v>
      </c>
      <c r="D722" s="47" t="s">
        <v>5801</v>
      </c>
      <c r="E722" s="99" t="s">
        <v>7583</v>
      </c>
      <c r="F722" s="61" t="s">
        <v>7163</v>
      </c>
      <c r="G722" s="43" t="s">
        <v>4158</v>
      </c>
      <c r="H722" s="43" t="s">
        <v>4159</v>
      </c>
      <c r="I722" s="99"/>
      <c r="J722" s="49" t="s">
        <v>6790</v>
      </c>
      <c r="K722" s="49"/>
      <c r="L722" s="99" t="s">
        <v>91</v>
      </c>
      <c r="M722" s="100">
        <v>0</v>
      </c>
      <c r="N722" s="99" t="s">
        <v>7779</v>
      </c>
      <c r="O722" s="99" t="s">
        <v>7784</v>
      </c>
      <c r="P722" s="99" t="s">
        <v>92</v>
      </c>
      <c r="Q722" s="99" t="s">
        <v>68</v>
      </c>
      <c r="R722" s="99"/>
      <c r="S722" s="99"/>
    </row>
    <row r="723" spans="1:19" x14ac:dyDescent="0.25">
      <c r="A723" s="99" t="s">
        <v>72</v>
      </c>
      <c r="B723" s="98">
        <v>12</v>
      </c>
      <c r="C723" s="99" t="s">
        <v>3338</v>
      </c>
      <c r="D723" s="47" t="s">
        <v>5773</v>
      </c>
      <c r="E723" s="99" t="s">
        <v>7584</v>
      </c>
      <c r="F723" s="61" t="s">
        <v>7164</v>
      </c>
      <c r="G723" s="43" t="s">
        <v>4160</v>
      </c>
      <c r="H723" s="43" t="s">
        <v>4161</v>
      </c>
      <c r="I723" s="99"/>
      <c r="J723" s="49" t="s">
        <v>6790</v>
      </c>
      <c r="K723" s="49"/>
      <c r="L723" s="43" t="s">
        <v>6769</v>
      </c>
      <c r="M723" s="127">
        <v>0</v>
      </c>
      <c r="N723" s="43" t="s">
        <v>7779</v>
      </c>
      <c r="O723" s="43" t="s">
        <v>7784</v>
      </c>
      <c r="P723" s="99" t="s">
        <v>195</v>
      </c>
      <c r="Q723" s="99" t="s">
        <v>68</v>
      </c>
      <c r="R723" s="99"/>
      <c r="S723" s="99"/>
    </row>
    <row r="724" spans="1:19" x14ac:dyDescent="0.25">
      <c r="A724" s="99" t="s">
        <v>72</v>
      </c>
      <c r="B724" s="98">
        <v>12</v>
      </c>
      <c r="C724" s="99" t="s">
        <v>3341</v>
      </c>
      <c r="D724" s="47" t="s">
        <v>5774</v>
      </c>
      <c r="E724" s="99" t="s">
        <v>7585</v>
      </c>
      <c r="F724" s="61" t="s">
        <v>7165</v>
      </c>
      <c r="G724" s="43" t="s">
        <v>4167</v>
      </c>
      <c r="H724" s="43" t="s">
        <v>4168</v>
      </c>
      <c r="I724" s="99"/>
      <c r="J724" s="49" t="s">
        <v>6790</v>
      </c>
      <c r="K724" s="49"/>
      <c r="L724" s="43" t="s">
        <v>6769</v>
      </c>
      <c r="M724" s="127">
        <v>0</v>
      </c>
      <c r="N724" s="43" t="s">
        <v>7779</v>
      </c>
      <c r="O724" s="43" t="s">
        <v>7784</v>
      </c>
      <c r="P724" s="99" t="s">
        <v>2506</v>
      </c>
      <c r="Q724" s="99" t="s">
        <v>68</v>
      </c>
      <c r="R724" s="99"/>
      <c r="S724" s="99"/>
    </row>
    <row r="725" spans="1:19" x14ac:dyDescent="0.25">
      <c r="A725" s="99" t="s">
        <v>72</v>
      </c>
      <c r="B725" s="81">
        <v>12</v>
      </c>
      <c r="C725" s="47" t="s">
        <v>226</v>
      </c>
      <c r="D725" s="47" t="s">
        <v>5777</v>
      </c>
      <c r="E725" s="43" t="s">
        <v>7586</v>
      </c>
      <c r="F725" s="61" t="s">
        <v>7166</v>
      </c>
      <c r="G725" s="47" t="s">
        <v>532</v>
      </c>
      <c r="H725" s="47" t="s">
        <v>533</v>
      </c>
      <c r="I725" s="61" t="s">
        <v>1952</v>
      </c>
      <c r="J725" s="49" t="s">
        <v>6790</v>
      </c>
      <c r="K725" s="49"/>
      <c r="L725" s="43" t="s">
        <v>6769</v>
      </c>
      <c r="M725" s="127">
        <v>1</v>
      </c>
      <c r="N725" s="43" t="s">
        <v>7779</v>
      </c>
      <c r="O725" s="43" t="s">
        <v>7784</v>
      </c>
      <c r="P725" s="99" t="s">
        <v>195</v>
      </c>
      <c r="Q725" s="99" t="s">
        <v>68</v>
      </c>
      <c r="R725" s="99"/>
      <c r="S725" s="99"/>
    </row>
    <row r="726" spans="1:19" x14ac:dyDescent="0.25">
      <c r="A726" s="99" t="s">
        <v>72</v>
      </c>
      <c r="B726" s="98">
        <v>12</v>
      </c>
      <c r="C726" s="99" t="s">
        <v>3340</v>
      </c>
      <c r="D726" s="47" t="s">
        <v>5763</v>
      </c>
      <c r="E726" s="99" t="s">
        <v>7587</v>
      </c>
      <c r="F726" s="97" t="s">
        <v>7167</v>
      </c>
      <c r="G726" s="43" t="s">
        <v>4165</v>
      </c>
      <c r="H726" s="43" t="s">
        <v>4166</v>
      </c>
      <c r="I726" s="99"/>
      <c r="J726" s="49" t="s">
        <v>6790</v>
      </c>
      <c r="K726" s="49"/>
      <c r="L726" s="43" t="s">
        <v>6769</v>
      </c>
      <c r="M726" s="127">
        <v>1</v>
      </c>
      <c r="N726" s="43" t="s">
        <v>7779</v>
      </c>
      <c r="O726" s="43" t="s">
        <v>7784</v>
      </c>
      <c r="P726" s="99" t="s">
        <v>195</v>
      </c>
      <c r="Q726" s="99" t="s">
        <v>68</v>
      </c>
      <c r="R726" s="99"/>
      <c r="S726" s="99"/>
    </row>
    <row r="727" spans="1:19" x14ac:dyDescent="0.25">
      <c r="A727" s="99" t="s">
        <v>72</v>
      </c>
      <c r="B727" s="98">
        <v>12</v>
      </c>
      <c r="C727" s="99" t="s">
        <v>3344</v>
      </c>
      <c r="D727" s="47" t="s">
        <v>5770</v>
      </c>
      <c r="E727" s="99" t="s">
        <v>7588</v>
      </c>
      <c r="F727" s="97" t="s">
        <v>7168</v>
      </c>
      <c r="G727" s="43" t="s">
        <v>4173</v>
      </c>
      <c r="H727" s="43" t="s">
        <v>4174</v>
      </c>
      <c r="I727" s="99"/>
      <c r="J727" s="49" t="s">
        <v>6790</v>
      </c>
      <c r="K727" s="49"/>
      <c r="L727" s="43" t="s">
        <v>6769</v>
      </c>
      <c r="M727" s="127">
        <v>1</v>
      </c>
      <c r="N727" s="43" t="s">
        <v>7779</v>
      </c>
      <c r="O727" s="43" t="s">
        <v>7784</v>
      </c>
      <c r="P727" s="99" t="s">
        <v>2506</v>
      </c>
      <c r="Q727" s="99" t="s">
        <v>68</v>
      </c>
      <c r="R727" s="99"/>
      <c r="S727" s="99"/>
    </row>
    <row r="728" spans="1:19" x14ac:dyDescent="0.25">
      <c r="A728" s="99" t="s">
        <v>72</v>
      </c>
      <c r="B728" s="98">
        <v>12</v>
      </c>
      <c r="C728" s="99" t="s">
        <v>3339</v>
      </c>
      <c r="D728" s="47" t="s">
        <v>5771</v>
      </c>
      <c r="E728" s="99" t="s">
        <v>7589</v>
      </c>
      <c r="F728" s="97" t="s">
        <v>7169</v>
      </c>
      <c r="G728" s="43" t="s">
        <v>4162</v>
      </c>
      <c r="H728" s="43" t="s">
        <v>4163</v>
      </c>
      <c r="I728" s="99"/>
      <c r="J728" s="49" t="s">
        <v>6790</v>
      </c>
      <c r="K728" s="49"/>
      <c r="L728" s="43" t="s">
        <v>6769</v>
      </c>
      <c r="M728" s="127">
        <v>0</v>
      </c>
      <c r="N728" s="43" t="s">
        <v>7779</v>
      </c>
      <c r="O728" s="43" t="s">
        <v>7784</v>
      </c>
      <c r="P728" s="99" t="s">
        <v>195</v>
      </c>
      <c r="Q728" s="99" t="s">
        <v>68</v>
      </c>
      <c r="R728" s="99"/>
      <c r="S728" s="99"/>
    </row>
    <row r="729" spans="1:19" x14ac:dyDescent="0.25">
      <c r="A729" s="99" t="s">
        <v>72</v>
      </c>
      <c r="B729" s="98">
        <v>12</v>
      </c>
      <c r="C729" s="99" t="s">
        <v>3342</v>
      </c>
      <c r="D729" s="47" t="s">
        <v>5772</v>
      </c>
      <c r="E729" s="99" t="s">
        <v>7590</v>
      </c>
      <c r="F729" s="97" t="s">
        <v>7170</v>
      </c>
      <c r="G729" s="43" t="s">
        <v>4169</v>
      </c>
      <c r="H729" s="43" t="s">
        <v>4170</v>
      </c>
      <c r="I729" s="99"/>
      <c r="J729" s="49" t="s">
        <v>6790</v>
      </c>
      <c r="K729" s="49"/>
      <c r="L729" s="43" t="s">
        <v>6769</v>
      </c>
      <c r="M729" s="127">
        <v>0</v>
      </c>
      <c r="N729" s="43" t="s">
        <v>7779</v>
      </c>
      <c r="O729" s="43" t="s">
        <v>7784</v>
      </c>
      <c r="P729" s="99" t="s">
        <v>2506</v>
      </c>
      <c r="Q729" s="99" t="s">
        <v>68</v>
      </c>
      <c r="R729" s="99"/>
      <c r="S729" s="99"/>
    </row>
    <row r="730" spans="1:19" x14ac:dyDescent="0.25">
      <c r="A730" s="99" t="s">
        <v>72</v>
      </c>
      <c r="B730" s="98">
        <v>12</v>
      </c>
      <c r="C730" s="99" t="s">
        <v>2141</v>
      </c>
      <c r="D730" s="47" t="s">
        <v>5775</v>
      </c>
      <c r="E730" s="99" t="s">
        <v>7591</v>
      </c>
      <c r="F730" s="97" t="s">
        <v>7171</v>
      </c>
      <c r="G730" s="43" t="s">
        <v>4164</v>
      </c>
      <c r="H730" s="43" t="s">
        <v>2381</v>
      </c>
      <c r="I730" s="99"/>
      <c r="J730" s="49" t="s">
        <v>6790</v>
      </c>
      <c r="K730" s="49"/>
      <c r="L730" s="43" t="s">
        <v>6769</v>
      </c>
      <c r="M730" s="127">
        <v>1</v>
      </c>
      <c r="N730" s="43" t="s">
        <v>7779</v>
      </c>
      <c r="O730" s="43" t="s">
        <v>7784</v>
      </c>
      <c r="P730" s="99" t="s">
        <v>195</v>
      </c>
      <c r="Q730" s="99" t="s">
        <v>68</v>
      </c>
      <c r="R730" s="99"/>
      <c r="S730" s="99"/>
    </row>
    <row r="731" spans="1:19" x14ac:dyDescent="0.25">
      <c r="A731" s="99" t="s">
        <v>72</v>
      </c>
      <c r="B731" s="98">
        <v>12</v>
      </c>
      <c r="C731" s="99" t="s">
        <v>3343</v>
      </c>
      <c r="D731" s="47" t="s">
        <v>5776</v>
      </c>
      <c r="E731" s="99" t="s">
        <v>7592</v>
      </c>
      <c r="F731" s="97" t="s">
        <v>7172</v>
      </c>
      <c r="G731" s="43" t="s">
        <v>4171</v>
      </c>
      <c r="H731" s="43" t="s">
        <v>4172</v>
      </c>
      <c r="I731" s="99"/>
      <c r="J731" s="49" t="s">
        <v>6790</v>
      </c>
      <c r="K731" s="49"/>
      <c r="L731" s="43" t="s">
        <v>6769</v>
      </c>
      <c r="M731" s="127">
        <v>1</v>
      </c>
      <c r="N731" s="43" t="s">
        <v>7779</v>
      </c>
      <c r="O731" s="43" t="s">
        <v>7784</v>
      </c>
      <c r="P731" s="99" t="s">
        <v>2506</v>
      </c>
      <c r="Q731" s="99" t="s">
        <v>68</v>
      </c>
      <c r="R731" s="99"/>
      <c r="S731" s="99"/>
    </row>
    <row r="732" spans="1:19" x14ac:dyDescent="0.25">
      <c r="A732" s="99" t="s">
        <v>72</v>
      </c>
      <c r="B732" s="81">
        <v>13</v>
      </c>
      <c r="C732" s="47" t="s">
        <v>227</v>
      </c>
      <c r="D732" s="47" t="s">
        <v>5766</v>
      </c>
      <c r="E732" s="43" t="s">
        <v>7593</v>
      </c>
      <c r="F732" s="61" t="s">
        <v>7173</v>
      </c>
      <c r="G732" s="47" t="s">
        <v>534</v>
      </c>
      <c r="H732" s="47" t="s">
        <v>535</v>
      </c>
      <c r="I732" s="61" t="s">
        <v>1953</v>
      </c>
      <c r="J732" s="49" t="s">
        <v>6790</v>
      </c>
      <c r="K732" s="49"/>
      <c r="L732" s="43" t="s">
        <v>6769</v>
      </c>
      <c r="M732" s="127">
        <v>2</v>
      </c>
      <c r="N732" s="43" t="s">
        <v>7779</v>
      </c>
      <c r="O732" s="43" t="s">
        <v>7784</v>
      </c>
      <c r="P732" s="99" t="s">
        <v>195</v>
      </c>
      <c r="Q732" s="99" t="s">
        <v>68</v>
      </c>
      <c r="R732" s="99"/>
      <c r="S732" s="99"/>
    </row>
    <row r="733" spans="1:19" x14ac:dyDescent="0.25">
      <c r="A733" s="99" t="s">
        <v>72</v>
      </c>
      <c r="B733" s="98">
        <v>14</v>
      </c>
      <c r="C733" s="99" t="s">
        <v>228</v>
      </c>
      <c r="D733" s="47" t="s">
        <v>5767</v>
      </c>
      <c r="E733" s="43" t="s">
        <v>7594</v>
      </c>
      <c r="F733" s="97" t="s">
        <v>7174</v>
      </c>
      <c r="G733" s="46" t="s">
        <v>536</v>
      </c>
      <c r="H733" s="43" t="s">
        <v>537</v>
      </c>
      <c r="I733" s="99"/>
      <c r="J733" s="49" t="s">
        <v>6790</v>
      </c>
      <c r="K733" s="49"/>
      <c r="L733" s="43" t="s">
        <v>6769</v>
      </c>
      <c r="M733" s="127">
        <v>0</v>
      </c>
      <c r="N733" s="43" t="s">
        <v>7779</v>
      </c>
      <c r="O733" s="43" t="s">
        <v>7784</v>
      </c>
      <c r="P733" s="99" t="s">
        <v>195</v>
      </c>
      <c r="Q733" s="99" t="s">
        <v>68</v>
      </c>
      <c r="R733" s="99"/>
      <c r="S733" s="99"/>
    </row>
    <row r="734" spans="1:19" x14ac:dyDescent="0.25">
      <c r="A734" s="99" t="s">
        <v>72</v>
      </c>
      <c r="B734" s="81">
        <v>15</v>
      </c>
      <c r="C734" s="47" t="s">
        <v>229</v>
      </c>
      <c r="D734" s="47" t="s">
        <v>5768</v>
      </c>
      <c r="E734" s="43" t="s">
        <v>7595</v>
      </c>
      <c r="F734" s="61" t="s">
        <v>7175</v>
      </c>
      <c r="G734" s="47" t="s">
        <v>538</v>
      </c>
      <c r="H734" s="47" t="s">
        <v>539</v>
      </c>
      <c r="I734" s="61" t="s">
        <v>1955</v>
      </c>
      <c r="J734" s="49" t="s">
        <v>6790</v>
      </c>
      <c r="K734" s="49"/>
      <c r="L734" s="43" t="s">
        <v>6769</v>
      </c>
      <c r="M734" s="127">
        <v>1</v>
      </c>
      <c r="N734" s="43" t="s">
        <v>7779</v>
      </c>
      <c r="O734" s="43" t="s">
        <v>7784</v>
      </c>
      <c r="P734" s="99" t="s">
        <v>195</v>
      </c>
      <c r="Q734" s="99" t="s">
        <v>68</v>
      </c>
      <c r="R734" s="99"/>
      <c r="S734" s="99"/>
    </row>
    <row r="735" spans="1:19" x14ac:dyDescent="0.25">
      <c r="A735" s="99" t="s">
        <v>72</v>
      </c>
      <c r="B735" s="81">
        <v>16</v>
      </c>
      <c r="C735" s="47" t="s">
        <v>230</v>
      </c>
      <c r="D735" s="47" t="s">
        <v>5769</v>
      </c>
      <c r="E735" s="43" t="s">
        <v>7596</v>
      </c>
      <c r="F735" s="61" t="s">
        <v>7575</v>
      </c>
      <c r="G735" s="47" t="s">
        <v>540</v>
      </c>
      <c r="H735" s="47" t="s">
        <v>541</v>
      </c>
      <c r="I735" s="61" t="s">
        <v>1956</v>
      </c>
      <c r="J735" s="49" t="s">
        <v>6790</v>
      </c>
      <c r="K735" s="49"/>
      <c r="L735" s="43" t="s">
        <v>6769</v>
      </c>
      <c r="M735" s="127">
        <v>2</v>
      </c>
      <c r="N735" s="43" t="s">
        <v>7779</v>
      </c>
      <c r="O735" s="43" t="s">
        <v>7784</v>
      </c>
      <c r="P735" s="99" t="s">
        <v>195</v>
      </c>
      <c r="Q735" s="99" t="s">
        <v>68</v>
      </c>
      <c r="R735" s="99"/>
      <c r="S735" s="99"/>
    </row>
    <row r="736" spans="1:19" x14ac:dyDescent="0.25">
      <c r="A736" s="99" t="s">
        <v>72</v>
      </c>
      <c r="B736" s="98">
        <v>17</v>
      </c>
      <c r="C736" s="99" t="s">
        <v>3346</v>
      </c>
      <c r="D736" s="47" t="s">
        <v>5807</v>
      </c>
      <c r="E736" s="99" t="s">
        <v>7597</v>
      </c>
      <c r="F736" s="97" t="s">
        <v>7176</v>
      </c>
      <c r="G736" s="43" t="s">
        <v>4177</v>
      </c>
      <c r="H736" s="43" t="s">
        <v>4178</v>
      </c>
      <c r="I736" s="99"/>
      <c r="J736" s="49" t="s">
        <v>6790</v>
      </c>
      <c r="K736" s="49"/>
      <c r="L736" s="43" t="s">
        <v>6769</v>
      </c>
      <c r="M736" s="127">
        <v>0</v>
      </c>
      <c r="N736" s="43" t="s">
        <v>7779</v>
      </c>
      <c r="O736" s="43" t="s">
        <v>7784</v>
      </c>
      <c r="P736" s="99" t="s">
        <v>100</v>
      </c>
      <c r="Q736" s="99" t="s">
        <v>68</v>
      </c>
      <c r="R736" s="99"/>
      <c r="S736" s="99"/>
    </row>
    <row r="737" spans="1:19" x14ac:dyDescent="0.25">
      <c r="A737" s="99" t="s">
        <v>72</v>
      </c>
      <c r="B737" s="98">
        <v>18</v>
      </c>
      <c r="C737" s="99" t="s">
        <v>3347</v>
      </c>
      <c r="D737" s="47" t="s">
        <v>5808</v>
      </c>
      <c r="E737" s="99" t="s">
        <v>7598</v>
      </c>
      <c r="F737" s="97" t="s">
        <v>7177</v>
      </c>
      <c r="G737" s="43" t="s">
        <v>4179</v>
      </c>
      <c r="H737" s="43" t="s">
        <v>4180</v>
      </c>
      <c r="I737" s="99"/>
      <c r="J737" s="49" t="s">
        <v>6790</v>
      </c>
      <c r="K737" s="49"/>
      <c r="L737" s="43" t="s">
        <v>6769</v>
      </c>
      <c r="M737" s="127">
        <v>2</v>
      </c>
      <c r="N737" s="43" t="s">
        <v>7779</v>
      </c>
      <c r="O737" s="43" t="s">
        <v>7784</v>
      </c>
      <c r="P737" s="99" t="s">
        <v>100</v>
      </c>
      <c r="Q737" s="99" t="s">
        <v>68</v>
      </c>
      <c r="R737" s="99"/>
      <c r="S737" s="99"/>
    </row>
    <row r="738" spans="1:19" x14ac:dyDescent="0.25">
      <c r="A738" s="99" t="s">
        <v>72</v>
      </c>
      <c r="B738" s="98">
        <v>19</v>
      </c>
      <c r="C738" s="99" t="s">
        <v>3349</v>
      </c>
      <c r="D738" s="47" t="s">
        <v>5755</v>
      </c>
      <c r="E738" s="49" t="s">
        <v>7599</v>
      </c>
      <c r="F738" s="97" t="s">
        <v>7577</v>
      </c>
      <c r="G738" s="43" t="s">
        <v>4183</v>
      </c>
      <c r="H738" s="43" t="s">
        <v>4184</v>
      </c>
      <c r="I738" s="99"/>
      <c r="J738" s="49" t="s">
        <v>6790</v>
      </c>
      <c r="K738" s="49"/>
      <c r="L738" s="43" t="s">
        <v>6769</v>
      </c>
      <c r="M738" s="127">
        <v>2</v>
      </c>
      <c r="N738" s="43" t="s">
        <v>7779</v>
      </c>
      <c r="O738" s="43" t="s">
        <v>7784</v>
      </c>
      <c r="P738" s="99" t="s">
        <v>2491</v>
      </c>
      <c r="Q738" s="99" t="s">
        <v>68</v>
      </c>
      <c r="R738" s="99"/>
      <c r="S738" s="99"/>
    </row>
    <row r="739" spans="1:19" x14ac:dyDescent="0.25">
      <c r="A739" s="99" t="s">
        <v>72</v>
      </c>
      <c r="B739" s="98">
        <v>19</v>
      </c>
      <c r="C739" s="99" t="s">
        <v>3348</v>
      </c>
      <c r="D739" s="47" t="s">
        <v>5780</v>
      </c>
      <c r="E739" s="99" t="s">
        <v>7600</v>
      </c>
      <c r="F739" s="97" t="s">
        <v>7579</v>
      </c>
      <c r="G739" s="43" t="s">
        <v>4181</v>
      </c>
      <c r="H739" s="43" t="s">
        <v>4182</v>
      </c>
      <c r="I739" s="99"/>
      <c r="J739" s="49" t="s">
        <v>6790</v>
      </c>
      <c r="K739" s="49"/>
      <c r="L739" s="43" t="s">
        <v>6769</v>
      </c>
      <c r="M739" s="127">
        <v>0</v>
      </c>
      <c r="N739" s="43" t="s">
        <v>7779</v>
      </c>
      <c r="O739" s="43" t="s">
        <v>7784</v>
      </c>
      <c r="P739" s="99" t="s">
        <v>221</v>
      </c>
      <c r="Q739" s="99" t="s">
        <v>68</v>
      </c>
      <c r="R739" s="99"/>
      <c r="S739" s="99"/>
    </row>
    <row r="740" spans="1:19" x14ac:dyDescent="0.25">
      <c r="A740" s="99" t="s">
        <v>72</v>
      </c>
      <c r="B740" s="98">
        <v>22</v>
      </c>
      <c r="C740" s="99" t="s">
        <v>3360</v>
      </c>
      <c r="D740" s="47" t="s">
        <v>5781</v>
      </c>
      <c r="E740" s="99" t="s">
        <v>7601</v>
      </c>
      <c r="F740" s="97" t="s">
        <v>7178</v>
      </c>
      <c r="G740" s="43" t="s">
        <v>4204</v>
      </c>
      <c r="H740" s="43" t="s">
        <v>4205</v>
      </c>
      <c r="I740" s="99"/>
      <c r="J740" s="49" t="s">
        <v>6790</v>
      </c>
      <c r="K740" s="49"/>
      <c r="L740" s="43" t="s">
        <v>6769</v>
      </c>
      <c r="M740" s="127">
        <v>2</v>
      </c>
      <c r="N740" s="43" t="s">
        <v>7779</v>
      </c>
      <c r="O740" s="43" t="s">
        <v>7784</v>
      </c>
      <c r="P740" s="99" t="s">
        <v>221</v>
      </c>
      <c r="Q740" s="99" t="s">
        <v>68</v>
      </c>
      <c r="R740" s="99"/>
      <c r="S740" s="99"/>
    </row>
    <row r="741" spans="1:19" x14ac:dyDescent="0.25">
      <c r="A741" s="99" t="s">
        <v>72</v>
      </c>
      <c r="B741" s="81">
        <v>22</v>
      </c>
      <c r="C741" s="47" t="s">
        <v>231</v>
      </c>
      <c r="D741" s="47" t="s">
        <v>5782</v>
      </c>
      <c r="E741" s="99" t="s">
        <v>7602</v>
      </c>
      <c r="F741" s="61" t="s">
        <v>7179</v>
      </c>
      <c r="G741" s="47" t="s">
        <v>542</v>
      </c>
      <c r="H741" s="47" t="s">
        <v>543</v>
      </c>
      <c r="I741" s="61" t="s">
        <v>1957</v>
      </c>
      <c r="J741" s="49" t="s">
        <v>6790</v>
      </c>
      <c r="K741" s="49"/>
      <c r="L741" s="43" t="s">
        <v>6769</v>
      </c>
      <c r="M741" s="127">
        <v>2</v>
      </c>
      <c r="N741" s="43" t="s">
        <v>7779</v>
      </c>
      <c r="O741" s="43" t="s">
        <v>7784</v>
      </c>
      <c r="P741" s="99" t="s">
        <v>221</v>
      </c>
      <c r="Q741" s="99" t="s">
        <v>68</v>
      </c>
      <c r="R741" s="99"/>
      <c r="S741" s="99"/>
    </row>
    <row r="742" spans="1:19" x14ac:dyDescent="0.25">
      <c r="A742" s="99" t="s">
        <v>72</v>
      </c>
      <c r="B742" s="98">
        <v>23</v>
      </c>
      <c r="C742" s="99" t="s">
        <v>3350</v>
      </c>
      <c r="D742" s="43" t="s">
        <v>5783</v>
      </c>
      <c r="E742" s="99" t="s">
        <v>7603</v>
      </c>
      <c r="F742" s="97" t="s">
        <v>7180</v>
      </c>
      <c r="G742" s="43" t="s">
        <v>4185</v>
      </c>
      <c r="H742" s="43" t="s">
        <v>4186</v>
      </c>
      <c r="I742" s="99"/>
      <c r="J742" s="49" t="s">
        <v>6790</v>
      </c>
      <c r="K742" s="49"/>
      <c r="L742" s="43" t="s">
        <v>6769</v>
      </c>
      <c r="M742" s="127">
        <v>1</v>
      </c>
      <c r="N742" s="43" t="s">
        <v>7779</v>
      </c>
      <c r="O742" s="43" t="s">
        <v>7784</v>
      </c>
      <c r="P742" s="99" t="s">
        <v>221</v>
      </c>
      <c r="Q742" s="99" t="s">
        <v>68</v>
      </c>
      <c r="R742" s="99"/>
      <c r="S742" s="99"/>
    </row>
    <row r="743" spans="1:19" x14ac:dyDescent="0.25">
      <c r="A743" s="99" t="s">
        <v>72</v>
      </c>
      <c r="B743" s="98">
        <v>24</v>
      </c>
      <c r="C743" s="99" t="s">
        <v>3351</v>
      </c>
      <c r="D743" s="47" t="s">
        <v>5784</v>
      </c>
      <c r="E743" s="99" t="s">
        <v>7604</v>
      </c>
      <c r="F743" s="97" t="s">
        <v>7181</v>
      </c>
      <c r="G743" s="43" t="s">
        <v>4187</v>
      </c>
      <c r="H743" s="43" t="s">
        <v>4188</v>
      </c>
      <c r="I743" s="99"/>
      <c r="J743" s="49" t="s">
        <v>6790</v>
      </c>
      <c r="K743" s="49"/>
      <c r="L743" s="43" t="s">
        <v>6769</v>
      </c>
      <c r="M743" s="127">
        <v>1</v>
      </c>
      <c r="N743" s="43" t="s">
        <v>7779</v>
      </c>
      <c r="O743" s="43" t="s">
        <v>7784</v>
      </c>
      <c r="P743" s="99" t="s">
        <v>221</v>
      </c>
      <c r="Q743" s="99" t="s">
        <v>68</v>
      </c>
      <c r="R743" s="99"/>
      <c r="S743" s="99"/>
    </row>
    <row r="744" spans="1:19" x14ac:dyDescent="0.25">
      <c r="A744" s="99" t="s">
        <v>72</v>
      </c>
      <c r="B744" s="98">
        <v>25</v>
      </c>
      <c r="C744" s="99" t="s">
        <v>3352</v>
      </c>
      <c r="D744" s="47" t="s">
        <v>5785</v>
      </c>
      <c r="E744" s="99" t="s">
        <v>7605</v>
      </c>
      <c r="F744" s="97" t="s">
        <v>7182</v>
      </c>
      <c r="G744" s="43" t="s">
        <v>4189</v>
      </c>
      <c r="H744" s="43" t="s">
        <v>4190</v>
      </c>
      <c r="I744" s="99"/>
      <c r="J744" s="49" t="s">
        <v>6790</v>
      </c>
      <c r="K744" s="49"/>
      <c r="L744" s="43" t="s">
        <v>6769</v>
      </c>
      <c r="M744" s="127">
        <v>1</v>
      </c>
      <c r="N744" s="43" t="s">
        <v>7779</v>
      </c>
      <c r="O744" s="43" t="s">
        <v>7784</v>
      </c>
      <c r="P744" s="99" t="s">
        <v>221</v>
      </c>
      <c r="Q744" s="99" t="s">
        <v>68</v>
      </c>
      <c r="R744" s="99"/>
      <c r="S744" s="99"/>
    </row>
    <row r="745" spans="1:19" x14ac:dyDescent="0.25">
      <c r="A745" s="99" t="s">
        <v>72</v>
      </c>
      <c r="B745" s="81">
        <v>26</v>
      </c>
      <c r="C745" s="47" t="s">
        <v>232</v>
      </c>
      <c r="D745" s="47" t="s">
        <v>5786</v>
      </c>
      <c r="E745" s="99" t="s">
        <v>7606</v>
      </c>
      <c r="F745" s="61" t="s">
        <v>7183</v>
      </c>
      <c r="G745" s="47" t="s">
        <v>544</v>
      </c>
      <c r="H745" s="47" t="s">
        <v>545</v>
      </c>
      <c r="I745" s="61" t="s">
        <v>1958</v>
      </c>
      <c r="J745" s="49" t="s">
        <v>6790</v>
      </c>
      <c r="K745" s="49"/>
      <c r="L745" s="43" t="s">
        <v>6769</v>
      </c>
      <c r="M745" s="127">
        <v>2</v>
      </c>
      <c r="N745" s="43" t="s">
        <v>7779</v>
      </c>
      <c r="O745" s="43" t="s">
        <v>7784</v>
      </c>
      <c r="P745" s="99" t="s">
        <v>221</v>
      </c>
      <c r="Q745" s="99" t="s">
        <v>68</v>
      </c>
      <c r="R745" s="99"/>
      <c r="S745" s="99"/>
    </row>
    <row r="746" spans="1:19" x14ac:dyDescent="0.25">
      <c r="A746" s="99" t="s">
        <v>72</v>
      </c>
      <c r="B746" s="81">
        <v>27</v>
      </c>
      <c r="C746" s="47" t="s">
        <v>233</v>
      </c>
      <c r="D746" s="47" t="s">
        <v>5787</v>
      </c>
      <c r="E746" s="43" t="s">
        <v>7607</v>
      </c>
      <c r="F746" s="61" t="s">
        <v>7184</v>
      </c>
      <c r="G746" s="47" t="s">
        <v>546</v>
      </c>
      <c r="H746" s="47" t="s">
        <v>547</v>
      </c>
      <c r="I746" s="61" t="s">
        <v>1959</v>
      </c>
      <c r="J746" s="49" t="s">
        <v>6790</v>
      </c>
      <c r="K746" s="49"/>
      <c r="L746" s="43" t="s">
        <v>6769</v>
      </c>
      <c r="M746" s="127">
        <v>2</v>
      </c>
      <c r="N746" s="43" t="s">
        <v>7779</v>
      </c>
      <c r="O746" s="43" t="s">
        <v>7784</v>
      </c>
      <c r="P746" s="99" t="s">
        <v>221</v>
      </c>
      <c r="Q746" s="99" t="s">
        <v>68</v>
      </c>
      <c r="R746" s="99"/>
      <c r="S746" s="99"/>
    </row>
    <row r="747" spans="1:19" x14ac:dyDescent="0.25">
      <c r="A747" s="99" t="s">
        <v>72</v>
      </c>
      <c r="B747" s="81">
        <v>28</v>
      </c>
      <c r="C747" s="47" t="s">
        <v>234</v>
      </c>
      <c r="D747" s="47" t="s">
        <v>1520</v>
      </c>
      <c r="E747" s="43" t="s">
        <v>7608</v>
      </c>
      <c r="F747" s="61" t="s">
        <v>7185</v>
      </c>
      <c r="G747" s="47" t="s">
        <v>548</v>
      </c>
      <c r="H747" s="47" t="s">
        <v>549</v>
      </c>
      <c r="I747" s="61" t="s">
        <v>1784</v>
      </c>
      <c r="J747" s="49" t="s">
        <v>6790</v>
      </c>
      <c r="K747" s="49"/>
      <c r="L747" s="43" t="s">
        <v>6769</v>
      </c>
      <c r="M747" s="127">
        <v>1</v>
      </c>
      <c r="N747" s="43" t="s">
        <v>7779</v>
      </c>
      <c r="O747" s="43" t="s">
        <v>7784</v>
      </c>
      <c r="P747" s="99" t="s">
        <v>222</v>
      </c>
      <c r="Q747" s="99" t="s">
        <v>68</v>
      </c>
      <c r="R747" s="99"/>
      <c r="S747" s="99"/>
    </row>
    <row r="748" spans="1:19" x14ac:dyDescent="0.25">
      <c r="A748" s="99" t="s">
        <v>72</v>
      </c>
      <c r="B748" s="98">
        <v>29</v>
      </c>
      <c r="C748" s="99" t="s">
        <v>3353</v>
      </c>
      <c r="D748" s="47" t="s">
        <v>5756</v>
      </c>
      <c r="E748" s="99" t="s">
        <v>7609</v>
      </c>
      <c r="F748" s="97" t="s">
        <v>7186</v>
      </c>
      <c r="G748" s="43" t="s">
        <v>4191</v>
      </c>
      <c r="H748" s="43" t="s">
        <v>4192</v>
      </c>
      <c r="I748" s="99"/>
      <c r="J748" s="49" t="s">
        <v>6790</v>
      </c>
      <c r="K748" s="49"/>
      <c r="L748" s="43" t="s">
        <v>6769</v>
      </c>
      <c r="M748" s="127">
        <v>0</v>
      </c>
      <c r="N748" s="43" t="s">
        <v>7779</v>
      </c>
      <c r="O748" s="43" t="s">
        <v>7784</v>
      </c>
      <c r="P748" s="99" t="s">
        <v>211</v>
      </c>
      <c r="Q748" s="99" t="s">
        <v>68</v>
      </c>
      <c r="R748" s="99"/>
      <c r="S748" s="99"/>
    </row>
    <row r="749" spans="1:19" x14ac:dyDescent="0.25">
      <c r="A749" s="99" t="s">
        <v>72</v>
      </c>
      <c r="B749" s="98">
        <v>30</v>
      </c>
      <c r="C749" s="99" t="s">
        <v>3354</v>
      </c>
      <c r="D749" s="43" t="s">
        <v>5757</v>
      </c>
      <c r="E749" s="99" t="s">
        <v>7610</v>
      </c>
      <c r="F749" s="97" t="s">
        <v>7187</v>
      </c>
      <c r="G749" s="43" t="s">
        <v>4193</v>
      </c>
      <c r="H749" s="43" t="s">
        <v>4194</v>
      </c>
      <c r="I749" s="99"/>
      <c r="J749" s="49" t="s">
        <v>6790</v>
      </c>
      <c r="K749" s="49"/>
      <c r="L749" s="43" t="s">
        <v>6769</v>
      </c>
      <c r="M749" s="127">
        <v>0</v>
      </c>
      <c r="N749" s="43" t="s">
        <v>7779</v>
      </c>
      <c r="O749" s="43" t="s">
        <v>7784</v>
      </c>
      <c r="P749" s="99" t="s">
        <v>5652</v>
      </c>
      <c r="Q749" s="99" t="s">
        <v>68</v>
      </c>
      <c r="R749" s="99"/>
      <c r="S749" s="99"/>
    </row>
    <row r="750" spans="1:19" x14ac:dyDescent="0.25">
      <c r="A750" s="99" t="s">
        <v>72</v>
      </c>
      <c r="B750" s="98">
        <v>30</v>
      </c>
      <c r="C750" s="99" t="s">
        <v>3355</v>
      </c>
      <c r="D750" s="43" t="s">
        <v>4196</v>
      </c>
      <c r="E750" s="99" t="s">
        <v>7611</v>
      </c>
      <c r="F750" s="97" t="s">
        <v>7188</v>
      </c>
      <c r="G750" s="43" t="s">
        <v>4195</v>
      </c>
      <c r="H750" s="43" t="s">
        <v>4196</v>
      </c>
      <c r="I750" s="99"/>
      <c r="J750" s="49" t="s">
        <v>6790</v>
      </c>
      <c r="K750" s="49"/>
      <c r="L750" s="99" t="s">
        <v>6769</v>
      </c>
      <c r="M750" s="100">
        <v>0</v>
      </c>
      <c r="N750" s="99" t="s">
        <v>7779</v>
      </c>
      <c r="O750" s="99" t="s">
        <v>7784</v>
      </c>
      <c r="P750" s="99"/>
      <c r="Q750" s="99" t="s">
        <v>68</v>
      </c>
      <c r="R750" s="99"/>
      <c r="S750" s="99"/>
    </row>
    <row r="751" spans="1:19" x14ac:dyDescent="0.25">
      <c r="A751" s="99" t="s">
        <v>72</v>
      </c>
      <c r="B751" s="98">
        <v>32</v>
      </c>
      <c r="C751" s="99" t="s">
        <v>3356</v>
      </c>
      <c r="D751" s="43" t="s">
        <v>5758</v>
      </c>
      <c r="E751" s="99" t="s">
        <v>7612</v>
      </c>
      <c r="F751" s="97" t="s">
        <v>7189</v>
      </c>
      <c r="G751" s="43" t="s">
        <v>4197</v>
      </c>
      <c r="H751" s="43" t="s">
        <v>4198</v>
      </c>
      <c r="I751" s="99"/>
      <c r="J751" s="49" t="s">
        <v>6790</v>
      </c>
      <c r="K751" s="49"/>
      <c r="L751" s="43" t="s">
        <v>6769</v>
      </c>
      <c r="M751" s="127">
        <v>1</v>
      </c>
      <c r="N751" s="43" t="s">
        <v>7779</v>
      </c>
      <c r="O751" s="43" t="s">
        <v>7784</v>
      </c>
      <c r="P751" s="99" t="s">
        <v>2493</v>
      </c>
      <c r="Q751" s="99" t="s">
        <v>68</v>
      </c>
      <c r="R751" s="99"/>
      <c r="S751" s="99"/>
    </row>
    <row r="752" spans="1:19" x14ac:dyDescent="0.25">
      <c r="A752" s="99" t="s">
        <v>72</v>
      </c>
      <c r="B752" s="98">
        <v>33</v>
      </c>
      <c r="C752" s="99" t="s">
        <v>3358</v>
      </c>
      <c r="D752" s="43" t="s">
        <v>7143</v>
      </c>
      <c r="E752" s="43" t="s">
        <v>7613</v>
      </c>
      <c r="F752" s="97" t="s">
        <v>7190</v>
      </c>
      <c r="G752" s="43" t="s">
        <v>4200</v>
      </c>
      <c r="H752" s="43" t="s">
        <v>4201</v>
      </c>
      <c r="I752" s="99"/>
      <c r="J752" s="49" t="s">
        <v>6790</v>
      </c>
      <c r="K752" s="49"/>
      <c r="L752" s="43" t="s">
        <v>6769</v>
      </c>
      <c r="M752" s="127">
        <v>1</v>
      </c>
      <c r="N752" s="43" t="s">
        <v>7779</v>
      </c>
      <c r="O752" s="43" t="s">
        <v>7784</v>
      </c>
      <c r="P752" s="99" t="s">
        <v>195</v>
      </c>
      <c r="Q752" s="99" t="s">
        <v>68</v>
      </c>
      <c r="R752" s="99"/>
      <c r="S752" s="99"/>
    </row>
    <row r="753" spans="1:19" x14ac:dyDescent="0.25">
      <c r="A753" s="99" t="s">
        <v>72</v>
      </c>
      <c r="B753" s="98">
        <v>36</v>
      </c>
      <c r="C753" s="99" t="s">
        <v>3359</v>
      </c>
      <c r="D753" s="43" t="s">
        <v>5759</v>
      </c>
      <c r="E753" s="99" t="s">
        <v>7614</v>
      </c>
      <c r="F753" s="97" t="s">
        <v>7191</v>
      </c>
      <c r="G753" s="43" t="s">
        <v>4202</v>
      </c>
      <c r="H753" s="43" t="s">
        <v>4203</v>
      </c>
      <c r="I753" s="99"/>
      <c r="J753" s="49" t="s">
        <v>6790</v>
      </c>
      <c r="K753" s="49"/>
      <c r="L753" s="43" t="s">
        <v>6769</v>
      </c>
      <c r="M753" s="127">
        <v>0</v>
      </c>
      <c r="N753" s="43" t="s">
        <v>7779</v>
      </c>
      <c r="O753" s="43" t="s">
        <v>7784</v>
      </c>
      <c r="P753" s="99" t="s">
        <v>5653</v>
      </c>
      <c r="Q753" s="99" t="s">
        <v>68</v>
      </c>
      <c r="R753" s="99"/>
      <c r="S753" s="99"/>
    </row>
    <row r="754" spans="1:19" x14ac:dyDescent="0.25">
      <c r="A754" s="99" t="s">
        <v>72</v>
      </c>
      <c r="B754" s="98">
        <v>37</v>
      </c>
      <c r="C754" s="99" t="s">
        <v>3361</v>
      </c>
      <c r="D754" s="43" t="s">
        <v>5760</v>
      </c>
      <c r="E754" s="99" t="s">
        <v>7615</v>
      </c>
      <c r="F754" s="97" t="s">
        <v>7192</v>
      </c>
      <c r="G754" s="43" t="s">
        <v>4206</v>
      </c>
      <c r="H754" s="43" t="s">
        <v>4207</v>
      </c>
      <c r="I754" s="99"/>
      <c r="J754" s="49" t="s">
        <v>6790</v>
      </c>
      <c r="K754" s="49"/>
      <c r="L754" s="43" t="s">
        <v>6769</v>
      </c>
      <c r="M754" s="127">
        <v>1</v>
      </c>
      <c r="N754" s="43" t="s">
        <v>7779</v>
      </c>
      <c r="O754" s="43" t="s">
        <v>7784</v>
      </c>
      <c r="P754" s="99" t="s">
        <v>100</v>
      </c>
      <c r="Q754" s="99" t="s">
        <v>68</v>
      </c>
      <c r="R754" s="99"/>
      <c r="S754" s="99"/>
    </row>
    <row r="755" spans="1:19" x14ac:dyDescent="0.25">
      <c r="A755" s="99" t="s">
        <v>72</v>
      </c>
      <c r="B755" s="98">
        <v>37</v>
      </c>
      <c r="C755" s="103" t="s">
        <v>3362</v>
      </c>
      <c r="D755" s="55" t="s">
        <v>5761</v>
      </c>
      <c r="E755" s="99" t="s">
        <v>7616</v>
      </c>
      <c r="F755" s="97" t="s">
        <v>7193</v>
      </c>
      <c r="G755" s="43" t="s">
        <v>4208</v>
      </c>
      <c r="H755" s="43" t="s">
        <v>4209</v>
      </c>
      <c r="I755" s="99"/>
      <c r="J755" s="49" t="s">
        <v>6790</v>
      </c>
      <c r="K755" s="49"/>
      <c r="L755" s="43" t="s">
        <v>6769</v>
      </c>
      <c r="M755" s="127">
        <v>0</v>
      </c>
      <c r="N755" s="43" t="s">
        <v>7779</v>
      </c>
      <c r="O755" s="43" t="s">
        <v>7784</v>
      </c>
      <c r="P755" s="99" t="s">
        <v>100</v>
      </c>
      <c r="Q755" s="99" t="s">
        <v>68</v>
      </c>
      <c r="R755" s="99"/>
      <c r="S755" s="99"/>
    </row>
    <row r="756" spans="1:19" x14ac:dyDescent="0.25">
      <c r="A756" s="99" t="s">
        <v>72</v>
      </c>
      <c r="B756" s="98">
        <v>38</v>
      </c>
      <c r="C756" s="99" t="s">
        <v>2152</v>
      </c>
      <c r="D756" s="43" t="s">
        <v>5762</v>
      </c>
      <c r="E756" s="99" t="s">
        <v>7617</v>
      </c>
      <c r="F756" s="97" t="s">
        <v>7194</v>
      </c>
      <c r="G756" s="43" t="s">
        <v>4210</v>
      </c>
      <c r="H756" s="43" t="s">
        <v>2355</v>
      </c>
      <c r="I756" s="99"/>
      <c r="J756" s="49" t="s">
        <v>6790</v>
      </c>
      <c r="K756" s="49"/>
      <c r="L756" s="43" t="s">
        <v>6769</v>
      </c>
      <c r="M756" s="127">
        <v>0</v>
      </c>
      <c r="N756" s="43" t="s">
        <v>7779</v>
      </c>
      <c r="O756" s="43" t="s">
        <v>7784</v>
      </c>
      <c r="P756" s="99" t="s">
        <v>100</v>
      </c>
      <c r="Q756" s="99" t="s">
        <v>68</v>
      </c>
      <c r="R756" s="99"/>
      <c r="S756" s="99"/>
    </row>
    <row r="757" spans="1:19" x14ac:dyDescent="0.25">
      <c r="A757" s="99" t="s">
        <v>72</v>
      </c>
      <c r="B757" s="98">
        <v>42</v>
      </c>
      <c r="C757" s="99" t="s">
        <v>3363</v>
      </c>
      <c r="D757" s="43" t="s">
        <v>7144</v>
      </c>
      <c r="E757" s="99" t="s">
        <v>7618</v>
      </c>
      <c r="F757" s="97" t="s">
        <v>7195</v>
      </c>
      <c r="G757" s="43" t="s">
        <v>4211</v>
      </c>
      <c r="H757" s="43" t="s">
        <v>4212</v>
      </c>
      <c r="I757" s="99"/>
      <c r="J757" s="49" t="s">
        <v>6790</v>
      </c>
      <c r="K757" s="49"/>
      <c r="L757" s="43" t="s">
        <v>6769</v>
      </c>
      <c r="M757" s="127">
        <v>0</v>
      </c>
      <c r="N757" s="43" t="s">
        <v>7779</v>
      </c>
      <c r="O757" s="43" t="s">
        <v>7784</v>
      </c>
      <c r="P757" s="99" t="s">
        <v>5654</v>
      </c>
      <c r="Q757" s="99" t="s">
        <v>68</v>
      </c>
      <c r="R757" s="99"/>
      <c r="S757" s="99"/>
    </row>
    <row r="758" spans="1:19" x14ac:dyDescent="0.25">
      <c r="A758" s="99" t="s">
        <v>72</v>
      </c>
      <c r="B758" s="98">
        <v>43</v>
      </c>
      <c r="C758" s="99" t="s">
        <v>3364</v>
      </c>
      <c r="D758" s="43" t="s">
        <v>7145</v>
      </c>
      <c r="E758" s="99" t="s">
        <v>7619</v>
      </c>
      <c r="F758" s="97" t="s">
        <v>7196</v>
      </c>
      <c r="G758" s="43" t="s">
        <v>4213</v>
      </c>
      <c r="H758" s="43" t="s">
        <v>4214</v>
      </c>
      <c r="I758" s="99"/>
      <c r="J758" s="49" t="s">
        <v>6790</v>
      </c>
      <c r="K758" s="49"/>
      <c r="L758" s="43" t="s">
        <v>6769</v>
      </c>
      <c r="M758" s="127">
        <v>0</v>
      </c>
      <c r="N758" s="43" t="s">
        <v>7779</v>
      </c>
      <c r="O758" s="43" t="s">
        <v>7784</v>
      </c>
      <c r="P758" s="99" t="s">
        <v>5654</v>
      </c>
      <c r="Q758" s="99" t="s">
        <v>68</v>
      </c>
      <c r="R758" s="99"/>
      <c r="S758" s="99"/>
    </row>
    <row r="759" spans="1:19" x14ac:dyDescent="0.25">
      <c r="A759" s="99" t="s">
        <v>72</v>
      </c>
      <c r="B759" s="98">
        <v>44</v>
      </c>
      <c r="C759" s="99" t="s">
        <v>2145</v>
      </c>
      <c r="D759" s="43" t="s">
        <v>7146</v>
      </c>
      <c r="E759" s="99" t="s">
        <v>7620</v>
      </c>
      <c r="F759" s="97" t="s">
        <v>7197</v>
      </c>
      <c r="G759" s="43" t="s">
        <v>4215</v>
      </c>
      <c r="H759" s="43" t="s">
        <v>2348</v>
      </c>
      <c r="I759" s="99"/>
      <c r="J759" s="49" t="s">
        <v>6790</v>
      </c>
      <c r="K759" s="49"/>
      <c r="L759" s="43" t="s">
        <v>6769</v>
      </c>
      <c r="M759" s="127">
        <v>0</v>
      </c>
      <c r="N759" s="43" t="s">
        <v>7779</v>
      </c>
      <c r="O759" s="43" t="s">
        <v>7784</v>
      </c>
      <c r="P759" s="99" t="s">
        <v>2492</v>
      </c>
      <c r="Q759" s="99" t="s">
        <v>68</v>
      </c>
      <c r="R759" s="99"/>
      <c r="S759" s="99"/>
    </row>
    <row r="760" spans="1:19" x14ac:dyDescent="0.25">
      <c r="A760" s="99" t="s">
        <v>72</v>
      </c>
      <c r="B760" s="98">
        <v>45</v>
      </c>
      <c r="C760" s="99" t="s">
        <v>3365</v>
      </c>
      <c r="D760" s="43" t="s">
        <v>7147</v>
      </c>
      <c r="E760" s="99" t="s">
        <v>7621</v>
      </c>
      <c r="F760" s="97" t="s">
        <v>7198</v>
      </c>
      <c r="G760" s="43" t="s">
        <v>4216</v>
      </c>
      <c r="H760" s="43" t="s">
        <v>4217</v>
      </c>
      <c r="I760" s="99"/>
      <c r="J760" s="49" t="s">
        <v>6790</v>
      </c>
      <c r="K760" s="49"/>
      <c r="L760" s="43" t="s">
        <v>6769</v>
      </c>
      <c r="M760" s="127">
        <v>0</v>
      </c>
      <c r="N760" s="43" t="s">
        <v>7779</v>
      </c>
      <c r="O760" s="43" t="s">
        <v>7784</v>
      </c>
      <c r="P760" s="99" t="s">
        <v>2492</v>
      </c>
      <c r="Q760" s="99" t="s">
        <v>68</v>
      </c>
      <c r="R760" s="99"/>
      <c r="S760" s="99"/>
    </row>
    <row r="761" spans="1:19" x14ac:dyDescent="0.25">
      <c r="A761" s="99" t="s">
        <v>72</v>
      </c>
      <c r="B761" s="98">
        <v>46</v>
      </c>
      <c r="C761" s="99" t="s">
        <v>3366</v>
      </c>
      <c r="D761" s="43" t="s">
        <v>7148</v>
      </c>
      <c r="E761" s="99" t="s">
        <v>7622</v>
      </c>
      <c r="F761" s="97" t="s">
        <v>7199</v>
      </c>
      <c r="G761" s="43" t="s">
        <v>4218</v>
      </c>
      <c r="H761" s="43" t="s">
        <v>4219</v>
      </c>
      <c r="I761" s="99"/>
      <c r="J761" s="49" t="s">
        <v>6790</v>
      </c>
      <c r="K761" s="49"/>
      <c r="L761" s="43" t="s">
        <v>6769</v>
      </c>
      <c r="M761" s="127">
        <v>0</v>
      </c>
      <c r="N761" s="43" t="s">
        <v>7779</v>
      </c>
      <c r="O761" s="43" t="s">
        <v>7784</v>
      </c>
      <c r="P761" s="99" t="s">
        <v>2492</v>
      </c>
      <c r="Q761" s="99" t="s">
        <v>68</v>
      </c>
      <c r="R761" s="99"/>
      <c r="S761" s="99"/>
    </row>
    <row r="762" spans="1:19" x14ac:dyDescent="0.25">
      <c r="A762" s="99" t="s">
        <v>72</v>
      </c>
      <c r="B762" s="98">
        <v>47</v>
      </c>
      <c r="C762" s="99" t="s">
        <v>3367</v>
      </c>
      <c r="D762" s="43" t="s">
        <v>7149</v>
      </c>
      <c r="E762" s="99" t="s">
        <v>7623</v>
      </c>
      <c r="F762" s="97" t="s">
        <v>7200</v>
      </c>
      <c r="G762" s="43" t="s">
        <v>4220</v>
      </c>
      <c r="H762" s="43" t="s">
        <v>4221</v>
      </c>
      <c r="I762" s="99"/>
      <c r="J762" s="49" t="s">
        <v>6790</v>
      </c>
      <c r="K762" s="49"/>
      <c r="L762" s="43" t="s">
        <v>6769</v>
      </c>
      <c r="M762" s="127">
        <v>0</v>
      </c>
      <c r="N762" s="43" t="s">
        <v>7779</v>
      </c>
      <c r="O762" s="43" t="s">
        <v>7784</v>
      </c>
      <c r="P762" s="99" t="s">
        <v>5655</v>
      </c>
      <c r="Q762" s="99" t="s">
        <v>68</v>
      </c>
      <c r="R762" s="99"/>
      <c r="S762" s="99"/>
    </row>
    <row r="763" spans="1:19" x14ac:dyDescent="0.25">
      <c r="A763" s="99" t="s">
        <v>72</v>
      </c>
      <c r="B763" s="98">
        <v>48</v>
      </c>
      <c r="C763" s="99" t="s">
        <v>3368</v>
      </c>
      <c r="D763" s="99" t="s">
        <v>7150</v>
      </c>
      <c r="E763" s="99" t="s">
        <v>7624</v>
      </c>
      <c r="F763" s="97" t="s">
        <v>7201</v>
      </c>
      <c r="G763" s="43" t="s">
        <v>4222</v>
      </c>
      <c r="H763" s="43" t="s">
        <v>4223</v>
      </c>
      <c r="I763" s="99"/>
      <c r="J763" s="49" t="s">
        <v>6790</v>
      </c>
      <c r="K763" s="49"/>
      <c r="L763" s="43" t="s">
        <v>6769</v>
      </c>
      <c r="M763" s="127">
        <v>0</v>
      </c>
      <c r="N763" s="43" t="s">
        <v>7779</v>
      </c>
      <c r="O763" s="43" t="s">
        <v>7784</v>
      </c>
      <c r="P763" s="99" t="s">
        <v>5656</v>
      </c>
      <c r="Q763" s="99" t="s">
        <v>68</v>
      </c>
      <c r="R763" s="99"/>
      <c r="S763" s="99"/>
    </row>
    <row r="764" spans="1:19" x14ac:dyDescent="0.25">
      <c r="A764" s="99" t="s">
        <v>72</v>
      </c>
      <c r="B764" s="98">
        <v>49</v>
      </c>
      <c r="C764" s="99" t="s">
        <v>2146</v>
      </c>
      <c r="D764" s="43" t="s">
        <v>7151</v>
      </c>
      <c r="E764" s="99" t="s">
        <v>7625</v>
      </c>
      <c r="F764" s="97" t="s">
        <v>7578</v>
      </c>
      <c r="G764" s="43" t="s">
        <v>4224</v>
      </c>
      <c r="H764" s="43" t="s">
        <v>2349</v>
      </c>
      <c r="I764" s="99"/>
      <c r="J764" s="49" t="s">
        <v>6790</v>
      </c>
      <c r="K764" s="49"/>
      <c r="L764" s="43" t="s">
        <v>6769</v>
      </c>
      <c r="M764" s="127">
        <v>0</v>
      </c>
      <c r="N764" s="43" t="s">
        <v>7779</v>
      </c>
      <c r="O764" s="43" t="s">
        <v>7784</v>
      </c>
      <c r="P764" s="99" t="s">
        <v>2493</v>
      </c>
      <c r="Q764" s="99" t="s">
        <v>68</v>
      </c>
      <c r="R764" s="99"/>
      <c r="S764" s="99"/>
    </row>
    <row r="765" spans="1:19" x14ac:dyDescent="0.25">
      <c r="A765" s="99" t="s">
        <v>72</v>
      </c>
      <c r="B765" s="98">
        <v>50</v>
      </c>
      <c r="C765" s="99" t="s">
        <v>3369</v>
      </c>
      <c r="D765" s="43" t="s">
        <v>7152</v>
      </c>
      <c r="E765" s="99" t="s">
        <v>7626</v>
      </c>
      <c r="F765" s="97" t="s">
        <v>7202</v>
      </c>
      <c r="G765" s="43" t="s">
        <v>4225</v>
      </c>
      <c r="H765" s="43" t="s">
        <v>4226</v>
      </c>
      <c r="I765" s="99"/>
      <c r="J765" s="49" t="s">
        <v>6790</v>
      </c>
      <c r="K765" s="49"/>
      <c r="L765" s="43" t="s">
        <v>6769</v>
      </c>
      <c r="M765" s="127">
        <v>0</v>
      </c>
      <c r="N765" s="43" t="s">
        <v>7779</v>
      </c>
      <c r="O765" s="43" t="s">
        <v>7784</v>
      </c>
      <c r="P765" s="99" t="s">
        <v>5657</v>
      </c>
      <c r="Q765" s="99" t="s">
        <v>68</v>
      </c>
      <c r="R765" s="99"/>
      <c r="S765" s="99"/>
    </row>
    <row r="766" spans="1:19" x14ac:dyDescent="0.25">
      <c r="A766" s="99" t="s">
        <v>72</v>
      </c>
      <c r="B766" s="98">
        <v>51</v>
      </c>
      <c r="C766" s="99" t="s">
        <v>3370</v>
      </c>
      <c r="D766" s="43" t="s">
        <v>7153</v>
      </c>
      <c r="E766" s="99" t="s">
        <v>7627</v>
      </c>
      <c r="F766" s="97" t="s">
        <v>7203</v>
      </c>
      <c r="G766" s="43" t="s">
        <v>4227</v>
      </c>
      <c r="H766" s="43" t="s">
        <v>4228</v>
      </c>
      <c r="I766" s="99"/>
      <c r="J766" s="49" t="s">
        <v>6790</v>
      </c>
      <c r="K766" s="49"/>
      <c r="L766" s="43" t="s">
        <v>6769</v>
      </c>
      <c r="M766" s="127">
        <v>0</v>
      </c>
      <c r="N766" s="43" t="s">
        <v>7779</v>
      </c>
      <c r="O766" s="43" t="s">
        <v>7784</v>
      </c>
      <c r="P766" s="99" t="s">
        <v>2493</v>
      </c>
      <c r="Q766" s="99" t="s">
        <v>68</v>
      </c>
      <c r="R766" s="99"/>
      <c r="S766" s="99"/>
    </row>
    <row r="767" spans="1:19" x14ac:dyDescent="0.25">
      <c r="A767" s="99" t="s">
        <v>72</v>
      </c>
      <c r="B767" s="98">
        <v>52</v>
      </c>
      <c r="C767" s="99" t="s">
        <v>3371</v>
      </c>
      <c r="D767" s="43" t="s">
        <v>7154</v>
      </c>
      <c r="E767" s="99" t="s">
        <v>7628</v>
      </c>
      <c r="F767" s="97" t="s">
        <v>7204</v>
      </c>
      <c r="G767" s="43" t="s">
        <v>4229</v>
      </c>
      <c r="H767" s="43" t="s">
        <v>4230</v>
      </c>
      <c r="I767" s="99"/>
      <c r="J767" s="49" t="s">
        <v>6790</v>
      </c>
      <c r="K767" s="49"/>
      <c r="L767" s="43" t="s">
        <v>6769</v>
      </c>
      <c r="M767" s="127">
        <v>0</v>
      </c>
      <c r="N767" s="43" t="s">
        <v>7779</v>
      </c>
      <c r="O767" s="43" t="s">
        <v>7784</v>
      </c>
      <c r="P767" s="99" t="s">
        <v>2496</v>
      </c>
      <c r="Q767" s="99" t="s">
        <v>68</v>
      </c>
      <c r="R767" s="99"/>
      <c r="S767" s="99"/>
    </row>
    <row r="768" spans="1:19" x14ac:dyDescent="0.25">
      <c r="A768" s="99" t="s">
        <v>72</v>
      </c>
      <c r="B768" s="98">
        <v>53</v>
      </c>
      <c r="C768" s="99" t="s">
        <v>3372</v>
      </c>
      <c r="D768" s="43" t="s">
        <v>7155</v>
      </c>
      <c r="E768" s="99" t="s">
        <v>7629</v>
      </c>
      <c r="F768" s="97" t="s">
        <v>7205</v>
      </c>
      <c r="G768" s="43" t="s">
        <v>4231</v>
      </c>
      <c r="H768" s="43" t="s">
        <v>4232</v>
      </c>
      <c r="I768" s="99"/>
      <c r="J768" s="49" t="s">
        <v>6790</v>
      </c>
      <c r="K768" s="49"/>
      <c r="L768" s="43" t="s">
        <v>6769</v>
      </c>
      <c r="M768" s="127">
        <v>0</v>
      </c>
      <c r="N768" s="43" t="s">
        <v>7779</v>
      </c>
      <c r="O768" s="43" t="s">
        <v>7784</v>
      </c>
      <c r="P768" s="99" t="s">
        <v>2496</v>
      </c>
      <c r="Q768" s="99" t="s">
        <v>68</v>
      </c>
      <c r="R768" s="99"/>
      <c r="S768" s="99"/>
    </row>
    <row r="769" spans="1:19" x14ac:dyDescent="0.25">
      <c r="A769" s="99" t="s">
        <v>72</v>
      </c>
      <c r="B769" s="98">
        <v>54</v>
      </c>
      <c r="C769" s="99" t="s">
        <v>3373</v>
      </c>
      <c r="D769" s="43" t="s">
        <v>7156</v>
      </c>
      <c r="E769" s="99" t="s">
        <v>7630</v>
      </c>
      <c r="F769" s="97" t="s">
        <v>7206</v>
      </c>
      <c r="G769" s="43" t="s">
        <v>4233</v>
      </c>
      <c r="H769" s="43" t="s">
        <v>3076</v>
      </c>
      <c r="I769" s="99"/>
      <c r="J769" s="49" t="s">
        <v>6790</v>
      </c>
      <c r="K769" s="49"/>
      <c r="L769" s="43" t="s">
        <v>6769</v>
      </c>
      <c r="M769" s="127">
        <v>0</v>
      </c>
      <c r="N769" s="43" t="s">
        <v>7779</v>
      </c>
      <c r="O769" s="43" t="s">
        <v>7784</v>
      </c>
      <c r="P769" s="99" t="s">
        <v>2493</v>
      </c>
      <c r="Q769" s="99" t="s">
        <v>68</v>
      </c>
      <c r="R769" s="99"/>
      <c r="S769" s="99"/>
    </row>
    <row r="770" spans="1:19" x14ac:dyDescent="0.25">
      <c r="A770" s="99" t="s">
        <v>72</v>
      </c>
      <c r="B770" s="98">
        <v>55</v>
      </c>
      <c r="C770" s="99" t="s">
        <v>3374</v>
      </c>
      <c r="D770" s="43" t="s">
        <v>7157</v>
      </c>
      <c r="E770" s="99" t="s">
        <v>7631</v>
      </c>
      <c r="F770" s="97" t="s">
        <v>7207</v>
      </c>
      <c r="G770" s="43" t="s">
        <v>4234</v>
      </c>
      <c r="H770" s="43" t="s">
        <v>3077</v>
      </c>
      <c r="I770" s="99"/>
      <c r="J770" s="49" t="s">
        <v>6790</v>
      </c>
      <c r="K770" s="49"/>
      <c r="L770" s="43" t="s">
        <v>6769</v>
      </c>
      <c r="M770" s="127">
        <v>0</v>
      </c>
      <c r="N770" s="43" t="s">
        <v>7779</v>
      </c>
      <c r="O770" s="43" t="s">
        <v>7784</v>
      </c>
      <c r="P770" s="99" t="s">
        <v>5658</v>
      </c>
      <c r="Q770" s="99" t="s">
        <v>68</v>
      </c>
      <c r="R770" s="99"/>
      <c r="S770" s="99"/>
    </row>
    <row r="771" spans="1:19" x14ac:dyDescent="0.25">
      <c r="A771" s="99" t="s">
        <v>72</v>
      </c>
      <c r="B771" s="98">
        <v>56</v>
      </c>
      <c r="C771" s="99" t="s">
        <v>3375</v>
      </c>
      <c r="D771" s="43" t="s">
        <v>7158</v>
      </c>
      <c r="E771" s="99" t="s">
        <v>7632</v>
      </c>
      <c r="F771" s="97" t="s">
        <v>7208</v>
      </c>
      <c r="G771" s="43" t="s">
        <v>4235</v>
      </c>
      <c r="H771" s="43" t="s">
        <v>4236</v>
      </c>
      <c r="I771" s="99"/>
      <c r="J771" s="49" t="s">
        <v>6790</v>
      </c>
      <c r="K771" s="49"/>
      <c r="L771" s="43" t="s">
        <v>6769</v>
      </c>
      <c r="M771" s="127">
        <v>0</v>
      </c>
      <c r="N771" s="43" t="s">
        <v>7779</v>
      </c>
      <c r="O771" s="43" t="s">
        <v>7784</v>
      </c>
      <c r="P771" s="99" t="s">
        <v>2493</v>
      </c>
      <c r="Q771" s="99" t="s">
        <v>68</v>
      </c>
      <c r="R771" s="99"/>
      <c r="S771" s="99"/>
    </row>
    <row r="772" spans="1:19" x14ac:dyDescent="0.25">
      <c r="A772" s="99" t="s">
        <v>72</v>
      </c>
      <c r="B772" s="98">
        <v>57</v>
      </c>
      <c r="C772" s="99" t="s">
        <v>3376</v>
      </c>
      <c r="D772" s="43" t="s">
        <v>7159</v>
      </c>
      <c r="E772" s="99" t="s">
        <v>7633</v>
      </c>
      <c r="F772" s="97" t="s">
        <v>7209</v>
      </c>
      <c r="G772" s="43" t="s">
        <v>4237</v>
      </c>
      <c r="H772" s="43" t="s">
        <v>4238</v>
      </c>
      <c r="I772" s="99"/>
      <c r="J772" s="49" t="s">
        <v>6790</v>
      </c>
      <c r="K772" s="49"/>
      <c r="L772" s="43" t="s">
        <v>6769</v>
      </c>
      <c r="M772" s="127">
        <v>0</v>
      </c>
      <c r="N772" s="43" t="s">
        <v>7779</v>
      </c>
      <c r="O772" s="43" t="s">
        <v>7784</v>
      </c>
      <c r="P772" s="99" t="s">
        <v>2496</v>
      </c>
      <c r="Q772" s="99" t="s">
        <v>68</v>
      </c>
      <c r="R772" s="99"/>
      <c r="S772" s="99"/>
    </row>
    <row r="773" spans="1:19" x14ac:dyDescent="0.25">
      <c r="A773" s="99" t="s">
        <v>72</v>
      </c>
      <c r="B773" s="98">
        <v>62</v>
      </c>
      <c r="C773" s="99" t="s">
        <v>3377</v>
      </c>
      <c r="D773" s="43" t="s">
        <v>5788</v>
      </c>
      <c r="E773" s="99" t="s">
        <v>7635</v>
      </c>
      <c r="F773" s="97" t="s">
        <v>7210</v>
      </c>
      <c r="G773" s="43" t="s">
        <v>4239</v>
      </c>
      <c r="H773" s="43" t="s">
        <v>4240</v>
      </c>
      <c r="I773" s="99"/>
      <c r="J773" s="49" t="s">
        <v>6790</v>
      </c>
      <c r="K773" s="49"/>
      <c r="L773" s="43" t="s">
        <v>6769</v>
      </c>
      <c r="M773" s="127">
        <v>0</v>
      </c>
      <c r="N773" s="43" t="s">
        <v>7779</v>
      </c>
      <c r="O773" s="43" t="s">
        <v>7784</v>
      </c>
      <c r="P773" s="99" t="s">
        <v>2493</v>
      </c>
      <c r="Q773" s="99" t="s">
        <v>68</v>
      </c>
      <c r="R773" s="99"/>
      <c r="S773" s="99"/>
    </row>
    <row r="774" spans="1:19" x14ac:dyDescent="0.25">
      <c r="A774" s="99" t="s">
        <v>72</v>
      </c>
      <c r="B774" s="98">
        <v>63</v>
      </c>
      <c r="C774" s="99" t="s">
        <v>3378</v>
      </c>
      <c r="D774" s="55" t="s">
        <v>5789</v>
      </c>
      <c r="E774" s="99" t="s">
        <v>7634</v>
      </c>
      <c r="F774" s="97" t="s">
        <v>7211</v>
      </c>
      <c r="G774" s="43" t="s">
        <v>4241</v>
      </c>
      <c r="H774" s="43" t="s">
        <v>4242</v>
      </c>
      <c r="I774" s="99"/>
      <c r="J774" s="49" t="s">
        <v>6790</v>
      </c>
      <c r="K774" s="49"/>
      <c r="L774" s="43" t="s">
        <v>6769</v>
      </c>
      <c r="M774" s="127">
        <v>0</v>
      </c>
      <c r="N774" s="43" t="s">
        <v>7779</v>
      </c>
      <c r="O774" s="43" t="s">
        <v>7784</v>
      </c>
      <c r="P774" s="99" t="s">
        <v>5659</v>
      </c>
      <c r="Q774" s="99" t="s">
        <v>68</v>
      </c>
      <c r="R774" s="99"/>
      <c r="S774" s="99"/>
    </row>
    <row r="775" spans="1:19" x14ac:dyDescent="0.25">
      <c r="A775" s="99" t="s">
        <v>72</v>
      </c>
      <c r="B775" s="98">
        <v>64</v>
      </c>
      <c r="C775" s="99" t="s">
        <v>3379</v>
      </c>
      <c r="D775" s="55" t="s">
        <v>5790</v>
      </c>
      <c r="E775" s="99" t="s">
        <v>7636</v>
      </c>
      <c r="F775" s="97" t="s">
        <v>7212</v>
      </c>
      <c r="G775" s="43" t="s">
        <v>4243</v>
      </c>
      <c r="H775" s="43" t="s">
        <v>4244</v>
      </c>
      <c r="I775" s="99"/>
      <c r="J775" s="49" t="s">
        <v>6790</v>
      </c>
      <c r="K775" s="49"/>
      <c r="L775" s="43" t="s">
        <v>6769</v>
      </c>
      <c r="M775" s="127">
        <v>0</v>
      </c>
      <c r="N775" s="43" t="s">
        <v>7779</v>
      </c>
      <c r="O775" s="43" t="s">
        <v>7784</v>
      </c>
      <c r="P775" s="99" t="s">
        <v>100</v>
      </c>
      <c r="Q775" s="99" t="s">
        <v>68</v>
      </c>
      <c r="R775" s="99"/>
      <c r="S775" s="99"/>
    </row>
    <row r="776" spans="1:19" x14ac:dyDescent="0.25">
      <c r="A776" s="99" t="s">
        <v>72</v>
      </c>
      <c r="B776" s="98">
        <v>65</v>
      </c>
      <c r="C776" s="103" t="s">
        <v>3357</v>
      </c>
      <c r="D776" s="43" t="s">
        <v>7160</v>
      </c>
      <c r="E776" s="99" t="s">
        <v>7637</v>
      </c>
      <c r="F776" s="97" t="s">
        <v>7213</v>
      </c>
      <c r="G776" s="43" t="s">
        <v>4199</v>
      </c>
      <c r="H776" s="43"/>
      <c r="I776" s="99"/>
      <c r="J776" s="49" t="s">
        <v>6790</v>
      </c>
      <c r="K776" s="49"/>
      <c r="L776" s="99" t="s">
        <v>6769</v>
      </c>
      <c r="M776" s="100">
        <v>0</v>
      </c>
      <c r="N776" s="99" t="s">
        <v>7779</v>
      </c>
      <c r="O776" s="99" t="s">
        <v>7784</v>
      </c>
      <c r="P776" s="99"/>
      <c r="Q776" s="99" t="s">
        <v>68</v>
      </c>
      <c r="R776" s="99"/>
      <c r="S776" s="99"/>
    </row>
    <row r="777" spans="1:19" x14ac:dyDescent="0.25">
      <c r="A777" s="99" t="s">
        <v>72</v>
      </c>
      <c r="B777" s="98">
        <v>66</v>
      </c>
      <c r="C777" s="99" t="s">
        <v>3345</v>
      </c>
      <c r="D777" s="43" t="s">
        <v>5791</v>
      </c>
      <c r="E777" s="99" t="s">
        <v>7638</v>
      </c>
      <c r="F777" s="97" t="s">
        <v>7639</v>
      </c>
      <c r="G777" s="43" t="s">
        <v>4175</v>
      </c>
      <c r="H777" s="43" t="s">
        <v>4176</v>
      </c>
      <c r="I777" s="99"/>
      <c r="J777" s="49" t="s">
        <v>6790</v>
      </c>
      <c r="K777" s="49"/>
      <c r="L777" s="43" t="s">
        <v>6769</v>
      </c>
      <c r="M777" s="127">
        <v>0</v>
      </c>
      <c r="N777" s="43" t="s">
        <v>7779</v>
      </c>
      <c r="O777" s="43" t="s">
        <v>7784</v>
      </c>
      <c r="P777" s="99" t="s">
        <v>5651</v>
      </c>
      <c r="Q777" s="99" t="s">
        <v>68</v>
      </c>
      <c r="R777" s="99"/>
      <c r="S777" s="99"/>
    </row>
    <row r="778" spans="1:19" x14ac:dyDescent="0.25">
      <c r="A778" s="99" t="s">
        <v>69</v>
      </c>
      <c r="B778" s="98">
        <v>1</v>
      </c>
      <c r="C778" s="99" t="s">
        <v>2101</v>
      </c>
      <c r="D778" s="43" t="s">
        <v>1467</v>
      </c>
      <c r="E778" s="99" t="s">
        <v>7574</v>
      </c>
      <c r="F778" s="99" t="s">
        <v>1683</v>
      </c>
      <c r="G778" s="43" t="s">
        <v>2524</v>
      </c>
      <c r="H778" s="43" t="s">
        <v>4116</v>
      </c>
      <c r="I778" s="99"/>
      <c r="J778" s="49" t="s">
        <v>6790</v>
      </c>
      <c r="K778" s="49"/>
      <c r="L778" s="87" t="s">
        <v>6770</v>
      </c>
      <c r="M778" s="134" t="s">
        <v>7778</v>
      </c>
      <c r="N778" s="87" t="s">
        <v>7780</v>
      </c>
      <c r="O778" s="87" t="s">
        <v>7783</v>
      </c>
      <c r="P778" s="99" t="s">
        <v>100</v>
      </c>
      <c r="Q778" s="99" t="s">
        <v>68</v>
      </c>
      <c r="R778" s="99"/>
      <c r="S778" s="99"/>
    </row>
    <row r="779" spans="1:19" x14ac:dyDescent="0.25">
      <c r="A779" s="99" t="s">
        <v>69</v>
      </c>
      <c r="B779" s="81">
        <v>2</v>
      </c>
      <c r="C779" s="47" t="s">
        <v>202</v>
      </c>
      <c r="D779" s="47" t="s">
        <v>1493</v>
      </c>
      <c r="E779" s="99" t="s">
        <v>7572</v>
      </c>
      <c r="F779" s="61" t="s">
        <v>6974</v>
      </c>
      <c r="G779" s="47" t="s">
        <v>492</v>
      </c>
      <c r="H779" s="47" t="s">
        <v>493</v>
      </c>
      <c r="I779" s="61" t="s">
        <v>1935</v>
      </c>
      <c r="J779" s="49" t="s">
        <v>6790</v>
      </c>
      <c r="K779" s="49"/>
      <c r="L779" s="47" t="s">
        <v>91</v>
      </c>
      <c r="M779" s="129" t="s">
        <v>7778</v>
      </c>
      <c r="N779" s="49" t="s">
        <v>7780</v>
      </c>
      <c r="O779" s="49" t="s">
        <v>7783</v>
      </c>
      <c r="P779" s="99" t="s">
        <v>91</v>
      </c>
      <c r="Q779" s="99" t="s">
        <v>68</v>
      </c>
      <c r="R779" s="99"/>
      <c r="S779" s="99"/>
    </row>
    <row r="780" spans="1:19" x14ac:dyDescent="0.25">
      <c r="A780" s="99" t="s">
        <v>69</v>
      </c>
      <c r="B780" s="81">
        <v>3</v>
      </c>
      <c r="C780" s="47" t="s">
        <v>212</v>
      </c>
      <c r="D780" s="47" t="s">
        <v>1513</v>
      </c>
      <c r="E780" s="43" t="s">
        <v>7640</v>
      </c>
      <c r="F780" s="61" t="s">
        <v>7214</v>
      </c>
      <c r="G780" s="47" t="s">
        <v>510</v>
      </c>
      <c r="H780" s="47" t="s">
        <v>511</v>
      </c>
      <c r="I780" s="61" t="s">
        <v>1943</v>
      </c>
      <c r="J780" s="49" t="s">
        <v>6790</v>
      </c>
      <c r="K780" s="49"/>
      <c r="L780" s="47" t="s">
        <v>91</v>
      </c>
      <c r="M780" s="129">
        <v>1</v>
      </c>
      <c r="N780" s="49" t="s">
        <v>7779</v>
      </c>
      <c r="O780" s="49" t="s">
        <v>7784</v>
      </c>
      <c r="P780" s="99" t="s">
        <v>91</v>
      </c>
      <c r="Q780" s="99" t="s">
        <v>68</v>
      </c>
      <c r="R780" s="99"/>
      <c r="S780" s="99"/>
    </row>
    <row r="781" spans="1:19" x14ac:dyDescent="0.25">
      <c r="A781" s="99" t="s">
        <v>69</v>
      </c>
      <c r="B781" s="81">
        <v>4</v>
      </c>
      <c r="C781" s="47" t="s">
        <v>213</v>
      </c>
      <c r="D781" s="47" t="s">
        <v>513</v>
      </c>
      <c r="E781" s="43" t="s">
        <v>7641</v>
      </c>
      <c r="F781" s="61" t="s">
        <v>6879</v>
      </c>
      <c r="G781" s="47" t="s">
        <v>512</v>
      </c>
      <c r="H781" s="47" t="s">
        <v>513</v>
      </c>
      <c r="I781" s="61" t="s">
        <v>1944</v>
      </c>
      <c r="J781" s="49" t="s">
        <v>6790</v>
      </c>
      <c r="K781" s="49"/>
      <c r="L781" s="47" t="s">
        <v>91</v>
      </c>
      <c r="M781" s="129">
        <v>1</v>
      </c>
      <c r="N781" s="49" t="s">
        <v>7779</v>
      </c>
      <c r="O781" s="49" t="s">
        <v>7784</v>
      </c>
      <c r="P781" s="99" t="s">
        <v>91</v>
      </c>
      <c r="Q781" s="99" t="s">
        <v>68</v>
      </c>
      <c r="R781" s="99"/>
      <c r="S781" s="99"/>
    </row>
    <row r="782" spans="1:19" x14ac:dyDescent="0.25">
      <c r="A782" s="99" t="s">
        <v>69</v>
      </c>
      <c r="B782" s="81">
        <v>5</v>
      </c>
      <c r="C782" s="47" t="s">
        <v>214</v>
      </c>
      <c r="D782" s="47" t="s">
        <v>5814</v>
      </c>
      <c r="E782" s="43" t="s">
        <v>7645</v>
      </c>
      <c r="F782" s="61" t="s">
        <v>7215</v>
      </c>
      <c r="G782" s="47" t="s">
        <v>514</v>
      </c>
      <c r="H782" s="47" t="s">
        <v>515</v>
      </c>
      <c r="I782" s="61" t="s">
        <v>1945</v>
      </c>
      <c r="J782" s="49" t="s">
        <v>3003</v>
      </c>
      <c r="K782" s="49" t="s">
        <v>6789</v>
      </c>
      <c r="L782" s="47" t="s">
        <v>91</v>
      </c>
      <c r="M782" s="129">
        <v>0</v>
      </c>
      <c r="N782" s="49" t="s">
        <v>7779</v>
      </c>
      <c r="O782" s="49" t="s">
        <v>7784</v>
      </c>
      <c r="P782" s="99" t="s">
        <v>92</v>
      </c>
      <c r="Q782" s="99" t="s">
        <v>68</v>
      </c>
      <c r="R782" s="99"/>
      <c r="S782" s="99"/>
    </row>
    <row r="783" spans="1:19" x14ac:dyDescent="0.25">
      <c r="A783" s="99" t="s">
        <v>69</v>
      </c>
      <c r="B783" s="81">
        <v>12</v>
      </c>
      <c r="C783" s="47" t="s">
        <v>215</v>
      </c>
      <c r="D783" s="47" t="s">
        <v>5812</v>
      </c>
      <c r="E783" s="43" t="s">
        <v>7642</v>
      </c>
      <c r="F783" s="61" t="s">
        <v>5812</v>
      </c>
      <c r="G783" s="47" t="s">
        <v>516</v>
      </c>
      <c r="H783" s="47" t="s">
        <v>517</v>
      </c>
      <c r="I783" s="61" t="s">
        <v>1946</v>
      </c>
      <c r="J783" s="49" t="s">
        <v>6790</v>
      </c>
      <c r="K783" s="49"/>
      <c r="L783" s="43" t="s">
        <v>6769</v>
      </c>
      <c r="M783" s="127">
        <v>0</v>
      </c>
      <c r="N783" s="43" t="s">
        <v>7779</v>
      </c>
      <c r="O783" s="43" t="s">
        <v>7784</v>
      </c>
      <c r="P783" s="99" t="s">
        <v>157</v>
      </c>
      <c r="Q783" s="99" t="s">
        <v>68</v>
      </c>
      <c r="R783" s="99"/>
      <c r="S783" s="99"/>
    </row>
    <row r="784" spans="1:19" x14ac:dyDescent="0.25">
      <c r="A784" s="99" t="s">
        <v>69</v>
      </c>
      <c r="B784" s="98">
        <v>13</v>
      </c>
      <c r="C784" s="99" t="s">
        <v>3323</v>
      </c>
      <c r="D784" s="43" t="s">
        <v>5810</v>
      </c>
      <c r="E784" s="43" t="s">
        <v>7646</v>
      </c>
      <c r="F784" s="97" t="s">
        <v>7216</v>
      </c>
      <c r="G784" s="43" t="s">
        <v>4129</v>
      </c>
      <c r="H784" s="43" t="s">
        <v>4130</v>
      </c>
      <c r="I784" s="99"/>
      <c r="J784" s="49" t="s">
        <v>6790</v>
      </c>
      <c r="K784" s="49"/>
      <c r="L784" s="43" t="s">
        <v>6769</v>
      </c>
      <c r="M784" s="127">
        <v>2</v>
      </c>
      <c r="N784" s="43" t="s">
        <v>7779</v>
      </c>
      <c r="O784" s="43" t="s">
        <v>7784</v>
      </c>
      <c r="P784" s="99" t="s">
        <v>157</v>
      </c>
      <c r="Q784" s="99" t="s">
        <v>68</v>
      </c>
      <c r="R784" s="99"/>
      <c r="S784" s="99"/>
    </row>
    <row r="785" spans="1:19" x14ac:dyDescent="0.25">
      <c r="A785" s="99" t="s">
        <v>69</v>
      </c>
      <c r="B785" s="81">
        <v>14</v>
      </c>
      <c r="C785" s="47" t="s">
        <v>216</v>
      </c>
      <c r="D785" s="47" t="s">
        <v>5813</v>
      </c>
      <c r="E785" s="43" t="s">
        <v>7647</v>
      </c>
      <c r="F785" s="61" t="s">
        <v>7217</v>
      </c>
      <c r="G785" s="47" t="s">
        <v>518</v>
      </c>
      <c r="H785" s="47" t="s">
        <v>519</v>
      </c>
      <c r="I785" s="61" t="s">
        <v>1947</v>
      </c>
      <c r="J785" s="49" t="s">
        <v>6790</v>
      </c>
      <c r="K785" s="49"/>
      <c r="L785" s="43" t="s">
        <v>6769</v>
      </c>
      <c r="M785" s="127">
        <v>0</v>
      </c>
      <c r="N785" s="43" t="s">
        <v>7779</v>
      </c>
      <c r="O785" s="43" t="s">
        <v>7784</v>
      </c>
      <c r="P785" s="99" t="s">
        <v>165</v>
      </c>
      <c r="Q785" s="99" t="s">
        <v>68</v>
      </c>
      <c r="R785" s="99"/>
      <c r="S785" s="99"/>
    </row>
    <row r="786" spans="1:19" x14ac:dyDescent="0.25">
      <c r="A786" s="99" t="s">
        <v>69</v>
      </c>
      <c r="B786" s="81">
        <v>15</v>
      </c>
      <c r="C786" s="47" t="s">
        <v>217</v>
      </c>
      <c r="D786" s="47" t="s">
        <v>1445</v>
      </c>
      <c r="E786" s="43" t="s">
        <v>7648</v>
      </c>
      <c r="F786" s="61" t="s">
        <v>7119</v>
      </c>
      <c r="G786" s="47" t="s">
        <v>520</v>
      </c>
      <c r="H786" s="47" t="s">
        <v>521</v>
      </c>
      <c r="I786" s="61" t="s">
        <v>1948</v>
      </c>
      <c r="J786" s="49" t="s">
        <v>6790</v>
      </c>
      <c r="K786" s="49"/>
      <c r="L786" s="43" t="s">
        <v>6769</v>
      </c>
      <c r="M786" s="127">
        <v>0</v>
      </c>
      <c r="N786" s="43" t="s">
        <v>7779</v>
      </c>
      <c r="O786" s="43" t="s">
        <v>7784</v>
      </c>
      <c r="P786" s="99" t="s">
        <v>211</v>
      </c>
      <c r="Q786" s="99" t="s">
        <v>68</v>
      </c>
      <c r="R786" s="99"/>
      <c r="S786" s="99"/>
    </row>
    <row r="787" spans="1:19" x14ac:dyDescent="0.25">
      <c r="A787" s="99" t="s">
        <v>69</v>
      </c>
      <c r="B787" s="81">
        <v>16</v>
      </c>
      <c r="C787" s="47" t="s">
        <v>218</v>
      </c>
      <c r="D787" s="48" t="s">
        <v>1514</v>
      </c>
      <c r="E787" s="43" t="s">
        <v>7649</v>
      </c>
      <c r="F787" s="61" t="s">
        <v>7118</v>
      </c>
      <c r="G787" s="47" t="s">
        <v>522</v>
      </c>
      <c r="H787" s="47" t="s">
        <v>523</v>
      </c>
      <c r="I787" s="61" t="s">
        <v>1949</v>
      </c>
      <c r="J787" s="49" t="s">
        <v>6790</v>
      </c>
      <c r="K787" s="49"/>
      <c r="L787" s="47" t="s">
        <v>6770</v>
      </c>
      <c r="M787" s="129">
        <v>2</v>
      </c>
      <c r="N787" s="49" t="s">
        <v>7779</v>
      </c>
      <c r="O787" s="49" t="s">
        <v>7784</v>
      </c>
      <c r="P787" s="99" t="s">
        <v>100</v>
      </c>
      <c r="Q787" s="99" t="s">
        <v>68</v>
      </c>
      <c r="R787" s="99"/>
      <c r="S787" s="99"/>
    </row>
    <row r="788" spans="1:19" x14ac:dyDescent="0.25">
      <c r="A788" s="99" t="s">
        <v>69</v>
      </c>
      <c r="B788" s="98">
        <v>17</v>
      </c>
      <c r="C788" s="99" t="s">
        <v>3327</v>
      </c>
      <c r="D788" s="43" t="s">
        <v>5800</v>
      </c>
      <c r="E788" s="43" t="s">
        <v>7650</v>
      </c>
      <c r="F788" s="97" t="s">
        <v>7218</v>
      </c>
      <c r="G788" s="43" t="s">
        <v>4137</v>
      </c>
      <c r="H788" s="43" t="s">
        <v>4138</v>
      </c>
      <c r="I788" s="99"/>
      <c r="J788" s="49" t="s">
        <v>6790</v>
      </c>
      <c r="K788" s="49"/>
      <c r="L788" s="99" t="s">
        <v>91</v>
      </c>
      <c r="M788" s="100">
        <v>1</v>
      </c>
      <c r="N788" s="99" t="s">
        <v>7779</v>
      </c>
      <c r="O788" s="99" t="s">
        <v>7784</v>
      </c>
      <c r="P788" s="99" t="s">
        <v>92</v>
      </c>
      <c r="Q788" s="99" t="s">
        <v>68</v>
      </c>
      <c r="R788" s="99"/>
      <c r="S788" s="99"/>
    </row>
    <row r="789" spans="1:19" x14ac:dyDescent="0.25">
      <c r="A789" s="99" t="s">
        <v>69</v>
      </c>
      <c r="B789" s="98">
        <v>18</v>
      </c>
      <c r="C789" s="99" t="s">
        <v>3328</v>
      </c>
      <c r="D789" s="43" t="s">
        <v>5799</v>
      </c>
      <c r="E789" s="43" t="s">
        <v>7651</v>
      </c>
      <c r="F789" s="97" t="s">
        <v>7219</v>
      </c>
      <c r="G789" s="43" t="s">
        <v>4139</v>
      </c>
      <c r="H789" s="43" t="s">
        <v>4140</v>
      </c>
      <c r="I789" s="99"/>
      <c r="J789" s="49" t="s">
        <v>6790</v>
      </c>
      <c r="K789" s="49"/>
      <c r="L789" s="43" t="s">
        <v>6769</v>
      </c>
      <c r="M789" s="127">
        <v>0</v>
      </c>
      <c r="N789" s="43" t="s">
        <v>7779</v>
      </c>
      <c r="O789" s="43" t="s">
        <v>7784</v>
      </c>
      <c r="P789" s="99" t="s">
        <v>266</v>
      </c>
      <c r="Q789" s="99" t="s">
        <v>68</v>
      </c>
      <c r="R789" s="99"/>
      <c r="S789" s="99"/>
    </row>
    <row r="790" spans="1:19" x14ac:dyDescent="0.25">
      <c r="A790" s="99" t="s">
        <v>69</v>
      </c>
      <c r="B790" s="81">
        <v>19</v>
      </c>
      <c r="C790" s="47" t="s">
        <v>219</v>
      </c>
      <c r="D790" s="47" t="s">
        <v>1446</v>
      </c>
      <c r="E790" s="43" t="s">
        <v>7643</v>
      </c>
      <c r="F790" s="61" t="s">
        <v>1770</v>
      </c>
      <c r="G790" s="47" t="s">
        <v>524</v>
      </c>
      <c r="H790" s="47" t="s">
        <v>525</v>
      </c>
      <c r="I790" s="61" t="s">
        <v>1950</v>
      </c>
      <c r="J790" s="49" t="s">
        <v>6790</v>
      </c>
      <c r="K790" s="49"/>
      <c r="L790" s="43" t="s">
        <v>6769</v>
      </c>
      <c r="M790" s="127">
        <v>0</v>
      </c>
      <c r="N790" s="43" t="s">
        <v>7779</v>
      </c>
      <c r="O790" s="43" t="s">
        <v>7784</v>
      </c>
      <c r="P790" s="99" t="s">
        <v>100</v>
      </c>
      <c r="Q790" s="99" t="s">
        <v>68</v>
      </c>
      <c r="R790" s="99"/>
      <c r="S790" s="99"/>
    </row>
    <row r="791" spans="1:19" x14ac:dyDescent="0.25">
      <c r="A791" s="99" t="s">
        <v>69</v>
      </c>
      <c r="B791" s="98">
        <v>20</v>
      </c>
      <c r="C791" s="99" t="s">
        <v>3329</v>
      </c>
      <c r="D791" s="43" t="s">
        <v>5806</v>
      </c>
      <c r="E791" s="43" t="s">
        <v>7652</v>
      </c>
      <c r="F791" s="97" t="s">
        <v>7120</v>
      </c>
      <c r="G791" s="43" t="s">
        <v>4141</v>
      </c>
      <c r="H791" s="43" t="s">
        <v>4142</v>
      </c>
      <c r="I791" s="99"/>
      <c r="J791" s="49" t="s">
        <v>2920</v>
      </c>
      <c r="K791" s="49" t="s">
        <v>6789</v>
      </c>
      <c r="L791" s="99" t="s">
        <v>91</v>
      </c>
      <c r="M791" s="100">
        <v>0</v>
      </c>
      <c r="N791" s="99" t="s">
        <v>7779</v>
      </c>
      <c r="O791" s="99" t="s">
        <v>7784</v>
      </c>
      <c r="P791" s="99" t="s">
        <v>92</v>
      </c>
      <c r="Q791" s="99" t="s">
        <v>68</v>
      </c>
      <c r="R791" s="99"/>
      <c r="S791" s="99"/>
    </row>
    <row r="792" spans="1:19" x14ac:dyDescent="0.25">
      <c r="A792" s="99" t="s">
        <v>69</v>
      </c>
      <c r="B792" s="98">
        <v>21</v>
      </c>
      <c r="C792" s="99" t="s">
        <v>3330</v>
      </c>
      <c r="D792" s="43" t="s">
        <v>5803</v>
      </c>
      <c r="E792" s="43" t="s">
        <v>7653</v>
      </c>
      <c r="F792" s="97" t="s">
        <v>7220</v>
      </c>
      <c r="G792" s="43" t="s">
        <v>4143</v>
      </c>
      <c r="H792" s="43" t="s">
        <v>4144</v>
      </c>
      <c r="I792" s="99"/>
      <c r="J792" s="49" t="s">
        <v>2921</v>
      </c>
      <c r="K792" s="49" t="s">
        <v>6789</v>
      </c>
      <c r="L792" s="99" t="s">
        <v>91</v>
      </c>
      <c r="M792" s="100">
        <v>0</v>
      </c>
      <c r="N792" s="99" t="s">
        <v>7779</v>
      </c>
      <c r="O792" s="99" t="s">
        <v>7784</v>
      </c>
      <c r="P792" s="99" t="s">
        <v>92</v>
      </c>
      <c r="Q792" s="99" t="s">
        <v>68</v>
      </c>
      <c r="R792" s="99"/>
      <c r="S792" s="99"/>
    </row>
    <row r="793" spans="1:19" x14ac:dyDescent="0.25">
      <c r="A793" s="99" t="s">
        <v>69</v>
      </c>
      <c r="B793" s="98">
        <v>22</v>
      </c>
      <c r="C793" s="99" t="s">
        <v>3331</v>
      </c>
      <c r="D793" s="43" t="s">
        <v>5802</v>
      </c>
      <c r="E793" s="43" t="s">
        <v>7654</v>
      </c>
      <c r="F793" s="97" t="s">
        <v>7221</v>
      </c>
      <c r="G793" s="43" t="s">
        <v>4145</v>
      </c>
      <c r="H793" s="43" t="s">
        <v>4146</v>
      </c>
      <c r="I793" s="99"/>
      <c r="J793" s="49" t="s">
        <v>2922</v>
      </c>
      <c r="K793" s="49" t="s">
        <v>6789</v>
      </c>
      <c r="L793" s="99" t="s">
        <v>91</v>
      </c>
      <c r="M793" s="100">
        <v>0</v>
      </c>
      <c r="N793" s="99" t="s">
        <v>7779</v>
      </c>
      <c r="O793" s="99" t="s">
        <v>7784</v>
      </c>
      <c r="P793" s="99" t="s">
        <v>92</v>
      </c>
      <c r="Q793" s="99" t="s">
        <v>68</v>
      </c>
      <c r="R793" s="99"/>
      <c r="S793" s="99"/>
    </row>
    <row r="794" spans="1:19" x14ac:dyDescent="0.25">
      <c r="A794" s="99" t="s">
        <v>69</v>
      </c>
      <c r="B794" s="98">
        <v>44</v>
      </c>
      <c r="C794" s="99" t="s">
        <v>3324</v>
      </c>
      <c r="D794" s="43" t="s">
        <v>5809</v>
      </c>
      <c r="E794" s="43" t="s">
        <v>7655</v>
      </c>
      <c r="F794" s="97" t="s">
        <v>7222</v>
      </c>
      <c r="G794" s="43" t="s">
        <v>4131</v>
      </c>
      <c r="H794" s="43" t="s">
        <v>4132</v>
      </c>
      <c r="I794" s="99"/>
      <c r="J794" s="49" t="s">
        <v>6790</v>
      </c>
      <c r="K794" s="49"/>
      <c r="L794" s="43" t="s">
        <v>6769</v>
      </c>
      <c r="M794" s="127">
        <v>0</v>
      </c>
      <c r="N794" s="43" t="s">
        <v>7779</v>
      </c>
      <c r="O794" s="43" t="s">
        <v>7784</v>
      </c>
      <c r="P794" s="99" t="s">
        <v>156</v>
      </c>
      <c r="Q794" s="99" t="s">
        <v>68</v>
      </c>
      <c r="R794" s="99"/>
      <c r="S794" s="99"/>
    </row>
    <row r="795" spans="1:19" x14ac:dyDescent="0.25">
      <c r="A795" s="99" t="s">
        <v>69</v>
      </c>
      <c r="B795" s="81">
        <v>44</v>
      </c>
      <c r="C795" s="47" t="s">
        <v>220</v>
      </c>
      <c r="D795" s="47" t="s">
        <v>5815</v>
      </c>
      <c r="E795" s="43" t="s">
        <v>7656</v>
      </c>
      <c r="F795" s="61" t="s">
        <v>7223</v>
      </c>
      <c r="G795" s="47" t="s">
        <v>526</v>
      </c>
      <c r="H795" s="47" t="s">
        <v>527</v>
      </c>
      <c r="I795" s="61" t="s">
        <v>1698</v>
      </c>
      <c r="J795" s="49" t="s">
        <v>2912</v>
      </c>
      <c r="K795" s="49" t="s">
        <v>6789</v>
      </c>
      <c r="L795" s="47" t="s">
        <v>91</v>
      </c>
      <c r="M795" s="129">
        <v>0</v>
      </c>
      <c r="N795" s="49" t="s">
        <v>7779</v>
      </c>
      <c r="O795" s="49" t="s">
        <v>7784</v>
      </c>
      <c r="P795" s="99" t="s">
        <v>92</v>
      </c>
      <c r="Q795" s="99" t="s">
        <v>68</v>
      </c>
      <c r="R795" s="99"/>
      <c r="S795" s="99"/>
    </row>
    <row r="796" spans="1:19" x14ac:dyDescent="0.25">
      <c r="A796" s="99" t="s">
        <v>69</v>
      </c>
      <c r="B796" s="98">
        <v>45</v>
      </c>
      <c r="C796" s="99" t="s">
        <v>3332</v>
      </c>
      <c r="D796" s="43" t="s">
        <v>5811</v>
      </c>
      <c r="E796" s="43" t="s">
        <v>7644</v>
      </c>
      <c r="F796" s="97" t="s">
        <v>7224</v>
      </c>
      <c r="G796" s="43" t="s">
        <v>4147</v>
      </c>
      <c r="H796" s="43" t="s">
        <v>4148</v>
      </c>
      <c r="I796" s="99"/>
      <c r="J796" s="49" t="s">
        <v>6790</v>
      </c>
      <c r="K796" s="49"/>
      <c r="L796" s="43" t="s">
        <v>6769</v>
      </c>
      <c r="M796" s="127">
        <v>0</v>
      </c>
      <c r="N796" s="43" t="s">
        <v>7779</v>
      </c>
      <c r="O796" s="43" t="s">
        <v>7784</v>
      </c>
      <c r="P796" s="99" t="s">
        <v>100</v>
      </c>
      <c r="Q796" s="99" t="s">
        <v>68</v>
      </c>
      <c r="R796" s="99"/>
      <c r="S796" s="99"/>
    </row>
    <row r="797" spans="1:19" x14ac:dyDescent="0.25">
      <c r="A797" s="99" t="s">
        <v>69</v>
      </c>
      <c r="B797" s="98">
        <v>46</v>
      </c>
      <c r="C797" s="99" t="s">
        <v>3334</v>
      </c>
      <c r="D797" s="43" t="s">
        <v>5817</v>
      </c>
      <c r="E797" s="43" t="s">
        <v>7657</v>
      </c>
      <c r="F797" s="97" t="s">
        <v>7225</v>
      </c>
      <c r="G797" s="43" t="s">
        <v>4151</v>
      </c>
      <c r="H797" s="43" t="s">
        <v>4152</v>
      </c>
      <c r="I797" s="99"/>
      <c r="J797" s="49" t="s">
        <v>6790</v>
      </c>
      <c r="K797" s="49"/>
      <c r="L797" s="43" t="s">
        <v>6769</v>
      </c>
      <c r="M797" s="127">
        <v>0</v>
      </c>
      <c r="N797" s="43" t="s">
        <v>7779</v>
      </c>
      <c r="O797" s="43" t="s">
        <v>7784</v>
      </c>
      <c r="P797" s="99" t="s">
        <v>100</v>
      </c>
      <c r="Q797" s="99" t="s">
        <v>68</v>
      </c>
      <c r="R797" s="99"/>
      <c r="S797" s="99"/>
    </row>
    <row r="798" spans="1:19" x14ac:dyDescent="0.25">
      <c r="A798" s="99" t="s">
        <v>69</v>
      </c>
      <c r="B798" s="98">
        <v>46</v>
      </c>
      <c r="C798" s="99" t="s">
        <v>3333</v>
      </c>
      <c r="D798" s="43" t="s">
        <v>5816</v>
      </c>
      <c r="E798" s="43" t="s">
        <v>7658</v>
      </c>
      <c r="F798" s="97" t="s">
        <v>7226</v>
      </c>
      <c r="G798" s="43" t="s">
        <v>4149</v>
      </c>
      <c r="H798" s="43" t="s">
        <v>4150</v>
      </c>
      <c r="I798" s="99"/>
      <c r="J798" s="49" t="s">
        <v>6790</v>
      </c>
      <c r="K798" s="49"/>
      <c r="L798" s="43" t="s">
        <v>6769</v>
      </c>
      <c r="M798" s="127">
        <v>0</v>
      </c>
      <c r="N798" s="43" t="s">
        <v>7779</v>
      </c>
      <c r="O798" s="43" t="s">
        <v>7784</v>
      </c>
      <c r="P798" s="99" t="s">
        <v>100</v>
      </c>
      <c r="Q798" s="99" t="s">
        <v>68</v>
      </c>
      <c r="R798" s="99"/>
      <c r="S798" s="99"/>
    </row>
    <row r="799" spans="1:19" x14ac:dyDescent="0.25">
      <c r="A799" s="99" t="s">
        <v>69</v>
      </c>
      <c r="B799" s="98">
        <v>47</v>
      </c>
      <c r="C799" s="99" t="s">
        <v>3335</v>
      </c>
      <c r="D799" s="43" t="s">
        <v>4154</v>
      </c>
      <c r="E799" s="43" t="s">
        <v>7659</v>
      </c>
      <c r="F799" s="97" t="s">
        <v>7227</v>
      </c>
      <c r="G799" s="43" t="s">
        <v>4153</v>
      </c>
      <c r="H799" s="43" t="s">
        <v>4154</v>
      </c>
      <c r="I799" s="99"/>
      <c r="J799" s="49" t="s">
        <v>6790</v>
      </c>
      <c r="K799" s="49"/>
      <c r="L799" s="43" t="s">
        <v>6769</v>
      </c>
      <c r="M799" s="127">
        <v>0</v>
      </c>
      <c r="N799" s="43" t="s">
        <v>7779</v>
      </c>
      <c r="O799" s="43" t="s">
        <v>7784</v>
      </c>
      <c r="P799" s="99" t="s">
        <v>100</v>
      </c>
      <c r="Q799" s="99" t="s">
        <v>68</v>
      </c>
      <c r="R799" s="99"/>
      <c r="S799" s="99"/>
    </row>
    <row r="800" spans="1:19" x14ac:dyDescent="0.25">
      <c r="A800" s="99" t="s">
        <v>69</v>
      </c>
      <c r="B800" s="98">
        <v>47</v>
      </c>
      <c r="C800" s="99" t="s">
        <v>3325</v>
      </c>
      <c r="D800" s="43" t="s">
        <v>5818</v>
      </c>
      <c r="E800" s="43" t="s">
        <v>7660</v>
      </c>
      <c r="F800" s="97" t="s">
        <v>7228</v>
      </c>
      <c r="G800" s="43" t="s">
        <v>4133</v>
      </c>
      <c r="H800" s="43" t="s">
        <v>4134</v>
      </c>
      <c r="I800" s="99"/>
      <c r="J800" s="49" t="s">
        <v>6790</v>
      </c>
      <c r="K800" s="49"/>
      <c r="L800" s="43" t="s">
        <v>6769</v>
      </c>
      <c r="M800" s="127">
        <v>0</v>
      </c>
      <c r="N800" s="43" t="s">
        <v>7779</v>
      </c>
      <c r="O800" s="43" t="s">
        <v>7784</v>
      </c>
      <c r="P800" s="99" t="s">
        <v>165</v>
      </c>
      <c r="Q800" s="99" t="s">
        <v>68</v>
      </c>
      <c r="R800" s="99"/>
      <c r="S800" s="99"/>
    </row>
    <row r="801" spans="1:19" x14ac:dyDescent="0.25">
      <c r="A801" s="99" t="s">
        <v>69</v>
      </c>
      <c r="B801" s="98">
        <v>47</v>
      </c>
      <c r="C801" s="99" t="s">
        <v>3326</v>
      </c>
      <c r="D801" s="43" t="s">
        <v>5819</v>
      </c>
      <c r="E801" s="43" t="s">
        <v>7661</v>
      </c>
      <c r="F801" s="97" t="s">
        <v>7229</v>
      </c>
      <c r="G801" s="43" t="s">
        <v>4135</v>
      </c>
      <c r="H801" s="43" t="s">
        <v>4136</v>
      </c>
      <c r="I801" s="99"/>
      <c r="J801" s="49" t="s">
        <v>6790</v>
      </c>
      <c r="K801" s="49"/>
      <c r="L801" s="43" t="s">
        <v>6769</v>
      </c>
      <c r="M801" s="127">
        <v>0</v>
      </c>
      <c r="N801" s="43" t="s">
        <v>7779</v>
      </c>
      <c r="O801" s="43" t="s">
        <v>7784</v>
      </c>
      <c r="P801" s="99" t="s">
        <v>165</v>
      </c>
      <c r="Q801" s="99" t="s">
        <v>68</v>
      </c>
      <c r="R801" s="99"/>
      <c r="S801" s="99"/>
    </row>
    <row r="802" spans="1:19" x14ac:dyDescent="0.25">
      <c r="A802" s="99" t="s">
        <v>69</v>
      </c>
      <c r="B802" s="98">
        <v>48</v>
      </c>
      <c r="C802" s="99" t="s">
        <v>3336</v>
      </c>
      <c r="D802" s="43" t="s">
        <v>4156</v>
      </c>
      <c r="E802" s="43" t="s">
        <v>7662</v>
      </c>
      <c r="F802" s="97" t="s">
        <v>7230</v>
      </c>
      <c r="G802" s="43" t="s">
        <v>4155</v>
      </c>
      <c r="H802" s="43" t="s">
        <v>4156</v>
      </c>
      <c r="I802" s="99"/>
      <c r="J802" s="49" t="s">
        <v>6790</v>
      </c>
      <c r="K802" s="49"/>
      <c r="L802" s="43" t="s">
        <v>6769</v>
      </c>
      <c r="M802" s="127">
        <v>0</v>
      </c>
      <c r="N802" s="43" t="s">
        <v>7779</v>
      </c>
      <c r="O802" s="43" t="s">
        <v>7784</v>
      </c>
      <c r="P802" s="99" t="s">
        <v>100</v>
      </c>
      <c r="Q802" s="99" t="s">
        <v>68</v>
      </c>
      <c r="R802" s="99"/>
      <c r="S802" s="99"/>
    </row>
    <row r="803" spans="1:19" x14ac:dyDescent="0.25">
      <c r="A803" s="97" t="s">
        <v>3303</v>
      </c>
      <c r="B803" s="98">
        <v>-99</v>
      </c>
      <c r="C803" s="99" t="s">
        <v>3316</v>
      </c>
      <c r="D803" s="43"/>
      <c r="E803" s="99"/>
      <c r="F803" s="99"/>
      <c r="G803" s="43" t="s">
        <v>4115</v>
      </c>
      <c r="H803" s="43" t="s">
        <v>3301</v>
      </c>
      <c r="I803" s="99"/>
      <c r="J803" s="49" t="s">
        <v>6790</v>
      </c>
      <c r="K803" s="49"/>
      <c r="L803" s="99" t="s">
        <v>91</v>
      </c>
      <c r="M803" s="100">
        <v>0</v>
      </c>
      <c r="N803" s="99" t="s">
        <v>7779</v>
      </c>
      <c r="O803" s="99"/>
      <c r="P803" s="99" t="s">
        <v>91</v>
      </c>
      <c r="Q803" s="99" t="s">
        <v>68</v>
      </c>
      <c r="R803" s="99"/>
      <c r="S803" s="99"/>
    </row>
    <row r="804" spans="1:19" x14ac:dyDescent="0.25">
      <c r="A804" s="97" t="s">
        <v>3303</v>
      </c>
      <c r="B804" s="98">
        <v>-99</v>
      </c>
      <c r="C804" s="99" t="s">
        <v>3143</v>
      </c>
      <c r="D804" s="43"/>
      <c r="E804" s="99"/>
      <c r="F804" s="99"/>
      <c r="G804" s="43" t="s">
        <v>4095</v>
      </c>
      <c r="H804" s="43" t="s">
        <v>4096</v>
      </c>
      <c r="I804" s="99"/>
      <c r="J804" s="49" t="s">
        <v>6790</v>
      </c>
      <c r="K804" s="49"/>
      <c r="L804" s="99" t="s">
        <v>91</v>
      </c>
      <c r="M804" s="100">
        <v>0</v>
      </c>
      <c r="N804" s="99" t="s">
        <v>7779</v>
      </c>
      <c r="O804" s="99"/>
      <c r="P804" s="99" t="s">
        <v>91</v>
      </c>
      <c r="Q804" s="99" t="s">
        <v>68</v>
      </c>
      <c r="R804" s="99"/>
      <c r="S804" s="99"/>
    </row>
    <row r="805" spans="1:19" x14ac:dyDescent="0.25">
      <c r="A805" s="97" t="s">
        <v>3303</v>
      </c>
      <c r="B805" s="98">
        <v>-99</v>
      </c>
      <c r="C805" s="99" t="s">
        <v>3314</v>
      </c>
      <c r="D805" s="99"/>
      <c r="E805" s="99"/>
      <c r="F805" s="99"/>
      <c r="G805" s="43" t="s">
        <v>4113</v>
      </c>
      <c r="H805" s="43" t="s">
        <v>292</v>
      </c>
      <c r="I805" s="99"/>
      <c r="J805" s="49" t="s">
        <v>6790</v>
      </c>
      <c r="K805" s="49"/>
      <c r="L805" s="47" t="s">
        <v>6770</v>
      </c>
      <c r="M805" s="129" t="s">
        <v>7778</v>
      </c>
      <c r="N805" s="49" t="s">
        <v>7779</v>
      </c>
      <c r="O805" s="49"/>
      <c r="P805" s="99" t="s">
        <v>100</v>
      </c>
      <c r="Q805" s="99" t="s">
        <v>68</v>
      </c>
      <c r="R805" s="99"/>
      <c r="S805" s="99"/>
    </row>
    <row r="806" spans="1:19" x14ac:dyDescent="0.25">
      <c r="A806" s="97" t="s">
        <v>3303</v>
      </c>
      <c r="B806" s="98">
        <v>-99</v>
      </c>
      <c r="C806" s="103" t="s">
        <v>3315</v>
      </c>
      <c r="D806" s="43"/>
      <c r="E806" s="99"/>
      <c r="F806" s="99"/>
      <c r="G806" s="43" t="s">
        <v>4114</v>
      </c>
      <c r="H806" s="43" t="s">
        <v>310</v>
      </c>
      <c r="I806" s="99"/>
      <c r="J806" s="49" t="s">
        <v>6790</v>
      </c>
      <c r="K806" s="49"/>
      <c r="L806" s="99" t="s">
        <v>91</v>
      </c>
      <c r="M806" s="100">
        <v>0</v>
      </c>
      <c r="N806" s="99" t="s">
        <v>7779</v>
      </c>
      <c r="O806" s="99"/>
      <c r="P806" s="99" t="s">
        <v>91</v>
      </c>
      <c r="Q806" s="99" t="s">
        <v>68</v>
      </c>
      <c r="R806" s="99"/>
      <c r="S806" s="99"/>
    </row>
    <row r="807" spans="1:19" x14ac:dyDescent="0.25">
      <c r="A807" s="97" t="s">
        <v>3303</v>
      </c>
      <c r="B807" s="98">
        <v>-99</v>
      </c>
      <c r="C807" s="99" t="s">
        <v>3165</v>
      </c>
      <c r="D807" s="43"/>
      <c r="E807" s="99"/>
      <c r="F807" s="99"/>
      <c r="G807" s="43" t="s">
        <v>4110</v>
      </c>
      <c r="H807" s="43" t="s">
        <v>3266</v>
      </c>
      <c r="I807" s="99"/>
      <c r="J807" s="49" t="s">
        <v>6790</v>
      </c>
      <c r="K807" s="49"/>
      <c r="L807" s="99" t="s">
        <v>91</v>
      </c>
      <c r="M807" s="100">
        <v>0</v>
      </c>
      <c r="N807" s="99" t="s">
        <v>7779</v>
      </c>
      <c r="O807" s="99"/>
      <c r="P807" s="99" t="s">
        <v>91</v>
      </c>
      <c r="Q807" s="99" t="s">
        <v>68</v>
      </c>
      <c r="R807" s="99"/>
      <c r="S807" s="99"/>
    </row>
    <row r="808" spans="1:19" x14ac:dyDescent="0.25">
      <c r="A808" s="97" t="s">
        <v>3303</v>
      </c>
      <c r="B808" s="98">
        <v>-99</v>
      </c>
      <c r="C808" s="99" t="s">
        <v>3306</v>
      </c>
      <c r="D808" s="43"/>
      <c r="E808" s="99"/>
      <c r="F808" s="99"/>
      <c r="G808" s="43" t="s">
        <v>4097</v>
      </c>
      <c r="H808" s="43" t="s">
        <v>3228</v>
      </c>
      <c r="I808" s="99"/>
      <c r="J808" s="49" t="s">
        <v>6790</v>
      </c>
      <c r="K808" s="49"/>
      <c r="L808" s="99" t="s">
        <v>91</v>
      </c>
      <c r="M808" s="100">
        <v>0</v>
      </c>
      <c r="N808" s="99" t="s">
        <v>7779</v>
      </c>
      <c r="O808" s="99"/>
      <c r="P808" s="99" t="s">
        <v>91</v>
      </c>
      <c r="Q808" s="99" t="s">
        <v>68</v>
      </c>
      <c r="R808" s="99"/>
      <c r="S808" s="99"/>
    </row>
    <row r="809" spans="1:19" x14ac:dyDescent="0.25">
      <c r="A809" s="97" t="s">
        <v>3303</v>
      </c>
      <c r="B809" s="98">
        <v>-99</v>
      </c>
      <c r="C809" s="99" t="s">
        <v>106</v>
      </c>
      <c r="D809" s="99"/>
      <c r="E809" s="99"/>
      <c r="F809" s="99"/>
      <c r="G809" s="43" t="s">
        <v>301</v>
      </c>
      <c r="H809" s="43" t="s">
        <v>292</v>
      </c>
      <c r="I809" s="99"/>
      <c r="J809" s="49" t="s">
        <v>6790</v>
      </c>
      <c r="K809" s="49"/>
      <c r="L809" s="47" t="s">
        <v>6770</v>
      </c>
      <c r="M809" s="129" t="s">
        <v>7778</v>
      </c>
      <c r="N809" s="49" t="s">
        <v>7780</v>
      </c>
      <c r="O809" s="49"/>
      <c r="P809" s="99" t="s">
        <v>100</v>
      </c>
      <c r="Q809" s="99" t="s">
        <v>68</v>
      </c>
      <c r="R809" s="99"/>
      <c r="S809" s="99"/>
    </row>
    <row r="810" spans="1:19" x14ac:dyDescent="0.25">
      <c r="A810" s="97" t="s">
        <v>3303</v>
      </c>
      <c r="B810" s="98">
        <v>-99</v>
      </c>
      <c r="C810" s="99" t="s">
        <v>3313</v>
      </c>
      <c r="D810" s="43"/>
      <c r="E810" s="99"/>
      <c r="F810" s="99"/>
      <c r="G810" s="43" t="s">
        <v>4108</v>
      </c>
      <c r="H810" s="43" t="s">
        <v>4109</v>
      </c>
      <c r="I810" s="99"/>
      <c r="J810" s="49" t="s">
        <v>6790</v>
      </c>
      <c r="K810" s="49"/>
      <c r="L810" s="47" t="s">
        <v>6770</v>
      </c>
      <c r="M810" s="129">
        <v>0</v>
      </c>
      <c r="N810" s="49" t="s">
        <v>7779</v>
      </c>
      <c r="O810" s="49"/>
      <c r="P810" s="99" t="s">
        <v>100</v>
      </c>
      <c r="Q810" s="99" t="s">
        <v>68</v>
      </c>
      <c r="R810" s="99"/>
      <c r="S810" s="99"/>
    </row>
    <row r="811" spans="1:19" x14ac:dyDescent="0.25">
      <c r="A811" s="97" t="s">
        <v>3303</v>
      </c>
      <c r="B811" s="98">
        <v>-99</v>
      </c>
      <c r="C811" s="99" t="s">
        <v>107</v>
      </c>
      <c r="D811" s="43"/>
      <c r="E811" s="99"/>
      <c r="F811" s="99"/>
      <c r="G811" s="43" t="s">
        <v>4111</v>
      </c>
      <c r="H811" s="43" t="s">
        <v>4112</v>
      </c>
      <c r="I811" s="99"/>
      <c r="J811" s="49" t="s">
        <v>6790</v>
      </c>
      <c r="K811" s="49"/>
      <c r="L811" s="99" t="s">
        <v>91</v>
      </c>
      <c r="M811" s="100">
        <v>0</v>
      </c>
      <c r="N811" s="99" t="s">
        <v>7779</v>
      </c>
      <c r="O811" s="99"/>
      <c r="P811" s="99" t="s">
        <v>91</v>
      </c>
      <c r="Q811" s="99" t="s">
        <v>68</v>
      </c>
      <c r="R811" s="99"/>
      <c r="S811" s="99"/>
    </row>
    <row r="812" spans="1:19" x14ac:dyDescent="0.25">
      <c r="A812" s="97" t="s">
        <v>3303</v>
      </c>
      <c r="B812" s="98">
        <v>-99</v>
      </c>
      <c r="C812" s="99" t="s">
        <v>109</v>
      </c>
      <c r="D812" s="43"/>
      <c r="E812" s="99"/>
      <c r="F812" s="99"/>
      <c r="G812" s="43" t="s">
        <v>306</v>
      </c>
      <c r="H812" s="43" t="s">
        <v>307</v>
      </c>
      <c r="I812" s="99"/>
      <c r="J812" s="49" t="s">
        <v>6790</v>
      </c>
      <c r="K812" s="49"/>
      <c r="L812" s="99" t="s">
        <v>91</v>
      </c>
      <c r="M812" s="100">
        <v>0</v>
      </c>
      <c r="N812" s="99" t="s">
        <v>7779</v>
      </c>
      <c r="O812" s="99"/>
      <c r="P812" s="99" t="s">
        <v>92</v>
      </c>
      <c r="Q812" s="99" t="s">
        <v>68</v>
      </c>
      <c r="R812" s="99"/>
      <c r="S812" s="99"/>
    </row>
    <row r="813" spans="1:19" x14ac:dyDescent="0.25">
      <c r="A813" s="97" t="s">
        <v>3303</v>
      </c>
      <c r="B813" s="98">
        <v>-99</v>
      </c>
      <c r="C813" s="99" t="s">
        <v>108</v>
      </c>
      <c r="D813" s="43"/>
      <c r="E813" s="99"/>
      <c r="F813" s="99"/>
      <c r="G813" s="43" t="s">
        <v>304</v>
      </c>
      <c r="H813" s="43" t="s">
        <v>305</v>
      </c>
      <c r="I813" s="99"/>
      <c r="J813" s="49" t="s">
        <v>6790</v>
      </c>
      <c r="K813" s="49"/>
      <c r="L813" s="99" t="s">
        <v>91</v>
      </c>
      <c r="M813" s="100">
        <v>0</v>
      </c>
      <c r="N813" s="99" t="s">
        <v>7779</v>
      </c>
      <c r="O813" s="99"/>
      <c r="P813" s="99" t="s">
        <v>92</v>
      </c>
      <c r="Q813" s="99" t="s">
        <v>68</v>
      </c>
      <c r="R813" s="99"/>
      <c r="S813" s="99"/>
    </row>
    <row r="814" spans="1:19" x14ac:dyDescent="0.25">
      <c r="A814" s="97" t="s">
        <v>3303</v>
      </c>
      <c r="B814" s="98">
        <v>-99</v>
      </c>
      <c r="C814" s="99" t="s">
        <v>3312</v>
      </c>
      <c r="D814" s="99"/>
      <c r="E814" s="99"/>
      <c r="F814" s="99"/>
      <c r="G814" s="43" t="s">
        <v>291</v>
      </c>
      <c r="H814" s="43" t="s">
        <v>292</v>
      </c>
      <c r="I814" s="99"/>
      <c r="J814" s="49" t="s">
        <v>6790</v>
      </c>
      <c r="K814" s="49"/>
      <c r="L814" s="47" t="s">
        <v>6770</v>
      </c>
      <c r="M814" s="129" t="s">
        <v>7778</v>
      </c>
      <c r="N814" s="49" t="s">
        <v>7780</v>
      </c>
      <c r="O814" s="49"/>
      <c r="P814" s="99" t="s">
        <v>100</v>
      </c>
      <c r="Q814" s="99" t="s">
        <v>68</v>
      </c>
      <c r="R814" s="99"/>
      <c r="S814" s="99"/>
    </row>
    <row r="815" spans="1:19" x14ac:dyDescent="0.25">
      <c r="A815" s="97" t="s">
        <v>3303</v>
      </c>
      <c r="B815" s="98">
        <v>-99</v>
      </c>
      <c r="C815" s="99" t="s">
        <v>3163</v>
      </c>
      <c r="D815" s="43"/>
      <c r="E815" s="99"/>
      <c r="F815" s="99"/>
      <c r="G815" s="43" t="s">
        <v>4107</v>
      </c>
      <c r="H815" s="43" t="s">
        <v>3261</v>
      </c>
      <c r="I815" s="99"/>
      <c r="J815" s="49" t="s">
        <v>6790</v>
      </c>
      <c r="K815" s="49"/>
      <c r="L815" s="99" t="s">
        <v>91</v>
      </c>
      <c r="M815" s="100">
        <v>0</v>
      </c>
      <c r="N815" s="99" t="s">
        <v>7779</v>
      </c>
      <c r="O815" s="99"/>
      <c r="P815" s="99" t="s">
        <v>91</v>
      </c>
      <c r="Q815" s="99" t="s">
        <v>68</v>
      </c>
      <c r="R815" s="99"/>
      <c r="S815" s="99"/>
    </row>
    <row r="816" spans="1:19" x14ac:dyDescent="0.25">
      <c r="A816" s="97" t="s">
        <v>3303</v>
      </c>
      <c r="B816" s="98">
        <v>-99</v>
      </c>
      <c r="C816" s="99" t="s">
        <v>103</v>
      </c>
      <c r="D816" s="43"/>
      <c r="E816" s="99"/>
      <c r="F816" s="99"/>
      <c r="G816" s="43" t="s">
        <v>295</v>
      </c>
      <c r="H816" s="43" t="s">
        <v>296</v>
      </c>
      <c r="I816" s="99"/>
      <c r="J816" s="49" t="s">
        <v>6790</v>
      </c>
      <c r="K816" s="49"/>
      <c r="L816" s="99" t="s">
        <v>91</v>
      </c>
      <c r="M816" s="100">
        <v>0</v>
      </c>
      <c r="N816" s="99" t="s">
        <v>7779</v>
      </c>
      <c r="O816" s="99"/>
      <c r="P816" s="99" t="s">
        <v>91</v>
      </c>
      <c r="Q816" s="99" t="s">
        <v>68</v>
      </c>
      <c r="R816" s="99"/>
      <c r="S816" s="99"/>
    </row>
    <row r="817" spans="1:19" x14ac:dyDescent="0.25">
      <c r="A817" s="97" t="s">
        <v>3303</v>
      </c>
      <c r="B817" s="98">
        <v>-99</v>
      </c>
      <c r="C817" s="99" t="s">
        <v>102</v>
      </c>
      <c r="D817" s="43"/>
      <c r="E817" s="99"/>
      <c r="F817" s="99"/>
      <c r="G817" s="43" t="s">
        <v>293</v>
      </c>
      <c r="H817" s="43" t="s">
        <v>294</v>
      </c>
      <c r="I817" s="99"/>
      <c r="J817" s="49" t="s">
        <v>6790</v>
      </c>
      <c r="K817" s="49"/>
      <c r="L817" s="99" t="s">
        <v>91</v>
      </c>
      <c r="M817" s="100">
        <v>0</v>
      </c>
      <c r="N817" s="99" t="s">
        <v>7779</v>
      </c>
      <c r="O817" s="99"/>
      <c r="P817" s="99" t="s">
        <v>91</v>
      </c>
      <c r="Q817" s="99" t="s">
        <v>68</v>
      </c>
      <c r="R817" s="99"/>
      <c r="S817" s="99"/>
    </row>
    <row r="818" spans="1:19" x14ac:dyDescent="0.25">
      <c r="A818" s="97" t="s">
        <v>3303</v>
      </c>
      <c r="B818" s="98">
        <v>-99</v>
      </c>
      <c r="C818" s="99" t="s">
        <v>104</v>
      </c>
      <c r="D818" s="43"/>
      <c r="E818" s="99"/>
      <c r="F818" s="99"/>
      <c r="G818" s="43" t="s">
        <v>297</v>
      </c>
      <c r="H818" s="43" t="s">
        <v>298</v>
      </c>
      <c r="I818" s="99"/>
      <c r="J818" s="49" t="s">
        <v>6790</v>
      </c>
      <c r="K818" s="49"/>
      <c r="L818" s="99" t="s">
        <v>91</v>
      </c>
      <c r="M818" s="100">
        <v>0</v>
      </c>
      <c r="N818" s="99" t="s">
        <v>7779</v>
      </c>
      <c r="O818" s="99"/>
      <c r="P818" s="99" t="s">
        <v>91</v>
      </c>
      <c r="Q818" s="99" t="s">
        <v>68</v>
      </c>
      <c r="R818" s="99"/>
      <c r="S818" s="99"/>
    </row>
    <row r="819" spans="1:19" x14ac:dyDescent="0.25">
      <c r="A819" s="97" t="s">
        <v>3303</v>
      </c>
      <c r="B819" s="98">
        <v>-99</v>
      </c>
      <c r="C819" s="99" t="s">
        <v>105</v>
      </c>
      <c r="D819" s="43"/>
      <c r="E819" s="99"/>
      <c r="F819" s="99"/>
      <c r="G819" s="43" t="s">
        <v>299</v>
      </c>
      <c r="H819" s="43" t="s">
        <v>4106</v>
      </c>
      <c r="I819" s="99"/>
      <c r="J819" s="49" t="s">
        <v>6790</v>
      </c>
      <c r="K819" s="49"/>
      <c r="L819" s="99" t="s">
        <v>91</v>
      </c>
      <c r="M819" s="100">
        <v>0</v>
      </c>
      <c r="N819" s="99" t="s">
        <v>7779</v>
      </c>
      <c r="O819" s="99"/>
      <c r="P819" s="99" t="s">
        <v>92</v>
      </c>
      <c r="Q819" s="99" t="s">
        <v>68</v>
      </c>
      <c r="R819" s="99"/>
      <c r="S819" s="99"/>
    </row>
    <row r="820" spans="1:19" x14ac:dyDescent="0.25">
      <c r="A820" s="97" t="s">
        <v>3303</v>
      </c>
      <c r="B820" s="98">
        <v>-99</v>
      </c>
      <c r="C820" s="99" t="s">
        <v>3307</v>
      </c>
      <c r="D820" s="43"/>
      <c r="E820" s="99"/>
      <c r="F820" s="99"/>
      <c r="G820" s="43" t="s">
        <v>4098</v>
      </c>
      <c r="H820" s="43" t="s">
        <v>3230</v>
      </c>
      <c r="I820" s="99"/>
      <c r="J820" s="49" t="s">
        <v>6790</v>
      </c>
      <c r="K820" s="49"/>
      <c r="L820" s="99" t="s">
        <v>153</v>
      </c>
      <c r="M820" s="100">
        <v>0</v>
      </c>
      <c r="N820" s="99" t="s">
        <v>7779</v>
      </c>
      <c r="O820" s="99"/>
      <c r="P820" s="99" t="s">
        <v>153</v>
      </c>
      <c r="Q820" s="99" t="s">
        <v>68</v>
      </c>
      <c r="R820" s="99"/>
      <c r="S820" s="99"/>
    </row>
    <row r="821" spans="1:19" x14ac:dyDescent="0.25">
      <c r="A821" s="97" t="s">
        <v>3303</v>
      </c>
      <c r="B821" s="98">
        <v>-99</v>
      </c>
      <c r="C821" s="99" t="s">
        <v>3308</v>
      </c>
      <c r="D821" s="43"/>
      <c r="E821" s="99"/>
      <c r="F821" s="99"/>
      <c r="G821" s="43" t="s">
        <v>4099</v>
      </c>
      <c r="H821" s="43" t="s">
        <v>4100</v>
      </c>
      <c r="I821" s="99"/>
      <c r="J821" s="49" t="s">
        <v>6790</v>
      </c>
      <c r="K821" s="49"/>
      <c r="L821" s="99" t="s">
        <v>153</v>
      </c>
      <c r="M821" s="100">
        <v>0</v>
      </c>
      <c r="N821" s="99" t="s">
        <v>7779</v>
      </c>
      <c r="O821" s="99"/>
      <c r="P821" s="99" t="s">
        <v>153</v>
      </c>
      <c r="Q821" s="99" t="s">
        <v>68</v>
      </c>
      <c r="R821" s="99"/>
      <c r="S821" s="99"/>
    </row>
    <row r="822" spans="1:19" x14ac:dyDescent="0.25">
      <c r="A822" s="97" t="s">
        <v>3303</v>
      </c>
      <c r="B822" s="98">
        <v>-99</v>
      </c>
      <c r="C822" s="99" t="s">
        <v>3309</v>
      </c>
      <c r="D822" s="43"/>
      <c r="E822" s="99"/>
      <c r="F822" s="99"/>
      <c r="G822" s="43" t="s">
        <v>4101</v>
      </c>
      <c r="H822" s="46" t="s">
        <v>3234</v>
      </c>
      <c r="I822" s="99"/>
      <c r="J822" s="49" t="s">
        <v>6790</v>
      </c>
      <c r="K822" s="49"/>
      <c r="L822" s="99" t="s">
        <v>91</v>
      </c>
      <c r="M822" s="100">
        <v>0</v>
      </c>
      <c r="N822" s="99" t="s">
        <v>7779</v>
      </c>
      <c r="O822" s="99"/>
      <c r="P822" s="99" t="s">
        <v>91</v>
      </c>
      <c r="Q822" s="99" t="s">
        <v>68</v>
      </c>
      <c r="R822" s="99"/>
      <c r="S822" s="99"/>
    </row>
    <row r="823" spans="1:19" x14ac:dyDescent="0.25">
      <c r="A823" s="97" t="s">
        <v>3303</v>
      </c>
      <c r="B823" s="98">
        <v>-99</v>
      </c>
      <c r="C823" s="99" t="s">
        <v>3310</v>
      </c>
      <c r="D823" s="43"/>
      <c r="E823" s="99"/>
      <c r="F823" s="99"/>
      <c r="G823" s="46" t="s">
        <v>4102</v>
      </c>
      <c r="H823" s="46" t="s">
        <v>4103</v>
      </c>
      <c r="I823" s="99"/>
      <c r="J823" s="49" t="s">
        <v>6790</v>
      </c>
      <c r="K823" s="49"/>
      <c r="L823" s="99" t="s">
        <v>91</v>
      </c>
      <c r="M823" s="100">
        <v>0</v>
      </c>
      <c r="N823" s="99" t="s">
        <v>7779</v>
      </c>
      <c r="O823" s="99"/>
      <c r="P823" s="99" t="s">
        <v>91</v>
      </c>
      <c r="Q823" s="99" t="s">
        <v>68</v>
      </c>
      <c r="R823" s="99"/>
      <c r="S823" s="99"/>
    </row>
    <row r="824" spans="1:19" x14ac:dyDescent="0.25">
      <c r="A824" s="97" t="s">
        <v>3303</v>
      </c>
      <c r="B824" s="98">
        <v>-99</v>
      </c>
      <c r="C824" s="99" t="s">
        <v>3311</v>
      </c>
      <c r="D824" s="43"/>
      <c r="E824" s="99"/>
      <c r="F824" s="99"/>
      <c r="G824" s="46" t="s">
        <v>4104</v>
      </c>
      <c r="H824" s="46" t="s">
        <v>4105</v>
      </c>
      <c r="I824" s="99"/>
      <c r="J824" s="49" t="s">
        <v>6790</v>
      </c>
      <c r="K824" s="49"/>
      <c r="L824" s="99" t="s">
        <v>91</v>
      </c>
      <c r="M824" s="100">
        <v>0</v>
      </c>
      <c r="N824" s="99" t="s">
        <v>7779</v>
      </c>
      <c r="O824" s="99"/>
      <c r="P824" s="99" t="s">
        <v>91</v>
      </c>
      <c r="Q824" s="99" t="s">
        <v>68</v>
      </c>
      <c r="R824" s="99"/>
      <c r="S824" s="99"/>
    </row>
    <row r="825" spans="1:19" x14ac:dyDescent="0.25">
      <c r="A825" s="97" t="s">
        <v>3303</v>
      </c>
      <c r="B825" s="98">
        <v>-99</v>
      </c>
      <c r="C825" s="99" t="s">
        <v>3305</v>
      </c>
      <c r="D825" s="43"/>
      <c r="E825" s="99"/>
      <c r="F825" s="99"/>
      <c r="G825" s="43" t="s">
        <v>4093</v>
      </c>
      <c r="H825" s="46" t="s">
        <v>4094</v>
      </c>
      <c r="I825" s="99"/>
      <c r="J825" s="49" t="s">
        <v>6790</v>
      </c>
      <c r="K825" s="49"/>
      <c r="L825" s="99" t="s">
        <v>91</v>
      </c>
      <c r="M825" s="100">
        <v>0</v>
      </c>
      <c r="N825" s="99" t="s">
        <v>7779</v>
      </c>
      <c r="O825" s="99"/>
      <c r="P825" s="99" t="s">
        <v>91</v>
      </c>
      <c r="Q825" s="99" t="s">
        <v>68</v>
      </c>
      <c r="R825" s="99"/>
      <c r="S825" s="99"/>
    </row>
    <row r="826" spans="1:19" x14ac:dyDescent="0.25">
      <c r="A826" s="97" t="s">
        <v>3303</v>
      </c>
      <c r="B826" s="98">
        <v>-99</v>
      </c>
      <c r="C826" s="99" t="s">
        <v>3304</v>
      </c>
      <c r="D826" s="43"/>
      <c r="E826" s="99"/>
      <c r="F826" s="99"/>
      <c r="G826" s="43" t="s">
        <v>3005</v>
      </c>
      <c r="H826" s="43" t="s">
        <v>4092</v>
      </c>
      <c r="I826" s="99"/>
      <c r="J826" s="49" t="s">
        <v>6790</v>
      </c>
      <c r="K826" s="49"/>
      <c r="L826" s="99" t="s">
        <v>91</v>
      </c>
      <c r="M826" s="100">
        <v>0</v>
      </c>
      <c r="N826" s="99" t="s">
        <v>7779</v>
      </c>
      <c r="O826" s="99"/>
      <c r="P826" s="99" t="s">
        <v>91</v>
      </c>
      <c r="Q826" s="99" t="s">
        <v>68</v>
      </c>
      <c r="R826" s="99"/>
      <c r="S826" s="99"/>
    </row>
    <row r="827" spans="1:19" x14ac:dyDescent="0.25">
      <c r="A827" s="97" t="s">
        <v>3174</v>
      </c>
      <c r="B827" s="98">
        <v>1</v>
      </c>
      <c r="C827" s="99" t="s">
        <v>3184</v>
      </c>
      <c r="D827" s="43"/>
      <c r="E827" s="99"/>
      <c r="F827" s="99"/>
      <c r="G827" s="99" t="s">
        <v>3184</v>
      </c>
      <c r="H827" s="99" t="s">
        <v>3258</v>
      </c>
      <c r="I827" s="99"/>
      <c r="J827" s="49" t="s">
        <v>6790</v>
      </c>
      <c r="K827" s="49"/>
      <c r="L827" s="99" t="s">
        <v>91</v>
      </c>
      <c r="M827" s="100">
        <v>0</v>
      </c>
      <c r="N827" s="99" t="s">
        <v>7779</v>
      </c>
      <c r="O827" s="99" t="s">
        <v>7784</v>
      </c>
      <c r="P827" s="99" t="s">
        <v>91</v>
      </c>
      <c r="Q827" s="99" t="s">
        <v>45</v>
      </c>
      <c r="R827" s="99"/>
      <c r="S827" s="99"/>
    </row>
    <row r="828" spans="1:19" x14ac:dyDescent="0.25">
      <c r="A828" s="97" t="s">
        <v>3174</v>
      </c>
      <c r="B828" s="98">
        <v>2</v>
      </c>
      <c r="C828" s="99" t="s">
        <v>3175</v>
      </c>
      <c r="D828" s="43"/>
      <c r="E828" s="99"/>
      <c r="F828" s="99"/>
      <c r="G828" s="99" t="s">
        <v>3281</v>
      </c>
      <c r="H828" s="99" t="s">
        <v>3282</v>
      </c>
      <c r="I828" s="99"/>
      <c r="J828" s="49" t="s">
        <v>6790</v>
      </c>
      <c r="K828" s="49"/>
      <c r="L828" s="99" t="s">
        <v>91</v>
      </c>
      <c r="M828" s="100" t="s">
        <v>7778</v>
      </c>
      <c r="N828" s="99" t="s">
        <v>7780</v>
      </c>
      <c r="O828" s="99" t="s">
        <v>7783</v>
      </c>
      <c r="P828" s="99" t="s">
        <v>91</v>
      </c>
      <c r="Q828" s="99" t="s">
        <v>45</v>
      </c>
      <c r="R828" s="99"/>
      <c r="S828" s="99"/>
    </row>
    <row r="829" spans="1:19" x14ac:dyDescent="0.25">
      <c r="A829" s="97" t="s">
        <v>3174</v>
      </c>
      <c r="B829" s="98">
        <v>3</v>
      </c>
      <c r="C829" s="99" t="s">
        <v>3185</v>
      </c>
      <c r="D829" s="43"/>
      <c r="E829" s="99"/>
      <c r="F829" s="99"/>
      <c r="G829" s="99" t="s">
        <v>3185</v>
      </c>
      <c r="H829" s="99" t="s">
        <v>3259</v>
      </c>
      <c r="I829" s="99"/>
      <c r="J829" s="49" t="s">
        <v>6790</v>
      </c>
      <c r="K829" s="49"/>
      <c r="L829" s="99" t="s">
        <v>91</v>
      </c>
      <c r="M829" s="100">
        <v>0</v>
      </c>
      <c r="N829" s="99" t="s">
        <v>7779</v>
      </c>
      <c r="O829" s="99" t="s">
        <v>7784</v>
      </c>
      <c r="P829" s="99" t="s">
        <v>91</v>
      </c>
      <c r="Q829" s="99" t="s">
        <v>45</v>
      </c>
      <c r="R829" s="99"/>
      <c r="S829" s="99"/>
    </row>
    <row r="830" spans="1:19" x14ac:dyDescent="0.25">
      <c r="A830" s="97" t="s">
        <v>3174</v>
      </c>
      <c r="B830" s="98">
        <v>4</v>
      </c>
      <c r="C830" s="99" t="s">
        <v>3176</v>
      </c>
      <c r="D830" s="43"/>
      <c r="E830" s="99"/>
      <c r="F830" s="99"/>
      <c r="G830" s="99" t="s">
        <v>3283</v>
      </c>
      <c r="H830" s="99" t="s">
        <v>3284</v>
      </c>
      <c r="I830" s="99"/>
      <c r="J830" s="49" t="s">
        <v>6790</v>
      </c>
      <c r="K830" s="49"/>
      <c r="L830" s="99" t="s">
        <v>91</v>
      </c>
      <c r="M830" s="100">
        <v>0</v>
      </c>
      <c r="N830" s="99" t="s">
        <v>7779</v>
      </c>
      <c r="O830" s="99" t="s">
        <v>7784</v>
      </c>
      <c r="P830" s="99" t="s">
        <v>91</v>
      </c>
      <c r="Q830" s="99" t="s">
        <v>45</v>
      </c>
      <c r="R830" s="99"/>
      <c r="S830" s="99"/>
    </row>
    <row r="831" spans="1:19" x14ac:dyDescent="0.25">
      <c r="A831" s="97" t="s">
        <v>3174</v>
      </c>
      <c r="B831" s="98">
        <v>5</v>
      </c>
      <c r="C831" s="99" t="s">
        <v>3192</v>
      </c>
      <c r="D831" s="43"/>
      <c r="E831" s="99"/>
      <c r="F831" s="99"/>
      <c r="G831" s="99" t="s">
        <v>3299</v>
      </c>
      <c r="H831" s="99" t="s">
        <v>310</v>
      </c>
      <c r="I831" s="99"/>
      <c r="J831" s="49" t="s">
        <v>6790</v>
      </c>
      <c r="K831" s="49"/>
      <c r="L831" s="99" t="s">
        <v>91</v>
      </c>
      <c r="M831" s="100">
        <v>0</v>
      </c>
      <c r="N831" s="99" t="s">
        <v>7779</v>
      </c>
      <c r="O831" s="99" t="s">
        <v>7784</v>
      </c>
      <c r="P831" s="99" t="s">
        <v>91</v>
      </c>
      <c r="Q831" s="99" t="s">
        <v>45</v>
      </c>
      <c r="R831" s="99"/>
      <c r="S831" s="99"/>
    </row>
    <row r="832" spans="1:19" x14ac:dyDescent="0.25">
      <c r="A832" s="97" t="s">
        <v>3174</v>
      </c>
      <c r="B832" s="98">
        <v>6</v>
      </c>
      <c r="C832" s="99" t="s">
        <v>3191</v>
      </c>
      <c r="D832" s="43"/>
      <c r="E832" s="99"/>
      <c r="F832" s="99"/>
      <c r="G832" s="99" t="s">
        <v>3298</v>
      </c>
      <c r="H832" s="99" t="s">
        <v>303</v>
      </c>
      <c r="I832" s="99"/>
      <c r="J832" s="49" t="s">
        <v>6790</v>
      </c>
      <c r="K832" s="49"/>
      <c r="L832" s="99" t="s">
        <v>91</v>
      </c>
      <c r="M832" s="100">
        <v>1</v>
      </c>
      <c r="N832" s="99" t="s">
        <v>7779</v>
      </c>
      <c r="O832" s="99" t="s">
        <v>7784</v>
      </c>
      <c r="P832" s="99" t="s">
        <v>91</v>
      </c>
      <c r="Q832" s="99" t="s">
        <v>45</v>
      </c>
      <c r="R832" s="99"/>
      <c r="S832" s="99"/>
    </row>
    <row r="833" spans="1:19" x14ac:dyDescent="0.25">
      <c r="A833" s="97" t="s">
        <v>3174</v>
      </c>
      <c r="B833" s="98">
        <v>7</v>
      </c>
      <c r="C833" s="99" t="s">
        <v>3193</v>
      </c>
      <c r="D833" s="43"/>
      <c r="E833" s="99"/>
      <c r="F833" s="99"/>
      <c r="G833" s="99" t="s">
        <v>3300</v>
      </c>
      <c r="H833" s="99" t="s">
        <v>3301</v>
      </c>
      <c r="I833" s="99"/>
      <c r="J833" s="49" t="s">
        <v>6790</v>
      </c>
      <c r="K833" s="49"/>
      <c r="L833" s="99" t="s">
        <v>91</v>
      </c>
      <c r="M833" s="100">
        <v>0</v>
      </c>
      <c r="N833" s="99" t="s">
        <v>7779</v>
      </c>
      <c r="O833" s="99" t="s">
        <v>7784</v>
      </c>
      <c r="P833" s="99" t="s">
        <v>91</v>
      </c>
      <c r="Q833" s="99" t="s">
        <v>45</v>
      </c>
      <c r="R833" s="99"/>
      <c r="S833" s="99"/>
    </row>
    <row r="834" spans="1:19" x14ac:dyDescent="0.25">
      <c r="A834" s="97" t="s">
        <v>3174</v>
      </c>
      <c r="B834" s="98">
        <v>8</v>
      </c>
      <c r="C834" s="99" t="s">
        <v>3182</v>
      </c>
      <c r="D834" s="43"/>
      <c r="E834" s="99"/>
      <c r="F834" s="99"/>
      <c r="G834" s="99" t="s">
        <v>3182</v>
      </c>
      <c r="H834" s="99" t="s">
        <v>3290</v>
      </c>
      <c r="I834" s="99"/>
      <c r="J834" s="49" t="s">
        <v>6790</v>
      </c>
      <c r="K834" s="49"/>
      <c r="L834" s="99" t="s">
        <v>91</v>
      </c>
      <c r="M834" s="100">
        <v>0</v>
      </c>
      <c r="N834" s="99" t="s">
        <v>7779</v>
      </c>
      <c r="O834" s="99" t="s">
        <v>7784</v>
      </c>
      <c r="P834" s="99" t="s">
        <v>91</v>
      </c>
      <c r="Q834" s="99" t="s">
        <v>45</v>
      </c>
      <c r="R834" s="99"/>
      <c r="S834" s="99"/>
    </row>
    <row r="835" spans="1:19" x14ac:dyDescent="0.25">
      <c r="A835" s="97" t="s">
        <v>3174</v>
      </c>
      <c r="B835" s="98">
        <v>9</v>
      </c>
      <c r="C835" s="99" t="s">
        <v>3186</v>
      </c>
      <c r="D835" s="43"/>
      <c r="E835" s="99"/>
      <c r="F835" s="99"/>
      <c r="G835" s="99" t="s">
        <v>3292</v>
      </c>
      <c r="H835" s="99" t="s">
        <v>3293</v>
      </c>
      <c r="I835" s="99"/>
      <c r="J835" s="49" t="s">
        <v>6790</v>
      </c>
      <c r="K835" s="49"/>
      <c r="L835" s="99" t="s">
        <v>91</v>
      </c>
      <c r="M835" s="100">
        <v>0</v>
      </c>
      <c r="N835" s="99" t="s">
        <v>7779</v>
      </c>
      <c r="O835" s="99" t="s">
        <v>7784</v>
      </c>
      <c r="P835" s="99" t="s">
        <v>91</v>
      </c>
      <c r="Q835" s="99" t="s">
        <v>45</v>
      </c>
      <c r="R835" s="99"/>
      <c r="S835" s="99"/>
    </row>
    <row r="836" spans="1:19" x14ac:dyDescent="0.25">
      <c r="A836" s="97" t="s">
        <v>3174</v>
      </c>
      <c r="B836" s="98">
        <v>10</v>
      </c>
      <c r="C836" s="99" t="s">
        <v>3183</v>
      </c>
      <c r="D836" s="43"/>
      <c r="E836" s="99"/>
      <c r="F836" s="99"/>
      <c r="G836" s="99" t="s">
        <v>3291</v>
      </c>
      <c r="H836" s="99" t="s">
        <v>3242</v>
      </c>
      <c r="I836" s="99"/>
      <c r="J836" s="49" t="s">
        <v>6790</v>
      </c>
      <c r="K836" s="49"/>
      <c r="L836" s="99" t="s">
        <v>91</v>
      </c>
      <c r="M836" s="100">
        <v>0</v>
      </c>
      <c r="N836" s="99" t="s">
        <v>7779</v>
      </c>
      <c r="O836" s="99" t="s">
        <v>7784</v>
      </c>
      <c r="P836" s="99" t="s">
        <v>92</v>
      </c>
      <c r="Q836" s="99" t="s">
        <v>45</v>
      </c>
      <c r="R836" s="99"/>
      <c r="S836" s="99"/>
    </row>
    <row r="837" spans="1:19" x14ac:dyDescent="0.25">
      <c r="A837" s="97" t="s">
        <v>3174</v>
      </c>
      <c r="B837" s="98">
        <v>11</v>
      </c>
      <c r="C837" s="99" t="s">
        <v>3187</v>
      </c>
      <c r="D837" s="43"/>
      <c r="E837" s="99"/>
      <c r="F837" s="99"/>
      <c r="G837" s="99" t="s">
        <v>3294</v>
      </c>
      <c r="H837" s="99" t="s">
        <v>3261</v>
      </c>
      <c r="I837" s="99"/>
      <c r="J837" s="49" t="s">
        <v>6790</v>
      </c>
      <c r="K837" s="49"/>
      <c r="L837" s="99" t="s">
        <v>91</v>
      </c>
      <c r="M837" s="100">
        <v>0</v>
      </c>
      <c r="N837" s="99" t="s">
        <v>7779</v>
      </c>
      <c r="O837" s="99" t="s">
        <v>7784</v>
      </c>
      <c r="P837" s="99" t="s">
        <v>91</v>
      </c>
      <c r="Q837" s="99" t="s">
        <v>45</v>
      </c>
      <c r="R837" s="99"/>
      <c r="S837" s="99"/>
    </row>
    <row r="838" spans="1:19" x14ac:dyDescent="0.25">
      <c r="A838" s="97" t="s">
        <v>3174</v>
      </c>
      <c r="B838" s="98">
        <v>12</v>
      </c>
      <c r="C838" s="99" t="s">
        <v>3177</v>
      </c>
      <c r="D838" s="43"/>
      <c r="E838" s="99"/>
      <c r="F838" s="99"/>
      <c r="G838" s="99" t="s">
        <v>3285</v>
      </c>
      <c r="H838" s="99" t="s">
        <v>3195</v>
      </c>
      <c r="I838" s="99"/>
      <c r="J838" s="49" t="s">
        <v>6790</v>
      </c>
      <c r="K838" s="49"/>
      <c r="L838" s="99" t="s">
        <v>91</v>
      </c>
      <c r="M838" s="100">
        <v>0</v>
      </c>
      <c r="N838" s="99" t="s">
        <v>7779</v>
      </c>
      <c r="O838" s="99" t="s">
        <v>7784</v>
      </c>
      <c r="P838" s="99" t="s">
        <v>91</v>
      </c>
      <c r="Q838" s="99" t="s">
        <v>45</v>
      </c>
      <c r="R838" s="99"/>
      <c r="S838" s="99"/>
    </row>
    <row r="839" spans="1:19" x14ac:dyDescent="0.25">
      <c r="A839" s="97" t="s">
        <v>3174</v>
      </c>
      <c r="B839" s="98">
        <v>13</v>
      </c>
      <c r="C839" s="99" t="s">
        <v>3178</v>
      </c>
      <c r="D839" s="43"/>
      <c r="E839" s="99"/>
      <c r="F839" s="99"/>
      <c r="G839" s="99" t="s">
        <v>3286</v>
      </c>
      <c r="H839" s="99" t="s">
        <v>3199</v>
      </c>
      <c r="I839" s="99"/>
      <c r="J839" s="49" t="s">
        <v>6790</v>
      </c>
      <c r="K839" s="49"/>
      <c r="L839" s="99" t="s">
        <v>91</v>
      </c>
      <c r="M839" s="100">
        <v>0</v>
      </c>
      <c r="N839" s="99" t="s">
        <v>7779</v>
      </c>
      <c r="O839" s="99" t="s">
        <v>7784</v>
      </c>
      <c r="P839" s="99" t="s">
        <v>91</v>
      </c>
      <c r="Q839" s="99" t="s">
        <v>45</v>
      </c>
      <c r="R839" s="99"/>
      <c r="S839" s="99"/>
    </row>
    <row r="840" spans="1:19" x14ac:dyDescent="0.25">
      <c r="A840" s="97" t="s">
        <v>3174</v>
      </c>
      <c r="B840" s="98">
        <v>14</v>
      </c>
      <c r="C840" s="99" t="s">
        <v>3189</v>
      </c>
      <c r="D840" s="43"/>
      <c r="E840" s="99"/>
      <c r="F840" s="99"/>
      <c r="G840" s="99" t="s">
        <v>3296</v>
      </c>
      <c r="H840" s="99" t="s">
        <v>3266</v>
      </c>
      <c r="I840" s="99"/>
      <c r="J840" s="49" t="s">
        <v>6790</v>
      </c>
      <c r="K840" s="49"/>
      <c r="L840" s="99" t="s">
        <v>91</v>
      </c>
      <c r="M840" s="100">
        <v>0</v>
      </c>
      <c r="N840" s="99" t="s">
        <v>7779</v>
      </c>
      <c r="O840" s="99" t="s">
        <v>7784</v>
      </c>
      <c r="P840" s="99" t="s">
        <v>91</v>
      </c>
      <c r="Q840" s="99" t="s">
        <v>45</v>
      </c>
      <c r="R840" s="99"/>
      <c r="S840" s="99"/>
    </row>
    <row r="841" spans="1:19" x14ac:dyDescent="0.25">
      <c r="A841" s="97" t="s">
        <v>3174</v>
      </c>
      <c r="B841" s="98">
        <v>15</v>
      </c>
      <c r="C841" s="99" t="s">
        <v>3179</v>
      </c>
      <c r="D841" s="43"/>
      <c r="E841" s="99"/>
      <c r="F841" s="99"/>
      <c r="G841" s="99" t="s">
        <v>3287</v>
      </c>
      <c r="H841" s="99" t="s">
        <v>3201</v>
      </c>
      <c r="I841" s="99"/>
      <c r="J841" s="49" t="s">
        <v>6790</v>
      </c>
      <c r="K841" s="49"/>
      <c r="L841" s="99" t="s">
        <v>91</v>
      </c>
      <c r="M841" s="100">
        <v>0</v>
      </c>
      <c r="N841" s="99" t="s">
        <v>7779</v>
      </c>
      <c r="O841" s="99" t="s">
        <v>7784</v>
      </c>
      <c r="P841" s="99" t="s">
        <v>91</v>
      </c>
      <c r="Q841" s="99" t="s">
        <v>45</v>
      </c>
      <c r="R841" s="99"/>
      <c r="S841" s="99"/>
    </row>
    <row r="842" spans="1:19" x14ac:dyDescent="0.25">
      <c r="A842" s="97" t="s">
        <v>3174</v>
      </c>
      <c r="B842" s="98">
        <v>16</v>
      </c>
      <c r="C842" s="99" t="s">
        <v>3190</v>
      </c>
      <c r="D842" s="43"/>
      <c r="E842" s="99"/>
      <c r="F842" s="99"/>
      <c r="G842" s="99" t="s">
        <v>3190</v>
      </c>
      <c r="H842" s="99" t="s">
        <v>3297</v>
      </c>
      <c r="I842" s="99"/>
      <c r="J842" s="49" t="s">
        <v>6790</v>
      </c>
      <c r="K842" s="49"/>
      <c r="L842" s="99" t="s">
        <v>91</v>
      </c>
      <c r="M842" s="100">
        <v>0</v>
      </c>
      <c r="N842" s="99" t="s">
        <v>7779</v>
      </c>
      <c r="O842" s="99" t="s">
        <v>7784</v>
      </c>
      <c r="P842" s="99" t="s">
        <v>91</v>
      </c>
      <c r="Q842" s="99" t="s">
        <v>45</v>
      </c>
      <c r="R842" s="99"/>
      <c r="S842" s="99"/>
    </row>
    <row r="843" spans="1:19" x14ac:dyDescent="0.25">
      <c r="A843" s="97" t="s">
        <v>3174</v>
      </c>
      <c r="B843" s="98">
        <v>17</v>
      </c>
      <c r="C843" s="99" t="s">
        <v>3188</v>
      </c>
      <c r="D843" s="43"/>
      <c r="E843" s="99"/>
      <c r="F843" s="99"/>
      <c r="G843" s="99" t="s">
        <v>3295</v>
      </c>
      <c r="H843" s="99" t="s">
        <v>3264</v>
      </c>
      <c r="I843" s="99"/>
      <c r="J843" s="49" t="s">
        <v>6790</v>
      </c>
      <c r="K843" s="49"/>
      <c r="L843" s="99" t="s">
        <v>91</v>
      </c>
      <c r="M843" s="100">
        <v>1</v>
      </c>
      <c r="N843" s="99" t="s">
        <v>7779</v>
      </c>
      <c r="O843" s="99" t="s">
        <v>7784</v>
      </c>
      <c r="P843" s="99" t="s">
        <v>91</v>
      </c>
      <c r="Q843" s="99" t="s">
        <v>45</v>
      </c>
      <c r="R843" s="99"/>
      <c r="S843" s="99"/>
    </row>
    <row r="844" spans="1:19" x14ac:dyDescent="0.25">
      <c r="A844" s="97" t="s">
        <v>3174</v>
      </c>
      <c r="B844" s="98">
        <v>18</v>
      </c>
      <c r="C844" s="99" t="s">
        <v>3180</v>
      </c>
      <c r="D844" s="43"/>
      <c r="E844" s="99"/>
      <c r="F844" s="99"/>
      <c r="G844" s="99" t="s">
        <v>3288</v>
      </c>
      <c r="H844" s="99" t="s">
        <v>286</v>
      </c>
      <c r="I844" s="99"/>
      <c r="J844" s="49" t="s">
        <v>6790</v>
      </c>
      <c r="K844" s="49"/>
      <c r="L844" s="99" t="s">
        <v>91</v>
      </c>
      <c r="M844" s="100">
        <v>0</v>
      </c>
      <c r="N844" s="99" t="s">
        <v>7779</v>
      </c>
      <c r="O844" s="99" t="s">
        <v>7784</v>
      </c>
      <c r="P844" s="99" t="s">
        <v>92</v>
      </c>
      <c r="Q844" s="99" t="s">
        <v>45</v>
      </c>
      <c r="R844" s="99"/>
      <c r="S844" s="99"/>
    </row>
    <row r="845" spans="1:19" x14ac:dyDescent="0.25">
      <c r="A845" s="97" t="s">
        <v>3174</v>
      </c>
      <c r="B845" s="98">
        <v>19</v>
      </c>
      <c r="C845" s="99" t="s">
        <v>3181</v>
      </c>
      <c r="D845" s="43"/>
      <c r="E845" s="99"/>
      <c r="F845" s="99"/>
      <c r="G845" s="99" t="s">
        <v>3289</v>
      </c>
      <c r="H845" s="99" t="s">
        <v>3225</v>
      </c>
      <c r="I845" s="99"/>
      <c r="J845" s="49" t="s">
        <v>6790</v>
      </c>
      <c r="K845" s="49"/>
      <c r="L845" s="99" t="s">
        <v>91</v>
      </c>
      <c r="M845" s="100">
        <v>0</v>
      </c>
      <c r="N845" s="99" t="s">
        <v>7779</v>
      </c>
      <c r="O845" s="99" t="s">
        <v>7784</v>
      </c>
      <c r="P845" s="99" t="s">
        <v>91</v>
      </c>
      <c r="Q845" s="99" t="s">
        <v>45</v>
      </c>
      <c r="R845" s="99"/>
      <c r="S845" s="99"/>
    </row>
    <row r="846" spans="1:19" x14ac:dyDescent="0.25">
      <c r="A846" s="116" t="s">
        <v>448</v>
      </c>
      <c r="B846" s="70">
        <v>-99</v>
      </c>
      <c r="C846" s="43" t="s">
        <v>292</v>
      </c>
      <c r="D846" s="99"/>
      <c r="E846" s="43"/>
      <c r="F846" s="99"/>
      <c r="G846" s="43" t="s">
        <v>292</v>
      </c>
      <c r="H846" s="43" t="s">
        <v>292</v>
      </c>
      <c r="I846" s="99"/>
      <c r="J846" s="43" t="s">
        <v>6790</v>
      </c>
      <c r="K846" s="43"/>
      <c r="L846" s="46" t="s">
        <v>6770</v>
      </c>
      <c r="M846" s="100" t="s">
        <v>7778</v>
      </c>
      <c r="N846" s="99" t="s">
        <v>7780</v>
      </c>
      <c r="O846" s="99"/>
      <c r="P846" s="112"/>
      <c r="Q846" s="112" t="s">
        <v>54</v>
      </c>
      <c r="R846" s="46"/>
      <c r="S846" s="46"/>
    </row>
    <row r="847" spans="1:19" x14ac:dyDescent="0.25">
      <c r="A847" s="101" t="s">
        <v>448</v>
      </c>
      <c r="B847" s="88">
        <v>1</v>
      </c>
      <c r="C847" s="89" t="s">
        <v>93</v>
      </c>
      <c r="D847" s="91" t="s">
        <v>1468</v>
      </c>
      <c r="E847" s="90" t="s">
        <v>1667</v>
      </c>
      <c r="F847" s="89" t="s">
        <v>6971</v>
      </c>
      <c r="G847" s="89" t="s">
        <v>277</v>
      </c>
      <c r="H847" s="89" t="s">
        <v>278</v>
      </c>
      <c r="I847" s="89" t="s">
        <v>1848</v>
      </c>
      <c r="J847" s="91" t="s">
        <v>6790</v>
      </c>
      <c r="K847" s="91"/>
      <c r="L847" s="89" t="s">
        <v>91</v>
      </c>
      <c r="M847" s="128" t="s">
        <v>7778</v>
      </c>
      <c r="N847" s="91" t="s">
        <v>7780</v>
      </c>
      <c r="O847" s="91" t="s">
        <v>7783</v>
      </c>
      <c r="P847" s="101" t="s">
        <v>91</v>
      </c>
      <c r="Q847" s="101" t="s">
        <v>54</v>
      </c>
      <c r="R847" s="101"/>
      <c r="S847" s="101"/>
    </row>
    <row r="848" spans="1:19" x14ac:dyDescent="0.25">
      <c r="A848" s="99" t="s">
        <v>448</v>
      </c>
      <c r="B848" s="82">
        <v>2</v>
      </c>
      <c r="C848" s="47" t="s">
        <v>127</v>
      </c>
      <c r="D848" s="49" t="s">
        <v>1467</v>
      </c>
      <c r="E848" s="47" t="s">
        <v>7666</v>
      </c>
      <c r="F848" s="47" t="s">
        <v>1683</v>
      </c>
      <c r="G848" s="47" t="s">
        <v>340</v>
      </c>
      <c r="H848" s="47" t="s">
        <v>341</v>
      </c>
      <c r="I848" s="61" t="s">
        <v>1873</v>
      </c>
      <c r="J848" s="49" t="s">
        <v>6790</v>
      </c>
      <c r="K848" s="49"/>
      <c r="L848" s="87" t="s">
        <v>6770</v>
      </c>
      <c r="M848" s="134" t="s">
        <v>7778</v>
      </c>
      <c r="N848" s="87" t="s">
        <v>7780</v>
      </c>
      <c r="O848" s="87" t="s">
        <v>7783</v>
      </c>
      <c r="P848" s="99" t="s">
        <v>100</v>
      </c>
      <c r="Q848" s="99" t="s">
        <v>54</v>
      </c>
      <c r="R848" s="99"/>
      <c r="S848" s="99"/>
    </row>
    <row r="849" spans="1:19" x14ac:dyDescent="0.25">
      <c r="A849" s="99" t="s">
        <v>448</v>
      </c>
      <c r="B849" s="82">
        <v>3</v>
      </c>
      <c r="C849" s="75" t="s">
        <v>1521</v>
      </c>
      <c r="D849" s="49" t="s">
        <v>5740</v>
      </c>
      <c r="E849" s="47" t="s">
        <v>7667</v>
      </c>
      <c r="F849" s="47" t="s">
        <v>7233</v>
      </c>
      <c r="G849" s="47" t="s">
        <v>1612</v>
      </c>
      <c r="H849" s="47" t="s">
        <v>1615</v>
      </c>
      <c r="I849" s="61" t="s">
        <v>1979</v>
      </c>
      <c r="J849" s="49" t="s">
        <v>6790</v>
      </c>
      <c r="K849" s="49"/>
      <c r="L849" s="47" t="s">
        <v>91</v>
      </c>
      <c r="M849" s="129" t="s">
        <v>7778</v>
      </c>
      <c r="N849" s="49" t="s">
        <v>7779</v>
      </c>
      <c r="O849" s="49" t="s">
        <v>7783</v>
      </c>
      <c r="P849" s="99" t="s">
        <v>91</v>
      </c>
      <c r="Q849" s="99" t="s">
        <v>54</v>
      </c>
      <c r="R849" s="99"/>
      <c r="S849" s="99"/>
    </row>
    <row r="850" spans="1:19" x14ac:dyDescent="0.25">
      <c r="A850" s="99" t="s">
        <v>448</v>
      </c>
      <c r="B850" s="82">
        <v>4</v>
      </c>
      <c r="C850" s="49" t="s">
        <v>2250</v>
      </c>
      <c r="D850" s="49" t="s">
        <v>3119</v>
      </c>
      <c r="E850" s="49" t="s">
        <v>7668</v>
      </c>
      <c r="F850" s="49" t="s">
        <v>7231</v>
      </c>
      <c r="G850" s="49" t="s">
        <v>2682</v>
      </c>
      <c r="H850" s="43" t="s">
        <v>2454</v>
      </c>
      <c r="I850" s="49"/>
      <c r="J850" s="49" t="s">
        <v>6790</v>
      </c>
      <c r="K850" s="49"/>
      <c r="L850" s="43" t="s">
        <v>6770</v>
      </c>
      <c r="M850" s="127">
        <v>0</v>
      </c>
      <c r="N850" s="43" t="s">
        <v>7779</v>
      </c>
      <c r="O850" s="43" t="s">
        <v>7784</v>
      </c>
      <c r="P850" s="99" t="s">
        <v>100</v>
      </c>
      <c r="Q850" s="99" t="s">
        <v>54</v>
      </c>
      <c r="R850" s="99"/>
      <c r="S850" s="99"/>
    </row>
    <row r="851" spans="1:19" x14ac:dyDescent="0.25">
      <c r="A851" s="99" t="s">
        <v>448</v>
      </c>
      <c r="B851" s="82">
        <v>5</v>
      </c>
      <c r="C851" s="47" t="s">
        <v>1527</v>
      </c>
      <c r="D851" s="50" t="s">
        <v>1598</v>
      </c>
      <c r="E851" s="47" t="s">
        <v>1978</v>
      </c>
      <c r="F851" s="47" t="s">
        <v>7232</v>
      </c>
      <c r="G851" s="47" t="s">
        <v>1614</v>
      </c>
      <c r="H851" s="47" t="s">
        <v>1526</v>
      </c>
      <c r="I851" s="61" t="s">
        <v>1978</v>
      </c>
      <c r="J851" s="49" t="s">
        <v>6790</v>
      </c>
      <c r="K851" s="49"/>
      <c r="L851" s="47" t="s">
        <v>91</v>
      </c>
      <c r="M851" s="129">
        <v>0</v>
      </c>
      <c r="N851" s="49" t="s">
        <v>7779</v>
      </c>
      <c r="O851" s="49" t="s">
        <v>7784</v>
      </c>
      <c r="P851" s="99" t="s">
        <v>92</v>
      </c>
      <c r="Q851" s="99" t="s">
        <v>54</v>
      </c>
      <c r="R851" s="99"/>
      <c r="S851" s="99"/>
    </row>
    <row r="852" spans="1:19" x14ac:dyDescent="0.25">
      <c r="A852" s="99" t="s">
        <v>448</v>
      </c>
      <c r="B852" s="82">
        <v>6</v>
      </c>
      <c r="C852" s="47" t="s">
        <v>1525</v>
      </c>
      <c r="D852" s="49" t="s">
        <v>1440</v>
      </c>
      <c r="E852" s="47" t="s">
        <v>7670</v>
      </c>
      <c r="F852" s="47" t="s">
        <v>1709</v>
      </c>
      <c r="G852" s="47" t="s">
        <v>1613</v>
      </c>
      <c r="H852" s="47" t="s">
        <v>1616</v>
      </c>
      <c r="I852" s="61" t="s">
        <v>1980</v>
      </c>
      <c r="J852" s="49" t="s">
        <v>6790</v>
      </c>
      <c r="K852" s="49"/>
      <c r="L852" s="47" t="s">
        <v>91</v>
      </c>
      <c r="M852" s="129">
        <v>0</v>
      </c>
      <c r="N852" s="49" t="s">
        <v>7779</v>
      </c>
      <c r="O852" s="49" t="s">
        <v>7784</v>
      </c>
      <c r="P852" s="99" t="s">
        <v>91</v>
      </c>
      <c r="Q852" s="99" t="s">
        <v>54</v>
      </c>
      <c r="R852" s="99"/>
      <c r="S852" s="99"/>
    </row>
    <row r="853" spans="1:19" x14ac:dyDescent="0.25">
      <c r="A853" s="117" t="s">
        <v>449</v>
      </c>
      <c r="B853" s="70">
        <v>-99</v>
      </c>
      <c r="C853" s="43" t="s">
        <v>292</v>
      </c>
      <c r="D853" s="99"/>
      <c r="E853" s="43"/>
      <c r="F853" s="99"/>
      <c r="G853" s="43" t="s">
        <v>292</v>
      </c>
      <c r="H853" s="43" t="s">
        <v>292</v>
      </c>
      <c r="I853" s="99"/>
      <c r="J853" s="43" t="s">
        <v>6790</v>
      </c>
      <c r="K853" s="43"/>
      <c r="L853" s="46" t="s">
        <v>6770</v>
      </c>
      <c r="M853" s="100" t="s">
        <v>7778</v>
      </c>
      <c r="N853" s="99" t="s">
        <v>7780</v>
      </c>
      <c r="O853" s="99"/>
      <c r="P853" s="112"/>
      <c r="Q853" s="112" t="s">
        <v>54</v>
      </c>
      <c r="R853" s="46"/>
      <c r="S853" s="46"/>
    </row>
    <row r="854" spans="1:19" x14ac:dyDescent="0.25">
      <c r="A854" s="99" t="s">
        <v>449</v>
      </c>
      <c r="B854" s="82">
        <v>-99</v>
      </c>
      <c r="C854" s="49" t="s">
        <v>2252</v>
      </c>
      <c r="D854" s="49" t="s">
        <v>2840</v>
      </c>
      <c r="E854" s="49"/>
      <c r="F854" s="49"/>
      <c r="G854" s="49" t="s">
        <v>2684</v>
      </c>
      <c r="H854" s="43" t="s">
        <v>2456</v>
      </c>
      <c r="I854" s="49"/>
      <c r="J854" s="49" t="s">
        <v>6790</v>
      </c>
      <c r="K854" s="49"/>
      <c r="L854" s="43" t="s">
        <v>6770</v>
      </c>
      <c r="M854" s="127">
        <v>0</v>
      </c>
      <c r="N854" s="43" t="s">
        <v>7779</v>
      </c>
      <c r="O854" s="43"/>
      <c r="P854" s="99" t="s">
        <v>100</v>
      </c>
      <c r="Q854" s="99" t="s">
        <v>54</v>
      </c>
      <c r="R854" s="99"/>
      <c r="S854" s="99"/>
    </row>
    <row r="855" spans="1:19" x14ac:dyDescent="0.25">
      <c r="A855" s="99" t="s">
        <v>449</v>
      </c>
      <c r="B855" s="82">
        <v>-99</v>
      </c>
      <c r="C855" s="49" t="s">
        <v>2251</v>
      </c>
      <c r="D855" s="49" t="s">
        <v>2839</v>
      </c>
      <c r="E855" s="49"/>
      <c r="F855" s="49"/>
      <c r="G855" s="49" t="s">
        <v>2683</v>
      </c>
      <c r="H855" s="43" t="s">
        <v>2455</v>
      </c>
      <c r="I855" s="49"/>
      <c r="J855" s="49" t="s">
        <v>6790</v>
      </c>
      <c r="K855" s="49"/>
      <c r="L855" s="43" t="s">
        <v>6771</v>
      </c>
      <c r="M855" s="127">
        <v>0</v>
      </c>
      <c r="N855" s="43" t="s">
        <v>7779</v>
      </c>
      <c r="O855" s="43"/>
      <c r="P855" s="99" t="s">
        <v>3302</v>
      </c>
      <c r="Q855" s="99" t="s">
        <v>54</v>
      </c>
      <c r="R855" s="99"/>
      <c r="S855" s="99"/>
    </row>
    <row r="856" spans="1:19" x14ac:dyDescent="0.25">
      <c r="A856" s="101" t="s">
        <v>449</v>
      </c>
      <c r="B856" s="88">
        <v>1</v>
      </c>
      <c r="C856" s="89" t="s">
        <v>93</v>
      </c>
      <c r="D856" s="89" t="s">
        <v>1468</v>
      </c>
      <c r="E856" s="90" t="s">
        <v>1667</v>
      </c>
      <c r="F856" s="89" t="s">
        <v>6971</v>
      </c>
      <c r="G856" s="89" t="s">
        <v>277</v>
      </c>
      <c r="H856" s="89" t="s">
        <v>278</v>
      </c>
      <c r="I856" s="89" t="s">
        <v>1848</v>
      </c>
      <c r="J856" s="91" t="s">
        <v>6790</v>
      </c>
      <c r="K856" s="91"/>
      <c r="L856" s="89" t="s">
        <v>91</v>
      </c>
      <c r="M856" s="128" t="s">
        <v>7778</v>
      </c>
      <c r="N856" s="91" t="s">
        <v>7780</v>
      </c>
      <c r="O856" s="91" t="s">
        <v>7783</v>
      </c>
      <c r="P856" s="101" t="s">
        <v>91</v>
      </c>
      <c r="Q856" s="101" t="s">
        <v>54</v>
      </c>
      <c r="R856" s="101"/>
      <c r="S856" s="101"/>
    </row>
    <row r="857" spans="1:19" x14ac:dyDescent="0.25">
      <c r="A857" s="99" t="s">
        <v>449</v>
      </c>
      <c r="B857" s="82">
        <v>2</v>
      </c>
      <c r="C857" s="47" t="s">
        <v>127</v>
      </c>
      <c r="D857" s="47" t="s">
        <v>1495</v>
      </c>
      <c r="E857" s="47" t="s">
        <v>7666</v>
      </c>
      <c r="F857" s="47" t="s">
        <v>6929</v>
      </c>
      <c r="G857" s="47" t="s">
        <v>340</v>
      </c>
      <c r="H857" s="47" t="s">
        <v>341</v>
      </c>
      <c r="I857" s="61" t="s">
        <v>1873</v>
      </c>
      <c r="J857" s="49" t="s">
        <v>6790</v>
      </c>
      <c r="K857" s="49"/>
      <c r="L857" s="87" t="s">
        <v>6770</v>
      </c>
      <c r="M857" s="134" t="s">
        <v>7778</v>
      </c>
      <c r="N857" s="87" t="s">
        <v>7780</v>
      </c>
      <c r="O857" s="87" t="s">
        <v>7783</v>
      </c>
      <c r="P857" s="99" t="s">
        <v>100</v>
      </c>
      <c r="Q857" s="99" t="s">
        <v>54</v>
      </c>
      <c r="R857" s="99"/>
      <c r="S857" s="99"/>
    </row>
    <row r="858" spans="1:19" x14ac:dyDescent="0.25">
      <c r="A858" s="99" t="s">
        <v>449</v>
      </c>
      <c r="B858" s="82">
        <v>3</v>
      </c>
      <c r="C858" s="47" t="s">
        <v>1530</v>
      </c>
      <c r="D858" s="47" t="s">
        <v>1600</v>
      </c>
      <c r="E858" s="47" t="s">
        <v>7675</v>
      </c>
      <c r="F858" s="47" t="s">
        <v>6858</v>
      </c>
      <c r="G858" s="47" t="s">
        <v>1617</v>
      </c>
      <c r="H858" s="47" t="s">
        <v>1529</v>
      </c>
      <c r="I858" s="61" t="s">
        <v>1981</v>
      </c>
      <c r="J858" s="49" t="s">
        <v>6790</v>
      </c>
      <c r="K858" s="49"/>
      <c r="L858" s="47" t="s">
        <v>153</v>
      </c>
      <c r="M858" s="129" t="s">
        <v>7778</v>
      </c>
      <c r="N858" s="49" t="s">
        <v>7779</v>
      </c>
      <c r="O858" s="49" t="s">
        <v>7783</v>
      </c>
      <c r="P858" s="99" t="s">
        <v>153</v>
      </c>
      <c r="Q858" s="99" t="s">
        <v>54</v>
      </c>
      <c r="R858" s="99"/>
      <c r="S858" s="99"/>
    </row>
    <row r="859" spans="1:19" x14ac:dyDescent="0.25">
      <c r="A859" s="99" t="s">
        <v>449</v>
      </c>
      <c r="B859" s="82">
        <v>5</v>
      </c>
      <c r="C859" s="75" t="s">
        <v>1531</v>
      </c>
      <c r="D859" s="47" t="s">
        <v>1532</v>
      </c>
      <c r="E859" s="47" t="s">
        <v>7671</v>
      </c>
      <c r="F859" s="61" t="s">
        <v>7234</v>
      </c>
      <c r="G859" s="47" t="s">
        <v>1619</v>
      </c>
      <c r="H859" s="47" t="s">
        <v>1618</v>
      </c>
      <c r="I859" s="61" t="s">
        <v>1982</v>
      </c>
      <c r="J859" s="49" t="s">
        <v>6790</v>
      </c>
      <c r="K859" s="49"/>
      <c r="L859" s="47" t="s">
        <v>91</v>
      </c>
      <c r="M859" s="129" t="s">
        <v>7778</v>
      </c>
      <c r="N859" s="49" t="s">
        <v>7779</v>
      </c>
      <c r="O859" s="49" t="s">
        <v>7783</v>
      </c>
      <c r="P859" s="99" t="s">
        <v>91</v>
      </c>
      <c r="Q859" s="99" t="s">
        <v>54</v>
      </c>
      <c r="R859" s="99"/>
      <c r="S859" s="99"/>
    </row>
    <row r="860" spans="1:19" x14ac:dyDescent="0.25">
      <c r="A860" s="99" t="s">
        <v>449</v>
      </c>
      <c r="B860" s="82">
        <v>6</v>
      </c>
      <c r="C860" s="49" t="s">
        <v>2253</v>
      </c>
      <c r="D860" s="43" t="s">
        <v>2867</v>
      </c>
      <c r="E860" s="49" t="s">
        <v>7676</v>
      </c>
      <c r="F860" s="62" t="s">
        <v>7235</v>
      </c>
      <c r="G860" s="49" t="s">
        <v>2685</v>
      </c>
      <c r="H860" s="43" t="s">
        <v>2457</v>
      </c>
      <c r="I860" s="49"/>
      <c r="J860" s="49" t="s">
        <v>6790</v>
      </c>
      <c r="K860" s="49"/>
      <c r="L860" s="43" t="s">
        <v>6770</v>
      </c>
      <c r="M860" s="127">
        <v>0</v>
      </c>
      <c r="N860" s="43" t="s">
        <v>7779</v>
      </c>
      <c r="O860" s="43" t="s">
        <v>7784</v>
      </c>
      <c r="P860" s="99" t="s">
        <v>100</v>
      </c>
      <c r="Q860" s="99" t="s">
        <v>54</v>
      </c>
      <c r="R860" s="99"/>
      <c r="S860" s="99"/>
    </row>
    <row r="861" spans="1:19" x14ac:dyDescent="0.25">
      <c r="A861" s="99" t="s">
        <v>449</v>
      </c>
      <c r="B861" s="82">
        <v>7</v>
      </c>
      <c r="C861" s="47" t="s">
        <v>1522</v>
      </c>
      <c r="D861" s="47" t="s">
        <v>1528</v>
      </c>
      <c r="E861" s="47" t="s">
        <v>7672</v>
      </c>
      <c r="F861" s="61" t="s">
        <v>7236</v>
      </c>
      <c r="G861" s="47" t="s">
        <v>1620</v>
      </c>
      <c r="H861" s="47" t="s">
        <v>1621</v>
      </c>
      <c r="I861" s="61" t="s">
        <v>1797</v>
      </c>
      <c r="J861" s="49" t="s">
        <v>2928</v>
      </c>
      <c r="K861" s="49" t="s">
        <v>6789</v>
      </c>
      <c r="L861" s="47" t="s">
        <v>91</v>
      </c>
      <c r="M861" s="129">
        <v>0</v>
      </c>
      <c r="N861" s="49" t="s">
        <v>7779</v>
      </c>
      <c r="O861" s="49" t="s">
        <v>7784</v>
      </c>
      <c r="P861" s="99" t="s">
        <v>92</v>
      </c>
      <c r="Q861" s="99" t="s">
        <v>54</v>
      </c>
      <c r="R861" s="99"/>
      <c r="S861" s="99"/>
    </row>
    <row r="862" spans="1:19" x14ac:dyDescent="0.25">
      <c r="A862" s="99" t="s">
        <v>449</v>
      </c>
      <c r="B862" s="82">
        <v>8</v>
      </c>
      <c r="C862" s="47" t="s">
        <v>1523</v>
      </c>
      <c r="D862" s="47" t="s">
        <v>1524</v>
      </c>
      <c r="E862" s="47" t="s">
        <v>7673</v>
      </c>
      <c r="F862" s="61" t="s">
        <v>1798</v>
      </c>
      <c r="G862" s="47" t="s">
        <v>1622</v>
      </c>
      <c r="H862" s="47" t="s">
        <v>1623</v>
      </c>
      <c r="I862" s="61" t="s">
        <v>1983</v>
      </c>
      <c r="J862" s="49" t="s">
        <v>6790</v>
      </c>
      <c r="K862" s="49"/>
      <c r="L862" s="43" t="s">
        <v>6769</v>
      </c>
      <c r="M862" s="127">
        <v>0</v>
      </c>
      <c r="N862" s="43" t="s">
        <v>7779</v>
      </c>
      <c r="O862" s="43" t="s">
        <v>7784</v>
      </c>
      <c r="P862" s="99" t="s">
        <v>156</v>
      </c>
      <c r="Q862" s="99" t="s">
        <v>54</v>
      </c>
      <c r="R862" s="99"/>
      <c r="S862" s="99"/>
    </row>
    <row r="863" spans="1:19" x14ac:dyDescent="0.25">
      <c r="A863" s="99" t="s">
        <v>449</v>
      </c>
      <c r="B863" s="82">
        <v>9</v>
      </c>
      <c r="C863" s="49" t="s">
        <v>2255</v>
      </c>
      <c r="D863" s="49" t="s">
        <v>2841</v>
      </c>
      <c r="E863" s="49" t="s">
        <v>7674</v>
      </c>
      <c r="F863" s="62" t="s">
        <v>7237</v>
      </c>
      <c r="G863" s="49" t="s">
        <v>2687</v>
      </c>
      <c r="H863" s="43" t="s">
        <v>2459</v>
      </c>
      <c r="I863" s="49"/>
      <c r="J863" s="49" t="s">
        <v>6790</v>
      </c>
      <c r="K863" s="49"/>
      <c r="L863" s="43" t="s">
        <v>6769</v>
      </c>
      <c r="M863" s="127">
        <v>0</v>
      </c>
      <c r="N863" s="43" t="s">
        <v>7779</v>
      </c>
      <c r="O863" s="43" t="s">
        <v>7784</v>
      </c>
      <c r="P863" s="99" t="s">
        <v>2506</v>
      </c>
      <c r="Q863" s="99" t="s">
        <v>54</v>
      </c>
      <c r="R863" s="99"/>
      <c r="S863" s="99"/>
    </row>
    <row r="864" spans="1:19" x14ac:dyDescent="0.25">
      <c r="A864" s="99" t="s">
        <v>449</v>
      </c>
      <c r="B864" s="82">
        <v>10</v>
      </c>
      <c r="C864" s="49" t="s">
        <v>2254</v>
      </c>
      <c r="D864" s="49" t="s">
        <v>2842</v>
      </c>
      <c r="E864" s="47" t="s">
        <v>7677</v>
      </c>
      <c r="F864" s="62" t="s">
        <v>7238</v>
      </c>
      <c r="G864" s="49" t="s">
        <v>2686</v>
      </c>
      <c r="H864" s="43" t="s">
        <v>2458</v>
      </c>
      <c r="I864" s="49"/>
      <c r="J864" s="49" t="s">
        <v>6790</v>
      </c>
      <c r="K864" s="49"/>
      <c r="L864" s="43" t="s">
        <v>6769</v>
      </c>
      <c r="M864" s="127">
        <v>0</v>
      </c>
      <c r="N864" s="43" t="s">
        <v>7779</v>
      </c>
      <c r="O864" s="43" t="s">
        <v>7784</v>
      </c>
      <c r="P864" s="99" t="s">
        <v>195</v>
      </c>
      <c r="Q864" s="99" t="s">
        <v>54</v>
      </c>
      <c r="R864" s="99"/>
      <c r="S864" s="99"/>
    </row>
    <row r="865" spans="1:19" x14ac:dyDescent="0.25">
      <c r="A865" s="101" t="s">
        <v>449</v>
      </c>
      <c r="B865" s="88">
        <v>11</v>
      </c>
      <c r="C865" s="89" t="s">
        <v>6807</v>
      </c>
      <c r="D865" s="89" t="s">
        <v>1440</v>
      </c>
      <c r="E865" s="47" t="s">
        <v>7669</v>
      </c>
      <c r="F865" s="89"/>
      <c r="G865" s="89"/>
      <c r="H865" s="89"/>
      <c r="I865" s="89"/>
      <c r="J865" s="91" t="s">
        <v>6790</v>
      </c>
      <c r="K865" s="91"/>
      <c r="L865" s="89" t="s">
        <v>91</v>
      </c>
      <c r="M865" s="128">
        <v>0</v>
      </c>
      <c r="N865" s="91" t="s">
        <v>7779</v>
      </c>
      <c r="O865" s="91" t="s">
        <v>7784</v>
      </c>
      <c r="P865" s="101" t="s">
        <v>91</v>
      </c>
      <c r="Q865" s="101" t="s">
        <v>54</v>
      </c>
      <c r="R865" s="101"/>
      <c r="S865" s="101"/>
    </row>
    <row r="866" spans="1:19" x14ac:dyDescent="0.25">
      <c r="A866" s="99" t="s">
        <v>479</v>
      </c>
      <c r="B866" s="81">
        <v>-99</v>
      </c>
      <c r="C866" s="47" t="s">
        <v>267</v>
      </c>
      <c r="D866" s="47" t="s">
        <v>1468</v>
      </c>
      <c r="E866" s="60"/>
      <c r="F866" s="59" t="s">
        <v>6928</v>
      </c>
      <c r="G866" s="47" t="s">
        <v>480</v>
      </c>
      <c r="H866" s="47" t="s">
        <v>481</v>
      </c>
      <c r="I866" s="61" t="s">
        <v>1760</v>
      </c>
      <c r="J866" s="49" t="s">
        <v>6790</v>
      </c>
      <c r="K866" s="49"/>
      <c r="L866" s="47" t="s">
        <v>153</v>
      </c>
      <c r="M866" s="129">
        <v>0</v>
      </c>
      <c r="N866" s="49" t="s">
        <v>7779</v>
      </c>
      <c r="O866" s="49"/>
      <c r="P866" s="99" t="s">
        <v>153</v>
      </c>
      <c r="Q866" s="99" t="s">
        <v>80</v>
      </c>
      <c r="R866" s="99"/>
      <c r="S866" s="99"/>
    </row>
    <row r="867" spans="1:19" x14ac:dyDescent="0.25">
      <c r="A867" s="99" t="s">
        <v>479</v>
      </c>
      <c r="B867" s="81">
        <v>-99</v>
      </c>
      <c r="C867" s="47" t="s">
        <v>258</v>
      </c>
      <c r="D867" s="47" t="s">
        <v>1592</v>
      </c>
      <c r="E867" s="63"/>
      <c r="F867" s="47" t="s">
        <v>1755</v>
      </c>
      <c r="G867" s="47" t="s">
        <v>465</v>
      </c>
      <c r="H867" s="47" t="s">
        <v>466</v>
      </c>
      <c r="I867" s="61" t="s">
        <v>1929</v>
      </c>
      <c r="J867" s="49" t="s">
        <v>6790</v>
      </c>
      <c r="K867" s="49"/>
      <c r="L867" s="48" t="s">
        <v>91</v>
      </c>
      <c r="M867" s="132">
        <v>0</v>
      </c>
      <c r="N867" s="50" t="s">
        <v>7779</v>
      </c>
      <c r="O867" s="50"/>
      <c r="P867" s="99" t="s">
        <v>100</v>
      </c>
      <c r="Q867" s="99" t="s">
        <v>80</v>
      </c>
      <c r="R867" s="99" t="s">
        <v>6774</v>
      </c>
      <c r="S867" s="99"/>
    </row>
    <row r="868" spans="1:19" x14ac:dyDescent="0.25">
      <c r="A868" s="116" t="s">
        <v>53</v>
      </c>
      <c r="B868" s="70">
        <v>-99</v>
      </c>
      <c r="C868" s="43" t="s">
        <v>126</v>
      </c>
      <c r="D868" s="99"/>
      <c r="E868" s="43"/>
      <c r="F868" s="99"/>
      <c r="G868" s="43" t="s">
        <v>6023</v>
      </c>
      <c r="H868" s="43" t="s">
        <v>6024</v>
      </c>
      <c r="I868" s="99"/>
      <c r="J868" s="43" t="s">
        <v>6790</v>
      </c>
      <c r="K868" s="43"/>
      <c r="L868" s="48" t="s">
        <v>91</v>
      </c>
      <c r="M868" s="132"/>
      <c r="N868" s="50"/>
      <c r="O868" s="50"/>
      <c r="P868" s="112" t="s">
        <v>100</v>
      </c>
      <c r="Q868" s="112" t="s">
        <v>54</v>
      </c>
      <c r="R868" s="99" t="s">
        <v>6774</v>
      </c>
      <c r="S868" s="99"/>
    </row>
    <row r="869" spans="1:19" x14ac:dyDescent="0.25">
      <c r="A869" s="116" t="s">
        <v>53</v>
      </c>
      <c r="B869" s="70">
        <v>-99</v>
      </c>
      <c r="C869" s="43" t="s">
        <v>128</v>
      </c>
      <c r="D869" s="99"/>
      <c r="E869" s="43"/>
      <c r="F869" s="99"/>
      <c r="G869" s="43" t="s">
        <v>6026</v>
      </c>
      <c r="H869" s="43" t="s">
        <v>6027</v>
      </c>
      <c r="I869" s="99"/>
      <c r="J869" s="43" t="s">
        <v>6790</v>
      </c>
      <c r="K869" s="43"/>
      <c r="L869" s="48" t="s">
        <v>91</v>
      </c>
      <c r="M869" s="132"/>
      <c r="N869" s="50"/>
      <c r="O869" s="50"/>
      <c r="P869" s="112" t="s">
        <v>100</v>
      </c>
      <c r="Q869" s="112" t="s">
        <v>54</v>
      </c>
      <c r="R869" s="99" t="s">
        <v>6774</v>
      </c>
      <c r="S869" s="99"/>
    </row>
    <row r="870" spans="1:19" x14ac:dyDescent="0.25">
      <c r="A870" s="99" t="s">
        <v>53</v>
      </c>
      <c r="B870" s="69">
        <v>-99</v>
      </c>
      <c r="C870" s="47" t="s">
        <v>5964</v>
      </c>
      <c r="D870" s="47" t="s">
        <v>1468</v>
      </c>
      <c r="E870" s="43"/>
      <c r="F870" s="47" t="s">
        <v>6928</v>
      </c>
      <c r="G870" s="47" t="s">
        <v>277</v>
      </c>
      <c r="H870" s="47" t="s">
        <v>292</v>
      </c>
      <c r="I870" s="47" t="s">
        <v>1848</v>
      </c>
      <c r="J870" s="49" t="s">
        <v>6790</v>
      </c>
      <c r="K870" s="49"/>
      <c r="L870" s="99" t="s">
        <v>6770</v>
      </c>
      <c r="M870" s="100" t="s">
        <v>7778</v>
      </c>
      <c r="N870" s="99" t="s">
        <v>7780</v>
      </c>
      <c r="O870" s="99"/>
      <c r="P870" s="99" t="s">
        <v>100</v>
      </c>
      <c r="Q870" s="99" t="s">
        <v>54</v>
      </c>
      <c r="R870" s="99" t="s">
        <v>7787</v>
      </c>
      <c r="S870" s="99"/>
    </row>
    <row r="871" spans="1:19" x14ac:dyDescent="0.25">
      <c r="A871" s="116" t="s">
        <v>53</v>
      </c>
      <c r="B871" s="70">
        <v>-99</v>
      </c>
      <c r="C871" s="43" t="s">
        <v>124</v>
      </c>
      <c r="D871" s="99"/>
      <c r="E871" s="43"/>
      <c r="F871" s="99"/>
      <c r="G871" s="43" t="s">
        <v>6019</v>
      </c>
      <c r="H871" s="43" t="s">
        <v>6020</v>
      </c>
      <c r="I871" s="99"/>
      <c r="J871" s="43" t="s">
        <v>6790</v>
      </c>
      <c r="K871" s="43"/>
      <c r="L871" s="48" t="s">
        <v>91</v>
      </c>
      <c r="M871" s="132"/>
      <c r="N871" s="50"/>
      <c r="O871" s="50"/>
      <c r="P871" s="112" t="s">
        <v>100</v>
      </c>
      <c r="Q871" s="112" t="s">
        <v>54</v>
      </c>
      <c r="R871" s="99" t="s">
        <v>6774</v>
      </c>
      <c r="S871" s="99"/>
    </row>
    <row r="872" spans="1:19" x14ac:dyDescent="0.25">
      <c r="A872" s="116" t="s">
        <v>53</v>
      </c>
      <c r="B872" s="70">
        <v>-99</v>
      </c>
      <c r="C872" s="43" t="s">
        <v>119</v>
      </c>
      <c r="D872" s="99"/>
      <c r="E872" s="43"/>
      <c r="F872" s="99"/>
      <c r="G872" s="43" t="s">
        <v>6009</v>
      </c>
      <c r="H872" s="43" t="s">
        <v>6010</v>
      </c>
      <c r="I872" s="99"/>
      <c r="J872" s="43" t="s">
        <v>6790</v>
      </c>
      <c r="K872" s="43"/>
      <c r="L872" s="48" t="s">
        <v>91</v>
      </c>
      <c r="M872" s="132"/>
      <c r="N872" s="50"/>
      <c r="O872" s="50"/>
      <c r="P872" s="112" t="s">
        <v>100</v>
      </c>
      <c r="Q872" s="112" t="s">
        <v>54</v>
      </c>
      <c r="R872" s="99" t="s">
        <v>6774</v>
      </c>
      <c r="S872" s="99"/>
    </row>
    <row r="873" spans="1:19" x14ac:dyDescent="0.25">
      <c r="A873" s="116" t="s">
        <v>53</v>
      </c>
      <c r="B873" s="70">
        <v>-99</v>
      </c>
      <c r="C873" s="43" t="s">
        <v>5965</v>
      </c>
      <c r="D873" s="99"/>
      <c r="E873" s="43"/>
      <c r="F873" s="99"/>
      <c r="G873" s="43" t="s">
        <v>6007</v>
      </c>
      <c r="H873" s="43" t="s">
        <v>6008</v>
      </c>
      <c r="I873" s="99"/>
      <c r="J873" s="43" t="s">
        <v>6790</v>
      </c>
      <c r="K873" s="43"/>
      <c r="L873" s="48" t="s">
        <v>91</v>
      </c>
      <c r="M873" s="132" t="s">
        <v>7778</v>
      </c>
      <c r="N873" s="50" t="s">
        <v>7780</v>
      </c>
      <c r="O873" s="50"/>
      <c r="P873" s="112" t="s">
        <v>100</v>
      </c>
      <c r="Q873" s="112" t="s">
        <v>54</v>
      </c>
      <c r="R873" s="99" t="s">
        <v>6774</v>
      </c>
      <c r="S873" s="99"/>
    </row>
    <row r="874" spans="1:19" x14ac:dyDescent="0.25">
      <c r="A874" s="116" t="s">
        <v>53</v>
      </c>
      <c r="B874" s="70">
        <v>-99</v>
      </c>
      <c r="C874" s="43" t="s">
        <v>129</v>
      </c>
      <c r="D874" s="99"/>
      <c r="E874" s="43"/>
      <c r="F874" s="99"/>
      <c r="G874" s="43" t="s">
        <v>6028</v>
      </c>
      <c r="H874" s="43" t="s">
        <v>6029</v>
      </c>
      <c r="I874" s="99"/>
      <c r="J874" s="43" t="s">
        <v>6790</v>
      </c>
      <c r="K874" s="43"/>
      <c r="L874" s="48" t="s">
        <v>91</v>
      </c>
      <c r="M874" s="132"/>
      <c r="N874" s="50"/>
      <c r="O874" s="50"/>
      <c r="P874" s="112" t="s">
        <v>100</v>
      </c>
      <c r="Q874" s="112" t="s">
        <v>54</v>
      </c>
      <c r="R874" s="99" t="s">
        <v>6774</v>
      </c>
      <c r="S874" s="99"/>
    </row>
    <row r="875" spans="1:19" x14ac:dyDescent="0.25">
      <c r="A875" s="116" t="s">
        <v>53</v>
      </c>
      <c r="B875" s="70">
        <v>-99</v>
      </c>
      <c r="C875" s="43" t="s">
        <v>121</v>
      </c>
      <c r="D875" s="99"/>
      <c r="E875" s="43"/>
      <c r="F875" s="99"/>
      <c r="G875" s="43" t="s">
        <v>6013</v>
      </c>
      <c r="H875" s="43" t="s">
        <v>6014</v>
      </c>
      <c r="I875" s="99"/>
      <c r="J875" s="43" t="s">
        <v>6790</v>
      </c>
      <c r="K875" s="43"/>
      <c r="L875" s="48" t="s">
        <v>91</v>
      </c>
      <c r="M875" s="132"/>
      <c r="N875" s="50"/>
      <c r="O875" s="50"/>
      <c r="P875" s="112" t="s">
        <v>100</v>
      </c>
      <c r="Q875" s="112" t="s">
        <v>54</v>
      </c>
      <c r="R875" s="99" t="s">
        <v>6774</v>
      </c>
      <c r="S875" s="99"/>
    </row>
    <row r="876" spans="1:19" x14ac:dyDescent="0.25">
      <c r="A876" s="116" t="s">
        <v>53</v>
      </c>
      <c r="B876" s="70">
        <v>-99</v>
      </c>
      <c r="C876" s="43" t="s">
        <v>123</v>
      </c>
      <c r="D876" s="99"/>
      <c r="E876" s="43"/>
      <c r="F876" s="99"/>
      <c r="G876" s="43" t="s">
        <v>6017</v>
      </c>
      <c r="H876" s="43" t="s">
        <v>6018</v>
      </c>
      <c r="I876" s="99"/>
      <c r="J876" s="43" t="s">
        <v>6790</v>
      </c>
      <c r="K876" s="43"/>
      <c r="L876" s="48" t="s">
        <v>91</v>
      </c>
      <c r="M876" s="132"/>
      <c r="N876" s="50"/>
      <c r="O876" s="50"/>
      <c r="P876" s="112" t="s">
        <v>100</v>
      </c>
      <c r="Q876" s="112" t="s">
        <v>54</v>
      </c>
      <c r="R876" s="99" t="s">
        <v>6774</v>
      </c>
      <c r="S876" s="99"/>
    </row>
    <row r="877" spans="1:19" x14ac:dyDescent="0.25">
      <c r="A877" s="116" t="s">
        <v>53</v>
      </c>
      <c r="B877" s="70">
        <v>-99</v>
      </c>
      <c r="C877" s="43" t="s">
        <v>130</v>
      </c>
      <c r="D877" s="99"/>
      <c r="E877" s="43"/>
      <c r="F877" s="99"/>
      <c r="G877" s="43" t="s">
        <v>6032</v>
      </c>
      <c r="H877" s="43" t="s">
        <v>6033</v>
      </c>
      <c r="I877" s="99"/>
      <c r="J877" s="43" t="s">
        <v>6790</v>
      </c>
      <c r="K877" s="43"/>
      <c r="L877" s="48" t="s">
        <v>91</v>
      </c>
      <c r="M877" s="132"/>
      <c r="N877" s="50"/>
      <c r="O877" s="50"/>
      <c r="P877" s="112" t="s">
        <v>100</v>
      </c>
      <c r="Q877" s="112" t="s">
        <v>54</v>
      </c>
      <c r="R877" s="99" t="s">
        <v>6774</v>
      </c>
      <c r="S877" s="99"/>
    </row>
    <row r="878" spans="1:19" x14ac:dyDescent="0.25">
      <c r="A878" s="116" t="s">
        <v>53</v>
      </c>
      <c r="B878" s="70">
        <v>-99</v>
      </c>
      <c r="C878" s="43" t="s">
        <v>125</v>
      </c>
      <c r="D878" s="99"/>
      <c r="E878" s="43"/>
      <c r="F878" s="99"/>
      <c r="G878" s="43" t="s">
        <v>6021</v>
      </c>
      <c r="H878" s="43" t="s">
        <v>6022</v>
      </c>
      <c r="I878" s="99"/>
      <c r="J878" s="43" t="s">
        <v>6790</v>
      </c>
      <c r="K878" s="43"/>
      <c r="L878" s="48" t="s">
        <v>91</v>
      </c>
      <c r="M878" s="132"/>
      <c r="N878" s="50"/>
      <c r="O878" s="50"/>
      <c r="P878" s="112" t="s">
        <v>100</v>
      </c>
      <c r="Q878" s="112" t="s">
        <v>54</v>
      </c>
      <c r="R878" s="99" t="s">
        <v>6774</v>
      </c>
      <c r="S878" s="99"/>
    </row>
    <row r="879" spans="1:19" x14ac:dyDescent="0.25">
      <c r="A879" s="116" t="s">
        <v>53</v>
      </c>
      <c r="B879" s="70">
        <v>-99</v>
      </c>
      <c r="C879" s="43" t="s">
        <v>122</v>
      </c>
      <c r="D879" s="99"/>
      <c r="E879" s="43"/>
      <c r="F879" s="99"/>
      <c r="G879" s="43" t="s">
        <v>6015</v>
      </c>
      <c r="H879" s="43" t="s">
        <v>6016</v>
      </c>
      <c r="I879" s="99"/>
      <c r="J879" s="43" t="s">
        <v>6790</v>
      </c>
      <c r="K879" s="43"/>
      <c r="L879" s="48" t="s">
        <v>91</v>
      </c>
      <c r="M879" s="132"/>
      <c r="N879" s="50"/>
      <c r="O879" s="50"/>
      <c r="P879" s="112" t="s">
        <v>100</v>
      </c>
      <c r="Q879" s="112" t="s">
        <v>54</v>
      </c>
      <c r="R879" s="99" t="s">
        <v>6774</v>
      </c>
      <c r="S879" s="99"/>
    </row>
    <row r="880" spans="1:19" x14ac:dyDescent="0.25">
      <c r="A880" s="116" t="s">
        <v>53</v>
      </c>
      <c r="B880" s="70">
        <v>-99</v>
      </c>
      <c r="C880" s="43" t="s">
        <v>131</v>
      </c>
      <c r="D880" s="99"/>
      <c r="E880" s="43"/>
      <c r="F880" s="99"/>
      <c r="G880" s="43" t="s">
        <v>6030</v>
      </c>
      <c r="H880" s="43" t="s">
        <v>6031</v>
      </c>
      <c r="I880" s="99"/>
      <c r="J880" s="43" t="s">
        <v>6790</v>
      </c>
      <c r="K880" s="43"/>
      <c r="L880" s="48" t="s">
        <v>91</v>
      </c>
      <c r="M880" s="132"/>
      <c r="N880" s="50"/>
      <c r="O880" s="50"/>
      <c r="P880" s="112" t="s">
        <v>100</v>
      </c>
      <c r="Q880" s="112" t="s">
        <v>54</v>
      </c>
      <c r="R880" s="99" t="s">
        <v>6774</v>
      </c>
      <c r="S880" s="99"/>
    </row>
    <row r="881" spans="1:19" x14ac:dyDescent="0.25">
      <c r="A881" s="116" t="s">
        <v>53</v>
      </c>
      <c r="B881" s="70">
        <v>-99</v>
      </c>
      <c r="C881" s="43" t="s">
        <v>120</v>
      </c>
      <c r="D881" s="99"/>
      <c r="E881" s="43"/>
      <c r="F881" s="99"/>
      <c r="G881" s="43" t="s">
        <v>6011</v>
      </c>
      <c r="H881" s="43" t="s">
        <v>6012</v>
      </c>
      <c r="I881" s="99"/>
      <c r="J881" s="43" t="s">
        <v>6790</v>
      </c>
      <c r="K881" s="43"/>
      <c r="L881" s="48" t="s">
        <v>91</v>
      </c>
      <c r="M881" s="132"/>
      <c r="N881" s="50"/>
      <c r="O881" s="50"/>
      <c r="P881" s="112" t="s">
        <v>100</v>
      </c>
      <c r="Q881" s="112" t="s">
        <v>54</v>
      </c>
      <c r="R881" s="99" t="s">
        <v>6774</v>
      </c>
      <c r="S881" s="99"/>
    </row>
    <row r="882" spans="1:19" x14ac:dyDescent="0.25">
      <c r="A882" s="116" t="s">
        <v>53</v>
      </c>
      <c r="B882" s="70">
        <v>-99</v>
      </c>
      <c r="C882" s="43" t="s">
        <v>127</v>
      </c>
      <c r="D882" s="99"/>
      <c r="E882" s="43"/>
      <c r="F882" s="99"/>
      <c r="G882" s="43" t="s">
        <v>6025</v>
      </c>
      <c r="H882" s="43" t="s">
        <v>341</v>
      </c>
      <c r="I882" s="99"/>
      <c r="J882" s="43" t="s">
        <v>6790</v>
      </c>
      <c r="K882" s="43"/>
      <c r="L882" s="48" t="s">
        <v>91</v>
      </c>
      <c r="M882" s="132"/>
      <c r="N882" s="50"/>
      <c r="O882" s="50"/>
      <c r="P882" s="112" t="s">
        <v>100</v>
      </c>
      <c r="Q882" s="112" t="s">
        <v>54</v>
      </c>
      <c r="R882" s="99" t="s">
        <v>6774</v>
      </c>
      <c r="S882" s="99"/>
    </row>
    <row r="883" spans="1:19" x14ac:dyDescent="0.25">
      <c r="A883" s="99" t="s">
        <v>53</v>
      </c>
      <c r="B883" s="83">
        <v>-99</v>
      </c>
      <c r="C883" s="49" t="s">
        <v>2084</v>
      </c>
      <c r="D883" s="49" t="s">
        <v>2848</v>
      </c>
      <c r="E883" s="49"/>
      <c r="F883" s="49"/>
      <c r="G883" s="49" t="s">
        <v>2508</v>
      </c>
      <c r="H883" s="43" t="s">
        <v>2289</v>
      </c>
      <c r="I883" s="49"/>
      <c r="J883" s="49" t="s">
        <v>6790</v>
      </c>
      <c r="K883" s="49"/>
      <c r="L883" s="48" t="s">
        <v>91</v>
      </c>
      <c r="M883" s="132">
        <v>0</v>
      </c>
      <c r="N883" s="50" t="s">
        <v>7779</v>
      </c>
      <c r="O883" s="50"/>
      <c r="P883" s="99" t="s">
        <v>100</v>
      </c>
      <c r="Q883" s="99" t="s">
        <v>54</v>
      </c>
      <c r="R883" s="99" t="s">
        <v>7239</v>
      </c>
      <c r="S883" s="99"/>
    </row>
    <row r="884" spans="1:19" x14ac:dyDescent="0.25">
      <c r="A884" s="103" t="s">
        <v>53</v>
      </c>
      <c r="B884" s="71">
        <v>1</v>
      </c>
      <c r="C884" s="96" t="s">
        <v>93</v>
      </c>
      <c r="D884" s="48" t="s">
        <v>1468</v>
      </c>
      <c r="E884" s="55" t="s">
        <v>1667</v>
      </c>
      <c r="F884" s="48" t="s">
        <v>6971</v>
      </c>
      <c r="G884" s="96" t="s">
        <v>6005</v>
      </c>
      <c r="H884" s="43" t="s">
        <v>6006</v>
      </c>
      <c r="I884" s="48" t="s">
        <v>1848</v>
      </c>
      <c r="J884" s="50" t="s">
        <v>6790</v>
      </c>
      <c r="K884" s="50"/>
      <c r="L884" s="48" t="s">
        <v>91</v>
      </c>
      <c r="M884" s="132" t="s">
        <v>7778</v>
      </c>
      <c r="N884" s="50" t="s">
        <v>7780</v>
      </c>
      <c r="O884" s="50" t="s">
        <v>7783</v>
      </c>
      <c r="P884" s="103" t="s">
        <v>91</v>
      </c>
      <c r="Q884" s="103" t="s">
        <v>54</v>
      </c>
      <c r="R884" s="103"/>
      <c r="S884" s="103"/>
    </row>
    <row r="885" spans="1:19" x14ac:dyDescent="0.25">
      <c r="A885" s="99" t="s">
        <v>53</v>
      </c>
      <c r="B885" s="82">
        <v>4</v>
      </c>
      <c r="C885" s="47" t="s">
        <v>116</v>
      </c>
      <c r="D885" s="47" t="s">
        <v>1467</v>
      </c>
      <c r="E885" s="47" t="s">
        <v>7680</v>
      </c>
      <c r="F885" s="47" t="s">
        <v>1683</v>
      </c>
      <c r="G885" s="47" t="s">
        <v>318</v>
      </c>
      <c r="H885" s="47" t="s">
        <v>319</v>
      </c>
      <c r="I885" s="47" t="s">
        <v>1751</v>
      </c>
      <c r="J885" s="49" t="s">
        <v>6790</v>
      </c>
      <c r="K885" s="49"/>
      <c r="L885" s="87" t="s">
        <v>6770</v>
      </c>
      <c r="M885" s="134">
        <v>0</v>
      </c>
      <c r="N885" s="87" t="s">
        <v>7779</v>
      </c>
      <c r="O885" s="87" t="s">
        <v>7784</v>
      </c>
      <c r="P885" s="99" t="s">
        <v>100</v>
      </c>
      <c r="Q885" s="99" t="s">
        <v>54</v>
      </c>
      <c r="R885" s="99"/>
      <c r="S885" s="99"/>
    </row>
    <row r="886" spans="1:19" x14ac:dyDescent="0.25">
      <c r="A886" s="99" t="s">
        <v>53</v>
      </c>
      <c r="B886" s="82">
        <v>5</v>
      </c>
      <c r="C886" s="49" t="s">
        <v>2085</v>
      </c>
      <c r="D886" s="49" t="s">
        <v>2290</v>
      </c>
      <c r="E886" s="47" t="s">
        <v>7680</v>
      </c>
      <c r="F886" s="49" t="s">
        <v>7240</v>
      </c>
      <c r="G886" s="49" t="s">
        <v>2509</v>
      </c>
      <c r="H886" s="43" t="s">
        <v>2290</v>
      </c>
      <c r="I886" s="49"/>
      <c r="J886" s="49" t="s">
        <v>6790</v>
      </c>
      <c r="K886" s="49"/>
      <c r="L886" s="43" t="s">
        <v>6770</v>
      </c>
      <c r="M886" s="127">
        <v>0</v>
      </c>
      <c r="N886" s="43" t="s">
        <v>7779</v>
      </c>
      <c r="O886" s="43" t="s">
        <v>7784</v>
      </c>
      <c r="P886" s="99" t="s">
        <v>100</v>
      </c>
      <c r="Q886" s="99" t="s">
        <v>54</v>
      </c>
      <c r="R886" s="99"/>
      <c r="S886" s="99"/>
    </row>
    <row r="887" spans="1:19" x14ac:dyDescent="0.25">
      <c r="A887" s="99" t="s">
        <v>53</v>
      </c>
      <c r="B887" s="82">
        <v>6</v>
      </c>
      <c r="C887" s="49" t="s">
        <v>2086</v>
      </c>
      <c r="D887" s="50" t="s">
        <v>2291</v>
      </c>
      <c r="E887" s="49" t="s">
        <v>7241</v>
      </c>
      <c r="F887" s="49" t="s">
        <v>7241</v>
      </c>
      <c r="G887" s="49" t="s">
        <v>2510</v>
      </c>
      <c r="H887" s="43" t="s">
        <v>2291</v>
      </c>
      <c r="I887" s="49"/>
      <c r="J887" s="49" t="s">
        <v>6790</v>
      </c>
      <c r="K887" s="49"/>
      <c r="L887" s="43" t="s">
        <v>6770</v>
      </c>
      <c r="M887" s="127">
        <v>0</v>
      </c>
      <c r="N887" s="43" t="s">
        <v>7779</v>
      </c>
      <c r="O887" s="43" t="s">
        <v>7784</v>
      </c>
      <c r="P887" s="99" t="s">
        <v>100</v>
      </c>
      <c r="Q887" s="99" t="s">
        <v>54</v>
      </c>
      <c r="R887" s="99"/>
      <c r="S887" s="99"/>
    </row>
    <row r="888" spans="1:19" x14ac:dyDescent="0.25">
      <c r="A888" s="99" t="s">
        <v>53</v>
      </c>
      <c r="B888" s="82">
        <v>7</v>
      </c>
      <c r="C888" s="49" t="s">
        <v>2087</v>
      </c>
      <c r="D888" s="50" t="s">
        <v>4404</v>
      </c>
      <c r="E888" s="49" t="s">
        <v>7678</v>
      </c>
      <c r="F888" s="49" t="s">
        <v>7242</v>
      </c>
      <c r="G888" s="49" t="s">
        <v>2511</v>
      </c>
      <c r="H888" s="43" t="s">
        <v>2292</v>
      </c>
      <c r="I888" s="49"/>
      <c r="J888" s="49" t="s">
        <v>6790</v>
      </c>
      <c r="K888" s="49"/>
      <c r="L888" s="43" t="s">
        <v>6770</v>
      </c>
      <c r="M888" s="127">
        <v>0</v>
      </c>
      <c r="N888" s="43" t="s">
        <v>7779</v>
      </c>
      <c r="O888" s="43" t="s">
        <v>7784</v>
      </c>
      <c r="P888" s="99" t="s">
        <v>100</v>
      </c>
      <c r="Q888" s="99" t="s">
        <v>54</v>
      </c>
      <c r="R888" s="99"/>
      <c r="S888" s="99"/>
    </row>
    <row r="889" spans="1:19" x14ac:dyDescent="0.25">
      <c r="A889" s="99" t="s">
        <v>53</v>
      </c>
      <c r="B889" s="82">
        <v>8</v>
      </c>
      <c r="C889" s="49" t="s">
        <v>2088</v>
      </c>
      <c r="D889" s="50" t="s">
        <v>2293</v>
      </c>
      <c r="E889" s="49" t="s">
        <v>7679</v>
      </c>
      <c r="F889" s="49" t="s">
        <v>7243</v>
      </c>
      <c r="G889" s="49" t="s">
        <v>610</v>
      </c>
      <c r="H889" s="43" t="s">
        <v>2293</v>
      </c>
      <c r="I889" s="49"/>
      <c r="J889" s="49" t="s">
        <v>6790</v>
      </c>
      <c r="K889" s="49"/>
      <c r="L889" s="43" t="s">
        <v>6770</v>
      </c>
      <c r="M889" s="127">
        <v>0</v>
      </c>
      <c r="N889" s="43" t="s">
        <v>7779</v>
      </c>
      <c r="O889" s="43" t="s">
        <v>7784</v>
      </c>
      <c r="P889" s="99" t="s">
        <v>100</v>
      </c>
      <c r="Q889" s="99" t="s">
        <v>54</v>
      </c>
      <c r="R889" s="99"/>
      <c r="S889" s="99"/>
    </row>
    <row r="890" spans="1:19" x14ac:dyDescent="0.25">
      <c r="A890" s="99" t="s">
        <v>53</v>
      </c>
      <c r="B890" s="82">
        <v>9</v>
      </c>
      <c r="C890" s="75" t="s">
        <v>117</v>
      </c>
      <c r="D890" s="47" t="s">
        <v>321</v>
      </c>
      <c r="E890" s="47" t="s">
        <v>1687</v>
      </c>
      <c r="F890" s="47" t="s">
        <v>1687</v>
      </c>
      <c r="G890" s="47" t="s">
        <v>320</v>
      </c>
      <c r="H890" s="47" t="s">
        <v>321</v>
      </c>
      <c r="I890" s="47" t="s">
        <v>1687</v>
      </c>
      <c r="J890" s="49" t="s">
        <v>6790</v>
      </c>
      <c r="K890" s="49"/>
      <c r="L890" s="47" t="s">
        <v>91</v>
      </c>
      <c r="M890" s="129" t="s">
        <v>7778</v>
      </c>
      <c r="N890" s="49" t="s">
        <v>7780</v>
      </c>
      <c r="O890" s="49" t="s">
        <v>7783</v>
      </c>
      <c r="P890" s="99" t="s">
        <v>91</v>
      </c>
      <c r="Q890" s="99" t="s">
        <v>54</v>
      </c>
      <c r="R890" s="99"/>
      <c r="S890" s="99"/>
    </row>
    <row r="891" spans="1:19" x14ac:dyDescent="0.25">
      <c r="A891" s="99" t="s">
        <v>53</v>
      </c>
      <c r="B891" s="82">
        <v>10</v>
      </c>
      <c r="C891" s="47" t="s">
        <v>118</v>
      </c>
      <c r="D891" s="47" t="s">
        <v>1500</v>
      </c>
      <c r="E891" s="43" t="s">
        <v>7355</v>
      </c>
      <c r="F891" s="47" t="s">
        <v>6945</v>
      </c>
      <c r="G891" s="47" t="s">
        <v>322</v>
      </c>
      <c r="H891" s="47" t="s">
        <v>323</v>
      </c>
      <c r="I891" s="47" t="s">
        <v>2032</v>
      </c>
      <c r="J891" s="49" t="s">
        <v>6790</v>
      </c>
      <c r="K891" s="49"/>
      <c r="L891" s="48" t="s">
        <v>91</v>
      </c>
      <c r="M891" s="132" t="s">
        <v>7778</v>
      </c>
      <c r="N891" s="50" t="s">
        <v>7780</v>
      </c>
      <c r="O891" s="50" t="s">
        <v>7783</v>
      </c>
      <c r="P891" s="99" t="s">
        <v>100</v>
      </c>
      <c r="Q891" s="99" t="s">
        <v>54</v>
      </c>
      <c r="R891" s="99" t="s">
        <v>6774</v>
      </c>
      <c r="S891" s="99"/>
    </row>
    <row r="892" spans="1:19" x14ac:dyDescent="0.25">
      <c r="A892" s="99" t="s">
        <v>53</v>
      </c>
      <c r="B892" s="82">
        <v>12</v>
      </c>
      <c r="C892" s="47" t="s">
        <v>119</v>
      </c>
      <c r="D892" s="47" t="s">
        <v>1501</v>
      </c>
      <c r="E892" s="43" t="s">
        <v>7682</v>
      </c>
      <c r="F892" s="47" t="s">
        <v>6946</v>
      </c>
      <c r="G892" s="47" t="s">
        <v>324</v>
      </c>
      <c r="H892" s="47" t="s">
        <v>325</v>
      </c>
      <c r="I892" s="47" t="s">
        <v>2031</v>
      </c>
      <c r="J892" s="49" t="s">
        <v>6790</v>
      </c>
      <c r="K892" s="49"/>
      <c r="L892" s="48" t="s">
        <v>91</v>
      </c>
      <c r="M892" s="132" t="s">
        <v>7778</v>
      </c>
      <c r="N892" s="50" t="s">
        <v>7780</v>
      </c>
      <c r="O892" s="50" t="s">
        <v>7783</v>
      </c>
      <c r="P892" s="99" t="s">
        <v>100</v>
      </c>
      <c r="Q892" s="99" t="s">
        <v>54</v>
      </c>
      <c r="R892" s="99" t="s">
        <v>6774</v>
      </c>
      <c r="S892" s="99"/>
    </row>
    <row r="893" spans="1:19" x14ac:dyDescent="0.25">
      <c r="A893" s="99" t="s">
        <v>53</v>
      </c>
      <c r="B893" s="82">
        <v>14</v>
      </c>
      <c r="C893" s="47" t="s">
        <v>120</v>
      </c>
      <c r="D893" s="47" t="s">
        <v>1502</v>
      </c>
      <c r="E893" s="43" t="s">
        <v>7528</v>
      </c>
      <c r="F893" s="47" t="s">
        <v>6947</v>
      </c>
      <c r="G893" s="47" t="s">
        <v>326</v>
      </c>
      <c r="H893" s="47" t="s">
        <v>327</v>
      </c>
      <c r="I893" s="47" t="s">
        <v>2030</v>
      </c>
      <c r="J893" s="49" t="s">
        <v>6790</v>
      </c>
      <c r="K893" s="49"/>
      <c r="L893" s="48" t="s">
        <v>91</v>
      </c>
      <c r="M893" s="132" t="s">
        <v>7778</v>
      </c>
      <c r="N893" s="50" t="s">
        <v>7780</v>
      </c>
      <c r="O893" s="50" t="s">
        <v>7783</v>
      </c>
      <c r="P893" s="99" t="s">
        <v>100</v>
      </c>
      <c r="Q893" s="99" t="s">
        <v>54</v>
      </c>
      <c r="R893" s="99" t="s">
        <v>6774</v>
      </c>
      <c r="S893" s="99"/>
    </row>
    <row r="894" spans="1:19" x14ac:dyDescent="0.25">
      <c r="A894" s="99" t="s">
        <v>53</v>
      </c>
      <c r="B894" s="82">
        <v>16</v>
      </c>
      <c r="C894" s="47" t="s">
        <v>121</v>
      </c>
      <c r="D894" s="47" t="s">
        <v>1503</v>
      </c>
      <c r="E894" s="49" t="s">
        <v>7381</v>
      </c>
      <c r="F894" s="47" t="s">
        <v>6948</v>
      </c>
      <c r="G894" s="47" t="s">
        <v>328</v>
      </c>
      <c r="H894" s="47" t="s">
        <v>329</v>
      </c>
      <c r="I894" s="47" t="s">
        <v>2029</v>
      </c>
      <c r="J894" s="49" t="s">
        <v>6790</v>
      </c>
      <c r="K894" s="49"/>
      <c r="L894" s="48" t="s">
        <v>91</v>
      </c>
      <c r="M894" s="132" t="s">
        <v>7778</v>
      </c>
      <c r="N894" s="50" t="s">
        <v>7780</v>
      </c>
      <c r="O894" s="50" t="s">
        <v>7783</v>
      </c>
      <c r="P894" s="99" t="s">
        <v>100</v>
      </c>
      <c r="Q894" s="99" t="s">
        <v>54</v>
      </c>
      <c r="R894" s="99" t="s">
        <v>6774</v>
      </c>
      <c r="S894" s="99"/>
    </row>
    <row r="895" spans="1:19" x14ac:dyDescent="0.25">
      <c r="A895" s="99" t="s">
        <v>53</v>
      </c>
      <c r="B895" s="82">
        <v>18</v>
      </c>
      <c r="C895" s="47" t="s">
        <v>122</v>
      </c>
      <c r="D895" s="47" t="s">
        <v>1504</v>
      </c>
      <c r="E895" s="43" t="s">
        <v>7513</v>
      </c>
      <c r="F895" s="48" t="s">
        <v>7683</v>
      </c>
      <c r="G895" s="47" t="s">
        <v>330</v>
      </c>
      <c r="H895" s="47" t="s">
        <v>331</v>
      </c>
      <c r="I895" s="47" t="s">
        <v>2028</v>
      </c>
      <c r="J895" s="49" t="s">
        <v>6790</v>
      </c>
      <c r="K895" s="49"/>
      <c r="L895" s="48" t="s">
        <v>91</v>
      </c>
      <c r="M895" s="132" t="s">
        <v>7778</v>
      </c>
      <c r="N895" s="50" t="s">
        <v>7780</v>
      </c>
      <c r="O895" s="50" t="s">
        <v>7783</v>
      </c>
      <c r="P895" s="99" t="s">
        <v>100</v>
      </c>
      <c r="Q895" s="99" t="s">
        <v>54</v>
      </c>
      <c r="R895" s="99" t="s">
        <v>6774</v>
      </c>
      <c r="S895" s="99"/>
    </row>
    <row r="896" spans="1:19" x14ac:dyDescent="0.25">
      <c r="A896" s="99" t="s">
        <v>53</v>
      </c>
      <c r="B896" s="82">
        <v>20</v>
      </c>
      <c r="C896" s="47" t="s">
        <v>123</v>
      </c>
      <c r="D896" s="47" t="s">
        <v>1505</v>
      </c>
      <c r="E896" s="43" t="s">
        <v>7431</v>
      </c>
      <c r="F896" s="47" t="s">
        <v>6949</v>
      </c>
      <c r="G896" s="47" t="s">
        <v>332</v>
      </c>
      <c r="H896" s="47" t="s">
        <v>333</v>
      </c>
      <c r="I896" s="47" t="s">
        <v>1869</v>
      </c>
      <c r="J896" s="49" t="s">
        <v>6790</v>
      </c>
      <c r="K896" s="49"/>
      <c r="L896" s="48" t="s">
        <v>91</v>
      </c>
      <c r="M896" s="132" t="s">
        <v>7778</v>
      </c>
      <c r="N896" s="50" t="s">
        <v>7780</v>
      </c>
      <c r="O896" s="50" t="s">
        <v>7783</v>
      </c>
      <c r="P896" s="99" t="s">
        <v>100</v>
      </c>
      <c r="Q896" s="99" t="s">
        <v>54</v>
      </c>
      <c r="R896" s="99" t="s">
        <v>6774</v>
      </c>
      <c r="S896" s="99"/>
    </row>
    <row r="897" spans="1:19" x14ac:dyDescent="0.25">
      <c r="A897" s="99" t="s">
        <v>53</v>
      </c>
      <c r="B897" s="82">
        <v>22</v>
      </c>
      <c r="C897" s="47" t="s">
        <v>124</v>
      </c>
      <c r="D897" s="47" t="s">
        <v>1506</v>
      </c>
      <c r="E897" s="43" t="s">
        <v>7684</v>
      </c>
      <c r="F897" s="47" t="s">
        <v>6950</v>
      </c>
      <c r="G897" s="47" t="s">
        <v>334</v>
      </c>
      <c r="H897" s="47" t="s">
        <v>335</v>
      </c>
      <c r="I897" s="47" t="s">
        <v>1870</v>
      </c>
      <c r="J897" s="49" t="s">
        <v>6790</v>
      </c>
      <c r="K897" s="49"/>
      <c r="L897" s="48" t="s">
        <v>91</v>
      </c>
      <c r="M897" s="132" t="s">
        <v>7778</v>
      </c>
      <c r="N897" s="50" t="s">
        <v>7780</v>
      </c>
      <c r="O897" s="50" t="s">
        <v>7783</v>
      </c>
      <c r="P897" s="99" t="s">
        <v>100</v>
      </c>
      <c r="Q897" s="99" t="s">
        <v>54</v>
      </c>
      <c r="R897" s="99" t="s">
        <v>6774</v>
      </c>
      <c r="S897" s="99"/>
    </row>
    <row r="898" spans="1:19" x14ac:dyDescent="0.25">
      <c r="A898" s="99" t="s">
        <v>53</v>
      </c>
      <c r="B898" s="82">
        <v>24</v>
      </c>
      <c r="C898" s="47" t="s">
        <v>125</v>
      </c>
      <c r="D898" s="47" t="s">
        <v>1507</v>
      </c>
      <c r="E898" s="43" t="s">
        <v>7473</v>
      </c>
      <c r="F898" s="47" t="s">
        <v>6951</v>
      </c>
      <c r="G898" s="47" t="s">
        <v>336</v>
      </c>
      <c r="H898" s="47" t="s">
        <v>337</v>
      </c>
      <c r="I898" s="47" t="s">
        <v>2021</v>
      </c>
      <c r="J898" s="49" t="s">
        <v>6790</v>
      </c>
      <c r="K898" s="49"/>
      <c r="L898" s="48" t="s">
        <v>91</v>
      </c>
      <c r="M898" s="132" t="s">
        <v>7778</v>
      </c>
      <c r="N898" s="50" t="s">
        <v>7780</v>
      </c>
      <c r="O898" s="50" t="s">
        <v>7783</v>
      </c>
      <c r="P898" s="99" t="s">
        <v>100</v>
      </c>
      <c r="Q898" s="99" t="s">
        <v>54</v>
      </c>
      <c r="R898" s="99" t="s">
        <v>6774</v>
      </c>
      <c r="S898" s="99"/>
    </row>
    <row r="899" spans="1:19" x14ac:dyDescent="0.25">
      <c r="A899" s="99" t="s">
        <v>53</v>
      </c>
      <c r="B899" s="82">
        <v>26</v>
      </c>
      <c r="C899" s="47" t="s">
        <v>126</v>
      </c>
      <c r="D899" s="47" t="s">
        <v>1508</v>
      </c>
      <c r="E899" s="47" t="s">
        <v>6867</v>
      </c>
      <c r="F899" s="48" t="s">
        <v>6952</v>
      </c>
      <c r="G899" s="47" t="s">
        <v>338</v>
      </c>
      <c r="H899" s="47" t="s">
        <v>339</v>
      </c>
      <c r="I899" s="47" t="s">
        <v>2022</v>
      </c>
      <c r="J899" s="49" t="s">
        <v>6790</v>
      </c>
      <c r="K899" s="49"/>
      <c r="L899" s="48" t="s">
        <v>91</v>
      </c>
      <c r="M899" s="132" t="s">
        <v>7778</v>
      </c>
      <c r="N899" s="50" t="s">
        <v>7780</v>
      </c>
      <c r="O899" s="50" t="s">
        <v>7783</v>
      </c>
      <c r="P899" s="99" t="s">
        <v>100</v>
      </c>
      <c r="Q899" s="99" t="s">
        <v>54</v>
      </c>
      <c r="R899" s="99" t="s">
        <v>6774</v>
      </c>
      <c r="S899" s="99"/>
    </row>
    <row r="900" spans="1:19" x14ac:dyDescent="0.25">
      <c r="A900" s="99" t="s">
        <v>53</v>
      </c>
      <c r="B900" s="82">
        <v>28</v>
      </c>
      <c r="C900" s="47" t="s">
        <v>127</v>
      </c>
      <c r="D900" s="47" t="s">
        <v>1509</v>
      </c>
      <c r="E900" s="43" t="s">
        <v>7666</v>
      </c>
      <c r="F900" s="47" t="s">
        <v>6953</v>
      </c>
      <c r="G900" s="47" t="s">
        <v>340</v>
      </c>
      <c r="H900" s="47" t="s">
        <v>341</v>
      </c>
      <c r="I900" s="47" t="s">
        <v>2023</v>
      </c>
      <c r="J900" s="49" t="s">
        <v>6790</v>
      </c>
      <c r="K900" s="49"/>
      <c r="L900" s="48" t="s">
        <v>91</v>
      </c>
      <c r="M900" s="132" t="s">
        <v>7778</v>
      </c>
      <c r="N900" s="50" t="s">
        <v>7780</v>
      </c>
      <c r="O900" s="50" t="s">
        <v>7783</v>
      </c>
      <c r="P900" s="99" t="s">
        <v>100</v>
      </c>
      <c r="Q900" s="99" t="s">
        <v>54</v>
      </c>
      <c r="R900" s="99" t="s">
        <v>6774</v>
      </c>
      <c r="S900" s="99"/>
    </row>
    <row r="901" spans="1:19" x14ac:dyDescent="0.25">
      <c r="A901" s="99" t="s">
        <v>53</v>
      </c>
      <c r="B901" s="82">
        <v>30</v>
      </c>
      <c r="C901" s="47" t="s">
        <v>128</v>
      </c>
      <c r="D901" s="47" t="s">
        <v>1510</v>
      </c>
      <c r="E901" s="47" t="s">
        <v>2894</v>
      </c>
      <c r="F901" s="47" t="s">
        <v>6954</v>
      </c>
      <c r="G901" s="47" t="s">
        <v>342</v>
      </c>
      <c r="H901" s="47" t="s">
        <v>343</v>
      </c>
      <c r="I901" s="47" t="s">
        <v>2024</v>
      </c>
      <c r="J901" s="49" t="s">
        <v>6790</v>
      </c>
      <c r="K901" s="49"/>
      <c r="L901" s="48" t="s">
        <v>91</v>
      </c>
      <c r="M901" s="132" t="s">
        <v>7778</v>
      </c>
      <c r="N901" s="50" t="s">
        <v>7780</v>
      </c>
      <c r="O901" s="50" t="s">
        <v>7783</v>
      </c>
      <c r="P901" s="99" t="s">
        <v>100</v>
      </c>
      <c r="Q901" s="99" t="s">
        <v>54</v>
      </c>
      <c r="R901" s="99" t="s">
        <v>6774</v>
      </c>
      <c r="S901" s="99"/>
    </row>
    <row r="902" spans="1:19" x14ac:dyDescent="0.25">
      <c r="A902" s="99" t="s">
        <v>53</v>
      </c>
      <c r="B902" s="82">
        <v>32</v>
      </c>
      <c r="C902" s="47" t="s">
        <v>129</v>
      </c>
      <c r="D902" s="47" t="s">
        <v>1511</v>
      </c>
      <c r="E902" s="43" t="s">
        <v>7377</v>
      </c>
      <c r="F902" s="47" t="s">
        <v>6955</v>
      </c>
      <c r="G902" s="47" t="s">
        <v>344</v>
      </c>
      <c r="H902" s="47" t="s">
        <v>345</v>
      </c>
      <c r="I902" s="47" t="s">
        <v>2025</v>
      </c>
      <c r="J902" s="49" t="s">
        <v>6790</v>
      </c>
      <c r="K902" s="49"/>
      <c r="L902" s="48" t="s">
        <v>91</v>
      </c>
      <c r="M902" s="132" t="s">
        <v>7778</v>
      </c>
      <c r="N902" s="50" t="s">
        <v>7780</v>
      </c>
      <c r="O902" s="50" t="s">
        <v>7783</v>
      </c>
      <c r="P902" s="99" t="s">
        <v>100</v>
      </c>
      <c r="Q902" s="99" t="s">
        <v>54</v>
      </c>
      <c r="R902" s="99" t="s">
        <v>6774</v>
      </c>
      <c r="S902" s="99"/>
    </row>
    <row r="903" spans="1:19" x14ac:dyDescent="0.25">
      <c r="A903" s="99" t="s">
        <v>53</v>
      </c>
      <c r="B903" s="82">
        <v>34</v>
      </c>
      <c r="C903" s="47" t="s">
        <v>130</v>
      </c>
      <c r="D903" s="47" t="s">
        <v>1605</v>
      </c>
      <c r="E903" s="43" t="s">
        <v>7456</v>
      </c>
      <c r="F903" s="47" t="s">
        <v>6956</v>
      </c>
      <c r="G903" s="47" t="s">
        <v>346</v>
      </c>
      <c r="H903" s="47" t="s">
        <v>347</v>
      </c>
      <c r="I903" s="47" t="s">
        <v>2026</v>
      </c>
      <c r="J903" s="49" t="s">
        <v>6790</v>
      </c>
      <c r="K903" s="49"/>
      <c r="L903" s="48" t="s">
        <v>91</v>
      </c>
      <c r="M903" s="132" t="s">
        <v>7778</v>
      </c>
      <c r="N903" s="50" t="s">
        <v>7780</v>
      </c>
      <c r="O903" s="50" t="s">
        <v>7783</v>
      </c>
      <c r="P903" s="99" t="s">
        <v>100</v>
      </c>
      <c r="Q903" s="99" t="s">
        <v>54</v>
      </c>
      <c r="R903" s="99" t="s">
        <v>6774</v>
      </c>
      <c r="S903" s="99"/>
    </row>
    <row r="904" spans="1:19" x14ac:dyDescent="0.25">
      <c r="A904" s="99" t="s">
        <v>53</v>
      </c>
      <c r="B904" s="82">
        <v>36</v>
      </c>
      <c r="C904" s="47" t="s">
        <v>131</v>
      </c>
      <c r="D904" s="47" t="s">
        <v>1606</v>
      </c>
      <c r="E904" s="43" t="s">
        <v>7681</v>
      </c>
      <c r="F904" s="47" t="s">
        <v>6957</v>
      </c>
      <c r="G904" s="47" t="s">
        <v>348</v>
      </c>
      <c r="H904" s="47" t="s">
        <v>349</v>
      </c>
      <c r="I904" s="47" t="s">
        <v>2027</v>
      </c>
      <c r="J904" s="49" t="s">
        <v>6790</v>
      </c>
      <c r="K904" s="49"/>
      <c r="L904" s="48" t="s">
        <v>91</v>
      </c>
      <c r="M904" s="132" t="s">
        <v>7778</v>
      </c>
      <c r="N904" s="50" t="s">
        <v>7780</v>
      </c>
      <c r="O904" s="50" t="s">
        <v>7783</v>
      </c>
      <c r="P904" s="99" t="s">
        <v>100</v>
      </c>
      <c r="Q904" s="99" t="s">
        <v>54</v>
      </c>
      <c r="R904" s="99" t="s">
        <v>6774</v>
      </c>
      <c r="S904" s="99"/>
    </row>
    <row r="905" spans="1:19" x14ac:dyDescent="0.25">
      <c r="A905" s="99" t="s">
        <v>53</v>
      </c>
      <c r="B905" s="82">
        <v>38</v>
      </c>
      <c r="C905" s="49" t="s">
        <v>2089</v>
      </c>
      <c r="D905" s="49" t="s">
        <v>1440</v>
      </c>
      <c r="E905" s="49" t="s">
        <v>7705</v>
      </c>
      <c r="F905" s="49" t="s">
        <v>1709</v>
      </c>
      <c r="G905" s="49" t="s">
        <v>2512</v>
      </c>
      <c r="H905" s="43" t="s">
        <v>2294</v>
      </c>
      <c r="I905" s="49"/>
      <c r="J905" s="49" t="s">
        <v>6790</v>
      </c>
      <c r="K905" s="49"/>
      <c r="L905" s="43" t="s">
        <v>91</v>
      </c>
      <c r="M905" s="127">
        <v>0</v>
      </c>
      <c r="N905" s="43" t="s">
        <v>7779</v>
      </c>
      <c r="O905" s="43" t="s">
        <v>7784</v>
      </c>
      <c r="P905" s="99" t="s">
        <v>91</v>
      </c>
      <c r="Q905" s="99" t="s">
        <v>54</v>
      </c>
      <c r="R905" s="99"/>
      <c r="S905" s="99"/>
    </row>
    <row r="906" spans="1:19" x14ac:dyDescent="0.25">
      <c r="A906" s="97" t="s">
        <v>3648</v>
      </c>
      <c r="B906" s="100">
        <v>-99</v>
      </c>
      <c r="C906" s="44" t="s">
        <v>6123</v>
      </c>
      <c r="D906" s="55" t="s">
        <v>6125</v>
      </c>
      <c r="E906" s="43"/>
      <c r="F906" s="46"/>
      <c r="G906" s="43" t="s">
        <v>6124</v>
      </c>
      <c r="H906" s="43" t="s">
        <v>6125</v>
      </c>
      <c r="I906" s="99"/>
      <c r="J906" s="43" t="s">
        <v>6790</v>
      </c>
      <c r="K906" s="43"/>
      <c r="L906" s="43" t="s">
        <v>6770</v>
      </c>
      <c r="M906" s="127"/>
      <c r="N906" s="43"/>
      <c r="O906" s="43"/>
      <c r="P906" s="95" t="s">
        <v>6773</v>
      </c>
      <c r="Q906" s="95" t="s">
        <v>80</v>
      </c>
      <c r="R906" s="99"/>
      <c r="S906" s="99"/>
    </row>
    <row r="907" spans="1:19" x14ac:dyDescent="0.25">
      <c r="A907" s="97" t="s">
        <v>3648</v>
      </c>
      <c r="B907" s="100">
        <v>-99</v>
      </c>
      <c r="C907" s="44" t="s">
        <v>6126</v>
      </c>
      <c r="D907" s="55" t="s">
        <v>6128</v>
      </c>
      <c r="E907" s="43"/>
      <c r="F907" s="46"/>
      <c r="G907" s="43" t="s">
        <v>6127</v>
      </c>
      <c r="H907" s="43" t="s">
        <v>6128</v>
      </c>
      <c r="I907" s="99"/>
      <c r="J907" s="43" t="s">
        <v>6790</v>
      </c>
      <c r="K907" s="43"/>
      <c r="L907" s="43" t="s">
        <v>6770</v>
      </c>
      <c r="M907" s="127"/>
      <c r="N907" s="43"/>
      <c r="O907" s="43"/>
      <c r="P907" s="95" t="s">
        <v>6773</v>
      </c>
      <c r="Q907" s="95" t="s">
        <v>80</v>
      </c>
      <c r="R907" s="99"/>
      <c r="S907" s="99"/>
    </row>
    <row r="908" spans="1:19" x14ac:dyDescent="0.25">
      <c r="A908" s="97" t="s">
        <v>4015</v>
      </c>
      <c r="B908" s="102">
        <v>-99</v>
      </c>
      <c r="C908" s="99" t="s">
        <v>3463</v>
      </c>
      <c r="D908" s="47"/>
      <c r="E908" s="99"/>
      <c r="F908" s="99"/>
      <c r="G908" s="43" t="s">
        <v>3463</v>
      </c>
      <c r="H908" s="46"/>
      <c r="I908" s="99"/>
      <c r="J908" s="99" t="s">
        <v>6790</v>
      </c>
      <c r="K908" s="99"/>
      <c r="L908" s="103" t="s">
        <v>91</v>
      </c>
      <c r="M908" s="119" t="s">
        <v>7778</v>
      </c>
      <c r="N908" s="103" t="s">
        <v>7780</v>
      </c>
      <c r="O908" s="103"/>
      <c r="P908" s="99"/>
      <c r="Q908" s="99" t="s">
        <v>80</v>
      </c>
      <c r="R908" s="99"/>
      <c r="S908" s="99"/>
    </row>
    <row r="909" spans="1:19" x14ac:dyDescent="0.25">
      <c r="A909" s="101" t="s">
        <v>4015</v>
      </c>
      <c r="B909" s="88">
        <v>1</v>
      </c>
      <c r="C909" s="89" t="s">
        <v>93</v>
      </c>
      <c r="D909" s="89" t="s">
        <v>1468</v>
      </c>
      <c r="E909" s="90"/>
      <c r="F909" s="89" t="s">
        <v>6928</v>
      </c>
      <c r="G909" s="89" t="s">
        <v>277</v>
      </c>
      <c r="H909" s="89" t="s">
        <v>278</v>
      </c>
      <c r="I909" s="89" t="s">
        <v>1848</v>
      </c>
      <c r="J909" s="91" t="s">
        <v>6790</v>
      </c>
      <c r="K909" s="91"/>
      <c r="L909" s="89" t="s">
        <v>91</v>
      </c>
      <c r="M909" s="128" t="s">
        <v>7778</v>
      </c>
      <c r="N909" s="91" t="s">
        <v>7780</v>
      </c>
      <c r="O909" s="91" t="s">
        <v>7783</v>
      </c>
      <c r="P909" s="101" t="s">
        <v>91</v>
      </c>
      <c r="Q909" s="101" t="s">
        <v>80</v>
      </c>
      <c r="R909" s="101"/>
      <c r="S909" s="101"/>
    </row>
    <row r="910" spans="1:19" x14ac:dyDescent="0.25">
      <c r="A910" s="97" t="s">
        <v>4015</v>
      </c>
      <c r="B910" s="98">
        <v>2</v>
      </c>
      <c r="C910" s="99" t="s">
        <v>3464</v>
      </c>
      <c r="D910" s="47" t="s">
        <v>6834</v>
      </c>
      <c r="E910" s="99"/>
      <c r="F910" s="99"/>
      <c r="G910" s="43" t="s">
        <v>465</v>
      </c>
      <c r="H910" s="43" t="s">
        <v>4403</v>
      </c>
      <c r="I910" s="99"/>
      <c r="J910" s="99" t="s">
        <v>6790</v>
      </c>
      <c r="K910" s="99"/>
      <c r="L910" s="87" t="s">
        <v>6770</v>
      </c>
      <c r="M910" s="134" t="s">
        <v>7778</v>
      </c>
      <c r="N910" s="87" t="s">
        <v>7780</v>
      </c>
      <c r="O910" s="87" t="s">
        <v>7783</v>
      </c>
      <c r="P910" s="99" t="s">
        <v>100</v>
      </c>
      <c r="Q910" s="99" t="s">
        <v>80</v>
      </c>
      <c r="R910" s="99"/>
      <c r="S910" s="99"/>
    </row>
    <row r="911" spans="1:19" x14ac:dyDescent="0.25">
      <c r="A911" s="101" t="s">
        <v>4015</v>
      </c>
      <c r="B911" s="88">
        <v>3</v>
      </c>
      <c r="C911" s="89" t="s">
        <v>116</v>
      </c>
      <c r="D911" s="89" t="s">
        <v>5963</v>
      </c>
      <c r="E911" s="90"/>
      <c r="F911" s="89"/>
      <c r="G911" s="89" t="s">
        <v>318</v>
      </c>
      <c r="H911" s="89"/>
      <c r="I911" s="89"/>
      <c r="J911" s="91" t="s">
        <v>6790</v>
      </c>
      <c r="K911" s="91"/>
      <c r="L911" s="48" t="s">
        <v>91</v>
      </c>
      <c r="M911" s="132" t="s">
        <v>7778</v>
      </c>
      <c r="N911" s="50" t="s">
        <v>7780</v>
      </c>
      <c r="O911" s="50" t="s">
        <v>7783</v>
      </c>
      <c r="P911" s="101" t="s">
        <v>100</v>
      </c>
      <c r="Q911" s="101" t="s">
        <v>80</v>
      </c>
      <c r="R911" s="99" t="s">
        <v>6774</v>
      </c>
      <c r="S911" s="99"/>
    </row>
    <row r="912" spans="1:19" x14ac:dyDescent="0.25">
      <c r="A912" s="101" t="s">
        <v>4015</v>
      </c>
      <c r="B912" s="88">
        <v>4</v>
      </c>
      <c r="C912" s="101" t="s">
        <v>2085</v>
      </c>
      <c r="D912" s="90" t="s">
        <v>6822</v>
      </c>
      <c r="E912" s="101"/>
      <c r="F912" s="101"/>
      <c r="G912" s="90" t="s">
        <v>2509</v>
      </c>
      <c r="H912" s="90" t="s">
        <v>2290</v>
      </c>
      <c r="I912" s="101"/>
      <c r="J912" s="101" t="s">
        <v>6790</v>
      </c>
      <c r="K912" s="101"/>
      <c r="L912" s="101" t="s">
        <v>6770</v>
      </c>
      <c r="M912" s="102" t="s">
        <v>7778</v>
      </c>
      <c r="N912" s="101" t="s">
        <v>7779</v>
      </c>
      <c r="O912" s="101" t="s">
        <v>7783</v>
      </c>
      <c r="P912" s="101" t="s">
        <v>100</v>
      </c>
      <c r="Q912" s="101" t="s">
        <v>80</v>
      </c>
      <c r="R912" s="101"/>
      <c r="S912" s="101"/>
    </row>
    <row r="913" spans="1:19" x14ac:dyDescent="0.25">
      <c r="A913" s="101" t="s">
        <v>4015</v>
      </c>
      <c r="B913" s="88">
        <v>5</v>
      </c>
      <c r="C913" s="89" t="s">
        <v>267</v>
      </c>
      <c r="D913" s="89" t="s">
        <v>5754</v>
      </c>
      <c r="E913" s="90"/>
      <c r="F913" s="89" t="s">
        <v>6862</v>
      </c>
      <c r="G913" s="89" t="s">
        <v>480</v>
      </c>
      <c r="H913" s="89" t="s">
        <v>481</v>
      </c>
      <c r="I913" s="89" t="s">
        <v>1760</v>
      </c>
      <c r="J913" s="91" t="s">
        <v>6790</v>
      </c>
      <c r="K913" s="91"/>
      <c r="L913" s="89" t="s">
        <v>153</v>
      </c>
      <c r="M913" s="128" t="s">
        <v>7778</v>
      </c>
      <c r="N913" s="91" t="s">
        <v>7779</v>
      </c>
      <c r="O913" s="91" t="s">
        <v>7783</v>
      </c>
      <c r="P913" s="101" t="s">
        <v>153</v>
      </c>
      <c r="Q913" s="101" t="s">
        <v>80</v>
      </c>
      <c r="R913" s="101"/>
      <c r="S913" s="101"/>
    </row>
    <row r="914" spans="1:19" x14ac:dyDescent="0.25">
      <c r="A914" s="97" t="s">
        <v>4015</v>
      </c>
      <c r="B914" s="98"/>
      <c r="C914" s="99" t="s">
        <v>4024</v>
      </c>
      <c r="D914" s="43" t="s">
        <v>6796</v>
      </c>
      <c r="E914" s="99"/>
      <c r="F914" s="99"/>
      <c r="G914" s="43" t="s">
        <v>5523</v>
      </c>
      <c r="H914" s="43" t="s">
        <v>5524</v>
      </c>
      <c r="I914" s="99"/>
      <c r="J914" s="91" t="s">
        <v>6790</v>
      </c>
      <c r="K914" s="91"/>
      <c r="L914" s="43" t="s">
        <v>6769</v>
      </c>
      <c r="M914" s="127">
        <v>0</v>
      </c>
      <c r="N914" s="43" t="s">
        <v>7779</v>
      </c>
      <c r="O914" s="43" t="s">
        <v>7784</v>
      </c>
      <c r="P914" s="99" t="s">
        <v>235</v>
      </c>
      <c r="Q914" s="99" t="s">
        <v>80</v>
      </c>
      <c r="R914" s="99"/>
      <c r="S914" s="99"/>
    </row>
    <row r="915" spans="1:19" x14ac:dyDescent="0.25">
      <c r="A915" s="97" t="s">
        <v>4015</v>
      </c>
      <c r="B915" s="98"/>
      <c r="C915" s="99" t="s">
        <v>4018</v>
      </c>
      <c r="D915" s="43" t="s">
        <v>6365</v>
      </c>
      <c r="E915" s="99"/>
      <c r="F915" s="99"/>
      <c r="G915" s="43" t="s">
        <v>5511</v>
      </c>
      <c r="H915" s="43" t="s">
        <v>5512</v>
      </c>
      <c r="I915" s="99"/>
      <c r="J915" s="91" t="s">
        <v>6790</v>
      </c>
      <c r="K915" s="91"/>
      <c r="L915" s="43" t="s">
        <v>6769</v>
      </c>
      <c r="M915" s="127">
        <v>0</v>
      </c>
      <c r="N915" s="43" t="s">
        <v>7779</v>
      </c>
      <c r="O915" s="43" t="s">
        <v>7784</v>
      </c>
      <c r="P915" s="99" t="s">
        <v>5706</v>
      </c>
      <c r="Q915" s="99" t="s">
        <v>80</v>
      </c>
      <c r="R915" s="99"/>
      <c r="S915" s="99"/>
    </row>
    <row r="916" spans="1:19" x14ac:dyDescent="0.25">
      <c r="A916" s="97" t="s">
        <v>4015</v>
      </c>
      <c r="B916" s="98"/>
      <c r="C916" s="99" t="s">
        <v>4016</v>
      </c>
      <c r="D916" s="43" t="s">
        <v>6366</v>
      </c>
      <c r="E916" s="99"/>
      <c r="F916" s="99"/>
      <c r="G916" s="43" t="s">
        <v>5507</v>
      </c>
      <c r="H916" s="43" t="s">
        <v>5508</v>
      </c>
      <c r="I916" s="99"/>
      <c r="J916" s="91" t="s">
        <v>6790</v>
      </c>
      <c r="K916" s="91"/>
      <c r="L916" s="43" t="s">
        <v>6769</v>
      </c>
      <c r="M916" s="127">
        <v>0</v>
      </c>
      <c r="N916" s="43" t="s">
        <v>7779</v>
      </c>
      <c r="O916" s="43" t="s">
        <v>7784</v>
      </c>
      <c r="P916" s="99" t="s">
        <v>5706</v>
      </c>
      <c r="Q916" s="99" t="s">
        <v>80</v>
      </c>
      <c r="R916" s="99"/>
      <c r="S916" s="99"/>
    </row>
    <row r="917" spans="1:19" x14ac:dyDescent="0.25">
      <c r="A917" s="97" t="s">
        <v>4015</v>
      </c>
      <c r="B917" s="98"/>
      <c r="C917" s="99" t="s">
        <v>4017</v>
      </c>
      <c r="D917" s="43" t="s">
        <v>6367</v>
      </c>
      <c r="E917" s="99"/>
      <c r="F917" s="99"/>
      <c r="G917" s="43" t="s">
        <v>5509</v>
      </c>
      <c r="H917" s="43" t="s">
        <v>5510</v>
      </c>
      <c r="I917" s="99"/>
      <c r="J917" s="91" t="s">
        <v>6790</v>
      </c>
      <c r="K917" s="91"/>
      <c r="L917" s="43" t="s">
        <v>6769</v>
      </c>
      <c r="M917" s="127">
        <v>0</v>
      </c>
      <c r="N917" s="43" t="s">
        <v>7779</v>
      </c>
      <c r="O917" s="43" t="s">
        <v>7784</v>
      </c>
      <c r="P917" s="99" t="s">
        <v>5706</v>
      </c>
      <c r="Q917" s="99" t="s">
        <v>80</v>
      </c>
      <c r="R917" s="99"/>
      <c r="S917" s="99"/>
    </row>
    <row r="918" spans="1:19" x14ac:dyDescent="0.25">
      <c r="A918" s="97" t="s">
        <v>4015</v>
      </c>
      <c r="B918" s="98"/>
      <c r="C918" s="99" t="s">
        <v>4019</v>
      </c>
      <c r="D918" s="43" t="s">
        <v>6368</v>
      </c>
      <c r="E918" s="99"/>
      <c r="F918" s="99"/>
      <c r="G918" s="43" t="s">
        <v>5513</v>
      </c>
      <c r="H918" s="43" t="s">
        <v>5514</v>
      </c>
      <c r="I918" s="99"/>
      <c r="J918" s="91" t="s">
        <v>6790</v>
      </c>
      <c r="K918" s="91"/>
      <c r="L918" s="43" t="s">
        <v>6769</v>
      </c>
      <c r="M918" s="127">
        <v>0</v>
      </c>
      <c r="N918" s="43" t="s">
        <v>7779</v>
      </c>
      <c r="O918" s="43" t="s">
        <v>7784</v>
      </c>
      <c r="P918" s="99" t="s">
        <v>5706</v>
      </c>
      <c r="Q918" s="99" t="s">
        <v>80</v>
      </c>
      <c r="R918" s="99"/>
      <c r="S918" s="99"/>
    </row>
    <row r="919" spans="1:19" x14ac:dyDescent="0.25">
      <c r="A919" s="97" t="s">
        <v>4015</v>
      </c>
      <c r="B919" s="98"/>
      <c r="C919" s="99" t="s">
        <v>4020</v>
      </c>
      <c r="D919" s="43" t="s">
        <v>6369</v>
      </c>
      <c r="E919" s="99"/>
      <c r="F919" s="99"/>
      <c r="G919" s="43" t="s">
        <v>5515</v>
      </c>
      <c r="H919" s="43" t="s">
        <v>5516</v>
      </c>
      <c r="I919" s="99"/>
      <c r="J919" s="91" t="s">
        <v>6790</v>
      </c>
      <c r="K919" s="91"/>
      <c r="L919" s="43" t="s">
        <v>6769</v>
      </c>
      <c r="M919" s="127">
        <v>0</v>
      </c>
      <c r="N919" s="43" t="s">
        <v>7779</v>
      </c>
      <c r="O919" s="43" t="s">
        <v>7784</v>
      </c>
      <c r="P919" s="99" t="s">
        <v>5706</v>
      </c>
      <c r="Q919" s="99" t="s">
        <v>80</v>
      </c>
      <c r="R919" s="99"/>
      <c r="S919" s="99"/>
    </row>
    <row r="920" spans="1:19" x14ac:dyDescent="0.25">
      <c r="A920" s="97" t="s">
        <v>4015</v>
      </c>
      <c r="B920" s="98"/>
      <c r="C920" s="99" t="s">
        <v>4022</v>
      </c>
      <c r="D920" s="43" t="s">
        <v>6232</v>
      </c>
      <c r="E920" s="99"/>
      <c r="F920" s="99"/>
      <c r="G920" s="43" t="s">
        <v>5519</v>
      </c>
      <c r="H920" s="43" t="s">
        <v>5520</v>
      </c>
      <c r="I920" s="99"/>
      <c r="J920" s="91" t="s">
        <v>6790</v>
      </c>
      <c r="K920" s="91"/>
      <c r="L920" s="43" t="s">
        <v>6769</v>
      </c>
      <c r="M920" s="127">
        <v>0</v>
      </c>
      <c r="N920" s="43" t="s">
        <v>7779</v>
      </c>
      <c r="O920" s="43" t="s">
        <v>7784</v>
      </c>
      <c r="P920" s="99" t="s">
        <v>195</v>
      </c>
      <c r="Q920" s="99" t="s">
        <v>80</v>
      </c>
      <c r="R920" s="99"/>
      <c r="S920" s="99"/>
    </row>
    <row r="921" spans="1:19" x14ac:dyDescent="0.25">
      <c r="A921" s="97" t="s">
        <v>4015</v>
      </c>
      <c r="B921" s="98"/>
      <c r="C921" s="99" t="s">
        <v>4023</v>
      </c>
      <c r="D921" s="43" t="s">
        <v>6370</v>
      </c>
      <c r="E921" s="99"/>
      <c r="F921" s="99"/>
      <c r="G921" s="43" t="s">
        <v>5521</v>
      </c>
      <c r="H921" s="43" t="s">
        <v>5522</v>
      </c>
      <c r="I921" s="99"/>
      <c r="J921" s="91" t="s">
        <v>6790</v>
      </c>
      <c r="K921" s="91"/>
      <c r="L921" s="43" t="s">
        <v>6769</v>
      </c>
      <c r="M921" s="127">
        <v>0</v>
      </c>
      <c r="N921" s="43" t="s">
        <v>7779</v>
      </c>
      <c r="O921" s="43" t="s">
        <v>7784</v>
      </c>
      <c r="P921" s="99" t="s">
        <v>195</v>
      </c>
      <c r="Q921" s="99" t="s">
        <v>80</v>
      </c>
      <c r="R921" s="99"/>
      <c r="S921" s="99"/>
    </row>
    <row r="922" spans="1:19" x14ac:dyDescent="0.25">
      <c r="A922" s="97" t="s">
        <v>4015</v>
      </c>
      <c r="B922" s="98"/>
      <c r="C922" s="99" t="s">
        <v>4021</v>
      </c>
      <c r="D922" s="43" t="s">
        <v>6233</v>
      </c>
      <c r="E922" s="99"/>
      <c r="F922" s="99"/>
      <c r="G922" s="43" t="s">
        <v>5517</v>
      </c>
      <c r="H922" s="43" t="s">
        <v>5518</v>
      </c>
      <c r="I922" s="99"/>
      <c r="J922" s="91" t="s">
        <v>6790</v>
      </c>
      <c r="K922" s="91"/>
      <c r="L922" s="43" t="s">
        <v>6769</v>
      </c>
      <c r="M922" s="127">
        <v>0</v>
      </c>
      <c r="N922" s="43" t="s">
        <v>7779</v>
      </c>
      <c r="O922" s="43" t="s">
        <v>7784</v>
      </c>
      <c r="P922" s="99" t="s">
        <v>195</v>
      </c>
      <c r="Q922" s="99" t="s">
        <v>80</v>
      </c>
      <c r="R922" s="99"/>
      <c r="S922" s="99"/>
    </row>
    <row r="923" spans="1:19" x14ac:dyDescent="0.25">
      <c r="A923" s="97" t="s">
        <v>4015</v>
      </c>
      <c r="B923" s="98"/>
      <c r="C923" s="99" t="s">
        <v>4027</v>
      </c>
      <c r="D923" s="43" t="s">
        <v>6371</v>
      </c>
      <c r="E923" s="99"/>
      <c r="F923" s="99"/>
      <c r="G923" s="43" t="s">
        <v>5529</v>
      </c>
      <c r="H923" s="43" t="s">
        <v>5530</v>
      </c>
      <c r="I923" s="99"/>
      <c r="J923" s="91" t="s">
        <v>6790</v>
      </c>
      <c r="K923" s="91"/>
      <c r="L923" s="43" t="s">
        <v>6769</v>
      </c>
      <c r="M923" s="127">
        <v>0</v>
      </c>
      <c r="N923" s="43" t="s">
        <v>7779</v>
      </c>
      <c r="O923" s="43" t="s">
        <v>7784</v>
      </c>
      <c r="P923" s="99" t="s">
        <v>5707</v>
      </c>
      <c r="Q923" s="99" t="s">
        <v>80</v>
      </c>
      <c r="R923" s="99"/>
      <c r="S923" s="99"/>
    </row>
    <row r="924" spans="1:19" x14ac:dyDescent="0.25">
      <c r="A924" s="97" t="s">
        <v>4015</v>
      </c>
      <c r="B924" s="98"/>
      <c r="C924" s="99" t="s">
        <v>4028</v>
      </c>
      <c r="D924" s="55" t="s">
        <v>6372</v>
      </c>
      <c r="E924" s="99"/>
      <c r="F924" s="99"/>
      <c r="G924" s="43" t="s">
        <v>5531</v>
      </c>
      <c r="H924" s="43" t="s">
        <v>5532</v>
      </c>
      <c r="I924" s="99"/>
      <c r="J924" s="91" t="s">
        <v>6790</v>
      </c>
      <c r="K924" s="91"/>
      <c r="L924" s="43" t="s">
        <v>6769</v>
      </c>
      <c r="M924" s="127">
        <v>0</v>
      </c>
      <c r="N924" s="43" t="s">
        <v>7779</v>
      </c>
      <c r="O924" s="43" t="s">
        <v>7784</v>
      </c>
      <c r="P924" s="99" t="s">
        <v>5695</v>
      </c>
      <c r="Q924" s="99" t="s">
        <v>80</v>
      </c>
      <c r="R924" s="99"/>
      <c r="S924" s="99"/>
    </row>
    <row r="925" spans="1:19" x14ac:dyDescent="0.25">
      <c r="A925" s="97" t="s">
        <v>4015</v>
      </c>
      <c r="B925" s="98"/>
      <c r="C925" s="99" t="s">
        <v>4026</v>
      </c>
      <c r="D925" s="43" t="s">
        <v>6373</v>
      </c>
      <c r="E925" s="99"/>
      <c r="F925" s="99"/>
      <c r="G925" s="43" t="s">
        <v>5527</v>
      </c>
      <c r="H925" s="43" t="s">
        <v>5528</v>
      </c>
      <c r="I925" s="99"/>
      <c r="J925" s="91" t="s">
        <v>6790</v>
      </c>
      <c r="K925" s="91"/>
      <c r="L925" s="43" t="s">
        <v>6769</v>
      </c>
      <c r="M925" s="127">
        <v>0</v>
      </c>
      <c r="N925" s="43" t="s">
        <v>7779</v>
      </c>
      <c r="O925" s="43" t="s">
        <v>7784</v>
      </c>
      <c r="P925" s="99" t="s">
        <v>5689</v>
      </c>
      <c r="Q925" s="99" t="s">
        <v>80</v>
      </c>
      <c r="R925" s="99"/>
      <c r="S925" s="99"/>
    </row>
    <row r="926" spans="1:19" x14ac:dyDescent="0.25">
      <c r="A926" s="97" t="s">
        <v>4015</v>
      </c>
      <c r="B926" s="98"/>
      <c r="C926" s="99" t="s">
        <v>4029</v>
      </c>
      <c r="D926" s="43" t="s">
        <v>6374</v>
      </c>
      <c r="E926" s="99"/>
      <c r="F926" s="99"/>
      <c r="G926" s="43" t="s">
        <v>5533</v>
      </c>
      <c r="H926" s="43" t="s">
        <v>5534</v>
      </c>
      <c r="I926" s="99"/>
      <c r="J926" s="91" t="s">
        <v>6790</v>
      </c>
      <c r="K926" s="91"/>
      <c r="L926" s="43" t="s">
        <v>6769</v>
      </c>
      <c r="M926" s="127">
        <v>0</v>
      </c>
      <c r="N926" s="43" t="s">
        <v>7779</v>
      </c>
      <c r="O926" s="43" t="s">
        <v>7784</v>
      </c>
      <c r="P926" s="99" t="s">
        <v>165</v>
      </c>
      <c r="Q926" s="99" t="s">
        <v>80</v>
      </c>
      <c r="R926" s="99"/>
      <c r="S926" s="99"/>
    </row>
    <row r="927" spans="1:19" x14ac:dyDescent="0.25">
      <c r="A927" s="97" t="s">
        <v>4015</v>
      </c>
      <c r="B927" s="98"/>
      <c r="C927" s="99" t="s">
        <v>4025</v>
      </c>
      <c r="D927" s="43" t="s">
        <v>6364</v>
      </c>
      <c r="E927" s="99"/>
      <c r="F927" s="99"/>
      <c r="G927" s="43" t="s">
        <v>5525</v>
      </c>
      <c r="H927" s="43" t="s">
        <v>5526</v>
      </c>
      <c r="I927" s="99"/>
      <c r="J927" s="91" t="s">
        <v>6790</v>
      </c>
      <c r="K927" s="91"/>
      <c r="L927" s="43" t="s">
        <v>6769</v>
      </c>
      <c r="M927" s="127">
        <v>0</v>
      </c>
      <c r="N927" s="43" t="s">
        <v>7779</v>
      </c>
      <c r="O927" s="43" t="s">
        <v>7784</v>
      </c>
      <c r="P927" s="99" t="s">
        <v>235</v>
      </c>
      <c r="Q927" s="99" t="s">
        <v>80</v>
      </c>
      <c r="R927" s="99"/>
      <c r="S927" s="99"/>
    </row>
    <row r="928" spans="1:19" x14ac:dyDescent="0.25">
      <c r="A928" s="97" t="s">
        <v>4041</v>
      </c>
      <c r="B928" s="102">
        <v>-99</v>
      </c>
      <c r="C928" s="99" t="s">
        <v>3463</v>
      </c>
      <c r="D928" s="47"/>
      <c r="E928" s="99"/>
      <c r="F928" s="99"/>
      <c r="G928" s="43" t="s">
        <v>3463</v>
      </c>
      <c r="H928" s="46"/>
      <c r="I928" s="99"/>
      <c r="J928" s="99" t="s">
        <v>6790</v>
      </c>
      <c r="K928" s="99"/>
      <c r="L928" s="103" t="s">
        <v>91</v>
      </c>
      <c r="M928" s="119" t="s">
        <v>7778</v>
      </c>
      <c r="N928" s="103" t="s">
        <v>7780</v>
      </c>
      <c r="O928" s="103"/>
      <c r="P928" s="99"/>
      <c r="Q928" s="99" t="s">
        <v>80</v>
      </c>
      <c r="R928" s="99"/>
      <c r="S928" s="99"/>
    </row>
    <row r="929" spans="1:19" x14ac:dyDescent="0.25">
      <c r="A929" s="101" t="s">
        <v>4041</v>
      </c>
      <c r="B929" s="88">
        <v>1</v>
      </c>
      <c r="C929" s="89" t="s">
        <v>93</v>
      </c>
      <c r="D929" s="89" t="s">
        <v>1468</v>
      </c>
      <c r="E929" s="90"/>
      <c r="F929" s="89" t="s">
        <v>6928</v>
      </c>
      <c r="G929" s="89" t="s">
        <v>277</v>
      </c>
      <c r="H929" s="89" t="s">
        <v>278</v>
      </c>
      <c r="I929" s="89" t="s">
        <v>1848</v>
      </c>
      <c r="J929" s="91" t="s">
        <v>6790</v>
      </c>
      <c r="K929" s="91"/>
      <c r="L929" s="89" t="s">
        <v>91</v>
      </c>
      <c r="M929" s="128" t="s">
        <v>7778</v>
      </c>
      <c r="N929" s="91" t="s">
        <v>7780</v>
      </c>
      <c r="O929" s="91" t="s">
        <v>7783</v>
      </c>
      <c r="P929" s="101" t="s">
        <v>91</v>
      </c>
      <c r="Q929" s="101" t="s">
        <v>80</v>
      </c>
      <c r="R929" s="101"/>
      <c r="S929" s="101"/>
    </row>
    <row r="930" spans="1:19" x14ac:dyDescent="0.25">
      <c r="A930" s="97" t="s">
        <v>4041</v>
      </c>
      <c r="B930" s="98">
        <v>2</v>
      </c>
      <c r="C930" s="99" t="s">
        <v>3464</v>
      </c>
      <c r="D930" s="47" t="s">
        <v>6834</v>
      </c>
      <c r="E930" s="99"/>
      <c r="F930" s="99"/>
      <c r="G930" s="43" t="s">
        <v>465</v>
      </c>
      <c r="H930" s="43" t="s">
        <v>4403</v>
      </c>
      <c r="I930" s="99"/>
      <c r="J930" s="99" t="s">
        <v>6790</v>
      </c>
      <c r="K930" s="99"/>
      <c r="L930" s="87" t="s">
        <v>6770</v>
      </c>
      <c r="M930" s="134" t="s">
        <v>7778</v>
      </c>
      <c r="N930" s="87" t="s">
        <v>7780</v>
      </c>
      <c r="O930" s="87" t="s">
        <v>7783</v>
      </c>
      <c r="P930" s="99" t="s">
        <v>100</v>
      </c>
      <c r="Q930" s="99" t="s">
        <v>80</v>
      </c>
      <c r="R930" s="99"/>
      <c r="S930" s="99"/>
    </row>
    <row r="931" spans="1:19" x14ac:dyDescent="0.25">
      <c r="A931" s="101" t="s">
        <v>4041</v>
      </c>
      <c r="B931" s="88">
        <v>3</v>
      </c>
      <c r="C931" s="89" t="s">
        <v>116</v>
      </c>
      <c r="D931" s="89" t="s">
        <v>5963</v>
      </c>
      <c r="E931" s="90"/>
      <c r="F931" s="89"/>
      <c r="G931" s="89" t="s">
        <v>318</v>
      </c>
      <c r="H931" s="89"/>
      <c r="I931" s="89"/>
      <c r="J931" s="91" t="s">
        <v>6790</v>
      </c>
      <c r="K931" s="91"/>
      <c r="L931" s="48" t="s">
        <v>91</v>
      </c>
      <c r="M931" s="132" t="s">
        <v>7778</v>
      </c>
      <c r="N931" s="50" t="s">
        <v>7780</v>
      </c>
      <c r="O931" s="50" t="s">
        <v>7783</v>
      </c>
      <c r="P931" s="101" t="s">
        <v>100</v>
      </c>
      <c r="Q931" s="101" t="s">
        <v>80</v>
      </c>
      <c r="R931" s="99" t="s">
        <v>6774</v>
      </c>
      <c r="S931" s="99"/>
    </row>
    <row r="932" spans="1:19" x14ac:dyDescent="0.25">
      <c r="A932" s="101" t="s">
        <v>4041</v>
      </c>
      <c r="B932" s="88">
        <v>4</v>
      </c>
      <c r="C932" s="101" t="s">
        <v>2085</v>
      </c>
      <c r="D932" s="90" t="s">
        <v>6822</v>
      </c>
      <c r="E932" s="101"/>
      <c r="F932" s="101"/>
      <c r="G932" s="90" t="s">
        <v>2509</v>
      </c>
      <c r="H932" s="90" t="s">
        <v>2290</v>
      </c>
      <c r="I932" s="101"/>
      <c r="J932" s="101" t="s">
        <v>6790</v>
      </c>
      <c r="K932" s="101"/>
      <c r="L932" s="101" t="s">
        <v>6770</v>
      </c>
      <c r="M932" s="102" t="s">
        <v>7778</v>
      </c>
      <c r="N932" s="101" t="s">
        <v>7779</v>
      </c>
      <c r="O932" s="101" t="s">
        <v>7783</v>
      </c>
      <c r="P932" s="101" t="s">
        <v>100</v>
      </c>
      <c r="Q932" s="101" t="s">
        <v>80</v>
      </c>
      <c r="R932" s="101"/>
      <c r="S932" s="101"/>
    </row>
    <row r="933" spans="1:19" x14ac:dyDescent="0.25">
      <c r="A933" s="101" t="s">
        <v>4041</v>
      </c>
      <c r="B933" s="88">
        <v>5</v>
      </c>
      <c r="C933" s="89" t="s">
        <v>267</v>
      </c>
      <c r="D933" s="89" t="s">
        <v>5754</v>
      </c>
      <c r="E933" s="90"/>
      <c r="F933" s="89" t="s">
        <v>6862</v>
      </c>
      <c r="G933" s="89" t="s">
        <v>480</v>
      </c>
      <c r="H933" s="89" t="s">
        <v>481</v>
      </c>
      <c r="I933" s="89" t="s">
        <v>1760</v>
      </c>
      <c r="J933" s="91" t="s">
        <v>6790</v>
      </c>
      <c r="K933" s="91"/>
      <c r="L933" s="89" t="s">
        <v>153</v>
      </c>
      <c r="M933" s="128" t="s">
        <v>7778</v>
      </c>
      <c r="N933" s="91" t="s">
        <v>7779</v>
      </c>
      <c r="O933" s="91" t="s">
        <v>7783</v>
      </c>
      <c r="P933" s="101" t="s">
        <v>153</v>
      </c>
      <c r="Q933" s="101" t="s">
        <v>80</v>
      </c>
      <c r="R933" s="101"/>
      <c r="S933" s="101"/>
    </row>
    <row r="934" spans="1:19" x14ac:dyDescent="0.25">
      <c r="A934" s="97" t="s">
        <v>4041</v>
      </c>
      <c r="B934" s="98">
        <v>6</v>
      </c>
      <c r="C934" s="99" t="s">
        <v>4042</v>
      </c>
      <c r="D934" s="43" t="s">
        <v>6375</v>
      </c>
      <c r="E934" s="99"/>
      <c r="F934" s="99"/>
      <c r="G934" s="43" t="s">
        <v>5555</v>
      </c>
      <c r="H934" s="55" t="s">
        <v>6375</v>
      </c>
      <c r="I934" s="99"/>
      <c r="J934" s="91" t="s">
        <v>6790</v>
      </c>
      <c r="K934" s="91"/>
      <c r="L934" s="43" t="s">
        <v>6769</v>
      </c>
      <c r="M934" s="127">
        <v>0</v>
      </c>
      <c r="N934" s="43" t="s">
        <v>7779</v>
      </c>
      <c r="O934" s="43" t="s">
        <v>7784</v>
      </c>
      <c r="P934" s="99" t="s">
        <v>2491</v>
      </c>
      <c r="Q934" s="99" t="s">
        <v>80</v>
      </c>
      <c r="R934" s="99"/>
      <c r="S934" s="99"/>
    </row>
    <row r="935" spans="1:19" x14ac:dyDescent="0.25">
      <c r="A935" s="97" t="s">
        <v>4041</v>
      </c>
      <c r="B935" s="98">
        <v>7</v>
      </c>
      <c r="C935" s="99" t="s">
        <v>4052</v>
      </c>
      <c r="D935" s="43" t="s">
        <v>6234</v>
      </c>
      <c r="E935" s="99"/>
      <c r="F935" s="99"/>
      <c r="G935" s="43" t="s">
        <v>5573</v>
      </c>
      <c r="H935" s="43" t="s">
        <v>5574</v>
      </c>
      <c r="I935" s="99"/>
      <c r="J935" s="91" t="s">
        <v>6790</v>
      </c>
      <c r="K935" s="91"/>
      <c r="L935" s="43" t="s">
        <v>6769</v>
      </c>
      <c r="M935" s="127">
        <v>0</v>
      </c>
      <c r="N935" s="43" t="s">
        <v>7779</v>
      </c>
      <c r="O935" s="43" t="s">
        <v>7784</v>
      </c>
      <c r="P935" s="99" t="s">
        <v>5665</v>
      </c>
      <c r="Q935" s="99" t="s">
        <v>80</v>
      </c>
      <c r="R935" s="99"/>
      <c r="S935" s="99"/>
    </row>
    <row r="936" spans="1:19" x14ac:dyDescent="0.25">
      <c r="A936" s="97" t="s">
        <v>4041</v>
      </c>
      <c r="B936" s="98">
        <v>8</v>
      </c>
      <c r="C936" s="99" t="s">
        <v>4051</v>
      </c>
      <c r="D936" s="43" t="s">
        <v>6391</v>
      </c>
      <c r="E936" s="99"/>
      <c r="F936" s="99"/>
      <c r="G936" s="43" t="s">
        <v>5571</v>
      </c>
      <c r="H936" s="43" t="s">
        <v>5572</v>
      </c>
      <c r="I936" s="99"/>
      <c r="J936" s="91" t="s">
        <v>6790</v>
      </c>
      <c r="K936" s="91"/>
      <c r="L936" s="43" t="s">
        <v>6769</v>
      </c>
      <c r="M936" s="127">
        <v>0</v>
      </c>
      <c r="N936" s="43" t="s">
        <v>7779</v>
      </c>
      <c r="O936" s="43" t="s">
        <v>7784</v>
      </c>
      <c r="P936" s="99" t="s">
        <v>5665</v>
      </c>
      <c r="Q936" s="99" t="s">
        <v>80</v>
      </c>
      <c r="R936" s="99"/>
      <c r="S936" s="99"/>
    </row>
    <row r="937" spans="1:19" x14ac:dyDescent="0.25">
      <c r="A937" s="97" t="s">
        <v>4041</v>
      </c>
      <c r="B937" s="98">
        <v>9</v>
      </c>
      <c r="C937" s="99" t="s">
        <v>4050</v>
      </c>
      <c r="D937" s="43" t="s">
        <v>6384</v>
      </c>
      <c r="E937" s="99"/>
      <c r="F937" s="99"/>
      <c r="G937" s="43" t="s">
        <v>5569</v>
      </c>
      <c r="H937" s="43" t="s">
        <v>5570</v>
      </c>
      <c r="I937" s="99"/>
      <c r="J937" s="91" t="s">
        <v>6790</v>
      </c>
      <c r="K937" s="91"/>
      <c r="L937" s="43" t="s">
        <v>6769</v>
      </c>
      <c r="M937" s="127">
        <v>0</v>
      </c>
      <c r="N937" s="43" t="s">
        <v>7779</v>
      </c>
      <c r="O937" s="43" t="s">
        <v>7784</v>
      </c>
      <c r="P937" s="99" t="s">
        <v>165</v>
      </c>
      <c r="Q937" s="99" t="s">
        <v>80</v>
      </c>
      <c r="R937" s="99"/>
      <c r="S937" s="99"/>
    </row>
    <row r="938" spans="1:19" x14ac:dyDescent="0.25">
      <c r="A938" s="97" t="s">
        <v>4041</v>
      </c>
      <c r="B938" s="98">
        <v>10</v>
      </c>
      <c r="C938" s="99" t="s">
        <v>4057</v>
      </c>
      <c r="D938" s="43" t="s">
        <v>6388</v>
      </c>
      <c r="E938" s="99"/>
      <c r="F938" s="99"/>
      <c r="G938" s="43" t="s">
        <v>5583</v>
      </c>
      <c r="H938" s="43" t="s">
        <v>5584</v>
      </c>
      <c r="I938" s="99"/>
      <c r="J938" s="91" t="s">
        <v>6790</v>
      </c>
      <c r="K938" s="91"/>
      <c r="L938" s="99" t="s">
        <v>6769</v>
      </c>
      <c r="M938" s="100">
        <v>0</v>
      </c>
      <c r="N938" s="99" t="s">
        <v>7779</v>
      </c>
      <c r="O938" s="99" t="s">
        <v>7784</v>
      </c>
      <c r="P938" s="99" t="s">
        <v>100</v>
      </c>
      <c r="Q938" s="99" t="s">
        <v>80</v>
      </c>
      <c r="R938" s="99"/>
      <c r="S938" s="99"/>
    </row>
    <row r="939" spans="1:19" x14ac:dyDescent="0.25">
      <c r="A939" s="97" t="s">
        <v>4041</v>
      </c>
      <c r="B939" s="98">
        <v>11</v>
      </c>
      <c r="C939" s="99" t="s">
        <v>4056</v>
      </c>
      <c r="D939" s="43" t="s">
        <v>6381</v>
      </c>
      <c r="E939" s="99"/>
      <c r="F939" s="99"/>
      <c r="G939" s="43" t="s">
        <v>5581</v>
      </c>
      <c r="H939" s="43" t="s">
        <v>5582</v>
      </c>
      <c r="I939" s="99"/>
      <c r="J939" s="91" t="s">
        <v>6790</v>
      </c>
      <c r="K939" s="91"/>
      <c r="L939" s="99" t="s">
        <v>6769</v>
      </c>
      <c r="M939" s="100">
        <v>0</v>
      </c>
      <c r="N939" s="99" t="s">
        <v>7779</v>
      </c>
      <c r="O939" s="99" t="s">
        <v>7784</v>
      </c>
      <c r="P939" s="99" t="s">
        <v>100</v>
      </c>
      <c r="Q939" s="99" t="s">
        <v>80</v>
      </c>
      <c r="R939" s="99"/>
      <c r="S939" s="99"/>
    </row>
    <row r="940" spans="1:19" x14ac:dyDescent="0.25">
      <c r="A940" s="97" t="s">
        <v>4041</v>
      </c>
      <c r="B940" s="98">
        <v>12</v>
      </c>
      <c r="C940" s="99" t="s">
        <v>4054</v>
      </c>
      <c r="D940" s="43" t="s">
        <v>6385</v>
      </c>
      <c r="E940" s="99"/>
      <c r="F940" s="99"/>
      <c r="G940" s="43" t="s">
        <v>5577</v>
      </c>
      <c r="H940" s="43" t="s">
        <v>5578</v>
      </c>
      <c r="I940" s="99"/>
      <c r="J940" s="91" t="s">
        <v>6790</v>
      </c>
      <c r="K940" s="91"/>
      <c r="L940" s="99" t="s">
        <v>6769</v>
      </c>
      <c r="M940" s="100">
        <v>0</v>
      </c>
      <c r="N940" s="99" t="s">
        <v>7779</v>
      </c>
      <c r="O940" s="99" t="s">
        <v>7784</v>
      </c>
      <c r="P940" s="99" t="s">
        <v>100</v>
      </c>
      <c r="Q940" s="99" t="s">
        <v>80</v>
      </c>
      <c r="R940" s="99"/>
      <c r="S940" s="99"/>
    </row>
    <row r="941" spans="1:19" x14ac:dyDescent="0.25">
      <c r="A941" s="97" t="s">
        <v>4041</v>
      </c>
      <c r="B941" s="98">
        <v>13</v>
      </c>
      <c r="C941" s="99" t="s">
        <v>4053</v>
      </c>
      <c r="D941" s="43" t="s">
        <v>6387</v>
      </c>
      <c r="E941" s="99"/>
      <c r="F941" s="99"/>
      <c r="G941" s="43" t="s">
        <v>5575</v>
      </c>
      <c r="H941" s="43" t="s">
        <v>5576</v>
      </c>
      <c r="I941" s="99"/>
      <c r="J941" s="91" t="s">
        <v>6790</v>
      </c>
      <c r="K941" s="91"/>
      <c r="L941" s="99" t="s">
        <v>6769</v>
      </c>
      <c r="M941" s="100">
        <v>0</v>
      </c>
      <c r="N941" s="99" t="s">
        <v>7779</v>
      </c>
      <c r="O941" s="99" t="s">
        <v>7784</v>
      </c>
      <c r="P941" s="99" t="s">
        <v>100</v>
      </c>
      <c r="Q941" s="99" t="s">
        <v>80</v>
      </c>
      <c r="R941" s="99"/>
      <c r="S941" s="99"/>
    </row>
    <row r="942" spans="1:19" x14ac:dyDescent="0.25">
      <c r="A942" s="97" t="s">
        <v>4041</v>
      </c>
      <c r="B942" s="98">
        <v>14</v>
      </c>
      <c r="C942" s="99" t="s">
        <v>4055</v>
      </c>
      <c r="D942" s="43" t="s">
        <v>6386</v>
      </c>
      <c r="E942" s="99"/>
      <c r="F942" s="99"/>
      <c r="G942" s="43" t="s">
        <v>5579</v>
      </c>
      <c r="H942" s="43" t="s">
        <v>5580</v>
      </c>
      <c r="I942" s="99"/>
      <c r="J942" s="91" t="s">
        <v>6790</v>
      </c>
      <c r="K942" s="91"/>
      <c r="L942" s="99" t="s">
        <v>6769</v>
      </c>
      <c r="M942" s="100">
        <v>0</v>
      </c>
      <c r="N942" s="99" t="s">
        <v>7779</v>
      </c>
      <c r="O942" s="99" t="s">
        <v>7784</v>
      </c>
      <c r="P942" s="99" t="s">
        <v>100</v>
      </c>
      <c r="Q942" s="99" t="s">
        <v>80</v>
      </c>
      <c r="R942" s="99"/>
      <c r="S942" s="99"/>
    </row>
    <row r="943" spans="1:19" x14ac:dyDescent="0.25">
      <c r="A943" s="97" t="s">
        <v>4041</v>
      </c>
      <c r="B943" s="98">
        <v>15</v>
      </c>
      <c r="C943" s="99" t="s">
        <v>4045</v>
      </c>
      <c r="D943" s="43" t="s">
        <v>6378</v>
      </c>
      <c r="E943" s="99"/>
      <c r="F943" s="99"/>
      <c r="G943" s="43" t="s">
        <v>5560</v>
      </c>
      <c r="H943" s="55" t="s">
        <v>6376</v>
      </c>
      <c r="I943" s="99"/>
      <c r="J943" s="91" t="s">
        <v>6790</v>
      </c>
      <c r="K943" s="91"/>
      <c r="L943" s="43" t="s">
        <v>6769</v>
      </c>
      <c r="M943" s="127">
        <v>0</v>
      </c>
      <c r="N943" s="43" t="s">
        <v>7779</v>
      </c>
      <c r="O943" s="43" t="s">
        <v>7784</v>
      </c>
      <c r="P943" s="99" t="s">
        <v>5693</v>
      </c>
      <c r="Q943" s="99" t="s">
        <v>80</v>
      </c>
      <c r="R943" s="99"/>
      <c r="S943" s="99"/>
    </row>
    <row r="944" spans="1:19" x14ac:dyDescent="0.25">
      <c r="A944" s="97" t="s">
        <v>4041</v>
      </c>
      <c r="B944" s="98">
        <v>16</v>
      </c>
      <c r="C944" s="99" t="s">
        <v>4043</v>
      </c>
      <c r="D944" s="43" t="s">
        <v>6377</v>
      </c>
      <c r="E944" s="99"/>
      <c r="F944" s="99"/>
      <c r="G944" s="43" t="s">
        <v>5556</v>
      </c>
      <c r="H944" s="43" t="s">
        <v>5557</v>
      </c>
      <c r="I944" s="99"/>
      <c r="J944" s="91" t="s">
        <v>6790</v>
      </c>
      <c r="K944" s="91"/>
      <c r="L944" s="43" t="s">
        <v>6769</v>
      </c>
      <c r="M944" s="127">
        <v>0</v>
      </c>
      <c r="N944" s="43" t="s">
        <v>7779</v>
      </c>
      <c r="O944" s="43" t="s">
        <v>7784</v>
      </c>
      <c r="P944" s="99" t="s">
        <v>262</v>
      </c>
      <c r="Q944" s="99" t="s">
        <v>80</v>
      </c>
      <c r="R944" s="99"/>
      <c r="S944" s="99"/>
    </row>
    <row r="945" spans="1:19" x14ac:dyDescent="0.25">
      <c r="A945" s="97" t="s">
        <v>4041</v>
      </c>
      <c r="B945" s="98">
        <v>17</v>
      </c>
      <c r="C945" s="99" t="s">
        <v>4049</v>
      </c>
      <c r="D945" s="43" t="s">
        <v>6382</v>
      </c>
      <c r="E945" s="99"/>
      <c r="F945" s="99"/>
      <c r="G945" s="43" t="s">
        <v>5567</v>
      </c>
      <c r="H945" s="43" t="s">
        <v>5568</v>
      </c>
      <c r="I945" s="99"/>
      <c r="J945" s="91" t="s">
        <v>6790</v>
      </c>
      <c r="K945" s="91"/>
      <c r="L945" s="43" t="s">
        <v>6769</v>
      </c>
      <c r="M945" s="127">
        <v>0</v>
      </c>
      <c r="N945" s="43" t="s">
        <v>7779</v>
      </c>
      <c r="O945" s="43" t="s">
        <v>7784</v>
      </c>
      <c r="P945" s="99" t="s">
        <v>5703</v>
      </c>
      <c r="Q945" s="99" t="s">
        <v>80</v>
      </c>
      <c r="R945" s="99"/>
      <c r="S945" s="99"/>
    </row>
    <row r="946" spans="1:19" x14ac:dyDescent="0.25">
      <c r="A946" s="97" t="s">
        <v>4041</v>
      </c>
      <c r="B946" s="98">
        <v>18</v>
      </c>
      <c r="C946" s="99" t="s">
        <v>4047</v>
      </c>
      <c r="D946" s="43" t="s">
        <v>6390</v>
      </c>
      <c r="E946" s="99"/>
      <c r="F946" s="99"/>
      <c r="G946" s="43" t="s">
        <v>5563</v>
      </c>
      <c r="H946" s="43" t="s">
        <v>5564</v>
      </c>
      <c r="I946" s="99"/>
      <c r="J946" s="91" t="s">
        <v>6790</v>
      </c>
      <c r="K946" s="91"/>
      <c r="L946" s="43" t="s">
        <v>6769</v>
      </c>
      <c r="M946" s="127">
        <v>0</v>
      </c>
      <c r="N946" s="43" t="s">
        <v>7779</v>
      </c>
      <c r="O946" s="43" t="s">
        <v>7784</v>
      </c>
      <c r="P946" s="99" t="s">
        <v>5703</v>
      </c>
      <c r="Q946" s="99" t="s">
        <v>80</v>
      </c>
      <c r="R946" s="99"/>
      <c r="S946" s="99"/>
    </row>
    <row r="947" spans="1:19" x14ac:dyDescent="0.25">
      <c r="A947" s="97" t="s">
        <v>4041</v>
      </c>
      <c r="B947" s="98">
        <v>19</v>
      </c>
      <c r="C947" s="99" t="s">
        <v>4048</v>
      </c>
      <c r="D947" s="43" t="s">
        <v>6383</v>
      </c>
      <c r="E947" s="99"/>
      <c r="F947" s="99"/>
      <c r="G947" s="43" t="s">
        <v>5565</v>
      </c>
      <c r="H947" s="43" t="s">
        <v>5566</v>
      </c>
      <c r="I947" s="99"/>
      <c r="J947" s="91" t="s">
        <v>6790</v>
      </c>
      <c r="K947" s="91"/>
      <c r="L947" s="43" t="s">
        <v>6769</v>
      </c>
      <c r="M947" s="127">
        <v>0</v>
      </c>
      <c r="N947" s="43" t="s">
        <v>7779</v>
      </c>
      <c r="O947" s="43" t="s">
        <v>7784</v>
      </c>
      <c r="P947" s="99" t="s">
        <v>5703</v>
      </c>
      <c r="Q947" s="99" t="s">
        <v>80</v>
      </c>
      <c r="R947" s="99"/>
      <c r="S947" s="99"/>
    </row>
    <row r="948" spans="1:19" x14ac:dyDescent="0.25">
      <c r="A948" s="97" t="s">
        <v>4041</v>
      </c>
      <c r="B948" s="98">
        <v>20</v>
      </c>
      <c r="C948" s="99" t="s">
        <v>4044</v>
      </c>
      <c r="D948" s="43" t="s">
        <v>6389</v>
      </c>
      <c r="E948" s="99"/>
      <c r="F948" s="99"/>
      <c r="G948" s="43" t="s">
        <v>5558</v>
      </c>
      <c r="H948" s="43" t="s">
        <v>5559</v>
      </c>
      <c r="I948" s="99"/>
      <c r="J948" s="91" t="s">
        <v>6790</v>
      </c>
      <c r="K948" s="91"/>
      <c r="L948" s="43" t="s">
        <v>6769</v>
      </c>
      <c r="M948" s="127">
        <v>0</v>
      </c>
      <c r="N948" s="43" t="s">
        <v>7779</v>
      </c>
      <c r="O948" s="43" t="s">
        <v>7784</v>
      </c>
      <c r="P948" s="99" t="s">
        <v>262</v>
      </c>
      <c r="Q948" s="99" t="s">
        <v>80</v>
      </c>
      <c r="R948" s="99"/>
      <c r="S948" s="99"/>
    </row>
    <row r="949" spans="1:19" x14ac:dyDescent="0.25">
      <c r="A949" s="97" t="s">
        <v>4041</v>
      </c>
      <c r="B949" s="98">
        <v>21</v>
      </c>
      <c r="C949" s="99" t="s">
        <v>4046</v>
      </c>
      <c r="D949" s="43" t="s">
        <v>6392</v>
      </c>
      <c r="E949" s="99"/>
      <c r="F949" s="99"/>
      <c r="G949" s="43" t="s">
        <v>5561</v>
      </c>
      <c r="H949" s="43" t="s">
        <v>5562</v>
      </c>
      <c r="I949" s="99"/>
      <c r="J949" s="91" t="s">
        <v>6790</v>
      </c>
      <c r="K949" s="91"/>
      <c r="L949" s="43" t="s">
        <v>6769</v>
      </c>
      <c r="M949" s="127">
        <v>0</v>
      </c>
      <c r="N949" s="43" t="s">
        <v>7779</v>
      </c>
      <c r="O949" s="43" t="s">
        <v>7784</v>
      </c>
      <c r="P949" s="99" t="s">
        <v>5693</v>
      </c>
      <c r="Q949" s="99" t="s">
        <v>80</v>
      </c>
      <c r="R949" s="99"/>
      <c r="S949" s="99"/>
    </row>
    <row r="950" spans="1:19" x14ac:dyDescent="0.25">
      <c r="A950" s="97" t="s">
        <v>3649</v>
      </c>
      <c r="B950" s="102">
        <v>-99</v>
      </c>
      <c r="C950" s="99" t="s">
        <v>3463</v>
      </c>
      <c r="D950" s="47"/>
      <c r="E950" s="99"/>
      <c r="F950" s="99"/>
      <c r="G950" s="43" t="s">
        <v>3463</v>
      </c>
      <c r="H950" s="46"/>
      <c r="I950" s="99"/>
      <c r="J950" s="99" t="s">
        <v>6790</v>
      </c>
      <c r="K950" s="99"/>
      <c r="L950" s="103" t="s">
        <v>91</v>
      </c>
      <c r="M950" s="119" t="s">
        <v>7778</v>
      </c>
      <c r="N950" s="103" t="s">
        <v>7780</v>
      </c>
      <c r="O950" s="103"/>
      <c r="P950" s="99"/>
      <c r="Q950" s="99" t="s">
        <v>80</v>
      </c>
      <c r="R950" s="99"/>
      <c r="S950" s="99"/>
    </row>
    <row r="951" spans="1:19" x14ac:dyDescent="0.25">
      <c r="A951" s="101" t="s">
        <v>3649</v>
      </c>
      <c r="B951" s="88">
        <v>1</v>
      </c>
      <c r="C951" s="89" t="s">
        <v>93</v>
      </c>
      <c r="D951" s="89" t="s">
        <v>1468</v>
      </c>
      <c r="E951" s="90"/>
      <c r="F951" s="89" t="s">
        <v>6928</v>
      </c>
      <c r="G951" s="89" t="s">
        <v>277</v>
      </c>
      <c r="H951" s="89" t="s">
        <v>278</v>
      </c>
      <c r="I951" s="89" t="s">
        <v>1848</v>
      </c>
      <c r="J951" s="91" t="s">
        <v>6790</v>
      </c>
      <c r="K951" s="91"/>
      <c r="L951" s="89" t="s">
        <v>91</v>
      </c>
      <c r="M951" s="128" t="s">
        <v>7778</v>
      </c>
      <c r="N951" s="91" t="s">
        <v>7780</v>
      </c>
      <c r="O951" s="91" t="s">
        <v>7783</v>
      </c>
      <c r="P951" s="101" t="s">
        <v>91</v>
      </c>
      <c r="Q951" s="101" t="s">
        <v>80</v>
      </c>
      <c r="R951" s="101"/>
      <c r="S951" s="101"/>
    </row>
    <row r="952" spans="1:19" x14ac:dyDescent="0.25">
      <c r="A952" s="97" t="s">
        <v>3649</v>
      </c>
      <c r="B952" s="98">
        <v>2</v>
      </c>
      <c r="C952" s="99" t="s">
        <v>3464</v>
      </c>
      <c r="D952" s="47" t="s">
        <v>6834</v>
      </c>
      <c r="E952" s="99"/>
      <c r="F952" s="99"/>
      <c r="G952" s="43" t="s">
        <v>465</v>
      </c>
      <c r="H952" s="43" t="s">
        <v>4403</v>
      </c>
      <c r="I952" s="99"/>
      <c r="J952" s="99" t="s">
        <v>6790</v>
      </c>
      <c r="K952" s="99"/>
      <c r="L952" s="87" t="s">
        <v>6770</v>
      </c>
      <c r="M952" s="134" t="s">
        <v>7778</v>
      </c>
      <c r="N952" s="87" t="s">
        <v>7780</v>
      </c>
      <c r="O952" s="87" t="s">
        <v>7783</v>
      </c>
      <c r="P952" s="99" t="s">
        <v>100</v>
      </c>
      <c r="Q952" s="99" t="s">
        <v>80</v>
      </c>
      <c r="R952" s="99"/>
      <c r="S952" s="99"/>
    </row>
    <row r="953" spans="1:19" x14ac:dyDescent="0.25">
      <c r="A953" s="101" t="s">
        <v>3649</v>
      </c>
      <c r="B953" s="88">
        <v>3</v>
      </c>
      <c r="C953" s="89" t="s">
        <v>116</v>
      </c>
      <c r="D953" s="89" t="s">
        <v>5963</v>
      </c>
      <c r="E953" s="90"/>
      <c r="F953" s="89"/>
      <c r="G953" s="89" t="s">
        <v>318</v>
      </c>
      <c r="H953" s="89"/>
      <c r="I953" s="89"/>
      <c r="J953" s="91" t="s">
        <v>6790</v>
      </c>
      <c r="K953" s="91"/>
      <c r="L953" s="48" t="s">
        <v>91</v>
      </c>
      <c r="M953" s="132" t="s">
        <v>7778</v>
      </c>
      <c r="N953" s="50" t="s">
        <v>7780</v>
      </c>
      <c r="O953" s="50" t="s">
        <v>7783</v>
      </c>
      <c r="P953" s="101" t="s">
        <v>100</v>
      </c>
      <c r="Q953" s="101" t="s">
        <v>80</v>
      </c>
      <c r="R953" s="99" t="s">
        <v>6774</v>
      </c>
      <c r="S953" s="99"/>
    </row>
    <row r="954" spans="1:19" x14ac:dyDescent="0.25">
      <c r="A954" s="101" t="s">
        <v>3649</v>
      </c>
      <c r="B954" s="88">
        <v>4</v>
      </c>
      <c r="C954" s="101" t="s">
        <v>2085</v>
      </c>
      <c r="D954" s="90" t="s">
        <v>6822</v>
      </c>
      <c r="E954" s="101"/>
      <c r="F954" s="101"/>
      <c r="G954" s="90" t="s">
        <v>2509</v>
      </c>
      <c r="H954" s="90" t="s">
        <v>2290</v>
      </c>
      <c r="I954" s="101"/>
      <c r="J954" s="101" t="s">
        <v>6790</v>
      </c>
      <c r="K954" s="101"/>
      <c r="L954" s="101" t="s">
        <v>6770</v>
      </c>
      <c r="M954" s="102" t="s">
        <v>7778</v>
      </c>
      <c r="N954" s="101" t="s">
        <v>7779</v>
      </c>
      <c r="O954" s="101" t="s">
        <v>7783</v>
      </c>
      <c r="P954" s="101" t="s">
        <v>100</v>
      </c>
      <c r="Q954" s="101" t="s">
        <v>80</v>
      </c>
      <c r="R954" s="101"/>
      <c r="S954" s="101"/>
    </row>
    <row r="955" spans="1:19" x14ac:dyDescent="0.25">
      <c r="A955" s="101" t="s">
        <v>3649</v>
      </c>
      <c r="B955" s="88">
        <v>5</v>
      </c>
      <c r="C955" s="89" t="s">
        <v>267</v>
      </c>
      <c r="D955" s="89" t="s">
        <v>5754</v>
      </c>
      <c r="E955" s="90"/>
      <c r="F955" s="89" t="s">
        <v>6862</v>
      </c>
      <c r="G955" s="89" t="s">
        <v>480</v>
      </c>
      <c r="H955" s="89" t="s">
        <v>481</v>
      </c>
      <c r="I955" s="89" t="s">
        <v>1760</v>
      </c>
      <c r="J955" s="91" t="s">
        <v>6790</v>
      </c>
      <c r="K955" s="91"/>
      <c r="L955" s="89" t="s">
        <v>153</v>
      </c>
      <c r="M955" s="128" t="s">
        <v>7778</v>
      </c>
      <c r="N955" s="91" t="s">
        <v>7779</v>
      </c>
      <c r="O955" s="91" t="s">
        <v>7783</v>
      </c>
      <c r="P955" s="101" t="s">
        <v>153</v>
      </c>
      <c r="Q955" s="101" t="s">
        <v>80</v>
      </c>
      <c r="R955" s="101"/>
      <c r="S955" s="101"/>
    </row>
    <row r="956" spans="1:19" x14ac:dyDescent="0.25">
      <c r="A956" s="97" t="s">
        <v>3649</v>
      </c>
      <c r="B956" s="98">
        <v>6</v>
      </c>
      <c r="C956" s="99" t="s">
        <v>3698</v>
      </c>
      <c r="D956" s="43" t="s">
        <v>6833</v>
      </c>
      <c r="E956" s="99"/>
      <c r="F956" s="99"/>
      <c r="G956" s="115" t="s">
        <v>4865</v>
      </c>
      <c r="H956" s="115" t="s">
        <v>4866</v>
      </c>
      <c r="I956" s="99"/>
      <c r="J956" s="91" t="s">
        <v>6790</v>
      </c>
      <c r="K956" s="91"/>
      <c r="L956" s="43" t="s">
        <v>6769</v>
      </c>
      <c r="M956" s="127">
        <v>0</v>
      </c>
      <c r="N956" s="43" t="s">
        <v>7779</v>
      </c>
      <c r="O956" s="43" t="s">
        <v>7784</v>
      </c>
      <c r="P956" s="99" t="s">
        <v>5692</v>
      </c>
      <c r="Q956" s="99" t="s">
        <v>80</v>
      </c>
      <c r="R956" s="99"/>
      <c r="S956" s="99"/>
    </row>
    <row r="957" spans="1:19" x14ac:dyDescent="0.25">
      <c r="A957" s="97" t="s">
        <v>3649</v>
      </c>
      <c r="B957" s="81">
        <v>7</v>
      </c>
      <c r="C957" s="47" t="s">
        <v>268</v>
      </c>
      <c r="D957" s="49" t="s">
        <v>6131</v>
      </c>
      <c r="E957" s="63"/>
      <c r="F957" s="47" t="s">
        <v>1763</v>
      </c>
      <c r="G957" s="47" t="s">
        <v>482</v>
      </c>
      <c r="H957" s="47" t="s">
        <v>483</v>
      </c>
      <c r="I957" s="61" t="s">
        <v>1761</v>
      </c>
      <c r="J957" s="49" t="s">
        <v>6790</v>
      </c>
      <c r="K957" s="49"/>
      <c r="L957" s="43" t="s">
        <v>6769</v>
      </c>
      <c r="M957" s="127">
        <v>0</v>
      </c>
      <c r="N957" s="43" t="s">
        <v>7779</v>
      </c>
      <c r="O957" s="43" t="s">
        <v>7784</v>
      </c>
      <c r="P957" s="99" t="s">
        <v>139</v>
      </c>
      <c r="Q957" s="99" t="s">
        <v>80</v>
      </c>
      <c r="R957" s="99"/>
      <c r="S957" s="99"/>
    </row>
    <row r="958" spans="1:19" x14ac:dyDescent="0.25">
      <c r="A958" s="97" t="s">
        <v>3649</v>
      </c>
      <c r="B958" s="81">
        <v>10</v>
      </c>
      <c r="C958" s="47" t="s">
        <v>269</v>
      </c>
      <c r="D958" s="49" t="s">
        <v>6742</v>
      </c>
      <c r="E958" s="63"/>
      <c r="F958" s="48" t="s">
        <v>1814</v>
      </c>
      <c r="G958" s="47" t="s">
        <v>484</v>
      </c>
      <c r="H958" s="47" t="s">
        <v>485</v>
      </c>
      <c r="I958" s="61" t="s">
        <v>2010</v>
      </c>
      <c r="J958" s="49" t="s">
        <v>6790</v>
      </c>
      <c r="K958" s="49"/>
      <c r="L958" s="43" t="s">
        <v>6769</v>
      </c>
      <c r="M958" s="127">
        <v>0</v>
      </c>
      <c r="N958" s="43" t="s">
        <v>7779</v>
      </c>
      <c r="O958" s="43" t="s">
        <v>7784</v>
      </c>
      <c r="P958" s="99" t="s">
        <v>262</v>
      </c>
      <c r="Q958" s="99" t="s">
        <v>80</v>
      </c>
      <c r="R958" s="99"/>
      <c r="S958" s="99"/>
    </row>
    <row r="959" spans="1:19" x14ac:dyDescent="0.25">
      <c r="A959" s="97" t="s">
        <v>3649</v>
      </c>
      <c r="B959" s="81">
        <v>11</v>
      </c>
      <c r="C959" s="47" t="s">
        <v>271</v>
      </c>
      <c r="D959" s="49" t="s">
        <v>6743</v>
      </c>
      <c r="E959" s="63"/>
      <c r="F959" s="47" t="s">
        <v>1815</v>
      </c>
      <c r="G959" s="47" t="s">
        <v>488</v>
      </c>
      <c r="H959" s="47" t="s">
        <v>489</v>
      </c>
      <c r="I959" s="61" t="s">
        <v>2012</v>
      </c>
      <c r="J959" s="49" t="s">
        <v>6790</v>
      </c>
      <c r="K959" s="49"/>
      <c r="L959" s="43" t="s">
        <v>6769</v>
      </c>
      <c r="M959" s="127">
        <v>0</v>
      </c>
      <c r="N959" s="43" t="s">
        <v>7779</v>
      </c>
      <c r="O959" s="43" t="s">
        <v>7784</v>
      </c>
      <c r="P959" s="99" t="s">
        <v>262</v>
      </c>
      <c r="Q959" s="99" t="s">
        <v>80</v>
      </c>
      <c r="R959" s="99"/>
      <c r="S959" s="99"/>
    </row>
    <row r="960" spans="1:19" x14ac:dyDescent="0.25">
      <c r="A960" s="97" t="s">
        <v>3649</v>
      </c>
      <c r="B960" s="81">
        <v>12</v>
      </c>
      <c r="C960" s="47" t="s">
        <v>272</v>
      </c>
      <c r="D960" s="47" t="s">
        <v>2868</v>
      </c>
      <c r="E960" s="63"/>
      <c r="F960" s="47" t="s">
        <v>1762</v>
      </c>
      <c r="G960" s="47" t="s">
        <v>490</v>
      </c>
      <c r="H960" s="47" t="s">
        <v>491</v>
      </c>
      <c r="I960" s="61" t="s">
        <v>1934</v>
      </c>
      <c r="J960" s="49" t="s">
        <v>6790</v>
      </c>
      <c r="K960" s="49"/>
      <c r="L960" s="43" t="s">
        <v>6769</v>
      </c>
      <c r="M960" s="127">
        <v>0</v>
      </c>
      <c r="N960" s="43" t="s">
        <v>7779</v>
      </c>
      <c r="O960" s="43" t="s">
        <v>7784</v>
      </c>
      <c r="P960" s="99" t="s">
        <v>266</v>
      </c>
      <c r="Q960" s="99" t="s">
        <v>80</v>
      </c>
      <c r="R960" s="99"/>
      <c r="S960" s="99"/>
    </row>
    <row r="961" spans="1:19" x14ac:dyDescent="0.25">
      <c r="A961" s="97" t="s">
        <v>3649</v>
      </c>
      <c r="B961" s="81">
        <v>13</v>
      </c>
      <c r="C961" s="47" t="s">
        <v>270</v>
      </c>
      <c r="D961" s="49" t="s">
        <v>6744</v>
      </c>
      <c r="E961" s="63"/>
      <c r="F961" s="47" t="s">
        <v>1816</v>
      </c>
      <c r="G961" s="47" t="s">
        <v>486</v>
      </c>
      <c r="H961" s="47" t="s">
        <v>487</v>
      </c>
      <c r="I961" s="61" t="s">
        <v>2011</v>
      </c>
      <c r="J961" s="49" t="s">
        <v>6790</v>
      </c>
      <c r="K961" s="49"/>
      <c r="L961" s="43" t="s">
        <v>6769</v>
      </c>
      <c r="M961" s="127">
        <v>0</v>
      </c>
      <c r="N961" s="43" t="s">
        <v>7779</v>
      </c>
      <c r="O961" s="43" t="s">
        <v>7784</v>
      </c>
      <c r="P961" s="99" t="s">
        <v>262</v>
      </c>
      <c r="Q961" s="99" t="s">
        <v>80</v>
      </c>
      <c r="R961" s="99"/>
      <c r="S961" s="99"/>
    </row>
    <row r="962" spans="1:19" x14ac:dyDescent="0.25">
      <c r="A962" s="97" t="s">
        <v>3649</v>
      </c>
      <c r="B962" s="98"/>
      <c r="C962" s="99" t="s">
        <v>3728</v>
      </c>
      <c r="D962" s="43" t="s">
        <v>6422</v>
      </c>
      <c r="E962" s="99"/>
      <c r="F962" s="99"/>
      <c r="G962" s="43" t="s">
        <v>4931</v>
      </c>
      <c r="H962" s="43" t="s">
        <v>4932</v>
      </c>
      <c r="I962" s="99"/>
      <c r="J962" s="49" t="s">
        <v>6790</v>
      </c>
      <c r="K962" s="49"/>
      <c r="L962" s="43" t="s">
        <v>6769</v>
      </c>
      <c r="M962" s="127">
        <v>0</v>
      </c>
      <c r="N962" s="43" t="s">
        <v>7779</v>
      </c>
      <c r="O962" s="43" t="s">
        <v>7784</v>
      </c>
      <c r="P962" s="99" t="s">
        <v>5693</v>
      </c>
      <c r="Q962" s="99" t="s">
        <v>80</v>
      </c>
      <c r="R962" s="99"/>
      <c r="S962" s="99"/>
    </row>
    <row r="963" spans="1:19" x14ac:dyDescent="0.25">
      <c r="A963" s="97" t="s">
        <v>3649</v>
      </c>
      <c r="B963" s="98"/>
      <c r="C963" s="99" t="s">
        <v>3675</v>
      </c>
      <c r="D963" s="43" t="s">
        <v>6379</v>
      </c>
      <c r="E963" s="99"/>
      <c r="F963" s="99"/>
      <c r="G963" s="43" t="s">
        <v>4820</v>
      </c>
      <c r="H963" s="43" t="s">
        <v>4821</v>
      </c>
      <c r="I963" s="99"/>
      <c r="J963" s="49" t="s">
        <v>6790</v>
      </c>
      <c r="K963" s="49"/>
      <c r="L963" s="43" t="s">
        <v>6769</v>
      </c>
      <c r="M963" s="127">
        <v>0</v>
      </c>
      <c r="N963" s="43" t="s">
        <v>7779</v>
      </c>
      <c r="O963" s="43" t="s">
        <v>7784</v>
      </c>
      <c r="P963" s="99" t="s">
        <v>5686</v>
      </c>
      <c r="Q963" s="99" t="s">
        <v>80</v>
      </c>
      <c r="R963" s="99"/>
      <c r="S963" s="99"/>
    </row>
    <row r="964" spans="1:19" x14ac:dyDescent="0.25">
      <c r="A964" s="97" t="s">
        <v>3649</v>
      </c>
      <c r="B964" s="98"/>
      <c r="C964" s="99" t="s">
        <v>3692</v>
      </c>
      <c r="D964" s="43" t="s">
        <v>6380</v>
      </c>
      <c r="E964" s="99"/>
      <c r="F964" s="99"/>
      <c r="G964" s="43" t="s">
        <v>4853</v>
      </c>
      <c r="H964" s="43" t="s">
        <v>4854</v>
      </c>
      <c r="I964" s="99"/>
      <c r="J964" s="49" t="s">
        <v>6790</v>
      </c>
      <c r="K964" s="49"/>
      <c r="L964" s="43" t="s">
        <v>6769</v>
      </c>
      <c r="M964" s="127">
        <v>0</v>
      </c>
      <c r="N964" s="43" t="s">
        <v>7779</v>
      </c>
      <c r="O964" s="43" t="s">
        <v>7784</v>
      </c>
      <c r="P964" s="99" t="s">
        <v>262</v>
      </c>
      <c r="Q964" s="99" t="s">
        <v>80</v>
      </c>
      <c r="R964" s="99"/>
      <c r="S964" s="99"/>
    </row>
    <row r="965" spans="1:19" x14ac:dyDescent="0.25">
      <c r="A965" s="97" t="s">
        <v>3649</v>
      </c>
      <c r="B965" s="98"/>
      <c r="C965" s="99" t="s">
        <v>3694</v>
      </c>
      <c r="D965" s="43" t="s">
        <v>6423</v>
      </c>
      <c r="E965" s="99"/>
      <c r="F965" s="99"/>
      <c r="G965" s="43" t="s">
        <v>4857</v>
      </c>
      <c r="H965" s="43" t="s">
        <v>4858</v>
      </c>
      <c r="I965" s="99"/>
      <c r="J965" s="49" t="s">
        <v>6790</v>
      </c>
      <c r="K965" s="49"/>
      <c r="L965" s="43" t="s">
        <v>6769</v>
      </c>
      <c r="M965" s="127">
        <v>0</v>
      </c>
      <c r="N965" s="43" t="s">
        <v>7779</v>
      </c>
      <c r="O965" s="43" t="s">
        <v>7784</v>
      </c>
      <c r="P965" s="99" t="s">
        <v>262</v>
      </c>
      <c r="Q965" s="99" t="s">
        <v>80</v>
      </c>
      <c r="R965" s="99"/>
      <c r="S965" s="99"/>
    </row>
    <row r="966" spans="1:19" x14ac:dyDescent="0.25">
      <c r="A966" s="97" t="s">
        <v>3649</v>
      </c>
      <c r="B966" s="98"/>
      <c r="C966" s="99" t="s">
        <v>3650</v>
      </c>
      <c r="D966" s="43" t="s">
        <v>6424</v>
      </c>
      <c r="E966" s="99"/>
      <c r="F966" s="99"/>
      <c r="G966" s="104" t="s">
        <v>4766</v>
      </c>
      <c r="H966" s="104" t="s">
        <v>4767</v>
      </c>
      <c r="I966" s="99"/>
      <c r="J966" s="49" t="s">
        <v>6790</v>
      </c>
      <c r="K966" s="49"/>
      <c r="L966" s="43" t="s">
        <v>6769</v>
      </c>
      <c r="M966" s="127">
        <v>0</v>
      </c>
      <c r="N966" s="43" t="s">
        <v>7779</v>
      </c>
      <c r="O966" s="43" t="s">
        <v>7784</v>
      </c>
      <c r="P966" s="99" t="s">
        <v>139</v>
      </c>
      <c r="Q966" s="99" t="s">
        <v>80</v>
      </c>
      <c r="R966" s="99"/>
      <c r="S966" s="99"/>
    </row>
    <row r="967" spans="1:19" x14ac:dyDescent="0.25">
      <c r="A967" s="97" t="s">
        <v>3649</v>
      </c>
      <c r="B967" s="98"/>
      <c r="C967" s="99" t="s">
        <v>3650</v>
      </c>
      <c r="D967" s="43" t="s">
        <v>6425</v>
      </c>
      <c r="E967" s="99"/>
      <c r="F967" s="99"/>
      <c r="G967" s="43" t="s">
        <v>4941</v>
      </c>
      <c r="H967" s="44" t="s">
        <v>4942</v>
      </c>
      <c r="I967" s="99"/>
      <c r="J967" s="49" t="s">
        <v>6790</v>
      </c>
      <c r="K967" s="49"/>
      <c r="L967" s="43" t="s">
        <v>6769</v>
      </c>
      <c r="M967" s="127">
        <v>0</v>
      </c>
      <c r="N967" s="43" t="s">
        <v>7779</v>
      </c>
      <c r="O967" s="43" t="s">
        <v>7784</v>
      </c>
      <c r="P967" s="99" t="s">
        <v>139</v>
      </c>
      <c r="Q967" s="99" t="s">
        <v>80</v>
      </c>
      <c r="R967" s="99"/>
      <c r="S967" s="99"/>
    </row>
    <row r="968" spans="1:19" x14ac:dyDescent="0.25">
      <c r="A968" s="97" t="s">
        <v>3649</v>
      </c>
      <c r="B968" s="98"/>
      <c r="C968" s="99" t="s">
        <v>3732</v>
      </c>
      <c r="D968" s="43" t="s">
        <v>6426</v>
      </c>
      <c r="E968" s="99"/>
      <c r="F968" s="99"/>
      <c r="G968" s="43" t="s">
        <v>4939</v>
      </c>
      <c r="H968" s="43" t="s">
        <v>4940</v>
      </c>
      <c r="I968" s="99"/>
      <c r="J968" s="49" t="s">
        <v>6790</v>
      </c>
      <c r="K968" s="49"/>
      <c r="L968" s="43" t="s">
        <v>6769</v>
      </c>
      <c r="M968" s="127">
        <v>0</v>
      </c>
      <c r="N968" s="43" t="s">
        <v>7779</v>
      </c>
      <c r="O968" s="43" t="s">
        <v>7784</v>
      </c>
      <c r="P968" s="99" t="s">
        <v>139</v>
      </c>
      <c r="Q968" s="99" t="s">
        <v>80</v>
      </c>
      <c r="R968" s="99"/>
      <c r="S968" s="99"/>
    </row>
    <row r="969" spans="1:19" x14ac:dyDescent="0.25">
      <c r="A969" s="97" t="s">
        <v>3649</v>
      </c>
      <c r="B969" s="98"/>
      <c r="C969" s="99" t="s">
        <v>3681</v>
      </c>
      <c r="D969" s="43" t="s">
        <v>6427</v>
      </c>
      <c r="E969" s="99"/>
      <c r="F969" s="99"/>
      <c r="G969" s="43" t="s">
        <v>4832</v>
      </c>
      <c r="H969" s="43" t="s">
        <v>4833</v>
      </c>
      <c r="I969" s="99"/>
      <c r="J969" s="49" t="s">
        <v>6790</v>
      </c>
      <c r="K969" s="49"/>
      <c r="L969" s="43" t="s">
        <v>6769</v>
      </c>
      <c r="M969" s="127">
        <v>0</v>
      </c>
      <c r="N969" s="43" t="s">
        <v>7779</v>
      </c>
      <c r="O969" s="43" t="s">
        <v>7784</v>
      </c>
      <c r="P969" s="99" t="s">
        <v>5689</v>
      </c>
      <c r="Q969" s="99" t="s">
        <v>80</v>
      </c>
      <c r="R969" s="99"/>
      <c r="S969" s="99"/>
    </row>
    <row r="970" spans="1:19" x14ac:dyDescent="0.25">
      <c r="A970" s="97" t="s">
        <v>3649</v>
      </c>
      <c r="B970" s="98"/>
      <c r="C970" s="99" t="s">
        <v>3682</v>
      </c>
      <c r="D970" s="43" t="s">
        <v>6428</v>
      </c>
      <c r="E970" s="99"/>
      <c r="F970" s="99"/>
      <c r="G970" s="43" t="s">
        <v>4834</v>
      </c>
      <c r="H970" s="43" t="s">
        <v>4835</v>
      </c>
      <c r="I970" s="99"/>
      <c r="J970" s="49" t="s">
        <v>6790</v>
      </c>
      <c r="K970" s="49"/>
      <c r="L970" s="43" t="s">
        <v>6769</v>
      </c>
      <c r="M970" s="127">
        <v>0</v>
      </c>
      <c r="N970" s="43" t="s">
        <v>7779</v>
      </c>
      <c r="O970" s="43" t="s">
        <v>7784</v>
      </c>
      <c r="P970" s="99" t="s">
        <v>5689</v>
      </c>
      <c r="Q970" s="99" t="s">
        <v>80</v>
      </c>
      <c r="R970" s="99"/>
      <c r="S970" s="99"/>
    </row>
    <row r="971" spans="1:19" x14ac:dyDescent="0.25">
      <c r="A971" s="97" t="s">
        <v>3649</v>
      </c>
      <c r="B971" s="98"/>
      <c r="C971" s="99" t="s">
        <v>3690</v>
      </c>
      <c r="D971" s="43" t="s">
        <v>6429</v>
      </c>
      <c r="E971" s="99"/>
      <c r="F971" s="99"/>
      <c r="G971" s="43" t="s">
        <v>4849</v>
      </c>
      <c r="H971" s="43" t="s">
        <v>4850</v>
      </c>
      <c r="I971" s="99"/>
      <c r="J971" s="49" t="s">
        <v>6790</v>
      </c>
      <c r="K971" s="49"/>
      <c r="L971" s="43" t="s">
        <v>6769</v>
      </c>
      <c r="M971" s="127">
        <v>0</v>
      </c>
      <c r="N971" s="43" t="s">
        <v>7779</v>
      </c>
      <c r="O971" s="43" t="s">
        <v>7784</v>
      </c>
      <c r="P971" s="99" t="s">
        <v>5690</v>
      </c>
      <c r="Q971" s="99" t="s">
        <v>80</v>
      </c>
      <c r="R971" s="99"/>
      <c r="S971" s="99"/>
    </row>
    <row r="972" spans="1:19" x14ac:dyDescent="0.25">
      <c r="A972" s="97" t="s">
        <v>3649</v>
      </c>
      <c r="B972" s="98"/>
      <c r="C972" s="99" t="s">
        <v>3695</v>
      </c>
      <c r="D972" s="43" t="s">
        <v>6430</v>
      </c>
      <c r="E972" s="99"/>
      <c r="F972" s="99"/>
      <c r="G972" s="43" t="s">
        <v>4859</v>
      </c>
      <c r="H972" s="43" t="s">
        <v>4860</v>
      </c>
      <c r="I972" s="99"/>
      <c r="J972" s="49" t="s">
        <v>6790</v>
      </c>
      <c r="K972" s="49"/>
      <c r="L972" s="43" t="s">
        <v>6769</v>
      </c>
      <c r="M972" s="127">
        <v>0</v>
      </c>
      <c r="N972" s="43" t="s">
        <v>7779</v>
      </c>
      <c r="O972" s="43" t="s">
        <v>7784</v>
      </c>
      <c r="P972" s="99" t="s">
        <v>262</v>
      </c>
      <c r="Q972" s="99" t="s">
        <v>80</v>
      </c>
      <c r="R972" s="99"/>
      <c r="S972" s="99"/>
    </row>
    <row r="973" spans="1:19" x14ac:dyDescent="0.25">
      <c r="A973" s="97" t="s">
        <v>3649</v>
      </c>
      <c r="B973" s="98"/>
      <c r="C973" s="99" t="s">
        <v>3744</v>
      </c>
      <c r="D973" s="43" t="s">
        <v>6431</v>
      </c>
      <c r="E973" s="99"/>
      <c r="F973" s="99"/>
      <c r="G973" s="43" t="s">
        <v>4967</v>
      </c>
      <c r="H973" s="43" t="s">
        <v>4968</v>
      </c>
      <c r="I973" s="99"/>
      <c r="J973" s="49" t="s">
        <v>6790</v>
      </c>
      <c r="K973" s="49"/>
      <c r="L973" s="99" t="s">
        <v>6769</v>
      </c>
      <c r="M973" s="100">
        <v>0</v>
      </c>
      <c r="N973" s="99" t="s">
        <v>7779</v>
      </c>
      <c r="O973" s="99" t="s">
        <v>7784</v>
      </c>
      <c r="P973" s="99" t="s">
        <v>100</v>
      </c>
      <c r="Q973" s="99" t="s">
        <v>80</v>
      </c>
      <c r="R973" s="99"/>
      <c r="S973" s="99"/>
    </row>
    <row r="974" spans="1:19" x14ac:dyDescent="0.25">
      <c r="A974" s="97" t="s">
        <v>3649</v>
      </c>
      <c r="B974" s="98"/>
      <c r="C974" s="99" t="s">
        <v>3709</v>
      </c>
      <c r="D974" s="43" t="s">
        <v>6432</v>
      </c>
      <c r="E974" s="99"/>
      <c r="F974" s="99"/>
      <c r="G974" s="43" t="s">
        <v>4887</v>
      </c>
      <c r="H974" s="43" t="s">
        <v>4888</v>
      </c>
      <c r="I974" s="99"/>
      <c r="J974" s="49" t="s">
        <v>6790</v>
      </c>
      <c r="K974" s="49"/>
      <c r="L974" s="43" t="s">
        <v>6769</v>
      </c>
      <c r="M974" s="127">
        <v>0</v>
      </c>
      <c r="N974" s="43" t="s">
        <v>7779</v>
      </c>
      <c r="O974" s="43" t="s">
        <v>7784</v>
      </c>
      <c r="P974" s="99" t="s">
        <v>262</v>
      </c>
      <c r="Q974" s="99" t="s">
        <v>80</v>
      </c>
      <c r="R974" s="99"/>
      <c r="S974" s="99"/>
    </row>
    <row r="975" spans="1:19" x14ac:dyDescent="0.25">
      <c r="A975" s="97" t="s">
        <v>3649</v>
      </c>
      <c r="B975" s="98"/>
      <c r="C975" s="99" t="s">
        <v>3756</v>
      </c>
      <c r="D975" s="43" t="s">
        <v>6433</v>
      </c>
      <c r="E975" s="99"/>
      <c r="F975" s="99"/>
      <c r="G975" s="43" t="s">
        <v>4995</v>
      </c>
      <c r="H975" s="43" t="s">
        <v>4996</v>
      </c>
      <c r="I975" s="99"/>
      <c r="J975" s="49" t="s">
        <v>6790</v>
      </c>
      <c r="K975" s="49"/>
      <c r="L975" s="99" t="s">
        <v>6769</v>
      </c>
      <c r="M975" s="100">
        <v>0</v>
      </c>
      <c r="N975" s="99" t="s">
        <v>7779</v>
      </c>
      <c r="O975" s="99" t="s">
        <v>7784</v>
      </c>
      <c r="P975" s="99" t="s">
        <v>163</v>
      </c>
      <c r="Q975" s="99" t="s">
        <v>80</v>
      </c>
      <c r="R975" s="99"/>
      <c r="S975" s="99"/>
    </row>
    <row r="976" spans="1:19" x14ac:dyDescent="0.25">
      <c r="A976" s="97" t="s">
        <v>3649</v>
      </c>
      <c r="B976" s="98"/>
      <c r="C976" s="99" t="s">
        <v>3677</v>
      </c>
      <c r="D976" s="43" t="s">
        <v>6434</v>
      </c>
      <c r="E976" s="99"/>
      <c r="F976" s="99"/>
      <c r="G976" s="43" t="s">
        <v>4824</v>
      </c>
      <c r="H976" s="43" t="s">
        <v>4825</v>
      </c>
      <c r="I976" s="99"/>
      <c r="J976" s="49" t="s">
        <v>6790</v>
      </c>
      <c r="K976" s="49"/>
      <c r="L976" s="43" t="s">
        <v>6769</v>
      </c>
      <c r="M976" s="127">
        <v>0</v>
      </c>
      <c r="N976" s="43" t="s">
        <v>7779</v>
      </c>
      <c r="O976" s="43" t="s">
        <v>7784</v>
      </c>
      <c r="P976" s="99" t="s">
        <v>5688</v>
      </c>
      <c r="Q976" s="99" t="s">
        <v>80</v>
      </c>
      <c r="R976" s="99"/>
      <c r="S976" s="99"/>
    </row>
    <row r="977" spans="1:19" x14ac:dyDescent="0.25">
      <c r="A977" s="97" t="s">
        <v>3649</v>
      </c>
      <c r="B977" s="98"/>
      <c r="C977" s="99" t="s">
        <v>3673</v>
      </c>
      <c r="D977" s="43" t="s">
        <v>6435</v>
      </c>
      <c r="E977" s="99"/>
      <c r="F977" s="99"/>
      <c r="G977" s="43" t="s">
        <v>4816</v>
      </c>
      <c r="H977" s="43" t="s">
        <v>4817</v>
      </c>
      <c r="I977" s="99"/>
      <c r="J977" s="49" t="s">
        <v>6790</v>
      </c>
      <c r="K977" s="49"/>
      <c r="L977" s="114" t="s">
        <v>6770</v>
      </c>
      <c r="M977" s="136">
        <v>0</v>
      </c>
      <c r="N977" s="114" t="s">
        <v>7779</v>
      </c>
      <c r="O977" s="114" t="s">
        <v>7784</v>
      </c>
      <c r="P977" s="99" t="s">
        <v>5667</v>
      </c>
      <c r="Q977" s="99" t="s">
        <v>80</v>
      </c>
      <c r="R977" s="99"/>
      <c r="S977" s="99"/>
    </row>
    <row r="978" spans="1:19" x14ac:dyDescent="0.25">
      <c r="A978" s="97" t="s">
        <v>3649</v>
      </c>
      <c r="B978" s="98"/>
      <c r="C978" s="99" t="s">
        <v>3674</v>
      </c>
      <c r="D978" s="43" t="s">
        <v>6436</v>
      </c>
      <c r="E978" s="99"/>
      <c r="F978" s="99"/>
      <c r="G978" s="43" t="s">
        <v>4818</v>
      </c>
      <c r="H978" s="43" t="s">
        <v>4819</v>
      </c>
      <c r="I978" s="99"/>
      <c r="J978" s="49" t="s">
        <v>6790</v>
      </c>
      <c r="K978" s="49"/>
      <c r="L978" s="99" t="s">
        <v>6770</v>
      </c>
      <c r="M978" s="100">
        <v>0</v>
      </c>
      <c r="N978" s="99" t="s">
        <v>7779</v>
      </c>
      <c r="O978" s="99" t="s">
        <v>7784</v>
      </c>
      <c r="P978" s="99" t="s">
        <v>6773</v>
      </c>
      <c r="Q978" s="99" t="s">
        <v>80</v>
      </c>
      <c r="R978" s="99"/>
      <c r="S978" s="99"/>
    </row>
    <row r="979" spans="1:19" x14ac:dyDescent="0.25">
      <c r="A979" s="97" t="s">
        <v>3649</v>
      </c>
      <c r="B979" s="98"/>
      <c r="C979" s="99" t="s">
        <v>3680</v>
      </c>
      <c r="D979" s="43" t="s">
        <v>6437</v>
      </c>
      <c r="E979" s="99"/>
      <c r="F979" s="99"/>
      <c r="G979" s="43" t="s">
        <v>4830</v>
      </c>
      <c r="H979" s="43" t="s">
        <v>4831</v>
      </c>
      <c r="I979" s="99"/>
      <c r="J979" s="49" t="s">
        <v>6790</v>
      </c>
      <c r="K979" s="49"/>
      <c r="L979" s="43" t="s">
        <v>6769</v>
      </c>
      <c r="M979" s="127">
        <v>0</v>
      </c>
      <c r="N979" s="43" t="s">
        <v>7779</v>
      </c>
      <c r="O979" s="43" t="s">
        <v>7784</v>
      </c>
      <c r="P979" s="99" t="s">
        <v>5689</v>
      </c>
      <c r="Q979" s="99" t="s">
        <v>80</v>
      </c>
      <c r="R979" s="99"/>
      <c r="S979" s="99"/>
    </row>
    <row r="980" spans="1:19" x14ac:dyDescent="0.25">
      <c r="A980" s="97" t="s">
        <v>3649</v>
      </c>
      <c r="B980" s="98"/>
      <c r="C980" s="99" t="s">
        <v>3696</v>
      </c>
      <c r="D980" s="43" t="s">
        <v>6235</v>
      </c>
      <c r="E980" s="99"/>
      <c r="F980" s="99"/>
      <c r="G980" s="43" t="s">
        <v>4861</v>
      </c>
      <c r="H980" s="43" t="s">
        <v>4862</v>
      </c>
      <c r="I980" s="99"/>
      <c r="J980" s="49" t="s">
        <v>6790</v>
      </c>
      <c r="K980" s="49"/>
      <c r="L980" s="43" t="s">
        <v>6769</v>
      </c>
      <c r="M980" s="127">
        <v>0</v>
      </c>
      <c r="N980" s="43" t="s">
        <v>7779</v>
      </c>
      <c r="O980" s="43" t="s">
        <v>7784</v>
      </c>
      <c r="P980" s="99" t="s">
        <v>262</v>
      </c>
      <c r="Q980" s="99" t="s">
        <v>80</v>
      </c>
      <c r="R980" s="99"/>
      <c r="S980" s="99"/>
    </row>
    <row r="981" spans="1:19" x14ac:dyDescent="0.25">
      <c r="A981" s="97" t="s">
        <v>3649</v>
      </c>
      <c r="B981" s="98"/>
      <c r="C981" s="99" t="s">
        <v>3745</v>
      </c>
      <c r="D981" s="43" t="s">
        <v>6438</v>
      </c>
      <c r="E981" s="99"/>
      <c r="F981" s="99"/>
      <c r="G981" s="43" t="s">
        <v>4969</v>
      </c>
      <c r="H981" s="43" t="s">
        <v>4970</v>
      </c>
      <c r="I981" s="99"/>
      <c r="J981" s="49" t="s">
        <v>6790</v>
      </c>
      <c r="K981" s="49"/>
      <c r="L981" s="99" t="s">
        <v>6769</v>
      </c>
      <c r="M981" s="100">
        <v>0</v>
      </c>
      <c r="N981" s="99" t="s">
        <v>7779</v>
      </c>
      <c r="O981" s="99" t="s">
        <v>7784</v>
      </c>
      <c r="P981" s="99" t="s">
        <v>100</v>
      </c>
      <c r="Q981" s="99" t="s">
        <v>80</v>
      </c>
      <c r="R981" s="99"/>
      <c r="S981" s="99"/>
    </row>
    <row r="982" spans="1:19" x14ac:dyDescent="0.25">
      <c r="A982" s="97" t="s">
        <v>3649</v>
      </c>
      <c r="B982" s="98"/>
      <c r="C982" s="99" t="s">
        <v>3693</v>
      </c>
      <c r="D982" s="43" t="s">
        <v>6439</v>
      </c>
      <c r="E982" s="99"/>
      <c r="F982" s="99"/>
      <c r="G982" s="43" t="s">
        <v>4855</v>
      </c>
      <c r="H982" s="43" t="s">
        <v>4856</v>
      </c>
      <c r="I982" s="99"/>
      <c r="J982" s="49" t="s">
        <v>6790</v>
      </c>
      <c r="K982" s="49"/>
      <c r="L982" s="43" t="s">
        <v>6769</v>
      </c>
      <c r="M982" s="127">
        <v>0</v>
      </c>
      <c r="N982" s="43" t="s">
        <v>7779</v>
      </c>
      <c r="O982" s="43" t="s">
        <v>7784</v>
      </c>
      <c r="P982" s="99" t="s">
        <v>262</v>
      </c>
      <c r="Q982" s="99" t="s">
        <v>80</v>
      </c>
      <c r="R982" s="99"/>
      <c r="S982" s="99"/>
    </row>
    <row r="983" spans="1:19" x14ac:dyDescent="0.25">
      <c r="A983" s="97" t="s">
        <v>3649</v>
      </c>
      <c r="B983" s="98"/>
      <c r="C983" s="99" t="s">
        <v>3707</v>
      </c>
      <c r="D983" s="43" t="s">
        <v>6440</v>
      </c>
      <c r="E983" s="99"/>
      <c r="F983" s="99"/>
      <c r="G983" s="43" t="s">
        <v>4883</v>
      </c>
      <c r="H983" s="43" t="s">
        <v>4884</v>
      </c>
      <c r="I983" s="99"/>
      <c r="J983" s="49" t="s">
        <v>6790</v>
      </c>
      <c r="K983" s="49"/>
      <c r="L983" s="43" t="s">
        <v>6769</v>
      </c>
      <c r="M983" s="127">
        <v>0</v>
      </c>
      <c r="N983" s="43" t="s">
        <v>7779</v>
      </c>
      <c r="O983" s="43" t="s">
        <v>7784</v>
      </c>
      <c r="P983" s="99" t="s">
        <v>262</v>
      </c>
      <c r="Q983" s="99" t="s">
        <v>80</v>
      </c>
      <c r="R983" s="99"/>
      <c r="S983" s="99"/>
    </row>
    <row r="984" spans="1:19" x14ac:dyDescent="0.25">
      <c r="A984" s="97" t="s">
        <v>3649</v>
      </c>
      <c r="B984" s="98"/>
      <c r="C984" s="99" t="s">
        <v>3729</v>
      </c>
      <c r="D984" s="43" t="s">
        <v>6441</v>
      </c>
      <c r="E984" s="99"/>
      <c r="F984" s="99"/>
      <c r="G984" s="43" t="s">
        <v>4933</v>
      </c>
      <c r="H984" s="43" t="s">
        <v>4934</v>
      </c>
      <c r="I984" s="99"/>
      <c r="J984" s="49" t="s">
        <v>6790</v>
      </c>
      <c r="K984" s="49"/>
      <c r="L984" s="43" t="s">
        <v>6769</v>
      </c>
      <c r="M984" s="127">
        <v>0</v>
      </c>
      <c r="N984" s="43" t="s">
        <v>7779</v>
      </c>
      <c r="O984" s="43" t="s">
        <v>7784</v>
      </c>
      <c r="P984" s="99" t="s">
        <v>5693</v>
      </c>
      <c r="Q984" s="99" t="s">
        <v>80</v>
      </c>
      <c r="R984" s="99"/>
      <c r="S984" s="99"/>
    </row>
    <row r="985" spans="1:19" x14ac:dyDescent="0.25">
      <c r="A985" s="97" t="s">
        <v>3649</v>
      </c>
      <c r="B985" s="98"/>
      <c r="C985" s="99" t="s">
        <v>3699</v>
      </c>
      <c r="D985" s="43" t="s">
        <v>6442</v>
      </c>
      <c r="E985" s="99"/>
      <c r="F985" s="99"/>
      <c r="G985" s="43" t="s">
        <v>4867</v>
      </c>
      <c r="H985" s="43" t="s">
        <v>4868</v>
      </c>
      <c r="I985" s="99"/>
      <c r="J985" s="49" t="s">
        <v>6790</v>
      </c>
      <c r="K985" s="49"/>
      <c r="L985" s="43" t="s">
        <v>6769</v>
      </c>
      <c r="M985" s="127">
        <v>0</v>
      </c>
      <c r="N985" s="43" t="s">
        <v>7779</v>
      </c>
      <c r="O985" s="43" t="s">
        <v>7784</v>
      </c>
      <c r="P985" s="99" t="s">
        <v>262</v>
      </c>
      <c r="Q985" s="99" t="s">
        <v>80</v>
      </c>
      <c r="R985" s="99"/>
      <c r="S985" s="99"/>
    </row>
    <row r="986" spans="1:19" x14ac:dyDescent="0.25">
      <c r="A986" s="97" t="s">
        <v>3649</v>
      </c>
      <c r="B986" s="98"/>
      <c r="C986" s="99" t="s">
        <v>3712</v>
      </c>
      <c r="D986" s="43" t="s">
        <v>6443</v>
      </c>
      <c r="E986" s="99"/>
      <c r="F986" s="99"/>
      <c r="G986" s="43" t="s">
        <v>4895</v>
      </c>
      <c r="H986" s="43" t="s">
        <v>4896</v>
      </c>
      <c r="I986" s="99"/>
      <c r="J986" s="49" t="s">
        <v>6790</v>
      </c>
      <c r="K986" s="49"/>
      <c r="L986" s="43" t="s">
        <v>6769</v>
      </c>
      <c r="M986" s="127">
        <v>0</v>
      </c>
      <c r="N986" s="43" t="s">
        <v>7779</v>
      </c>
      <c r="O986" s="43" t="s">
        <v>7784</v>
      </c>
      <c r="P986" s="99" t="s">
        <v>262</v>
      </c>
      <c r="Q986" s="99" t="s">
        <v>80</v>
      </c>
      <c r="R986" s="99"/>
      <c r="S986" s="99"/>
    </row>
    <row r="987" spans="1:19" x14ac:dyDescent="0.25">
      <c r="A987" s="97" t="s">
        <v>3649</v>
      </c>
      <c r="B987" s="98"/>
      <c r="C987" s="99" t="s">
        <v>3717</v>
      </c>
      <c r="D987" s="43" t="s">
        <v>6444</v>
      </c>
      <c r="E987" s="99"/>
      <c r="F987" s="99"/>
      <c r="G987" s="43" t="s">
        <v>4905</v>
      </c>
      <c r="H987" s="43" t="s">
        <v>4906</v>
      </c>
      <c r="I987" s="99"/>
      <c r="J987" s="49" t="s">
        <v>6790</v>
      </c>
      <c r="K987" s="49"/>
      <c r="L987" s="43" t="s">
        <v>6769</v>
      </c>
      <c r="M987" s="127">
        <v>0</v>
      </c>
      <c r="N987" s="43" t="s">
        <v>7779</v>
      </c>
      <c r="O987" s="43" t="s">
        <v>7784</v>
      </c>
      <c r="P987" s="99" t="s">
        <v>262</v>
      </c>
      <c r="Q987" s="99" t="s">
        <v>80</v>
      </c>
      <c r="R987" s="99"/>
      <c r="S987" s="99"/>
    </row>
    <row r="988" spans="1:19" x14ac:dyDescent="0.25">
      <c r="A988" s="97" t="s">
        <v>3649</v>
      </c>
      <c r="B988" s="98"/>
      <c r="C988" s="99" t="s">
        <v>3734</v>
      </c>
      <c r="D988" s="43" t="s">
        <v>6236</v>
      </c>
      <c r="E988" s="99"/>
      <c r="F988" s="99"/>
      <c r="G988" s="43" t="s">
        <v>4945</v>
      </c>
      <c r="H988" s="43" t="s">
        <v>4946</v>
      </c>
      <c r="I988" s="99"/>
      <c r="J988" s="49" t="s">
        <v>6790</v>
      </c>
      <c r="K988" s="49"/>
      <c r="L988" s="43" t="s">
        <v>6769</v>
      </c>
      <c r="M988" s="127">
        <v>0</v>
      </c>
      <c r="N988" s="43" t="s">
        <v>7779</v>
      </c>
      <c r="O988" s="43" t="s">
        <v>7784</v>
      </c>
      <c r="P988" s="99" t="s">
        <v>266</v>
      </c>
      <c r="Q988" s="99" t="s">
        <v>80</v>
      </c>
      <c r="R988" s="99"/>
      <c r="S988" s="99"/>
    </row>
    <row r="989" spans="1:19" x14ac:dyDescent="0.25">
      <c r="A989" s="97" t="s">
        <v>3649</v>
      </c>
      <c r="B989" s="98"/>
      <c r="C989" s="99" t="s">
        <v>3691</v>
      </c>
      <c r="D989" s="55" t="s">
        <v>6445</v>
      </c>
      <c r="E989" s="99"/>
      <c r="F989" s="99"/>
      <c r="G989" s="43" t="s">
        <v>4851</v>
      </c>
      <c r="H989" s="43" t="s">
        <v>4852</v>
      </c>
      <c r="I989" s="99"/>
      <c r="J989" s="49" t="s">
        <v>6790</v>
      </c>
      <c r="K989" s="49"/>
      <c r="L989" s="43" t="s">
        <v>6769</v>
      </c>
      <c r="M989" s="127">
        <v>0</v>
      </c>
      <c r="N989" s="43" t="s">
        <v>7779</v>
      </c>
      <c r="O989" s="43" t="s">
        <v>7784</v>
      </c>
      <c r="P989" s="99" t="s">
        <v>5691</v>
      </c>
      <c r="Q989" s="99" t="s">
        <v>80</v>
      </c>
      <c r="R989" s="99"/>
      <c r="S989" s="99"/>
    </row>
    <row r="990" spans="1:19" x14ac:dyDescent="0.25">
      <c r="A990" s="97" t="s">
        <v>3649</v>
      </c>
      <c r="B990" s="98"/>
      <c r="C990" s="99" t="s">
        <v>3701</v>
      </c>
      <c r="D990" s="55" t="s">
        <v>6448</v>
      </c>
      <c r="E990" s="99"/>
      <c r="F990" s="99"/>
      <c r="G990" s="43" t="s">
        <v>4871</v>
      </c>
      <c r="H990" s="43" t="s">
        <v>4872</v>
      </c>
      <c r="I990" s="99"/>
      <c r="J990" s="49" t="s">
        <v>6790</v>
      </c>
      <c r="K990" s="49"/>
      <c r="L990" s="43" t="s">
        <v>6769</v>
      </c>
      <c r="M990" s="127">
        <v>0</v>
      </c>
      <c r="N990" s="43" t="s">
        <v>7779</v>
      </c>
      <c r="O990" s="43" t="s">
        <v>7784</v>
      </c>
      <c r="P990" s="99" t="s">
        <v>262</v>
      </c>
      <c r="Q990" s="99" t="s">
        <v>80</v>
      </c>
      <c r="R990" s="99"/>
      <c r="S990" s="99"/>
    </row>
    <row r="991" spans="1:19" x14ac:dyDescent="0.25">
      <c r="A991" s="97" t="s">
        <v>3649</v>
      </c>
      <c r="B991" s="98"/>
      <c r="C991" s="99" t="s">
        <v>3755</v>
      </c>
      <c r="D991" s="43" t="s">
        <v>6237</v>
      </c>
      <c r="E991" s="99"/>
      <c r="F991" s="99"/>
      <c r="G991" s="43" t="s">
        <v>4991</v>
      </c>
      <c r="H991" s="43" t="s">
        <v>4992</v>
      </c>
      <c r="I991" s="99"/>
      <c r="J991" s="49" t="s">
        <v>6790</v>
      </c>
      <c r="K991" s="49"/>
      <c r="L991" s="43" t="s">
        <v>6769</v>
      </c>
      <c r="M991" s="127">
        <v>0</v>
      </c>
      <c r="N991" s="43" t="s">
        <v>7779</v>
      </c>
      <c r="O991" s="43" t="s">
        <v>7784</v>
      </c>
      <c r="P991" s="99" t="s">
        <v>156</v>
      </c>
      <c r="Q991" s="99" t="s">
        <v>80</v>
      </c>
      <c r="R991" s="99"/>
      <c r="S991" s="99"/>
    </row>
    <row r="992" spans="1:19" x14ac:dyDescent="0.25">
      <c r="A992" s="97" t="s">
        <v>3649</v>
      </c>
      <c r="B992" s="98"/>
      <c r="C992" s="99" t="s">
        <v>3754</v>
      </c>
      <c r="D992" s="43" t="s">
        <v>6446</v>
      </c>
      <c r="E992" s="99"/>
      <c r="F992" s="99"/>
      <c r="G992" s="43" t="s">
        <v>4989</v>
      </c>
      <c r="H992" s="43" t="s">
        <v>4990</v>
      </c>
      <c r="I992" s="99"/>
      <c r="J992" s="49" t="s">
        <v>6790</v>
      </c>
      <c r="K992" s="49"/>
      <c r="L992" s="99" t="s">
        <v>6769</v>
      </c>
      <c r="M992" s="100">
        <v>0</v>
      </c>
      <c r="N992" s="99" t="s">
        <v>7779</v>
      </c>
      <c r="O992" s="99" t="s">
        <v>7784</v>
      </c>
      <c r="P992" s="99" t="s">
        <v>163</v>
      </c>
      <c r="Q992" s="99" t="s">
        <v>80</v>
      </c>
      <c r="R992" s="99"/>
      <c r="S992" s="99"/>
    </row>
    <row r="993" spans="1:19" x14ac:dyDescent="0.25">
      <c r="A993" s="97" t="s">
        <v>3649</v>
      </c>
      <c r="B993" s="98"/>
      <c r="C993" s="99" t="s">
        <v>3700</v>
      </c>
      <c r="D993" s="55" t="s">
        <v>6447</v>
      </c>
      <c r="E993" s="99"/>
      <c r="F993" s="99"/>
      <c r="G993" s="43" t="s">
        <v>4869</v>
      </c>
      <c r="H993" s="43" t="s">
        <v>4870</v>
      </c>
      <c r="I993" s="99"/>
      <c r="J993" s="49" t="s">
        <v>6790</v>
      </c>
      <c r="K993" s="49"/>
      <c r="L993" s="43" t="s">
        <v>6769</v>
      </c>
      <c r="M993" s="127">
        <v>0</v>
      </c>
      <c r="N993" s="43" t="s">
        <v>7779</v>
      </c>
      <c r="O993" s="43" t="s">
        <v>7784</v>
      </c>
      <c r="P993" s="99" t="s">
        <v>262</v>
      </c>
      <c r="Q993" s="99" t="s">
        <v>80</v>
      </c>
      <c r="R993" s="99"/>
      <c r="S993" s="99"/>
    </row>
    <row r="994" spans="1:19" x14ac:dyDescent="0.25">
      <c r="A994" s="97" t="s">
        <v>3649</v>
      </c>
      <c r="B994" s="98"/>
      <c r="C994" s="99" t="s">
        <v>3667</v>
      </c>
      <c r="D994" s="55" t="s">
        <v>6449</v>
      </c>
      <c r="E994" s="99"/>
      <c r="F994" s="99"/>
      <c r="G994" s="43" t="s">
        <v>4804</v>
      </c>
      <c r="H994" s="43" t="s">
        <v>4805</v>
      </c>
      <c r="I994" s="99"/>
      <c r="J994" s="49" t="s">
        <v>6790</v>
      </c>
      <c r="K994" s="49"/>
      <c r="L994" s="99" t="s">
        <v>91</v>
      </c>
      <c r="M994" s="100">
        <v>0</v>
      </c>
      <c r="N994" s="99" t="s">
        <v>7779</v>
      </c>
      <c r="O994" s="99" t="s">
        <v>7784</v>
      </c>
      <c r="P994" s="99" t="s">
        <v>92</v>
      </c>
      <c r="Q994" s="99" t="s">
        <v>80</v>
      </c>
      <c r="R994" s="99"/>
      <c r="S994" s="99"/>
    </row>
    <row r="995" spans="1:19" x14ac:dyDescent="0.25">
      <c r="A995" s="97" t="s">
        <v>3649</v>
      </c>
      <c r="B995" s="98"/>
      <c r="C995" s="99" t="s">
        <v>3702</v>
      </c>
      <c r="D995" s="43" t="s">
        <v>6450</v>
      </c>
      <c r="E995" s="99"/>
      <c r="F995" s="99"/>
      <c r="G995" s="43" t="s">
        <v>4873</v>
      </c>
      <c r="H995" s="43" t="s">
        <v>4874</v>
      </c>
      <c r="I995" s="99"/>
      <c r="J995" s="49" t="s">
        <v>6790</v>
      </c>
      <c r="K995" s="49"/>
      <c r="L995" s="43" t="s">
        <v>6769</v>
      </c>
      <c r="M995" s="127">
        <v>0</v>
      </c>
      <c r="N995" s="43" t="s">
        <v>7779</v>
      </c>
      <c r="O995" s="43" t="s">
        <v>7784</v>
      </c>
      <c r="P995" s="99" t="s">
        <v>262</v>
      </c>
      <c r="Q995" s="99" t="s">
        <v>80</v>
      </c>
      <c r="R995" s="99"/>
      <c r="S995" s="99"/>
    </row>
    <row r="996" spans="1:19" x14ac:dyDescent="0.25">
      <c r="A996" s="97" t="s">
        <v>3649</v>
      </c>
      <c r="B996" s="98"/>
      <c r="C996" s="99" t="s">
        <v>3654</v>
      </c>
      <c r="D996" s="43" t="s">
        <v>6238</v>
      </c>
      <c r="E996" s="99"/>
      <c r="F996" s="99"/>
      <c r="G996" s="43" t="s">
        <v>4774</v>
      </c>
      <c r="H996" s="43" t="s">
        <v>4775</v>
      </c>
      <c r="I996" s="99"/>
      <c r="J996" s="49" t="s">
        <v>6790</v>
      </c>
      <c r="K996" s="49"/>
      <c r="L996" s="43" t="s">
        <v>6769</v>
      </c>
      <c r="M996" s="127">
        <v>0</v>
      </c>
      <c r="N996" s="43" t="s">
        <v>7779</v>
      </c>
      <c r="O996" s="43" t="s">
        <v>7784</v>
      </c>
      <c r="P996" s="99" t="s">
        <v>195</v>
      </c>
      <c r="Q996" s="99" t="s">
        <v>80</v>
      </c>
      <c r="R996" s="99"/>
      <c r="S996" s="99"/>
    </row>
    <row r="997" spans="1:19" x14ac:dyDescent="0.25">
      <c r="A997" s="97" t="s">
        <v>3649</v>
      </c>
      <c r="B997" s="98"/>
      <c r="C997" s="99" t="s">
        <v>1424</v>
      </c>
      <c r="D997" s="43" t="s">
        <v>6451</v>
      </c>
      <c r="E997" s="99"/>
      <c r="F997" s="99"/>
      <c r="G997" s="43" t="s">
        <v>4993</v>
      </c>
      <c r="H997" s="43" t="s">
        <v>4994</v>
      </c>
      <c r="I997" s="99"/>
      <c r="J997" s="49" t="s">
        <v>6790</v>
      </c>
      <c r="K997" s="49"/>
      <c r="L997" s="99" t="s">
        <v>6769</v>
      </c>
      <c r="M997" s="100">
        <v>0</v>
      </c>
      <c r="N997" s="99" t="s">
        <v>7779</v>
      </c>
      <c r="O997" s="99" t="s">
        <v>7784</v>
      </c>
      <c r="P997" s="99" t="s">
        <v>163</v>
      </c>
      <c r="Q997" s="99" t="s">
        <v>80</v>
      </c>
      <c r="R997" s="99"/>
      <c r="S997" s="99"/>
    </row>
    <row r="998" spans="1:19" x14ac:dyDescent="0.25">
      <c r="A998" s="97" t="s">
        <v>3649</v>
      </c>
      <c r="B998" s="98"/>
      <c r="C998" s="99" t="s">
        <v>3765</v>
      </c>
      <c r="D998" s="43" t="s">
        <v>6452</v>
      </c>
      <c r="E998" s="99"/>
      <c r="F998" s="99"/>
      <c r="G998" s="43" t="s">
        <v>5015</v>
      </c>
      <c r="H998" s="43" t="s">
        <v>5016</v>
      </c>
      <c r="I998" s="99"/>
      <c r="J998" s="49" t="s">
        <v>6790</v>
      </c>
      <c r="K998" s="49"/>
      <c r="L998" s="99" t="s">
        <v>6769</v>
      </c>
      <c r="M998" s="100">
        <v>0</v>
      </c>
      <c r="N998" s="99" t="s">
        <v>7779</v>
      </c>
      <c r="O998" s="99" t="s">
        <v>7784</v>
      </c>
      <c r="P998" s="99" t="s">
        <v>5699</v>
      </c>
      <c r="Q998" s="99" t="s">
        <v>80</v>
      </c>
      <c r="R998" s="99"/>
      <c r="S998" s="99"/>
    </row>
    <row r="999" spans="1:19" x14ac:dyDescent="0.25">
      <c r="A999" s="97" t="s">
        <v>3649</v>
      </c>
      <c r="B999" s="98"/>
      <c r="C999" s="99" t="s">
        <v>3760</v>
      </c>
      <c r="D999" s="43" t="s">
        <v>6453</v>
      </c>
      <c r="E999" s="99"/>
      <c r="F999" s="99"/>
      <c r="G999" s="43" t="s">
        <v>5005</v>
      </c>
      <c r="H999" s="43" t="s">
        <v>5006</v>
      </c>
      <c r="I999" s="99"/>
      <c r="J999" s="49" t="s">
        <v>6790</v>
      </c>
      <c r="K999" s="49"/>
      <c r="L999" s="99" t="s">
        <v>6769</v>
      </c>
      <c r="M999" s="100">
        <v>0</v>
      </c>
      <c r="N999" s="99" t="s">
        <v>7779</v>
      </c>
      <c r="O999" s="99" t="s">
        <v>7784</v>
      </c>
      <c r="P999" s="99" t="s">
        <v>5697</v>
      </c>
      <c r="Q999" s="99" t="s">
        <v>80</v>
      </c>
      <c r="R999" s="99"/>
      <c r="S999" s="99"/>
    </row>
    <row r="1000" spans="1:19" x14ac:dyDescent="0.25">
      <c r="A1000" s="97" t="s">
        <v>3649</v>
      </c>
      <c r="B1000" s="98"/>
      <c r="C1000" s="99" t="s">
        <v>3764</v>
      </c>
      <c r="D1000" s="43" t="s">
        <v>6454</v>
      </c>
      <c r="E1000" s="99"/>
      <c r="F1000" s="99"/>
      <c r="G1000" s="43" t="s">
        <v>5013</v>
      </c>
      <c r="H1000" s="43" t="s">
        <v>5014</v>
      </c>
      <c r="I1000" s="99"/>
      <c r="J1000" s="49" t="s">
        <v>6790</v>
      </c>
      <c r="K1000" s="49"/>
      <c r="L1000" s="99" t="s">
        <v>6769</v>
      </c>
      <c r="M1000" s="100">
        <v>0</v>
      </c>
      <c r="N1000" s="99" t="s">
        <v>7779</v>
      </c>
      <c r="O1000" s="99" t="s">
        <v>7784</v>
      </c>
      <c r="P1000" s="99" t="s">
        <v>5698</v>
      </c>
      <c r="Q1000" s="99" t="s">
        <v>80</v>
      </c>
      <c r="R1000" s="99"/>
      <c r="S1000" s="99"/>
    </row>
    <row r="1001" spans="1:19" x14ac:dyDescent="0.25">
      <c r="A1001" s="97" t="s">
        <v>3649</v>
      </c>
      <c r="B1001" s="98"/>
      <c r="C1001" s="99" t="s">
        <v>3655</v>
      </c>
      <c r="D1001" s="43" t="s">
        <v>6239</v>
      </c>
      <c r="E1001" s="99"/>
      <c r="F1001" s="99"/>
      <c r="G1001" s="43" t="s">
        <v>4776</v>
      </c>
      <c r="H1001" s="43" t="s">
        <v>4777</v>
      </c>
      <c r="I1001" s="99"/>
      <c r="J1001" s="49" t="s">
        <v>6790</v>
      </c>
      <c r="K1001" s="49"/>
      <c r="L1001" s="43" t="s">
        <v>6769</v>
      </c>
      <c r="M1001" s="127">
        <v>0</v>
      </c>
      <c r="N1001" s="43" t="s">
        <v>7779</v>
      </c>
      <c r="O1001" s="43" t="s">
        <v>7784</v>
      </c>
      <c r="P1001" s="99" t="s">
        <v>195</v>
      </c>
      <c r="Q1001" s="99" t="s">
        <v>80</v>
      </c>
      <c r="R1001" s="99"/>
      <c r="S1001" s="99"/>
    </row>
    <row r="1002" spans="1:19" x14ac:dyDescent="0.25">
      <c r="A1002" s="97" t="s">
        <v>3649</v>
      </c>
      <c r="B1002" s="98"/>
      <c r="C1002" s="99" t="s">
        <v>1428</v>
      </c>
      <c r="D1002" s="43" t="s">
        <v>6455</v>
      </c>
      <c r="E1002" s="99"/>
      <c r="F1002" s="99"/>
      <c r="G1002" s="43" t="s">
        <v>4953</v>
      </c>
      <c r="H1002" s="43" t="s">
        <v>4954</v>
      </c>
      <c r="I1002" s="99"/>
      <c r="J1002" s="49" t="s">
        <v>6790</v>
      </c>
      <c r="K1002" s="49"/>
      <c r="L1002" s="43" t="s">
        <v>6769</v>
      </c>
      <c r="M1002" s="127">
        <v>0</v>
      </c>
      <c r="N1002" s="43" t="s">
        <v>7779</v>
      </c>
      <c r="O1002" s="43" t="s">
        <v>7784</v>
      </c>
      <c r="P1002" s="99" t="s">
        <v>1418</v>
      </c>
      <c r="Q1002" s="99" t="s">
        <v>80</v>
      </c>
      <c r="R1002" s="99"/>
      <c r="S1002" s="99"/>
    </row>
    <row r="1003" spans="1:19" x14ac:dyDescent="0.25">
      <c r="A1003" s="97" t="s">
        <v>3649</v>
      </c>
      <c r="B1003" s="98"/>
      <c r="C1003" s="99" t="s">
        <v>3736</v>
      </c>
      <c r="D1003" s="43" t="s">
        <v>6456</v>
      </c>
      <c r="E1003" s="99"/>
      <c r="F1003" s="99"/>
      <c r="G1003" s="43" t="s">
        <v>4949</v>
      </c>
      <c r="H1003" s="43" t="s">
        <v>4950</v>
      </c>
      <c r="I1003" s="99"/>
      <c r="J1003" s="49" t="s">
        <v>6790</v>
      </c>
      <c r="K1003" s="49"/>
      <c r="L1003" s="43" t="s">
        <v>6769</v>
      </c>
      <c r="M1003" s="127">
        <v>0</v>
      </c>
      <c r="N1003" s="43" t="s">
        <v>7779</v>
      </c>
      <c r="O1003" s="43" t="s">
        <v>7784</v>
      </c>
      <c r="P1003" s="99" t="s">
        <v>266</v>
      </c>
      <c r="Q1003" s="99" t="s">
        <v>80</v>
      </c>
      <c r="R1003" s="99"/>
      <c r="S1003" s="99"/>
    </row>
    <row r="1004" spans="1:19" x14ac:dyDescent="0.25">
      <c r="A1004" s="97" t="s">
        <v>3649</v>
      </c>
      <c r="B1004" s="98"/>
      <c r="C1004" s="99" t="s">
        <v>3660</v>
      </c>
      <c r="D1004" s="43" t="s">
        <v>6457</v>
      </c>
      <c r="E1004" s="99"/>
      <c r="F1004" s="99"/>
      <c r="G1004" s="43" t="s">
        <v>4788</v>
      </c>
      <c r="H1004" s="43" t="s">
        <v>4789</v>
      </c>
      <c r="I1004" s="99"/>
      <c r="J1004" s="49" t="s">
        <v>6790</v>
      </c>
      <c r="K1004" s="49"/>
      <c r="L1004" s="43" t="s">
        <v>6769</v>
      </c>
      <c r="M1004" s="127">
        <v>0</v>
      </c>
      <c r="N1004" s="43" t="s">
        <v>7779</v>
      </c>
      <c r="O1004" s="43" t="s">
        <v>7784</v>
      </c>
      <c r="P1004" s="99" t="s">
        <v>5680</v>
      </c>
      <c r="Q1004" s="99" t="s">
        <v>80</v>
      </c>
      <c r="R1004" s="99"/>
      <c r="S1004" s="99"/>
    </row>
    <row r="1005" spans="1:19" x14ac:dyDescent="0.25">
      <c r="A1005" s="97" t="s">
        <v>3649</v>
      </c>
      <c r="B1005" s="98"/>
      <c r="C1005" s="99" t="s">
        <v>3683</v>
      </c>
      <c r="D1005" s="43" t="s">
        <v>6458</v>
      </c>
      <c r="E1005" s="99"/>
      <c r="F1005" s="99"/>
      <c r="G1005" s="43" t="s">
        <v>4836</v>
      </c>
      <c r="H1005" s="43" t="s">
        <v>4837</v>
      </c>
      <c r="I1005" s="99"/>
      <c r="J1005" s="49" t="s">
        <v>6790</v>
      </c>
      <c r="K1005" s="49"/>
      <c r="L1005" s="43" t="s">
        <v>6769</v>
      </c>
      <c r="M1005" s="127">
        <v>0</v>
      </c>
      <c r="N1005" s="43" t="s">
        <v>7779</v>
      </c>
      <c r="O1005" s="43" t="s">
        <v>7784</v>
      </c>
      <c r="P1005" s="99" t="s">
        <v>5689</v>
      </c>
      <c r="Q1005" s="99" t="s">
        <v>80</v>
      </c>
      <c r="R1005" s="99"/>
      <c r="S1005" s="99"/>
    </row>
    <row r="1006" spans="1:19" x14ac:dyDescent="0.25">
      <c r="A1006" s="97" t="s">
        <v>3649</v>
      </c>
      <c r="B1006" s="98"/>
      <c r="C1006" s="99" t="s">
        <v>3668</v>
      </c>
      <c r="D1006" s="55" t="s">
        <v>6459</v>
      </c>
      <c r="E1006" s="99"/>
      <c r="F1006" s="99"/>
      <c r="G1006" s="43" t="s">
        <v>4806</v>
      </c>
      <c r="H1006" s="43" t="s">
        <v>4807</v>
      </c>
      <c r="I1006" s="99"/>
      <c r="J1006" s="49" t="s">
        <v>6790</v>
      </c>
      <c r="K1006" s="49"/>
      <c r="L1006" s="99" t="s">
        <v>91</v>
      </c>
      <c r="M1006" s="100">
        <v>0</v>
      </c>
      <c r="N1006" s="99" t="s">
        <v>7779</v>
      </c>
      <c r="O1006" s="99" t="s">
        <v>7784</v>
      </c>
      <c r="P1006" s="99" t="s">
        <v>92</v>
      </c>
      <c r="Q1006" s="99" t="s">
        <v>80</v>
      </c>
      <c r="R1006" s="99"/>
      <c r="S1006" s="99"/>
    </row>
    <row r="1007" spans="1:19" x14ac:dyDescent="0.25">
      <c r="A1007" s="97" t="s">
        <v>3649</v>
      </c>
      <c r="B1007" s="98"/>
      <c r="C1007" s="99" t="s">
        <v>3671</v>
      </c>
      <c r="D1007" s="55" t="s">
        <v>6460</v>
      </c>
      <c r="E1007" s="99"/>
      <c r="F1007" s="99"/>
      <c r="G1007" s="43" t="s">
        <v>4812</v>
      </c>
      <c r="H1007" s="43" t="s">
        <v>4813</v>
      </c>
      <c r="I1007" s="99"/>
      <c r="J1007" s="49" t="s">
        <v>6790</v>
      </c>
      <c r="K1007" s="49"/>
      <c r="L1007" s="99" t="s">
        <v>91</v>
      </c>
      <c r="M1007" s="100">
        <v>0</v>
      </c>
      <c r="N1007" s="99" t="s">
        <v>7779</v>
      </c>
      <c r="O1007" s="99" t="s">
        <v>7784</v>
      </c>
      <c r="P1007" s="99" t="s">
        <v>92</v>
      </c>
      <c r="Q1007" s="99" t="s">
        <v>80</v>
      </c>
      <c r="R1007" s="99"/>
      <c r="S1007" s="99"/>
    </row>
    <row r="1008" spans="1:19" x14ac:dyDescent="0.25">
      <c r="A1008" s="97" t="s">
        <v>3649</v>
      </c>
      <c r="B1008" s="98"/>
      <c r="C1008" s="99" t="s">
        <v>3670</v>
      </c>
      <c r="D1008" s="55" t="s">
        <v>6461</v>
      </c>
      <c r="E1008" s="99"/>
      <c r="F1008" s="99"/>
      <c r="G1008" s="43" t="s">
        <v>4810</v>
      </c>
      <c r="H1008" s="43" t="s">
        <v>4811</v>
      </c>
      <c r="I1008" s="99"/>
      <c r="J1008" s="49" t="s">
        <v>6790</v>
      </c>
      <c r="K1008" s="49"/>
      <c r="L1008" s="99" t="s">
        <v>91</v>
      </c>
      <c r="M1008" s="100">
        <v>0</v>
      </c>
      <c r="N1008" s="99" t="s">
        <v>7779</v>
      </c>
      <c r="O1008" s="99" t="s">
        <v>7784</v>
      </c>
      <c r="P1008" s="99" t="s">
        <v>92</v>
      </c>
      <c r="Q1008" s="99" t="s">
        <v>80</v>
      </c>
      <c r="R1008" s="99"/>
      <c r="S1008" s="99"/>
    </row>
    <row r="1009" spans="1:19" x14ac:dyDescent="0.25">
      <c r="A1009" s="97" t="s">
        <v>3649</v>
      </c>
      <c r="B1009" s="98"/>
      <c r="C1009" s="99" t="s">
        <v>3669</v>
      </c>
      <c r="D1009" s="55" t="s">
        <v>6462</v>
      </c>
      <c r="E1009" s="99"/>
      <c r="F1009" s="99"/>
      <c r="G1009" s="43" t="s">
        <v>4808</v>
      </c>
      <c r="H1009" s="43" t="s">
        <v>4809</v>
      </c>
      <c r="I1009" s="99"/>
      <c r="J1009" s="49" t="s">
        <v>6790</v>
      </c>
      <c r="K1009" s="49"/>
      <c r="L1009" s="103" t="s">
        <v>91</v>
      </c>
      <c r="M1009" s="119">
        <v>0</v>
      </c>
      <c r="N1009" s="103" t="s">
        <v>7779</v>
      </c>
      <c r="O1009" s="103" t="s">
        <v>7784</v>
      </c>
      <c r="P1009" s="99" t="s">
        <v>92</v>
      </c>
      <c r="Q1009" s="99" t="s">
        <v>80</v>
      </c>
      <c r="R1009" s="99"/>
      <c r="S1009" s="99"/>
    </row>
    <row r="1010" spans="1:19" x14ac:dyDescent="0.25">
      <c r="A1010" s="97" t="s">
        <v>3649</v>
      </c>
      <c r="B1010" s="98"/>
      <c r="C1010" s="99" t="s">
        <v>1425</v>
      </c>
      <c r="D1010" s="43" t="s">
        <v>6463</v>
      </c>
      <c r="E1010" s="99"/>
      <c r="F1010" s="99"/>
      <c r="G1010" s="43" t="s">
        <v>5019</v>
      </c>
      <c r="H1010" s="43" t="s">
        <v>5020</v>
      </c>
      <c r="I1010" s="99"/>
      <c r="J1010" s="49" t="s">
        <v>6790</v>
      </c>
      <c r="K1010" s="49"/>
      <c r="L1010" s="43" t="s">
        <v>6769</v>
      </c>
      <c r="M1010" s="127">
        <v>0</v>
      </c>
      <c r="N1010" s="43" t="s">
        <v>7779</v>
      </c>
      <c r="O1010" s="43" t="s">
        <v>7784</v>
      </c>
      <c r="P1010" s="99" t="s">
        <v>157</v>
      </c>
      <c r="Q1010" s="99" t="s">
        <v>80</v>
      </c>
      <c r="R1010" s="99"/>
      <c r="S1010" s="99"/>
    </row>
    <row r="1011" spans="1:19" x14ac:dyDescent="0.25">
      <c r="A1011" s="97" t="s">
        <v>3649</v>
      </c>
      <c r="B1011" s="98"/>
      <c r="C1011" s="99" t="s">
        <v>3706</v>
      </c>
      <c r="D1011" s="43" t="s">
        <v>6464</v>
      </c>
      <c r="E1011" s="99"/>
      <c r="F1011" s="99"/>
      <c r="G1011" s="43" t="s">
        <v>4881</v>
      </c>
      <c r="H1011" s="43" t="s">
        <v>4882</v>
      </c>
      <c r="I1011" s="99"/>
      <c r="J1011" s="49" t="s">
        <v>6790</v>
      </c>
      <c r="K1011" s="49"/>
      <c r="L1011" s="43" t="s">
        <v>6769</v>
      </c>
      <c r="M1011" s="127">
        <v>0</v>
      </c>
      <c r="N1011" s="43" t="s">
        <v>7779</v>
      </c>
      <c r="O1011" s="43" t="s">
        <v>7784</v>
      </c>
      <c r="P1011" s="99" t="s">
        <v>262</v>
      </c>
      <c r="Q1011" s="99" t="s">
        <v>80</v>
      </c>
      <c r="R1011" s="99"/>
      <c r="S1011" s="99"/>
    </row>
    <row r="1012" spans="1:19" x14ac:dyDescent="0.25">
      <c r="A1012" s="97" t="s">
        <v>3649</v>
      </c>
      <c r="B1012" s="98"/>
      <c r="C1012" s="99" t="s">
        <v>3740</v>
      </c>
      <c r="D1012" s="43" t="s">
        <v>6465</v>
      </c>
      <c r="E1012" s="99"/>
      <c r="F1012" s="99"/>
      <c r="G1012" s="43" t="s">
        <v>4959</v>
      </c>
      <c r="H1012" s="43" t="s">
        <v>4960</v>
      </c>
      <c r="I1012" s="99"/>
      <c r="J1012" s="49" t="s">
        <v>6790</v>
      </c>
      <c r="K1012" s="49"/>
      <c r="L1012" s="43" t="s">
        <v>6769</v>
      </c>
      <c r="M1012" s="127">
        <v>0</v>
      </c>
      <c r="N1012" s="43" t="s">
        <v>7779</v>
      </c>
      <c r="O1012" s="43" t="s">
        <v>7784</v>
      </c>
      <c r="P1012" s="99" t="s">
        <v>5677</v>
      </c>
      <c r="Q1012" s="99" t="s">
        <v>80</v>
      </c>
      <c r="R1012" s="99"/>
      <c r="S1012" s="99"/>
    </row>
    <row r="1013" spans="1:19" x14ac:dyDescent="0.25">
      <c r="A1013" s="97" t="s">
        <v>3649</v>
      </c>
      <c r="B1013" s="98"/>
      <c r="C1013" s="99" t="s">
        <v>3751</v>
      </c>
      <c r="D1013" s="43" t="s">
        <v>6466</v>
      </c>
      <c r="E1013" s="99"/>
      <c r="F1013" s="99"/>
      <c r="G1013" s="43" t="s">
        <v>4983</v>
      </c>
      <c r="H1013" s="43" t="s">
        <v>4984</v>
      </c>
      <c r="I1013" s="99"/>
      <c r="J1013" s="49" t="s">
        <v>6790</v>
      </c>
      <c r="K1013" s="49"/>
      <c r="L1013" s="99" t="s">
        <v>6769</v>
      </c>
      <c r="M1013" s="100">
        <v>0</v>
      </c>
      <c r="N1013" s="99" t="s">
        <v>7779</v>
      </c>
      <c r="O1013" s="99" t="s">
        <v>7784</v>
      </c>
      <c r="P1013" s="99" t="s">
        <v>5696</v>
      </c>
      <c r="Q1013" s="99" t="s">
        <v>80</v>
      </c>
      <c r="R1013" s="99"/>
      <c r="S1013" s="99"/>
    </row>
    <row r="1014" spans="1:19" x14ac:dyDescent="0.25">
      <c r="A1014" s="97" t="s">
        <v>3649</v>
      </c>
      <c r="B1014" s="98"/>
      <c r="C1014" s="99" t="s">
        <v>3737</v>
      </c>
      <c r="D1014" s="43" t="s">
        <v>6467</v>
      </c>
      <c r="E1014" s="99"/>
      <c r="F1014" s="99"/>
      <c r="G1014" s="43" t="s">
        <v>4951</v>
      </c>
      <c r="H1014" s="43" t="s">
        <v>4952</v>
      </c>
      <c r="I1014" s="99"/>
      <c r="J1014" s="49" t="s">
        <v>6790</v>
      </c>
      <c r="K1014" s="49"/>
      <c r="L1014" s="43" t="s">
        <v>6769</v>
      </c>
      <c r="M1014" s="127">
        <v>0</v>
      </c>
      <c r="N1014" s="43" t="s">
        <v>7779</v>
      </c>
      <c r="O1014" s="43" t="s">
        <v>7784</v>
      </c>
      <c r="P1014" s="99" t="s">
        <v>266</v>
      </c>
      <c r="Q1014" s="99" t="s">
        <v>80</v>
      </c>
      <c r="R1014" s="99"/>
      <c r="S1014" s="99"/>
    </row>
    <row r="1015" spans="1:19" x14ac:dyDescent="0.25">
      <c r="A1015" s="97" t="s">
        <v>3649</v>
      </c>
      <c r="B1015" s="98"/>
      <c r="C1015" s="99" t="s">
        <v>3663</v>
      </c>
      <c r="D1015" s="43" t="s">
        <v>6403</v>
      </c>
      <c r="E1015" s="99"/>
      <c r="F1015" s="99"/>
      <c r="G1015" s="43" t="s">
        <v>4794</v>
      </c>
      <c r="H1015" s="43" t="s">
        <v>4795</v>
      </c>
      <c r="I1015" s="99"/>
      <c r="J1015" s="49" t="s">
        <v>6790</v>
      </c>
      <c r="K1015" s="49"/>
      <c r="L1015" s="43" t="s">
        <v>6769</v>
      </c>
      <c r="M1015" s="127">
        <v>0</v>
      </c>
      <c r="N1015" s="43" t="s">
        <v>7779</v>
      </c>
      <c r="O1015" s="43" t="s">
        <v>7784</v>
      </c>
      <c r="P1015" s="99" t="s">
        <v>5683</v>
      </c>
      <c r="Q1015" s="99" t="s">
        <v>80</v>
      </c>
      <c r="R1015" s="99"/>
      <c r="S1015" s="99"/>
    </row>
    <row r="1016" spans="1:19" x14ac:dyDescent="0.25">
      <c r="A1016" s="97" t="s">
        <v>3649</v>
      </c>
      <c r="B1016" s="98"/>
      <c r="C1016" s="99" t="s">
        <v>3665</v>
      </c>
      <c r="D1016" s="43" t="s">
        <v>6404</v>
      </c>
      <c r="E1016" s="99"/>
      <c r="F1016" s="99"/>
      <c r="G1016" s="43" t="s">
        <v>4800</v>
      </c>
      <c r="H1016" s="43" t="s">
        <v>4801</v>
      </c>
      <c r="I1016" s="99"/>
      <c r="J1016" s="49" t="s">
        <v>6790</v>
      </c>
      <c r="K1016" s="49"/>
      <c r="L1016" s="43" t="s">
        <v>6769</v>
      </c>
      <c r="M1016" s="127">
        <v>0</v>
      </c>
      <c r="N1016" s="43" t="s">
        <v>7779</v>
      </c>
      <c r="O1016" s="43" t="s">
        <v>7784</v>
      </c>
      <c r="P1016" s="99" t="s">
        <v>5684</v>
      </c>
      <c r="Q1016" s="99" t="s">
        <v>80</v>
      </c>
      <c r="R1016" s="99"/>
      <c r="S1016" s="99"/>
    </row>
    <row r="1017" spans="1:19" x14ac:dyDescent="0.25">
      <c r="A1017" s="97" t="s">
        <v>3649</v>
      </c>
      <c r="B1017" s="98"/>
      <c r="C1017" s="99" t="s">
        <v>3664</v>
      </c>
      <c r="D1017" s="43" t="s">
        <v>6240</v>
      </c>
      <c r="E1017" s="99"/>
      <c r="F1017" s="99"/>
      <c r="G1017" s="43" t="s">
        <v>4798</v>
      </c>
      <c r="H1017" s="43" t="s">
        <v>4799</v>
      </c>
      <c r="I1017" s="99"/>
      <c r="J1017" s="49" t="s">
        <v>6790</v>
      </c>
      <c r="K1017" s="49"/>
      <c r="L1017" s="43" t="s">
        <v>6769</v>
      </c>
      <c r="M1017" s="127">
        <v>0</v>
      </c>
      <c r="N1017" s="43" t="s">
        <v>7779</v>
      </c>
      <c r="O1017" s="43" t="s">
        <v>7784</v>
      </c>
      <c r="P1017" s="99" t="s">
        <v>5684</v>
      </c>
      <c r="Q1017" s="99" t="s">
        <v>80</v>
      </c>
      <c r="R1017" s="99"/>
      <c r="S1017" s="99"/>
    </row>
    <row r="1018" spans="1:19" x14ac:dyDescent="0.25">
      <c r="A1018" s="97" t="s">
        <v>3649</v>
      </c>
      <c r="B1018" s="98"/>
      <c r="C1018" s="99" t="s">
        <v>3666</v>
      </c>
      <c r="D1018" s="43" t="s">
        <v>6241</v>
      </c>
      <c r="E1018" s="99"/>
      <c r="F1018" s="99"/>
      <c r="G1018" s="43" t="s">
        <v>4802</v>
      </c>
      <c r="H1018" s="43" t="s">
        <v>4803</v>
      </c>
      <c r="I1018" s="99"/>
      <c r="J1018" s="49" t="s">
        <v>6790</v>
      </c>
      <c r="K1018" s="49"/>
      <c r="L1018" s="43" t="s">
        <v>6769</v>
      </c>
      <c r="M1018" s="127">
        <v>0</v>
      </c>
      <c r="N1018" s="43" t="s">
        <v>7779</v>
      </c>
      <c r="O1018" s="43" t="s">
        <v>7784</v>
      </c>
      <c r="P1018" s="99" t="s">
        <v>5685</v>
      </c>
      <c r="Q1018" s="99" t="s">
        <v>80</v>
      </c>
      <c r="R1018" s="99"/>
      <c r="S1018" s="99"/>
    </row>
    <row r="1019" spans="1:19" x14ac:dyDescent="0.25">
      <c r="A1019" s="97" t="s">
        <v>3649</v>
      </c>
      <c r="B1019" s="98"/>
      <c r="C1019" s="99" t="s">
        <v>3652</v>
      </c>
      <c r="D1019" s="43" t="s">
        <v>6468</v>
      </c>
      <c r="E1019" s="99"/>
      <c r="F1019" s="99"/>
      <c r="G1019" s="43" t="s">
        <v>4770</v>
      </c>
      <c r="H1019" s="43" t="s">
        <v>4771</v>
      </c>
      <c r="I1019" s="99"/>
      <c r="J1019" s="49" t="s">
        <v>6790</v>
      </c>
      <c r="K1019" s="49"/>
      <c r="L1019" s="43" t="s">
        <v>6769</v>
      </c>
      <c r="M1019" s="127">
        <v>0</v>
      </c>
      <c r="N1019" s="43" t="s">
        <v>7779</v>
      </c>
      <c r="O1019" s="43" t="s">
        <v>7784</v>
      </c>
      <c r="P1019" s="99" t="s">
        <v>195</v>
      </c>
      <c r="Q1019" s="99" t="s">
        <v>80</v>
      </c>
      <c r="R1019" s="99"/>
      <c r="S1019" s="99"/>
    </row>
    <row r="1020" spans="1:19" x14ac:dyDescent="0.25">
      <c r="A1020" s="97" t="s">
        <v>3649</v>
      </c>
      <c r="B1020" s="98"/>
      <c r="C1020" s="99" t="s">
        <v>3727</v>
      </c>
      <c r="D1020" s="43" t="s">
        <v>6469</v>
      </c>
      <c r="E1020" s="99"/>
      <c r="F1020" s="99"/>
      <c r="G1020" s="43" t="s">
        <v>4929</v>
      </c>
      <c r="H1020" s="43" t="s">
        <v>4930</v>
      </c>
      <c r="I1020" s="99"/>
      <c r="J1020" s="49" t="s">
        <v>6790</v>
      </c>
      <c r="K1020" s="49"/>
      <c r="L1020" s="43" t="s">
        <v>6769</v>
      </c>
      <c r="M1020" s="127">
        <v>0</v>
      </c>
      <c r="N1020" s="43" t="s">
        <v>7779</v>
      </c>
      <c r="O1020" s="43" t="s">
        <v>7784</v>
      </c>
      <c r="P1020" s="99" t="s">
        <v>262</v>
      </c>
      <c r="Q1020" s="99" t="s">
        <v>80</v>
      </c>
      <c r="R1020" s="99"/>
      <c r="S1020" s="99"/>
    </row>
    <row r="1021" spans="1:19" x14ac:dyDescent="0.25">
      <c r="A1021" s="97" t="s">
        <v>3649</v>
      </c>
      <c r="B1021" s="98"/>
      <c r="C1021" s="99" t="s">
        <v>3686</v>
      </c>
      <c r="D1021" s="43" t="s">
        <v>6470</v>
      </c>
      <c r="E1021" s="99"/>
      <c r="F1021" s="99"/>
      <c r="G1021" s="43" t="s">
        <v>4841</v>
      </c>
      <c r="H1021" s="43" t="s">
        <v>4842</v>
      </c>
      <c r="I1021" s="99"/>
      <c r="J1021" s="49" t="s">
        <v>6790</v>
      </c>
      <c r="K1021" s="49"/>
      <c r="L1021" s="43" t="s">
        <v>6769</v>
      </c>
      <c r="M1021" s="127">
        <v>0</v>
      </c>
      <c r="N1021" s="43" t="s">
        <v>7779</v>
      </c>
      <c r="O1021" s="43" t="s">
        <v>7784</v>
      </c>
      <c r="P1021" s="99" t="s">
        <v>5672</v>
      </c>
      <c r="Q1021" s="99" t="s">
        <v>80</v>
      </c>
      <c r="R1021" s="99"/>
      <c r="S1021" s="99"/>
    </row>
    <row r="1022" spans="1:19" x14ac:dyDescent="0.25">
      <c r="A1022" s="97" t="s">
        <v>3649</v>
      </c>
      <c r="B1022" s="98"/>
      <c r="C1022" s="99" t="s">
        <v>3750</v>
      </c>
      <c r="D1022" s="43" t="s">
        <v>6471</v>
      </c>
      <c r="E1022" s="99"/>
      <c r="F1022" s="99"/>
      <c r="G1022" s="43" t="s">
        <v>4981</v>
      </c>
      <c r="H1022" s="43" t="s">
        <v>4982</v>
      </c>
      <c r="I1022" s="99"/>
      <c r="J1022" s="49" t="s">
        <v>6790</v>
      </c>
      <c r="K1022" s="49"/>
      <c r="L1022" s="99" t="s">
        <v>6769</v>
      </c>
      <c r="M1022" s="100">
        <v>0</v>
      </c>
      <c r="N1022" s="99" t="s">
        <v>7779</v>
      </c>
      <c r="O1022" s="99" t="s">
        <v>7784</v>
      </c>
      <c r="P1022" s="99" t="s">
        <v>5696</v>
      </c>
      <c r="Q1022" s="99" t="s">
        <v>80</v>
      </c>
      <c r="R1022" s="99"/>
      <c r="S1022" s="99"/>
    </row>
    <row r="1023" spans="1:19" x14ac:dyDescent="0.25">
      <c r="A1023" s="97" t="s">
        <v>3649</v>
      </c>
      <c r="B1023" s="98"/>
      <c r="C1023" s="99" t="s">
        <v>3672</v>
      </c>
      <c r="D1023" s="55" t="s">
        <v>6786</v>
      </c>
      <c r="E1023" s="99"/>
      <c r="F1023" s="99"/>
      <c r="G1023" s="43" t="s">
        <v>4814</v>
      </c>
      <c r="H1023" s="43" t="s">
        <v>4815</v>
      </c>
      <c r="I1023" s="99"/>
      <c r="J1023" s="49" t="s">
        <v>6790</v>
      </c>
      <c r="K1023" s="49"/>
      <c r="L1023" s="99" t="s">
        <v>91</v>
      </c>
      <c r="M1023" s="100">
        <v>0</v>
      </c>
      <c r="N1023" s="99" t="s">
        <v>7779</v>
      </c>
      <c r="O1023" s="99" t="s">
        <v>7784</v>
      </c>
      <c r="P1023" s="99" t="s">
        <v>92</v>
      </c>
      <c r="Q1023" s="99" t="s">
        <v>80</v>
      </c>
      <c r="R1023" s="99"/>
      <c r="S1023" s="99" t="s">
        <v>6472</v>
      </c>
    </row>
    <row r="1024" spans="1:19" x14ac:dyDescent="0.25">
      <c r="A1024" s="97" t="s">
        <v>3649</v>
      </c>
      <c r="B1024" s="98"/>
      <c r="C1024" s="99" t="s">
        <v>1419</v>
      </c>
      <c r="D1024" s="43" t="s">
        <v>6476</v>
      </c>
      <c r="E1024" s="99"/>
      <c r="F1024" s="99"/>
      <c r="G1024" s="43" t="s">
        <v>4971</v>
      </c>
      <c r="H1024" s="43" t="s">
        <v>4972</v>
      </c>
      <c r="I1024" s="99"/>
      <c r="J1024" s="49" t="s">
        <v>6790</v>
      </c>
      <c r="K1024" s="49"/>
      <c r="L1024" s="99" t="s">
        <v>6769</v>
      </c>
      <c r="M1024" s="100">
        <v>0</v>
      </c>
      <c r="N1024" s="99" t="s">
        <v>7779</v>
      </c>
      <c r="O1024" s="99" t="s">
        <v>7784</v>
      </c>
      <c r="P1024" s="99" t="s">
        <v>100</v>
      </c>
      <c r="Q1024" s="99" t="s">
        <v>80</v>
      </c>
      <c r="R1024" s="99"/>
      <c r="S1024" s="99"/>
    </row>
    <row r="1025" spans="1:19" x14ac:dyDescent="0.25">
      <c r="A1025" s="97" t="s">
        <v>3649</v>
      </c>
      <c r="B1025" s="98"/>
      <c r="C1025" s="99" t="s">
        <v>3742</v>
      </c>
      <c r="D1025" s="43" t="s">
        <v>6473</v>
      </c>
      <c r="E1025" s="99"/>
      <c r="F1025" s="99"/>
      <c r="G1025" s="43" t="s">
        <v>4963</v>
      </c>
      <c r="H1025" s="43" t="s">
        <v>4964</v>
      </c>
      <c r="I1025" s="99"/>
      <c r="J1025" s="49" t="s">
        <v>6790</v>
      </c>
      <c r="K1025" s="49"/>
      <c r="L1025" s="43" t="s">
        <v>6769</v>
      </c>
      <c r="M1025" s="127">
        <v>0</v>
      </c>
      <c r="N1025" s="43" t="s">
        <v>7779</v>
      </c>
      <c r="O1025" s="43" t="s">
        <v>7784</v>
      </c>
      <c r="P1025" s="99" t="s">
        <v>5695</v>
      </c>
      <c r="Q1025" s="99" t="s">
        <v>80</v>
      </c>
      <c r="R1025" s="99"/>
      <c r="S1025" s="99"/>
    </row>
    <row r="1026" spans="1:19" x14ac:dyDescent="0.25">
      <c r="A1026" s="97" t="s">
        <v>3649</v>
      </c>
      <c r="B1026" s="98"/>
      <c r="C1026" s="99" t="s">
        <v>3743</v>
      </c>
      <c r="D1026" s="43" t="s">
        <v>6474</v>
      </c>
      <c r="E1026" s="99"/>
      <c r="F1026" s="99"/>
      <c r="G1026" s="43" t="s">
        <v>4965</v>
      </c>
      <c r="H1026" s="43" t="s">
        <v>4966</v>
      </c>
      <c r="I1026" s="99"/>
      <c r="J1026" s="49" t="s">
        <v>6790</v>
      </c>
      <c r="K1026" s="49"/>
      <c r="L1026" s="43" t="s">
        <v>6769</v>
      </c>
      <c r="M1026" s="127">
        <v>0</v>
      </c>
      <c r="N1026" s="43" t="s">
        <v>7779</v>
      </c>
      <c r="O1026" s="43" t="s">
        <v>7784</v>
      </c>
      <c r="P1026" s="99" t="s">
        <v>5695</v>
      </c>
      <c r="Q1026" s="99" t="s">
        <v>80</v>
      </c>
      <c r="R1026" s="99"/>
      <c r="S1026" s="99"/>
    </row>
    <row r="1027" spans="1:19" x14ac:dyDescent="0.25">
      <c r="A1027" s="97" t="s">
        <v>3649</v>
      </c>
      <c r="B1027" s="98"/>
      <c r="C1027" s="99" t="s">
        <v>3746</v>
      </c>
      <c r="D1027" s="43" t="s">
        <v>6475</v>
      </c>
      <c r="E1027" s="99"/>
      <c r="F1027" s="99"/>
      <c r="G1027" s="43" t="s">
        <v>4973</v>
      </c>
      <c r="H1027" s="43" t="s">
        <v>4974</v>
      </c>
      <c r="I1027" s="99"/>
      <c r="J1027" s="49" t="s">
        <v>6790</v>
      </c>
      <c r="K1027" s="49"/>
      <c r="L1027" s="99" t="s">
        <v>6769</v>
      </c>
      <c r="M1027" s="100">
        <v>0</v>
      </c>
      <c r="N1027" s="99" t="s">
        <v>7779</v>
      </c>
      <c r="O1027" s="99" t="s">
        <v>7784</v>
      </c>
      <c r="P1027" s="99" t="s">
        <v>100</v>
      </c>
      <c r="Q1027" s="99" t="s">
        <v>80</v>
      </c>
      <c r="R1027" s="99"/>
      <c r="S1027" s="99"/>
    </row>
    <row r="1028" spans="1:19" x14ac:dyDescent="0.25">
      <c r="A1028" s="97" t="s">
        <v>3649</v>
      </c>
      <c r="B1028" s="98"/>
      <c r="C1028" s="99" t="s">
        <v>3752</v>
      </c>
      <c r="D1028" s="43" t="s">
        <v>6477</v>
      </c>
      <c r="E1028" s="99"/>
      <c r="F1028" s="99"/>
      <c r="G1028" s="43" t="s">
        <v>4985</v>
      </c>
      <c r="H1028" s="43" t="s">
        <v>4986</v>
      </c>
      <c r="I1028" s="99"/>
      <c r="J1028" s="49" t="s">
        <v>6790</v>
      </c>
      <c r="K1028" s="49"/>
      <c r="L1028" s="99" t="s">
        <v>6769</v>
      </c>
      <c r="M1028" s="100">
        <v>0</v>
      </c>
      <c r="N1028" s="99" t="s">
        <v>7779</v>
      </c>
      <c r="O1028" s="99" t="s">
        <v>7784</v>
      </c>
      <c r="P1028" s="99" t="s">
        <v>5696</v>
      </c>
      <c r="Q1028" s="99" t="s">
        <v>80</v>
      </c>
      <c r="R1028" s="99"/>
      <c r="S1028" s="99"/>
    </row>
    <row r="1029" spans="1:19" x14ac:dyDescent="0.25">
      <c r="A1029" s="97" t="s">
        <v>3649</v>
      </c>
      <c r="B1029" s="98"/>
      <c r="C1029" s="99" t="s">
        <v>3678</v>
      </c>
      <c r="D1029" s="43" t="s">
        <v>6478</v>
      </c>
      <c r="E1029" s="99"/>
      <c r="F1029" s="99"/>
      <c r="G1029" s="43" t="s">
        <v>4826</v>
      </c>
      <c r="H1029" s="43" t="s">
        <v>4827</v>
      </c>
      <c r="I1029" s="99"/>
      <c r="J1029" s="49" t="s">
        <v>6790</v>
      </c>
      <c r="K1029" s="49"/>
      <c r="L1029" s="43" t="s">
        <v>6769</v>
      </c>
      <c r="M1029" s="127">
        <v>0</v>
      </c>
      <c r="N1029" s="43" t="s">
        <v>7779</v>
      </c>
      <c r="O1029" s="43" t="s">
        <v>7784</v>
      </c>
      <c r="P1029" s="99" t="s">
        <v>5669</v>
      </c>
      <c r="Q1029" s="99" t="s">
        <v>80</v>
      </c>
      <c r="R1029" s="99"/>
      <c r="S1029" s="99"/>
    </row>
    <row r="1030" spans="1:19" x14ac:dyDescent="0.25">
      <c r="A1030" s="97" t="s">
        <v>3649</v>
      </c>
      <c r="B1030" s="98"/>
      <c r="C1030" s="99" t="s">
        <v>3724</v>
      </c>
      <c r="D1030" s="43" t="s">
        <v>6479</v>
      </c>
      <c r="E1030" s="99"/>
      <c r="F1030" s="99"/>
      <c r="G1030" s="43" t="s">
        <v>4923</v>
      </c>
      <c r="H1030" s="43" t="s">
        <v>4924</v>
      </c>
      <c r="I1030" s="99"/>
      <c r="J1030" s="49" t="s">
        <v>6790</v>
      </c>
      <c r="K1030" s="49"/>
      <c r="L1030" s="43" t="s">
        <v>6769</v>
      </c>
      <c r="M1030" s="127">
        <v>0</v>
      </c>
      <c r="N1030" s="43" t="s">
        <v>7779</v>
      </c>
      <c r="O1030" s="43" t="s">
        <v>7784</v>
      </c>
      <c r="P1030" s="99" t="s">
        <v>262</v>
      </c>
      <c r="Q1030" s="99" t="s">
        <v>80</v>
      </c>
      <c r="R1030" s="99"/>
      <c r="S1030" s="99"/>
    </row>
    <row r="1031" spans="1:19" x14ac:dyDescent="0.25">
      <c r="A1031" s="97" t="s">
        <v>3649</v>
      </c>
      <c r="B1031" s="98"/>
      <c r="C1031" s="99" t="s">
        <v>3684</v>
      </c>
      <c r="D1031" s="43" t="s">
        <v>6480</v>
      </c>
      <c r="E1031" s="99"/>
      <c r="F1031" s="99"/>
      <c r="G1031" s="43" t="s">
        <v>4838</v>
      </c>
      <c r="H1031" s="43" t="s">
        <v>4839</v>
      </c>
      <c r="I1031" s="99"/>
      <c r="J1031" s="49" t="s">
        <v>6790</v>
      </c>
      <c r="K1031" s="49"/>
      <c r="L1031" s="43" t="s">
        <v>6769</v>
      </c>
      <c r="M1031" s="127">
        <v>0</v>
      </c>
      <c r="N1031" s="43" t="s">
        <v>7779</v>
      </c>
      <c r="O1031" s="43" t="s">
        <v>7784</v>
      </c>
      <c r="P1031" s="99" t="s">
        <v>5689</v>
      </c>
      <c r="Q1031" s="99" t="s">
        <v>80</v>
      </c>
      <c r="R1031" s="99"/>
      <c r="S1031" s="99"/>
    </row>
    <row r="1032" spans="1:19" x14ac:dyDescent="0.25">
      <c r="A1032" s="97" t="s">
        <v>3649</v>
      </c>
      <c r="B1032" s="98"/>
      <c r="C1032" s="99" t="s">
        <v>3708</v>
      </c>
      <c r="D1032" s="43" t="s">
        <v>6242</v>
      </c>
      <c r="E1032" s="99"/>
      <c r="F1032" s="99"/>
      <c r="G1032" s="43" t="s">
        <v>4885</v>
      </c>
      <c r="H1032" s="43" t="s">
        <v>4886</v>
      </c>
      <c r="I1032" s="99"/>
      <c r="J1032" s="49" t="s">
        <v>6790</v>
      </c>
      <c r="K1032" s="49"/>
      <c r="L1032" s="43" t="s">
        <v>6769</v>
      </c>
      <c r="M1032" s="127">
        <v>0</v>
      </c>
      <c r="N1032" s="43" t="s">
        <v>7779</v>
      </c>
      <c r="O1032" s="43" t="s">
        <v>7784</v>
      </c>
      <c r="P1032" s="99" t="s">
        <v>262</v>
      </c>
      <c r="Q1032" s="99" t="s">
        <v>80</v>
      </c>
      <c r="R1032" s="99"/>
      <c r="S1032" s="99"/>
    </row>
    <row r="1033" spans="1:19" x14ac:dyDescent="0.25">
      <c r="A1033" s="97" t="s">
        <v>3649</v>
      </c>
      <c r="B1033" s="98"/>
      <c r="C1033" s="99" t="s">
        <v>3757</v>
      </c>
      <c r="D1033" s="43" t="s">
        <v>6481</v>
      </c>
      <c r="E1033" s="99"/>
      <c r="F1033" s="99"/>
      <c r="G1033" s="43" t="s">
        <v>4999</v>
      </c>
      <c r="H1033" s="43" t="s">
        <v>5000</v>
      </c>
      <c r="I1033" s="99"/>
      <c r="J1033" s="49" t="s">
        <v>6790</v>
      </c>
      <c r="K1033" s="49"/>
      <c r="L1033" s="99" t="s">
        <v>6769</v>
      </c>
      <c r="M1033" s="100">
        <v>0</v>
      </c>
      <c r="N1033" s="99" t="s">
        <v>7779</v>
      </c>
      <c r="O1033" s="99" t="s">
        <v>7784</v>
      </c>
      <c r="P1033" s="99" t="s">
        <v>163</v>
      </c>
      <c r="Q1033" s="99" t="s">
        <v>80</v>
      </c>
      <c r="R1033" s="99"/>
      <c r="S1033" s="99"/>
    </row>
    <row r="1034" spans="1:19" x14ac:dyDescent="0.25">
      <c r="A1034" s="97" t="s">
        <v>3649</v>
      </c>
      <c r="B1034" s="98"/>
      <c r="C1034" s="99" t="s">
        <v>3710</v>
      </c>
      <c r="D1034" s="43" t="s">
        <v>6482</v>
      </c>
      <c r="E1034" s="99"/>
      <c r="F1034" s="99"/>
      <c r="G1034" s="43" t="s">
        <v>4889</v>
      </c>
      <c r="H1034" s="43" t="s">
        <v>4890</v>
      </c>
      <c r="I1034" s="99"/>
      <c r="J1034" s="49" t="s">
        <v>6790</v>
      </c>
      <c r="K1034" s="49"/>
      <c r="L1034" s="43" t="s">
        <v>6769</v>
      </c>
      <c r="M1034" s="127">
        <v>0</v>
      </c>
      <c r="N1034" s="43" t="s">
        <v>7779</v>
      </c>
      <c r="O1034" s="43" t="s">
        <v>7784</v>
      </c>
      <c r="P1034" s="99" t="s">
        <v>262</v>
      </c>
      <c r="Q1034" s="99" t="s">
        <v>80</v>
      </c>
      <c r="R1034" s="99"/>
      <c r="S1034" s="99"/>
    </row>
    <row r="1035" spans="1:19" x14ac:dyDescent="0.25">
      <c r="A1035" s="97" t="s">
        <v>3649</v>
      </c>
      <c r="B1035" s="98"/>
      <c r="C1035" s="99" t="s">
        <v>3656</v>
      </c>
      <c r="D1035" s="43" t="s">
        <v>6243</v>
      </c>
      <c r="E1035" s="99"/>
      <c r="F1035" s="99"/>
      <c r="G1035" s="43" t="s">
        <v>4778</v>
      </c>
      <c r="H1035" s="43" t="s">
        <v>4779</v>
      </c>
      <c r="I1035" s="99"/>
      <c r="J1035" s="49" t="s">
        <v>6790</v>
      </c>
      <c r="K1035" s="49"/>
      <c r="L1035" s="43" t="s">
        <v>6769</v>
      </c>
      <c r="M1035" s="127">
        <v>0</v>
      </c>
      <c r="N1035" s="43" t="s">
        <v>7779</v>
      </c>
      <c r="O1035" s="43" t="s">
        <v>7784</v>
      </c>
      <c r="P1035" s="99" t="s">
        <v>195</v>
      </c>
      <c r="Q1035" s="99" t="s">
        <v>80</v>
      </c>
      <c r="R1035" s="99"/>
      <c r="S1035" s="99"/>
    </row>
    <row r="1036" spans="1:19" x14ac:dyDescent="0.25">
      <c r="A1036" s="97" t="s">
        <v>3649</v>
      </c>
      <c r="B1036" s="98"/>
      <c r="C1036" s="99" t="s">
        <v>3766</v>
      </c>
      <c r="D1036" s="43" t="s">
        <v>6483</v>
      </c>
      <c r="E1036" s="99"/>
      <c r="F1036" s="99"/>
      <c r="G1036" s="43" t="s">
        <v>5017</v>
      </c>
      <c r="H1036" s="43" t="s">
        <v>5018</v>
      </c>
      <c r="I1036" s="99"/>
      <c r="J1036" s="49" t="s">
        <v>6790</v>
      </c>
      <c r="K1036" s="49"/>
      <c r="L1036" s="43" t="s">
        <v>6769</v>
      </c>
      <c r="M1036" s="127">
        <v>0</v>
      </c>
      <c r="N1036" s="43" t="s">
        <v>7779</v>
      </c>
      <c r="O1036" s="43" t="s">
        <v>7784</v>
      </c>
      <c r="P1036" s="99" t="s">
        <v>5700</v>
      </c>
      <c r="Q1036" s="99" t="s">
        <v>80</v>
      </c>
      <c r="R1036" s="99"/>
      <c r="S1036" s="99"/>
    </row>
    <row r="1037" spans="1:19" x14ac:dyDescent="0.25">
      <c r="A1037" s="97" t="s">
        <v>3649</v>
      </c>
      <c r="B1037" s="98"/>
      <c r="C1037" s="99" t="s">
        <v>3753</v>
      </c>
      <c r="D1037" s="43" t="s">
        <v>6776</v>
      </c>
      <c r="E1037" s="99"/>
      <c r="F1037" s="99"/>
      <c r="G1037" s="115" t="s">
        <v>4987</v>
      </c>
      <c r="H1037" s="115" t="s">
        <v>4988</v>
      </c>
      <c r="I1037" s="99"/>
      <c r="J1037" s="49" t="s">
        <v>6790</v>
      </c>
      <c r="K1037" s="49"/>
      <c r="L1037" s="99" t="s">
        <v>6769</v>
      </c>
      <c r="M1037" s="100">
        <v>0</v>
      </c>
      <c r="N1037" s="99" t="s">
        <v>7779</v>
      </c>
      <c r="O1037" s="99" t="s">
        <v>7784</v>
      </c>
      <c r="P1037" s="99" t="s">
        <v>163</v>
      </c>
      <c r="Q1037" s="99" t="s">
        <v>80</v>
      </c>
      <c r="R1037" s="99"/>
      <c r="S1037" s="99"/>
    </row>
    <row r="1038" spans="1:19" x14ac:dyDescent="0.25">
      <c r="A1038" s="97" t="s">
        <v>3649</v>
      </c>
      <c r="B1038" s="98"/>
      <c r="C1038" s="99" t="s">
        <v>3651</v>
      </c>
      <c r="D1038" s="43" t="s">
        <v>6484</v>
      </c>
      <c r="E1038" s="99"/>
      <c r="F1038" s="99"/>
      <c r="G1038" s="43" t="s">
        <v>4768</v>
      </c>
      <c r="H1038" s="43" t="s">
        <v>4769</v>
      </c>
      <c r="I1038" s="99"/>
      <c r="J1038" s="49" t="s">
        <v>6790</v>
      </c>
      <c r="K1038" s="49"/>
      <c r="L1038" s="43" t="s">
        <v>6769</v>
      </c>
      <c r="M1038" s="127">
        <v>0</v>
      </c>
      <c r="N1038" s="43" t="s">
        <v>7779</v>
      </c>
      <c r="O1038" s="43" t="s">
        <v>7784</v>
      </c>
      <c r="P1038" s="99" t="s">
        <v>139</v>
      </c>
      <c r="Q1038" s="99" t="s">
        <v>80</v>
      </c>
      <c r="R1038" s="99"/>
      <c r="S1038" s="99"/>
    </row>
    <row r="1039" spans="1:19" x14ac:dyDescent="0.25">
      <c r="A1039" s="97" t="s">
        <v>3649</v>
      </c>
      <c r="B1039" s="98"/>
      <c r="C1039" s="99" t="s">
        <v>3711</v>
      </c>
      <c r="D1039" s="43" t="s">
        <v>6485</v>
      </c>
      <c r="E1039" s="99"/>
      <c r="F1039" s="99"/>
      <c r="G1039" s="43" t="s">
        <v>4893</v>
      </c>
      <c r="H1039" s="43" t="s">
        <v>4894</v>
      </c>
      <c r="I1039" s="99"/>
      <c r="J1039" s="49" t="s">
        <v>6790</v>
      </c>
      <c r="K1039" s="49"/>
      <c r="L1039" s="43" t="s">
        <v>6769</v>
      </c>
      <c r="M1039" s="127">
        <v>0</v>
      </c>
      <c r="N1039" s="43" t="s">
        <v>7779</v>
      </c>
      <c r="O1039" s="43" t="s">
        <v>7784</v>
      </c>
      <c r="P1039" s="99" t="s">
        <v>262</v>
      </c>
      <c r="Q1039" s="99" t="s">
        <v>80</v>
      </c>
      <c r="R1039" s="99"/>
      <c r="S1039" s="99"/>
    </row>
    <row r="1040" spans="1:19" x14ac:dyDescent="0.25">
      <c r="A1040" s="97" t="s">
        <v>3649</v>
      </c>
      <c r="B1040" s="98"/>
      <c r="C1040" s="99" t="s">
        <v>1422</v>
      </c>
      <c r="D1040" s="43" t="s">
        <v>6486</v>
      </c>
      <c r="E1040" s="99"/>
      <c r="F1040" s="99"/>
      <c r="G1040" s="43" t="s">
        <v>4891</v>
      </c>
      <c r="H1040" s="43" t="s">
        <v>4892</v>
      </c>
      <c r="I1040" s="99"/>
      <c r="J1040" s="49" t="s">
        <v>6790</v>
      </c>
      <c r="K1040" s="49"/>
      <c r="L1040" s="43" t="s">
        <v>6769</v>
      </c>
      <c r="M1040" s="127">
        <v>0</v>
      </c>
      <c r="N1040" s="43" t="s">
        <v>7779</v>
      </c>
      <c r="O1040" s="43" t="s">
        <v>7784</v>
      </c>
      <c r="P1040" s="99" t="s">
        <v>262</v>
      </c>
      <c r="Q1040" s="99" t="s">
        <v>80</v>
      </c>
      <c r="R1040" s="99"/>
      <c r="S1040" s="99"/>
    </row>
    <row r="1041" spans="1:19" x14ac:dyDescent="0.25">
      <c r="A1041" s="97" t="s">
        <v>3649</v>
      </c>
      <c r="B1041" s="98"/>
      <c r="C1041" s="99" t="s">
        <v>3767</v>
      </c>
      <c r="D1041" s="43" t="s">
        <v>6487</v>
      </c>
      <c r="E1041" s="99"/>
      <c r="F1041" s="99"/>
      <c r="G1041" s="43" t="s">
        <v>5021</v>
      </c>
      <c r="H1041" s="43" t="s">
        <v>5022</v>
      </c>
      <c r="I1041" s="99"/>
      <c r="J1041" s="49" t="s">
        <v>6790</v>
      </c>
      <c r="K1041" s="49"/>
      <c r="L1041" s="43" t="s">
        <v>6769</v>
      </c>
      <c r="M1041" s="127">
        <v>0</v>
      </c>
      <c r="N1041" s="43" t="s">
        <v>7779</v>
      </c>
      <c r="O1041" s="43" t="s">
        <v>7784</v>
      </c>
      <c r="P1041" s="99" t="s">
        <v>157</v>
      </c>
      <c r="Q1041" s="99" t="s">
        <v>80</v>
      </c>
      <c r="R1041" s="99"/>
      <c r="S1041" s="99"/>
    </row>
    <row r="1042" spans="1:19" x14ac:dyDescent="0.25">
      <c r="A1042" s="97" t="s">
        <v>3649</v>
      </c>
      <c r="B1042" s="98"/>
      <c r="C1042" s="99" t="s">
        <v>1420</v>
      </c>
      <c r="D1042" s="43" t="s">
        <v>6488</v>
      </c>
      <c r="E1042" s="99"/>
      <c r="F1042" s="99"/>
      <c r="G1042" s="43" t="s">
        <v>4997</v>
      </c>
      <c r="H1042" s="43" t="s">
        <v>4998</v>
      </c>
      <c r="I1042" s="99"/>
      <c r="J1042" s="49" t="s">
        <v>6790</v>
      </c>
      <c r="K1042" s="49"/>
      <c r="L1042" s="99" t="s">
        <v>6769</v>
      </c>
      <c r="M1042" s="100">
        <v>0</v>
      </c>
      <c r="N1042" s="99" t="s">
        <v>7779</v>
      </c>
      <c r="O1042" s="99" t="s">
        <v>7784</v>
      </c>
      <c r="P1042" s="99" t="s">
        <v>163</v>
      </c>
      <c r="Q1042" s="99" t="s">
        <v>80</v>
      </c>
      <c r="R1042" s="99"/>
      <c r="S1042" s="99"/>
    </row>
    <row r="1043" spans="1:19" x14ac:dyDescent="0.25">
      <c r="A1043" s="97" t="s">
        <v>3649</v>
      </c>
      <c r="B1043" s="98"/>
      <c r="C1043" s="99" t="s">
        <v>3657</v>
      </c>
      <c r="D1043" s="43" t="s">
        <v>6489</v>
      </c>
      <c r="E1043" s="99"/>
      <c r="F1043" s="99"/>
      <c r="G1043" s="43" t="s">
        <v>4780</v>
      </c>
      <c r="H1043" s="43" t="s">
        <v>4781</v>
      </c>
      <c r="I1043" s="99"/>
      <c r="J1043" s="49" t="s">
        <v>6790</v>
      </c>
      <c r="K1043" s="49"/>
      <c r="L1043" s="43" t="s">
        <v>6769</v>
      </c>
      <c r="M1043" s="127">
        <v>0</v>
      </c>
      <c r="N1043" s="43" t="s">
        <v>7779</v>
      </c>
      <c r="O1043" s="43" t="s">
        <v>7784</v>
      </c>
      <c r="P1043" s="99" t="s">
        <v>195</v>
      </c>
      <c r="Q1043" s="99" t="s">
        <v>80</v>
      </c>
      <c r="R1043" s="99"/>
      <c r="S1043" s="99"/>
    </row>
    <row r="1044" spans="1:19" x14ac:dyDescent="0.25">
      <c r="A1044" s="97" t="s">
        <v>3649</v>
      </c>
      <c r="B1044" s="98"/>
      <c r="C1044" s="99" t="s">
        <v>3658</v>
      </c>
      <c r="D1044" s="43" t="s">
        <v>6405</v>
      </c>
      <c r="E1044" s="99"/>
      <c r="F1044" s="99"/>
      <c r="G1044" s="43" t="s">
        <v>4782</v>
      </c>
      <c r="H1044" s="43" t="s">
        <v>4783</v>
      </c>
      <c r="I1044" s="99"/>
      <c r="J1044" s="49" t="s">
        <v>6790</v>
      </c>
      <c r="K1044" s="49"/>
      <c r="L1044" s="43" t="s">
        <v>6769</v>
      </c>
      <c r="M1044" s="127">
        <v>0</v>
      </c>
      <c r="N1044" s="43" t="s">
        <v>7779</v>
      </c>
      <c r="O1044" s="43" t="s">
        <v>7784</v>
      </c>
      <c r="P1044" s="99" t="s">
        <v>195</v>
      </c>
      <c r="Q1044" s="99" t="s">
        <v>80</v>
      </c>
      <c r="R1044" s="99"/>
      <c r="S1044" s="99"/>
    </row>
    <row r="1045" spans="1:19" x14ac:dyDescent="0.25">
      <c r="A1045" s="97" t="s">
        <v>3649</v>
      </c>
      <c r="B1045" s="98"/>
      <c r="C1045" s="99" t="s">
        <v>3714</v>
      </c>
      <c r="D1045" s="43" t="s">
        <v>6244</v>
      </c>
      <c r="E1045" s="99"/>
      <c r="F1045" s="99"/>
      <c r="G1045" s="43" t="s">
        <v>4899</v>
      </c>
      <c r="H1045" s="43" t="s">
        <v>4900</v>
      </c>
      <c r="I1045" s="99"/>
      <c r="J1045" s="49" t="s">
        <v>6790</v>
      </c>
      <c r="K1045" s="49"/>
      <c r="L1045" s="43" t="s">
        <v>6769</v>
      </c>
      <c r="M1045" s="127">
        <v>0</v>
      </c>
      <c r="N1045" s="43" t="s">
        <v>7779</v>
      </c>
      <c r="O1045" s="43" t="s">
        <v>7784</v>
      </c>
      <c r="P1045" s="99" t="s">
        <v>262</v>
      </c>
      <c r="Q1045" s="99" t="s">
        <v>80</v>
      </c>
      <c r="R1045" s="99"/>
      <c r="S1045" s="99"/>
    </row>
    <row r="1046" spans="1:19" x14ac:dyDescent="0.25">
      <c r="A1046" s="97" t="s">
        <v>3649</v>
      </c>
      <c r="B1046" s="98"/>
      <c r="C1046" s="99" t="s">
        <v>3731</v>
      </c>
      <c r="D1046" s="43" t="s">
        <v>6406</v>
      </c>
      <c r="E1046" s="99"/>
      <c r="F1046" s="99"/>
      <c r="G1046" s="43" t="s">
        <v>4937</v>
      </c>
      <c r="H1046" s="43" t="s">
        <v>4938</v>
      </c>
      <c r="I1046" s="99"/>
      <c r="J1046" s="49" t="s">
        <v>6790</v>
      </c>
      <c r="K1046" s="49"/>
      <c r="L1046" s="43" t="s">
        <v>6769</v>
      </c>
      <c r="M1046" s="127">
        <v>0</v>
      </c>
      <c r="N1046" s="43" t="s">
        <v>7779</v>
      </c>
      <c r="O1046" s="43" t="s">
        <v>7784</v>
      </c>
      <c r="P1046" s="99" t="s">
        <v>5693</v>
      </c>
      <c r="Q1046" s="99" t="s">
        <v>80</v>
      </c>
      <c r="R1046" s="99"/>
      <c r="S1046" s="99"/>
    </row>
    <row r="1047" spans="1:19" x14ac:dyDescent="0.25">
      <c r="A1047" s="97" t="s">
        <v>3649</v>
      </c>
      <c r="B1047" s="98"/>
      <c r="C1047" s="99" t="s">
        <v>3733</v>
      </c>
      <c r="D1047" s="43" t="s">
        <v>6407</v>
      </c>
      <c r="E1047" s="99"/>
      <c r="F1047" s="99"/>
      <c r="G1047" s="43" t="s">
        <v>4943</v>
      </c>
      <c r="H1047" s="43" t="s">
        <v>4944</v>
      </c>
      <c r="I1047" s="99"/>
      <c r="J1047" s="49" t="s">
        <v>6790</v>
      </c>
      <c r="K1047" s="49"/>
      <c r="L1047" s="43" t="s">
        <v>6769</v>
      </c>
      <c r="M1047" s="127">
        <v>0</v>
      </c>
      <c r="N1047" s="43" t="s">
        <v>7779</v>
      </c>
      <c r="O1047" s="43" t="s">
        <v>7784</v>
      </c>
      <c r="P1047" s="99" t="s">
        <v>139</v>
      </c>
      <c r="Q1047" s="99" t="s">
        <v>80</v>
      </c>
      <c r="R1047" s="99"/>
      <c r="S1047" s="99"/>
    </row>
    <row r="1048" spans="1:19" x14ac:dyDescent="0.25">
      <c r="A1048" s="97" t="s">
        <v>3649</v>
      </c>
      <c r="B1048" s="98"/>
      <c r="C1048" s="99" t="s">
        <v>3715</v>
      </c>
      <c r="D1048" s="43" t="s">
        <v>6245</v>
      </c>
      <c r="E1048" s="99"/>
      <c r="F1048" s="99"/>
      <c r="G1048" s="43" t="s">
        <v>4901</v>
      </c>
      <c r="H1048" s="43" t="s">
        <v>4902</v>
      </c>
      <c r="I1048" s="99"/>
      <c r="J1048" s="49" t="s">
        <v>6790</v>
      </c>
      <c r="K1048" s="49"/>
      <c r="L1048" s="43" t="s">
        <v>6769</v>
      </c>
      <c r="M1048" s="127">
        <v>0</v>
      </c>
      <c r="N1048" s="43" t="s">
        <v>7779</v>
      </c>
      <c r="O1048" s="43" t="s">
        <v>7784</v>
      </c>
      <c r="P1048" s="99" t="s">
        <v>262</v>
      </c>
      <c r="Q1048" s="99" t="s">
        <v>80</v>
      </c>
      <c r="R1048" s="99"/>
      <c r="S1048" s="99"/>
    </row>
    <row r="1049" spans="1:19" x14ac:dyDescent="0.25">
      <c r="A1049" s="97" t="s">
        <v>3649</v>
      </c>
      <c r="B1049" s="98"/>
      <c r="C1049" s="99" t="s">
        <v>3661</v>
      </c>
      <c r="D1049" s="43" t="s">
        <v>6246</v>
      </c>
      <c r="E1049" s="99"/>
      <c r="F1049" s="99"/>
      <c r="G1049" s="43" t="s">
        <v>4790</v>
      </c>
      <c r="H1049" s="43" t="s">
        <v>4791</v>
      </c>
      <c r="I1049" s="99"/>
      <c r="J1049" s="49" t="s">
        <v>6790</v>
      </c>
      <c r="K1049" s="49"/>
      <c r="L1049" s="43" t="s">
        <v>6769</v>
      </c>
      <c r="M1049" s="127">
        <v>0</v>
      </c>
      <c r="N1049" s="43" t="s">
        <v>7779</v>
      </c>
      <c r="O1049" s="43" t="s">
        <v>7784</v>
      </c>
      <c r="P1049" s="99" t="s">
        <v>5681</v>
      </c>
      <c r="Q1049" s="99" t="s">
        <v>80</v>
      </c>
      <c r="R1049" s="99"/>
      <c r="S1049" s="99"/>
    </row>
    <row r="1050" spans="1:19" x14ac:dyDescent="0.25">
      <c r="A1050" s="97" t="s">
        <v>3649</v>
      </c>
      <c r="B1050" s="98"/>
      <c r="C1050" s="99" t="s">
        <v>3662</v>
      </c>
      <c r="D1050" s="43" t="s">
        <v>6408</v>
      </c>
      <c r="E1050" s="99"/>
      <c r="F1050" s="99"/>
      <c r="G1050" s="43" t="s">
        <v>4792</v>
      </c>
      <c r="H1050" s="43" t="s">
        <v>4793</v>
      </c>
      <c r="I1050" s="99"/>
      <c r="J1050" s="49" t="s">
        <v>6790</v>
      </c>
      <c r="K1050" s="49"/>
      <c r="L1050" s="43" t="s">
        <v>6769</v>
      </c>
      <c r="M1050" s="127">
        <v>0</v>
      </c>
      <c r="N1050" s="43" t="s">
        <v>7779</v>
      </c>
      <c r="O1050" s="43" t="s">
        <v>7784</v>
      </c>
      <c r="P1050" s="99" t="s">
        <v>5682</v>
      </c>
      <c r="Q1050" s="99" t="s">
        <v>80</v>
      </c>
      <c r="R1050" s="99"/>
      <c r="S1050" s="99"/>
    </row>
    <row r="1051" spans="1:19" x14ac:dyDescent="0.25">
      <c r="A1051" s="97" t="s">
        <v>3649</v>
      </c>
      <c r="B1051" s="98"/>
      <c r="C1051" s="99" t="s">
        <v>3687</v>
      </c>
      <c r="D1051" s="43" t="s">
        <v>6247</v>
      </c>
      <c r="E1051" s="99"/>
      <c r="F1051" s="99"/>
      <c r="G1051" s="43" t="s">
        <v>4843</v>
      </c>
      <c r="H1051" s="43" t="s">
        <v>4844</v>
      </c>
      <c r="I1051" s="99"/>
      <c r="J1051" s="49" t="s">
        <v>6790</v>
      </c>
      <c r="K1051" s="49"/>
      <c r="L1051" s="43" t="s">
        <v>6769</v>
      </c>
      <c r="M1051" s="127">
        <v>0</v>
      </c>
      <c r="N1051" s="43" t="s">
        <v>7779</v>
      </c>
      <c r="O1051" s="43" t="s">
        <v>7784</v>
      </c>
      <c r="P1051" s="99" t="s">
        <v>5672</v>
      </c>
      <c r="Q1051" s="99" t="s">
        <v>80</v>
      </c>
      <c r="R1051" s="99"/>
      <c r="S1051" s="99"/>
    </row>
    <row r="1052" spans="1:19" x14ac:dyDescent="0.25">
      <c r="A1052" s="97" t="s">
        <v>3649</v>
      </c>
      <c r="B1052" s="98"/>
      <c r="C1052" s="99" t="s">
        <v>3676</v>
      </c>
      <c r="D1052" s="43" t="s">
        <v>6409</v>
      </c>
      <c r="E1052" s="99"/>
      <c r="F1052" s="99"/>
      <c r="G1052" s="43" t="s">
        <v>4822</v>
      </c>
      <c r="H1052" s="43" t="s">
        <v>4823</v>
      </c>
      <c r="I1052" s="99"/>
      <c r="J1052" s="49" t="s">
        <v>6790</v>
      </c>
      <c r="K1052" s="49"/>
      <c r="L1052" s="43" t="s">
        <v>6769</v>
      </c>
      <c r="M1052" s="127">
        <v>0</v>
      </c>
      <c r="N1052" s="43" t="s">
        <v>7779</v>
      </c>
      <c r="O1052" s="43" t="s">
        <v>7784</v>
      </c>
      <c r="P1052" s="99" t="s">
        <v>5687</v>
      </c>
      <c r="Q1052" s="99" t="s">
        <v>80</v>
      </c>
      <c r="R1052" s="99"/>
      <c r="S1052" s="99"/>
    </row>
    <row r="1053" spans="1:19" x14ac:dyDescent="0.25">
      <c r="A1053" s="97" t="s">
        <v>3649</v>
      </c>
      <c r="B1053" s="98"/>
      <c r="C1053" s="99" t="s">
        <v>3718</v>
      </c>
      <c r="D1053" s="43" t="s">
        <v>6410</v>
      </c>
      <c r="E1053" s="99"/>
      <c r="F1053" s="99"/>
      <c r="G1053" s="43" t="s">
        <v>4907</v>
      </c>
      <c r="H1053" s="43" t="s">
        <v>4908</v>
      </c>
      <c r="I1053" s="99"/>
      <c r="J1053" s="49" t="s">
        <v>6790</v>
      </c>
      <c r="K1053" s="49"/>
      <c r="L1053" s="43" t="s">
        <v>6769</v>
      </c>
      <c r="M1053" s="127">
        <v>0</v>
      </c>
      <c r="N1053" s="43" t="s">
        <v>7779</v>
      </c>
      <c r="O1053" s="43" t="s">
        <v>7784</v>
      </c>
      <c r="P1053" s="99" t="s">
        <v>262</v>
      </c>
      <c r="Q1053" s="99" t="s">
        <v>80</v>
      </c>
      <c r="R1053" s="99"/>
      <c r="S1053" s="99"/>
    </row>
    <row r="1054" spans="1:19" x14ac:dyDescent="0.25">
      <c r="A1054" s="97" t="s">
        <v>3649</v>
      </c>
      <c r="B1054" s="98"/>
      <c r="C1054" s="99" t="s">
        <v>3659</v>
      </c>
      <c r="D1054" s="43" t="s">
        <v>6248</v>
      </c>
      <c r="E1054" s="99"/>
      <c r="F1054" s="99"/>
      <c r="G1054" s="43" t="s">
        <v>4784</v>
      </c>
      <c r="H1054" s="43" t="s">
        <v>4785</v>
      </c>
      <c r="I1054" s="99"/>
      <c r="J1054" s="49" t="s">
        <v>6790</v>
      </c>
      <c r="K1054" s="49"/>
      <c r="L1054" s="43" t="s">
        <v>6769</v>
      </c>
      <c r="M1054" s="127">
        <v>0</v>
      </c>
      <c r="N1054" s="43" t="s">
        <v>7779</v>
      </c>
      <c r="O1054" s="43" t="s">
        <v>7784</v>
      </c>
      <c r="P1054" s="99" t="s">
        <v>195</v>
      </c>
      <c r="Q1054" s="99" t="s">
        <v>80</v>
      </c>
      <c r="R1054" s="99"/>
      <c r="S1054" s="99"/>
    </row>
    <row r="1055" spans="1:19" x14ac:dyDescent="0.25">
      <c r="A1055" s="97" t="s">
        <v>3649</v>
      </c>
      <c r="B1055" s="98"/>
      <c r="C1055" s="99" t="s">
        <v>3688</v>
      </c>
      <c r="D1055" s="43" t="s">
        <v>6411</v>
      </c>
      <c r="E1055" s="99"/>
      <c r="F1055" s="99"/>
      <c r="G1055" s="43" t="s">
        <v>4845</v>
      </c>
      <c r="H1055" s="43" t="s">
        <v>4846</v>
      </c>
      <c r="I1055" s="99"/>
      <c r="J1055" s="49" t="s">
        <v>6790</v>
      </c>
      <c r="K1055" s="49"/>
      <c r="L1055" s="43" t="s">
        <v>6769</v>
      </c>
      <c r="M1055" s="127">
        <v>0</v>
      </c>
      <c r="N1055" s="43" t="s">
        <v>7779</v>
      </c>
      <c r="O1055" s="43" t="s">
        <v>7784</v>
      </c>
      <c r="P1055" s="99" t="s">
        <v>5672</v>
      </c>
      <c r="Q1055" s="99" t="s">
        <v>80</v>
      </c>
      <c r="R1055" s="99"/>
      <c r="S1055" s="99"/>
    </row>
    <row r="1056" spans="1:19" x14ac:dyDescent="0.25">
      <c r="A1056" s="97" t="s">
        <v>3649</v>
      </c>
      <c r="B1056" s="98"/>
      <c r="C1056" s="99" t="s">
        <v>3730</v>
      </c>
      <c r="D1056" s="43" t="s">
        <v>6412</v>
      </c>
      <c r="E1056" s="99"/>
      <c r="F1056" s="99"/>
      <c r="G1056" s="43" t="s">
        <v>4935</v>
      </c>
      <c r="H1056" s="43" t="s">
        <v>4936</v>
      </c>
      <c r="I1056" s="99"/>
      <c r="J1056" s="49" t="s">
        <v>6790</v>
      </c>
      <c r="K1056" s="49"/>
      <c r="L1056" s="43" t="s">
        <v>6769</v>
      </c>
      <c r="M1056" s="127">
        <v>0</v>
      </c>
      <c r="N1056" s="43" t="s">
        <v>7779</v>
      </c>
      <c r="O1056" s="43" t="s">
        <v>7784</v>
      </c>
      <c r="P1056" s="99" t="s">
        <v>5693</v>
      </c>
      <c r="Q1056" s="99" t="s">
        <v>80</v>
      </c>
      <c r="R1056" s="99"/>
      <c r="S1056" s="99"/>
    </row>
    <row r="1057" spans="1:19" x14ac:dyDescent="0.25">
      <c r="A1057" s="97" t="s">
        <v>3649</v>
      </c>
      <c r="B1057" s="98"/>
      <c r="C1057" s="99" t="s">
        <v>1423</v>
      </c>
      <c r="D1057" s="43" t="s">
        <v>6249</v>
      </c>
      <c r="E1057" s="99"/>
      <c r="F1057" s="99"/>
      <c r="G1057" s="43" t="s">
        <v>4909</v>
      </c>
      <c r="H1057" s="43" t="s">
        <v>4910</v>
      </c>
      <c r="I1057" s="99"/>
      <c r="J1057" s="49" t="s">
        <v>6790</v>
      </c>
      <c r="K1057" s="49"/>
      <c r="L1057" s="43" t="s">
        <v>6769</v>
      </c>
      <c r="M1057" s="127">
        <v>0</v>
      </c>
      <c r="N1057" s="43" t="s">
        <v>7779</v>
      </c>
      <c r="O1057" s="43" t="s">
        <v>7784</v>
      </c>
      <c r="P1057" s="99" t="s">
        <v>262</v>
      </c>
      <c r="Q1057" s="99" t="s">
        <v>80</v>
      </c>
      <c r="R1057" s="99"/>
      <c r="S1057" s="99"/>
    </row>
    <row r="1058" spans="1:19" x14ac:dyDescent="0.25">
      <c r="A1058" s="97" t="s">
        <v>3649</v>
      </c>
      <c r="B1058" s="98"/>
      <c r="C1058" s="99" t="s">
        <v>1426</v>
      </c>
      <c r="D1058" s="43" t="s">
        <v>6250</v>
      </c>
      <c r="E1058" s="99"/>
      <c r="F1058" s="99"/>
      <c r="G1058" s="43" t="s">
        <v>4786</v>
      </c>
      <c r="H1058" s="43" t="s">
        <v>4787</v>
      </c>
      <c r="I1058" s="99"/>
      <c r="J1058" s="49" t="s">
        <v>6790</v>
      </c>
      <c r="K1058" s="49"/>
      <c r="L1058" s="43" t="s">
        <v>6769</v>
      </c>
      <c r="M1058" s="127">
        <v>0</v>
      </c>
      <c r="N1058" s="43" t="s">
        <v>7779</v>
      </c>
      <c r="O1058" s="43" t="s">
        <v>7784</v>
      </c>
      <c r="P1058" s="99" t="s">
        <v>195</v>
      </c>
      <c r="Q1058" s="99" t="s">
        <v>80</v>
      </c>
      <c r="R1058" s="99"/>
      <c r="S1058" s="99"/>
    </row>
    <row r="1059" spans="1:19" x14ac:dyDescent="0.25">
      <c r="A1059" s="97" t="s">
        <v>3649</v>
      </c>
      <c r="B1059" s="98"/>
      <c r="C1059" s="99" t="s">
        <v>3758</v>
      </c>
      <c r="D1059" s="43" t="s">
        <v>6777</v>
      </c>
      <c r="E1059" s="99"/>
      <c r="F1059" s="99"/>
      <c r="G1059" s="43" t="s">
        <v>5001</v>
      </c>
      <c r="H1059" s="43" t="s">
        <v>5002</v>
      </c>
      <c r="I1059" s="99"/>
      <c r="J1059" s="49" t="s">
        <v>6790</v>
      </c>
      <c r="K1059" s="49"/>
      <c r="L1059" s="99" t="s">
        <v>6769</v>
      </c>
      <c r="M1059" s="100">
        <v>0</v>
      </c>
      <c r="N1059" s="99" t="s">
        <v>7779</v>
      </c>
      <c r="O1059" s="99" t="s">
        <v>7784</v>
      </c>
      <c r="P1059" s="99" t="s">
        <v>163</v>
      </c>
      <c r="Q1059" s="99" t="s">
        <v>80</v>
      </c>
      <c r="R1059" s="99"/>
      <c r="S1059" s="99"/>
    </row>
    <row r="1060" spans="1:19" x14ac:dyDescent="0.25">
      <c r="A1060" s="97" t="s">
        <v>3649</v>
      </c>
      <c r="B1060" s="98"/>
      <c r="C1060" s="99" t="s">
        <v>3761</v>
      </c>
      <c r="D1060" s="43" t="s">
        <v>6778</v>
      </c>
      <c r="E1060" s="99"/>
      <c r="F1060" s="99"/>
      <c r="G1060" s="43" t="s">
        <v>5007</v>
      </c>
      <c r="H1060" s="43" t="s">
        <v>5008</v>
      </c>
      <c r="I1060" s="99"/>
      <c r="J1060" s="49" t="s">
        <v>6790</v>
      </c>
      <c r="K1060" s="49"/>
      <c r="L1060" s="99" t="s">
        <v>6769</v>
      </c>
      <c r="M1060" s="100">
        <v>0</v>
      </c>
      <c r="N1060" s="99" t="s">
        <v>7779</v>
      </c>
      <c r="O1060" s="99" t="s">
        <v>7784</v>
      </c>
      <c r="P1060" s="99" t="s">
        <v>5697</v>
      </c>
      <c r="Q1060" s="99" t="s">
        <v>80</v>
      </c>
      <c r="R1060" s="99"/>
      <c r="S1060" s="99"/>
    </row>
    <row r="1061" spans="1:19" x14ac:dyDescent="0.25">
      <c r="A1061" s="97" t="s">
        <v>3649</v>
      </c>
      <c r="B1061" s="98"/>
      <c r="C1061" s="99" t="s">
        <v>3719</v>
      </c>
      <c r="D1061" s="43" t="s">
        <v>6413</v>
      </c>
      <c r="E1061" s="99"/>
      <c r="F1061" s="99"/>
      <c r="G1061" s="43" t="s">
        <v>4911</v>
      </c>
      <c r="H1061" s="43" t="s">
        <v>4912</v>
      </c>
      <c r="I1061" s="99"/>
      <c r="J1061" s="49" t="s">
        <v>6790</v>
      </c>
      <c r="K1061" s="49"/>
      <c r="L1061" s="43" t="s">
        <v>6769</v>
      </c>
      <c r="M1061" s="127">
        <v>0</v>
      </c>
      <c r="N1061" s="43" t="s">
        <v>7779</v>
      </c>
      <c r="O1061" s="43" t="s">
        <v>7784</v>
      </c>
      <c r="P1061" s="99" t="s">
        <v>262</v>
      </c>
      <c r="Q1061" s="99" t="s">
        <v>80</v>
      </c>
      <c r="R1061" s="99"/>
      <c r="S1061" s="99"/>
    </row>
    <row r="1062" spans="1:19" x14ac:dyDescent="0.25">
      <c r="A1062" s="97" t="s">
        <v>3649</v>
      </c>
      <c r="B1062" s="98"/>
      <c r="C1062" s="99" t="s">
        <v>3738</v>
      </c>
      <c r="D1062" s="43" t="s">
        <v>6414</v>
      </c>
      <c r="E1062" s="99"/>
      <c r="F1062" s="99"/>
      <c r="G1062" s="43" t="s">
        <v>4955</v>
      </c>
      <c r="H1062" s="43" t="s">
        <v>4956</v>
      </c>
      <c r="I1062" s="99"/>
      <c r="J1062" s="49" t="s">
        <v>6790</v>
      </c>
      <c r="K1062" s="49"/>
      <c r="L1062" s="43" t="s">
        <v>6769</v>
      </c>
      <c r="M1062" s="127">
        <v>0</v>
      </c>
      <c r="N1062" s="43" t="s">
        <v>7779</v>
      </c>
      <c r="O1062" s="43" t="s">
        <v>7784</v>
      </c>
      <c r="P1062" s="99" t="s">
        <v>5694</v>
      </c>
      <c r="Q1062" s="99" t="s">
        <v>80</v>
      </c>
      <c r="R1062" s="99"/>
      <c r="S1062" s="99"/>
    </row>
    <row r="1063" spans="1:19" x14ac:dyDescent="0.25">
      <c r="A1063" s="97" t="s">
        <v>3649</v>
      </c>
      <c r="B1063" s="98"/>
      <c r="C1063" s="99" t="s">
        <v>3739</v>
      </c>
      <c r="D1063" s="43" t="s">
        <v>6415</v>
      </c>
      <c r="E1063" s="99"/>
      <c r="F1063" s="99"/>
      <c r="G1063" s="43" t="s">
        <v>4957</v>
      </c>
      <c r="H1063" s="43" t="s">
        <v>4958</v>
      </c>
      <c r="I1063" s="99"/>
      <c r="J1063" s="49" t="s">
        <v>6790</v>
      </c>
      <c r="K1063" s="49"/>
      <c r="L1063" s="43" t="s">
        <v>6769</v>
      </c>
      <c r="M1063" s="127">
        <v>0</v>
      </c>
      <c r="N1063" s="43" t="s">
        <v>7779</v>
      </c>
      <c r="O1063" s="43" t="s">
        <v>7784</v>
      </c>
      <c r="P1063" s="99" t="s">
        <v>5694</v>
      </c>
      <c r="Q1063" s="99" t="s">
        <v>80</v>
      </c>
      <c r="R1063" s="99"/>
      <c r="S1063" s="99"/>
    </row>
    <row r="1064" spans="1:19" x14ac:dyDescent="0.25">
      <c r="A1064" s="97" t="s">
        <v>3649</v>
      </c>
      <c r="B1064" s="98"/>
      <c r="C1064" s="99" t="s">
        <v>1427</v>
      </c>
      <c r="D1064" s="43" t="s">
        <v>6251</v>
      </c>
      <c r="E1064" s="99"/>
      <c r="F1064" s="99"/>
      <c r="G1064" s="43" t="s">
        <v>4796</v>
      </c>
      <c r="H1064" s="43" t="s">
        <v>4797</v>
      </c>
      <c r="I1064" s="99"/>
      <c r="J1064" s="49" t="s">
        <v>6790</v>
      </c>
      <c r="K1064" s="49"/>
      <c r="L1064" s="43" t="s">
        <v>6769</v>
      </c>
      <c r="M1064" s="127">
        <v>0</v>
      </c>
      <c r="N1064" s="43" t="s">
        <v>7779</v>
      </c>
      <c r="O1064" s="43" t="s">
        <v>7784</v>
      </c>
      <c r="P1064" s="99" t="s">
        <v>1429</v>
      </c>
      <c r="Q1064" s="99" t="s">
        <v>80</v>
      </c>
      <c r="R1064" s="99"/>
      <c r="S1064" s="99"/>
    </row>
    <row r="1065" spans="1:19" x14ac:dyDescent="0.25">
      <c r="A1065" s="97" t="s">
        <v>3649</v>
      </c>
      <c r="B1065" s="98"/>
      <c r="C1065" s="99" t="s">
        <v>3762</v>
      </c>
      <c r="D1065" s="43" t="s">
        <v>6779</v>
      </c>
      <c r="E1065" s="99"/>
      <c r="F1065" s="99"/>
      <c r="G1065" s="43" t="s">
        <v>5009</v>
      </c>
      <c r="H1065" s="43" t="s">
        <v>5010</v>
      </c>
      <c r="I1065" s="99"/>
      <c r="J1065" s="49" t="s">
        <v>6790</v>
      </c>
      <c r="K1065" s="49"/>
      <c r="L1065" s="99" t="s">
        <v>6769</v>
      </c>
      <c r="M1065" s="100">
        <v>0</v>
      </c>
      <c r="N1065" s="99" t="s">
        <v>7779</v>
      </c>
      <c r="O1065" s="99" t="s">
        <v>7784</v>
      </c>
      <c r="P1065" s="99" t="s">
        <v>5697</v>
      </c>
      <c r="Q1065" s="99" t="s">
        <v>80</v>
      </c>
      <c r="R1065" s="99"/>
      <c r="S1065" s="99"/>
    </row>
    <row r="1066" spans="1:19" x14ac:dyDescent="0.25">
      <c r="A1066" s="97" t="s">
        <v>3649</v>
      </c>
      <c r="B1066" s="98"/>
      <c r="C1066" s="99" t="s">
        <v>3735</v>
      </c>
      <c r="D1066" s="43" t="s">
        <v>6252</v>
      </c>
      <c r="E1066" s="99"/>
      <c r="F1066" s="99"/>
      <c r="G1066" s="43" t="s">
        <v>4947</v>
      </c>
      <c r="H1066" s="43" t="s">
        <v>4948</v>
      </c>
      <c r="I1066" s="99"/>
      <c r="J1066" s="49" t="s">
        <v>6790</v>
      </c>
      <c r="K1066" s="49"/>
      <c r="L1066" s="43" t="s">
        <v>6769</v>
      </c>
      <c r="M1066" s="127">
        <v>0</v>
      </c>
      <c r="N1066" s="43" t="s">
        <v>7779</v>
      </c>
      <c r="O1066" s="43" t="s">
        <v>7784</v>
      </c>
      <c r="P1066" s="99" t="s">
        <v>266</v>
      </c>
      <c r="Q1066" s="99" t="s">
        <v>80</v>
      </c>
      <c r="R1066" s="99"/>
      <c r="S1066" s="99"/>
    </row>
    <row r="1067" spans="1:19" x14ac:dyDescent="0.25">
      <c r="A1067" s="97" t="s">
        <v>3649</v>
      </c>
      <c r="B1067" s="98"/>
      <c r="C1067" s="99" t="s">
        <v>3653</v>
      </c>
      <c r="D1067" s="43" t="s">
        <v>6253</v>
      </c>
      <c r="E1067" s="99"/>
      <c r="F1067" s="99"/>
      <c r="G1067" s="43" t="s">
        <v>4772</v>
      </c>
      <c r="H1067" s="43" t="s">
        <v>4773</v>
      </c>
      <c r="I1067" s="99"/>
      <c r="J1067" s="49" t="s">
        <v>6790</v>
      </c>
      <c r="K1067" s="49"/>
      <c r="L1067" s="43" t="s">
        <v>6769</v>
      </c>
      <c r="M1067" s="127">
        <v>0</v>
      </c>
      <c r="N1067" s="43" t="s">
        <v>7779</v>
      </c>
      <c r="O1067" s="43" t="s">
        <v>7784</v>
      </c>
      <c r="P1067" s="99" t="s">
        <v>195</v>
      </c>
      <c r="Q1067" s="99" t="s">
        <v>80</v>
      </c>
      <c r="R1067" s="99"/>
      <c r="S1067" s="99"/>
    </row>
    <row r="1068" spans="1:19" x14ac:dyDescent="0.25">
      <c r="A1068" s="97" t="s">
        <v>3649</v>
      </c>
      <c r="B1068" s="98"/>
      <c r="C1068" s="99" t="s">
        <v>1421</v>
      </c>
      <c r="D1068" s="43" t="s">
        <v>6254</v>
      </c>
      <c r="E1068" s="99"/>
      <c r="F1068" s="99"/>
      <c r="G1068" s="43" t="s">
        <v>4917</v>
      </c>
      <c r="H1068" s="43" t="s">
        <v>4918</v>
      </c>
      <c r="I1068" s="99"/>
      <c r="J1068" s="49" t="s">
        <v>6790</v>
      </c>
      <c r="K1068" s="49"/>
      <c r="L1068" s="43" t="s">
        <v>6769</v>
      </c>
      <c r="M1068" s="127">
        <v>0</v>
      </c>
      <c r="N1068" s="43" t="s">
        <v>7779</v>
      </c>
      <c r="O1068" s="43" t="s">
        <v>7784</v>
      </c>
      <c r="P1068" s="99" t="s">
        <v>262</v>
      </c>
      <c r="Q1068" s="99" t="s">
        <v>80</v>
      </c>
      <c r="R1068" s="99"/>
      <c r="S1068" s="99"/>
    </row>
    <row r="1069" spans="1:19" x14ac:dyDescent="0.25">
      <c r="A1069" s="97" t="s">
        <v>3649</v>
      </c>
      <c r="B1069" s="98"/>
      <c r="C1069" s="99" t="s">
        <v>3689</v>
      </c>
      <c r="D1069" s="43" t="s">
        <v>6416</v>
      </c>
      <c r="E1069" s="99"/>
      <c r="F1069" s="99"/>
      <c r="G1069" s="43" t="s">
        <v>4847</v>
      </c>
      <c r="H1069" s="43" t="s">
        <v>4848</v>
      </c>
      <c r="I1069" s="99"/>
      <c r="J1069" s="49" t="s">
        <v>6790</v>
      </c>
      <c r="K1069" s="49"/>
      <c r="L1069" s="43" t="s">
        <v>6769</v>
      </c>
      <c r="M1069" s="127">
        <v>0</v>
      </c>
      <c r="N1069" s="43" t="s">
        <v>7779</v>
      </c>
      <c r="O1069" s="43" t="s">
        <v>7784</v>
      </c>
      <c r="P1069" s="99" t="s">
        <v>5672</v>
      </c>
      <c r="Q1069" s="99" t="s">
        <v>80</v>
      </c>
      <c r="R1069" s="99"/>
      <c r="S1069" s="99"/>
    </row>
    <row r="1070" spans="1:19" x14ac:dyDescent="0.25">
      <c r="A1070" s="97" t="s">
        <v>3649</v>
      </c>
      <c r="B1070" s="98"/>
      <c r="C1070" s="99" t="s">
        <v>3716</v>
      </c>
      <c r="D1070" s="43" t="s">
        <v>6255</v>
      </c>
      <c r="E1070" s="99"/>
      <c r="F1070" s="99"/>
      <c r="G1070" s="43" t="s">
        <v>4903</v>
      </c>
      <c r="H1070" s="43" t="s">
        <v>4904</v>
      </c>
      <c r="I1070" s="99"/>
      <c r="J1070" s="49" t="s">
        <v>6790</v>
      </c>
      <c r="K1070" s="49"/>
      <c r="L1070" s="43" t="s">
        <v>6769</v>
      </c>
      <c r="M1070" s="127">
        <v>0</v>
      </c>
      <c r="N1070" s="43" t="s">
        <v>7779</v>
      </c>
      <c r="O1070" s="43" t="s">
        <v>7784</v>
      </c>
      <c r="P1070" s="99" t="s">
        <v>262</v>
      </c>
      <c r="Q1070" s="99" t="s">
        <v>80</v>
      </c>
      <c r="R1070" s="99"/>
      <c r="S1070" s="99"/>
    </row>
    <row r="1071" spans="1:19" x14ac:dyDescent="0.25">
      <c r="A1071" s="97" t="s">
        <v>3649</v>
      </c>
      <c r="B1071" s="98"/>
      <c r="C1071" s="99" t="s">
        <v>3713</v>
      </c>
      <c r="D1071" s="43" t="s">
        <v>6256</v>
      </c>
      <c r="E1071" s="99"/>
      <c r="F1071" s="99"/>
      <c r="G1071" s="43" t="s">
        <v>4897</v>
      </c>
      <c r="H1071" s="43" t="s">
        <v>4898</v>
      </c>
      <c r="I1071" s="99"/>
      <c r="J1071" s="49" t="s">
        <v>6790</v>
      </c>
      <c r="K1071" s="49"/>
      <c r="L1071" s="43" t="s">
        <v>6769</v>
      </c>
      <c r="M1071" s="127">
        <v>0</v>
      </c>
      <c r="N1071" s="43" t="s">
        <v>7779</v>
      </c>
      <c r="O1071" s="43" t="s">
        <v>7784</v>
      </c>
      <c r="P1071" s="99" t="s">
        <v>262</v>
      </c>
      <c r="Q1071" s="99" t="s">
        <v>80</v>
      </c>
      <c r="R1071" s="99"/>
      <c r="S1071" s="99"/>
    </row>
    <row r="1072" spans="1:19" x14ac:dyDescent="0.25">
      <c r="A1072" s="97" t="s">
        <v>3649</v>
      </c>
      <c r="B1072" s="98"/>
      <c r="C1072" s="99" t="s">
        <v>3679</v>
      </c>
      <c r="D1072" s="43" t="s">
        <v>6257</v>
      </c>
      <c r="E1072" s="99"/>
      <c r="F1072" s="99"/>
      <c r="G1072" s="43" t="s">
        <v>4828</v>
      </c>
      <c r="H1072" s="43" t="s">
        <v>4829</v>
      </c>
      <c r="I1072" s="99"/>
      <c r="J1072" s="49" t="s">
        <v>6790</v>
      </c>
      <c r="K1072" s="49"/>
      <c r="L1072" s="43" t="s">
        <v>6769</v>
      </c>
      <c r="M1072" s="127">
        <v>0</v>
      </c>
      <c r="N1072" s="43" t="s">
        <v>7779</v>
      </c>
      <c r="O1072" s="43" t="s">
        <v>7784</v>
      </c>
      <c r="P1072" s="99" t="s">
        <v>5669</v>
      </c>
      <c r="Q1072" s="99" t="s">
        <v>80</v>
      </c>
      <c r="R1072" s="99"/>
      <c r="S1072" s="99"/>
    </row>
    <row r="1073" spans="1:19" x14ac:dyDescent="0.25">
      <c r="A1073" s="97" t="s">
        <v>3649</v>
      </c>
      <c r="B1073" s="98"/>
      <c r="C1073" s="99" t="s">
        <v>3721</v>
      </c>
      <c r="D1073" s="43" t="s">
        <v>6258</v>
      </c>
      <c r="E1073" s="99"/>
      <c r="F1073" s="99"/>
      <c r="G1073" s="43" t="s">
        <v>4915</v>
      </c>
      <c r="H1073" s="43" t="s">
        <v>4916</v>
      </c>
      <c r="I1073" s="99"/>
      <c r="J1073" s="49" t="s">
        <v>6790</v>
      </c>
      <c r="K1073" s="49"/>
      <c r="L1073" s="43" t="s">
        <v>6769</v>
      </c>
      <c r="M1073" s="127">
        <v>0</v>
      </c>
      <c r="N1073" s="43" t="s">
        <v>7779</v>
      </c>
      <c r="O1073" s="43" t="s">
        <v>7784</v>
      </c>
      <c r="P1073" s="99" t="s">
        <v>262</v>
      </c>
      <c r="Q1073" s="99" t="s">
        <v>80</v>
      </c>
      <c r="R1073" s="99"/>
      <c r="S1073" s="99"/>
    </row>
    <row r="1074" spans="1:19" x14ac:dyDescent="0.25">
      <c r="A1074" s="97" t="s">
        <v>3649</v>
      </c>
      <c r="B1074" s="98"/>
      <c r="C1074" s="99" t="s">
        <v>3705</v>
      </c>
      <c r="D1074" s="43" t="s">
        <v>6417</v>
      </c>
      <c r="E1074" s="99"/>
      <c r="F1074" s="99"/>
      <c r="G1074" s="43" t="s">
        <v>4879</v>
      </c>
      <c r="H1074" s="43" t="s">
        <v>4880</v>
      </c>
      <c r="I1074" s="99"/>
      <c r="J1074" s="49" t="s">
        <v>6790</v>
      </c>
      <c r="K1074" s="49"/>
      <c r="L1074" s="43" t="s">
        <v>6769</v>
      </c>
      <c r="M1074" s="127">
        <v>0</v>
      </c>
      <c r="N1074" s="43" t="s">
        <v>7779</v>
      </c>
      <c r="O1074" s="43" t="s">
        <v>7784</v>
      </c>
      <c r="P1074" s="99" t="s">
        <v>262</v>
      </c>
      <c r="Q1074" s="99" t="s">
        <v>80</v>
      </c>
      <c r="R1074" s="99"/>
      <c r="S1074" s="99"/>
    </row>
    <row r="1075" spans="1:19" x14ac:dyDescent="0.25">
      <c r="A1075" s="97" t="s">
        <v>3649</v>
      </c>
      <c r="B1075" s="98"/>
      <c r="C1075" s="99" t="s">
        <v>3720</v>
      </c>
      <c r="D1075" s="43" t="s">
        <v>6259</v>
      </c>
      <c r="E1075" s="99"/>
      <c r="F1075" s="99"/>
      <c r="G1075" s="43" t="s">
        <v>4913</v>
      </c>
      <c r="H1075" s="43" t="s">
        <v>4914</v>
      </c>
      <c r="I1075" s="99"/>
      <c r="J1075" s="49" t="s">
        <v>6790</v>
      </c>
      <c r="K1075" s="49"/>
      <c r="L1075" s="43" t="s">
        <v>6769</v>
      </c>
      <c r="M1075" s="127">
        <v>0</v>
      </c>
      <c r="N1075" s="43" t="s">
        <v>7779</v>
      </c>
      <c r="O1075" s="43" t="s">
        <v>7784</v>
      </c>
      <c r="P1075" s="99" t="s">
        <v>262</v>
      </c>
      <c r="Q1075" s="99" t="s">
        <v>80</v>
      </c>
      <c r="R1075" s="99"/>
      <c r="S1075" s="99"/>
    </row>
    <row r="1076" spans="1:19" x14ac:dyDescent="0.25">
      <c r="A1076" s="97" t="s">
        <v>3649</v>
      </c>
      <c r="B1076" s="98"/>
      <c r="C1076" s="99" t="s">
        <v>3768</v>
      </c>
      <c r="D1076" s="43" t="s">
        <v>6260</v>
      </c>
      <c r="E1076" s="99"/>
      <c r="F1076" s="99"/>
      <c r="G1076" s="43" t="s">
        <v>5023</v>
      </c>
      <c r="H1076" s="43" t="s">
        <v>5024</v>
      </c>
      <c r="I1076" s="99"/>
      <c r="J1076" s="49" t="s">
        <v>6790</v>
      </c>
      <c r="K1076" s="49"/>
      <c r="L1076" s="43" t="s">
        <v>6769</v>
      </c>
      <c r="M1076" s="127">
        <v>0</v>
      </c>
      <c r="N1076" s="43" t="s">
        <v>7779</v>
      </c>
      <c r="O1076" s="43" t="s">
        <v>7784</v>
      </c>
      <c r="P1076" s="99" t="s">
        <v>157</v>
      </c>
      <c r="Q1076" s="99" t="s">
        <v>80</v>
      </c>
      <c r="R1076" s="99"/>
      <c r="S1076" s="99"/>
    </row>
    <row r="1077" spans="1:19" x14ac:dyDescent="0.25">
      <c r="A1077" s="97" t="s">
        <v>3649</v>
      </c>
      <c r="B1077" s="98"/>
      <c r="C1077" s="99" t="s">
        <v>3747</v>
      </c>
      <c r="D1077" s="43" t="s">
        <v>6780</v>
      </c>
      <c r="E1077" s="99"/>
      <c r="F1077" s="99"/>
      <c r="G1077" s="43" t="s">
        <v>4975</v>
      </c>
      <c r="H1077" s="43" t="s">
        <v>4976</v>
      </c>
      <c r="I1077" s="99"/>
      <c r="J1077" s="49" t="s">
        <v>6790</v>
      </c>
      <c r="K1077" s="49"/>
      <c r="L1077" s="99" t="s">
        <v>6769</v>
      </c>
      <c r="M1077" s="100">
        <v>0</v>
      </c>
      <c r="N1077" s="99" t="s">
        <v>7779</v>
      </c>
      <c r="O1077" s="99" t="s">
        <v>7784</v>
      </c>
      <c r="P1077" s="99" t="s">
        <v>100</v>
      </c>
      <c r="Q1077" s="99" t="s">
        <v>80</v>
      </c>
      <c r="R1077" s="99"/>
      <c r="S1077" s="99"/>
    </row>
    <row r="1078" spans="1:19" x14ac:dyDescent="0.25">
      <c r="A1078" s="97" t="s">
        <v>3649</v>
      </c>
      <c r="B1078" s="98"/>
      <c r="C1078" s="99" t="s">
        <v>3748</v>
      </c>
      <c r="D1078" s="43" t="s">
        <v>6781</v>
      </c>
      <c r="E1078" s="99"/>
      <c r="F1078" s="99"/>
      <c r="G1078" s="43" t="s">
        <v>4977</v>
      </c>
      <c r="H1078" s="43" t="s">
        <v>4978</v>
      </c>
      <c r="I1078" s="99"/>
      <c r="J1078" s="49" t="s">
        <v>6790</v>
      </c>
      <c r="K1078" s="49"/>
      <c r="L1078" s="99" t="s">
        <v>6769</v>
      </c>
      <c r="M1078" s="100">
        <v>0</v>
      </c>
      <c r="N1078" s="99" t="s">
        <v>7779</v>
      </c>
      <c r="O1078" s="99" t="s">
        <v>7784</v>
      </c>
      <c r="P1078" s="99" t="s">
        <v>100</v>
      </c>
      <c r="Q1078" s="99" t="s">
        <v>80</v>
      </c>
      <c r="R1078" s="99"/>
      <c r="S1078" s="99"/>
    </row>
    <row r="1079" spans="1:19" x14ac:dyDescent="0.25">
      <c r="A1079" s="97" t="s">
        <v>3649</v>
      </c>
      <c r="B1079" s="98"/>
      <c r="C1079" s="99" t="s">
        <v>3759</v>
      </c>
      <c r="D1079" s="43" t="s">
        <v>6782</v>
      </c>
      <c r="E1079" s="99"/>
      <c r="F1079" s="99"/>
      <c r="G1079" s="43" t="s">
        <v>5003</v>
      </c>
      <c r="H1079" s="43" t="s">
        <v>5004</v>
      </c>
      <c r="I1079" s="99"/>
      <c r="J1079" s="49" t="s">
        <v>6790</v>
      </c>
      <c r="K1079" s="49"/>
      <c r="L1079" s="99" t="s">
        <v>6769</v>
      </c>
      <c r="M1079" s="100">
        <v>0</v>
      </c>
      <c r="N1079" s="99" t="s">
        <v>7779</v>
      </c>
      <c r="O1079" s="99" t="s">
        <v>7784</v>
      </c>
      <c r="P1079" s="99" t="s">
        <v>163</v>
      </c>
      <c r="Q1079" s="99" t="s">
        <v>80</v>
      </c>
      <c r="R1079" s="99"/>
      <c r="S1079" s="99"/>
    </row>
    <row r="1080" spans="1:19" x14ac:dyDescent="0.25">
      <c r="A1080" s="97" t="s">
        <v>3649</v>
      </c>
      <c r="B1080" s="98"/>
      <c r="C1080" s="99" t="s">
        <v>3763</v>
      </c>
      <c r="D1080" s="43" t="s">
        <v>6783</v>
      </c>
      <c r="E1080" s="99"/>
      <c r="F1080" s="99"/>
      <c r="G1080" s="43" t="s">
        <v>5011</v>
      </c>
      <c r="H1080" s="43" t="s">
        <v>5012</v>
      </c>
      <c r="I1080" s="99"/>
      <c r="J1080" s="49" t="s">
        <v>6790</v>
      </c>
      <c r="K1080" s="49"/>
      <c r="L1080" s="99" t="s">
        <v>6769</v>
      </c>
      <c r="M1080" s="100">
        <v>0</v>
      </c>
      <c r="N1080" s="99" t="s">
        <v>7779</v>
      </c>
      <c r="O1080" s="99" t="s">
        <v>7784</v>
      </c>
      <c r="P1080" s="99" t="s">
        <v>5697</v>
      </c>
      <c r="Q1080" s="99" t="s">
        <v>80</v>
      </c>
      <c r="R1080" s="99"/>
      <c r="S1080" s="99"/>
    </row>
    <row r="1081" spans="1:19" x14ac:dyDescent="0.25">
      <c r="A1081" s="97" t="s">
        <v>3649</v>
      </c>
      <c r="B1081" s="98"/>
      <c r="C1081" s="99" t="s">
        <v>3685</v>
      </c>
      <c r="D1081" s="43" t="s">
        <v>6418</v>
      </c>
      <c r="E1081" s="99"/>
      <c r="F1081" s="99"/>
      <c r="G1081" s="43" t="s">
        <v>4840</v>
      </c>
      <c r="H1081" s="43" t="s">
        <v>485</v>
      </c>
      <c r="I1081" s="99"/>
      <c r="J1081" s="49" t="s">
        <v>6790</v>
      </c>
      <c r="K1081" s="49"/>
      <c r="L1081" s="43" t="s">
        <v>6769</v>
      </c>
      <c r="M1081" s="127">
        <v>0</v>
      </c>
      <c r="N1081" s="43" t="s">
        <v>7779</v>
      </c>
      <c r="O1081" s="43" t="s">
        <v>7784</v>
      </c>
      <c r="P1081" s="99" t="s">
        <v>5672</v>
      </c>
      <c r="Q1081" s="99" t="s">
        <v>80</v>
      </c>
      <c r="R1081" s="99"/>
      <c r="S1081" s="99"/>
    </row>
    <row r="1082" spans="1:19" x14ac:dyDescent="0.25">
      <c r="A1082" s="97" t="s">
        <v>3649</v>
      </c>
      <c r="B1082" s="98"/>
      <c r="C1082" s="99" t="s">
        <v>3697</v>
      </c>
      <c r="D1082" s="43" t="s">
        <v>6261</v>
      </c>
      <c r="E1082" s="99"/>
      <c r="F1082" s="99"/>
      <c r="G1082" s="43" t="s">
        <v>4863</v>
      </c>
      <c r="H1082" s="43" t="s">
        <v>4864</v>
      </c>
      <c r="I1082" s="99"/>
      <c r="J1082" s="49" t="s">
        <v>6790</v>
      </c>
      <c r="K1082" s="49"/>
      <c r="L1082" s="43" t="s">
        <v>6769</v>
      </c>
      <c r="M1082" s="127">
        <v>0</v>
      </c>
      <c r="N1082" s="43" t="s">
        <v>7779</v>
      </c>
      <c r="O1082" s="43" t="s">
        <v>7784</v>
      </c>
      <c r="P1082" s="99" t="s">
        <v>5677</v>
      </c>
      <c r="Q1082" s="99" t="s">
        <v>80</v>
      </c>
      <c r="R1082" s="99"/>
      <c r="S1082" s="99"/>
    </row>
    <row r="1083" spans="1:19" x14ac:dyDescent="0.25">
      <c r="A1083" s="97" t="s">
        <v>3649</v>
      </c>
      <c r="B1083" s="98"/>
      <c r="C1083" s="99" t="s">
        <v>3725</v>
      </c>
      <c r="D1083" s="43" t="s">
        <v>6419</v>
      </c>
      <c r="E1083" s="99"/>
      <c r="F1083" s="99"/>
      <c r="G1083" s="43" t="s">
        <v>4925</v>
      </c>
      <c r="H1083" s="43" t="s">
        <v>4926</v>
      </c>
      <c r="I1083" s="99"/>
      <c r="J1083" s="49" t="s">
        <v>6790</v>
      </c>
      <c r="K1083" s="49"/>
      <c r="L1083" s="43" t="s">
        <v>6769</v>
      </c>
      <c r="M1083" s="127">
        <v>0</v>
      </c>
      <c r="N1083" s="43" t="s">
        <v>7779</v>
      </c>
      <c r="O1083" s="43" t="s">
        <v>7784</v>
      </c>
      <c r="P1083" s="99" t="s">
        <v>262</v>
      </c>
      <c r="Q1083" s="99" t="s">
        <v>80</v>
      </c>
      <c r="R1083" s="99"/>
      <c r="S1083" s="99"/>
    </row>
    <row r="1084" spans="1:19" x14ac:dyDescent="0.25">
      <c r="A1084" s="97" t="s">
        <v>3649</v>
      </c>
      <c r="B1084" s="98"/>
      <c r="C1084" s="99" t="s">
        <v>3723</v>
      </c>
      <c r="D1084" s="43" t="s">
        <v>6420</v>
      </c>
      <c r="E1084" s="99"/>
      <c r="F1084" s="99"/>
      <c r="G1084" s="43" t="s">
        <v>4921</v>
      </c>
      <c r="H1084" s="43" t="s">
        <v>4922</v>
      </c>
      <c r="I1084" s="99"/>
      <c r="J1084" s="49" t="s">
        <v>6790</v>
      </c>
      <c r="K1084" s="49"/>
      <c r="L1084" s="43" t="s">
        <v>6769</v>
      </c>
      <c r="M1084" s="127">
        <v>0</v>
      </c>
      <c r="N1084" s="43" t="s">
        <v>7779</v>
      </c>
      <c r="O1084" s="43" t="s">
        <v>7784</v>
      </c>
      <c r="P1084" s="99" t="s">
        <v>262</v>
      </c>
      <c r="Q1084" s="99" t="s">
        <v>80</v>
      </c>
      <c r="R1084" s="99"/>
      <c r="S1084" s="99"/>
    </row>
    <row r="1085" spans="1:19" x14ac:dyDescent="0.25">
      <c r="A1085" s="97" t="s">
        <v>3649</v>
      </c>
      <c r="B1085" s="98"/>
      <c r="C1085" s="99" t="s">
        <v>3722</v>
      </c>
      <c r="D1085" s="43" t="s">
        <v>6421</v>
      </c>
      <c r="E1085" s="99"/>
      <c r="F1085" s="99"/>
      <c r="G1085" s="43" t="s">
        <v>4919</v>
      </c>
      <c r="H1085" s="43" t="s">
        <v>4920</v>
      </c>
      <c r="I1085" s="99"/>
      <c r="J1085" s="49" t="s">
        <v>6790</v>
      </c>
      <c r="K1085" s="49"/>
      <c r="L1085" s="43" t="s">
        <v>6769</v>
      </c>
      <c r="M1085" s="127">
        <v>0</v>
      </c>
      <c r="N1085" s="43" t="s">
        <v>7779</v>
      </c>
      <c r="O1085" s="43" t="s">
        <v>7784</v>
      </c>
      <c r="P1085" s="99" t="s">
        <v>262</v>
      </c>
      <c r="Q1085" s="99" t="s">
        <v>80</v>
      </c>
      <c r="R1085" s="99"/>
      <c r="S1085" s="99"/>
    </row>
    <row r="1086" spans="1:19" x14ac:dyDescent="0.25">
      <c r="A1086" s="97" t="s">
        <v>3649</v>
      </c>
      <c r="B1086" s="98"/>
      <c r="C1086" s="99" t="s">
        <v>3726</v>
      </c>
      <c r="D1086" s="43" t="s">
        <v>6262</v>
      </c>
      <c r="E1086" s="99"/>
      <c r="F1086" s="99"/>
      <c r="G1086" s="43" t="s">
        <v>4927</v>
      </c>
      <c r="H1086" s="43" t="s">
        <v>4928</v>
      </c>
      <c r="I1086" s="99"/>
      <c r="J1086" s="49" t="s">
        <v>6790</v>
      </c>
      <c r="K1086" s="49"/>
      <c r="L1086" s="43" t="s">
        <v>6769</v>
      </c>
      <c r="M1086" s="127">
        <v>0</v>
      </c>
      <c r="N1086" s="43" t="s">
        <v>7779</v>
      </c>
      <c r="O1086" s="43" t="s">
        <v>7784</v>
      </c>
      <c r="P1086" s="99" t="s">
        <v>262</v>
      </c>
      <c r="Q1086" s="99" t="s">
        <v>80</v>
      </c>
      <c r="R1086" s="99"/>
      <c r="S1086" s="99"/>
    </row>
    <row r="1087" spans="1:19" x14ac:dyDescent="0.25">
      <c r="A1087" s="97" t="s">
        <v>3649</v>
      </c>
      <c r="B1087" s="98"/>
      <c r="C1087" s="99" t="s">
        <v>3741</v>
      </c>
      <c r="D1087" s="43" t="s">
        <v>6263</v>
      </c>
      <c r="E1087" s="99"/>
      <c r="F1087" s="99"/>
      <c r="G1087" s="43" t="s">
        <v>4961</v>
      </c>
      <c r="H1087" s="43" t="s">
        <v>4962</v>
      </c>
      <c r="I1087" s="99"/>
      <c r="J1087" s="49" t="s">
        <v>6790</v>
      </c>
      <c r="K1087" s="49"/>
      <c r="L1087" s="43" t="s">
        <v>6769</v>
      </c>
      <c r="M1087" s="127">
        <v>0</v>
      </c>
      <c r="N1087" s="43" t="s">
        <v>7779</v>
      </c>
      <c r="O1087" s="43" t="s">
        <v>7784</v>
      </c>
      <c r="P1087" s="99" t="s">
        <v>5677</v>
      </c>
      <c r="Q1087" s="99" t="s">
        <v>80</v>
      </c>
      <c r="R1087" s="99"/>
      <c r="S1087" s="99"/>
    </row>
    <row r="1088" spans="1:19" x14ac:dyDescent="0.25">
      <c r="A1088" s="97" t="s">
        <v>3649</v>
      </c>
      <c r="B1088" s="98"/>
      <c r="C1088" s="99" t="s">
        <v>3749</v>
      </c>
      <c r="D1088" s="43" t="s">
        <v>6784</v>
      </c>
      <c r="E1088" s="99"/>
      <c r="F1088" s="99"/>
      <c r="G1088" s="43" t="s">
        <v>4979</v>
      </c>
      <c r="H1088" s="43" t="s">
        <v>4980</v>
      </c>
      <c r="I1088" s="99"/>
      <c r="J1088" s="49" t="s">
        <v>6790</v>
      </c>
      <c r="K1088" s="49"/>
      <c r="L1088" s="99" t="s">
        <v>6769</v>
      </c>
      <c r="M1088" s="100">
        <v>0</v>
      </c>
      <c r="N1088" s="99" t="s">
        <v>7779</v>
      </c>
      <c r="O1088" s="99" t="s">
        <v>7784</v>
      </c>
      <c r="P1088" s="99" t="s">
        <v>100</v>
      </c>
      <c r="Q1088" s="99" t="s">
        <v>80</v>
      </c>
      <c r="R1088" s="99"/>
      <c r="S1088" s="99"/>
    </row>
    <row r="1089" spans="1:19" x14ac:dyDescent="0.25">
      <c r="A1089" s="97" t="s">
        <v>3649</v>
      </c>
      <c r="B1089" s="98"/>
      <c r="C1089" s="99" t="s">
        <v>3703</v>
      </c>
      <c r="D1089" s="43" t="s">
        <v>6264</v>
      </c>
      <c r="E1089" s="99"/>
      <c r="F1089" s="99"/>
      <c r="G1089" s="46" t="s">
        <v>4875</v>
      </c>
      <c r="H1089" s="46" t="s">
        <v>4876</v>
      </c>
      <c r="I1089" s="99"/>
      <c r="J1089" s="49" t="s">
        <v>6790</v>
      </c>
      <c r="K1089" s="49"/>
      <c r="L1089" s="43" t="s">
        <v>6769</v>
      </c>
      <c r="M1089" s="127">
        <v>0</v>
      </c>
      <c r="N1089" s="43" t="s">
        <v>7779</v>
      </c>
      <c r="O1089" s="43" t="s">
        <v>7784</v>
      </c>
      <c r="P1089" s="99" t="s">
        <v>195</v>
      </c>
      <c r="Q1089" s="99" t="s">
        <v>80</v>
      </c>
      <c r="R1089" s="99"/>
      <c r="S1089" s="99"/>
    </row>
    <row r="1090" spans="1:19" x14ac:dyDescent="0.25">
      <c r="A1090" s="97" t="s">
        <v>3649</v>
      </c>
      <c r="B1090" s="98"/>
      <c r="C1090" s="99" t="s">
        <v>3704</v>
      </c>
      <c r="D1090" s="43" t="s">
        <v>6265</v>
      </c>
      <c r="E1090" s="99"/>
      <c r="F1090" s="99"/>
      <c r="G1090" s="46" t="s">
        <v>4877</v>
      </c>
      <c r="H1090" s="46" t="s">
        <v>4878</v>
      </c>
      <c r="I1090" s="99"/>
      <c r="J1090" s="49" t="s">
        <v>6790</v>
      </c>
      <c r="K1090" s="49"/>
      <c r="L1090" s="43" t="s">
        <v>6769</v>
      </c>
      <c r="M1090" s="127">
        <v>0</v>
      </c>
      <c r="N1090" s="43" t="s">
        <v>7779</v>
      </c>
      <c r="O1090" s="43" t="s">
        <v>7784</v>
      </c>
      <c r="P1090" s="99" t="s">
        <v>195</v>
      </c>
      <c r="Q1090" s="99" t="s">
        <v>80</v>
      </c>
      <c r="R1090" s="99"/>
      <c r="S1090" s="99"/>
    </row>
    <row r="1091" spans="1:19" x14ac:dyDescent="0.25">
      <c r="A1091" s="99" t="s">
        <v>6130</v>
      </c>
      <c r="B1091" s="98">
        <v>-99</v>
      </c>
      <c r="C1091" s="99" t="s">
        <v>267</v>
      </c>
      <c r="D1091" s="43" t="s">
        <v>1600</v>
      </c>
      <c r="E1091" s="99"/>
      <c r="F1091" s="99"/>
      <c r="G1091" s="55" t="s">
        <v>480</v>
      </c>
      <c r="H1091" s="55" t="s">
        <v>481</v>
      </c>
      <c r="I1091" s="99"/>
      <c r="J1091" s="49" t="s">
        <v>6790</v>
      </c>
      <c r="K1091" s="49"/>
      <c r="L1091" s="99" t="s">
        <v>153</v>
      </c>
      <c r="M1091" s="100" t="s">
        <v>7778</v>
      </c>
      <c r="N1091" s="99" t="s">
        <v>7780</v>
      </c>
      <c r="O1091" s="99"/>
      <c r="P1091" s="99" t="s">
        <v>153</v>
      </c>
      <c r="Q1091" s="99" t="s">
        <v>80</v>
      </c>
      <c r="R1091" s="99"/>
      <c r="S1091" s="99"/>
    </row>
    <row r="1092" spans="1:19" x14ac:dyDescent="0.25">
      <c r="A1092" s="99" t="s">
        <v>6130</v>
      </c>
      <c r="B1092" s="98">
        <v>-99</v>
      </c>
      <c r="C1092" s="99" t="s">
        <v>3464</v>
      </c>
      <c r="D1092" s="47" t="s">
        <v>6834</v>
      </c>
      <c r="E1092" s="99"/>
      <c r="F1092" s="99"/>
      <c r="G1092" s="55" t="s">
        <v>465</v>
      </c>
      <c r="H1092" s="55" t="s">
        <v>4403</v>
      </c>
      <c r="I1092" s="99"/>
      <c r="J1092" s="49" t="s">
        <v>6790</v>
      </c>
      <c r="K1092" s="49"/>
      <c r="L1092" s="48" t="s">
        <v>91</v>
      </c>
      <c r="M1092" s="132" t="s">
        <v>7778</v>
      </c>
      <c r="N1092" s="50" t="s">
        <v>7780</v>
      </c>
      <c r="O1092" s="50"/>
      <c r="P1092" s="99" t="s">
        <v>100</v>
      </c>
      <c r="Q1092" s="99" t="s">
        <v>80</v>
      </c>
      <c r="R1092" s="99" t="s">
        <v>6774</v>
      </c>
      <c r="S1092" s="99"/>
    </row>
    <row r="1093" spans="1:19" x14ac:dyDescent="0.25">
      <c r="A1093" s="97" t="s">
        <v>4030</v>
      </c>
      <c r="B1093" s="102">
        <v>-99</v>
      </c>
      <c r="C1093" s="99" t="s">
        <v>3463</v>
      </c>
      <c r="D1093" s="47"/>
      <c r="E1093" s="99"/>
      <c r="F1093" s="99"/>
      <c r="G1093" s="43" t="s">
        <v>3463</v>
      </c>
      <c r="H1093" s="46"/>
      <c r="I1093" s="99"/>
      <c r="J1093" s="99" t="s">
        <v>6790</v>
      </c>
      <c r="K1093" s="99"/>
      <c r="L1093" s="103" t="s">
        <v>91</v>
      </c>
      <c r="M1093" s="119" t="s">
        <v>7778</v>
      </c>
      <c r="N1093" s="103" t="s">
        <v>7780</v>
      </c>
      <c r="O1093" s="103"/>
      <c r="P1093" s="99"/>
      <c r="Q1093" s="99" t="s">
        <v>80</v>
      </c>
      <c r="R1093" s="99"/>
      <c r="S1093" s="99"/>
    </row>
    <row r="1094" spans="1:19" x14ac:dyDescent="0.25">
      <c r="A1094" s="101" t="s">
        <v>4030</v>
      </c>
      <c r="B1094" s="88">
        <v>1</v>
      </c>
      <c r="C1094" s="89" t="s">
        <v>93</v>
      </c>
      <c r="D1094" s="89" t="s">
        <v>1468</v>
      </c>
      <c r="E1094" s="90"/>
      <c r="F1094" s="89" t="s">
        <v>6928</v>
      </c>
      <c r="G1094" s="89" t="s">
        <v>277</v>
      </c>
      <c r="H1094" s="89" t="s">
        <v>278</v>
      </c>
      <c r="I1094" s="89" t="s">
        <v>1848</v>
      </c>
      <c r="J1094" s="91" t="s">
        <v>6790</v>
      </c>
      <c r="K1094" s="91"/>
      <c r="L1094" s="89" t="s">
        <v>91</v>
      </c>
      <c r="M1094" s="128" t="s">
        <v>7778</v>
      </c>
      <c r="N1094" s="91" t="s">
        <v>7780</v>
      </c>
      <c r="O1094" s="91" t="s">
        <v>7783</v>
      </c>
      <c r="P1094" s="101" t="s">
        <v>91</v>
      </c>
      <c r="Q1094" s="101" t="s">
        <v>80</v>
      </c>
      <c r="R1094" s="101"/>
      <c r="S1094" s="101"/>
    </row>
    <row r="1095" spans="1:19" x14ac:dyDescent="0.25">
      <c r="A1095" s="97" t="s">
        <v>4030</v>
      </c>
      <c r="B1095" s="98">
        <v>2</v>
      </c>
      <c r="C1095" s="99" t="s">
        <v>3464</v>
      </c>
      <c r="D1095" s="47" t="s">
        <v>6834</v>
      </c>
      <c r="E1095" s="99"/>
      <c r="F1095" s="99"/>
      <c r="G1095" s="43" t="s">
        <v>465</v>
      </c>
      <c r="H1095" s="43" t="s">
        <v>4403</v>
      </c>
      <c r="I1095" s="99"/>
      <c r="J1095" s="99" t="s">
        <v>6790</v>
      </c>
      <c r="K1095" s="99"/>
      <c r="L1095" s="87" t="s">
        <v>6770</v>
      </c>
      <c r="M1095" s="134" t="s">
        <v>7778</v>
      </c>
      <c r="N1095" s="87" t="s">
        <v>7780</v>
      </c>
      <c r="O1095" s="87" t="s">
        <v>7783</v>
      </c>
      <c r="P1095" s="99" t="s">
        <v>100</v>
      </c>
      <c r="Q1095" s="99" t="s">
        <v>80</v>
      </c>
      <c r="R1095" s="99"/>
      <c r="S1095" s="99"/>
    </row>
    <row r="1096" spans="1:19" x14ac:dyDescent="0.25">
      <c r="A1096" s="101" t="s">
        <v>4030</v>
      </c>
      <c r="B1096" s="88">
        <v>3</v>
      </c>
      <c r="C1096" s="89" t="s">
        <v>116</v>
      </c>
      <c r="D1096" s="89" t="s">
        <v>5963</v>
      </c>
      <c r="E1096" s="90"/>
      <c r="F1096" s="89"/>
      <c r="G1096" s="89" t="s">
        <v>318</v>
      </c>
      <c r="H1096" s="89"/>
      <c r="I1096" s="89"/>
      <c r="J1096" s="91" t="s">
        <v>6790</v>
      </c>
      <c r="K1096" s="91"/>
      <c r="L1096" s="48" t="s">
        <v>91</v>
      </c>
      <c r="M1096" s="132" t="s">
        <v>7778</v>
      </c>
      <c r="N1096" s="50" t="s">
        <v>7780</v>
      </c>
      <c r="O1096" s="50" t="s">
        <v>7783</v>
      </c>
      <c r="P1096" s="101" t="s">
        <v>100</v>
      </c>
      <c r="Q1096" s="101" t="s">
        <v>80</v>
      </c>
      <c r="R1096" s="99" t="s">
        <v>6774</v>
      </c>
      <c r="S1096" s="99"/>
    </row>
    <row r="1097" spans="1:19" x14ac:dyDescent="0.25">
      <c r="A1097" s="101" t="s">
        <v>4030</v>
      </c>
      <c r="B1097" s="88">
        <v>4</v>
      </c>
      <c r="C1097" s="101" t="s">
        <v>2085</v>
      </c>
      <c r="D1097" s="90" t="s">
        <v>6822</v>
      </c>
      <c r="E1097" s="101"/>
      <c r="F1097" s="101"/>
      <c r="G1097" s="90" t="s">
        <v>2509</v>
      </c>
      <c r="H1097" s="90" t="s">
        <v>2290</v>
      </c>
      <c r="I1097" s="101"/>
      <c r="J1097" s="101" t="s">
        <v>6790</v>
      </c>
      <c r="K1097" s="101"/>
      <c r="L1097" s="101" t="s">
        <v>6770</v>
      </c>
      <c r="M1097" s="102" t="s">
        <v>7778</v>
      </c>
      <c r="N1097" s="101" t="s">
        <v>7779</v>
      </c>
      <c r="O1097" s="101" t="s">
        <v>7783</v>
      </c>
      <c r="P1097" s="101" t="s">
        <v>100</v>
      </c>
      <c r="Q1097" s="101" t="s">
        <v>80</v>
      </c>
      <c r="R1097" s="101"/>
      <c r="S1097" s="101"/>
    </row>
    <row r="1098" spans="1:19" x14ac:dyDescent="0.25">
      <c r="A1098" s="101" t="s">
        <v>4030</v>
      </c>
      <c r="B1098" s="88">
        <v>5</v>
      </c>
      <c r="C1098" s="89" t="s">
        <v>267</v>
      </c>
      <c r="D1098" s="89" t="s">
        <v>5754</v>
      </c>
      <c r="E1098" s="90"/>
      <c r="F1098" s="89" t="s">
        <v>6862</v>
      </c>
      <c r="G1098" s="89" t="s">
        <v>480</v>
      </c>
      <c r="H1098" s="89" t="s">
        <v>481</v>
      </c>
      <c r="I1098" s="89" t="s">
        <v>1760</v>
      </c>
      <c r="J1098" s="91" t="s">
        <v>6790</v>
      </c>
      <c r="K1098" s="91"/>
      <c r="L1098" s="89" t="s">
        <v>153</v>
      </c>
      <c r="M1098" s="128" t="s">
        <v>7778</v>
      </c>
      <c r="N1098" s="91" t="s">
        <v>7779</v>
      </c>
      <c r="O1098" s="91" t="s">
        <v>7783</v>
      </c>
      <c r="P1098" s="101" t="s">
        <v>153</v>
      </c>
      <c r="Q1098" s="101" t="s">
        <v>80</v>
      </c>
      <c r="R1098" s="101"/>
      <c r="S1098" s="101"/>
    </row>
    <row r="1099" spans="1:19" x14ac:dyDescent="0.25">
      <c r="A1099" s="97" t="s">
        <v>4030</v>
      </c>
      <c r="B1099" s="98">
        <v>6</v>
      </c>
      <c r="C1099" s="99" t="s">
        <v>4038</v>
      </c>
      <c r="D1099" s="43" t="s">
        <v>6393</v>
      </c>
      <c r="E1099" s="99"/>
      <c r="F1099" s="99"/>
      <c r="G1099" s="43" t="s">
        <v>5549</v>
      </c>
      <c r="H1099" s="43" t="s">
        <v>5550</v>
      </c>
      <c r="I1099" s="99"/>
      <c r="J1099" s="49" t="s">
        <v>6790</v>
      </c>
      <c r="K1099" s="49"/>
      <c r="L1099" s="43" t="s">
        <v>6769</v>
      </c>
      <c r="M1099" s="127">
        <v>0</v>
      </c>
      <c r="N1099" s="43" t="s">
        <v>7779</v>
      </c>
      <c r="O1099" s="43" t="s">
        <v>7784</v>
      </c>
      <c r="P1099" s="99" t="s">
        <v>5665</v>
      </c>
      <c r="Q1099" s="99" t="s">
        <v>80</v>
      </c>
      <c r="R1099" s="99"/>
      <c r="S1099" s="99"/>
    </row>
    <row r="1100" spans="1:19" x14ac:dyDescent="0.25">
      <c r="A1100" s="97" t="s">
        <v>4030</v>
      </c>
      <c r="B1100" s="98">
        <v>7</v>
      </c>
      <c r="C1100" s="99" t="s">
        <v>4037</v>
      </c>
      <c r="D1100" s="43" t="s">
        <v>6394</v>
      </c>
      <c r="E1100" s="99"/>
      <c r="F1100" s="99"/>
      <c r="G1100" s="43" t="s">
        <v>5547</v>
      </c>
      <c r="H1100" s="43" t="s">
        <v>5548</v>
      </c>
      <c r="I1100" s="99"/>
      <c r="J1100" s="49" t="s">
        <v>6790</v>
      </c>
      <c r="K1100" s="49"/>
      <c r="L1100" s="43" t="s">
        <v>6769</v>
      </c>
      <c r="M1100" s="127">
        <v>0</v>
      </c>
      <c r="N1100" s="43" t="s">
        <v>7779</v>
      </c>
      <c r="O1100" s="43" t="s">
        <v>7784</v>
      </c>
      <c r="P1100" s="99" t="s">
        <v>165</v>
      </c>
      <c r="Q1100" s="99" t="s">
        <v>80</v>
      </c>
      <c r="R1100" s="99"/>
      <c r="S1100" s="99"/>
    </row>
    <row r="1101" spans="1:19" x14ac:dyDescent="0.25">
      <c r="A1101" s="97" t="s">
        <v>4030</v>
      </c>
      <c r="B1101" s="98">
        <v>8</v>
      </c>
      <c r="C1101" s="99" t="s">
        <v>4033</v>
      </c>
      <c r="D1101" s="43" t="s">
        <v>6398</v>
      </c>
      <c r="E1101" s="99"/>
      <c r="F1101" s="99"/>
      <c r="G1101" s="43" t="s">
        <v>5539</v>
      </c>
      <c r="H1101" s="43" t="s">
        <v>5540</v>
      </c>
      <c r="I1101" s="99"/>
      <c r="J1101" s="49" t="s">
        <v>6790</v>
      </c>
      <c r="K1101" s="49"/>
      <c r="L1101" s="43" t="s">
        <v>6769</v>
      </c>
      <c r="M1101" s="127">
        <v>0</v>
      </c>
      <c r="N1101" s="43" t="s">
        <v>7779</v>
      </c>
      <c r="O1101" s="43" t="s">
        <v>7784</v>
      </c>
      <c r="P1101" s="99" t="s">
        <v>262</v>
      </c>
      <c r="Q1101" s="99" t="s">
        <v>80</v>
      </c>
      <c r="R1101" s="99"/>
      <c r="S1101" s="99"/>
    </row>
    <row r="1102" spans="1:19" x14ac:dyDescent="0.25">
      <c r="A1102" s="97" t="s">
        <v>4030</v>
      </c>
      <c r="B1102" s="98">
        <v>9</v>
      </c>
      <c r="C1102" s="99" t="s">
        <v>4039</v>
      </c>
      <c r="D1102" s="43" t="s">
        <v>6396</v>
      </c>
      <c r="E1102" s="99"/>
      <c r="F1102" s="99"/>
      <c r="G1102" s="43" t="s">
        <v>5551</v>
      </c>
      <c r="H1102" s="43" t="s">
        <v>5552</v>
      </c>
      <c r="I1102" s="99"/>
      <c r="J1102" s="49" t="s">
        <v>6790</v>
      </c>
      <c r="K1102" s="49"/>
      <c r="L1102" s="99" t="s">
        <v>6770</v>
      </c>
      <c r="M1102" s="100">
        <v>0</v>
      </c>
      <c r="N1102" s="99" t="s">
        <v>7779</v>
      </c>
      <c r="O1102" s="99" t="s">
        <v>7784</v>
      </c>
      <c r="P1102" s="99" t="s">
        <v>100</v>
      </c>
      <c r="Q1102" s="99" t="s">
        <v>80</v>
      </c>
      <c r="R1102" s="99"/>
      <c r="S1102" s="99"/>
    </row>
    <row r="1103" spans="1:19" x14ac:dyDescent="0.25">
      <c r="A1103" s="97" t="s">
        <v>4030</v>
      </c>
      <c r="B1103" s="98">
        <v>10</v>
      </c>
      <c r="C1103" s="99" t="s">
        <v>4032</v>
      </c>
      <c r="D1103" s="43" t="s">
        <v>6395</v>
      </c>
      <c r="E1103" s="99"/>
      <c r="F1103" s="99"/>
      <c r="G1103" s="43" t="s">
        <v>5537</v>
      </c>
      <c r="H1103" s="43" t="s">
        <v>5538</v>
      </c>
      <c r="I1103" s="99"/>
      <c r="J1103" s="91" t="s">
        <v>6790</v>
      </c>
      <c r="K1103" s="91"/>
      <c r="L1103" s="43" t="s">
        <v>6769</v>
      </c>
      <c r="M1103" s="127">
        <v>0</v>
      </c>
      <c r="N1103" s="43" t="s">
        <v>7779</v>
      </c>
      <c r="O1103" s="43" t="s">
        <v>7784</v>
      </c>
      <c r="P1103" s="99" t="s">
        <v>262</v>
      </c>
      <c r="Q1103" s="99" t="s">
        <v>80</v>
      </c>
      <c r="R1103" s="99"/>
      <c r="S1103" s="99"/>
    </row>
    <row r="1104" spans="1:19" x14ac:dyDescent="0.25">
      <c r="A1104" s="97" t="s">
        <v>4030</v>
      </c>
      <c r="B1104" s="98">
        <v>11</v>
      </c>
      <c r="C1104" s="99" t="s">
        <v>4040</v>
      </c>
      <c r="D1104" s="43" t="s">
        <v>6397</v>
      </c>
      <c r="E1104" s="99"/>
      <c r="F1104" s="99"/>
      <c r="G1104" s="43" t="s">
        <v>5553</v>
      </c>
      <c r="H1104" s="43" t="s">
        <v>5554</v>
      </c>
      <c r="I1104" s="99"/>
      <c r="J1104" s="91" t="s">
        <v>6790</v>
      </c>
      <c r="K1104" s="91"/>
      <c r="L1104" s="99" t="s">
        <v>6770</v>
      </c>
      <c r="M1104" s="100">
        <v>0</v>
      </c>
      <c r="N1104" s="99" t="s">
        <v>7779</v>
      </c>
      <c r="O1104" s="99" t="s">
        <v>7784</v>
      </c>
      <c r="P1104" s="99" t="s">
        <v>100</v>
      </c>
      <c r="Q1104" s="99" t="s">
        <v>80</v>
      </c>
      <c r="R1104" s="99"/>
      <c r="S1104" s="99"/>
    </row>
    <row r="1105" spans="1:19" x14ac:dyDescent="0.25">
      <c r="A1105" s="97" t="s">
        <v>4030</v>
      </c>
      <c r="B1105" s="98">
        <v>12</v>
      </c>
      <c r="C1105" s="99" t="s">
        <v>4034</v>
      </c>
      <c r="D1105" s="43" t="s">
        <v>6402</v>
      </c>
      <c r="E1105" s="99"/>
      <c r="F1105" s="99"/>
      <c r="G1105" s="43" t="s">
        <v>5541</v>
      </c>
      <c r="H1105" s="43" t="s">
        <v>5542</v>
      </c>
      <c r="I1105" s="99"/>
      <c r="J1105" s="91" t="s">
        <v>6790</v>
      </c>
      <c r="K1105" s="91"/>
      <c r="L1105" s="43" t="s">
        <v>6769</v>
      </c>
      <c r="M1105" s="127">
        <v>0</v>
      </c>
      <c r="N1105" s="43" t="s">
        <v>7779</v>
      </c>
      <c r="O1105" s="43" t="s">
        <v>7784</v>
      </c>
      <c r="P1105" s="99" t="s">
        <v>262</v>
      </c>
      <c r="Q1105" s="99" t="s">
        <v>80</v>
      </c>
      <c r="R1105" s="99"/>
      <c r="S1105" s="99"/>
    </row>
    <row r="1106" spans="1:19" x14ac:dyDescent="0.25">
      <c r="A1106" s="97" t="s">
        <v>4030</v>
      </c>
      <c r="B1106" s="98">
        <v>13</v>
      </c>
      <c r="C1106" s="99" t="s">
        <v>4036</v>
      </c>
      <c r="D1106" s="43" t="s">
        <v>6401</v>
      </c>
      <c r="E1106" s="99"/>
      <c r="F1106" s="99"/>
      <c r="G1106" s="43" t="s">
        <v>5545</v>
      </c>
      <c r="H1106" s="43" t="s">
        <v>5546</v>
      </c>
      <c r="I1106" s="99"/>
      <c r="J1106" s="91" t="s">
        <v>6790</v>
      </c>
      <c r="K1106" s="91"/>
      <c r="L1106" s="43" t="s">
        <v>6769</v>
      </c>
      <c r="M1106" s="127">
        <v>0</v>
      </c>
      <c r="N1106" s="43" t="s">
        <v>7779</v>
      </c>
      <c r="O1106" s="43" t="s">
        <v>7784</v>
      </c>
      <c r="P1106" s="99" t="s">
        <v>262</v>
      </c>
      <c r="Q1106" s="99" t="s">
        <v>80</v>
      </c>
      <c r="R1106" s="99"/>
      <c r="S1106" s="99"/>
    </row>
    <row r="1107" spans="1:19" x14ac:dyDescent="0.25">
      <c r="A1107" s="97" t="s">
        <v>4030</v>
      </c>
      <c r="B1107" s="98">
        <v>14</v>
      </c>
      <c r="C1107" s="99" t="s">
        <v>4035</v>
      </c>
      <c r="D1107" s="43" t="s">
        <v>6400</v>
      </c>
      <c r="E1107" s="99"/>
      <c r="F1107" s="99"/>
      <c r="G1107" s="43" t="s">
        <v>5543</v>
      </c>
      <c r="H1107" s="43" t="s">
        <v>5544</v>
      </c>
      <c r="I1107" s="99"/>
      <c r="J1107" s="91" t="s">
        <v>6790</v>
      </c>
      <c r="K1107" s="91"/>
      <c r="L1107" s="43" t="s">
        <v>6769</v>
      </c>
      <c r="M1107" s="127">
        <v>0</v>
      </c>
      <c r="N1107" s="43" t="s">
        <v>7779</v>
      </c>
      <c r="O1107" s="43" t="s">
        <v>7784</v>
      </c>
      <c r="P1107" s="99" t="s">
        <v>262</v>
      </c>
      <c r="Q1107" s="99" t="s">
        <v>80</v>
      </c>
      <c r="R1107" s="99"/>
      <c r="S1107" s="99"/>
    </row>
    <row r="1108" spans="1:19" x14ac:dyDescent="0.25">
      <c r="A1108" s="97" t="s">
        <v>4030</v>
      </c>
      <c r="B1108" s="98">
        <v>15</v>
      </c>
      <c r="C1108" s="99" t="s">
        <v>4031</v>
      </c>
      <c r="D1108" s="43" t="s">
        <v>6399</v>
      </c>
      <c r="E1108" s="99"/>
      <c r="F1108" s="99"/>
      <c r="G1108" s="43" t="s">
        <v>5535</v>
      </c>
      <c r="H1108" s="43" t="s">
        <v>5536</v>
      </c>
      <c r="I1108" s="99"/>
      <c r="J1108" s="91" t="s">
        <v>6790</v>
      </c>
      <c r="K1108" s="91"/>
      <c r="L1108" s="43" t="s">
        <v>6769</v>
      </c>
      <c r="M1108" s="127">
        <v>0</v>
      </c>
      <c r="N1108" s="43" t="s">
        <v>7779</v>
      </c>
      <c r="O1108" s="43" t="s">
        <v>7784</v>
      </c>
      <c r="P1108" s="99" t="s">
        <v>195</v>
      </c>
      <c r="Q1108" s="99" t="s">
        <v>80</v>
      </c>
      <c r="R1108" s="99"/>
      <c r="S1108" s="99"/>
    </row>
    <row r="1109" spans="1:19" x14ac:dyDescent="0.25">
      <c r="A1109" s="97" t="s">
        <v>3769</v>
      </c>
      <c r="B1109" s="102">
        <v>-99</v>
      </c>
      <c r="C1109" s="99" t="s">
        <v>3463</v>
      </c>
      <c r="D1109" s="47"/>
      <c r="E1109" s="99"/>
      <c r="F1109" s="99"/>
      <c r="G1109" s="43" t="s">
        <v>3463</v>
      </c>
      <c r="H1109" s="46"/>
      <c r="I1109" s="99"/>
      <c r="J1109" s="99" t="s">
        <v>6790</v>
      </c>
      <c r="K1109" s="99"/>
      <c r="L1109" s="103" t="s">
        <v>91</v>
      </c>
      <c r="M1109" s="119" t="s">
        <v>7778</v>
      </c>
      <c r="N1109" s="103" t="s">
        <v>7780</v>
      </c>
      <c r="O1109" s="103"/>
      <c r="P1109" s="99"/>
      <c r="Q1109" s="99" t="s">
        <v>80</v>
      </c>
      <c r="R1109" s="99"/>
      <c r="S1109" s="99"/>
    </row>
    <row r="1110" spans="1:19" x14ac:dyDescent="0.25">
      <c r="A1110" s="101" t="s">
        <v>3769</v>
      </c>
      <c r="B1110" s="88">
        <v>1</v>
      </c>
      <c r="C1110" s="89" t="s">
        <v>93</v>
      </c>
      <c r="D1110" s="89" t="s">
        <v>1468</v>
      </c>
      <c r="E1110" s="90"/>
      <c r="F1110" s="89" t="s">
        <v>6928</v>
      </c>
      <c r="G1110" s="89" t="s">
        <v>277</v>
      </c>
      <c r="H1110" s="89" t="s">
        <v>278</v>
      </c>
      <c r="I1110" s="89" t="s">
        <v>1848</v>
      </c>
      <c r="J1110" s="91" t="s">
        <v>6790</v>
      </c>
      <c r="K1110" s="91"/>
      <c r="L1110" s="89" t="s">
        <v>91</v>
      </c>
      <c r="M1110" s="128" t="s">
        <v>7778</v>
      </c>
      <c r="N1110" s="91" t="s">
        <v>7780</v>
      </c>
      <c r="O1110" s="91" t="s">
        <v>7783</v>
      </c>
      <c r="P1110" s="101" t="s">
        <v>91</v>
      </c>
      <c r="Q1110" s="101" t="s">
        <v>80</v>
      </c>
      <c r="R1110" s="101"/>
      <c r="S1110" s="101"/>
    </row>
    <row r="1111" spans="1:19" x14ac:dyDescent="0.25">
      <c r="A1111" s="97" t="s">
        <v>3769</v>
      </c>
      <c r="B1111" s="98">
        <v>2</v>
      </c>
      <c r="C1111" s="99" t="s">
        <v>3464</v>
      </c>
      <c r="D1111" s="47" t="s">
        <v>6834</v>
      </c>
      <c r="E1111" s="99"/>
      <c r="F1111" s="99"/>
      <c r="G1111" s="43" t="s">
        <v>465</v>
      </c>
      <c r="H1111" s="43" t="s">
        <v>4403</v>
      </c>
      <c r="I1111" s="99"/>
      <c r="J1111" s="99" t="s">
        <v>6790</v>
      </c>
      <c r="K1111" s="99"/>
      <c r="L1111" s="87" t="s">
        <v>6770</v>
      </c>
      <c r="M1111" s="134" t="s">
        <v>7778</v>
      </c>
      <c r="N1111" s="87" t="s">
        <v>7780</v>
      </c>
      <c r="O1111" s="87" t="s">
        <v>7783</v>
      </c>
      <c r="P1111" s="99" t="s">
        <v>100</v>
      </c>
      <c r="Q1111" s="99" t="s">
        <v>80</v>
      </c>
      <c r="R1111" s="99"/>
      <c r="S1111" s="99"/>
    </row>
    <row r="1112" spans="1:19" x14ac:dyDescent="0.25">
      <c r="A1112" s="101" t="s">
        <v>3769</v>
      </c>
      <c r="B1112" s="88">
        <v>3</v>
      </c>
      <c r="C1112" s="89" t="s">
        <v>116</v>
      </c>
      <c r="D1112" s="89" t="s">
        <v>5963</v>
      </c>
      <c r="E1112" s="90"/>
      <c r="F1112" s="89"/>
      <c r="G1112" s="89" t="s">
        <v>318</v>
      </c>
      <c r="H1112" s="89"/>
      <c r="I1112" s="89"/>
      <c r="J1112" s="91" t="s">
        <v>6790</v>
      </c>
      <c r="K1112" s="91"/>
      <c r="L1112" s="48" t="s">
        <v>91</v>
      </c>
      <c r="M1112" s="132" t="s">
        <v>7778</v>
      </c>
      <c r="N1112" s="50" t="s">
        <v>7780</v>
      </c>
      <c r="O1112" s="50" t="s">
        <v>7783</v>
      </c>
      <c r="P1112" s="101" t="s">
        <v>100</v>
      </c>
      <c r="Q1112" s="101" t="s">
        <v>80</v>
      </c>
      <c r="R1112" s="99" t="s">
        <v>6774</v>
      </c>
      <c r="S1112" s="99"/>
    </row>
    <row r="1113" spans="1:19" x14ac:dyDescent="0.25">
      <c r="A1113" s="101" t="s">
        <v>3769</v>
      </c>
      <c r="B1113" s="88">
        <v>4</v>
      </c>
      <c r="C1113" s="101" t="s">
        <v>2085</v>
      </c>
      <c r="D1113" s="90" t="s">
        <v>6822</v>
      </c>
      <c r="E1113" s="101"/>
      <c r="F1113" s="101"/>
      <c r="G1113" s="90" t="s">
        <v>2509</v>
      </c>
      <c r="H1113" s="90" t="s">
        <v>2290</v>
      </c>
      <c r="I1113" s="101"/>
      <c r="J1113" s="101" t="s">
        <v>6790</v>
      </c>
      <c r="K1113" s="101"/>
      <c r="L1113" s="101" t="s">
        <v>6770</v>
      </c>
      <c r="M1113" s="102" t="s">
        <v>7778</v>
      </c>
      <c r="N1113" s="101" t="s">
        <v>7779</v>
      </c>
      <c r="O1113" s="101" t="s">
        <v>7783</v>
      </c>
      <c r="P1113" s="101" t="s">
        <v>100</v>
      </c>
      <c r="Q1113" s="101" t="s">
        <v>80</v>
      </c>
      <c r="R1113" s="101"/>
      <c r="S1113" s="101"/>
    </row>
    <row r="1114" spans="1:19" x14ac:dyDescent="0.25">
      <c r="A1114" s="101" t="s">
        <v>3769</v>
      </c>
      <c r="B1114" s="88">
        <v>5</v>
      </c>
      <c r="C1114" s="89" t="s">
        <v>267</v>
      </c>
      <c r="D1114" s="89" t="s">
        <v>5754</v>
      </c>
      <c r="E1114" s="90"/>
      <c r="F1114" s="89" t="s">
        <v>6862</v>
      </c>
      <c r="G1114" s="89" t="s">
        <v>480</v>
      </c>
      <c r="H1114" s="89" t="s">
        <v>481</v>
      </c>
      <c r="I1114" s="89" t="s">
        <v>1760</v>
      </c>
      <c r="J1114" s="91" t="s">
        <v>6790</v>
      </c>
      <c r="K1114" s="91"/>
      <c r="L1114" s="89" t="s">
        <v>153</v>
      </c>
      <c r="M1114" s="128" t="s">
        <v>7778</v>
      </c>
      <c r="N1114" s="91" t="s">
        <v>7779</v>
      </c>
      <c r="O1114" s="91" t="s">
        <v>7783</v>
      </c>
      <c r="P1114" s="101" t="s">
        <v>153</v>
      </c>
      <c r="Q1114" s="101" t="s">
        <v>80</v>
      </c>
      <c r="R1114" s="101"/>
      <c r="S1114" s="101"/>
    </row>
    <row r="1115" spans="1:19" x14ac:dyDescent="0.25">
      <c r="A1115" s="97" t="s">
        <v>3769</v>
      </c>
      <c r="B1115" s="98"/>
      <c r="C1115" s="99" t="s">
        <v>3770</v>
      </c>
      <c r="D1115" s="99" t="s">
        <v>6266</v>
      </c>
      <c r="E1115" s="99"/>
      <c r="F1115" s="99"/>
      <c r="G1115" s="43" t="s">
        <v>5025</v>
      </c>
      <c r="H1115" s="43" t="s">
        <v>5026</v>
      </c>
      <c r="I1115" s="99"/>
      <c r="J1115" s="91" t="s">
        <v>6790</v>
      </c>
      <c r="K1115" s="91"/>
      <c r="L1115" s="43" t="s">
        <v>6769</v>
      </c>
      <c r="M1115" s="127">
        <v>0</v>
      </c>
      <c r="N1115" s="43" t="s">
        <v>7779</v>
      </c>
      <c r="O1115" s="43" t="s">
        <v>7784</v>
      </c>
      <c r="P1115" s="99" t="s">
        <v>195</v>
      </c>
      <c r="Q1115" s="99" t="s">
        <v>80</v>
      </c>
      <c r="R1115" s="99"/>
      <c r="S1115" s="99"/>
    </row>
    <row r="1116" spans="1:19" x14ac:dyDescent="0.25">
      <c r="A1116" s="97" t="s">
        <v>3769</v>
      </c>
      <c r="B1116" s="98"/>
      <c r="C1116" s="99" t="s">
        <v>3796</v>
      </c>
      <c r="D1116" s="99" t="s">
        <v>6267</v>
      </c>
      <c r="E1116" s="99"/>
      <c r="F1116" s="99"/>
      <c r="G1116" s="43" t="s">
        <v>5076</v>
      </c>
      <c r="H1116" s="43" t="s">
        <v>5077</v>
      </c>
      <c r="I1116" s="99"/>
      <c r="J1116" s="91" t="s">
        <v>6790</v>
      </c>
      <c r="K1116" s="91"/>
      <c r="L1116" s="43" t="s">
        <v>6769</v>
      </c>
      <c r="M1116" s="127">
        <v>0</v>
      </c>
      <c r="N1116" s="43" t="s">
        <v>7779</v>
      </c>
      <c r="O1116" s="43" t="s">
        <v>7784</v>
      </c>
      <c r="P1116" s="99" t="s">
        <v>262</v>
      </c>
      <c r="Q1116" s="99" t="s">
        <v>80</v>
      </c>
      <c r="R1116" s="99"/>
      <c r="S1116" s="99"/>
    </row>
    <row r="1117" spans="1:19" x14ac:dyDescent="0.25">
      <c r="A1117" s="97" t="s">
        <v>3769</v>
      </c>
      <c r="B1117" s="98"/>
      <c r="C1117" s="99" t="s">
        <v>3816</v>
      </c>
      <c r="D1117" s="99" t="s">
        <v>6268</v>
      </c>
      <c r="E1117" s="99"/>
      <c r="F1117" s="99"/>
      <c r="G1117" s="43" t="s">
        <v>5116</v>
      </c>
      <c r="H1117" s="43" t="s">
        <v>5117</v>
      </c>
      <c r="I1117" s="99"/>
      <c r="J1117" s="91" t="s">
        <v>6790</v>
      </c>
      <c r="K1117" s="91"/>
      <c r="L1117" s="43" t="s">
        <v>6769</v>
      </c>
      <c r="M1117" s="127">
        <v>0</v>
      </c>
      <c r="N1117" s="43" t="s">
        <v>7779</v>
      </c>
      <c r="O1117" s="43" t="s">
        <v>7784</v>
      </c>
      <c r="P1117" s="99" t="s">
        <v>195</v>
      </c>
      <c r="Q1117" s="99" t="s">
        <v>80</v>
      </c>
      <c r="R1117" s="99"/>
      <c r="S1117" s="99"/>
    </row>
    <row r="1118" spans="1:19" x14ac:dyDescent="0.25">
      <c r="A1118" s="97" t="s">
        <v>3769</v>
      </c>
      <c r="B1118" s="98"/>
      <c r="C1118" s="99" t="s">
        <v>3829</v>
      </c>
      <c r="D1118" s="99" t="s">
        <v>6492</v>
      </c>
      <c r="E1118" s="99"/>
      <c r="F1118" s="99"/>
      <c r="G1118" s="43" t="s">
        <v>5142</v>
      </c>
      <c r="H1118" s="43" t="s">
        <v>5143</v>
      </c>
      <c r="I1118" s="99"/>
      <c r="J1118" s="91" t="s">
        <v>6790</v>
      </c>
      <c r="K1118" s="91"/>
      <c r="L1118" s="43" t="s">
        <v>6769</v>
      </c>
      <c r="M1118" s="127">
        <v>0</v>
      </c>
      <c r="N1118" s="43" t="s">
        <v>7779</v>
      </c>
      <c r="O1118" s="43" t="s">
        <v>7784</v>
      </c>
      <c r="P1118" s="99" t="s">
        <v>262</v>
      </c>
      <c r="Q1118" s="99" t="s">
        <v>80</v>
      </c>
      <c r="R1118" s="99"/>
      <c r="S1118" s="99"/>
    </row>
    <row r="1119" spans="1:19" x14ac:dyDescent="0.25">
      <c r="A1119" s="97" t="s">
        <v>3769</v>
      </c>
      <c r="B1119" s="98"/>
      <c r="C1119" s="99" t="s">
        <v>3800</v>
      </c>
      <c r="D1119" s="99" t="s">
        <v>6493</v>
      </c>
      <c r="E1119" s="99"/>
      <c r="F1119" s="99"/>
      <c r="G1119" s="43" t="s">
        <v>5084</v>
      </c>
      <c r="H1119" s="43" t="s">
        <v>5085</v>
      </c>
      <c r="I1119" s="99"/>
      <c r="J1119" s="91" t="s">
        <v>6790</v>
      </c>
      <c r="K1119" s="91"/>
      <c r="L1119" s="43" t="s">
        <v>6769</v>
      </c>
      <c r="M1119" s="127">
        <v>0</v>
      </c>
      <c r="N1119" s="43" t="s">
        <v>7779</v>
      </c>
      <c r="O1119" s="43" t="s">
        <v>7784</v>
      </c>
      <c r="P1119" s="99" t="s">
        <v>262</v>
      </c>
      <c r="Q1119" s="99" t="s">
        <v>80</v>
      </c>
      <c r="R1119" s="99"/>
      <c r="S1119" s="99"/>
    </row>
    <row r="1120" spans="1:19" x14ac:dyDescent="0.25">
      <c r="A1120" s="103" t="s">
        <v>3769</v>
      </c>
      <c r="B1120" s="119"/>
      <c r="C1120" s="103" t="s">
        <v>3803</v>
      </c>
      <c r="D1120" s="103" t="s">
        <v>6494</v>
      </c>
      <c r="E1120" s="103"/>
      <c r="F1120" s="103"/>
      <c r="G1120" s="55" t="s">
        <v>5090</v>
      </c>
      <c r="H1120" s="55" t="s">
        <v>5091</v>
      </c>
      <c r="I1120" s="103"/>
      <c r="J1120" s="103" t="s">
        <v>6790</v>
      </c>
      <c r="K1120" s="103"/>
      <c r="L1120" s="43" t="s">
        <v>6769</v>
      </c>
      <c r="M1120" s="127">
        <v>0</v>
      </c>
      <c r="N1120" s="43" t="s">
        <v>7779</v>
      </c>
      <c r="O1120" s="43" t="s">
        <v>7784</v>
      </c>
      <c r="P1120" s="103" t="s">
        <v>5693</v>
      </c>
      <c r="Q1120" s="103" t="s">
        <v>80</v>
      </c>
      <c r="R1120" s="103"/>
      <c r="S1120" s="103"/>
    </row>
    <row r="1121" spans="1:19" x14ac:dyDescent="0.25">
      <c r="A1121" s="97" t="s">
        <v>3769</v>
      </c>
      <c r="B1121" s="98"/>
      <c r="C1121" s="99" t="s">
        <v>3845</v>
      </c>
      <c r="D1121" s="99" t="s">
        <v>6495</v>
      </c>
      <c r="E1121" s="99"/>
      <c r="F1121" s="99"/>
      <c r="G1121" s="43" t="s">
        <v>5174</v>
      </c>
      <c r="H1121" s="43" t="s">
        <v>5175</v>
      </c>
      <c r="I1121" s="99"/>
      <c r="J1121" s="91" t="s">
        <v>6790</v>
      </c>
      <c r="K1121" s="91"/>
      <c r="L1121" s="43" t="s">
        <v>6769</v>
      </c>
      <c r="M1121" s="127">
        <v>0</v>
      </c>
      <c r="N1121" s="43" t="s">
        <v>7779</v>
      </c>
      <c r="O1121" s="43" t="s">
        <v>7784</v>
      </c>
      <c r="P1121" s="99" t="s">
        <v>5693</v>
      </c>
      <c r="Q1121" s="99" t="s">
        <v>80</v>
      </c>
      <c r="R1121" s="99"/>
      <c r="S1121" s="99"/>
    </row>
    <row r="1122" spans="1:19" x14ac:dyDescent="0.25">
      <c r="A1122" s="97" t="s">
        <v>3769</v>
      </c>
      <c r="B1122" s="98"/>
      <c r="C1122" s="99" t="s">
        <v>3795</v>
      </c>
      <c r="D1122" s="99" t="s">
        <v>6497</v>
      </c>
      <c r="E1122" s="99"/>
      <c r="F1122" s="99"/>
      <c r="G1122" s="43" t="s">
        <v>5074</v>
      </c>
      <c r="H1122" s="43" t="s">
        <v>5075</v>
      </c>
      <c r="I1122" s="99"/>
      <c r="J1122" s="91" t="s">
        <v>6790</v>
      </c>
      <c r="K1122" s="91"/>
      <c r="L1122" s="43" t="s">
        <v>6769</v>
      </c>
      <c r="M1122" s="127">
        <v>0</v>
      </c>
      <c r="N1122" s="43" t="s">
        <v>7779</v>
      </c>
      <c r="O1122" s="43" t="s">
        <v>7784</v>
      </c>
      <c r="P1122" s="99" t="s">
        <v>158</v>
      </c>
      <c r="Q1122" s="99" t="s">
        <v>80</v>
      </c>
      <c r="R1122" s="99"/>
      <c r="S1122" s="99"/>
    </row>
    <row r="1123" spans="1:19" x14ac:dyDescent="0.25">
      <c r="A1123" s="97" t="s">
        <v>3769</v>
      </c>
      <c r="B1123" s="98"/>
      <c r="C1123" s="99" t="s">
        <v>3852</v>
      </c>
      <c r="D1123" s="99" t="s">
        <v>6496</v>
      </c>
      <c r="E1123" s="99"/>
      <c r="F1123" s="99"/>
      <c r="G1123" s="43" t="s">
        <v>5188</v>
      </c>
      <c r="H1123" s="43" t="s">
        <v>5189</v>
      </c>
      <c r="I1123" s="99"/>
      <c r="J1123" s="91" t="s">
        <v>6790</v>
      </c>
      <c r="K1123" s="91"/>
      <c r="L1123" s="43" t="s">
        <v>6769</v>
      </c>
      <c r="M1123" s="127">
        <v>0</v>
      </c>
      <c r="N1123" s="43" t="s">
        <v>7779</v>
      </c>
      <c r="O1123" s="43" t="s">
        <v>7784</v>
      </c>
      <c r="P1123" s="99" t="s">
        <v>262</v>
      </c>
      <c r="Q1123" s="99" t="s">
        <v>80</v>
      </c>
      <c r="R1123" s="99"/>
      <c r="S1123" s="99"/>
    </row>
    <row r="1124" spans="1:19" x14ac:dyDescent="0.25">
      <c r="A1124" s="97" t="s">
        <v>3769</v>
      </c>
      <c r="B1124" s="98"/>
      <c r="C1124" s="99" t="s">
        <v>3797</v>
      </c>
      <c r="D1124" s="99" t="s">
        <v>6498</v>
      </c>
      <c r="E1124" s="99"/>
      <c r="F1124" s="99"/>
      <c r="G1124" s="43" t="s">
        <v>5078</v>
      </c>
      <c r="H1124" s="43" t="s">
        <v>5079</v>
      </c>
      <c r="I1124" s="99"/>
      <c r="J1124" s="91" t="s">
        <v>6790</v>
      </c>
      <c r="K1124" s="91"/>
      <c r="L1124" s="43" t="s">
        <v>6769</v>
      </c>
      <c r="M1124" s="127">
        <v>0</v>
      </c>
      <c r="N1124" s="43" t="s">
        <v>7779</v>
      </c>
      <c r="O1124" s="43" t="s">
        <v>7784</v>
      </c>
      <c r="P1124" s="99" t="s">
        <v>262</v>
      </c>
      <c r="Q1124" s="99" t="s">
        <v>80</v>
      </c>
      <c r="R1124" s="99"/>
      <c r="S1124" s="99"/>
    </row>
    <row r="1125" spans="1:19" x14ac:dyDescent="0.25">
      <c r="A1125" s="97" t="s">
        <v>3769</v>
      </c>
      <c r="B1125" s="98"/>
      <c r="C1125" s="99" t="s">
        <v>3773</v>
      </c>
      <c r="D1125" s="99" t="s">
        <v>6499</v>
      </c>
      <c r="E1125" s="99"/>
      <c r="F1125" s="99"/>
      <c r="G1125" s="43" t="s">
        <v>5031</v>
      </c>
      <c r="H1125" s="43" t="s">
        <v>5032</v>
      </c>
      <c r="I1125" s="99"/>
      <c r="J1125" s="91" t="s">
        <v>6790</v>
      </c>
      <c r="K1125" s="91"/>
      <c r="L1125" s="43" t="s">
        <v>6769</v>
      </c>
      <c r="M1125" s="127">
        <v>0</v>
      </c>
      <c r="N1125" s="43" t="s">
        <v>7779</v>
      </c>
      <c r="O1125" s="43" t="s">
        <v>7784</v>
      </c>
      <c r="P1125" s="99" t="s">
        <v>195</v>
      </c>
      <c r="Q1125" s="99" t="s">
        <v>80</v>
      </c>
      <c r="R1125" s="99"/>
      <c r="S1125" s="99"/>
    </row>
    <row r="1126" spans="1:19" x14ac:dyDescent="0.25">
      <c r="A1126" s="97" t="s">
        <v>3769</v>
      </c>
      <c r="B1126" s="98"/>
      <c r="C1126" s="99" t="s">
        <v>3831</v>
      </c>
      <c r="D1126" s="99" t="s">
        <v>6500</v>
      </c>
      <c r="E1126" s="99"/>
      <c r="F1126" s="99"/>
      <c r="G1126" s="43" t="s">
        <v>5146</v>
      </c>
      <c r="H1126" s="43" t="s">
        <v>5147</v>
      </c>
      <c r="I1126" s="99"/>
      <c r="J1126" s="91" t="s">
        <v>6790</v>
      </c>
      <c r="K1126" s="91"/>
      <c r="L1126" s="43" t="s">
        <v>6769</v>
      </c>
      <c r="M1126" s="127">
        <v>0</v>
      </c>
      <c r="N1126" s="43" t="s">
        <v>7779</v>
      </c>
      <c r="O1126" s="43" t="s">
        <v>7784</v>
      </c>
      <c r="P1126" s="99" t="s">
        <v>262</v>
      </c>
      <c r="Q1126" s="99" t="s">
        <v>80</v>
      </c>
      <c r="R1126" s="99"/>
      <c r="S1126" s="99"/>
    </row>
    <row r="1127" spans="1:19" x14ac:dyDescent="0.25">
      <c r="A1127" s="97" t="s">
        <v>3769</v>
      </c>
      <c r="B1127" s="98"/>
      <c r="C1127" s="99" t="s">
        <v>3818</v>
      </c>
      <c r="D1127" s="99" t="s">
        <v>6501</v>
      </c>
      <c r="E1127" s="99"/>
      <c r="F1127" s="99"/>
      <c r="G1127" s="43" t="s">
        <v>5120</v>
      </c>
      <c r="H1127" s="43" t="s">
        <v>5121</v>
      </c>
      <c r="I1127" s="99"/>
      <c r="J1127" s="91" t="s">
        <v>6790</v>
      </c>
      <c r="K1127" s="91"/>
      <c r="L1127" s="43" t="s">
        <v>6769</v>
      </c>
      <c r="M1127" s="127">
        <v>0</v>
      </c>
      <c r="N1127" s="43" t="s">
        <v>7779</v>
      </c>
      <c r="O1127" s="43" t="s">
        <v>7784</v>
      </c>
      <c r="P1127" s="99" t="s">
        <v>195</v>
      </c>
      <c r="Q1127" s="99" t="s">
        <v>80</v>
      </c>
      <c r="R1127" s="99"/>
      <c r="S1127" s="99"/>
    </row>
    <row r="1128" spans="1:19" x14ac:dyDescent="0.25">
      <c r="A1128" s="97" t="s">
        <v>3769</v>
      </c>
      <c r="B1128" s="98"/>
      <c r="C1128" s="99" t="s">
        <v>3774</v>
      </c>
      <c r="D1128" s="99" t="s">
        <v>6269</v>
      </c>
      <c r="E1128" s="99"/>
      <c r="F1128" s="99"/>
      <c r="G1128" s="43" t="s">
        <v>5033</v>
      </c>
      <c r="H1128" s="43" t="s">
        <v>5034</v>
      </c>
      <c r="I1128" s="99"/>
      <c r="J1128" s="91" t="s">
        <v>6790</v>
      </c>
      <c r="K1128" s="91"/>
      <c r="L1128" s="43" t="s">
        <v>6769</v>
      </c>
      <c r="M1128" s="127">
        <v>0</v>
      </c>
      <c r="N1128" s="43" t="s">
        <v>7779</v>
      </c>
      <c r="O1128" s="43" t="s">
        <v>7784</v>
      </c>
      <c r="P1128" s="99" t="s">
        <v>195</v>
      </c>
      <c r="Q1128" s="99" t="s">
        <v>80</v>
      </c>
      <c r="R1128" s="99"/>
      <c r="S1128" s="99"/>
    </row>
    <row r="1129" spans="1:19" x14ac:dyDescent="0.25">
      <c r="A1129" s="97" t="s">
        <v>3769</v>
      </c>
      <c r="B1129" s="98"/>
      <c r="C1129" s="99" t="s">
        <v>3853</v>
      </c>
      <c r="D1129" s="99" t="s">
        <v>6502</v>
      </c>
      <c r="E1129" s="99"/>
      <c r="F1129" s="99"/>
      <c r="G1129" s="43" t="s">
        <v>5190</v>
      </c>
      <c r="H1129" s="43" t="s">
        <v>5191</v>
      </c>
      <c r="I1129" s="99"/>
      <c r="J1129" s="91" t="s">
        <v>6790</v>
      </c>
      <c r="K1129" s="91"/>
      <c r="L1129" s="43" t="s">
        <v>6769</v>
      </c>
      <c r="M1129" s="127">
        <v>0</v>
      </c>
      <c r="N1129" s="43" t="s">
        <v>7779</v>
      </c>
      <c r="O1129" s="43" t="s">
        <v>7784</v>
      </c>
      <c r="P1129" s="99" t="s">
        <v>262</v>
      </c>
      <c r="Q1129" s="99" t="s">
        <v>80</v>
      </c>
      <c r="R1129" s="99"/>
      <c r="S1129" s="99"/>
    </row>
    <row r="1130" spans="1:19" x14ac:dyDescent="0.25">
      <c r="A1130" s="97" t="s">
        <v>3769</v>
      </c>
      <c r="B1130" s="98"/>
      <c r="C1130" s="99" t="s">
        <v>3799</v>
      </c>
      <c r="D1130" s="99" t="s">
        <v>6503</v>
      </c>
      <c r="E1130" s="99"/>
      <c r="F1130" s="99"/>
      <c r="G1130" s="43" t="s">
        <v>5082</v>
      </c>
      <c r="H1130" s="43" t="s">
        <v>5083</v>
      </c>
      <c r="I1130" s="99"/>
      <c r="J1130" s="91" t="s">
        <v>6790</v>
      </c>
      <c r="K1130" s="91"/>
      <c r="L1130" s="43" t="s">
        <v>6769</v>
      </c>
      <c r="M1130" s="127">
        <v>0</v>
      </c>
      <c r="N1130" s="43" t="s">
        <v>7779</v>
      </c>
      <c r="O1130" s="43" t="s">
        <v>7784</v>
      </c>
      <c r="P1130" s="99" t="s">
        <v>262</v>
      </c>
      <c r="Q1130" s="99" t="s">
        <v>80</v>
      </c>
      <c r="R1130" s="99"/>
      <c r="S1130" s="99"/>
    </row>
    <row r="1131" spans="1:19" x14ac:dyDescent="0.25">
      <c r="A1131" s="97" t="s">
        <v>3769</v>
      </c>
      <c r="B1131" s="98"/>
      <c r="C1131" s="99" t="s">
        <v>3811</v>
      </c>
      <c r="D1131" s="99" t="s">
        <v>5107</v>
      </c>
      <c r="E1131" s="99"/>
      <c r="F1131" s="99"/>
      <c r="G1131" s="43" t="s">
        <v>5106</v>
      </c>
      <c r="H1131" s="43" t="s">
        <v>5107</v>
      </c>
      <c r="I1131" s="99"/>
      <c r="J1131" s="91" t="s">
        <v>6790</v>
      </c>
      <c r="K1131" s="91"/>
      <c r="L1131" s="43" t="s">
        <v>6769</v>
      </c>
      <c r="M1131" s="127">
        <v>0</v>
      </c>
      <c r="N1131" s="43" t="s">
        <v>7779</v>
      </c>
      <c r="O1131" s="43" t="s">
        <v>7784</v>
      </c>
      <c r="P1131" s="99" t="s">
        <v>5700</v>
      </c>
      <c r="Q1131" s="99" t="s">
        <v>80</v>
      </c>
      <c r="R1131" s="99"/>
      <c r="S1131" s="99"/>
    </row>
    <row r="1132" spans="1:19" x14ac:dyDescent="0.25">
      <c r="A1132" s="97" t="s">
        <v>3769</v>
      </c>
      <c r="B1132" s="98"/>
      <c r="C1132" s="99" t="s">
        <v>3798</v>
      </c>
      <c r="D1132" s="99" t="s">
        <v>6504</v>
      </c>
      <c r="E1132" s="99"/>
      <c r="F1132" s="99"/>
      <c r="G1132" s="43" t="s">
        <v>5080</v>
      </c>
      <c r="H1132" s="43" t="s">
        <v>5081</v>
      </c>
      <c r="I1132" s="99"/>
      <c r="J1132" s="91" t="s">
        <v>6790</v>
      </c>
      <c r="K1132" s="91"/>
      <c r="L1132" s="43" t="s">
        <v>6769</v>
      </c>
      <c r="M1132" s="127">
        <v>0</v>
      </c>
      <c r="N1132" s="43" t="s">
        <v>7779</v>
      </c>
      <c r="O1132" s="43" t="s">
        <v>7784</v>
      </c>
      <c r="P1132" s="99" t="s">
        <v>262</v>
      </c>
      <c r="Q1132" s="99" t="s">
        <v>80</v>
      </c>
      <c r="R1132" s="99"/>
      <c r="S1132" s="99"/>
    </row>
    <row r="1133" spans="1:19" x14ac:dyDescent="0.25">
      <c r="A1133" s="97" t="s">
        <v>3769</v>
      </c>
      <c r="B1133" s="98"/>
      <c r="C1133" s="99" t="s">
        <v>3775</v>
      </c>
      <c r="D1133" s="99" t="s">
        <v>6270</v>
      </c>
      <c r="E1133" s="99"/>
      <c r="F1133" s="99"/>
      <c r="G1133" s="43" t="s">
        <v>5035</v>
      </c>
      <c r="H1133" s="43" t="s">
        <v>5036</v>
      </c>
      <c r="I1133" s="99"/>
      <c r="J1133" s="91" t="s">
        <v>6790</v>
      </c>
      <c r="K1133" s="91"/>
      <c r="L1133" s="43" t="s">
        <v>6769</v>
      </c>
      <c r="M1133" s="127">
        <v>0</v>
      </c>
      <c r="N1133" s="43" t="s">
        <v>7779</v>
      </c>
      <c r="O1133" s="43" t="s">
        <v>7784</v>
      </c>
      <c r="P1133" s="99" t="s">
        <v>195</v>
      </c>
      <c r="Q1133" s="99" t="s">
        <v>80</v>
      </c>
      <c r="R1133" s="99"/>
      <c r="S1133" s="99"/>
    </row>
    <row r="1134" spans="1:19" x14ac:dyDescent="0.25">
      <c r="A1134" s="97" t="s">
        <v>3769</v>
      </c>
      <c r="B1134" s="98"/>
      <c r="C1134" s="99" t="s">
        <v>3832</v>
      </c>
      <c r="D1134" s="99" t="s">
        <v>6505</v>
      </c>
      <c r="E1134" s="99"/>
      <c r="F1134" s="99"/>
      <c r="G1134" s="43" t="s">
        <v>5148</v>
      </c>
      <c r="H1134" s="43" t="s">
        <v>5149</v>
      </c>
      <c r="I1134" s="99"/>
      <c r="J1134" s="91" t="s">
        <v>6790</v>
      </c>
      <c r="K1134" s="91"/>
      <c r="L1134" s="43" t="s">
        <v>6769</v>
      </c>
      <c r="M1134" s="127">
        <v>0</v>
      </c>
      <c r="N1134" s="43" t="s">
        <v>7779</v>
      </c>
      <c r="O1134" s="43" t="s">
        <v>7784</v>
      </c>
      <c r="P1134" s="99" t="s">
        <v>262</v>
      </c>
      <c r="Q1134" s="99" t="s">
        <v>80</v>
      </c>
      <c r="R1134" s="99"/>
      <c r="S1134" s="99"/>
    </row>
    <row r="1135" spans="1:19" x14ac:dyDescent="0.25">
      <c r="A1135" s="97" t="s">
        <v>3769</v>
      </c>
      <c r="B1135" s="98"/>
      <c r="C1135" s="99" t="s">
        <v>3819</v>
      </c>
      <c r="D1135" s="99" t="s">
        <v>6506</v>
      </c>
      <c r="E1135" s="99"/>
      <c r="F1135" s="99"/>
      <c r="G1135" s="43" t="s">
        <v>5122</v>
      </c>
      <c r="H1135" s="43" t="s">
        <v>5123</v>
      </c>
      <c r="I1135" s="99"/>
      <c r="J1135" s="91" t="s">
        <v>6790</v>
      </c>
      <c r="K1135" s="91"/>
      <c r="L1135" s="43" t="s">
        <v>6769</v>
      </c>
      <c r="M1135" s="127">
        <v>0</v>
      </c>
      <c r="N1135" s="43" t="s">
        <v>7779</v>
      </c>
      <c r="O1135" s="43" t="s">
        <v>7784</v>
      </c>
      <c r="P1135" s="99" t="s">
        <v>195</v>
      </c>
      <c r="Q1135" s="99" t="s">
        <v>80</v>
      </c>
      <c r="R1135" s="99"/>
      <c r="S1135" s="99"/>
    </row>
    <row r="1136" spans="1:19" x14ac:dyDescent="0.25">
      <c r="A1136" s="97" t="s">
        <v>3769</v>
      </c>
      <c r="B1136" s="98"/>
      <c r="C1136" s="99" t="s">
        <v>3806</v>
      </c>
      <c r="D1136" s="99" t="s">
        <v>6507</v>
      </c>
      <c r="E1136" s="99"/>
      <c r="F1136" s="99"/>
      <c r="G1136" s="43" t="s">
        <v>5096</v>
      </c>
      <c r="H1136" s="43" t="s">
        <v>5097</v>
      </c>
      <c r="I1136" s="99"/>
      <c r="J1136" s="91" t="s">
        <v>6790</v>
      </c>
      <c r="K1136" s="91"/>
      <c r="L1136" s="99" t="s">
        <v>6769</v>
      </c>
      <c r="M1136" s="100">
        <v>0</v>
      </c>
      <c r="N1136" s="99" t="s">
        <v>7779</v>
      </c>
      <c r="O1136" s="99" t="s">
        <v>7784</v>
      </c>
      <c r="P1136" s="99" t="s">
        <v>100</v>
      </c>
      <c r="Q1136" s="99" t="s">
        <v>80</v>
      </c>
      <c r="R1136" s="99"/>
      <c r="S1136" s="99"/>
    </row>
    <row r="1137" spans="1:19" x14ac:dyDescent="0.25">
      <c r="A1137" s="97" t="s">
        <v>3769</v>
      </c>
      <c r="B1137" s="98"/>
      <c r="C1137" s="99" t="s">
        <v>3814</v>
      </c>
      <c r="D1137" s="99" t="s">
        <v>5113</v>
      </c>
      <c r="E1137" s="99"/>
      <c r="F1137" s="99"/>
      <c r="G1137" s="43" t="s">
        <v>5112</v>
      </c>
      <c r="H1137" s="43" t="s">
        <v>5113</v>
      </c>
      <c r="I1137" s="99"/>
      <c r="J1137" s="91" t="s">
        <v>6790</v>
      </c>
      <c r="K1137" s="91"/>
      <c r="L1137" s="43" t="s">
        <v>6769</v>
      </c>
      <c r="M1137" s="127">
        <v>0</v>
      </c>
      <c r="N1137" s="43" t="s">
        <v>7779</v>
      </c>
      <c r="O1137" s="43" t="s">
        <v>7784</v>
      </c>
      <c r="P1137" s="99" t="s">
        <v>157</v>
      </c>
      <c r="Q1137" s="99" t="s">
        <v>80</v>
      </c>
      <c r="R1137" s="99"/>
      <c r="S1137" s="99"/>
    </row>
    <row r="1138" spans="1:19" x14ac:dyDescent="0.25">
      <c r="A1138" s="97" t="s">
        <v>3769</v>
      </c>
      <c r="B1138" s="98"/>
      <c r="C1138" s="99" t="s">
        <v>3808</v>
      </c>
      <c r="D1138" s="99" t="s">
        <v>6508</v>
      </c>
      <c r="E1138" s="99"/>
      <c r="F1138" s="99"/>
      <c r="G1138" s="43" t="s">
        <v>5100</v>
      </c>
      <c r="H1138" s="43" t="s">
        <v>5101</v>
      </c>
      <c r="I1138" s="99"/>
      <c r="J1138" s="91" t="s">
        <v>6790</v>
      </c>
      <c r="K1138" s="91"/>
      <c r="L1138" s="99" t="s">
        <v>6769</v>
      </c>
      <c r="M1138" s="100">
        <v>0</v>
      </c>
      <c r="N1138" s="99" t="s">
        <v>7779</v>
      </c>
      <c r="O1138" s="99" t="s">
        <v>7784</v>
      </c>
      <c r="P1138" s="99" t="s">
        <v>100</v>
      </c>
      <c r="Q1138" s="99" t="s">
        <v>80</v>
      </c>
      <c r="R1138" s="99"/>
      <c r="S1138" s="99"/>
    </row>
    <row r="1139" spans="1:19" x14ac:dyDescent="0.25">
      <c r="A1139" s="97" t="s">
        <v>3769</v>
      </c>
      <c r="B1139" s="98"/>
      <c r="C1139" s="99" t="s">
        <v>3809</v>
      </c>
      <c r="D1139" s="99" t="s">
        <v>6509</v>
      </c>
      <c r="E1139" s="99"/>
      <c r="F1139" s="99"/>
      <c r="G1139" s="43" t="s">
        <v>5102</v>
      </c>
      <c r="H1139" s="43" t="s">
        <v>5103</v>
      </c>
      <c r="I1139" s="99"/>
      <c r="J1139" s="91" t="s">
        <v>6790</v>
      </c>
      <c r="K1139" s="91"/>
      <c r="L1139" s="99" t="s">
        <v>6769</v>
      </c>
      <c r="M1139" s="100">
        <v>0</v>
      </c>
      <c r="N1139" s="99" t="s">
        <v>7779</v>
      </c>
      <c r="O1139" s="99" t="s">
        <v>7784</v>
      </c>
      <c r="P1139" s="99" t="s">
        <v>100</v>
      </c>
      <c r="Q1139" s="99" t="s">
        <v>80</v>
      </c>
      <c r="R1139" s="99"/>
      <c r="S1139" s="99"/>
    </row>
    <row r="1140" spans="1:19" x14ac:dyDescent="0.25">
      <c r="A1140" s="97" t="s">
        <v>3769</v>
      </c>
      <c r="B1140" s="98"/>
      <c r="C1140" s="99" t="s">
        <v>3807</v>
      </c>
      <c r="D1140" s="99" t="s">
        <v>6510</v>
      </c>
      <c r="E1140" s="99"/>
      <c r="F1140" s="99"/>
      <c r="G1140" s="43" t="s">
        <v>5098</v>
      </c>
      <c r="H1140" s="43" t="s">
        <v>5099</v>
      </c>
      <c r="I1140" s="99"/>
      <c r="J1140" s="91" t="s">
        <v>6790</v>
      </c>
      <c r="K1140" s="91"/>
      <c r="L1140" s="99" t="s">
        <v>6769</v>
      </c>
      <c r="M1140" s="100">
        <v>0</v>
      </c>
      <c r="N1140" s="99" t="s">
        <v>7779</v>
      </c>
      <c r="O1140" s="99" t="s">
        <v>7784</v>
      </c>
      <c r="P1140" s="99" t="s">
        <v>100</v>
      </c>
      <c r="Q1140" s="99" t="s">
        <v>80</v>
      </c>
      <c r="R1140" s="99"/>
      <c r="S1140" s="99"/>
    </row>
    <row r="1141" spans="1:19" x14ac:dyDescent="0.25">
      <c r="A1141" s="97" t="s">
        <v>3769</v>
      </c>
      <c r="B1141" s="98"/>
      <c r="C1141" s="99" t="s">
        <v>3804</v>
      </c>
      <c r="D1141" s="99" t="s">
        <v>6511</v>
      </c>
      <c r="E1141" s="99"/>
      <c r="F1141" s="99"/>
      <c r="G1141" s="43" t="s">
        <v>5092</v>
      </c>
      <c r="H1141" s="43" t="s">
        <v>5093</v>
      </c>
      <c r="I1141" s="99"/>
      <c r="J1141" s="91" t="s">
        <v>6790</v>
      </c>
      <c r="K1141" s="91"/>
      <c r="L1141" s="43" t="s">
        <v>6769</v>
      </c>
      <c r="M1141" s="127">
        <v>0</v>
      </c>
      <c r="N1141" s="43" t="s">
        <v>7779</v>
      </c>
      <c r="O1141" s="43" t="s">
        <v>7784</v>
      </c>
      <c r="P1141" s="99" t="s">
        <v>5693</v>
      </c>
      <c r="Q1141" s="99" t="s">
        <v>80</v>
      </c>
      <c r="R1141" s="99"/>
      <c r="S1141" s="99"/>
    </row>
    <row r="1142" spans="1:19" x14ac:dyDescent="0.25">
      <c r="A1142" s="97" t="s">
        <v>3769</v>
      </c>
      <c r="B1142" s="98"/>
      <c r="C1142" s="99" t="s">
        <v>3787</v>
      </c>
      <c r="D1142" s="99" t="s">
        <v>6512</v>
      </c>
      <c r="E1142" s="99"/>
      <c r="F1142" s="99"/>
      <c r="G1142" s="43" t="s">
        <v>5059</v>
      </c>
      <c r="H1142" s="43" t="s">
        <v>5060</v>
      </c>
      <c r="I1142" s="99"/>
      <c r="J1142" s="91" t="s">
        <v>6790</v>
      </c>
      <c r="K1142" s="91"/>
      <c r="L1142" s="43" t="s">
        <v>6769</v>
      </c>
      <c r="M1142" s="127">
        <v>0</v>
      </c>
      <c r="N1142" s="43" t="s">
        <v>7779</v>
      </c>
      <c r="O1142" s="43" t="s">
        <v>7784</v>
      </c>
      <c r="P1142" s="99" t="s">
        <v>158</v>
      </c>
      <c r="Q1142" s="99" t="s">
        <v>80</v>
      </c>
      <c r="R1142" s="99"/>
      <c r="S1142" s="99"/>
    </row>
    <row r="1143" spans="1:19" x14ac:dyDescent="0.25">
      <c r="A1143" s="97" t="s">
        <v>3769</v>
      </c>
      <c r="B1143" s="98"/>
      <c r="C1143" s="99" t="s">
        <v>3789</v>
      </c>
      <c r="D1143" s="99" t="s">
        <v>6513</v>
      </c>
      <c r="E1143" s="99"/>
      <c r="F1143" s="99"/>
      <c r="G1143" s="43" t="s">
        <v>5063</v>
      </c>
      <c r="H1143" s="43" t="s">
        <v>5064</v>
      </c>
      <c r="I1143" s="99"/>
      <c r="J1143" s="91" t="s">
        <v>6790</v>
      </c>
      <c r="K1143" s="91"/>
      <c r="L1143" s="43" t="s">
        <v>6769</v>
      </c>
      <c r="M1143" s="127">
        <v>0</v>
      </c>
      <c r="N1143" s="43" t="s">
        <v>7779</v>
      </c>
      <c r="O1143" s="43" t="s">
        <v>7784</v>
      </c>
      <c r="P1143" s="99" t="s">
        <v>158</v>
      </c>
      <c r="Q1143" s="99" t="s">
        <v>80</v>
      </c>
      <c r="R1143" s="99"/>
      <c r="S1143" s="99"/>
    </row>
    <row r="1144" spans="1:19" x14ac:dyDescent="0.25">
      <c r="A1144" s="97" t="s">
        <v>3769</v>
      </c>
      <c r="B1144" s="98"/>
      <c r="C1144" s="99" t="s">
        <v>3788</v>
      </c>
      <c r="D1144" s="99" t="s">
        <v>6514</v>
      </c>
      <c r="E1144" s="99"/>
      <c r="F1144" s="99"/>
      <c r="G1144" s="43" t="s">
        <v>5061</v>
      </c>
      <c r="H1144" s="43" t="s">
        <v>5062</v>
      </c>
      <c r="I1144" s="99"/>
      <c r="J1144" s="91" t="s">
        <v>6790</v>
      </c>
      <c r="K1144" s="91"/>
      <c r="L1144" s="43" t="s">
        <v>6769</v>
      </c>
      <c r="M1144" s="127">
        <v>0</v>
      </c>
      <c r="N1144" s="43" t="s">
        <v>7779</v>
      </c>
      <c r="O1144" s="43" t="s">
        <v>7784</v>
      </c>
      <c r="P1144" s="99" t="s">
        <v>158</v>
      </c>
      <c r="Q1144" s="99" t="s">
        <v>80</v>
      </c>
      <c r="R1144" s="99"/>
      <c r="S1144" s="99"/>
    </row>
    <row r="1145" spans="1:19" x14ac:dyDescent="0.25">
      <c r="A1145" s="97" t="s">
        <v>3769</v>
      </c>
      <c r="B1145" s="98"/>
      <c r="C1145" s="99" t="s">
        <v>3805</v>
      </c>
      <c r="D1145" s="99" t="s">
        <v>6515</v>
      </c>
      <c r="E1145" s="99"/>
      <c r="F1145" s="99"/>
      <c r="G1145" s="43" t="s">
        <v>5094</v>
      </c>
      <c r="H1145" s="43" t="s">
        <v>5095</v>
      </c>
      <c r="I1145" s="99"/>
      <c r="J1145" s="91" t="s">
        <v>6790</v>
      </c>
      <c r="K1145" s="91"/>
      <c r="L1145" s="43" t="s">
        <v>6769</v>
      </c>
      <c r="M1145" s="127">
        <v>0</v>
      </c>
      <c r="N1145" s="43" t="s">
        <v>7779</v>
      </c>
      <c r="O1145" s="43" t="s">
        <v>7784</v>
      </c>
      <c r="P1145" s="99" t="s">
        <v>5693</v>
      </c>
      <c r="Q1145" s="99" t="s">
        <v>80</v>
      </c>
      <c r="R1145" s="99"/>
      <c r="S1145" s="99"/>
    </row>
    <row r="1146" spans="1:19" x14ac:dyDescent="0.25">
      <c r="A1146" s="97" t="s">
        <v>3769</v>
      </c>
      <c r="B1146" s="98"/>
      <c r="C1146" s="99" t="s">
        <v>3810</v>
      </c>
      <c r="D1146" s="99" t="s">
        <v>6516</v>
      </c>
      <c r="E1146" s="99"/>
      <c r="F1146" s="99"/>
      <c r="G1146" s="43" t="s">
        <v>5104</v>
      </c>
      <c r="H1146" s="43" t="s">
        <v>5105</v>
      </c>
      <c r="I1146" s="99"/>
      <c r="J1146" s="91" t="s">
        <v>6790</v>
      </c>
      <c r="K1146" s="91"/>
      <c r="L1146" s="99" t="s">
        <v>6769</v>
      </c>
      <c r="M1146" s="100">
        <v>0</v>
      </c>
      <c r="N1146" s="99" t="s">
        <v>7779</v>
      </c>
      <c r="O1146" s="99" t="s">
        <v>7784</v>
      </c>
      <c r="P1146" s="99" t="s">
        <v>100</v>
      </c>
      <c r="Q1146" s="99" t="s">
        <v>80</v>
      </c>
      <c r="R1146" s="99"/>
      <c r="S1146" s="99"/>
    </row>
    <row r="1147" spans="1:19" x14ac:dyDescent="0.25">
      <c r="A1147" s="97" t="s">
        <v>3769</v>
      </c>
      <c r="B1147" s="98"/>
      <c r="C1147" s="99" t="s">
        <v>3815</v>
      </c>
      <c r="D1147" s="99" t="s">
        <v>6517</v>
      </c>
      <c r="E1147" s="99"/>
      <c r="F1147" s="99"/>
      <c r="G1147" s="43" t="s">
        <v>5114</v>
      </c>
      <c r="H1147" s="43" t="s">
        <v>5115</v>
      </c>
      <c r="I1147" s="99"/>
      <c r="J1147" s="91" t="s">
        <v>6790</v>
      </c>
      <c r="K1147" s="91"/>
      <c r="L1147" s="43" t="s">
        <v>6769</v>
      </c>
      <c r="M1147" s="127">
        <v>0</v>
      </c>
      <c r="N1147" s="43" t="s">
        <v>7779</v>
      </c>
      <c r="O1147" s="43" t="s">
        <v>7784</v>
      </c>
      <c r="P1147" s="99" t="s">
        <v>157</v>
      </c>
      <c r="Q1147" s="99" t="s">
        <v>80</v>
      </c>
      <c r="R1147" s="99"/>
      <c r="S1147" s="99"/>
    </row>
    <row r="1148" spans="1:19" x14ac:dyDescent="0.25">
      <c r="A1148" s="97" t="s">
        <v>3769</v>
      </c>
      <c r="B1148" s="98"/>
      <c r="C1148" s="99" t="s">
        <v>3835</v>
      </c>
      <c r="D1148" s="99" t="s">
        <v>6519</v>
      </c>
      <c r="E1148" s="99"/>
      <c r="F1148" s="99"/>
      <c r="G1148" s="43" t="s">
        <v>5154</v>
      </c>
      <c r="H1148" s="43" t="s">
        <v>5155</v>
      </c>
      <c r="I1148" s="99"/>
      <c r="J1148" s="91" t="s">
        <v>6790</v>
      </c>
      <c r="K1148" s="91"/>
      <c r="L1148" s="43" t="s">
        <v>6769</v>
      </c>
      <c r="M1148" s="127">
        <v>0</v>
      </c>
      <c r="N1148" s="43" t="s">
        <v>7779</v>
      </c>
      <c r="O1148" s="43" t="s">
        <v>7784</v>
      </c>
      <c r="P1148" s="99" t="s">
        <v>262</v>
      </c>
      <c r="Q1148" s="99" t="s">
        <v>80</v>
      </c>
      <c r="R1148" s="99"/>
      <c r="S1148" s="99"/>
    </row>
    <row r="1149" spans="1:19" x14ac:dyDescent="0.25">
      <c r="A1149" s="97" t="s">
        <v>3769</v>
      </c>
      <c r="B1149" s="98"/>
      <c r="C1149" s="99" t="s">
        <v>3846</v>
      </c>
      <c r="D1149" s="99" t="s">
        <v>6518</v>
      </c>
      <c r="E1149" s="99"/>
      <c r="F1149" s="99"/>
      <c r="G1149" s="43" t="s">
        <v>5176</v>
      </c>
      <c r="H1149" s="43" t="s">
        <v>5177</v>
      </c>
      <c r="I1149" s="99"/>
      <c r="J1149" s="91" t="s">
        <v>6790</v>
      </c>
      <c r="K1149" s="91"/>
      <c r="L1149" s="43" t="s">
        <v>6769</v>
      </c>
      <c r="M1149" s="127">
        <v>0</v>
      </c>
      <c r="N1149" s="43" t="s">
        <v>7779</v>
      </c>
      <c r="O1149" s="43" t="s">
        <v>7784</v>
      </c>
      <c r="P1149" s="99" t="s">
        <v>5693</v>
      </c>
      <c r="Q1149" s="99" t="s">
        <v>80</v>
      </c>
      <c r="R1149" s="99"/>
      <c r="S1149" s="99"/>
    </row>
    <row r="1150" spans="1:19" x14ac:dyDescent="0.25">
      <c r="A1150" s="97" t="s">
        <v>3769</v>
      </c>
      <c r="B1150" s="98"/>
      <c r="C1150" s="99" t="s">
        <v>3847</v>
      </c>
      <c r="D1150" s="99" t="s">
        <v>6517</v>
      </c>
      <c r="E1150" s="99"/>
      <c r="F1150" s="99"/>
      <c r="G1150" s="43" t="s">
        <v>5178</v>
      </c>
      <c r="H1150" s="43" t="s">
        <v>5179</v>
      </c>
      <c r="I1150" s="99"/>
      <c r="J1150" s="91" t="s">
        <v>6790</v>
      </c>
      <c r="K1150" s="91"/>
      <c r="L1150" s="43" t="s">
        <v>6769</v>
      </c>
      <c r="M1150" s="127">
        <v>0</v>
      </c>
      <c r="N1150" s="43" t="s">
        <v>7779</v>
      </c>
      <c r="O1150" s="43" t="s">
        <v>7784</v>
      </c>
      <c r="P1150" s="99" t="s">
        <v>157</v>
      </c>
      <c r="Q1150" s="99" t="s">
        <v>80</v>
      </c>
      <c r="R1150" s="99"/>
      <c r="S1150" s="99"/>
    </row>
    <row r="1151" spans="1:19" x14ac:dyDescent="0.25">
      <c r="A1151" s="97" t="s">
        <v>3769</v>
      </c>
      <c r="B1151" s="98"/>
      <c r="C1151" s="99" t="s">
        <v>3827</v>
      </c>
      <c r="D1151" s="99" t="s">
        <v>6566</v>
      </c>
      <c r="E1151" s="99"/>
      <c r="F1151" s="99"/>
      <c r="G1151" s="43" t="s">
        <v>5138</v>
      </c>
      <c r="H1151" s="43" t="s">
        <v>5139</v>
      </c>
      <c r="I1151" s="99"/>
      <c r="J1151" s="91" t="s">
        <v>6790</v>
      </c>
      <c r="K1151" s="91"/>
      <c r="L1151" s="43" t="s">
        <v>6769</v>
      </c>
      <c r="M1151" s="127">
        <v>0</v>
      </c>
      <c r="N1151" s="43" t="s">
        <v>7779</v>
      </c>
      <c r="O1151" s="43" t="s">
        <v>7784</v>
      </c>
      <c r="P1151" s="99" t="s">
        <v>235</v>
      </c>
      <c r="Q1151" s="99" t="s">
        <v>80</v>
      </c>
      <c r="R1151" s="99"/>
      <c r="S1151" s="99"/>
    </row>
    <row r="1152" spans="1:19" x14ac:dyDescent="0.25">
      <c r="A1152" s="97" t="s">
        <v>3769</v>
      </c>
      <c r="B1152" s="98"/>
      <c r="C1152" s="99" t="s">
        <v>3833</v>
      </c>
      <c r="D1152" s="99" t="s">
        <v>6520</v>
      </c>
      <c r="E1152" s="99"/>
      <c r="F1152" s="99"/>
      <c r="G1152" s="43" t="s">
        <v>5150</v>
      </c>
      <c r="H1152" s="43" t="s">
        <v>5151</v>
      </c>
      <c r="I1152" s="99"/>
      <c r="J1152" s="91" t="s">
        <v>6790</v>
      </c>
      <c r="K1152" s="91"/>
      <c r="L1152" s="43" t="s">
        <v>6769</v>
      </c>
      <c r="M1152" s="127">
        <v>0</v>
      </c>
      <c r="N1152" s="43" t="s">
        <v>7779</v>
      </c>
      <c r="O1152" s="43" t="s">
        <v>7784</v>
      </c>
      <c r="P1152" s="99" t="s">
        <v>262</v>
      </c>
      <c r="Q1152" s="99" t="s">
        <v>80</v>
      </c>
      <c r="R1152" s="99"/>
      <c r="S1152" s="99"/>
    </row>
    <row r="1153" spans="1:19" x14ac:dyDescent="0.25">
      <c r="A1153" s="97" t="s">
        <v>3769</v>
      </c>
      <c r="B1153" s="98"/>
      <c r="C1153" s="99" t="s">
        <v>3820</v>
      </c>
      <c r="D1153" s="99" t="s">
        <v>6521</v>
      </c>
      <c r="E1153" s="99"/>
      <c r="F1153" s="99"/>
      <c r="G1153" s="43" t="s">
        <v>5124</v>
      </c>
      <c r="H1153" s="43" t="s">
        <v>5125</v>
      </c>
      <c r="I1153" s="99"/>
      <c r="J1153" s="91" t="s">
        <v>6790</v>
      </c>
      <c r="K1153" s="91"/>
      <c r="L1153" s="43" t="s">
        <v>6769</v>
      </c>
      <c r="M1153" s="127">
        <v>0</v>
      </c>
      <c r="N1153" s="43" t="s">
        <v>7779</v>
      </c>
      <c r="O1153" s="43" t="s">
        <v>7784</v>
      </c>
      <c r="P1153" s="99" t="s">
        <v>195</v>
      </c>
      <c r="Q1153" s="99" t="s">
        <v>80</v>
      </c>
      <c r="R1153" s="99"/>
      <c r="S1153" s="99"/>
    </row>
    <row r="1154" spans="1:19" x14ac:dyDescent="0.25">
      <c r="A1154" s="97" t="s">
        <v>3769</v>
      </c>
      <c r="B1154" s="98"/>
      <c r="C1154" s="99" t="s">
        <v>3779</v>
      </c>
      <c r="D1154" s="99" t="s">
        <v>6490</v>
      </c>
      <c r="E1154" s="99"/>
      <c r="F1154" s="99"/>
      <c r="G1154" s="43" t="s">
        <v>5043</v>
      </c>
      <c r="H1154" s="43" t="s">
        <v>5044</v>
      </c>
      <c r="I1154" s="99"/>
      <c r="J1154" s="91" t="s">
        <v>6790</v>
      </c>
      <c r="K1154" s="91"/>
      <c r="L1154" s="43" t="s">
        <v>6769</v>
      </c>
      <c r="M1154" s="127">
        <v>0</v>
      </c>
      <c r="N1154" s="43" t="s">
        <v>7779</v>
      </c>
      <c r="O1154" s="43" t="s">
        <v>7784</v>
      </c>
      <c r="P1154" s="99" t="s">
        <v>195</v>
      </c>
      <c r="Q1154" s="99" t="s">
        <v>80</v>
      </c>
      <c r="R1154" s="99"/>
      <c r="S1154" s="99"/>
    </row>
    <row r="1155" spans="1:19" x14ac:dyDescent="0.25">
      <c r="A1155" s="97" t="s">
        <v>3769</v>
      </c>
      <c r="B1155" s="98"/>
      <c r="C1155" s="99" t="s">
        <v>3790</v>
      </c>
      <c r="D1155" s="99" t="s">
        <v>6523</v>
      </c>
      <c r="E1155" s="99"/>
      <c r="F1155" s="99"/>
      <c r="G1155" s="43" t="s">
        <v>5065</v>
      </c>
      <c r="H1155" s="43" t="s">
        <v>5056</v>
      </c>
      <c r="I1155" s="99"/>
      <c r="J1155" s="91" t="s">
        <v>6790</v>
      </c>
      <c r="K1155" s="91"/>
      <c r="L1155" s="43" t="s">
        <v>6769</v>
      </c>
      <c r="M1155" s="127">
        <v>0</v>
      </c>
      <c r="N1155" s="43" t="s">
        <v>7779</v>
      </c>
      <c r="O1155" s="43" t="s">
        <v>7784</v>
      </c>
      <c r="P1155" s="99" t="s">
        <v>158</v>
      </c>
      <c r="Q1155" s="99" t="s">
        <v>80</v>
      </c>
      <c r="R1155" s="99"/>
      <c r="S1155" s="99"/>
    </row>
    <row r="1156" spans="1:19" x14ac:dyDescent="0.25">
      <c r="A1156" s="97" t="s">
        <v>3769</v>
      </c>
      <c r="B1156" s="98"/>
      <c r="C1156" s="99" t="s">
        <v>3785</v>
      </c>
      <c r="D1156" s="99" t="s">
        <v>6524</v>
      </c>
      <c r="E1156" s="99"/>
      <c r="F1156" s="99"/>
      <c r="G1156" s="43" t="s">
        <v>5055</v>
      </c>
      <c r="H1156" s="43" t="s">
        <v>5056</v>
      </c>
      <c r="I1156" s="99"/>
      <c r="J1156" s="91" t="s">
        <v>6790</v>
      </c>
      <c r="K1156" s="91"/>
      <c r="L1156" s="43" t="s">
        <v>6769</v>
      </c>
      <c r="M1156" s="127">
        <v>0</v>
      </c>
      <c r="N1156" s="43" t="s">
        <v>7779</v>
      </c>
      <c r="O1156" s="43" t="s">
        <v>7784</v>
      </c>
      <c r="P1156" s="99" t="s">
        <v>5672</v>
      </c>
      <c r="Q1156" s="99" t="s">
        <v>80</v>
      </c>
      <c r="R1156" s="99"/>
      <c r="S1156" s="99"/>
    </row>
    <row r="1157" spans="1:19" x14ac:dyDescent="0.25">
      <c r="A1157" s="97" t="s">
        <v>3769</v>
      </c>
      <c r="B1157" s="98"/>
      <c r="C1157" s="99" t="s">
        <v>3836</v>
      </c>
      <c r="D1157" s="99" t="s">
        <v>6525</v>
      </c>
      <c r="E1157" s="99"/>
      <c r="F1157" s="99"/>
      <c r="G1157" s="43" t="s">
        <v>5156</v>
      </c>
      <c r="H1157" s="43" t="s">
        <v>5157</v>
      </c>
      <c r="I1157" s="99"/>
      <c r="J1157" s="91" t="s">
        <v>6790</v>
      </c>
      <c r="K1157" s="91"/>
      <c r="L1157" s="43" t="s">
        <v>6769</v>
      </c>
      <c r="M1157" s="127">
        <v>0</v>
      </c>
      <c r="N1157" s="43" t="s">
        <v>7779</v>
      </c>
      <c r="O1157" s="43" t="s">
        <v>7784</v>
      </c>
      <c r="P1157" s="99" t="s">
        <v>262</v>
      </c>
      <c r="Q1157" s="99" t="s">
        <v>80</v>
      </c>
      <c r="R1157" s="99"/>
      <c r="S1157" s="99"/>
    </row>
    <row r="1158" spans="1:19" x14ac:dyDescent="0.25">
      <c r="A1158" s="97" t="s">
        <v>3769</v>
      </c>
      <c r="B1158" s="98"/>
      <c r="C1158" s="99" t="s">
        <v>3828</v>
      </c>
      <c r="D1158" s="99" t="s">
        <v>6526</v>
      </c>
      <c r="E1158" s="99"/>
      <c r="F1158" s="99"/>
      <c r="G1158" s="43" t="s">
        <v>5140</v>
      </c>
      <c r="H1158" s="43" t="s">
        <v>5141</v>
      </c>
      <c r="I1158" s="99"/>
      <c r="J1158" s="91" t="s">
        <v>6790</v>
      </c>
      <c r="K1158" s="91"/>
      <c r="L1158" s="43" t="s">
        <v>6769</v>
      </c>
      <c r="M1158" s="127">
        <v>0</v>
      </c>
      <c r="N1158" s="43" t="s">
        <v>7779</v>
      </c>
      <c r="O1158" s="43" t="s">
        <v>7784</v>
      </c>
      <c r="P1158" s="99" t="s">
        <v>5672</v>
      </c>
      <c r="Q1158" s="99" t="s">
        <v>80</v>
      </c>
      <c r="R1158" s="99"/>
      <c r="S1158" s="99"/>
    </row>
    <row r="1159" spans="1:19" x14ac:dyDescent="0.25">
      <c r="A1159" s="97" t="s">
        <v>3769</v>
      </c>
      <c r="B1159" s="98"/>
      <c r="C1159" s="99" t="s">
        <v>3801</v>
      </c>
      <c r="D1159" s="99" t="s">
        <v>6522</v>
      </c>
      <c r="E1159" s="99"/>
      <c r="F1159" s="99"/>
      <c r="G1159" s="43" t="s">
        <v>5086</v>
      </c>
      <c r="H1159" s="43" t="s">
        <v>5087</v>
      </c>
      <c r="I1159" s="99"/>
      <c r="J1159" s="91" t="s">
        <v>6790</v>
      </c>
      <c r="K1159" s="91"/>
      <c r="L1159" s="43" t="s">
        <v>6769</v>
      </c>
      <c r="M1159" s="127">
        <v>0</v>
      </c>
      <c r="N1159" s="43" t="s">
        <v>7779</v>
      </c>
      <c r="O1159" s="43" t="s">
        <v>7784</v>
      </c>
      <c r="P1159" s="99" t="s">
        <v>262</v>
      </c>
      <c r="Q1159" s="99" t="s">
        <v>80</v>
      </c>
      <c r="R1159" s="99"/>
      <c r="S1159" s="99"/>
    </row>
    <row r="1160" spans="1:19" x14ac:dyDescent="0.25">
      <c r="A1160" s="97" t="s">
        <v>3769</v>
      </c>
      <c r="B1160" s="98"/>
      <c r="C1160" s="99" t="s">
        <v>3778</v>
      </c>
      <c r="D1160" s="99" t="s">
        <v>6527</v>
      </c>
      <c r="E1160" s="99"/>
      <c r="F1160" s="99"/>
      <c r="G1160" s="43" t="s">
        <v>5041</v>
      </c>
      <c r="H1160" s="43" t="s">
        <v>5042</v>
      </c>
      <c r="I1160" s="99"/>
      <c r="J1160" s="91" t="s">
        <v>6790</v>
      </c>
      <c r="K1160" s="91"/>
      <c r="L1160" s="43" t="s">
        <v>6769</v>
      </c>
      <c r="M1160" s="127">
        <v>0</v>
      </c>
      <c r="N1160" s="43" t="s">
        <v>7779</v>
      </c>
      <c r="O1160" s="43" t="s">
        <v>7784</v>
      </c>
      <c r="P1160" s="99" t="s">
        <v>195</v>
      </c>
      <c r="Q1160" s="99" t="s">
        <v>80</v>
      </c>
      <c r="R1160" s="99"/>
      <c r="S1160" s="99"/>
    </row>
    <row r="1161" spans="1:19" x14ac:dyDescent="0.25">
      <c r="A1161" s="97" t="s">
        <v>3769</v>
      </c>
      <c r="B1161" s="98"/>
      <c r="C1161" s="99" t="s">
        <v>3837</v>
      </c>
      <c r="D1161" s="99" t="s">
        <v>6528</v>
      </c>
      <c r="E1161" s="99"/>
      <c r="F1161" s="99"/>
      <c r="G1161" s="43" t="s">
        <v>5158</v>
      </c>
      <c r="H1161" s="43" t="s">
        <v>5159</v>
      </c>
      <c r="I1161" s="99"/>
      <c r="J1161" s="91" t="s">
        <v>6790</v>
      </c>
      <c r="K1161" s="91"/>
      <c r="L1161" s="43" t="s">
        <v>6769</v>
      </c>
      <c r="M1161" s="127">
        <v>0</v>
      </c>
      <c r="N1161" s="43" t="s">
        <v>7779</v>
      </c>
      <c r="O1161" s="43" t="s">
        <v>7784</v>
      </c>
      <c r="P1161" s="99" t="s">
        <v>262</v>
      </c>
      <c r="Q1161" s="99" t="s">
        <v>80</v>
      </c>
      <c r="R1161" s="99"/>
      <c r="S1161" s="99"/>
    </row>
    <row r="1162" spans="1:19" x14ac:dyDescent="0.25">
      <c r="A1162" s="97" t="s">
        <v>3769</v>
      </c>
      <c r="B1162" s="98"/>
      <c r="C1162" s="99" t="s">
        <v>3821</v>
      </c>
      <c r="D1162" s="99" t="s">
        <v>6271</v>
      </c>
      <c r="E1162" s="99"/>
      <c r="F1162" s="99"/>
      <c r="G1162" s="43" t="s">
        <v>5126</v>
      </c>
      <c r="H1162" s="43" t="s">
        <v>5127</v>
      </c>
      <c r="I1162" s="99"/>
      <c r="J1162" s="91" t="s">
        <v>6790</v>
      </c>
      <c r="K1162" s="91"/>
      <c r="L1162" s="43" t="s">
        <v>6769</v>
      </c>
      <c r="M1162" s="127">
        <v>0</v>
      </c>
      <c r="N1162" s="43" t="s">
        <v>7779</v>
      </c>
      <c r="O1162" s="43" t="s">
        <v>7784</v>
      </c>
      <c r="P1162" s="99" t="s">
        <v>195</v>
      </c>
      <c r="Q1162" s="99" t="s">
        <v>80</v>
      </c>
      <c r="R1162" s="99"/>
      <c r="S1162" s="99"/>
    </row>
    <row r="1163" spans="1:19" x14ac:dyDescent="0.25">
      <c r="A1163" s="97" t="s">
        <v>3769</v>
      </c>
      <c r="B1163" s="98"/>
      <c r="C1163" s="99" t="s">
        <v>3812</v>
      </c>
      <c r="D1163" s="99" t="s">
        <v>6529</v>
      </c>
      <c r="E1163" s="99"/>
      <c r="F1163" s="99"/>
      <c r="G1163" s="43" t="s">
        <v>5108</v>
      </c>
      <c r="H1163" s="43" t="s">
        <v>5109</v>
      </c>
      <c r="I1163" s="99"/>
      <c r="J1163" s="91" t="s">
        <v>6790</v>
      </c>
      <c r="K1163" s="91"/>
      <c r="L1163" s="43" t="s">
        <v>6769</v>
      </c>
      <c r="M1163" s="127">
        <v>0</v>
      </c>
      <c r="N1163" s="43" t="s">
        <v>7779</v>
      </c>
      <c r="O1163" s="43" t="s">
        <v>7784</v>
      </c>
      <c r="P1163" s="99" t="s">
        <v>5700</v>
      </c>
      <c r="Q1163" s="99" t="s">
        <v>80</v>
      </c>
      <c r="R1163" s="99"/>
      <c r="S1163" s="99"/>
    </row>
    <row r="1164" spans="1:19" x14ac:dyDescent="0.25">
      <c r="A1164" s="97" t="s">
        <v>3769</v>
      </c>
      <c r="B1164" s="98"/>
      <c r="C1164" s="99" t="s">
        <v>3776</v>
      </c>
      <c r="D1164" s="99" t="s">
        <v>6530</v>
      </c>
      <c r="E1164" s="99"/>
      <c r="F1164" s="99"/>
      <c r="G1164" s="43" t="s">
        <v>5037</v>
      </c>
      <c r="H1164" s="43" t="s">
        <v>5038</v>
      </c>
      <c r="I1164" s="99"/>
      <c r="J1164" s="91" t="s">
        <v>6790</v>
      </c>
      <c r="K1164" s="91"/>
      <c r="L1164" s="43" t="s">
        <v>6769</v>
      </c>
      <c r="M1164" s="127">
        <v>0</v>
      </c>
      <c r="N1164" s="43" t="s">
        <v>7779</v>
      </c>
      <c r="O1164" s="43" t="s">
        <v>7784</v>
      </c>
      <c r="P1164" s="99" t="s">
        <v>195</v>
      </c>
      <c r="Q1164" s="99" t="s">
        <v>80</v>
      </c>
      <c r="R1164" s="99"/>
      <c r="S1164" s="99"/>
    </row>
    <row r="1165" spans="1:19" x14ac:dyDescent="0.25">
      <c r="A1165" s="97" t="s">
        <v>3769</v>
      </c>
      <c r="B1165" s="98"/>
      <c r="C1165" s="99" t="s">
        <v>3780</v>
      </c>
      <c r="D1165" s="99" t="s">
        <v>6491</v>
      </c>
      <c r="E1165" s="99"/>
      <c r="F1165" s="99"/>
      <c r="G1165" s="43" t="s">
        <v>5045</v>
      </c>
      <c r="H1165" s="43" t="s">
        <v>5046</v>
      </c>
      <c r="I1165" s="99"/>
      <c r="J1165" s="91" t="s">
        <v>6790</v>
      </c>
      <c r="K1165" s="91"/>
      <c r="L1165" s="43" t="s">
        <v>6769</v>
      </c>
      <c r="M1165" s="127">
        <v>0</v>
      </c>
      <c r="N1165" s="43" t="s">
        <v>7779</v>
      </c>
      <c r="O1165" s="43" t="s">
        <v>7784</v>
      </c>
      <c r="P1165" s="99" t="s">
        <v>195</v>
      </c>
      <c r="Q1165" s="99" t="s">
        <v>80</v>
      </c>
      <c r="R1165" s="99"/>
      <c r="S1165" s="99"/>
    </row>
    <row r="1166" spans="1:19" x14ac:dyDescent="0.25">
      <c r="A1166" s="97" t="s">
        <v>3769</v>
      </c>
      <c r="B1166" s="98"/>
      <c r="C1166" s="99" t="s">
        <v>3838</v>
      </c>
      <c r="D1166" s="99" t="s">
        <v>6531</v>
      </c>
      <c r="E1166" s="99"/>
      <c r="F1166" s="99"/>
      <c r="G1166" s="43" t="s">
        <v>5160</v>
      </c>
      <c r="H1166" s="55" t="s">
        <v>5161</v>
      </c>
      <c r="I1166" s="99"/>
      <c r="J1166" s="91" t="s">
        <v>6790</v>
      </c>
      <c r="K1166" s="91"/>
      <c r="L1166" s="43" t="s">
        <v>6769</v>
      </c>
      <c r="M1166" s="127">
        <v>0</v>
      </c>
      <c r="N1166" s="43" t="s">
        <v>7779</v>
      </c>
      <c r="O1166" s="43" t="s">
        <v>7784</v>
      </c>
      <c r="P1166" s="99" t="s">
        <v>262</v>
      </c>
      <c r="Q1166" s="99" t="s">
        <v>80</v>
      </c>
      <c r="R1166" s="99"/>
      <c r="S1166" s="99"/>
    </row>
    <row r="1167" spans="1:19" x14ac:dyDescent="0.25">
      <c r="A1167" s="97" t="s">
        <v>3769</v>
      </c>
      <c r="B1167" s="98"/>
      <c r="C1167" s="99" t="s">
        <v>3823</v>
      </c>
      <c r="D1167" s="99" t="s">
        <v>6272</v>
      </c>
      <c r="E1167" s="99"/>
      <c r="F1167" s="99"/>
      <c r="G1167" s="43" t="s">
        <v>5130</v>
      </c>
      <c r="H1167" s="43" t="s">
        <v>5131</v>
      </c>
      <c r="I1167" s="99"/>
      <c r="J1167" s="91" t="s">
        <v>6790</v>
      </c>
      <c r="K1167" s="91"/>
      <c r="L1167" s="43" t="s">
        <v>6769</v>
      </c>
      <c r="M1167" s="127">
        <v>0</v>
      </c>
      <c r="N1167" s="43" t="s">
        <v>7779</v>
      </c>
      <c r="O1167" s="43" t="s">
        <v>7784</v>
      </c>
      <c r="P1167" s="99" t="s">
        <v>195</v>
      </c>
      <c r="Q1167" s="99" t="s">
        <v>80</v>
      </c>
      <c r="R1167" s="99"/>
      <c r="S1167" s="99"/>
    </row>
    <row r="1168" spans="1:19" x14ac:dyDescent="0.25">
      <c r="A1168" s="97" t="s">
        <v>3769</v>
      </c>
      <c r="B1168" s="98"/>
      <c r="C1168" s="99" t="s">
        <v>3839</v>
      </c>
      <c r="D1168" s="99" t="s">
        <v>6532</v>
      </c>
      <c r="E1168" s="99"/>
      <c r="F1168" s="99"/>
      <c r="G1168" s="43" t="s">
        <v>5162</v>
      </c>
      <c r="H1168" s="55" t="s">
        <v>5163</v>
      </c>
      <c r="I1168" s="99"/>
      <c r="J1168" s="91" t="s">
        <v>6790</v>
      </c>
      <c r="K1168" s="91"/>
      <c r="L1168" s="43" t="s">
        <v>6769</v>
      </c>
      <c r="M1168" s="127">
        <v>0</v>
      </c>
      <c r="N1168" s="43" t="s">
        <v>7779</v>
      </c>
      <c r="O1168" s="43" t="s">
        <v>7784</v>
      </c>
      <c r="P1168" s="99" t="s">
        <v>262</v>
      </c>
      <c r="Q1168" s="99" t="s">
        <v>80</v>
      </c>
      <c r="R1168" s="99"/>
      <c r="S1168" s="99"/>
    </row>
    <row r="1169" spans="1:19" x14ac:dyDescent="0.25">
      <c r="A1169" s="97" t="s">
        <v>3769</v>
      </c>
      <c r="B1169" s="98"/>
      <c r="C1169" s="99" t="s">
        <v>3822</v>
      </c>
      <c r="D1169" s="99" t="s">
        <v>6533</v>
      </c>
      <c r="E1169" s="99"/>
      <c r="F1169" s="99"/>
      <c r="G1169" s="43" t="s">
        <v>5128</v>
      </c>
      <c r="H1169" s="43" t="s">
        <v>5129</v>
      </c>
      <c r="I1169" s="99"/>
      <c r="J1169" s="91" t="s">
        <v>6790</v>
      </c>
      <c r="K1169" s="91"/>
      <c r="L1169" s="43" t="s">
        <v>6769</v>
      </c>
      <c r="M1169" s="127">
        <v>0</v>
      </c>
      <c r="N1169" s="43" t="s">
        <v>7779</v>
      </c>
      <c r="O1169" s="43" t="s">
        <v>7784</v>
      </c>
      <c r="P1169" s="99" t="s">
        <v>195</v>
      </c>
      <c r="Q1169" s="99" t="s">
        <v>80</v>
      </c>
      <c r="R1169" s="99"/>
      <c r="S1169" s="99"/>
    </row>
    <row r="1170" spans="1:19" x14ac:dyDescent="0.25">
      <c r="A1170" s="97" t="s">
        <v>3769</v>
      </c>
      <c r="B1170" s="98"/>
      <c r="C1170" s="99" t="s">
        <v>3784</v>
      </c>
      <c r="D1170" s="99" t="s">
        <v>6273</v>
      </c>
      <c r="E1170" s="99"/>
      <c r="F1170" s="99"/>
      <c r="G1170" s="43" t="s">
        <v>5053</v>
      </c>
      <c r="H1170" s="43" t="s">
        <v>5054</v>
      </c>
      <c r="I1170" s="99"/>
      <c r="J1170" s="91" t="s">
        <v>6790</v>
      </c>
      <c r="K1170" s="91"/>
      <c r="L1170" s="43" t="s">
        <v>6769</v>
      </c>
      <c r="M1170" s="127">
        <v>0</v>
      </c>
      <c r="N1170" s="43" t="s">
        <v>7779</v>
      </c>
      <c r="O1170" s="43" t="s">
        <v>7784</v>
      </c>
      <c r="P1170" s="99" t="s">
        <v>5701</v>
      </c>
      <c r="Q1170" s="99" t="s">
        <v>80</v>
      </c>
      <c r="R1170" s="99"/>
      <c r="S1170" s="99"/>
    </row>
    <row r="1171" spans="1:19" x14ac:dyDescent="0.25">
      <c r="A1171" s="97" t="s">
        <v>3769</v>
      </c>
      <c r="B1171" s="98"/>
      <c r="C1171" s="103" t="s">
        <v>3834</v>
      </c>
      <c r="D1171" s="99" t="s">
        <v>6534</v>
      </c>
      <c r="E1171" s="99"/>
      <c r="F1171" s="99"/>
      <c r="G1171" s="43" t="s">
        <v>5152</v>
      </c>
      <c r="H1171" s="55" t="s">
        <v>5153</v>
      </c>
      <c r="I1171" s="99"/>
      <c r="J1171" s="91" t="s">
        <v>6790</v>
      </c>
      <c r="K1171" s="91"/>
      <c r="L1171" s="43" t="s">
        <v>6769</v>
      </c>
      <c r="M1171" s="127">
        <v>0</v>
      </c>
      <c r="N1171" s="43" t="s">
        <v>7779</v>
      </c>
      <c r="O1171" s="43" t="s">
        <v>7784</v>
      </c>
      <c r="P1171" s="99" t="s">
        <v>262</v>
      </c>
      <c r="Q1171" s="99" t="s">
        <v>80</v>
      </c>
      <c r="R1171" s="99"/>
      <c r="S1171" s="99"/>
    </row>
    <row r="1172" spans="1:19" x14ac:dyDescent="0.25">
      <c r="A1172" s="97" t="s">
        <v>3769</v>
      </c>
      <c r="B1172" s="98"/>
      <c r="C1172" s="99" t="s">
        <v>3813</v>
      </c>
      <c r="D1172" s="99" t="s">
        <v>5111</v>
      </c>
      <c r="E1172" s="99"/>
      <c r="F1172" s="99"/>
      <c r="G1172" s="43" t="s">
        <v>5110</v>
      </c>
      <c r="H1172" s="43" t="s">
        <v>5111</v>
      </c>
      <c r="I1172" s="99"/>
      <c r="J1172" s="91" t="s">
        <v>6790</v>
      </c>
      <c r="K1172" s="91"/>
      <c r="L1172" s="43" t="s">
        <v>6769</v>
      </c>
      <c r="M1172" s="127">
        <v>0</v>
      </c>
      <c r="N1172" s="43" t="s">
        <v>7779</v>
      </c>
      <c r="O1172" s="43" t="s">
        <v>7784</v>
      </c>
      <c r="P1172" s="99" t="s">
        <v>5700</v>
      </c>
      <c r="Q1172" s="99" t="s">
        <v>80</v>
      </c>
      <c r="R1172" s="99"/>
      <c r="S1172" s="99"/>
    </row>
    <row r="1173" spans="1:19" x14ac:dyDescent="0.25">
      <c r="A1173" s="97" t="s">
        <v>3769</v>
      </c>
      <c r="B1173" s="98"/>
      <c r="C1173" s="99" t="s">
        <v>3802</v>
      </c>
      <c r="D1173" s="99" t="s">
        <v>6535</v>
      </c>
      <c r="E1173" s="99"/>
      <c r="F1173" s="99"/>
      <c r="G1173" s="43" t="s">
        <v>5088</v>
      </c>
      <c r="H1173" s="43" t="s">
        <v>5089</v>
      </c>
      <c r="I1173" s="99"/>
      <c r="J1173" s="91" t="s">
        <v>6790</v>
      </c>
      <c r="K1173" s="91"/>
      <c r="L1173" s="43" t="s">
        <v>6769</v>
      </c>
      <c r="M1173" s="127">
        <v>0</v>
      </c>
      <c r="N1173" s="43" t="s">
        <v>7779</v>
      </c>
      <c r="O1173" s="43" t="s">
        <v>7784</v>
      </c>
      <c r="P1173" s="99" t="s">
        <v>262</v>
      </c>
      <c r="Q1173" s="99" t="s">
        <v>80</v>
      </c>
      <c r="R1173" s="99"/>
      <c r="S1173" s="99"/>
    </row>
    <row r="1174" spans="1:19" x14ac:dyDescent="0.25">
      <c r="A1174" s="97" t="s">
        <v>3769</v>
      </c>
      <c r="B1174" s="98"/>
      <c r="C1174" s="99" t="s">
        <v>3781</v>
      </c>
      <c r="D1174" s="99" t="s">
        <v>6274</v>
      </c>
      <c r="E1174" s="99"/>
      <c r="F1174" s="99"/>
      <c r="G1174" s="43" t="s">
        <v>5047</v>
      </c>
      <c r="H1174" s="43" t="s">
        <v>5048</v>
      </c>
      <c r="I1174" s="99"/>
      <c r="J1174" s="91" t="s">
        <v>6790</v>
      </c>
      <c r="K1174" s="91"/>
      <c r="L1174" s="43" t="s">
        <v>6769</v>
      </c>
      <c r="M1174" s="127">
        <v>0</v>
      </c>
      <c r="N1174" s="43" t="s">
        <v>7779</v>
      </c>
      <c r="O1174" s="43" t="s">
        <v>7784</v>
      </c>
      <c r="P1174" s="99" t="s">
        <v>195</v>
      </c>
      <c r="Q1174" s="99" t="s">
        <v>80</v>
      </c>
      <c r="R1174" s="99"/>
      <c r="S1174" s="99"/>
    </row>
    <row r="1175" spans="1:19" x14ac:dyDescent="0.25">
      <c r="A1175" s="97" t="s">
        <v>3769</v>
      </c>
      <c r="B1175" s="98"/>
      <c r="C1175" s="99" t="s">
        <v>3840</v>
      </c>
      <c r="D1175" s="99" t="s">
        <v>6536</v>
      </c>
      <c r="E1175" s="99"/>
      <c r="F1175" s="99"/>
      <c r="G1175" s="43" t="s">
        <v>5164</v>
      </c>
      <c r="H1175" s="43" t="s">
        <v>5165</v>
      </c>
      <c r="I1175" s="99"/>
      <c r="J1175" s="91" t="s">
        <v>6790</v>
      </c>
      <c r="K1175" s="91"/>
      <c r="L1175" s="43" t="s">
        <v>6769</v>
      </c>
      <c r="M1175" s="127">
        <v>0</v>
      </c>
      <c r="N1175" s="43" t="s">
        <v>7779</v>
      </c>
      <c r="O1175" s="43" t="s">
        <v>7784</v>
      </c>
      <c r="P1175" s="99" t="s">
        <v>262</v>
      </c>
      <c r="Q1175" s="99" t="s">
        <v>80</v>
      </c>
      <c r="R1175" s="99"/>
      <c r="S1175" s="99"/>
    </row>
    <row r="1176" spans="1:19" x14ac:dyDescent="0.25">
      <c r="A1176" s="97" t="s">
        <v>3769</v>
      </c>
      <c r="B1176" s="98"/>
      <c r="C1176" s="99" t="s">
        <v>3824</v>
      </c>
      <c r="D1176" s="99" t="s">
        <v>6537</v>
      </c>
      <c r="E1176" s="99"/>
      <c r="F1176" s="99"/>
      <c r="G1176" s="43" t="s">
        <v>5132</v>
      </c>
      <c r="H1176" s="43" t="s">
        <v>5133</v>
      </c>
      <c r="I1176" s="99"/>
      <c r="J1176" s="91" t="s">
        <v>6790</v>
      </c>
      <c r="K1176" s="91"/>
      <c r="L1176" s="43" t="s">
        <v>6769</v>
      </c>
      <c r="M1176" s="127">
        <v>0</v>
      </c>
      <c r="N1176" s="43" t="s">
        <v>7779</v>
      </c>
      <c r="O1176" s="43" t="s">
        <v>7784</v>
      </c>
      <c r="P1176" s="99" t="s">
        <v>195</v>
      </c>
      <c r="Q1176" s="99" t="s">
        <v>80</v>
      </c>
      <c r="R1176" s="99"/>
      <c r="S1176" s="99"/>
    </row>
    <row r="1177" spans="1:19" x14ac:dyDescent="0.25">
      <c r="A1177" s="97" t="s">
        <v>3769</v>
      </c>
      <c r="B1177" s="98"/>
      <c r="C1177" s="99" t="s">
        <v>3777</v>
      </c>
      <c r="D1177" s="99" t="s">
        <v>6538</v>
      </c>
      <c r="E1177" s="99"/>
      <c r="F1177" s="99"/>
      <c r="G1177" s="43" t="s">
        <v>5039</v>
      </c>
      <c r="H1177" s="43" t="s">
        <v>5040</v>
      </c>
      <c r="I1177" s="99"/>
      <c r="J1177" s="91" t="s">
        <v>6790</v>
      </c>
      <c r="K1177" s="91"/>
      <c r="L1177" s="43" t="s">
        <v>6769</v>
      </c>
      <c r="M1177" s="127">
        <v>0</v>
      </c>
      <c r="N1177" s="43" t="s">
        <v>7779</v>
      </c>
      <c r="O1177" s="43" t="s">
        <v>7784</v>
      </c>
      <c r="P1177" s="99" t="s">
        <v>195</v>
      </c>
      <c r="Q1177" s="99" t="s">
        <v>80</v>
      </c>
      <c r="R1177" s="99"/>
      <c r="S1177" s="99"/>
    </row>
    <row r="1178" spans="1:19" x14ac:dyDescent="0.25">
      <c r="A1178" s="97" t="s">
        <v>3769</v>
      </c>
      <c r="B1178" s="98"/>
      <c r="C1178" s="103" t="s">
        <v>3791</v>
      </c>
      <c r="D1178" s="103" t="s">
        <v>6543</v>
      </c>
      <c r="E1178" s="99"/>
      <c r="F1178" s="99"/>
      <c r="G1178" s="43" t="s">
        <v>5066</v>
      </c>
      <c r="H1178" s="43" t="s">
        <v>5067</v>
      </c>
      <c r="I1178" s="99"/>
      <c r="J1178" s="91" t="s">
        <v>6790</v>
      </c>
      <c r="K1178" s="91"/>
      <c r="L1178" s="43" t="s">
        <v>6769</v>
      </c>
      <c r="M1178" s="127">
        <v>0</v>
      </c>
      <c r="N1178" s="43" t="s">
        <v>7779</v>
      </c>
      <c r="O1178" s="43" t="s">
        <v>7784</v>
      </c>
      <c r="P1178" s="99" t="s">
        <v>158</v>
      </c>
      <c r="Q1178" s="99" t="s">
        <v>80</v>
      </c>
      <c r="R1178" s="99"/>
      <c r="S1178" s="99"/>
    </row>
    <row r="1179" spans="1:19" x14ac:dyDescent="0.25">
      <c r="A1179" s="97" t="s">
        <v>3769</v>
      </c>
      <c r="B1179" s="98"/>
      <c r="C1179" s="103" t="s">
        <v>3841</v>
      </c>
      <c r="D1179" s="103" t="s">
        <v>6544</v>
      </c>
      <c r="E1179" s="99"/>
      <c r="F1179" s="99"/>
      <c r="G1179" s="43" t="s">
        <v>5166</v>
      </c>
      <c r="H1179" s="43" t="s">
        <v>5167</v>
      </c>
      <c r="I1179" s="99"/>
      <c r="J1179" s="91" t="s">
        <v>6790</v>
      </c>
      <c r="K1179" s="91"/>
      <c r="L1179" s="43" t="s">
        <v>6769</v>
      </c>
      <c r="M1179" s="127">
        <v>0</v>
      </c>
      <c r="N1179" s="43" t="s">
        <v>7779</v>
      </c>
      <c r="O1179" s="43" t="s">
        <v>7784</v>
      </c>
      <c r="P1179" s="99" t="s">
        <v>262</v>
      </c>
      <c r="Q1179" s="99" t="s">
        <v>80</v>
      </c>
      <c r="R1179" s="99"/>
      <c r="S1179" s="99"/>
    </row>
    <row r="1180" spans="1:19" x14ac:dyDescent="0.25">
      <c r="A1180" s="97" t="s">
        <v>3769</v>
      </c>
      <c r="B1180" s="98"/>
      <c r="C1180" s="99" t="s">
        <v>3850</v>
      </c>
      <c r="D1180" s="99" t="s">
        <v>6541</v>
      </c>
      <c r="E1180" s="99"/>
      <c r="F1180" s="99"/>
      <c r="G1180" s="43" t="s">
        <v>5184</v>
      </c>
      <c r="H1180" s="43" t="s">
        <v>5185</v>
      </c>
      <c r="I1180" s="99"/>
      <c r="J1180" s="91" t="s">
        <v>6790</v>
      </c>
      <c r="K1180" s="91"/>
      <c r="L1180" s="43" t="s">
        <v>6769</v>
      </c>
      <c r="M1180" s="127">
        <v>0</v>
      </c>
      <c r="N1180" s="43" t="s">
        <v>7779</v>
      </c>
      <c r="O1180" s="43" t="s">
        <v>7784</v>
      </c>
      <c r="P1180" s="99" t="s">
        <v>262</v>
      </c>
      <c r="Q1180" s="99" t="s">
        <v>80</v>
      </c>
      <c r="R1180" s="99"/>
      <c r="S1180" s="99"/>
    </row>
    <row r="1181" spans="1:19" x14ac:dyDescent="0.25">
      <c r="A1181" s="97" t="s">
        <v>3769</v>
      </c>
      <c r="B1181" s="98"/>
      <c r="C1181" s="99" t="s">
        <v>3848</v>
      </c>
      <c r="D1181" s="99" t="s">
        <v>6542</v>
      </c>
      <c r="E1181" s="99"/>
      <c r="F1181" s="99"/>
      <c r="G1181" s="43" t="s">
        <v>5180</v>
      </c>
      <c r="H1181" s="43" t="s">
        <v>5181</v>
      </c>
      <c r="I1181" s="99"/>
      <c r="J1181" s="91" t="s">
        <v>6790</v>
      </c>
      <c r="K1181" s="91"/>
      <c r="L1181" s="43" t="s">
        <v>6769</v>
      </c>
      <c r="M1181" s="127">
        <v>0</v>
      </c>
      <c r="N1181" s="43" t="s">
        <v>7779</v>
      </c>
      <c r="O1181" s="43" t="s">
        <v>7784</v>
      </c>
      <c r="P1181" s="99" t="s">
        <v>262</v>
      </c>
      <c r="Q1181" s="99" t="s">
        <v>80</v>
      </c>
      <c r="R1181" s="99"/>
      <c r="S1181" s="99"/>
    </row>
    <row r="1182" spans="1:19" x14ac:dyDescent="0.25">
      <c r="A1182" s="97" t="s">
        <v>3769</v>
      </c>
      <c r="B1182" s="98"/>
      <c r="C1182" s="103" t="s">
        <v>3786</v>
      </c>
      <c r="D1182" s="99" t="s">
        <v>6539</v>
      </c>
      <c r="E1182" s="99"/>
      <c r="F1182" s="99"/>
      <c r="G1182" s="43" t="s">
        <v>5057</v>
      </c>
      <c r="H1182" s="43" t="s">
        <v>5058</v>
      </c>
      <c r="I1182" s="99"/>
      <c r="J1182" s="91" t="s">
        <v>6790</v>
      </c>
      <c r="K1182" s="91"/>
      <c r="L1182" s="43" t="s">
        <v>6769</v>
      </c>
      <c r="M1182" s="127">
        <v>0</v>
      </c>
      <c r="N1182" s="43" t="s">
        <v>7779</v>
      </c>
      <c r="O1182" s="43" t="s">
        <v>7784</v>
      </c>
      <c r="P1182" s="99" t="s">
        <v>158</v>
      </c>
      <c r="Q1182" s="99" t="s">
        <v>80</v>
      </c>
      <c r="R1182" s="99"/>
      <c r="S1182" s="99"/>
    </row>
    <row r="1183" spans="1:19" x14ac:dyDescent="0.25">
      <c r="A1183" s="97" t="s">
        <v>3769</v>
      </c>
      <c r="B1183" s="98"/>
      <c r="C1183" s="99" t="s">
        <v>3771</v>
      </c>
      <c r="D1183" s="99" t="s">
        <v>6546</v>
      </c>
      <c r="E1183" s="99"/>
      <c r="F1183" s="99"/>
      <c r="G1183" s="43" t="s">
        <v>5027</v>
      </c>
      <c r="H1183" s="43" t="s">
        <v>5028</v>
      </c>
      <c r="I1183" s="99"/>
      <c r="J1183" s="91" t="s">
        <v>6790</v>
      </c>
      <c r="K1183" s="91"/>
      <c r="L1183" s="43" t="s">
        <v>6769</v>
      </c>
      <c r="M1183" s="127">
        <v>0</v>
      </c>
      <c r="N1183" s="43" t="s">
        <v>7779</v>
      </c>
      <c r="O1183" s="43" t="s">
        <v>7784</v>
      </c>
      <c r="P1183" s="99" t="s">
        <v>195</v>
      </c>
      <c r="Q1183" s="99" t="s">
        <v>80</v>
      </c>
      <c r="R1183" s="99"/>
      <c r="S1183" s="99"/>
    </row>
    <row r="1184" spans="1:19" x14ac:dyDescent="0.25">
      <c r="A1184" s="97" t="s">
        <v>3769</v>
      </c>
      <c r="B1184" s="98"/>
      <c r="C1184" s="103" t="s">
        <v>3830</v>
      </c>
      <c r="D1184" s="99" t="s">
        <v>6540</v>
      </c>
      <c r="E1184" s="99"/>
      <c r="F1184" s="99"/>
      <c r="G1184" s="43" t="s">
        <v>5144</v>
      </c>
      <c r="H1184" s="43" t="s">
        <v>5145</v>
      </c>
      <c r="I1184" s="99"/>
      <c r="J1184" s="91" t="s">
        <v>6790</v>
      </c>
      <c r="K1184" s="91"/>
      <c r="L1184" s="43" t="s">
        <v>6769</v>
      </c>
      <c r="M1184" s="127">
        <v>0</v>
      </c>
      <c r="N1184" s="43" t="s">
        <v>7779</v>
      </c>
      <c r="O1184" s="43" t="s">
        <v>7784</v>
      </c>
      <c r="P1184" s="99" t="s">
        <v>262</v>
      </c>
      <c r="Q1184" s="99" t="s">
        <v>80</v>
      </c>
      <c r="R1184" s="99"/>
      <c r="S1184" s="99"/>
    </row>
    <row r="1185" spans="1:19" x14ac:dyDescent="0.25">
      <c r="A1185" s="97" t="s">
        <v>3769</v>
      </c>
      <c r="B1185" s="98"/>
      <c r="C1185" s="99" t="s">
        <v>3817</v>
      </c>
      <c r="D1185" s="99" t="s">
        <v>6545</v>
      </c>
      <c r="E1185" s="99"/>
      <c r="F1185" s="99"/>
      <c r="G1185" s="43" t="s">
        <v>5118</v>
      </c>
      <c r="H1185" s="43" t="s">
        <v>5119</v>
      </c>
      <c r="I1185" s="99"/>
      <c r="J1185" s="91" t="s">
        <v>6790</v>
      </c>
      <c r="K1185" s="91"/>
      <c r="L1185" s="43" t="s">
        <v>6769</v>
      </c>
      <c r="M1185" s="127">
        <v>0</v>
      </c>
      <c r="N1185" s="43" t="s">
        <v>7779</v>
      </c>
      <c r="O1185" s="43" t="s">
        <v>7784</v>
      </c>
      <c r="P1185" s="99" t="s">
        <v>195</v>
      </c>
      <c r="Q1185" s="99" t="s">
        <v>80</v>
      </c>
      <c r="R1185" s="99"/>
      <c r="S1185" s="99"/>
    </row>
    <row r="1186" spans="1:19" x14ac:dyDescent="0.25">
      <c r="A1186" s="97" t="s">
        <v>3769</v>
      </c>
      <c r="B1186" s="98"/>
      <c r="C1186" s="99" t="s">
        <v>3772</v>
      </c>
      <c r="D1186" s="99" t="s">
        <v>6547</v>
      </c>
      <c r="E1186" s="99"/>
      <c r="F1186" s="99"/>
      <c r="G1186" s="43" t="s">
        <v>5029</v>
      </c>
      <c r="H1186" s="43" t="s">
        <v>5030</v>
      </c>
      <c r="I1186" s="99"/>
      <c r="J1186" s="91" t="s">
        <v>6790</v>
      </c>
      <c r="K1186" s="91"/>
      <c r="L1186" s="43" t="s">
        <v>6769</v>
      </c>
      <c r="M1186" s="127">
        <v>0</v>
      </c>
      <c r="N1186" s="43" t="s">
        <v>7779</v>
      </c>
      <c r="O1186" s="43" t="s">
        <v>7784</v>
      </c>
      <c r="P1186" s="99" t="s">
        <v>195</v>
      </c>
      <c r="Q1186" s="99" t="s">
        <v>80</v>
      </c>
      <c r="R1186" s="99"/>
      <c r="S1186" s="99"/>
    </row>
    <row r="1187" spans="1:19" x14ac:dyDescent="0.25">
      <c r="A1187" s="97" t="s">
        <v>3769</v>
      </c>
      <c r="B1187" s="98"/>
      <c r="C1187" s="99" t="s">
        <v>3849</v>
      </c>
      <c r="D1187" s="99" t="s">
        <v>6548</v>
      </c>
      <c r="E1187" s="99"/>
      <c r="F1187" s="99"/>
      <c r="G1187" s="43" t="s">
        <v>5182</v>
      </c>
      <c r="H1187" s="43" t="s">
        <v>5183</v>
      </c>
      <c r="I1187" s="99"/>
      <c r="J1187" s="91" t="s">
        <v>6790</v>
      </c>
      <c r="K1187" s="91"/>
      <c r="L1187" s="43" t="s">
        <v>6769</v>
      </c>
      <c r="M1187" s="127">
        <v>0</v>
      </c>
      <c r="N1187" s="43" t="s">
        <v>7779</v>
      </c>
      <c r="O1187" s="43" t="s">
        <v>7784</v>
      </c>
      <c r="P1187" s="99" t="s">
        <v>262</v>
      </c>
      <c r="Q1187" s="99" t="s">
        <v>80</v>
      </c>
      <c r="R1187" s="99"/>
      <c r="S1187" s="99"/>
    </row>
    <row r="1188" spans="1:19" x14ac:dyDescent="0.25">
      <c r="A1188" s="97" t="s">
        <v>3769</v>
      </c>
      <c r="B1188" s="98"/>
      <c r="C1188" s="99" t="s">
        <v>3851</v>
      </c>
      <c r="D1188" s="99" t="s">
        <v>6549</v>
      </c>
      <c r="E1188" s="99"/>
      <c r="F1188" s="99"/>
      <c r="G1188" s="43" t="s">
        <v>5186</v>
      </c>
      <c r="H1188" s="43" t="s">
        <v>5187</v>
      </c>
      <c r="I1188" s="99"/>
      <c r="J1188" s="91" t="s">
        <v>6790</v>
      </c>
      <c r="K1188" s="91"/>
      <c r="L1188" s="43" t="s">
        <v>6769</v>
      </c>
      <c r="M1188" s="127">
        <v>0</v>
      </c>
      <c r="N1188" s="43" t="s">
        <v>7779</v>
      </c>
      <c r="O1188" s="43" t="s">
        <v>7784</v>
      </c>
      <c r="P1188" s="99" t="s">
        <v>262</v>
      </c>
      <c r="Q1188" s="99" t="s">
        <v>80</v>
      </c>
      <c r="R1188" s="99"/>
      <c r="S1188" s="99"/>
    </row>
    <row r="1189" spans="1:19" x14ac:dyDescent="0.25">
      <c r="A1189" s="97" t="s">
        <v>3769</v>
      </c>
      <c r="B1189" s="98"/>
      <c r="C1189" s="99" t="s">
        <v>3793</v>
      </c>
      <c r="D1189" s="99" t="s">
        <v>6550</v>
      </c>
      <c r="E1189" s="99"/>
      <c r="F1189" s="99"/>
      <c r="G1189" s="43" t="s">
        <v>5070</v>
      </c>
      <c r="H1189" s="43" t="s">
        <v>5071</v>
      </c>
      <c r="I1189" s="99"/>
      <c r="J1189" s="91" t="s">
        <v>6790</v>
      </c>
      <c r="K1189" s="91"/>
      <c r="L1189" s="43" t="s">
        <v>6769</v>
      </c>
      <c r="M1189" s="127">
        <v>0</v>
      </c>
      <c r="N1189" s="43" t="s">
        <v>7779</v>
      </c>
      <c r="O1189" s="43" t="s">
        <v>7784</v>
      </c>
      <c r="P1189" s="99" t="s">
        <v>158</v>
      </c>
      <c r="Q1189" s="99" t="s">
        <v>80</v>
      </c>
      <c r="R1189" s="99"/>
      <c r="S1189" s="99"/>
    </row>
    <row r="1190" spans="1:19" x14ac:dyDescent="0.25">
      <c r="A1190" s="97" t="s">
        <v>3769</v>
      </c>
      <c r="B1190" s="98"/>
      <c r="C1190" s="99" t="s">
        <v>3782</v>
      </c>
      <c r="D1190" s="99" t="s">
        <v>6275</v>
      </c>
      <c r="E1190" s="99"/>
      <c r="F1190" s="99"/>
      <c r="G1190" s="43" t="s">
        <v>5049</v>
      </c>
      <c r="H1190" s="43" t="s">
        <v>5050</v>
      </c>
      <c r="I1190" s="99"/>
      <c r="J1190" s="91" t="s">
        <v>6790</v>
      </c>
      <c r="K1190" s="91"/>
      <c r="L1190" s="43" t="s">
        <v>6769</v>
      </c>
      <c r="M1190" s="127">
        <v>0</v>
      </c>
      <c r="N1190" s="43" t="s">
        <v>7779</v>
      </c>
      <c r="O1190" s="43" t="s">
        <v>7784</v>
      </c>
      <c r="P1190" s="99" t="s">
        <v>195</v>
      </c>
      <c r="Q1190" s="99" t="s">
        <v>80</v>
      </c>
      <c r="R1190" s="99"/>
      <c r="S1190" s="99"/>
    </row>
    <row r="1191" spans="1:19" x14ac:dyDescent="0.25">
      <c r="A1191" s="97" t="s">
        <v>3769</v>
      </c>
      <c r="B1191" s="98"/>
      <c r="C1191" s="99" t="s">
        <v>3843</v>
      </c>
      <c r="D1191" s="99" t="s">
        <v>6551</v>
      </c>
      <c r="E1191" s="99"/>
      <c r="F1191" s="99"/>
      <c r="G1191" s="43" t="s">
        <v>5170</v>
      </c>
      <c r="H1191" s="43" t="s">
        <v>5171</v>
      </c>
      <c r="I1191" s="99"/>
      <c r="J1191" s="91" t="s">
        <v>6790</v>
      </c>
      <c r="K1191" s="91"/>
      <c r="L1191" s="43" t="s">
        <v>6769</v>
      </c>
      <c r="M1191" s="127">
        <v>0</v>
      </c>
      <c r="N1191" s="43" t="s">
        <v>7779</v>
      </c>
      <c r="O1191" s="43" t="s">
        <v>7784</v>
      </c>
      <c r="P1191" s="99" t="s">
        <v>262</v>
      </c>
      <c r="Q1191" s="99" t="s">
        <v>80</v>
      </c>
      <c r="R1191" s="99"/>
      <c r="S1191" s="99"/>
    </row>
    <row r="1192" spans="1:19" x14ac:dyDescent="0.25">
      <c r="A1192" s="97" t="s">
        <v>3769</v>
      </c>
      <c r="B1192" s="98"/>
      <c r="C1192" s="99" t="s">
        <v>3825</v>
      </c>
      <c r="D1192" s="99" t="s">
        <v>6552</v>
      </c>
      <c r="E1192" s="99"/>
      <c r="F1192" s="99"/>
      <c r="G1192" s="43" t="s">
        <v>5134</v>
      </c>
      <c r="H1192" s="43" t="s">
        <v>5135</v>
      </c>
      <c r="I1192" s="99"/>
      <c r="J1192" s="91" t="s">
        <v>6790</v>
      </c>
      <c r="K1192" s="91"/>
      <c r="L1192" s="43" t="s">
        <v>6769</v>
      </c>
      <c r="M1192" s="127">
        <v>0</v>
      </c>
      <c r="N1192" s="43" t="s">
        <v>7779</v>
      </c>
      <c r="O1192" s="43" t="s">
        <v>7784</v>
      </c>
      <c r="P1192" s="99" t="s">
        <v>195</v>
      </c>
      <c r="Q1192" s="99" t="s">
        <v>80</v>
      </c>
      <c r="R1192" s="99"/>
      <c r="S1192" s="99"/>
    </row>
    <row r="1193" spans="1:19" x14ac:dyDescent="0.25">
      <c r="A1193" s="97" t="s">
        <v>3769</v>
      </c>
      <c r="B1193" s="98"/>
      <c r="C1193" s="99" t="s">
        <v>3792</v>
      </c>
      <c r="D1193" s="99" t="s">
        <v>6553</v>
      </c>
      <c r="E1193" s="99"/>
      <c r="F1193" s="99"/>
      <c r="G1193" s="43" t="s">
        <v>5068</v>
      </c>
      <c r="H1193" s="43" t="s">
        <v>5069</v>
      </c>
      <c r="I1193" s="99"/>
      <c r="J1193" s="91" t="s">
        <v>6790</v>
      </c>
      <c r="K1193" s="91"/>
      <c r="L1193" s="43" t="s">
        <v>6769</v>
      </c>
      <c r="M1193" s="127">
        <v>0</v>
      </c>
      <c r="N1193" s="43" t="s">
        <v>7779</v>
      </c>
      <c r="O1193" s="43" t="s">
        <v>7784</v>
      </c>
      <c r="P1193" s="99" t="s">
        <v>158</v>
      </c>
      <c r="Q1193" s="99" t="s">
        <v>80</v>
      </c>
      <c r="R1193" s="99"/>
      <c r="S1193" s="99"/>
    </row>
    <row r="1194" spans="1:19" x14ac:dyDescent="0.25">
      <c r="A1194" s="97" t="s">
        <v>3769</v>
      </c>
      <c r="B1194" s="98"/>
      <c r="C1194" s="99" t="s">
        <v>3842</v>
      </c>
      <c r="D1194" s="99" t="s">
        <v>6554</v>
      </c>
      <c r="E1194" s="99"/>
      <c r="F1194" s="99"/>
      <c r="G1194" s="43" t="s">
        <v>5168</v>
      </c>
      <c r="H1194" s="43" t="s">
        <v>5169</v>
      </c>
      <c r="I1194" s="99"/>
      <c r="J1194" s="91" t="s">
        <v>6790</v>
      </c>
      <c r="K1194" s="91"/>
      <c r="L1194" s="43" t="s">
        <v>6769</v>
      </c>
      <c r="M1194" s="127">
        <v>0</v>
      </c>
      <c r="N1194" s="43" t="s">
        <v>7779</v>
      </c>
      <c r="O1194" s="43" t="s">
        <v>7784</v>
      </c>
      <c r="P1194" s="99" t="s">
        <v>262</v>
      </c>
      <c r="Q1194" s="99" t="s">
        <v>80</v>
      </c>
      <c r="R1194" s="99"/>
      <c r="S1194" s="99"/>
    </row>
    <row r="1195" spans="1:19" x14ac:dyDescent="0.25">
      <c r="A1195" s="97" t="s">
        <v>3769</v>
      </c>
      <c r="B1195" s="98"/>
      <c r="C1195" s="99" t="s">
        <v>3783</v>
      </c>
      <c r="D1195" s="99" t="s">
        <v>6555</v>
      </c>
      <c r="E1195" s="99"/>
      <c r="F1195" s="99"/>
      <c r="G1195" s="43" t="s">
        <v>5051</v>
      </c>
      <c r="H1195" s="43" t="s">
        <v>5052</v>
      </c>
      <c r="I1195" s="99"/>
      <c r="J1195" s="91" t="s">
        <v>6790</v>
      </c>
      <c r="K1195" s="91"/>
      <c r="L1195" s="43" t="s">
        <v>6769</v>
      </c>
      <c r="M1195" s="127">
        <v>0</v>
      </c>
      <c r="N1195" s="43" t="s">
        <v>7779</v>
      </c>
      <c r="O1195" s="43" t="s">
        <v>7784</v>
      </c>
      <c r="P1195" s="99" t="s">
        <v>195</v>
      </c>
      <c r="Q1195" s="99" t="s">
        <v>80</v>
      </c>
      <c r="R1195" s="99"/>
      <c r="S1195" s="99"/>
    </row>
    <row r="1196" spans="1:19" x14ac:dyDescent="0.25">
      <c r="A1196" s="97" t="s">
        <v>3769</v>
      </c>
      <c r="B1196" s="98"/>
      <c r="C1196" s="99" t="s">
        <v>3826</v>
      </c>
      <c r="D1196" s="99" t="s">
        <v>6556</v>
      </c>
      <c r="E1196" s="99"/>
      <c r="F1196" s="99"/>
      <c r="G1196" s="43" t="s">
        <v>5136</v>
      </c>
      <c r="H1196" s="43" t="s">
        <v>5137</v>
      </c>
      <c r="I1196" s="99"/>
      <c r="J1196" s="91" t="s">
        <v>6790</v>
      </c>
      <c r="K1196" s="91"/>
      <c r="L1196" s="43" t="s">
        <v>6769</v>
      </c>
      <c r="M1196" s="127">
        <v>0</v>
      </c>
      <c r="N1196" s="43" t="s">
        <v>7779</v>
      </c>
      <c r="O1196" s="43" t="s">
        <v>7784</v>
      </c>
      <c r="P1196" s="99" t="s">
        <v>195</v>
      </c>
      <c r="Q1196" s="99" t="s">
        <v>80</v>
      </c>
      <c r="R1196" s="99"/>
      <c r="S1196" s="99"/>
    </row>
    <row r="1197" spans="1:19" x14ac:dyDescent="0.25">
      <c r="A1197" s="97" t="s">
        <v>3769</v>
      </c>
      <c r="B1197" s="98"/>
      <c r="C1197" s="99" t="s">
        <v>3794</v>
      </c>
      <c r="D1197" s="99" t="s">
        <v>6557</v>
      </c>
      <c r="E1197" s="99"/>
      <c r="F1197" s="99"/>
      <c r="G1197" s="43" t="s">
        <v>5072</v>
      </c>
      <c r="H1197" s="43" t="s">
        <v>5073</v>
      </c>
      <c r="I1197" s="99"/>
      <c r="J1197" s="91" t="s">
        <v>6790</v>
      </c>
      <c r="K1197" s="91"/>
      <c r="L1197" s="43" t="s">
        <v>6769</v>
      </c>
      <c r="M1197" s="127">
        <v>0</v>
      </c>
      <c r="N1197" s="43" t="s">
        <v>7779</v>
      </c>
      <c r="O1197" s="43" t="s">
        <v>7784</v>
      </c>
      <c r="P1197" s="99" t="s">
        <v>158</v>
      </c>
      <c r="Q1197" s="99" t="s">
        <v>80</v>
      </c>
      <c r="R1197" s="99"/>
      <c r="S1197" s="99"/>
    </row>
    <row r="1198" spans="1:19" x14ac:dyDescent="0.25">
      <c r="A1198" s="97" t="s">
        <v>3769</v>
      </c>
      <c r="B1198" s="98"/>
      <c r="C1198" s="99" t="s">
        <v>3844</v>
      </c>
      <c r="D1198" s="99" t="s">
        <v>6276</v>
      </c>
      <c r="E1198" s="99"/>
      <c r="F1198" s="99"/>
      <c r="G1198" s="43" t="s">
        <v>5172</v>
      </c>
      <c r="H1198" s="43" t="s">
        <v>5173</v>
      </c>
      <c r="I1198" s="99"/>
      <c r="J1198" s="91" t="s">
        <v>6790</v>
      </c>
      <c r="K1198" s="91"/>
      <c r="L1198" s="43" t="s">
        <v>6769</v>
      </c>
      <c r="M1198" s="127">
        <v>0</v>
      </c>
      <c r="N1198" s="43" t="s">
        <v>7779</v>
      </c>
      <c r="O1198" s="43" t="s">
        <v>7784</v>
      </c>
      <c r="P1198" s="99" t="s">
        <v>262</v>
      </c>
      <c r="Q1198" s="99" t="s">
        <v>80</v>
      </c>
      <c r="R1198" s="99"/>
      <c r="S1198" s="99"/>
    </row>
    <row r="1199" spans="1:19" x14ac:dyDescent="0.25">
      <c r="A1199" s="101" t="s">
        <v>4058</v>
      </c>
      <c r="B1199" s="102">
        <v>-99</v>
      </c>
      <c r="C1199" s="89" t="s">
        <v>3463</v>
      </c>
      <c r="D1199" s="89"/>
      <c r="E1199" s="90"/>
      <c r="F1199" s="89"/>
      <c r="G1199" s="101" t="s">
        <v>3463</v>
      </c>
      <c r="H1199" s="89"/>
      <c r="I1199" s="89"/>
      <c r="J1199" s="91" t="s">
        <v>6790</v>
      </c>
      <c r="K1199" s="91"/>
      <c r="L1199" s="89" t="s">
        <v>91</v>
      </c>
      <c r="M1199" s="128" t="s">
        <v>7778</v>
      </c>
      <c r="N1199" s="91" t="s">
        <v>7780</v>
      </c>
      <c r="O1199" s="91"/>
      <c r="P1199" s="101"/>
      <c r="Q1199" s="101" t="s">
        <v>80</v>
      </c>
      <c r="R1199" s="101"/>
      <c r="S1199" s="101"/>
    </row>
    <row r="1200" spans="1:19" x14ac:dyDescent="0.25">
      <c r="A1200" s="101" t="s">
        <v>4058</v>
      </c>
      <c r="B1200" s="88">
        <v>1</v>
      </c>
      <c r="C1200" s="89" t="s">
        <v>93</v>
      </c>
      <c r="D1200" s="89" t="s">
        <v>1468</v>
      </c>
      <c r="E1200" s="90"/>
      <c r="F1200" s="89" t="s">
        <v>6928</v>
      </c>
      <c r="G1200" s="89" t="s">
        <v>277</v>
      </c>
      <c r="H1200" s="89" t="s">
        <v>278</v>
      </c>
      <c r="I1200" s="89" t="s">
        <v>1848</v>
      </c>
      <c r="J1200" s="91" t="s">
        <v>6790</v>
      </c>
      <c r="K1200" s="91"/>
      <c r="L1200" s="89" t="s">
        <v>91</v>
      </c>
      <c r="M1200" s="128" t="s">
        <v>7778</v>
      </c>
      <c r="N1200" s="91" t="s">
        <v>7780</v>
      </c>
      <c r="O1200" s="91" t="s">
        <v>7783</v>
      </c>
      <c r="P1200" s="101" t="s">
        <v>91</v>
      </c>
      <c r="Q1200" s="101" t="s">
        <v>80</v>
      </c>
      <c r="R1200" s="101"/>
      <c r="S1200" s="101"/>
    </row>
    <row r="1201" spans="1:19" x14ac:dyDescent="0.25">
      <c r="A1201" s="97" t="s">
        <v>4058</v>
      </c>
      <c r="B1201" s="98">
        <v>2</v>
      </c>
      <c r="C1201" s="99" t="s">
        <v>3464</v>
      </c>
      <c r="D1201" s="47" t="s">
        <v>6834</v>
      </c>
      <c r="E1201" s="99"/>
      <c r="F1201" s="99"/>
      <c r="G1201" s="43" t="s">
        <v>465</v>
      </c>
      <c r="H1201" s="43" t="s">
        <v>4403</v>
      </c>
      <c r="I1201" s="99"/>
      <c r="J1201" s="91" t="s">
        <v>6790</v>
      </c>
      <c r="K1201" s="91"/>
      <c r="L1201" s="87" t="s">
        <v>6770</v>
      </c>
      <c r="M1201" s="134" t="s">
        <v>7778</v>
      </c>
      <c r="N1201" s="87" t="s">
        <v>7780</v>
      </c>
      <c r="O1201" s="87" t="s">
        <v>7783</v>
      </c>
      <c r="P1201" s="99" t="s">
        <v>100</v>
      </c>
      <c r="Q1201" s="99" t="s">
        <v>80</v>
      </c>
      <c r="R1201" s="99"/>
      <c r="S1201" s="99"/>
    </row>
    <row r="1202" spans="1:19" x14ac:dyDescent="0.25">
      <c r="A1202" s="101" t="s">
        <v>4058</v>
      </c>
      <c r="B1202" s="88">
        <v>3</v>
      </c>
      <c r="C1202" s="89" t="s">
        <v>116</v>
      </c>
      <c r="D1202" s="91" t="s">
        <v>5963</v>
      </c>
      <c r="E1202" s="90"/>
      <c r="F1202" s="89"/>
      <c r="G1202" s="89" t="s">
        <v>318</v>
      </c>
      <c r="H1202" s="89"/>
      <c r="I1202" s="89"/>
      <c r="J1202" s="91" t="s">
        <v>6790</v>
      </c>
      <c r="K1202" s="91"/>
      <c r="L1202" s="48" t="s">
        <v>91</v>
      </c>
      <c r="M1202" s="132" t="s">
        <v>7778</v>
      </c>
      <c r="N1202" s="50" t="s">
        <v>7780</v>
      </c>
      <c r="O1202" s="50" t="s">
        <v>7783</v>
      </c>
      <c r="P1202" s="101" t="s">
        <v>100</v>
      </c>
      <c r="Q1202" s="101" t="s">
        <v>80</v>
      </c>
      <c r="R1202" s="99" t="s">
        <v>6774</v>
      </c>
      <c r="S1202" s="99"/>
    </row>
    <row r="1203" spans="1:19" x14ac:dyDescent="0.25">
      <c r="A1203" s="101" t="s">
        <v>4058</v>
      </c>
      <c r="B1203" s="88">
        <v>4</v>
      </c>
      <c r="C1203" s="89" t="s">
        <v>2085</v>
      </c>
      <c r="D1203" s="91" t="s">
        <v>6822</v>
      </c>
      <c r="E1203" s="90"/>
      <c r="F1203" s="89"/>
      <c r="G1203" s="89" t="s">
        <v>2509</v>
      </c>
      <c r="H1203" s="89" t="s">
        <v>2290</v>
      </c>
      <c r="I1203" s="89"/>
      <c r="J1203" s="91" t="s">
        <v>6790</v>
      </c>
      <c r="K1203" s="91"/>
      <c r="L1203" s="48" t="s">
        <v>6770</v>
      </c>
      <c r="M1203" s="132" t="s">
        <v>7778</v>
      </c>
      <c r="N1203" s="103" t="s">
        <v>7779</v>
      </c>
      <c r="O1203" s="50" t="s">
        <v>7783</v>
      </c>
      <c r="P1203" s="101" t="s">
        <v>100</v>
      </c>
      <c r="Q1203" s="101" t="s">
        <v>80</v>
      </c>
      <c r="R1203" s="99"/>
      <c r="S1203" s="99"/>
    </row>
    <row r="1204" spans="1:19" x14ac:dyDescent="0.25">
      <c r="A1204" s="101" t="s">
        <v>4058</v>
      </c>
      <c r="B1204" s="88">
        <v>5</v>
      </c>
      <c r="C1204" s="89" t="s">
        <v>267</v>
      </c>
      <c r="D1204" s="89" t="s">
        <v>5754</v>
      </c>
      <c r="E1204" s="90"/>
      <c r="F1204" s="89" t="s">
        <v>6862</v>
      </c>
      <c r="G1204" s="89" t="s">
        <v>480</v>
      </c>
      <c r="H1204" s="89" t="s">
        <v>481</v>
      </c>
      <c r="I1204" s="89" t="s">
        <v>1760</v>
      </c>
      <c r="J1204" s="91" t="s">
        <v>6790</v>
      </c>
      <c r="K1204" s="91"/>
      <c r="L1204" s="89" t="s">
        <v>153</v>
      </c>
      <c r="M1204" s="128" t="s">
        <v>7778</v>
      </c>
      <c r="N1204" s="91" t="s">
        <v>7779</v>
      </c>
      <c r="O1204" s="91" t="s">
        <v>7783</v>
      </c>
      <c r="P1204" s="101" t="s">
        <v>153</v>
      </c>
      <c r="Q1204" s="101" t="s">
        <v>80</v>
      </c>
      <c r="R1204" s="101"/>
      <c r="S1204" s="101"/>
    </row>
    <row r="1205" spans="1:19" x14ac:dyDescent="0.25">
      <c r="A1205" s="97" t="s">
        <v>4058</v>
      </c>
      <c r="B1205" s="98"/>
      <c r="C1205" s="99" t="s">
        <v>4079</v>
      </c>
      <c r="D1205" s="43" t="s">
        <v>6590</v>
      </c>
      <c r="E1205" s="99"/>
      <c r="F1205" s="99"/>
      <c r="G1205" s="43" t="s">
        <v>5625</v>
      </c>
      <c r="H1205" s="43" t="s">
        <v>5626</v>
      </c>
      <c r="I1205" s="99"/>
      <c r="J1205" s="91" t="s">
        <v>6790</v>
      </c>
      <c r="K1205" s="91"/>
      <c r="L1205" s="99" t="s">
        <v>6769</v>
      </c>
      <c r="M1205" s="100">
        <v>0</v>
      </c>
      <c r="N1205" s="99" t="s">
        <v>7779</v>
      </c>
      <c r="O1205" s="99" t="s">
        <v>7784</v>
      </c>
      <c r="P1205" s="99" t="s">
        <v>5712</v>
      </c>
      <c r="Q1205" s="99" t="s">
        <v>80</v>
      </c>
      <c r="R1205" s="99"/>
      <c r="S1205" s="99"/>
    </row>
    <row r="1206" spans="1:19" x14ac:dyDescent="0.25">
      <c r="A1206" s="97" t="s">
        <v>4058</v>
      </c>
      <c r="B1206" s="98"/>
      <c r="C1206" s="99" t="s">
        <v>4084</v>
      </c>
      <c r="D1206" s="43" t="s">
        <v>6560</v>
      </c>
      <c r="E1206" s="99"/>
      <c r="F1206" s="99"/>
      <c r="G1206" s="43" t="s">
        <v>5635</v>
      </c>
      <c r="H1206" s="43" t="s">
        <v>5636</v>
      </c>
      <c r="I1206" s="99"/>
      <c r="J1206" s="91" t="s">
        <v>6790</v>
      </c>
      <c r="K1206" s="91"/>
      <c r="L1206" s="99" t="s">
        <v>6769</v>
      </c>
      <c r="M1206" s="100">
        <v>0</v>
      </c>
      <c r="N1206" s="99" t="s">
        <v>7779</v>
      </c>
      <c r="O1206" s="99" t="s">
        <v>7784</v>
      </c>
      <c r="P1206" s="99" t="s">
        <v>163</v>
      </c>
      <c r="Q1206" s="99" t="s">
        <v>80</v>
      </c>
      <c r="R1206" s="99"/>
      <c r="S1206" s="99"/>
    </row>
    <row r="1207" spans="1:19" x14ac:dyDescent="0.25">
      <c r="A1207" s="97" t="s">
        <v>4058</v>
      </c>
      <c r="B1207" s="98"/>
      <c r="C1207" s="99" t="s">
        <v>4069</v>
      </c>
      <c r="D1207" s="43" t="s">
        <v>6571</v>
      </c>
      <c r="E1207" s="99"/>
      <c r="F1207" s="99"/>
      <c r="G1207" s="43" t="s">
        <v>5605</v>
      </c>
      <c r="H1207" s="43" t="s">
        <v>5606</v>
      </c>
      <c r="I1207" s="99"/>
      <c r="J1207" s="91" t="s">
        <v>6790</v>
      </c>
      <c r="K1207" s="91"/>
      <c r="L1207" s="43" t="s">
        <v>6769</v>
      </c>
      <c r="M1207" s="127">
        <v>0</v>
      </c>
      <c r="N1207" s="43" t="s">
        <v>7779</v>
      </c>
      <c r="O1207" s="43" t="s">
        <v>7784</v>
      </c>
      <c r="P1207" s="99" t="s">
        <v>262</v>
      </c>
      <c r="Q1207" s="99" t="s">
        <v>80</v>
      </c>
      <c r="R1207" s="99"/>
      <c r="S1207" s="99"/>
    </row>
    <row r="1208" spans="1:19" x14ac:dyDescent="0.25">
      <c r="A1208" s="97" t="s">
        <v>4058</v>
      </c>
      <c r="B1208" s="98"/>
      <c r="C1208" s="99" t="s">
        <v>4072</v>
      </c>
      <c r="D1208" s="43" t="s">
        <v>6570</v>
      </c>
      <c r="E1208" s="99"/>
      <c r="F1208" s="99"/>
      <c r="G1208" s="43" t="s">
        <v>5611</v>
      </c>
      <c r="H1208" s="43" t="s">
        <v>5612</v>
      </c>
      <c r="I1208" s="99"/>
      <c r="J1208" s="91" t="s">
        <v>6790</v>
      </c>
      <c r="K1208" s="91"/>
      <c r="L1208" s="43" t="s">
        <v>6769</v>
      </c>
      <c r="M1208" s="127">
        <v>0</v>
      </c>
      <c r="N1208" s="43" t="s">
        <v>7779</v>
      </c>
      <c r="O1208" s="43" t="s">
        <v>7784</v>
      </c>
      <c r="P1208" s="99" t="s">
        <v>262</v>
      </c>
      <c r="Q1208" s="99" t="s">
        <v>80</v>
      </c>
      <c r="R1208" s="99"/>
      <c r="S1208" s="99"/>
    </row>
    <row r="1209" spans="1:19" x14ac:dyDescent="0.25">
      <c r="A1209" s="97" t="s">
        <v>4058</v>
      </c>
      <c r="B1209" s="98"/>
      <c r="C1209" s="99" t="s">
        <v>4082</v>
      </c>
      <c r="D1209" s="43" t="s">
        <v>6569</v>
      </c>
      <c r="E1209" s="99"/>
      <c r="F1209" s="99"/>
      <c r="G1209" s="43" t="s">
        <v>5631</v>
      </c>
      <c r="H1209" s="43" t="s">
        <v>5632</v>
      </c>
      <c r="I1209" s="99"/>
      <c r="J1209" s="91" t="s">
        <v>6790</v>
      </c>
      <c r="K1209" s="91"/>
      <c r="L1209" s="99" t="s">
        <v>6769</v>
      </c>
      <c r="M1209" s="100">
        <v>0</v>
      </c>
      <c r="N1209" s="99" t="s">
        <v>7779</v>
      </c>
      <c r="O1209" s="99" t="s">
        <v>7784</v>
      </c>
      <c r="P1209" s="99" t="s">
        <v>163</v>
      </c>
      <c r="Q1209" s="99" t="s">
        <v>80</v>
      </c>
      <c r="R1209" s="99"/>
      <c r="S1209" s="99"/>
    </row>
    <row r="1210" spans="1:19" x14ac:dyDescent="0.25">
      <c r="A1210" s="97" t="s">
        <v>4058</v>
      </c>
      <c r="B1210" s="98"/>
      <c r="C1210" s="99" t="s">
        <v>4088</v>
      </c>
      <c r="D1210" s="43" t="s">
        <v>6564</v>
      </c>
      <c r="E1210" s="99"/>
      <c r="F1210" s="99"/>
      <c r="G1210" s="43" t="s">
        <v>5643</v>
      </c>
      <c r="H1210" s="43" t="s">
        <v>5644</v>
      </c>
      <c r="I1210" s="99"/>
      <c r="J1210" s="91" t="s">
        <v>6790</v>
      </c>
      <c r="K1210" s="91"/>
      <c r="L1210" s="99" t="s">
        <v>6769</v>
      </c>
      <c r="M1210" s="100">
        <v>0</v>
      </c>
      <c r="N1210" s="99" t="s">
        <v>7779</v>
      </c>
      <c r="O1210" s="99" t="s">
        <v>7784</v>
      </c>
      <c r="P1210" s="99" t="s">
        <v>5713</v>
      </c>
      <c r="Q1210" s="99" t="s">
        <v>80</v>
      </c>
      <c r="R1210" s="99"/>
      <c r="S1210" s="99"/>
    </row>
    <row r="1211" spans="1:19" x14ac:dyDescent="0.25">
      <c r="A1211" s="97" t="s">
        <v>4058</v>
      </c>
      <c r="B1211" s="98"/>
      <c r="C1211" s="99" t="s">
        <v>4060</v>
      </c>
      <c r="D1211" s="43" t="s">
        <v>6561</v>
      </c>
      <c r="E1211" s="99"/>
      <c r="F1211" s="99"/>
      <c r="G1211" s="43" t="s">
        <v>5587</v>
      </c>
      <c r="H1211" s="43" t="s">
        <v>5588</v>
      </c>
      <c r="I1211" s="99"/>
      <c r="J1211" s="91" t="s">
        <v>6790</v>
      </c>
      <c r="K1211" s="91"/>
      <c r="L1211" s="43" t="s">
        <v>6769</v>
      </c>
      <c r="M1211" s="127">
        <v>0</v>
      </c>
      <c r="N1211" s="43" t="s">
        <v>7779</v>
      </c>
      <c r="O1211" s="43" t="s">
        <v>7784</v>
      </c>
      <c r="P1211" s="99" t="s">
        <v>5680</v>
      </c>
      <c r="Q1211" s="99" t="s">
        <v>80</v>
      </c>
      <c r="R1211" s="99"/>
      <c r="S1211" s="99"/>
    </row>
    <row r="1212" spans="1:19" x14ac:dyDescent="0.25">
      <c r="A1212" s="97" t="s">
        <v>4058</v>
      </c>
      <c r="B1212" s="98"/>
      <c r="C1212" s="99" t="s">
        <v>4066</v>
      </c>
      <c r="D1212" s="43" t="s">
        <v>6562</v>
      </c>
      <c r="E1212" s="99"/>
      <c r="F1212" s="99"/>
      <c r="G1212" s="43" t="s">
        <v>5599</v>
      </c>
      <c r="H1212" s="43" t="s">
        <v>5600</v>
      </c>
      <c r="I1212" s="99"/>
      <c r="J1212" s="91" t="s">
        <v>6790</v>
      </c>
      <c r="K1212" s="91"/>
      <c r="L1212" s="43" t="s">
        <v>6769</v>
      </c>
      <c r="M1212" s="127">
        <v>0</v>
      </c>
      <c r="N1212" s="43" t="s">
        <v>7779</v>
      </c>
      <c r="O1212" s="43" t="s">
        <v>7784</v>
      </c>
      <c r="P1212" s="99" t="s">
        <v>5710</v>
      </c>
      <c r="Q1212" s="99" t="s">
        <v>80</v>
      </c>
      <c r="R1212" s="99"/>
      <c r="S1212" s="99"/>
    </row>
    <row r="1213" spans="1:19" x14ac:dyDescent="0.25">
      <c r="A1213" s="97" t="s">
        <v>4058</v>
      </c>
      <c r="B1213" s="98"/>
      <c r="C1213" s="99" t="s">
        <v>4077</v>
      </c>
      <c r="D1213" s="43" t="s">
        <v>6563</v>
      </c>
      <c r="E1213" s="99"/>
      <c r="F1213" s="99"/>
      <c r="G1213" s="43" t="s">
        <v>5621</v>
      </c>
      <c r="H1213" s="43" t="s">
        <v>5622</v>
      </c>
      <c r="I1213" s="99"/>
      <c r="J1213" s="91" t="s">
        <v>6790</v>
      </c>
      <c r="K1213" s="91"/>
      <c r="L1213" s="43" t="s">
        <v>6769</v>
      </c>
      <c r="M1213" s="127">
        <v>0</v>
      </c>
      <c r="N1213" s="43" t="s">
        <v>7779</v>
      </c>
      <c r="O1213" s="43" t="s">
        <v>7784</v>
      </c>
      <c r="P1213" s="99" t="s">
        <v>266</v>
      </c>
      <c r="Q1213" s="99" t="s">
        <v>80</v>
      </c>
      <c r="R1213" s="99"/>
      <c r="S1213" s="99"/>
    </row>
    <row r="1214" spans="1:19" x14ac:dyDescent="0.25">
      <c r="A1214" s="97" t="s">
        <v>4058</v>
      </c>
      <c r="B1214" s="98"/>
      <c r="C1214" s="99" t="s">
        <v>4078</v>
      </c>
      <c r="D1214" s="43" t="s">
        <v>6565</v>
      </c>
      <c r="E1214" s="99"/>
      <c r="F1214" s="99"/>
      <c r="G1214" s="43" t="s">
        <v>5623</v>
      </c>
      <c r="H1214" s="43" t="s">
        <v>5624</v>
      </c>
      <c r="I1214" s="99"/>
      <c r="J1214" s="91" t="s">
        <v>6790</v>
      </c>
      <c r="K1214" s="91"/>
      <c r="L1214" s="43" t="s">
        <v>6769</v>
      </c>
      <c r="M1214" s="127">
        <v>0</v>
      </c>
      <c r="N1214" s="43" t="s">
        <v>7779</v>
      </c>
      <c r="O1214" s="43" t="s">
        <v>7784</v>
      </c>
      <c r="P1214" s="99" t="s">
        <v>5711</v>
      </c>
      <c r="Q1214" s="99" t="s">
        <v>80</v>
      </c>
      <c r="R1214" s="99"/>
      <c r="S1214" s="99"/>
    </row>
    <row r="1215" spans="1:19" x14ac:dyDescent="0.25">
      <c r="A1215" s="97" t="s">
        <v>4058</v>
      </c>
      <c r="B1215" s="98"/>
      <c r="C1215" s="99" t="s">
        <v>4074</v>
      </c>
      <c r="D1215" s="43" t="s">
        <v>6567</v>
      </c>
      <c r="E1215" s="99"/>
      <c r="F1215" s="99"/>
      <c r="G1215" s="43" t="s">
        <v>5615</v>
      </c>
      <c r="H1215" s="43" t="s">
        <v>5616</v>
      </c>
      <c r="I1215" s="99"/>
      <c r="J1215" s="91" t="s">
        <v>6790</v>
      </c>
      <c r="K1215" s="91"/>
      <c r="L1215" s="43" t="s">
        <v>6769</v>
      </c>
      <c r="M1215" s="127">
        <v>0</v>
      </c>
      <c r="N1215" s="43" t="s">
        <v>7779</v>
      </c>
      <c r="O1215" s="43" t="s">
        <v>7784</v>
      </c>
      <c r="P1215" s="99" t="s">
        <v>5693</v>
      </c>
      <c r="Q1215" s="99" t="s">
        <v>80</v>
      </c>
      <c r="R1215" s="99"/>
      <c r="S1215" s="99"/>
    </row>
    <row r="1216" spans="1:19" x14ac:dyDescent="0.25">
      <c r="A1216" s="97" t="s">
        <v>4058</v>
      </c>
      <c r="B1216" s="98"/>
      <c r="C1216" s="99" t="s">
        <v>4067</v>
      </c>
      <c r="D1216" s="43" t="s">
        <v>6568</v>
      </c>
      <c r="E1216" s="99"/>
      <c r="F1216" s="99"/>
      <c r="G1216" s="43" t="s">
        <v>5601</v>
      </c>
      <c r="H1216" s="43" t="s">
        <v>5602</v>
      </c>
      <c r="I1216" s="99"/>
      <c r="J1216" s="91" t="s">
        <v>6790</v>
      </c>
      <c r="K1216" s="91"/>
      <c r="L1216" s="43" t="s">
        <v>6769</v>
      </c>
      <c r="M1216" s="127">
        <v>0</v>
      </c>
      <c r="N1216" s="43" t="s">
        <v>7779</v>
      </c>
      <c r="O1216" s="43" t="s">
        <v>7784</v>
      </c>
      <c r="P1216" s="99" t="s">
        <v>262</v>
      </c>
      <c r="Q1216" s="99" t="s">
        <v>80</v>
      </c>
      <c r="R1216" s="99"/>
      <c r="S1216" s="99"/>
    </row>
    <row r="1217" spans="1:19" x14ac:dyDescent="0.25">
      <c r="A1217" s="97" t="s">
        <v>4058</v>
      </c>
      <c r="B1217" s="98"/>
      <c r="C1217" s="99" t="s">
        <v>4090</v>
      </c>
      <c r="D1217" s="43" t="s">
        <v>6277</v>
      </c>
      <c r="E1217" s="99"/>
      <c r="F1217" s="99"/>
      <c r="G1217" s="43" t="s">
        <v>5647</v>
      </c>
      <c r="H1217" s="43" t="s">
        <v>5648</v>
      </c>
      <c r="I1217" s="99"/>
      <c r="J1217" s="91" t="s">
        <v>6790</v>
      </c>
      <c r="K1217" s="91"/>
      <c r="L1217" s="43" t="s">
        <v>6769</v>
      </c>
      <c r="M1217" s="127">
        <v>0</v>
      </c>
      <c r="N1217" s="43" t="s">
        <v>7779</v>
      </c>
      <c r="O1217" s="43" t="s">
        <v>7784</v>
      </c>
      <c r="P1217" s="99" t="s">
        <v>195</v>
      </c>
      <c r="Q1217" s="99" t="s">
        <v>80</v>
      </c>
      <c r="R1217" s="99"/>
      <c r="S1217" s="99"/>
    </row>
    <row r="1218" spans="1:19" x14ac:dyDescent="0.25">
      <c r="A1218" s="97" t="s">
        <v>4058</v>
      </c>
      <c r="B1218" s="98"/>
      <c r="C1218" s="99" t="s">
        <v>4059</v>
      </c>
      <c r="D1218" s="43" t="s">
        <v>6558</v>
      </c>
      <c r="E1218" s="99"/>
      <c r="F1218" s="99"/>
      <c r="G1218" s="43" t="s">
        <v>5585</v>
      </c>
      <c r="H1218" s="43" t="s">
        <v>5586</v>
      </c>
      <c r="I1218" s="99"/>
      <c r="J1218" s="91" t="s">
        <v>6790</v>
      </c>
      <c r="K1218" s="91"/>
      <c r="L1218" s="43" t="s">
        <v>6769</v>
      </c>
      <c r="M1218" s="127">
        <v>0</v>
      </c>
      <c r="N1218" s="43" t="s">
        <v>7779</v>
      </c>
      <c r="O1218" s="43" t="s">
        <v>7784</v>
      </c>
      <c r="P1218" s="99" t="s">
        <v>195</v>
      </c>
      <c r="Q1218" s="99" t="s">
        <v>80</v>
      </c>
      <c r="R1218" s="99"/>
      <c r="S1218" s="99"/>
    </row>
    <row r="1219" spans="1:19" x14ac:dyDescent="0.25">
      <c r="A1219" s="97" t="s">
        <v>4058</v>
      </c>
      <c r="B1219" s="98"/>
      <c r="C1219" s="99" t="s">
        <v>4061</v>
      </c>
      <c r="D1219" s="43" t="s">
        <v>6559</v>
      </c>
      <c r="E1219" s="99"/>
      <c r="F1219" s="99"/>
      <c r="G1219" s="43" t="s">
        <v>5589</v>
      </c>
      <c r="H1219" s="43" t="s">
        <v>5590</v>
      </c>
      <c r="I1219" s="99"/>
      <c r="J1219" s="91" t="s">
        <v>6790</v>
      </c>
      <c r="K1219" s="91"/>
      <c r="L1219" s="43" t="s">
        <v>6769</v>
      </c>
      <c r="M1219" s="127">
        <v>0</v>
      </c>
      <c r="N1219" s="43" t="s">
        <v>7779</v>
      </c>
      <c r="O1219" s="43" t="s">
        <v>7784</v>
      </c>
      <c r="P1219" s="99" t="s">
        <v>5680</v>
      </c>
      <c r="Q1219" s="99" t="s">
        <v>80</v>
      </c>
      <c r="R1219" s="99"/>
      <c r="S1219" s="99"/>
    </row>
    <row r="1220" spans="1:19" x14ac:dyDescent="0.25">
      <c r="A1220" s="97" t="s">
        <v>4058</v>
      </c>
      <c r="B1220" s="98"/>
      <c r="C1220" s="99" t="s">
        <v>4091</v>
      </c>
      <c r="D1220" s="43" t="s">
        <v>6572</v>
      </c>
      <c r="E1220" s="99"/>
      <c r="F1220" s="99"/>
      <c r="G1220" s="43" t="s">
        <v>5649</v>
      </c>
      <c r="H1220" s="43" t="s">
        <v>5650</v>
      </c>
      <c r="I1220" s="99"/>
      <c r="J1220" s="91" t="s">
        <v>6790</v>
      </c>
      <c r="K1220" s="91"/>
      <c r="L1220" s="99" t="s">
        <v>6769</v>
      </c>
      <c r="M1220" s="100">
        <v>0</v>
      </c>
      <c r="N1220" s="99" t="s">
        <v>7779</v>
      </c>
      <c r="O1220" s="99" t="s">
        <v>7784</v>
      </c>
      <c r="P1220" s="99" t="s">
        <v>5713</v>
      </c>
      <c r="Q1220" s="99" t="s">
        <v>80</v>
      </c>
      <c r="R1220" s="99"/>
      <c r="S1220" s="99"/>
    </row>
    <row r="1221" spans="1:19" x14ac:dyDescent="0.25">
      <c r="A1221" s="97" t="s">
        <v>4058</v>
      </c>
      <c r="B1221" s="98"/>
      <c r="C1221" s="99" t="s">
        <v>4062</v>
      </c>
      <c r="D1221" s="43" t="s">
        <v>6573</v>
      </c>
      <c r="E1221" s="99"/>
      <c r="F1221" s="99"/>
      <c r="G1221" s="43" t="s">
        <v>5591</v>
      </c>
      <c r="H1221" s="43" t="s">
        <v>5592</v>
      </c>
      <c r="I1221" s="99"/>
      <c r="J1221" s="91" t="s">
        <v>6790</v>
      </c>
      <c r="K1221" s="91"/>
      <c r="L1221" s="43" t="s">
        <v>6769</v>
      </c>
      <c r="M1221" s="127">
        <v>0</v>
      </c>
      <c r="N1221" s="43" t="s">
        <v>7779</v>
      </c>
      <c r="O1221" s="43" t="s">
        <v>7784</v>
      </c>
      <c r="P1221" s="99" t="s">
        <v>5681</v>
      </c>
      <c r="Q1221" s="99" t="s">
        <v>80</v>
      </c>
      <c r="R1221" s="99"/>
      <c r="S1221" s="99"/>
    </row>
    <row r="1222" spans="1:19" x14ac:dyDescent="0.25">
      <c r="A1222" s="97" t="s">
        <v>4058</v>
      </c>
      <c r="B1222" s="98"/>
      <c r="C1222" s="99" t="s">
        <v>4063</v>
      </c>
      <c r="D1222" s="43" t="s">
        <v>6574</v>
      </c>
      <c r="E1222" s="99"/>
      <c r="F1222" s="99"/>
      <c r="G1222" s="43" t="s">
        <v>5593</v>
      </c>
      <c r="H1222" s="43" t="s">
        <v>5594</v>
      </c>
      <c r="I1222" s="99"/>
      <c r="J1222" s="91" t="s">
        <v>6790</v>
      </c>
      <c r="K1222" s="91"/>
      <c r="L1222" s="43" t="s">
        <v>6769</v>
      </c>
      <c r="M1222" s="127">
        <v>0</v>
      </c>
      <c r="N1222" s="43" t="s">
        <v>7779</v>
      </c>
      <c r="O1222" s="43" t="s">
        <v>7784</v>
      </c>
      <c r="P1222" s="99" t="s">
        <v>5708</v>
      </c>
      <c r="Q1222" s="99" t="s">
        <v>80</v>
      </c>
      <c r="R1222" s="99"/>
      <c r="S1222" s="99"/>
    </row>
    <row r="1223" spans="1:19" x14ac:dyDescent="0.25">
      <c r="A1223" s="97" t="s">
        <v>4058</v>
      </c>
      <c r="B1223" s="98"/>
      <c r="C1223" s="99" t="s">
        <v>4065</v>
      </c>
      <c r="D1223" s="43" t="s">
        <v>6575</v>
      </c>
      <c r="E1223" s="99"/>
      <c r="F1223" s="99"/>
      <c r="G1223" s="43" t="s">
        <v>5597</v>
      </c>
      <c r="H1223" s="43" t="s">
        <v>5598</v>
      </c>
      <c r="I1223" s="99"/>
      <c r="J1223" s="91" t="s">
        <v>6790</v>
      </c>
      <c r="K1223" s="91"/>
      <c r="L1223" s="43" t="s">
        <v>6769</v>
      </c>
      <c r="M1223" s="127">
        <v>0</v>
      </c>
      <c r="N1223" s="43" t="s">
        <v>7779</v>
      </c>
      <c r="O1223" s="43" t="s">
        <v>7784</v>
      </c>
      <c r="P1223" s="99" t="s">
        <v>5709</v>
      </c>
      <c r="Q1223" s="99" t="s">
        <v>80</v>
      </c>
      <c r="R1223" s="99"/>
      <c r="S1223" s="99"/>
    </row>
    <row r="1224" spans="1:19" x14ac:dyDescent="0.25">
      <c r="A1224" s="97" t="s">
        <v>4058</v>
      </c>
      <c r="B1224" s="98"/>
      <c r="C1224" s="99" t="s">
        <v>4064</v>
      </c>
      <c r="D1224" s="43" t="s">
        <v>6576</v>
      </c>
      <c r="E1224" s="99"/>
      <c r="F1224" s="99"/>
      <c r="G1224" s="43" t="s">
        <v>5595</v>
      </c>
      <c r="H1224" s="43" t="s">
        <v>5596</v>
      </c>
      <c r="I1224" s="99"/>
      <c r="J1224" s="91" t="s">
        <v>6790</v>
      </c>
      <c r="K1224" s="91"/>
      <c r="L1224" s="43" t="s">
        <v>6769</v>
      </c>
      <c r="M1224" s="127">
        <v>0</v>
      </c>
      <c r="N1224" s="43" t="s">
        <v>7779</v>
      </c>
      <c r="O1224" s="43" t="s">
        <v>7784</v>
      </c>
      <c r="P1224" s="99" t="s">
        <v>5702</v>
      </c>
      <c r="Q1224" s="99" t="s">
        <v>80</v>
      </c>
      <c r="R1224" s="99"/>
      <c r="S1224" s="99"/>
    </row>
    <row r="1225" spans="1:19" x14ac:dyDescent="0.25">
      <c r="A1225" s="97" t="s">
        <v>4058</v>
      </c>
      <c r="B1225" s="98"/>
      <c r="C1225" s="99" t="s">
        <v>4068</v>
      </c>
      <c r="D1225" s="43" t="s">
        <v>6577</v>
      </c>
      <c r="E1225" s="99"/>
      <c r="F1225" s="99"/>
      <c r="G1225" s="43" t="s">
        <v>5603</v>
      </c>
      <c r="H1225" s="43" t="s">
        <v>5604</v>
      </c>
      <c r="I1225" s="99"/>
      <c r="J1225" s="91" t="s">
        <v>6790</v>
      </c>
      <c r="K1225" s="91"/>
      <c r="L1225" s="43" t="s">
        <v>6769</v>
      </c>
      <c r="M1225" s="127">
        <v>0</v>
      </c>
      <c r="N1225" s="43" t="s">
        <v>7779</v>
      </c>
      <c r="O1225" s="43" t="s">
        <v>7784</v>
      </c>
      <c r="P1225" s="99" t="s">
        <v>262</v>
      </c>
      <c r="Q1225" s="99" t="s">
        <v>80</v>
      </c>
      <c r="R1225" s="99"/>
      <c r="S1225" s="99"/>
    </row>
    <row r="1226" spans="1:19" x14ac:dyDescent="0.25">
      <c r="A1226" s="97" t="s">
        <v>4058</v>
      </c>
      <c r="B1226" s="98"/>
      <c r="C1226" s="99" t="s">
        <v>4075</v>
      </c>
      <c r="D1226" s="43" t="s">
        <v>6578</v>
      </c>
      <c r="E1226" s="99"/>
      <c r="F1226" s="99"/>
      <c r="G1226" s="43" t="s">
        <v>5617</v>
      </c>
      <c r="H1226" s="43" t="s">
        <v>5618</v>
      </c>
      <c r="I1226" s="99"/>
      <c r="J1226" s="91" t="s">
        <v>6790</v>
      </c>
      <c r="K1226" s="91"/>
      <c r="L1226" s="43" t="s">
        <v>6769</v>
      </c>
      <c r="M1226" s="127">
        <v>0</v>
      </c>
      <c r="N1226" s="43" t="s">
        <v>7779</v>
      </c>
      <c r="O1226" s="43" t="s">
        <v>7784</v>
      </c>
      <c r="P1226" s="99" t="s">
        <v>5693</v>
      </c>
      <c r="Q1226" s="99" t="s">
        <v>80</v>
      </c>
      <c r="R1226" s="99"/>
      <c r="S1226" s="99"/>
    </row>
    <row r="1227" spans="1:19" x14ac:dyDescent="0.25">
      <c r="A1227" s="97" t="s">
        <v>4058</v>
      </c>
      <c r="B1227" s="98"/>
      <c r="C1227" s="99" t="s">
        <v>4085</v>
      </c>
      <c r="D1227" s="43" t="s">
        <v>6579</v>
      </c>
      <c r="E1227" s="99"/>
      <c r="F1227" s="99"/>
      <c r="G1227" s="43" t="s">
        <v>5637</v>
      </c>
      <c r="H1227" s="43" t="s">
        <v>5638</v>
      </c>
      <c r="I1227" s="99"/>
      <c r="J1227" s="91" t="s">
        <v>6790</v>
      </c>
      <c r="K1227" s="91"/>
      <c r="L1227" s="99" t="s">
        <v>6769</v>
      </c>
      <c r="M1227" s="100">
        <v>0</v>
      </c>
      <c r="N1227" s="99" t="s">
        <v>7779</v>
      </c>
      <c r="O1227" s="99" t="s">
        <v>7784</v>
      </c>
      <c r="P1227" s="99" t="s">
        <v>163</v>
      </c>
      <c r="Q1227" s="99" t="s">
        <v>80</v>
      </c>
      <c r="R1227" s="99"/>
      <c r="S1227" s="99"/>
    </row>
    <row r="1228" spans="1:19" x14ac:dyDescent="0.25">
      <c r="A1228" s="97" t="s">
        <v>4058</v>
      </c>
      <c r="B1228" s="98"/>
      <c r="C1228" s="99" t="s">
        <v>4070</v>
      </c>
      <c r="D1228" s="43" t="s">
        <v>6580</v>
      </c>
      <c r="E1228" s="99"/>
      <c r="F1228" s="99"/>
      <c r="G1228" s="43" t="s">
        <v>5607</v>
      </c>
      <c r="H1228" s="43" t="s">
        <v>5608</v>
      </c>
      <c r="I1228" s="99"/>
      <c r="J1228" s="91" t="s">
        <v>6790</v>
      </c>
      <c r="K1228" s="91"/>
      <c r="L1228" s="43" t="s">
        <v>6769</v>
      </c>
      <c r="M1228" s="127">
        <v>0</v>
      </c>
      <c r="N1228" s="43" t="s">
        <v>7779</v>
      </c>
      <c r="O1228" s="43" t="s">
        <v>7784</v>
      </c>
      <c r="P1228" s="99" t="s">
        <v>262</v>
      </c>
      <c r="Q1228" s="99" t="s">
        <v>80</v>
      </c>
      <c r="R1228" s="99"/>
      <c r="S1228" s="99"/>
    </row>
    <row r="1229" spans="1:19" x14ac:dyDescent="0.25">
      <c r="A1229" s="97" t="s">
        <v>4058</v>
      </c>
      <c r="B1229" s="98"/>
      <c r="C1229" s="99" t="s">
        <v>4076</v>
      </c>
      <c r="D1229" s="43" t="s">
        <v>6581</v>
      </c>
      <c r="E1229" s="99"/>
      <c r="F1229" s="99"/>
      <c r="G1229" s="43" t="s">
        <v>5619</v>
      </c>
      <c r="H1229" s="43" t="s">
        <v>5620</v>
      </c>
      <c r="I1229" s="99"/>
      <c r="J1229" s="91" t="s">
        <v>6790</v>
      </c>
      <c r="K1229" s="91"/>
      <c r="L1229" s="43" t="s">
        <v>6769</v>
      </c>
      <c r="M1229" s="127">
        <v>0</v>
      </c>
      <c r="N1229" s="43" t="s">
        <v>7779</v>
      </c>
      <c r="O1229" s="43" t="s">
        <v>7784</v>
      </c>
      <c r="P1229" s="99" t="s">
        <v>5693</v>
      </c>
      <c r="Q1229" s="99" t="s">
        <v>80</v>
      </c>
      <c r="R1229" s="99"/>
      <c r="S1229" s="99"/>
    </row>
    <row r="1230" spans="1:19" x14ac:dyDescent="0.25">
      <c r="A1230" s="97" t="s">
        <v>4058</v>
      </c>
      <c r="B1230" s="98"/>
      <c r="C1230" s="99" t="s">
        <v>4083</v>
      </c>
      <c r="D1230" s="43" t="s">
        <v>6582</v>
      </c>
      <c r="E1230" s="99"/>
      <c r="F1230" s="99"/>
      <c r="G1230" s="43" t="s">
        <v>5633</v>
      </c>
      <c r="H1230" s="43" t="s">
        <v>5634</v>
      </c>
      <c r="I1230" s="99"/>
      <c r="J1230" s="91" t="s">
        <v>6790</v>
      </c>
      <c r="K1230" s="91"/>
      <c r="L1230" s="99" t="s">
        <v>6769</v>
      </c>
      <c r="M1230" s="100">
        <v>0</v>
      </c>
      <c r="N1230" s="99" t="s">
        <v>7779</v>
      </c>
      <c r="O1230" s="99" t="s">
        <v>7784</v>
      </c>
      <c r="P1230" s="99" t="s">
        <v>163</v>
      </c>
      <c r="Q1230" s="99" t="s">
        <v>80</v>
      </c>
      <c r="R1230" s="99"/>
      <c r="S1230" s="99"/>
    </row>
    <row r="1231" spans="1:19" x14ac:dyDescent="0.25">
      <c r="A1231" s="97" t="s">
        <v>4058</v>
      </c>
      <c r="B1231" s="98"/>
      <c r="C1231" s="99" t="s">
        <v>4089</v>
      </c>
      <c r="D1231" s="43" t="s">
        <v>6583</v>
      </c>
      <c r="E1231" s="99"/>
      <c r="F1231" s="99"/>
      <c r="G1231" s="43" t="s">
        <v>5645</v>
      </c>
      <c r="H1231" s="43" t="s">
        <v>5646</v>
      </c>
      <c r="I1231" s="99"/>
      <c r="J1231" s="91" t="s">
        <v>6790</v>
      </c>
      <c r="K1231" s="91"/>
      <c r="L1231" s="99" t="s">
        <v>6769</v>
      </c>
      <c r="M1231" s="100">
        <v>0</v>
      </c>
      <c r="N1231" s="99" t="s">
        <v>7779</v>
      </c>
      <c r="O1231" s="99" t="s">
        <v>7784</v>
      </c>
      <c r="P1231" s="99" t="s">
        <v>5713</v>
      </c>
      <c r="Q1231" s="99" t="s">
        <v>80</v>
      </c>
      <c r="R1231" s="99"/>
      <c r="S1231" s="99"/>
    </row>
    <row r="1232" spans="1:19" x14ac:dyDescent="0.25">
      <c r="A1232" s="97" t="s">
        <v>4058</v>
      </c>
      <c r="B1232" s="98"/>
      <c r="C1232" s="99" t="s">
        <v>4086</v>
      </c>
      <c r="D1232" s="43" t="s">
        <v>6584</v>
      </c>
      <c r="E1232" s="99"/>
      <c r="F1232" s="99"/>
      <c r="G1232" s="43" t="s">
        <v>5639</v>
      </c>
      <c r="H1232" s="43" t="s">
        <v>5640</v>
      </c>
      <c r="I1232" s="99"/>
      <c r="J1232" s="91" t="s">
        <v>6790</v>
      </c>
      <c r="K1232" s="91"/>
      <c r="L1232" s="99" t="s">
        <v>6769</v>
      </c>
      <c r="M1232" s="100">
        <v>0</v>
      </c>
      <c r="N1232" s="99" t="s">
        <v>7779</v>
      </c>
      <c r="O1232" s="99" t="s">
        <v>7784</v>
      </c>
      <c r="P1232" s="99" t="s">
        <v>163</v>
      </c>
      <c r="Q1232" s="99" t="s">
        <v>80</v>
      </c>
      <c r="R1232" s="99"/>
      <c r="S1232" s="99"/>
    </row>
    <row r="1233" spans="1:19" x14ac:dyDescent="0.25">
      <c r="A1233" s="97" t="s">
        <v>4058</v>
      </c>
      <c r="B1233" s="98"/>
      <c r="C1233" s="99" t="s">
        <v>4087</v>
      </c>
      <c r="D1233" s="43" t="s">
        <v>6585</v>
      </c>
      <c r="E1233" s="99"/>
      <c r="F1233" s="99"/>
      <c r="G1233" s="43" t="s">
        <v>5641</v>
      </c>
      <c r="H1233" s="43" t="s">
        <v>5642</v>
      </c>
      <c r="I1233" s="99"/>
      <c r="J1233" s="91" t="s">
        <v>6790</v>
      </c>
      <c r="K1233" s="91"/>
      <c r="L1233" s="99" t="s">
        <v>6769</v>
      </c>
      <c r="M1233" s="100">
        <v>0</v>
      </c>
      <c r="N1233" s="99" t="s">
        <v>7779</v>
      </c>
      <c r="O1233" s="99" t="s">
        <v>7784</v>
      </c>
      <c r="P1233" s="99" t="s">
        <v>163</v>
      </c>
      <c r="Q1233" s="99" t="s">
        <v>80</v>
      </c>
      <c r="R1233" s="99"/>
      <c r="S1233" s="99"/>
    </row>
    <row r="1234" spans="1:19" x14ac:dyDescent="0.25">
      <c r="A1234" s="97" t="s">
        <v>4058</v>
      </c>
      <c r="B1234" s="98"/>
      <c r="C1234" s="99" t="s">
        <v>4071</v>
      </c>
      <c r="D1234" s="43" t="s">
        <v>6586</v>
      </c>
      <c r="E1234" s="99"/>
      <c r="F1234" s="99"/>
      <c r="G1234" s="43" t="s">
        <v>5609</v>
      </c>
      <c r="H1234" s="43" t="s">
        <v>5610</v>
      </c>
      <c r="I1234" s="99"/>
      <c r="J1234" s="91" t="s">
        <v>6790</v>
      </c>
      <c r="K1234" s="91"/>
      <c r="L1234" s="43" t="s">
        <v>6769</v>
      </c>
      <c r="M1234" s="127">
        <v>0</v>
      </c>
      <c r="N1234" s="43" t="s">
        <v>7779</v>
      </c>
      <c r="O1234" s="43" t="s">
        <v>7784</v>
      </c>
      <c r="P1234" s="99" t="s">
        <v>262</v>
      </c>
      <c r="Q1234" s="99" t="s">
        <v>80</v>
      </c>
      <c r="R1234" s="99"/>
      <c r="S1234" s="99"/>
    </row>
    <row r="1235" spans="1:19" x14ac:dyDescent="0.25">
      <c r="A1235" s="97" t="s">
        <v>4058</v>
      </c>
      <c r="B1235" s="98"/>
      <c r="C1235" s="99" t="s">
        <v>4073</v>
      </c>
      <c r="D1235" s="43" t="s">
        <v>6587</v>
      </c>
      <c r="E1235" s="99"/>
      <c r="F1235" s="99"/>
      <c r="G1235" s="43" t="s">
        <v>5613</v>
      </c>
      <c r="H1235" s="43" t="s">
        <v>5614</v>
      </c>
      <c r="I1235" s="99"/>
      <c r="J1235" s="91" t="s">
        <v>6790</v>
      </c>
      <c r="K1235" s="91"/>
      <c r="L1235" s="43" t="s">
        <v>6769</v>
      </c>
      <c r="M1235" s="127">
        <v>0</v>
      </c>
      <c r="N1235" s="43" t="s">
        <v>7779</v>
      </c>
      <c r="O1235" s="43" t="s">
        <v>7784</v>
      </c>
      <c r="P1235" s="99" t="s">
        <v>262</v>
      </c>
      <c r="Q1235" s="99" t="s">
        <v>80</v>
      </c>
      <c r="R1235" s="99"/>
      <c r="S1235" s="99"/>
    </row>
    <row r="1236" spans="1:19" x14ac:dyDescent="0.25">
      <c r="A1236" s="97" t="s">
        <v>4058</v>
      </c>
      <c r="B1236" s="98"/>
      <c r="C1236" s="99" t="s">
        <v>4080</v>
      </c>
      <c r="D1236" s="43" t="s">
        <v>6589</v>
      </c>
      <c r="E1236" s="99"/>
      <c r="F1236" s="99"/>
      <c r="G1236" s="43" t="s">
        <v>5627</v>
      </c>
      <c r="H1236" s="43" t="s">
        <v>5628</v>
      </c>
      <c r="I1236" s="99"/>
      <c r="J1236" s="91" t="s">
        <v>6790</v>
      </c>
      <c r="K1236" s="91"/>
      <c r="L1236" s="99" t="s">
        <v>6769</v>
      </c>
      <c r="M1236" s="100">
        <v>0</v>
      </c>
      <c r="N1236" s="99" t="s">
        <v>7779</v>
      </c>
      <c r="O1236" s="99" t="s">
        <v>7784</v>
      </c>
      <c r="P1236" s="99" t="s">
        <v>5712</v>
      </c>
      <c r="Q1236" s="99" t="s">
        <v>80</v>
      </c>
      <c r="R1236" s="99"/>
      <c r="S1236" s="99"/>
    </row>
    <row r="1237" spans="1:19" x14ac:dyDescent="0.25">
      <c r="A1237" s="97" t="s">
        <v>4058</v>
      </c>
      <c r="B1237" s="98"/>
      <c r="C1237" s="99" t="s">
        <v>4081</v>
      </c>
      <c r="D1237" s="43" t="s">
        <v>6588</v>
      </c>
      <c r="E1237" s="99"/>
      <c r="F1237" s="99"/>
      <c r="G1237" s="43" t="s">
        <v>5629</v>
      </c>
      <c r="H1237" s="43" t="s">
        <v>5630</v>
      </c>
      <c r="I1237" s="99"/>
      <c r="J1237" s="91" t="s">
        <v>6790</v>
      </c>
      <c r="K1237" s="91"/>
      <c r="L1237" s="99" t="s">
        <v>6769</v>
      </c>
      <c r="M1237" s="100">
        <v>0</v>
      </c>
      <c r="N1237" s="99" t="s">
        <v>7779</v>
      </c>
      <c r="O1237" s="99" t="s">
        <v>7784</v>
      </c>
      <c r="P1237" s="99" t="s">
        <v>5712</v>
      </c>
      <c r="Q1237" s="99" t="s">
        <v>80</v>
      </c>
      <c r="R1237" s="99"/>
      <c r="S1237" s="99"/>
    </row>
    <row r="1238" spans="1:19" x14ac:dyDescent="0.25">
      <c r="A1238" s="101" t="s">
        <v>3886</v>
      </c>
      <c r="B1238" s="102">
        <v>-99</v>
      </c>
      <c r="C1238" s="89" t="s">
        <v>3463</v>
      </c>
      <c r="D1238" s="89"/>
      <c r="E1238" s="90"/>
      <c r="F1238" s="89"/>
      <c r="G1238" s="101" t="s">
        <v>3463</v>
      </c>
      <c r="H1238" s="89"/>
      <c r="I1238" s="89"/>
      <c r="J1238" s="91" t="s">
        <v>6790</v>
      </c>
      <c r="K1238" s="91"/>
      <c r="L1238" s="89" t="s">
        <v>91</v>
      </c>
      <c r="M1238" s="128" t="s">
        <v>7778</v>
      </c>
      <c r="N1238" s="91" t="s">
        <v>7780</v>
      </c>
      <c r="O1238" s="91"/>
      <c r="P1238" s="101"/>
      <c r="Q1238" s="101" t="s">
        <v>80</v>
      </c>
      <c r="R1238" s="101"/>
      <c r="S1238" s="101"/>
    </row>
    <row r="1239" spans="1:19" x14ac:dyDescent="0.25">
      <c r="A1239" s="101" t="s">
        <v>3886</v>
      </c>
      <c r="B1239" s="88">
        <v>1</v>
      </c>
      <c r="C1239" s="89" t="s">
        <v>93</v>
      </c>
      <c r="D1239" s="89" t="s">
        <v>1468</v>
      </c>
      <c r="E1239" s="90"/>
      <c r="F1239" s="89" t="s">
        <v>6928</v>
      </c>
      <c r="G1239" s="89" t="s">
        <v>277</v>
      </c>
      <c r="H1239" s="89" t="s">
        <v>278</v>
      </c>
      <c r="I1239" s="89" t="s">
        <v>1848</v>
      </c>
      <c r="J1239" s="91" t="s">
        <v>6790</v>
      </c>
      <c r="K1239" s="91"/>
      <c r="L1239" s="89" t="s">
        <v>91</v>
      </c>
      <c r="M1239" s="128" t="s">
        <v>7778</v>
      </c>
      <c r="N1239" s="91" t="s">
        <v>7780</v>
      </c>
      <c r="O1239" s="91" t="s">
        <v>7783</v>
      </c>
      <c r="P1239" s="101" t="s">
        <v>91</v>
      </c>
      <c r="Q1239" s="101" t="s">
        <v>80</v>
      </c>
      <c r="R1239" s="101"/>
      <c r="S1239" s="101"/>
    </row>
    <row r="1240" spans="1:19" x14ac:dyDescent="0.25">
      <c r="A1240" s="97" t="s">
        <v>3886</v>
      </c>
      <c r="B1240" s="98">
        <v>2</v>
      </c>
      <c r="C1240" s="99" t="s">
        <v>3464</v>
      </c>
      <c r="D1240" s="47" t="s">
        <v>6834</v>
      </c>
      <c r="E1240" s="99"/>
      <c r="F1240" s="99"/>
      <c r="G1240" s="43" t="s">
        <v>465</v>
      </c>
      <c r="H1240" s="43" t="s">
        <v>4403</v>
      </c>
      <c r="I1240" s="99"/>
      <c r="J1240" s="91" t="s">
        <v>6790</v>
      </c>
      <c r="K1240" s="91"/>
      <c r="L1240" s="87" t="s">
        <v>6770</v>
      </c>
      <c r="M1240" s="134" t="s">
        <v>7778</v>
      </c>
      <c r="N1240" s="87" t="s">
        <v>7780</v>
      </c>
      <c r="O1240" s="87" t="s">
        <v>7783</v>
      </c>
      <c r="P1240" s="99" t="s">
        <v>100</v>
      </c>
      <c r="Q1240" s="99" t="s">
        <v>80</v>
      </c>
      <c r="R1240" s="99"/>
      <c r="S1240" s="99"/>
    </row>
    <row r="1241" spans="1:19" x14ac:dyDescent="0.25">
      <c r="A1241" s="101" t="s">
        <v>3886</v>
      </c>
      <c r="B1241" s="88">
        <v>3</v>
      </c>
      <c r="C1241" s="89" t="s">
        <v>116</v>
      </c>
      <c r="D1241" s="91" t="s">
        <v>5963</v>
      </c>
      <c r="E1241" s="90"/>
      <c r="F1241" s="89"/>
      <c r="G1241" s="89" t="s">
        <v>318</v>
      </c>
      <c r="H1241" s="89"/>
      <c r="I1241" s="89"/>
      <c r="J1241" s="91" t="s">
        <v>6790</v>
      </c>
      <c r="K1241" s="91"/>
      <c r="L1241" s="48" t="s">
        <v>91</v>
      </c>
      <c r="M1241" s="132" t="s">
        <v>7778</v>
      </c>
      <c r="N1241" s="50" t="s">
        <v>7780</v>
      </c>
      <c r="O1241" s="50" t="s">
        <v>7783</v>
      </c>
      <c r="P1241" s="101" t="s">
        <v>100</v>
      </c>
      <c r="Q1241" s="101" t="s">
        <v>80</v>
      </c>
      <c r="R1241" s="99" t="s">
        <v>6774</v>
      </c>
      <c r="S1241" s="99"/>
    </row>
    <row r="1242" spans="1:19" x14ac:dyDescent="0.25">
      <c r="A1242" s="101" t="s">
        <v>3886</v>
      </c>
      <c r="B1242" s="88">
        <v>4</v>
      </c>
      <c r="C1242" s="89" t="s">
        <v>2085</v>
      </c>
      <c r="D1242" s="91" t="s">
        <v>6822</v>
      </c>
      <c r="E1242" s="90"/>
      <c r="F1242" s="89"/>
      <c r="G1242" s="89" t="s">
        <v>2509</v>
      </c>
      <c r="H1242" s="89" t="s">
        <v>2290</v>
      </c>
      <c r="I1242" s="89"/>
      <c r="J1242" s="91" t="s">
        <v>6790</v>
      </c>
      <c r="K1242" s="91"/>
      <c r="L1242" s="48" t="s">
        <v>6770</v>
      </c>
      <c r="M1242" s="132" t="s">
        <v>7778</v>
      </c>
      <c r="N1242" s="103" t="s">
        <v>7779</v>
      </c>
      <c r="O1242" s="50" t="s">
        <v>7783</v>
      </c>
      <c r="P1242" s="101" t="s">
        <v>100</v>
      </c>
      <c r="Q1242" s="101" t="s">
        <v>80</v>
      </c>
      <c r="R1242" s="99" t="s">
        <v>6774</v>
      </c>
      <c r="S1242" s="99"/>
    </row>
    <row r="1243" spans="1:19" x14ac:dyDescent="0.25">
      <c r="A1243" s="101" t="s">
        <v>3886</v>
      </c>
      <c r="B1243" s="88">
        <v>5</v>
      </c>
      <c r="C1243" s="89" t="s">
        <v>267</v>
      </c>
      <c r="D1243" s="89" t="s">
        <v>5754</v>
      </c>
      <c r="E1243" s="90"/>
      <c r="F1243" s="89" t="s">
        <v>6862</v>
      </c>
      <c r="G1243" s="89" t="s">
        <v>480</v>
      </c>
      <c r="H1243" s="89" t="s">
        <v>481</v>
      </c>
      <c r="I1243" s="89" t="s">
        <v>1760</v>
      </c>
      <c r="J1243" s="91" t="s">
        <v>6790</v>
      </c>
      <c r="K1243" s="91"/>
      <c r="L1243" s="89" t="s">
        <v>153</v>
      </c>
      <c r="M1243" s="128" t="s">
        <v>7778</v>
      </c>
      <c r="N1243" s="91" t="s">
        <v>7779</v>
      </c>
      <c r="O1243" s="91" t="s">
        <v>7783</v>
      </c>
      <c r="P1243" s="101" t="s">
        <v>153</v>
      </c>
      <c r="Q1243" s="101" t="s">
        <v>80</v>
      </c>
      <c r="R1243" s="101"/>
      <c r="S1243" s="101"/>
    </row>
    <row r="1244" spans="1:19" x14ac:dyDescent="0.25">
      <c r="A1244" s="97" t="s">
        <v>3886</v>
      </c>
      <c r="B1244" s="98">
        <v>8</v>
      </c>
      <c r="C1244" s="99" t="s">
        <v>3887</v>
      </c>
      <c r="D1244" s="49" t="s">
        <v>1434</v>
      </c>
      <c r="E1244" s="99"/>
      <c r="F1244" s="99"/>
      <c r="G1244" s="43" t="s">
        <v>5253</v>
      </c>
      <c r="H1244" s="43" t="s">
        <v>2340</v>
      </c>
      <c r="I1244" s="99"/>
      <c r="J1244" s="91" t="s">
        <v>6790</v>
      </c>
      <c r="K1244" s="91"/>
      <c r="L1244" s="43" t="s">
        <v>6769</v>
      </c>
      <c r="M1244" s="127" t="s">
        <v>7778</v>
      </c>
      <c r="N1244" s="43" t="s">
        <v>7779</v>
      </c>
      <c r="O1244" s="43" t="s">
        <v>7783</v>
      </c>
      <c r="P1244" s="99" t="s">
        <v>156</v>
      </c>
      <c r="Q1244" s="99" t="s">
        <v>80</v>
      </c>
      <c r="R1244" s="99"/>
      <c r="S1244" s="99"/>
    </row>
    <row r="1245" spans="1:19" x14ac:dyDescent="0.25">
      <c r="A1245" s="97" t="s">
        <v>3886</v>
      </c>
      <c r="B1245" s="98">
        <v>9</v>
      </c>
      <c r="C1245" s="99" t="s">
        <v>3888</v>
      </c>
      <c r="D1245" s="49" t="s">
        <v>1435</v>
      </c>
      <c r="E1245" s="99"/>
      <c r="F1245" s="99"/>
      <c r="G1245" s="43" t="s">
        <v>5254</v>
      </c>
      <c r="H1245" s="43" t="s">
        <v>2341</v>
      </c>
      <c r="I1245" s="99"/>
      <c r="J1245" s="91" t="s">
        <v>6790</v>
      </c>
      <c r="K1245" s="91"/>
      <c r="L1245" s="43" t="s">
        <v>6769</v>
      </c>
      <c r="M1245" s="127" t="s">
        <v>7778</v>
      </c>
      <c r="N1245" s="43" t="s">
        <v>7779</v>
      </c>
      <c r="O1245" s="43" t="s">
        <v>7783</v>
      </c>
      <c r="P1245" s="99" t="s">
        <v>156</v>
      </c>
      <c r="Q1245" s="99" t="s">
        <v>80</v>
      </c>
      <c r="R1245" s="99"/>
      <c r="S1245" s="99"/>
    </row>
    <row r="1246" spans="1:19" x14ac:dyDescent="0.25">
      <c r="A1246" s="97" t="s">
        <v>3886</v>
      </c>
      <c r="B1246" s="98">
        <v>12</v>
      </c>
      <c r="C1246" s="99" t="s">
        <v>3889</v>
      </c>
      <c r="D1246" s="43" t="s">
        <v>6646</v>
      </c>
      <c r="E1246" s="99"/>
      <c r="F1246" s="99"/>
      <c r="G1246" s="43" t="s">
        <v>5255</v>
      </c>
      <c r="H1246" s="43" t="s">
        <v>5256</v>
      </c>
      <c r="I1246" s="99"/>
      <c r="J1246" s="91" t="s">
        <v>6790</v>
      </c>
      <c r="K1246" s="91"/>
      <c r="L1246" s="43" t="s">
        <v>6769</v>
      </c>
      <c r="M1246" s="127">
        <v>0</v>
      </c>
      <c r="N1246" s="43" t="s">
        <v>7779</v>
      </c>
      <c r="O1246" s="43" t="s">
        <v>7784</v>
      </c>
      <c r="P1246" s="99" t="s">
        <v>221</v>
      </c>
      <c r="Q1246" s="99" t="s">
        <v>80</v>
      </c>
      <c r="R1246" s="99"/>
      <c r="S1246" s="99"/>
    </row>
    <row r="1247" spans="1:19" x14ac:dyDescent="0.25">
      <c r="A1247" s="97" t="s">
        <v>3886</v>
      </c>
      <c r="B1247" s="98">
        <v>13</v>
      </c>
      <c r="C1247" s="99" t="s">
        <v>3890</v>
      </c>
      <c r="D1247" s="43" t="s">
        <v>6645</v>
      </c>
      <c r="E1247" s="99"/>
      <c r="F1247" s="99"/>
      <c r="G1247" s="43" t="s">
        <v>5257</v>
      </c>
      <c r="H1247" s="43" t="s">
        <v>5258</v>
      </c>
      <c r="I1247" s="99"/>
      <c r="J1247" s="91" t="s">
        <v>6790</v>
      </c>
      <c r="K1247" s="91"/>
      <c r="L1247" s="43" t="s">
        <v>6769</v>
      </c>
      <c r="M1247" s="127">
        <v>0</v>
      </c>
      <c r="N1247" s="43" t="s">
        <v>7779</v>
      </c>
      <c r="O1247" s="43" t="s">
        <v>7784</v>
      </c>
      <c r="P1247" s="99" t="s">
        <v>5702</v>
      </c>
      <c r="Q1247" s="99" t="s">
        <v>80</v>
      </c>
      <c r="R1247" s="99"/>
      <c r="S1247" s="99"/>
    </row>
    <row r="1248" spans="1:19" x14ac:dyDescent="0.25">
      <c r="A1248" s="97" t="s">
        <v>3886</v>
      </c>
      <c r="B1248" s="98">
        <v>14</v>
      </c>
      <c r="C1248" s="99" t="s">
        <v>3891</v>
      </c>
      <c r="D1248" s="43" t="s">
        <v>6644</v>
      </c>
      <c r="E1248" s="99"/>
      <c r="F1248" s="99"/>
      <c r="G1248" s="43" t="s">
        <v>5259</v>
      </c>
      <c r="H1248" s="43" t="s">
        <v>5260</v>
      </c>
      <c r="I1248" s="99"/>
      <c r="J1248" s="91" t="s">
        <v>6790</v>
      </c>
      <c r="K1248" s="91"/>
      <c r="L1248" s="43" t="s">
        <v>6769</v>
      </c>
      <c r="M1248" s="127">
        <v>0</v>
      </c>
      <c r="N1248" s="43" t="s">
        <v>7779</v>
      </c>
      <c r="O1248" s="43" t="s">
        <v>7784</v>
      </c>
      <c r="P1248" s="99" t="s">
        <v>2491</v>
      </c>
      <c r="Q1248" s="99" t="s">
        <v>80</v>
      </c>
      <c r="R1248" s="99"/>
      <c r="S1248" s="99"/>
    </row>
    <row r="1249" spans="1:19" x14ac:dyDescent="0.25">
      <c r="A1249" s="97" t="s">
        <v>3886</v>
      </c>
      <c r="B1249" s="98">
        <v>22</v>
      </c>
      <c r="C1249" s="99" t="s">
        <v>3892</v>
      </c>
      <c r="D1249" s="43" t="s">
        <v>6642</v>
      </c>
      <c r="E1249" s="99"/>
      <c r="F1249" s="99"/>
      <c r="G1249" s="43" t="s">
        <v>5261</v>
      </c>
      <c r="H1249" s="43" t="s">
        <v>5262</v>
      </c>
      <c r="I1249" s="99"/>
      <c r="J1249" s="91" t="s">
        <v>6790</v>
      </c>
      <c r="K1249" s="91"/>
      <c r="L1249" s="43" t="s">
        <v>6769</v>
      </c>
      <c r="M1249" s="127">
        <v>0</v>
      </c>
      <c r="N1249" s="43" t="s">
        <v>7779</v>
      </c>
      <c r="O1249" s="43" t="s">
        <v>7784</v>
      </c>
      <c r="P1249" s="99" t="s">
        <v>5654</v>
      </c>
      <c r="Q1249" s="99" t="s">
        <v>80</v>
      </c>
      <c r="R1249" s="99"/>
      <c r="S1249" s="99"/>
    </row>
    <row r="1250" spans="1:19" x14ac:dyDescent="0.25">
      <c r="A1250" s="97" t="s">
        <v>3886</v>
      </c>
      <c r="B1250" s="98">
        <v>23</v>
      </c>
      <c r="C1250" s="99" t="s">
        <v>3893</v>
      </c>
      <c r="D1250" s="43" t="s">
        <v>6643</v>
      </c>
      <c r="E1250" s="99"/>
      <c r="F1250" s="99"/>
      <c r="G1250" s="43" t="s">
        <v>5263</v>
      </c>
      <c r="H1250" s="43" t="s">
        <v>5264</v>
      </c>
      <c r="I1250" s="99"/>
      <c r="J1250" s="91" t="s">
        <v>6790</v>
      </c>
      <c r="K1250" s="91"/>
      <c r="L1250" s="43" t="s">
        <v>6769</v>
      </c>
      <c r="M1250" s="127">
        <v>0</v>
      </c>
      <c r="N1250" s="43" t="s">
        <v>7779</v>
      </c>
      <c r="O1250" s="43" t="s">
        <v>7784</v>
      </c>
      <c r="P1250" s="99" t="s">
        <v>5654</v>
      </c>
      <c r="Q1250" s="99" t="s">
        <v>80</v>
      </c>
      <c r="R1250" s="99"/>
      <c r="S1250" s="99"/>
    </row>
    <row r="1251" spans="1:19" x14ac:dyDescent="0.25">
      <c r="A1251" s="97" t="s">
        <v>3886</v>
      </c>
      <c r="B1251" s="98">
        <v>25</v>
      </c>
      <c r="C1251" s="99" t="s">
        <v>3894</v>
      </c>
      <c r="D1251" s="43" t="s">
        <v>6647</v>
      </c>
      <c r="E1251" s="99"/>
      <c r="F1251" s="99"/>
      <c r="G1251" s="43" t="s">
        <v>5265</v>
      </c>
      <c r="H1251" s="43" t="s">
        <v>5266</v>
      </c>
      <c r="I1251" s="99"/>
      <c r="J1251" s="91" t="s">
        <v>6790</v>
      </c>
      <c r="K1251" s="91"/>
      <c r="L1251" s="43" t="s">
        <v>6769</v>
      </c>
      <c r="M1251" s="127">
        <v>0</v>
      </c>
      <c r="N1251" s="43" t="s">
        <v>7779</v>
      </c>
      <c r="O1251" s="43" t="s">
        <v>7784</v>
      </c>
      <c r="P1251" s="99" t="s">
        <v>5654</v>
      </c>
      <c r="Q1251" s="99" t="s">
        <v>80</v>
      </c>
      <c r="R1251" s="99"/>
      <c r="S1251" s="99"/>
    </row>
    <row r="1252" spans="1:19" x14ac:dyDescent="0.25">
      <c r="A1252" s="97" t="s">
        <v>3886</v>
      </c>
      <c r="B1252" s="98">
        <v>32</v>
      </c>
      <c r="C1252" s="99" t="s">
        <v>3917</v>
      </c>
      <c r="D1252" s="43" t="s">
        <v>6795</v>
      </c>
      <c r="E1252" s="99"/>
      <c r="F1252" s="99"/>
      <c r="G1252" s="43" t="s">
        <v>5311</v>
      </c>
      <c r="H1252" s="43" t="s">
        <v>5312</v>
      </c>
      <c r="I1252" s="99"/>
      <c r="J1252" s="91" t="s">
        <v>6790</v>
      </c>
      <c r="K1252" s="91"/>
      <c r="L1252" s="43" t="s">
        <v>6769</v>
      </c>
      <c r="M1252" s="127">
        <v>0</v>
      </c>
      <c r="N1252" s="43" t="s">
        <v>7779</v>
      </c>
      <c r="O1252" s="43" t="s">
        <v>7784</v>
      </c>
      <c r="P1252" s="99" t="s">
        <v>235</v>
      </c>
      <c r="Q1252" s="99" t="s">
        <v>80</v>
      </c>
      <c r="R1252" s="99"/>
      <c r="S1252" s="99"/>
    </row>
    <row r="1253" spans="1:19" x14ac:dyDescent="0.25">
      <c r="A1253" s="97" t="s">
        <v>3886</v>
      </c>
      <c r="B1253" s="98">
        <v>33</v>
      </c>
      <c r="C1253" s="99" t="s">
        <v>3896</v>
      </c>
      <c r="D1253" s="43" t="s">
        <v>6659</v>
      </c>
      <c r="E1253" s="99"/>
      <c r="F1253" s="99"/>
      <c r="G1253" s="43" t="s">
        <v>5269</v>
      </c>
      <c r="H1253" s="55" t="s">
        <v>5270</v>
      </c>
      <c r="I1253" s="99"/>
      <c r="J1253" s="91" t="s">
        <v>6790</v>
      </c>
      <c r="K1253" s="91"/>
      <c r="L1253" s="43" t="s">
        <v>6769</v>
      </c>
      <c r="M1253" s="127">
        <v>0</v>
      </c>
      <c r="N1253" s="43" t="s">
        <v>7779</v>
      </c>
      <c r="O1253" s="43" t="s">
        <v>7784</v>
      </c>
      <c r="P1253" s="99" t="s">
        <v>2496</v>
      </c>
      <c r="Q1253" s="99" t="s">
        <v>80</v>
      </c>
      <c r="R1253" s="99"/>
      <c r="S1253" s="99"/>
    </row>
    <row r="1254" spans="1:19" x14ac:dyDescent="0.25">
      <c r="A1254" s="97" t="s">
        <v>3886</v>
      </c>
      <c r="B1254" s="98">
        <v>33</v>
      </c>
      <c r="C1254" s="99" t="s">
        <v>3918</v>
      </c>
      <c r="D1254" s="43" t="s">
        <v>6648</v>
      </c>
      <c r="E1254" s="99"/>
      <c r="F1254" s="99"/>
      <c r="G1254" s="43" t="s">
        <v>5313</v>
      </c>
      <c r="H1254" s="43" t="s">
        <v>5314</v>
      </c>
      <c r="I1254" s="99"/>
      <c r="J1254" s="91" t="s">
        <v>6790</v>
      </c>
      <c r="K1254" s="91"/>
      <c r="L1254" s="43" t="s">
        <v>6769</v>
      </c>
      <c r="M1254" s="127">
        <v>0</v>
      </c>
      <c r="N1254" s="43" t="s">
        <v>7779</v>
      </c>
      <c r="O1254" s="43" t="s">
        <v>7784</v>
      </c>
      <c r="P1254" s="99" t="s">
        <v>235</v>
      </c>
      <c r="Q1254" s="99" t="s">
        <v>80</v>
      </c>
      <c r="R1254" s="99"/>
      <c r="S1254" s="99"/>
    </row>
    <row r="1255" spans="1:19" x14ac:dyDescent="0.25">
      <c r="A1255" s="97" t="s">
        <v>3886</v>
      </c>
      <c r="B1255" s="98">
        <v>34</v>
      </c>
      <c r="C1255" s="99" t="s">
        <v>3897</v>
      </c>
      <c r="D1255" s="43" t="s">
        <v>6658</v>
      </c>
      <c r="E1255" s="99"/>
      <c r="F1255" s="99"/>
      <c r="G1255" s="43" t="s">
        <v>5271</v>
      </c>
      <c r="H1255" s="55" t="s">
        <v>5272</v>
      </c>
      <c r="I1255" s="99"/>
      <c r="J1255" s="91" t="s">
        <v>6790</v>
      </c>
      <c r="K1255" s="91"/>
      <c r="L1255" s="43" t="s">
        <v>6769</v>
      </c>
      <c r="M1255" s="127">
        <v>0</v>
      </c>
      <c r="N1255" s="43" t="s">
        <v>7779</v>
      </c>
      <c r="O1255" s="43" t="s">
        <v>7784</v>
      </c>
      <c r="P1255" s="99" t="s">
        <v>2496</v>
      </c>
      <c r="Q1255" s="99" t="s">
        <v>80</v>
      </c>
      <c r="R1255" s="99"/>
      <c r="S1255" s="99"/>
    </row>
    <row r="1256" spans="1:19" x14ac:dyDescent="0.25">
      <c r="A1256" s="97" t="s">
        <v>3886</v>
      </c>
      <c r="B1256" s="98">
        <v>34</v>
      </c>
      <c r="C1256" s="99" t="s">
        <v>3919</v>
      </c>
      <c r="D1256" s="43" t="s">
        <v>6649</v>
      </c>
      <c r="E1256" s="99"/>
      <c r="F1256" s="99"/>
      <c r="G1256" s="43" t="s">
        <v>5315</v>
      </c>
      <c r="H1256" s="43" t="s">
        <v>5316</v>
      </c>
      <c r="I1256" s="99"/>
      <c r="J1256" s="91" t="s">
        <v>6790</v>
      </c>
      <c r="K1256" s="91"/>
      <c r="L1256" s="43" t="s">
        <v>6769</v>
      </c>
      <c r="M1256" s="127">
        <v>0</v>
      </c>
      <c r="N1256" s="43" t="s">
        <v>7779</v>
      </c>
      <c r="O1256" s="43" t="s">
        <v>7784</v>
      </c>
      <c r="P1256" s="99" t="s">
        <v>235</v>
      </c>
      <c r="Q1256" s="99" t="s">
        <v>80</v>
      </c>
      <c r="R1256" s="99"/>
      <c r="S1256" s="99"/>
    </row>
    <row r="1257" spans="1:19" x14ac:dyDescent="0.25">
      <c r="A1257" s="97" t="s">
        <v>3886</v>
      </c>
      <c r="B1257" s="98">
        <v>35</v>
      </c>
      <c r="C1257" s="99" t="s">
        <v>3920</v>
      </c>
      <c r="D1257" s="43" t="s">
        <v>6650</v>
      </c>
      <c r="E1257" s="99"/>
      <c r="F1257" s="99"/>
      <c r="G1257" s="43" t="s">
        <v>5317</v>
      </c>
      <c r="H1257" s="43" t="s">
        <v>5318</v>
      </c>
      <c r="I1257" s="99"/>
      <c r="J1257" s="91" t="s">
        <v>6790</v>
      </c>
      <c r="K1257" s="91"/>
      <c r="L1257" s="43" t="s">
        <v>6769</v>
      </c>
      <c r="M1257" s="127">
        <v>0</v>
      </c>
      <c r="N1257" s="43" t="s">
        <v>7779</v>
      </c>
      <c r="O1257" s="43" t="s">
        <v>7784</v>
      </c>
      <c r="P1257" s="99" t="s">
        <v>235</v>
      </c>
      <c r="Q1257" s="99" t="s">
        <v>80</v>
      </c>
      <c r="R1257" s="99"/>
      <c r="S1257" s="99"/>
    </row>
    <row r="1258" spans="1:19" x14ac:dyDescent="0.25">
      <c r="A1258" s="97" t="s">
        <v>3886</v>
      </c>
      <c r="B1258" s="98">
        <v>35</v>
      </c>
      <c r="C1258" s="99" t="s">
        <v>3898</v>
      </c>
      <c r="D1258" s="43" t="s">
        <v>6657</v>
      </c>
      <c r="E1258" s="99"/>
      <c r="F1258" s="99"/>
      <c r="G1258" s="43" t="s">
        <v>5273</v>
      </c>
      <c r="H1258" s="55" t="s">
        <v>5274</v>
      </c>
      <c r="I1258" s="99"/>
      <c r="J1258" s="91" t="s">
        <v>6790</v>
      </c>
      <c r="K1258" s="91"/>
      <c r="L1258" s="43" t="s">
        <v>6769</v>
      </c>
      <c r="M1258" s="127">
        <v>0</v>
      </c>
      <c r="N1258" s="43" t="s">
        <v>7779</v>
      </c>
      <c r="O1258" s="43" t="s">
        <v>7784</v>
      </c>
      <c r="P1258" s="99" t="s">
        <v>2496</v>
      </c>
      <c r="Q1258" s="99" t="s">
        <v>80</v>
      </c>
      <c r="R1258" s="99"/>
      <c r="S1258" s="99"/>
    </row>
    <row r="1259" spans="1:19" x14ac:dyDescent="0.25">
      <c r="A1259" s="97" t="s">
        <v>3886</v>
      </c>
      <c r="B1259" s="98">
        <v>36</v>
      </c>
      <c r="C1259" s="99" t="s">
        <v>3921</v>
      </c>
      <c r="D1259" s="43" t="s">
        <v>6651</v>
      </c>
      <c r="E1259" s="99"/>
      <c r="F1259" s="99"/>
      <c r="G1259" s="43" t="s">
        <v>5319</v>
      </c>
      <c r="H1259" s="43" t="s">
        <v>5320</v>
      </c>
      <c r="I1259" s="99"/>
      <c r="J1259" s="91" t="s">
        <v>6790</v>
      </c>
      <c r="K1259" s="91"/>
      <c r="L1259" s="43" t="s">
        <v>6769</v>
      </c>
      <c r="M1259" s="127">
        <v>0</v>
      </c>
      <c r="N1259" s="43" t="s">
        <v>7779</v>
      </c>
      <c r="O1259" s="43" t="s">
        <v>7784</v>
      </c>
      <c r="P1259" s="99" t="s">
        <v>235</v>
      </c>
      <c r="Q1259" s="99" t="s">
        <v>80</v>
      </c>
      <c r="R1259" s="99"/>
      <c r="S1259" s="99"/>
    </row>
    <row r="1260" spans="1:19" x14ac:dyDescent="0.25">
      <c r="A1260" s="97" t="s">
        <v>3886</v>
      </c>
      <c r="B1260" s="98">
        <v>37</v>
      </c>
      <c r="C1260" s="99" t="s">
        <v>3922</v>
      </c>
      <c r="D1260" s="43" t="s">
        <v>6652</v>
      </c>
      <c r="E1260" s="99"/>
      <c r="F1260" s="99"/>
      <c r="G1260" s="43" t="s">
        <v>5321</v>
      </c>
      <c r="H1260" s="43" t="s">
        <v>5322</v>
      </c>
      <c r="I1260" s="99"/>
      <c r="J1260" s="91" t="s">
        <v>6790</v>
      </c>
      <c r="K1260" s="91"/>
      <c r="L1260" s="43" t="s">
        <v>6769</v>
      </c>
      <c r="M1260" s="127">
        <v>0</v>
      </c>
      <c r="N1260" s="43" t="s">
        <v>7779</v>
      </c>
      <c r="O1260" s="43" t="s">
        <v>7784</v>
      </c>
      <c r="P1260" s="99" t="s">
        <v>235</v>
      </c>
      <c r="Q1260" s="99" t="s">
        <v>80</v>
      </c>
      <c r="R1260" s="99"/>
      <c r="S1260" s="99"/>
    </row>
    <row r="1261" spans="1:19" x14ac:dyDescent="0.25">
      <c r="A1261" s="97" t="s">
        <v>3886</v>
      </c>
      <c r="B1261" s="98">
        <v>38</v>
      </c>
      <c r="C1261" s="99" t="s">
        <v>3923</v>
      </c>
      <c r="D1261" s="43" t="s">
        <v>6653</v>
      </c>
      <c r="E1261" s="99"/>
      <c r="F1261" s="99"/>
      <c r="G1261" s="43" t="s">
        <v>5323</v>
      </c>
      <c r="H1261" s="43" t="s">
        <v>5324</v>
      </c>
      <c r="I1261" s="99"/>
      <c r="J1261" s="91" t="s">
        <v>6790</v>
      </c>
      <c r="K1261" s="91"/>
      <c r="L1261" s="43" t="s">
        <v>6769</v>
      </c>
      <c r="M1261" s="127">
        <v>0</v>
      </c>
      <c r="N1261" s="43" t="s">
        <v>7779</v>
      </c>
      <c r="O1261" s="43" t="s">
        <v>7784</v>
      </c>
      <c r="P1261" s="99" t="s">
        <v>235</v>
      </c>
      <c r="Q1261" s="99" t="s">
        <v>80</v>
      </c>
      <c r="R1261" s="99"/>
      <c r="S1261" s="99"/>
    </row>
    <row r="1262" spans="1:19" x14ac:dyDescent="0.25">
      <c r="A1262" s="97" t="s">
        <v>3886</v>
      </c>
      <c r="B1262" s="98">
        <v>39</v>
      </c>
      <c r="C1262" s="99" t="s">
        <v>3924</v>
      </c>
      <c r="D1262" s="43" t="s">
        <v>6654</v>
      </c>
      <c r="E1262" s="99"/>
      <c r="F1262" s="99"/>
      <c r="G1262" s="43" t="s">
        <v>5325</v>
      </c>
      <c r="H1262" s="43" t="s">
        <v>5326</v>
      </c>
      <c r="I1262" s="99"/>
      <c r="J1262" s="91" t="s">
        <v>6790</v>
      </c>
      <c r="K1262" s="91"/>
      <c r="L1262" s="43" t="s">
        <v>6769</v>
      </c>
      <c r="M1262" s="127">
        <v>0</v>
      </c>
      <c r="N1262" s="43" t="s">
        <v>7779</v>
      </c>
      <c r="O1262" s="43" t="s">
        <v>7784</v>
      </c>
      <c r="P1262" s="99" t="s">
        <v>235</v>
      </c>
      <c r="Q1262" s="99" t="s">
        <v>80</v>
      </c>
      <c r="R1262" s="99"/>
      <c r="S1262" s="99"/>
    </row>
    <row r="1263" spans="1:19" x14ac:dyDescent="0.25">
      <c r="A1263" s="97" t="s">
        <v>3886</v>
      </c>
      <c r="B1263" s="98">
        <v>40</v>
      </c>
      <c r="C1263" s="99" t="s">
        <v>3925</v>
      </c>
      <c r="D1263" s="43" t="s">
        <v>6655</v>
      </c>
      <c r="E1263" s="99"/>
      <c r="F1263" s="99"/>
      <c r="G1263" s="43" t="s">
        <v>5327</v>
      </c>
      <c r="H1263" s="43" t="s">
        <v>5328</v>
      </c>
      <c r="I1263" s="99"/>
      <c r="J1263" s="91" t="s">
        <v>6790</v>
      </c>
      <c r="K1263" s="91"/>
      <c r="L1263" s="43" t="s">
        <v>6769</v>
      </c>
      <c r="M1263" s="127">
        <v>0</v>
      </c>
      <c r="N1263" s="43" t="s">
        <v>7779</v>
      </c>
      <c r="O1263" s="43" t="s">
        <v>7784</v>
      </c>
      <c r="P1263" s="99" t="s">
        <v>235</v>
      </c>
      <c r="Q1263" s="99" t="s">
        <v>80</v>
      </c>
      <c r="R1263" s="99"/>
      <c r="S1263" s="99"/>
    </row>
    <row r="1264" spans="1:19" x14ac:dyDescent="0.25">
      <c r="A1264" s="97" t="s">
        <v>3886</v>
      </c>
      <c r="B1264" s="98">
        <v>41</v>
      </c>
      <c r="C1264" s="99" t="s">
        <v>3926</v>
      </c>
      <c r="D1264" s="43" t="s">
        <v>6656</v>
      </c>
      <c r="E1264" s="99"/>
      <c r="F1264" s="99"/>
      <c r="G1264" s="43" t="s">
        <v>5329</v>
      </c>
      <c r="H1264" s="43" t="s">
        <v>5330</v>
      </c>
      <c r="I1264" s="99"/>
      <c r="J1264" s="91" t="s">
        <v>6790</v>
      </c>
      <c r="K1264" s="91"/>
      <c r="L1264" s="43" t="s">
        <v>6769</v>
      </c>
      <c r="M1264" s="127">
        <v>0</v>
      </c>
      <c r="N1264" s="43" t="s">
        <v>7779</v>
      </c>
      <c r="O1264" s="43" t="s">
        <v>7784</v>
      </c>
      <c r="P1264" s="99" t="s">
        <v>235</v>
      </c>
      <c r="Q1264" s="99" t="s">
        <v>80</v>
      </c>
      <c r="R1264" s="99"/>
      <c r="S1264" s="99"/>
    </row>
    <row r="1265" spans="1:19" x14ac:dyDescent="0.25">
      <c r="A1265" s="97" t="s">
        <v>3886</v>
      </c>
      <c r="B1265" s="98">
        <v>52</v>
      </c>
      <c r="C1265" s="99" t="s">
        <v>3899</v>
      </c>
      <c r="D1265" s="43" t="s">
        <v>6660</v>
      </c>
      <c r="E1265" s="99"/>
      <c r="F1265" s="99"/>
      <c r="G1265" s="43" t="s">
        <v>5275</v>
      </c>
      <c r="H1265" s="43" t="s">
        <v>5276</v>
      </c>
      <c r="I1265" s="99"/>
      <c r="J1265" s="91" t="s">
        <v>6790</v>
      </c>
      <c r="K1265" s="91"/>
      <c r="L1265" s="43" t="s">
        <v>6769</v>
      </c>
      <c r="M1265" s="127">
        <v>0</v>
      </c>
      <c r="N1265" s="43" t="s">
        <v>7779</v>
      </c>
      <c r="O1265" s="43" t="s">
        <v>7784</v>
      </c>
      <c r="P1265" s="99" t="s">
        <v>5654</v>
      </c>
      <c r="Q1265" s="99" t="s">
        <v>80</v>
      </c>
      <c r="R1265" s="99"/>
      <c r="S1265" s="99"/>
    </row>
    <row r="1266" spans="1:19" x14ac:dyDescent="0.25">
      <c r="A1266" s="97" t="s">
        <v>3886</v>
      </c>
      <c r="B1266" s="98">
        <v>53</v>
      </c>
      <c r="C1266" s="99" t="s">
        <v>3900</v>
      </c>
      <c r="D1266" s="43" t="s">
        <v>6661</v>
      </c>
      <c r="E1266" s="99"/>
      <c r="F1266" s="99"/>
      <c r="G1266" s="43" t="s">
        <v>5277</v>
      </c>
      <c r="H1266" s="43" t="s">
        <v>5278</v>
      </c>
      <c r="I1266" s="99"/>
      <c r="J1266" s="91" t="s">
        <v>6790</v>
      </c>
      <c r="K1266" s="91"/>
      <c r="L1266" s="43" t="s">
        <v>6769</v>
      </c>
      <c r="M1266" s="127">
        <v>0</v>
      </c>
      <c r="N1266" s="43" t="s">
        <v>7779</v>
      </c>
      <c r="O1266" s="43" t="s">
        <v>7784</v>
      </c>
      <c r="P1266" s="99" t="s">
        <v>5654</v>
      </c>
      <c r="Q1266" s="99" t="s">
        <v>80</v>
      </c>
      <c r="R1266" s="99"/>
      <c r="S1266" s="99"/>
    </row>
    <row r="1267" spans="1:19" x14ac:dyDescent="0.25">
      <c r="A1267" s="97" t="s">
        <v>3886</v>
      </c>
      <c r="B1267" s="98">
        <v>54</v>
      </c>
      <c r="C1267" s="99" t="s">
        <v>3901</v>
      </c>
      <c r="D1267" s="43" t="s">
        <v>6662</v>
      </c>
      <c r="E1267" s="99"/>
      <c r="F1267" s="99"/>
      <c r="G1267" s="43" t="s">
        <v>5279</v>
      </c>
      <c r="H1267" s="43" t="s">
        <v>5280</v>
      </c>
      <c r="I1267" s="99"/>
      <c r="J1267" s="91" t="s">
        <v>6790</v>
      </c>
      <c r="K1267" s="91"/>
      <c r="L1267" s="43" t="s">
        <v>6769</v>
      </c>
      <c r="M1267" s="127">
        <v>0</v>
      </c>
      <c r="N1267" s="43" t="s">
        <v>7779</v>
      </c>
      <c r="O1267" s="43" t="s">
        <v>7784</v>
      </c>
      <c r="P1267" s="99" t="s">
        <v>5654</v>
      </c>
      <c r="Q1267" s="99" t="s">
        <v>80</v>
      </c>
      <c r="R1267" s="99"/>
      <c r="S1267" s="99"/>
    </row>
    <row r="1268" spans="1:19" x14ac:dyDescent="0.25">
      <c r="A1268" s="97" t="s">
        <v>3886</v>
      </c>
      <c r="B1268" s="98">
        <v>55</v>
      </c>
      <c r="C1268" s="99" t="s">
        <v>3902</v>
      </c>
      <c r="D1268" s="43" t="s">
        <v>6663</v>
      </c>
      <c r="E1268" s="99"/>
      <c r="F1268" s="99"/>
      <c r="G1268" s="43" t="s">
        <v>5281</v>
      </c>
      <c r="H1268" s="43" t="s">
        <v>5282</v>
      </c>
      <c r="I1268" s="99"/>
      <c r="J1268" s="91" t="s">
        <v>6790</v>
      </c>
      <c r="K1268" s="91"/>
      <c r="L1268" s="43" t="s">
        <v>6769</v>
      </c>
      <c r="M1268" s="127">
        <v>0</v>
      </c>
      <c r="N1268" s="43" t="s">
        <v>7779</v>
      </c>
      <c r="O1268" s="43" t="s">
        <v>7784</v>
      </c>
      <c r="P1268" s="99" t="s">
        <v>5654</v>
      </c>
      <c r="Q1268" s="99" t="s">
        <v>80</v>
      </c>
      <c r="R1268" s="99"/>
      <c r="S1268" s="99"/>
    </row>
    <row r="1269" spans="1:19" x14ac:dyDescent="0.25">
      <c r="A1269" s="97" t="s">
        <v>3886</v>
      </c>
      <c r="B1269" s="98">
        <v>56</v>
      </c>
      <c r="C1269" s="99" t="s">
        <v>3903</v>
      </c>
      <c r="D1269" s="43" t="s">
        <v>6664</v>
      </c>
      <c r="E1269" s="99"/>
      <c r="F1269" s="99"/>
      <c r="G1269" s="43" t="s">
        <v>5283</v>
      </c>
      <c r="H1269" s="43" t="s">
        <v>5284</v>
      </c>
      <c r="I1269" s="99"/>
      <c r="J1269" s="91" t="s">
        <v>6790</v>
      </c>
      <c r="K1269" s="91"/>
      <c r="L1269" s="43" t="s">
        <v>6769</v>
      </c>
      <c r="M1269" s="127">
        <v>0</v>
      </c>
      <c r="N1269" s="43" t="s">
        <v>7779</v>
      </c>
      <c r="O1269" s="43" t="s">
        <v>7784</v>
      </c>
      <c r="P1269" s="99" t="s">
        <v>5654</v>
      </c>
      <c r="Q1269" s="99" t="s">
        <v>80</v>
      </c>
      <c r="R1269" s="99"/>
      <c r="S1269" s="99"/>
    </row>
    <row r="1270" spans="1:19" x14ac:dyDescent="0.25">
      <c r="A1270" s="97" t="s">
        <v>3886</v>
      </c>
      <c r="B1270" s="98">
        <v>63</v>
      </c>
      <c r="C1270" s="99" t="s">
        <v>3904</v>
      </c>
      <c r="D1270" s="43" t="s">
        <v>6665</v>
      </c>
      <c r="E1270" s="99"/>
      <c r="F1270" s="99"/>
      <c r="G1270" s="43" t="s">
        <v>5285</v>
      </c>
      <c r="H1270" s="43" t="s">
        <v>5286</v>
      </c>
      <c r="I1270" s="99"/>
      <c r="J1270" s="91" t="s">
        <v>6790</v>
      </c>
      <c r="K1270" s="91"/>
      <c r="L1270" s="43" t="s">
        <v>6769</v>
      </c>
      <c r="M1270" s="127">
        <v>0</v>
      </c>
      <c r="N1270" s="43" t="s">
        <v>7779</v>
      </c>
      <c r="O1270" s="43" t="s">
        <v>7784</v>
      </c>
      <c r="P1270" s="99" t="s">
        <v>5654</v>
      </c>
      <c r="Q1270" s="99" t="s">
        <v>80</v>
      </c>
      <c r="R1270" s="99"/>
      <c r="S1270" s="99"/>
    </row>
    <row r="1271" spans="1:19" x14ac:dyDescent="0.25">
      <c r="A1271" s="97" t="s">
        <v>3886</v>
      </c>
      <c r="B1271" s="98">
        <v>63</v>
      </c>
      <c r="C1271" s="99" t="s">
        <v>3905</v>
      </c>
      <c r="D1271" s="43" t="s">
        <v>6666</v>
      </c>
      <c r="E1271" s="99"/>
      <c r="F1271" s="99"/>
      <c r="G1271" s="43" t="s">
        <v>5287</v>
      </c>
      <c r="H1271" s="43" t="s">
        <v>5288</v>
      </c>
      <c r="I1271" s="99"/>
      <c r="J1271" s="91" t="s">
        <v>6790</v>
      </c>
      <c r="K1271" s="91"/>
      <c r="L1271" s="43" t="s">
        <v>6769</v>
      </c>
      <c r="M1271" s="127">
        <v>0</v>
      </c>
      <c r="N1271" s="43" t="s">
        <v>7779</v>
      </c>
      <c r="O1271" s="43" t="s">
        <v>7784</v>
      </c>
      <c r="P1271" s="99" t="s">
        <v>5654</v>
      </c>
      <c r="Q1271" s="99" t="s">
        <v>80</v>
      </c>
      <c r="R1271" s="99"/>
      <c r="S1271" s="99"/>
    </row>
    <row r="1272" spans="1:19" x14ac:dyDescent="0.25">
      <c r="A1272" s="97" t="s">
        <v>3886</v>
      </c>
      <c r="B1272" s="98">
        <v>64</v>
      </c>
      <c r="C1272" s="99" t="s">
        <v>3906</v>
      </c>
      <c r="D1272" s="43" t="s">
        <v>6667</v>
      </c>
      <c r="E1272" s="99"/>
      <c r="F1272" s="99"/>
      <c r="G1272" s="43" t="s">
        <v>5289</v>
      </c>
      <c r="H1272" s="43" t="s">
        <v>5290</v>
      </c>
      <c r="I1272" s="99"/>
      <c r="J1272" s="91" t="s">
        <v>6790</v>
      </c>
      <c r="K1272" s="91"/>
      <c r="L1272" s="43" t="s">
        <v>6769</v>
      </c>
      <c r="M1272" s="127">
        <v>0</v>
      </c>
      <c r="N1272" s="43" t="s">
        <v>7779</v>
      </c>
      <c r="O1272" s="43" t="s">
        <v>7784</v>
      </c>
      <c r="P1272" s="99" t="s">
        <v>5654</v>
      </c>
      <c r="Q1272" s="99" t="s">
        <v>80</v>
      </c>
      <c r="R1272" s="99"/>
      <c r="S1272" s="99"/>
    </row>
    <row r="1273" spans="1:19" x14ac:dyDescent="0.25">
      <c r="A1273" s="97" t="s">
        <v>3886</v>
      </c>
      <c r="B1273" s="98">
        <v>65</v>
      </c>
      <c r="C1273" s="99" t="s">
        <v>3907</v>
      </c>
      <c r="D1273" s="43" t="s">
        <v>6668</v>
      </c>
      <c r="E1273" s="99"/>
      <c r="F1273" s="99"/>
      <c r="G1273" s="43" t="s">
        <v>5291</v>
      </c>
      <c r="H1273" s="43" t="s">
        <v>5292</v>
      </c>
      <c r="I1273" s="99"/>
      <c r="J1273" s="91" t="s">
        <v>6790</v>
      </c>
      <c r="K1273" s="91"/>
      <c r="L1273" s="43" t="s">
        <v>6769</v>
      </c>
      <c r="M1273" s="127">
        <v>0</v>
      </c>
      <c r="N1273" s="43" t="s">
        <v>7779</v>
      </c>
      <c r="O1273" s="43" t="s">
        <v>7784</v>
      </c>
      <c r="P1273" s="99" t="s">
        <v>5654</v>
      </c>
      <c r="Q1273" s="99" t="s">
        <v>80</v>
      </c>
      <c r="R1273" s="99"/>
      <c r="S1273" s="99"/>
    </row>
    <row r="1274" spans="1:19" x14ac:dyDescent="0.25">
      <c r="A1274" s="97" t="s">
        <v>3886</v>
      </c>
      <c r="B1274" s="98">
        <v>72</v>
      </c>
      <c r="C1274" s="99" t="s">
        <v>3908</v>
      </c>
      <c r="D1274" s="43" t="s">
        <v>6669</v>
      </c>
      <c r="E1274" s="99"/>
      <c r="F1274" s="99"/>
      <c r="G1274" s="43" t="s">
        <v>5293</v>
      </c>
      <c r="H1274" s="43" t="s">
        <v>5294</v>
      </c>
      <c r="I1274" s="99"/>
      <c r="J1274" s="91" t="s">
        <v>6790</v>
      </c>
      <c r="K1274" s="91"/>
      <c r="L1274" s="43" t="s">
        <v>6769</v>
      </c>
      <c r="M1274" s="127">
        <v>0</v>
      </c>
      <c r="N1274" s="43" t="s">
        <v>7779</v>
      </c>
      <c r="O1274" s="43" t="s">
        <v>7784</v>
      </c>
      <c r="P1274" s="99" t="s">
        <v>5654</v>
      </c>
      <c r="Q1274" s="99" t="s">
        <v>80</v>
      </c>
      <c r="R1274" s="99"/>
      <c r="S1274" s="99"/>
    </row>
    <row r="1275" spans="1:19" x14ac:dyDescent="0.25">
      <c r="A1275" s="97" t="s">
        <v>3886</v>
      </c>
      <c r="B1275" s="98">
        <v>102</v>
      </c>
      <c r="C1275" s="99" t="s">
        <v>3909</v>
      </c>
      <c r="D1275" s="43" t="s">
        <v>6670</v>
      </c>
      <c r="E1275" s="99"/>
      <c r="F1275" s="99"/>
      <c r="G1275" s="43" t="s">
        <v>5295</v>
      </c>
      <c r="H1275" s="43" t="s">
        <v>5296</v>
      </c>
      <c r="I1275" s="99"/>
      <c r="J1275" s="91" t="s">
        <v>6790</v>
      </c>
      <c r="K1275" s="91"/>
      <c r="L1275" s="43" t="s">
        <v>6769</v>
      </c>
      <c r="M1275" s="127">
        <v>0</v>
      </c>
      <c r="N1275" s="43" t="s">
        <v>7779</v>
      </c>
      <c r="O1275" s="43" t="s">
        <v>7784</v>
      </c>
      <c r="P1275" s="99" t="s">
        <v>5654</v>
      </c>
      <c r="Q1275" s="99" t="s">
        <v>80</v>
      </c>
      <c r="R1275" s="99"/>
      <c r="S1275" s="99"/>
    </row>
    <row r="1276" spans="1:19" x14ac:dyDescent="0.25">
      <c r="A1276" s="97" t="s">
        <v>3886</v>
      </c>
      <c r="B1276" s="98">
        <v>103</v>
      </c>
      <c r="C1276" s="99" t="s">
        <v>3910</v>
      </c>
      <c r="D1276" s="43" t="s">
        <v>6671</v>
      </c>
      <c r="E1276" s="99"/>
      <c r="F1276" s="99"/>
      <c r="G1276" s="43" t="s">
        <v>5297</v>
      </c>
      <c r="H1276" s="43" t="s">
        <v>5298</v>
      </c>
      <c r="I1276" s="99"/>
      <c r="J1276" s="91" t="s">
        <v>6790</v>
      </c>
      <c r="K1276" s="91"/>
      <c r="L1276" s="43" t="s">
        <v>6769</v>
      </c>
      <c r="M1276" s="127">
        <v>0</v>
      </c>
      <c r="N1276" s="43" t="s">
        <v>7779</v>
      </c>
      <c r="O1276" s="43" t="s">
        <v>7784</v>
      </c>
      <c r="P1276" s="99" t="s">
        <v>5654</v>
      </c>
      <c r="Q1276" s="99" t="s">
        <v>80</v>
      </c>
      <c r="R1276" s="99"/>
      <c r="S1276" s="99"/>
    </row>
    <row r="1277" spans="1:19" x14ac:dyDescent="0.25">
      <c r="A1277" s="97" t="s">
        <v>3886</v>
      </c>
      <c r="B1277" s="98">
        <v>104</v>
      </c>
      <c r="C1277" s="99" t="s">
        <v>3911</v>
      </c>
      <c r="D1277" s="43" t="s">
        <v>6672</v>
      </c>
      <c r="E1277" s="99"/>
      <c r="F1277" s="99"/>
      <c r="G1277" s="43" t="s">
        <v>5299</v>
      </c>
      <c r="H1277" s="43" t="s">
        <v>5300</v>
      </c>
      <c r="I1277" s="99"/>
      <c r="J1277" s="91" t="s">
        <v>6790</v>
      </c>
      <c r="K1277" s="91"/>
      <c r="L1277" s="43" t="s">
        <v>6769</v>
      </c>
      <c r="M1277" s="127">
        <v>0</v>
      </c>
      <c r="N1277" s="43" t="s">
        <v>7779</v>
      </c>
      <c r="O1277" s="43" t="s">
        <v>7784</v>
      </c>
      <c r="P1277" s="99" t="s">
        <v>5654</v>
      </c>
      <c r="Q1277" s="99" t="s">
        <v>80</v>
      </c>
      <c r="R1277" s="99"/>
      <c r="S1277" s="99"/>
    </row>
    <row r="1278" spans="1:19" x14ac:dyDescent="0.25">
      <c r="A1278" s="97" t="s">
        <v>3886</v>
      </c>
      <c r="B1278" s="98">
        <v>105</v>
      </c>
      <c r="C1278" s="99" t="s">
        <v>3912</v>
      </c>
      <c r="D1278" s="43" t="s">
        <v>6673</v>
      </c>
      <c r="E1278" s="99"/>
      <c r="F1278" s="99"/>
      <c r="G1278" s="43" t="s">
        <v>5301</v>
      </c>
      <c r="H1278" s="43" t="s">
        <v>5302</v>
      </c>
      <c r="I1278" s="99"/>
      <c r="J1278" s="91" t="s">
        <v>6790</v>
      </c>
      <c r="K1278" s="91"/>
      <c r="L1278" s="43" t="s">
        <v>6769</v>
      </c>
      <c r="M1278" s="127">
        <v>0</v>
      </c>
      <c r="N1278" s="43" t="s">
        <v>7779</v>
      </c>
      <c r="O1278" s="43" t="s">
        <v>7784</v>
      </c>
      <c r="P1278" s="99" t="s">
        <v>5654</v>
      </c>
      <c r="Q1278" s="99" t="s">
        <v>80</v>
      </c>
      <c r="R1278" s="99"/>
      <c r="S1278" s="99"/>
    </row>
    <row r="1279" spans="1:19" x14ac:dyDescent="0.25">
      <c r="A1279" s="97" t="s">
        <v>3886</v>
      </c>
      <c r="B1279" s="98">
        <v>106</v>
      </c>
      <c r="C1279" s="99" t="s">
        <v>3913</v>
      </c>
      <c r="D1279" s="43" t="s">
        <v>6674</v>
      </c>
      <c r="E1279" s="99"/>
      <c r="F1279" s="99"/>
      <c r="G1279" s="43" t="s">
        <v>5303</v>
      </c>
      <c r="H1279" s="43" t="s">
        <v>5304</v>
      </c>
      <c r="I1279" s="99"/>
      <c r="J1279" s="91" t="s">
        <v>6790</v>
      </c>
      <c r="K1279" s="91"/>
      <c r="L1279" s="43" t="s">
        <v>6769</v>
      </c>
      <c r="M1279" s="127">
        <v>0</v>
      </c>
      <c r="N1279" s="43" t="s">
        <v>7779</v>
      </c>
      <c r="O1279" s="43" t="s">
        <v>7784</v>
      </c>
      <c r="P1279" s="99" t="s">
        <v>5654</v>
      </c>
      <c r="Q1279" s="99" t="s">
        <v>80</v>
      </c>
      <c r="R1279" s="99"/>
      <c r="S1279" s="99"/>
    </row>
    <row r="1280" spans="1:19" x14ac:dyDescent="0.25">
      <c r="A1280" s="97" t="s">
        <v>3886</v>
      </c>
      <c r="B1280" s="98">
        <v>107</v>
      </c>
      <c r="C1280" s="99" t="s">
        <v>3914</v>
      </c>
      <c r="D1280" s="43" t="s">
        <v>6675</v>
      </c>
      <c r="E1280" s="99"/>
      <c r="F1280" s="99"/>
      <c r="G1280" s="43" t="s">
        <v>5305</v>
      </c>
      <c r="H1280" s="43" t="s">
        <v>5306</v>
      </c>
      <c r="I1280" s="99"/>
      <c r="J1280" s="91" t="s">
        <v>6790</v>
      </c>
      <c r="K1280" s="91"/>
      <c r="L1280" s="43" t="s">
        <v>6769</v>
      </c>
      <c r="M1280" s="127">
        <v>0</v>
      </c>
      <c r="N1280" s="43" t="s">
        <v>7779</v>
      </c>
      <c r="O1280" s="43" t="s">
        <v>7784</v>
      </c>
      <c r="P1280" s="99" t="s">
        <v>5654</v>
      </c>
      <c r="Q1280" s="99" t="s">
        <v>80</v>
      </c>
      <c r="R1280" s="99"/>
      <c r="S1280" s="99"/>
    </row>
    <row r="1281" spans="1:19" x14ac:dyDescent="0.25">
      <c r="A1281" s="97" t="s">
        <v>3886</v>
      </c>
      <c r="B1281" s="98">
        <v>108</v>
      </c>
      <c r="C1281" s="99" t="s">
        <v>3915</v>
      </c>
      <c r="D1281" s="43" t="s">
        <v>6676</v>
      </c>
      <c r="E1281" s="99"/>
      <c r="F1281" s="99"/>
      <c r="G1281" s="43" t="s">
        <v>5307</v>
      </c>
      <c r="H1281" s="43" t="s">
        <v>5308</v>
      </c>
      <c r="I1281" s="99"/>
      <c r="J1281" s="91" t="s">
        <v>6790</v>
      </c>
      <c r="K1281" s="91"/>
      <c r="L1281" s="43" t="s">
        <v>6769</v>
      </c>
      <c r="M1281" s="127">
        <v>0</v>
      </c>
      <c r="N1281" s="43" t="s">
        <v>7779</v>
      </c>
      <c r="O1281" s="43" t="s">
        <v>7784</v>
      </c>
      <c r="P1281" s="99" t="s">
        <v>5654</v>
      </c>
      <c r="Q1281" s="99" t="s">
        <v>80</v>
      </c>
      <c r="R1281" s="99"/>
      <c r="S1281" s="99"/>
    </row>
    <row r="1282" spans="1:19" x14ac:dyDescent="0.25">
      <c r="A1282" s="97" t="s">
        <v>3886</v>
      </c>
      <c r="B1282" s="98">
        <v>109</v>
      </c>
      <c r="C1282" s="99" t="s">
        <v>3916</v>
      </c>
      <c r="D1282" s="43" t="s">
        <v>6677</v>
      </c>
      <c r="E1282" s="99"/>
      <c r="F1282" s="99"/>
      <c r="G1282" s="43" t="s">
        <v>5309</v>
      </c>
      <c r="H1282" s="43" t="s">
        <v>5310</v>
      </c>
      <c r="I1282" s="99"/>
      <c r="J1282" s="91" t="s">
        <v>6790</v>
      </c>
      <c r="K1282" s="91"/>
      <c r="L1282" s="43" t="s">
        <v>6769</v>
      </c>
      <c r="M1282" s="127">
        <v>0</v>
      </c>
      <c r="N1282" s="43" t="s">
        <v>7779</v>
      </c>
      <c r="O1282" s="43" t="s">
        <v>7784</v>
      </c>
      <c r="P1282" s="99" t="s">
        <v>5654</v>
      </c>
      <c r="Q1282" s="99" t="s">
        <v>80</v>
      </c>
      <c r="R1282" s="99"/>
      <c r="S1282" s="99"/>
    </row>
    <row r="1283" spans="1:19" x14ac:dyDescent="0.25">
      <c r="A1283" s="97" t="s">
        <v>3886</v>
      </c>
      <c r="B1283" s="98"/>
      <c r="C1283" s="99" t="s">
        <v>3953</v>
      </c>
      <c r="D1283" s="43" t="s">
        <v>6678</v>
      </c>
      <c r="E1283" s="99"/>
      <c r="F1283" s="99"/>
      <c r="G1283" s="43" t="s">
        <v>5383</v>
      </c>
      <c r="H1283" s="55" t="s">
        <v>5384</v>
      </c>
      <c r="I1283" s="99"/>
      <c r="J1283" s="91" t="s">
        <v>6790</v>
      </c>
      <c r="K1283" s="91"/>
      <c r="L1283" s="43" t="s">
        <v>6769</v>
      </c>
      <c r="M1283" s="127">
        <v>0</v>
      </c>
      <c r="N1283" s="43" t="s">
        <v>7779</v>
      </c>
      <c r="O1283" s="43" t="s">
        <v>7784</v>
      </c>
      <c r="P1283" s="99" t="s">
        <v>262</v>
      </c>
      <c r="Q1283" s="99" t="s">
        <v>80</v>
      </c>
      <c r="R1283" s="99"/>
      <c r="S1283" s="99"/>
    </row>
    <row r="1284" spans="1:19" x14ac:dyDescent="0.25">
      <c r="A1284" s="97" t="s">
        <v>3886</v>
      </c>
      <c r="B1284" s="98"/>
      <c r="C1284" s="99" t="s">
        <v>3951</v>
      </c>
      <c r="D1284" s="55" t="s">
        <v>6623</v>
      </c>
      <c r="E1284" s="99"/>
      <c r="F1284" s="99"/>
      <c r="G1284" s="43" t="s">
        <v>5379</v>
      </c>
      <c r="H1284" s="43" t="s">
        <v>5380</v>
      </c>
      <c r="I1284" s="99"/>
      <c r="J1284" s="91" t="s">
        <v>6790</v>
      </c>
      <c r="K1284" s="91"/>
      <c r="L1284" s="43" t="s">
        <v>6769</v>
      </c>
      <c r="M1284" s="127">
        <v>0</v>
      </c>
      <c r="N1284" s="43" t="s">
        <v>7779</v>
      </c>
      <c r="O1284" s="43" t="s">
        <v>7784</v>
      </c>
      <c r="P1284" s="99" t="s">
        <v>262</v>
      </c>
      <c r="Q1284" s="99" t="s">
        <v>80</v>
      </c>
      <c r="R1284" s="99"/>
      <c r="S1284" s="99"/>
    </row>
    <row r="1285" spans="1:19" x14ac:dyDescent="0.25">
      <c r="A1285" s="97" t="s">
        <v>3886</v>
      </c>
      <c r="B1285" s="98"/>
      <c r="C1285" s="99" t="s">
        <v>3952</v>
      </c>
      <c r="D1285" s="55" t="s">
        <v>6624</v>
      </c>
      <c r="E1285" s="99"/>
      <c r="F1285" s="99"/>
      <c r="G1285" s="43" t="s">
        <v>5381</v>
      </c>
      <c r="H1285" s="43" t="s">
        <v>5382</v>
      </c>
      <c r="I1285" s="99"/>
      <c r="J1285" s="91" t="s">
        <v>6790</v>
      </c>
      <c r="K1285" s="91"/>
      <c r="L1285" s="43" t="s">
        <v>6769</v>
      </c>
      <c r="M1285" s="127">
        <v>0</v>
      </c>
      <c r="N1285" s="43" t="s">
        <v>7779</v>
      </c>
      <c r="O1285" s="43" t="s">
        <v>7784</v>
      </c>
      <c r="P1285" s="99" t="s">
        <v>262</v>
      </c>
      <c r="Q1285" s="99" t="s">
        <v>80</v>
      </c>
      <c r="R1285" s="99"/>
      <c r="S1285" s="99"/>
    </row>
    <row r="1286" spans="1:19" x14ac:dyDescent="0.25">
      <c r="A1286" s="97" t="s">
        <v>3886</v>
      </c>
      <c r="B1286" s="98"/>
      <c r="C1286" s="99" t="s">
        <v>3895</v>
      </c>
      <c r="D1286" s="43" t="s">
        <v>6679</v>
      </c>
      <c r="E1286" s="99"/>
      <c r="F1286" s="99"/>
      <c r="G1286" s="43" t="s">
        <v>5267</v>
      </c>
      <c r="H1286" s="43" t="s">
        <v>5268</v>
      </c>
      <c r="I1286" s="99"/>
      <c r="J1286" s="91" t="s">
        <v>6790</v>
      </c>
      <c r="K1286" s="91"/>
      <c r="L1286" s="43" t="s">
        <v>6769</v>
      </c>
      <c r="M1286" s="127">
        <v>0</v>
      </c>
      <c r="N1286" s="43" t="s">
        <v>7779</v>
      </c>
      <c r="O1286" s="43" t="s">
        <v>7784</v>
      </c>
      <c r="P1286" s="99" t="s">
        <v>5654</v>
      </c>
      <c r="Q1286" s="99" t="s">
        <v>80</v>
      </c>
      <c r="R1286" s="99"/>
      <c r="S1286" s="99"/>
    </row>
    <row r="1287" spans="1:19" x14ac:dyDescent="0.25">
      <c r="A1287" s="97" t="s">
        <v>3886</v>
      </c>
      <c r="B1287" s="98"/>
      <c r="C1287" s="99" t="s">
        <v>4009</v>
      </c>
      <c r="D1287" s="43" t="s">
        <v>6681</v>
      </c>
      <c r="E1287" s="99"/>
      <c r="F1287" s="99"/>
      <c r="G1287" s="43" t="s">
        <v>5495</v>
      </c>
      <c r="H1287" s="43" t="s">
        <v>5496</v>
      </c>
      <c r="I1287" s="99"/>
      <c r="J1287" s="91" t="s">
        <v>6790</v>
      </c>
      <c r="K1287" s="91"/>
      <c r="L1287" s="43" t="s">
        <v>6769</v>
      </c>
      <c r="M1287" s="127">
        <v>0</v>
      </c>
      <c r="N1287" s="43" t="s">
        <v>7779</v>
      </c>
      <c r="O1287" s="43" t="s">
        <v>7784</v>
      </c>
      <c r="P1287" s="99" t="s">
        <v>262</v>
      </c>
      <c r="Q1287" s="99" t="s">
        <v>80</v>
      </c>
      <c r="R1287" s="99"/>
      <c r="S1287" s="99"/>
    </row>
    <row r="1288" spans="1:19" x14ac:dyDescent="0.25">
      <c r="A1288" s="97" t="s">
        <v>3886</v>
      </c>
      <c r="B1288" s="98"/>
      <c r="C1288" s="99" t="s">
        <v>4010</v>
      </c>
      <c r="D1288" s="43" t="s">
        <v>6680</v>
      </c>
      <c r="E1288" s="99"/>
      <c r="F1288" s="99"/>
      <c r="G1288" s="43" t="s">
        <v>5497</v>
      </c>
      <c r="H1288" s="43" t="s">
        <v>5498</v>
      </c>
      <c r="I1288" s="99"/>
      <c r="J1288" s="91" t="s">
        <v>6790</v>
      </c>
      <c r="K1288" s="91"/>
      <c r="L1288" s="43" t="s">
        <v>6769</v>
      </c>
      <c r="M1288" s="127">
        <v>0</v>
      </c>
      <c r="N1288" s="43" t="s">
        <v>7779</v>
      </c>
      <c r="O1288" s="43" t="s">
        <v>7784</v>
      </c>
      <c r="P1288" s="99" t="s">
        <v>262</v>
      </c>
      <c r="Q1288" s="99" t="s">
        <v>80</v>
      </c>
      <c r="R1288" s="99"/>
      <c r="S1288" s="99"/>
    </row>
    <row r="1289" spans="1:19" x14ac:dyDescent="0.25">
      <c r="A1289" s="97" t="s">
        <v>3886</v>
      </c>
      <c r="B1289" s="98"/>
      <c r="C1289" s="99" t="s">
        <v>4007</v>
      </c>
      <c r="D1289" s="43" t="s">
        <v>6278</v>
      </c>
      <c r="E1289" s="99"/>
      <c r="F1289" s="99"/>
      <c r="G1289" s="43" t="s">
        <v>5491</v>
      </c>
      <c r="H1289" s="43" t="s">
        <v>5492</v>
      </c>
      <c r="I1289" s="99"/>
      <c r="J1289" s="91" t="s">
        <v>6790</v>
      </c>
      <c r="K1289" s="91"/>
      <c r="L1289" s="43" t="s">
        <v>6769</v>
      </c>
      <c r="M1289" s="127">
        <v>0</v>
      </c>
      <c r="N1289" s="43" t="s">
        <v>7779</v>
      </c>
      <c r="O1289" s="43" t="s">
        <v>7784</v>
      </c>
      <c r="P1289" s="99" t="s">
        <v>262</v>
      </c>
      <c r="Q1289" s="99" t="s">
        <v>80</v>
      </c>
      <c r="R1289" s="99"/>
      <c r="S1289" s="99"/>
    </row>
    <row r="1290" spans="1:19" x14ac:dyDescent="0.25">
      <c r="A1290" s="97" t="s">
        <v>3886</v>
      </c>
      <c r="B1290" s="98"/>
      <c r="C1290" s="99" t="s">
        <v>3976</v>
      </c>
      <c r="D1290" s="43" t="s">
        <v>6682</v>
      </c>
      <c r="E1290" s="99"/>
      <c r="F1290" s="99"/>
      <c r="G1290" s="43" t="s">
        <v>5429</v>
      </c>
      <c r="H1290" s="43" t="s">
        <v>5430</v>
      </c>
      <c r="I1290" s="99"/>
      <c r="J1290" s="91" t="s">
        <v>6790</v>
      </c>
      <c r="K1290" s="91"/>
      <c r="L1290" s="43" t="s">
        <v>6769</v>
      </c>
      <c r="M1290" s="127">
        <v>0</v>
      </c>
      <c r="N1290" s="43" t="s">
        <v>7779</v>
      </c>
      <c r="O1290" s="43" t="s">
        <v>7784</v>
      </c>
      <c r="P1290" s="99" t="s">
        <v>262</v>
      </c>
      <c r="Q1290" s="99" t="s">
        <v>80</v>
      </c>
      <c r="R1290" s="99"/>
      <c r="S1290" s="99"/>
    </row>
    <row r="1291" spans="1:19" x14ac:dyDescent="0.25">
      <c r="A1291" s="97" t="s">
        <v>3886</v>
      </c>
      <c r="B1291" s="98"/>
      <c r="C1291" s="99" t="s">
        <v>4008</v>
      </c>
      <c r="D1291" s="43" t="s">
        <v>6686</v>
      </c>
      <c r="E1291" s="99"/>
      <c r="F1291" s="99"/>
      <c r="G1291" s="43" t="s">
        <v>5493</v>
      </c>
      <c r="H1291" s="43" t="s">
        <v>5494</v>
      </c>
      <c r="I1291" s="99"/>
      <c r="J1291" s="91" t="s">
        <v>6790</v>
      </c>
      <c r="K1291" s="91"/>
      <c r="L1291" s="43" t="s">
        <v>6769</v>
      </c>
      <c r="M1291" s="127">
        <v>0</v>
      </c>
      <c r="N1291" s="43" t="s">
        <v>7779</v>
      </c>
      <c r="O1291" s="43" t="s">
        <v>7784</v>
      </c>
      <c r="P1291" s="99" t="s">
        <v>262</v>
      </c>
      <c r="Q1291" s="99" t="s">
        <v>80</v>
      </c>
      <c r="R1291" s="99"/>
      <c r="S1291" s="99"/>
    </row>
    <row r="1292" spans="1:19" x14ac:dyDescent="0.25">
      <c r="A1292" s="97" t="s">
        <v>3886</v>
      </c>
      <c r="B1292" s="98"/>
      <c r="C1292" s="99" t="s">
        <v>3977</v>
      </c>
      <c r="D1292" s="43" t="s">
        <v>6687</v>
      </c>
      <c r="E1292" s="99"/>
      <c r="F1292" s="99"/>
      <c r="G1292" s="43" t="s">
        <v>5431</v>
      </c>
      <c r="H1292" s="43" t="s">
        <v>5432</v>
      </c>
      <c r="I1292" s="99"/>
      <c r="J1292" s="91" t="s">
        <v>6790</v>
      </c>
      <c r="K1292" s="91"/>
      <c r="L1292" s="43" t="s">
        <v>6769</v>
      </c>
      <c r="M1292" s="127">
        <v>0</v>
      </c>
      <c r="N1292" s="43" t="s">
        <v>7779</v>
      </c>
      <c r="O1292" s="43" t="s">
        <v>7784</v>
      </c>
      <c r="P1292" s="99" t="s">
        <v>262</v>
      </c>
      <c r="Q1292" s="99" t="s">
        <v>80</v>
      </c>
      <c r="R1292" s="99"/>
      <c r="S1292" s="99"/>
    </row>
    <row r="1293" spans="1:19" x14ac:dyDescent="0.25">
      <c r="A1293" s="97" t="s">
        <v>3886</v>
      </c>
      <c r="B1293" s="98"/>
      <c r="C1293" s="99" t="s">
        <v>4011</v>
      </c>
      <c r="D1293" s="43" t="s">
        <v>6683</v>
      </c>
      <c r="E1293" s="99"/>
      <c r="F1293" s="99"/>
      <c r="G1293" s="43" t="s">
        <v>5499</v>
      </c>
      <c r="H1293" s="43" t="s">
        <v>5500</v>
      </c>
      <c r="I1293" s="99"/>
      <c r="J1293" s="91" t="s">
        <v>6790</v>
      </c>
      <c r="K1293" s="91"/>
      <c r="L1293" s="43" t="s">
        <v>6769</v>
      </c>
      <c r="M1293" s="127">
        <v>0</v>
      </c>
      <c r="N1293" s="43" t="s">
        <v>7779</v>
      </c>
      <c r="O1293" s="43" t="s">
        <v>7784</v>
      </c>
      <c r="P1293" s="99" t="s">
        <v>262</v>
      </c>
      <c r="Q1293" s="99" t="s">
        <v>80</v>
      </c>
      <c r="R1293" s="99"/>
      <c r="S1293" s="99"/>
    </row>
    <row r="1294" spans="1:19" x14ac:dyDescent="0.25">
      <c r="A1294" s="97" t="s">
        <v>3886</v>
      </c>
      <c r="B1294" s="98"/>
      <c r="C1294" s="99" t="s">
        <v>4012</v>
      </c>
      <c r="D1294" s="43" t="s">
        <v>6684</v>
      </c>
      <c r="E1294" s="99"/>
      <c r="F1294" s="99"/>
      <c r="G1294" s="43" t="s">
        <v>5501</v>
      </c>
      <c r="H1294" s="43" t="s">
        <v>5502</v>
      </c>
      <c r="I1294" s="99"/>
      <c r="J1294" s="91" t="s">
        <v>6790</v>
      </c>
      <c r="K1294" s="91"/>
      <c r="L1294" s="43" t="s">
        <v>6769</v>
      </c>
      <c r="M1294" s="127">
        <v>0</v>
      </c>
      <c r="N1294" s="43" t="s">
        <v>7779</v>
      </c>
      <c r="O1294" s="43" t="s">
        <v>7784</v>
      </c>
      <c r="P1294" s="99" t="s">
        <v>262</v>
      </c>
      <c r="Q1294" s="99" t="s">
        <v>80</v>
      </c>
      <c r="R1294" s="99"/>
      <c r="S1294" s="99"/>
    </row>
    <row r="1295" spans="1:19" x14ac:dyDescent="0.25">
      <c r="A1295" s="97" t="s">
        <v>3886</v>
      </c>
      <c r="B1295" s="98"/>
      <c r="C1295" s="99" t="s">
        <v>3928</v>
      </c>
      <c r="D1295" s="43" t="s">
        <v>6279</v>
      </c>
      <c r="E1295" s="99"/>
      <c r="F1295" s="99"/>
      <c r="G1295" s="43" t="s">
        <v>5333</v>
      </c>
      <c r="H1295" s="43" t="s">
        <v>5334</v>
      </c>
      <c r="I1295" s="99"/>
      <c r="J1295" s="91" t="s">
        <v>6790</v>
      </c>
      <c r="K1295" s="91"/>
      <c r="L1295" s="43" t="s">
        <v>6769</v>
      </c>
      <c r="M1295" s="127">
        <v>0</v>
      </c>
      <c r="N1295" s="43" t="s">
        <v>7779</v>
      </c>
      <c r="O1295" s="43" t="s">
        <v>7784</v>
      </c>
      <c r="P1295" s="99" t="s">
        <v>262</v>
      </c>
      <c r="Q1295" s="99" t="s">
        <v>80</v>
      </c>
      <c r="R1295" s="99"/>
      <c r="S1295" s="99"/>
    </row>
    <row r="1296" spans="1:19" x14ac:dyDescent="0.25">
      <c r="A1296" s="97" t="s">
        <v>3886</v>
      </c>
      <c r="B1296" s="98"/>
      <c r="C1296" s="99" t="s">
        <v>3978</v>
      </c>
      <c r="D1296" s="43" t="s">
        <v>6685</v>
      </c>
      <c r="E1296" s="99"/>
      <c r="F1296" s="99"/>
      <c r="G1296" s="43" t="s">
        <v>5433</v>
      </c>
      <c r="H1296" s="43" t="s">
        <v>5434</v>
      </c>
      <c r="I1296" s="99"/>
      <c r="J1296" s="91" t="s">
        <v>6790</v>
      </c>
      <c r="K1296" s="91"/>
      <c r="L1296" s="43" t="s">
        <v>6769</v>
      </c>
      <c r="M1296" s="127">
        <v>0</v>
      </c>
      <c r="N1296" s="43" t="s">
        <v>7779</v>
      </c>
      <c r="O1296" s="43" t="s">
        <v>7784</v>
      </c>
      <c r="P1296" s="99" t="s">
        <v>262</v>
      </c>
      <c r="Q1296" s="99" t="s">
        <v>80</v>
      </c>
      <c r="R1296" s="99"/>
      <c r="S1296" s="99"/>
    </row>
    <row r="1297" spans="1:19" x14ac:dyDescent="0.25">
      <c r="A1297" s="97" t="s">
        <v>3886</v>
      </c>
      <c r="B1297" s="98"/>
      <c r="C1297" s="99" t="s">
        <v>3929</v>
      </c>
      <c r="D1297" s="43" t="s">
        <v>6688</v>
      </c>
      <c r="E1297" s="99"/>
      <c r="F1297" s="99"/>
      <c r="G1297" s="43" t="s">
        <v>5335</v>
      </c>
      <c r="H1297" s="43" t="s">
        <v>5336</v>
      </c>
      <c r="I1297" s="99"/>
      <c r="J1297" s="91" t="s">
        <v>6790</v>
      </c>
      <c r="K1297" s="91"/>
      <c r="L1297" s="43" t="s">
        <v>6769</v>
      </c>
      <c r="M1297" s="127">
        <v>0</v>
      </c>
      <c r="N1297" s="43" t="s">
        <v>7779</v>
      </c>
      <c r="O1297" s="43" t="s">
        <v>7784</v>
      </c>
      <c r="P1297" s="99" t="s">
        <v>262</v>
      </c>
      <c r="Q1297" s="99" t="s">
        <v>80</v>
      </c>
      <c r="R1297" s="99"/>
      <c r="S1297" s="99"/>
    </row>
    <row r="1298" spans="1:19" x14ac:dyDescent="0.25">
      <c r="A1298" s="97" t="s">
        <v>3886</v>
      </c>
      <c r="B1298" s="98"/>
      <c r="C1298" s="99" t="s">
        <v>3979</v>
      </c>
      <c r="D1298" s="43" t="s">
        <v>6689</v>
      </c>
      <c r="E1298" s="99"/>
      <c r="F1298" s="99"/>
      <c r="G1298" s="43" t="s">
        <v>5435</v>
      </c>
      <c r="H1298" s="43" t="s">
        <v>5436</v>
      </c>
      <c r="I1298" s="99"/>
      <c r="J1298" s="91" t="s">
        <v>6790</v>
      </c>
      <c r="K1298" s="91"/>
      <c r="L1298" s="43" t="s">
        <v>6769</v>
      </c>
      <c r="M1298" s="127">
        <v>0</v>
      </c>
      <c r="N1298" s="43" t="s">
        <v>7779</v>
      </c>
      <c r="O1298" s="43" t="s">
        <v>7784</v>
      </c>
      <c r="P1298" s="99" t="s">
        <v>262</v>
      </c>
      <c r="Q1298" s="99" t="s">
        <v>80</v>
      </c>
      <c r="R1298" s="99"/>
      <c r="S1298" s="99"/>
    </row>
    <row r="1299" spans="1:19" x14ac:dyDescent="0.25">
      <c r="A1299" s="97" t="s">
        <v>3886</v>
      </c>
      <c r="B1299" s="98"/>
      <c r="C1299" s="99" t="s">
        <v>4013</v>
      </c>
      <c r="D1299" s="43" t="s">
        <v>6690</v>
      </c>
      <c r="E1299" s="99"/>
      <c r="F1299" s="99"/>
      <c r="G1299" s="43" t="s">
        <v>5503</v>
      </c>
      <c r="H1299" s="43" t="s">
        <v>5504</v>
      </c>
      <c r="I1299" s="99"/>
      <c r="J1299" s="91" t="s">
        <v>6790</v>
      </c>
      <c r="K1299" s="91"/>
      <c r="L1299" s="43" t="s">
        <v>6769</v>
      </c>
      <c r="M1299" s="127">
        <v>0</v>
      </c>
      <c r="N1299" s="43" t="s">
        <v>7779</v>
      </c>
      <c r="O1299" s="43" t="s">
        <v>7784</v>
      </c>
      <c r="P1299" s="99" t="s">
        <v>262</v>
      </c>
      <c r="Q1299" s="99" t="s">
        <v>80</v>
      </c>
      <c r="R1299" s="99"/>
      <c r="S1299" s="99"/>
    </row>
    <row r="1300" spans="1:19" x14ac:dyDescent="0.25">
      <c r="A1300" s="97" t="s">
        <v>3886</v>
      </c>
      <c r="B1300" s="98"/>
      <c r="C1300" s="99" t="s">
        <v>4014</v>
      </c>
      <c r="D1300" s="43" t="s">
        <v>6691</v>
      </c>
      <c r="E1300" s="99"/>
      <c r="F1300" s="99"/>
      <c r="G1300" s="43" t="s">
        <v>5505</v>
      </c>
      <c r="H1300" s="43" t="s">
        <v>5506</v>
      </c>
      <c r="I1300" s="99"/>
      <c r="J1300" s="91" t="s">
        <v>6790</v>
      </c>
      <c r="K1300" s="91"/>
      <c r="L1300" s="43" t="s">
        <v>6769</v>
      </c>
      <c r="M1300" s="127">
        <v>0</v>
      </c>
      <c r="N1300" s="43" t="s">
        <v>7779</v>
      </c>
      <c r="O1300" s="43" t="s">
        <v>7784</v>
      </c>
      <c r="P1300" s="99" t="s">
        <v>262</v>
      </c>
      <c r="Q1300" s="99" t="s">
        <v>80</v>
      </c>
      <c r="R1300" s="99"/>
      <c r="S1300" s="99"/>
    </row>
    <row r="1301" spans="1:19" x14ac:dyDescent="0.25">
      <c r="A1301" s="97" t="s">
        <v>3886</v>
      </c>
      <c r="B1301" s="98"/>
      <c r="C1301" s="99" t="s">
        <v>3995</v>
      </c>
      <c r="D1301" s="43" t="s">
        <v>6692</v>
      </c>
      <c r="E1301" s="99"/>
      <c r="F1301" s="99"/>
      <c r="G1301" s="43" t="s">
        <v>5467</v>
      </c>
      <c r="H1301" s="43" t="s">
        <v>5468</v>
      </c>
      <c r="I1301" s="99"/>
      <c r="J1301" s="91" t="s">
        <v>6790</v>
      </c>
      <c r="K1301" s="91"/>
      <c r="L1301" s="43" t="s">
        <v>6769</v>
      </c>
      <c r="M1301" s="127">
        <v>0</v>
      </c>
      <c r="N1301" s="43" t="s">
        <v>7779</v>
      </c>
      <c r="O1301" s="43" t="s">
        <v>7784</v>
      </c>
      <c r="P1301" s="99" t="s">
        <v>262</v>
      </c>
      <c r="Q1301" s="99" t="s">
        <v>80</v>
      </c>
      <c r="R1301" s="99"/>
      <c r="S1301" s="99"/>
    </row>
    <row r="1302" spans="1:19" x14ac:dyDescent="0.25">
      <c r="A1302" s="97" t="s">
        <v>3886</v>
      </c>
      <c r="B1302" s="98"/>
      <c r="C1302" s="99" t="s">
        <v>3996</v>
      </c>
      <c r="D1302" s="43" t="s">
        <v>6693</v>
      </c>
      <c r="E1302" s="99"/>
      <c r="F1302" s="99"/>
      <c r="G1302" s="43" t="s">
        <v>5469</v>
      </c>
      <c r="H1302" s="55" t="s">
        <v>5470</v>
      </c>
      <c r="I1302" s="99"/>
      <c r="J1302" s="91" t="s">
        <v>6790</v>
      </c>
      <c r="K1302" s="91"/>
      <c r="L1302" s="43" t="s">
        <v>6769</v>
      </c>
      <c r="M1302" s="127">
        <v>0</v>
      </c>
      <c r="N1302" s="43" t="s">
        <v>7779</v>
      </c>
      <c r="O1302" s="43" t="s">
        <v>7784</v>
      </c>
      <c r="P1302" s="99" t="s">
        <v>262</v>
      </c>
      <c r="Q1302" s="99" t="s">
        <v>80</v>
      </c>
      <c r="R1302" s="99"/>
      <c r="S1302" s="99"/>
    </row>
    <row r="1303" spans="1:19" x14ac:dyDescent="0.25">
      <c r="A1303" s="97" t="s">
        <v>3886</v>
      </c>
      <c r="B1303" s="98"/>
      <c r="C1303" s="99" t="s">
        <v>3931</v>
      </c>
      <c r="D1303" s="43" t="s">
        <v>6625</v>
      </c>
      <c r="E1303" s="99"/>
      <c r="F1303" s="99"/>
      <c r="G1303" s="43" t="s">
        <v>5339</v>
      </c>
      <c r="H1303" s="43" t="s">
        <v>5340</v>
      </c>
      <c r="I1303" s="99"/>
      <c r="J1303" s="91" t="s">
        <v>6790</v>
      </c>
      <c r="K1303" s="91"/>
      <c r="L1303" s="43" t="s">
        <v>6769</v>
      </c>
      <c r="M1303" s="127">
        <v>0</v>
      </c>
      <c r="N1303" s="43" t="s">
        <v>7779</v>
      </c>
      <c r="O1303" s="43" t="s">
        <v>7784</v>
      </c>
      <c r="P1303" s="99" t="s">
        <v>262</v>
      </c>
      <c r="Q1303" s="99" t="s">
        <v>80</v>
      </c>
      <c r="R1303" s="99"/>
      <c r="S1303" s="99"/>
    </row>
    <row r="1304" spans="1:19" x14ac:dyDescent="0.25">
      <c r="A1304" s="97" t="s">
        <v>3886</v>
      </c>
      <c r="B1304" s="98"/>
      <c r="C1304" s="99" t="s">
        <v>3934</v>
      </c>
      <c r="D1304" s="43" t="s">
        <v>6626</v>
      </c>
      <c r="E1304" s="99"/>
      <c r="F1304" s="99"/>
      <c r="G1304" s="43" t="s">
        <v>5345</v>
      </c>
      <c r="H1304" s="43" t="s">
        <v>5346</v>
      </c>
      <c r="I1304" s="99"/>
      <c r="J1304" s="91" t="s">
        <v>6790</v>
      </c>
      <c r="K1304" s="91"/>
      <c r="L1304" s="43" t="s">
        <v>6769</v>
      </c>
      <c r="M1304" s="127">
        <v>0</v>
      </c>
      <c r="N1304" s="43" t="s">
        <v>7779</v>
      </c>
      <c r="O1304" s="43" t="s">
        <v>7784</v>
      </c>
      <c r="P1304" s="99" t="s">
        <v>262</v>
      </c>
      <c r="Q1304" s="99" t="s">
        <v>80</v>
      </c>
      <c r="R1304" s="99"/>
      <c r="S1304" s="99"/>
    </row>
    <row r="1305" spans="1:19" x14ac:dyDescent="0.25">
      <c r="A1305" s="97" t="s">
        <v>3886</v>
      </c>
      <c r="B1305" s="98"/>
      <c r="C1305" s="99" t="s">
        <v>3930</v>
      </c>
      <c r="D1305" s="43" t="s">
        <v>6694</v>
      </c>
      <c r="E1305" s="99"/>
      <c r="F1305" s="99"/>
      <c r="G1305" s="43" t="s">
        <v>5337</v>
      </c>
      <c r="H1305" s="43" t="s">
        <v>5338</v>
      </c>
      <c r="I1305" s="99"/>
      <c r="J1305" s="91" t="s">
        <v>6790</v>
      </c>
      <c r="K1305" s="91"/>
      <c r="L1305" s="43" t="s">
        <v>6769</v>
      </c>
      <c r="M1305" s="127">
        <v>0</v>
      </c>
      <c r="N1305" s="43" t="s">
        <v>7779</v>
      </c>
      <c r="O1305" s="43" t="s">
        <v>7784</v>
      </c>
      <c r="P1305" s="99" t="s">
        <v>262</v>
      </c>
      <c r="Q1305" s="99" t="s">
        <v>80</v>
      </c>
      <c r="R1305" s="99"/>
      <c r="S1305" s="99"/>
    </row>
    <row r="1306" spans="1:19" x14ac:dyDescent="0.25">
      <c r="A1306" s="97" t="s">
        <v>3886</v>
      </c>
      <c r="B1306" s="98"/>
      <c r="C1306" s="99" t="s">
        <v>3937</v>
      </c>
      <c r="D1306" s="43" t="s">
        <v>6627</v>
      </c>
      <c r="E1306" s="99"/>
      <c r="F1306" s="99"/>
      <c r="G1306" s="43" t="s">
        <v>5351</v>
      </c>
      <c r="H1306" s="43" t="s">
        <v>5352</v>
      </c>
      <c r="I1306" s="99"/>
      <c r="J1306" s="91" t="s">
        <v>6790</v>
      </c>
      <c r="K1306" s="91"/>
      <c r="L1306" s="43" t="s">
        <v>6769</v>
      </c>
      <c r="M1306" s="127">
        <v>0</v>
      </c>
      <c r="N1306" s="43" t="s">
        <v>7779</v>
      </c>
      <c r="O1306" s="43" t="s">
        <v>7784</v>
      </c>
      <c r="P1306" s="99" t="s">
        <v>262</v>
      </c>
      <c r="Q1306" s="99" t="s">
        <v>80</v>
      </c>
      <c r="R1306" s="99"/>
      <c r="S1306" s="99"/>
    </row>
    <row r="1307" spans="1:19" x14ac:dyDescent="0.25">
      <c r="A1307" s="97" t="s">
        <v>3886</v>
      </c>
      <c r="B1307" s="98"/>
      <c r="C1307" s="99" t="s">
        <v>3938</v>
      </c>
      <c r="D1307" s="43" t="s">
        <v>6628</v>
      </c>
      <c r="E1307" s="99"/>
      <c r="F1307" s="99"/>
      <c r="G1307" s="43" t="s">
        <v>5353</v>
      </c>
      <c r="H1307" s="43" t="s">
        <v>5354</v>
      </c>
      <c r="I1307" s="99"/>
      <c r="J1307" s="91" t="s">
        <v>6790</v>
      </c>
      <c r="K1307" s="91"/>
      <c r="L1307" s="43" t="s">
        <v>6769</v>
      </c>
      <c r="M1307" s="127">
        <v>0</v>
      </c>
      <c r="N1307" s="43" t="s">
        <v>7779</v>
      </c>
      <c r="O1307" s="43" t="s">
        <v>7784</v>
      </c>
      <c r="P1307" s="99" t="s">
        <v>262</v>
      </c>
      <c r="Q1307" s="99" t="s">
        <v>80</v>
      </c>
      <c r="R1307" s="99"/>
      <c r="S1307" s="99"/>
    </row>
    <row r="1308" spans="1:19" x14ac:dyDescent="0.25">
      <c r="A1308" s="97" t="s">
        <v>3886</v>
      </c>
      <c r="B1308" s="98"/>
      <c r="C1308" s="99" t="s">
        <v>3941</v>
      </c>
      <c r="D1308" s="43" t="s">
        <v>6629</v>
      </c>
      <c r="E1308" s="99"/>
      <c r="F1308" s="99"/>
      <c r="G1308" s="43" t="s">
        <v>5359</v>
      </c>
      <c r="H1308" s="43" t="s">
        <v>5360</v>
      </c>
      <c r="I1308" s="99"/>
      <c r="J1308" s="91" t="s">
        <v>6790</v>
      </c>
      <c r="K1308" s="91"/>
      <c r="L1308" s="43" t="s">
        <v>6769</v>
      </c>
      <c r="M1308" s="127">
        <v>0</v>
      </c>
      <c r="N1308" s="43" t="s">
        <v>7779</v>
      </c>
      <c r="O1308" s="43" t="s">
        <v>7784</v>
      </c>
      <c r="P1308" s="99" t="s">
        <v>262</v>
      </c>
      <c r="Q1308" s="99" t="s">
        <v>80</v>
      </c>
      <c r="R1308" s="99"/>
      <c r="S1308" s="99"/>
    </row>
    <row r="1309" spans="1:19" x14ac:dyDescent="0.25">
      <c r="A1309" s="97" t="s">
        <v>3886</v>
      </c>
      <c r="B1309" s="98"/>
      <c r="C1309" s="99" t="s">
        <v>3942</v>
      </c>
      <c r="D1309" s="43" t="s">
        <v>6630</v>
      </c>
      <c r="E1309" s="99"/>
      <c r="F1309" s="99"/>
      <c r="G1309" s="43" t="s">
        <v>5361</v>
      </c>
      <c r="H1309" s="43" t="s">
        <v>5362</v>
      </c>
      <c r="I1309" s="99"/>
      <c r="J1309" s="91" t="s">
        <v>6790</v>
      </c>
      <c r="K1309" s="91"/>
      <c r="L1309" s="43" t="s">
        <v>6769</v>
      </c>
      <c r="M1309" s="127">
        <v>0</v>
      </c>
      <c r="N1309" s="43" t="s">
        <v>7779</v>
      </c>
      <c r="O1309" s="43" t="s">
        <v>7784</v>
      </c>
      <c r="P1309" s="99" t="s">
        <v>262</v>
      </c>
      <c r="Q1309" s="99" t="s">
        <v>80</v>
      </c>
      <c r="R1309" s="99"/>
      <c r="S1309" s="99"/>
    </row>
    <row r="1310" spans="1:19" x14ac:dyDescent="0.25">
      <c r="A1310" s="97" t="s">
        <v>3886</v>
      </c>
      <c r="B1310" s="98"/>
      <c r="C1310" s="99" t="s">
        <v>3944</v>
      </c>
      <c r="D1310" s="43" t="s">
        <v>6631</v>
      </c>
      <c r="E1310" s="99"/>
      <c r="F1310" s="99"/>
      <c r="G1310" s="43" t="s">
        <v>5365</v>
      </c>
      <c r="H1310" s="43" t="s">
        <v>5366</v>
      </c>
      <c r="I1310" s="99"/>
      <c r="J1310" s="91" t="s">
        <v>6790</v>
      </c>
      <c r="K1310" s="91"/>
      <c r="L1310" s="43" t="s">
        <v>6769</v>
      </c>
      <c r="M1310" s="127">
        <v>0</v>
      </c>
      <c r="N1310" s="43" t="s">
        <v>7779</v>
      </c>
      <c r="O1310" s="43" t="s">
        <v>7784</v>
      </c>
      <c r="P1310" s="99" t="s">
        <v>262</v>
      </c>
      <c r="Q1310" s="99" t="s">
        <v>80</v>
      </c>
      <c r="R1310" s="99"/>
      <c r="S1310" s="99"/>
    </row>
    <row r="1311" spans="1:19" x14ac:dyDescent="0.25">
      <c r="A1311" s="97" t="s">
        <v>3886</v>
      </c>
      <c r="B1311" s="98"/>
      <c r="C1311" s="99" t="s">
        <v>3935</v>
      </c>
      <c r="D1311" s="43" t="s">
        <v>6632</v>
      </c>
      <c r="E1311" s="99"/>
      <c r="F1311" s="99"/>
      <c r="G1311" s="43" t="s">
        <v>5347</v>
      </c>
      <c r="H1311" s="43" t="s">
        <v>5348</v>
      </c>
      <c r="I1311" s="99"/>
      <c r="J1311" s="91" t="s">
        <v>6790</v>
      </c>
      <c r="K1311" s="91"/>
      <c r="L1311" s="43" t="s">
        <v>6769</v>
      </c>
      <c r="M1311" s="127">
        <v>0</v>
      </c>
      <c r="N1311" s="43" t="s">
        <v>7779</v>
      </c>
      <c r="O1311" s="43" t="s">
        <v>7784</v>
      </c>
      <c r="P1311" s="99" t="s">
        <v>262</v>
      </c>
      <c r="Q1311" s="99" t="s">
        <v>80</v>
      </c>
      <c r="R1311" s="99"/>
      <c r="S1311" s="99"/>
    </row>
    <row r="1312" spans="1:19" x14ac:dyDescent="0.25">
      <c r="A1312" s="97" t="s">
        <v>3886</v>
      </c>
      <c r="B1312" s="98"/>
      <c r="C1312" s="99" t="s">
        <v>3989</v>
      </c>
      <c r="D1312" s="43" t="s">
        <v>6696</v>
      </c>
      <c r="E1312" s="99"/>
      <c r="F1312" s="99"/>
      <c r="G1312" s="43" t="s">
        <v>5455</v>
      </c>
      <c r="H1312" s="43" t="s">
        <v>5456</v>
      </c>
      <c r="I1312" s="99"/>
      <c r="J1312" s="91" t="s">
        <v>6790</v>
      </c>
      <c r="K1312" s="91"/>
      <c r="L1312" s="99" t="s">
        <v>6769</v>
      </c>
      <c r="M1312" s="100">
        <v>0</v>
      </c>
      <c r="N1312" s="99" t="s">
        <v>7779</v>
      </c>
      <c r="O1312" s="99" t="s">
        <v>7784</v>
      </c>
      <c r="P1312" s="99" t="s">
        <v>100</v>
      </c>
      <c r="Q1312" s="99" t="s">
        <v>80</v>
      </c>
      <c r="R1312" s="99"/>
      <c r="S1312" s="99"/>
    </row>
    <row r="1313" spans="1:19" x14ac:dyDescent="0.25">
      <c r="A1313" s="97" t="s">
        <v>3886</v>
      </c>
      <c r="B1313" s="98"/>
      <c r="C1313" s="99" t="s">
        <v>3988</v>
      </c>
      <c r="D1313" s="43" t="s">
        <v>6695</v>
      </c>
      <c r="E1313" s="99"/>
      <c r="F1313" s="99"/>
      <c r="G1313" s="43" t="s">
        <v>5453</v>
      </c>
      <c r="H1313" s="43" t="s">
        <v>5454</v>
      </c>
      <c r="I1313" s="99"/>
      <c r="J1313" s="91" t="s">
        <v>6790</v>
      </c>
      <c r="K1313" s="91"/>
      <c r="L1313" s="99" t="s">
        <v>6769</v>
      </c>
      <c r="M1313" s="100">
        <v>0</v>
      </c>
      <c r="N1313" s="99" t="s">
        <v>7779</v>
      </c>
      <c r="O1313" s="99" t="s">
        <v>7784</v>
      </c>
      <c r="P1313" s="99" t="s">
        <v>100</v>
      </c>
      <c r="Q1313" s="99" t="s">
        <v>80</v>
      </c>
      <c r="R1313" s="99"/>
      <c r="S1313" s="99"/>
    </row>
    <row r="1314" spans="1:19" x14ac:dyDescent="0.25">
      <c r="A1314" s="97" t="s">
        <v>3886</v>
      </c>
      <c r="B1314" s="98"/>
      <c r="C1314" s="99" t="s">
        <v>3990</v>
      </c>
      <c r="D1314" s="43" t="s">
        <v>6697</v>
      </c>
      <c r="E1314" s="99"/>
      <c r="F1314" s="99"/>
      <c r="G1314" s="43" t="s">
        <v>5457</v>
      </c>
      <c r="H1314" s="43" t="s">
        <v>5458</v>
      </c>
      <c r="I1314" s="99"/>
      <c r="J1314" s="91" t="s">
        <v>6790</v>
      </c>
      <c r="K1314" s="91"/>
      <c r="L1314" s="99" t="s">
        <v>6769</v>
      </c>
      <c r="M1314" s="100">
        <v>0</v>
      </c>
      <c r="N1314" s="99" t="s">
        <v>7779</v>
      </c>
      <c r="O1314" s="99" t="s">
        <v>7784</v>
      </c>
      <c r="P1314" s="99" t="s">
        <v>100</v>
      </c>
      <c r="Q1314" s="99" t="s">
        <v>80</v>
      </c>
      <c r="R1314" s="99"/>
      <c r="S1314" s="99"/>
    </row>
    <row r="1315" spans="1:19" x14ac:dyDescent="0.25">
      <c r="A1315" s="97" t="s">
        <v>3886</v>
      </c>
      <c r="B1315" s="98"/>
      <c r="C1315" s="99" t="s">
        <v>3927</v>
      </c>
      <c r="D1315" s="43" t="s">
        <v>6633</v>
      </c>
      <c r="E1315" s="99"/>
      <c r="F1315" s="99"/>
      <c r="G1315" s="43" t="s">
        <v>5331</v>
      </c>
      <c r="H1315" s="43" t="s">
        <v>5332</v>
      </c>
      <c r="I1315" s="99"/>
      <c r="J1315" s="91" t="s">
        <v>6790</v>
      </c>
      <c r="K1315" s="91"/>
      <c r="L1315" s="43" t="s">
        <v>6769</v>
      </c>
      <c r="M1315" s="127">
        <v>0</v>
      </c>
      <c r="N1315" s="43" t="s">
        <v>7779</v>
      </c>
      <c r="O1315" s="43" t="s">
        <v>7784</v>
      </c>
      <c r="P1315" s="99" t="s">
        <v>262</v>
      </c>
      <c r="Q1315" s="99" t="s">
        <v>80</v>
      </c>
      <c r="R1315" s="99"/>
      <c r="S1315" s="99"/>
    </row>
    <row r="1316" spans="1:19" x14ac:dyDescent="0.25">
      <c r="A1316" s="97" t="s">
        <v>3886</v>
      </c>
      <c r="B1316" s="98"/>
      <c r="C1316" s="99" t="s">
        <v>3947</v>
      </c>
      <c r="D1316" s="43" t="s">
        <v>6698</v>
      </c>
      <c r="E1316" s="99"/>
      <c r="F1316" s="99"/>
      <c r="G1316" s="43" t="s">
        <v>5371</v>
      </c>
      <c r="H1316" s="43" t="s">
        <v>5372</v>
      </c>
      <c r="I1316" s="99"/>
      <c r="J1316" s="91" t="s">
        <v>6790</v>
      </c>
      <c r="K1316" s="91"/>
      <c r="L1316" s="43" t="s">
        <v>6769</v>
      </c>
      <c r="M1316" s="127">
        <v>0</v>
      </c>
      <c r="N1316" s="43" t="s">
        <v>7779</v>
      </c>
      <c r="O1316" s="43" t="s">
        <v>7784</v>
      </c>
      <c r="P1316" s="99" t="s">
        <v>5693</v>
      </c>
      <c r="Q1316" s="99" t="s">
        <v>80</v>
      </c>
      <c r="R1316" s="99"/>
      <c r="S1316" s="99"/>
    </row>
    <row r="1317" spans="1:19" x14ac:dyDescent="0.25">
      <c r="A1317" s="97" t="s">
        <v>3886</v>
      </c>
      <c r="B1317" s="98"/>
      <c r="C1317" s="99" t="s">
        <v>3940</v>
      </c>
      <c r="D1317" s="43" t="s">
        <v>6699</v>
      </c>
      <c r="E1317" s="99"/>
      <c r="F1317" s="99"/>
      <c r="G1317" s="104" t="s">
        <v>5357</v>
      </c>
      <c r="H1317" s="104" t="s">
        <v>5358</v>
      </c>
      <c r="I1317" s="99"/>
      <c r="J1317" s="91" t="s">
        <v>6790</v>
      </c>
      <c r="K1317" s="91"/>
      <c r="L1317" s="43" t="s">
        <v>6769</v>
      </c>
      <c r="M1317" s="127">
        <v>0</v>
      </c>
      <c r="N1317" s="43" t="s">
        <v>7779</v>
      </c>
      <c r="O1317" s="43" t="s">
        <v>7784</v>
      </c>
      <c r="P1317" s="99" t="s">
        <v>5703</v>
      </c>
      <c r="Q1317" s="99" t="s">
        <v>80</v>
      </c>
      <c r="R1317" s="99"/>
      <c r="S1317" s="99"/>
    </row>
    <row r="1318" spans="1:19" x14ac:dyDescent="0.25">
      <c r="A1318" s="97" t="s">
        <v>3886</v>
      </c>
      <c r="B1318" s="98"/>
      <c r="C1318" s="99" t="s">
        <v>3932</v>
      </c>
      <c r="D1318" s="43" t="s">
        <v>6700</v>
      </c>
      <c r="E1318" s="99"/>
      <c r="F1318" s="99"/>
      <c r="G1318" s="43" t="s">
        <v>5341</v>
      </c>
      <c r="H1318" s="43" t="s">
        <v>5342</v>
      </c>
      <c r="I1318" s="99"/>
      <c r="J1318" s="91" t="s">
        <v>6790</v>
      </c>
      <c r="K1318" s="91"/>
      <c r="L1318" s="43" t="s">
        <v>6769</v>
      </c>
      <c r="M1318" s="127">
        <v>0</v>
      </c>
      <c r="N1318" s="43" t="s">
        <v>7779</v>
      </c>
      <c r="O1318" s="43" t="s">
        <v>7784</v>
      </c>
      <c r="P1318" s="99" t="s">
        <v>262</v>
      </c>
      <c r="Q1318" s="99" t="s">
        <v>80</v>
      </c>
      <c r="R1318" s="99"/>
      <c r="S1318" s="99"/>
    </row>
    <row r="1319" spans="1:19" x14ac:dyDescent="0.25">
      <c r="A1319" s="97" t="s">
        <v>3886</v>
      </c>
      <c r="B1319" s="98"/>
      <c r="C1319" s="99" t="s">
        <v>3948</v>
      </c>
      <c r="D1319" s="43" t="s">
        <v>6701</v>
      </c>
      <c r="E1319" s="99"/>
      <c r="F1319" s="99"/>
      <c r="G1319" s="43" t="s">
        <v>5373</v>
      </c>
      <c r="H1319" s="43" t="s">
        <v>5374</v>
      </c>
      <c r="I1319" s="99"/>
      <c r="J1319" s="91" t="s">
        <v>6790</v>
      </c>
      <c r="K1319" s="91"/>
      <c r="L1319" s="43" t="s">
        <v>6769</v>
      </c>
      <c r="M1319" s="127">
        <v>0</v>
      </c>
      <c r="N1319" s="43" t="s">
        <v>7779</v>
      </c>
      <c r="O1319" s="43" t="s">
        <v>7784</v>
      </c>
      <c r="P1319" s="99" t="s">
        <v>5693</v>
      </c>
      <c r="Q1319" s="99" t="s">
        <v>80</v>
      </c>
      <c r="R1319" s="99"/>
      <c r="S1319" s="99"/>
    </row>
    <row r="1320" spans="1:19" x14ac:dyDescent="0.25">
      <c r="A1320" s="97" t="s">
        <v>3886</v>
      </c>
      <c r="B1320" s="98"/>
      <c r="C1320" s="99" t="s">
        <v>3943</v>
      </c>
      <c r="D1320" s="43" t="s">
        <v>6634</v>
      </c>
      <c r="E1320" s="99"/>
      <c r="F1320" s="99"/>
      <c r="G1320" s="43" t="s">
        <v>5363</v>
      </c>
      <c r="H1320" s="43" t="s">
        <v>5364</v>
      </c>
      <c r="I1320" s="99"/>
      <c r="J1320" s="91" t="s">
        <v>6790</v>
      </c>
      <c r="K1320" s="91"/>
      <c r="L1320" s="43" t="s">
        <v>6769</v>
      </c>
      <c r="M1320" s="127">
        <v>0</v>
      </c>
      <c r="N1320" s="43" t="s">
        <v>7779</v>
      </c>
      <c r="O1320" s="43" t="s">
        <v>7784</v>
      </c>
      <c r="P1320" s="99" t="s">
        <v>5704</v>
      </c>
      <c r="Q1320" s="99" t="s">
        <v>80</v>
      </c>
      <c r="R1320" s="99"/>
      <c r="S1320" s="99"/>
    </row>
    <row r="1321" spans="1:19" x14ac:dyDescent="0.25">
      <c r="A1321" s="97" t="s">
        <v>3886</v>
      </c>
      <c r="B1321" s="98"/>
      <c r="C1321" s="99" t="s">
        <v>3939</v>
      </c>
      <c r="D1321" s="43" t="s">
        <v>6702</v>
      </c>
      <c r="E1321" s="99"/>
      <c r="F1321" s="99"/>
      <c r="G1321" s="104" t="s">
        <v>5355</v>
      </c>
      <c r="H1321" s="104" t="s">
        <v>5356</v>
      </c>
      <c r="I1321" s="99"/>
      <c r="J1321" s="91" t="s">
        <v>6790</v>
      </c>
      <c r="K1321" s="91"/>
      <c r="L1321" s="43" t="s">
        <v>6769</v>
      </c>
      <c r="M1321" s="127">
        <v>0</v>
      </c>
      <c r="N1321" s="43" t="s">
        <v>7779</v>
      </c>
      <c r="O1321" s="43" t="s">
        <v>7784</v>
      </c>
      <c r="P1321" s="99" t="s">
        <v>5703</v>
      </c>
      <c r="Q1321" s="99" t="s">
        <v>80</v>
      </c>
      <c r="R1321" s="99"/>
      <c r="S1321" s="99"/>
    </row>
    <row r="1322" spans="1:19" x14ac:dyDescent="0.25">
      <c r="A1322" s="97" t="s">
        <v>3886</v>
      </c>
      <c r="B1322" s="98"/>
      <c r="C1322" s="99" t="s">
        <v>3933</v>
      </c>
      <c r="D1322" s="43" t="s">
        <v>6703</v>
      </c>
      <c r="E1322" s="99"/>
      <c r="F1322" s="99"/>
      <c r="G1322" s="115" t="s">
        <v>5343</v>
      </c>
      <c r="H1322" s="115" t="s">
        <v>5344</v>
      </c>
      <c r="I1322" s="99"/>
      <c r="J1322" s="91" t="s">
        <v>6790</v>
      </c>
      <c r="K1322" s="91"/>
      <c r="L1322" s="43" t="s">
        <v>6769</v>
      </c>
      <c r="M1322" s="127">
        <v>0</v>
      </c>
      <c r="N1322" s="43" t="s">
        <v>7779</v>
      </c>
      <c r="O1322" s="43" t="s">
        <v>7784</v>
      </c>
      <c r="P1322" s="99" t="s">
        <v>262</v>
      </c>
      <c r="Q1322" s="99" t="s">
        <v>80</v>
      </c>
      <c r="R1322" s="99"/>
      <c r="S1322" s="99"/>
    </row>
    <row r="1323" spans="1:19" x14ac:dyDescent="0.25">
      <c r="A1323" s="97" t="s">
        <v>3886</v>
      </c>
      <c r="B1323" s="98"/>
      <c r="C1323" s="99" t="s">
        <v>3936</v>
      </c>
      <c r="D1323" s="43" t="s">
        <v>6704</v>
      </c>
      <c r="E1323" s="99"/>
      <c r="F1323" s="99"/>
      <c r="G1323" s="43" t="s">
        <v>5349</v>
      </c>
      <c r="H1323" s="43" t="s">
        <v>5350</v>
      </c>
      <c r="I1323" s="99"/>
      <c r="J1323" s="91" t="s">
        <v>6790</v>
      </c>
      <c r="K1323" s="91"/>
      <c r="L1323" s="43" t="s">
        <v>6769</v>
      </c>
      <c r="M1323" s="127">
        <v>0</v>
      </c>
      <c r="N1323" s="43" t="s">
        <v>7779</v>
      </c>
      <c r="O1323" s="43" t="s">
        <v>7784</v>
      </c>
      <c r="P1323" s="99" t="s">
        <v>262</v>
      </c>
      <c r="Q1323" s="99" t="s">
        <v>80</v>
      </c>
      <c r="R1323" s="99"/>
      <c r="S1323" s="99"/>
    </row>
    <row r="1324" spans="1:19" x14ac:dyDescent="0.25">
      <c r="A1324" s="97" t="s">
        <v>3886</v>
      </c>
      <c r="B1324" s="98"/>
      <c r="C1324" s="99" t="s">
        <v>3966</v>
      </c>
      <c r="D1324" s="43" t="s">
        <v>6705</v>
      </c>
      <c r="E1324" s="99"/>
      <c r="F1324" s="99"/>
      <c r="G1324" s="43" t="s">
        <v>5409</v>
      </c>
      <c r="H1324" s="43" t="s">
        <v>5410</v>
      </c>
      <c r="I1324" s="99"/>
      <c r="J1324" s="91" t="s">
        <v>6790</v>
      </c>
      <c r="K1324" s="91"/>
      <c r="L1324" s="43" t="s">
        <v>6769</v>
      </c>
      <c r="M1324" s="127">
        <v>0</v>
      </c>
      <c r="N1324" s="43" t="s">
        <v>7779</v>
      </c>
      <c r="O1324" s="43" t="s">
        <v>7784</v>
      </c>
      <c r="P1324" s="99" t="s">
        <v>262</v>
      </c>
      <c r="Q1324" s="99" t="s">
        <v>80</v>
      </c>
      <c r="R1324" s="99"/>
      <c r="S1324" s="99"/>
    </row>
    <row r="1325" spans="1:19" x14ac:dyDescent="0.25">
      <c r="A1325" s="97" t="s">
        <v>3886</v>
      </c>
      <c r="B1325" s="98"/>
      <c r="C1325" s="99" t="s">
        <v>3955</v>
      </c>
      <c r="D1325" s="43" t="s">
        <v>6635</v>
      </c>
      <c r="E1325" s="99"/>
      <c r="F1325" s="99"/>
      <c r="G1325" s="43" t="s">
        <v>5387</v>
      </c>
      <c r="H1325" s="43" t="s">
        <v>5388</v>
      </c>
      <c r="I1325" s="99"/>
      <c r="J1325" s="91" t="s">
        <v>6790</v>
      </c>
      <c r="K1325" s="91"/>
      <c r="L1325" s="43" t="s">
        <v>6769</v>
      </c>
      <c r="M1325" s="127">
        <v>0</v>
      </c>
      <c r="N1325" s="43" t="s">
        <v>7779</v>
      </c>
      <c r="O1325" s="43" t="s">
        <v>7784</v>
      </c>
      <c r="P1325" s="99" t="s">
        <v>262</v>
      </c>
      <c r="Q1325" s="99" t="s">
        <v>80</v>
      </c>
      <c r="R1325" s="99"/>
      <c r="S1325" s="99"/>
    </row>
    <row r="1326" spans="1:19" x14ac:dyDescent="0.25">
      <c r="A1326" s="97" t="s">
        <v>3886</v>
      </c>
      <c r="B1326" s="98"/>
      <c r="C1326" s="99" t="s">
        <v>3956</v>
      </c>
      <c r="D1326" s="43" t="s">
        <v>6636</v>
      </c>
      <c r="E1326" s="99"/>
      <c r="F1326" s="99"/>
      <c r="G1326" s="43" t="s">
        <v>5389</v>
      </c>
      <c r="H1326" s="43" t="s">
        <v>5390</v>
      </c>
      <c r="I1326" s="99"/>
      <c r="J1326" s="91" t="s">
        <v>6790</v>
      </c>
      <c r="K1326" s="91"/>
      <c r="L1326" s="43" t="s">
        <v>6769</v>
      </c>
      <c r="M1326" s="127">
        <v>0</v>
      </c>
      <c r="N1326" s="43" t="s">
        <v>7779</v>
      </c>
      <c r="O1326" s="43" t="s">
        <v>7784</v>
      </c>
      <c r="P1326" s="99" t="s">
        <v>262</v>
      </c>
      <c r="Q1326" s="99" t="s">
        <v>80</v>
      </c>
      <c r="R1326" s="99"/>
      <c r="S1326" s="99"/>
    </row>
    <row r="1327" spans="1:19" x14ac:dyDescent="0.25">
      <c r="A1327" s="97" t="s">
        <v>3886</v>
      </c>
      <c r="B1327" s="98"/>
      <c r="C1327" s="99" t="s">
        <v>3957</v>
      </c>
      <c r="D1327" s="43" t="s">
        <v>6637</v>
      </c>
      <c r="E1327" s="99"/>
      <c r="F1327" s="99"/>
      <c r="G1327" s="43" t="s">
        <v>5391</v>
      </c>
      <c r="H1327" s="43" t="s">
        <v>5392</v>
      </c>
      <c r="I1327" s="99"/>
      <c r="J1327" s="91" t="s">
        <v>6790</v>
      </c>
      <c r="K1327" s="91"/>
      <c r="L1327" s="43" t="s">
        <v>6769</v>
      </c>
      <c r="M1327" s="127">
        <v>0</v>
      </c>
      <c r="N1327" s="43" t="s">
        <v>7779</v>
      </c>
      <c r="O1327" s="43" t="s">
        <v>7784</v>
      </c>
      <c r="P1327" s="99" t="s">
        <v>262</v>
      </c>
      <c r="Q1327" s="99" t="s">
        <v>80</v>
      </c>
      <c r="R1327" s="99"/>
      <c r="S1327" s="99"/>
    </row>
    <row r="1328" spans="1:19" x14ac:dyDescent="0.25">
      <c r="A1328" s="97" t="s">
        <v>3886</v>
      </c>
      <c r="B1328" s="98"/>
      <c r="C1328" s="99" t="s">
        <v>3961</v>
      </c>
      <c r="D1328" s="43" t="s">
        <v>6706</v>
      </c>
      <c r="E1328" s="99"/>
      <c r="F1328" s="99"/>
      <c r="G1328" s="43" t="s">
        <v>5399</v>
      </c>
      <c r="H1328" s="43" t="s">
        <v>5400</v>
      </c>
      <c r="I1328" s="99"/>
      <c r="J1328" s="91" t="s">
        <v>6790</v>
      </c>
      <c r="K1328" s="91"/>
      <c r="L1328" s="43" t="s">
        <v>6769</v>
      </c>
      <c r="M1328" s="127">
        <v>0</v>
      </c>
      <c r="N1328" s="43" t="s">
        <v>7779</v>
      </c>
      <c r="O1328" s="43" t="s">
        <v>7784</v>
      </c>
      <c r="P1328" s="99" t="s">
        <v>262</v>
      </c>
      <c r="Q1328" s="99" t="s">
        <v>80</v>
      </c>
      <c r="R1328" s="99"/>
      <c r="S1328" s="99"/>
    </row>
    <row r="1329" spans="1:19" x14ac:dyDescent="0.25">
      <c r="A1329" s="97" t="s">
        <v>3886</v>
      </c>
      <c r="B1329" s="98"/>
      <c r="C1329" s="99" t="s">
        <v>3965</v>
      </c>
      <c r="D1329" s="43" t="s">
        <v>6707</v>
      </c>
      <c r="E1329" s="99"/>
      <c r="F1329" s="99"/>
      <c r="G1329" s="43" t="s">
        <v>5407</v>
      </c>
      <c r="H1329" s="43" t="s">
        <v>5408</v>
      </c>
      <c r="I1329" s="99"/>
      <c r="J1329" s="91" t="s">
        <v>6790</v>
      </c>
      <c r="K1329" s="91"/>
      <c r="L1329" s="43" t="s">
        <v>6769</v>
      </c>
      <c r="M1329" s="127">
        <v>0</v>
      </c>
      <c r="N1329" s="43" t="s">
        <v>7779</v>
      </c>
      <c r="O1329" s="43" t="s">
        <v>7784</v>
      </c>
      <c r="P1329" s="99" t="s">
        <v>262</v>
      </c>
      <c r="Q1329" s="99" t="s">
        <v>80</v>
      </c>
      <c r="R1329" s="99"/>
      <c r="S1329" s="99"/>
    </row>
    <row r="1330" spans="1:19" x14ac:dyDescent="0.25">
      <c r="A1330" s="97" t="s">
        <v>3886</v>
      </c>
      <c r="B1330" s="98"/>
      <c r="C1330" s="99" t="s">
        <v>3968</v>
      </c>
      <c r="D1330" s="43" t="s">
        <v>6708</v>
      </c>
      <c r="E1330" s="99"/>
      <c r="F1330" s="99"/>
      <c r="G1330" s="43" t="s">
        <v>5413</v>
      </c>
      <c r="H1330" s="43" t="s">
        <v>5414</v>
      </c>
      <c r="I1330" s="99"/>
      <c r="J1330" s="91" t="s">
        <v>6790</v>
      </c>
      <c r="K1330" s="91"/>
      <c r="L1330" s="43" t="s">
        <v>6769</v>
      </c>
      <c r="M1330" s="127">
        <v>0</v>
      </c>
      <c r="N1330" s="43" t="s">
        <v>7779</v>
      </c>
      <c r="O1330" s="43" t="s">
        <v>7784</v>
      </c>
      <c r="P1330" s="99" t="s">
        <v>262</v>
      </c>
      <c r="Q1330" s="99" t="s">
        <v>80</v>
      </c>
      <c r="R1330" s="99"/>
      <c r="S1330" s="99"/>
    </row>
    <row r="1331" spans="1:19" x14ac:dyDescent="0.25">
      <c r="A1331" s="97" t="s">
        <v>3886</v>
      </c>
      <c r="B1331" s="98"/>
      <c r="C1331" s="99" t="s">
        <v>3973</v>
      </c>
      <c r="D1331" s="43" t="s">
        <v>6709</v>
      </c>
      <c r="E1331" s="99"/>
      <c r="F1331" s="99"/>
      <c r="G1331" s="43" t="s">
        <v>5423</v>
      </c>
      <c r="H1331" s="43" t="s">
        <v>5424</v>
      </c>
      <c r="I1331" s="99"/>
      <c r="J1331" s="91" t="s">
        <v>6790</v>
      </c>
      <c r="K1331" s="91"/>
      <c r="L1331" s="43" t="s">
        <v>6769</v>
      </c>
      <c r="M1331" s="127">
        <v>0</v>
      </c>
      <c r="N1331" s="43" t="s">
        <v>7779</v>
      </c>
      <c r="O1331" s="43" t="s">
        <v>7784</v>
      </c>
      <c r="P1331" s="99" t="s">
        <v>262</v>
      </c>
      <c r="Q1331" s="99" t="s">
        <v>80</v>
      </c>
      <c r="R1331" s="99"/>
      <c r="S1331" s="99"/>
    </row>
    <row r="1332" spans="1:19" x14ac:dyDescent="0.25">
      <c r="A1332" s="97" t="s">
        <v>3886</v>
      </c>
      <c r="B1332" s="98"/>
      <c r="C1332" s="99" t="s">
        <v>4004</v>
      </c>
      <c r="D1332" s="43" t="s">
        <v>6710</v>
      </c>
      <c r="E1332" s="99"/>
      <c r="F1332" s="99"/>
      <c r="G1332" s="43" t="s">
        <v>5485</v>
      </c>
      <c r="H1332" s="43" t="s">
        <v>5486</v>
      </c>
      <c r="I1332" s="99"/>
      <c r="J1332" s="91" t="s">
        <v>6790</v>
      </c>
      <c r="K1332" s="91"/>
      <c r="L1332" s="43" t="s">
        <v>6769</v>
      </c>
      <c r="M1332" s="127">
        <v>0</v>
      </c>
      <c r="N1332" s="43" t="s">
        <v>7779</v>
      </c>
      <c r="O1332" s="43" t="s">
        <v>7784</v>
      </c>
      <c r="P1332" s="99" t="s">
        <v>262</v>
      </c>
      <c r="Q1332" s="99" t="s">
        <v>80</v>
      </c>
      <c r="R1332" s="99"/>
      <c r="S1332" s="99"/>
    </row>
    <row r="1333" spans="1:19" x14ac:dyDescent="0.25">
      <c r="A1333" s="97" t="s">
        <v>3886</v>
      </c>
      <c r="B1333" s="98"/>
      <c r="C1333" s="99" t="s">
        <v>3958</v>
      </c>
      <c r="D1333" s="43" t="s">
        <v>6711</v>
      </c>
      <c r="E1333" s="99"/>
      <c r="F1333" s="99"/>
      <c r="G1333" s="43" t="s">
        <v>5393</v>
      </c>
      <c r="H1333" s="43" t="s">
        <v>5394</v>
      </c>
      <c r="I1333" s="99"/>
      <c r="J1333" s="91" t="s">
        <v>6790</v>
      </c>
      <c r="K1333" s="91"/>
      <c r="L1333" s="43" t="s">
        <v>6769</v>
      </c>
      <c r="M1333" s="127">
        <v>0</v>
      </c>
      <c r="N1333" s="43" t="s">
        <v>7779</v>
      </c>
      <c r="O1333" s="43" t="s">
        <v>7784</v>
      </c>
      <c r="P1333" s="99" t="s">
        <v>262</v>
      </c>
      <c r="Q1333" s="99" t="s">
        <v>80</v>
      </c>
      <c r="R1333" s="99"/>
      <c r="S1333" s="99"/>
    </row>
    <row r="1334" spans="1:19" x14ac:dyDescent="0.25">
      <c r="A1334" s="97" t="s">
        <v>3886</v>
      </c>
      <c r="B1334" s="98"/>
      <c r="C1334" s="99" t="s">
        <v>3959</v>
      </c>
      <c r="D1334" s="43" t="s">
        <v>6712</v>
      </c>
      <c r="E1334" s="99"/>
      <c r="F1334" s="99"/>
      <c r="G1334" s="43" t="s">
        <v>5395</v>
      </c>
      <c r="H1334" s="43" t="s">
        <v>5396</v>
      </c>
      <c r="I1334" s="99"/>
      <c r="J1334" s="91" t="s">
        <v>6790</v>
      </c>
      <c r="K1334" s="91"/>
      <c r="L1334" s="43" t="s">
        <v>6769</v>
      </c>
      <c r="M1334" s="127">
        <v>0</v>
      </c>
      <c r="N1334" s="43" t="s">
        <v>7779</v>
      </c>
      <c r="O1334" s="43" t="s">
        <v>7784</v>
      </c>
      <c r="P1334" s="99" t="s">
        <v>262</v>
      </c>
      <c r="Q1334" s="99" t="s">
        <v>80</v>
      </c>
      <c r="R1334" s="99"/>
      <c r="S1334" s="99"/>
    </row>
    <row r="1335" spans="1:19" x14ac:dyDescent="0.25">
      <c r="A1335" s="97" t="s">
        <v>3886</v>
      </c>
      <c r="B1335" s="98"/>
      <c r="C1335" s="99" t="s">
        <v>3962</v>
      </c>
      <c r="D1335" s="43" t="s">
        <v>6713</v>
      </c>
      <c r="E1335" s="99"/>
      <c r="F1335" s="99"/>
      <c r="G1335" s="43" t="s">
        <v>5401</v>
      </c>
      <c r="H1335" s="43" t="s">
        <v>5402</v>
      </c>
      <c r="I1335" s="99"/>
      <c r="J1335" s="91" t="s">
        <v>6790</v>
      </c>
      <c r="K1335" s="91"/>
      <c r="L1335" s="43" t="s">
        <v>6769</v>
      </c>
      <c r="M1335" s="127">
        <v>0</v>
      </c>
      <c r="N1335" s="43" t="s">
        <v>7779</v>
      </c>
      <c r="O1335" s="43" t="s">
        <v>7784</v>
      </c>
      <c r="P1335" s="99" t="s">
        <v>262</v>
      </c>
      <c r="Q1335" s="99" t="s">
        <v>80</v>
      </c>
      <c r="R1335" s="99"/>
      <c r="S1335" s="99"/>
    </row>
    <row r="1336" spans="1:19" x14ac:dyDescent="0.25">
      <c r="A1336" s="97" t="s">
        <v>3886</v>
      </c>
      <c r="B1336" s="98"/>
      <c r="C1336" s="99" t="s">
        <v>3967</v>
      </c>
      <c r="D1336" s="43" t="s">
        <v>6714</v>
      </c>
      <c r="E1336" s="99"/>
      <c r="F1336" s="99"/>
      <c r="G1336" s="43" t="s">
        <v>5411</v>
      </c>
      <c r="H1336" s="43" t="s">
        <v>5412</v>
      </c>
      <c r="I1336" s="99"/>
      <c r="J1336" s="91" t="s">
        <v>6790</v>
      </c>
      <c r="K1336" s="91"/>
      <c r="L1336" s="43" t="s">
        <v>6769</v>
      </c>
      <c r="M1336" s="127">
        <v>0</v>
      </c>
      <c r="N1336" s="43" t="s">
        <v>7779</v>
      </c>
      <c r="O1336" s="43" t="s">
        <v>7784</v>
      </c>
      <c r="P1336" s="99" t="s">
        <v>262</v>
      </c>
      <c r="Q1336" s="99" t="s">
        <v>80</v>
      </c>
      <c r="R1336" s="99"/>
      <c r="S1336" s="99"/>
    </row>
    <row r="1337" spans="1:19" x14ac:dyDescent="0.25">
      <c r="A1337" s="97" t="s">
        <v>3886</v>
      </c>
      <c r="B1337" s="98"/>
      <c r="C1337" s="99" t="s">
        <v>3960</v>
      </c>
      <c r="D1337" s="43" t="s">
        <v>6715</v>
      </c>
      <c r="E1337" s="99"/>
      <c r="F1337" s="99"/>
      <c r="G1337" s="43" t="s">
        <v>5397</v>
      </c>
      <c r="H1337" s="43" t="s">
        <v>5398</v>
      </c>
      <c r="I1337" s="99"/>
      <c r="J1337" s="91" t="s">
        <v>6790</v>
      </c>
      <c r="K1337" s="91"/>
      <c r="L1337" s="43" t="s">
        <v>6769</v>
      </c>
      <c r="M1337" s="127">
        <v>0</v>
      </c>
      <c r="N1337" s="43" t="s">
        <v>7779</v>
      </c>
      <c r="O1337" s="43" t="s">
        <v>7784</v>
      </c>
      <c r="P1337" s="99" t="s">
        <v>262</v>
      </c>
      <c r="Q1337" s="99" t="s">
        <v>80</v>
      </c>
      <c r="R1337" s="99"/>
      <c r="S1337" s="99"/>
    </row>
    <row r="1338" spans="1:19" x14ac:dyDescent="0.25">
      <c r="A1338" s="97" t="s">
        <v>3886</v>
      </c>
      <c r="B1338" s="98"/>
      <c r="C1338" s="99" t="s">
        <v>3945</v>
      </c>
      <c r="D1338" s="43" t="s">
        <v>6717</v>
      </c>
      <c r="E1338" s="99"/>
      <c r="F1338" s="99"/>
      <c r="G1338" s="43" t="s">
        <v>5367</v>
      </c>
      <c r="H1338" s="43" t="s">
        <v>5368</v>
      </c>
      <c r="I1338" s="99"/>
      <c r="J1338" s="91" t="s">
        <v>6790</v>
      </c>
      <c r="K1338" s="91"/>
      <c r="L1338" s="43" t="s">
        <v>6769</v>
      </c>
      <c r="M1338" s="127">
        <v>0</v>
      </c>
      <c r="N1338" s="43" t="s">
        <v>7779</v>
      </c>
      <c r="O1338" s="43" t="s">
        <v>7784</v>
      </c>
      <c r="P1338" s="99" t="s">
        <v>262</v>
      </c>
      <c r="Q1338" s="99" t="s">
        <v>80</v>
      </c>
      <c r="R1338" s="99"/>
      <c r="S1338" s="99"/>
    </row>
    <row r="1339" spans="1:19" x14ac:dyDescent="0.25">
      <c r="A1339" s="97" t="s">
        <v>3886</v>
      </c>
      <c r="B1339" s="98"/>
      <c r="C1339" s="99" t="s">
        <v>3963</v>
      </c>
      <c r="D1339" s="43" t="s">
        <v>6716</v>
      </c>
      <c r="E1339" s="99"/>
      <c r="F1339" s="99"/>
      <c r="G1339" s="43" t="s">
        <v>5403</v>
      </c>
      <c r="H1339" s="43" t="s">
        <v>5404</v>
      </c>
      <c r="I1339" s="99"/>
      <c r="J1339" s="91" t="s">
        <v>6790</v>
      </c>
      <c r="K1339" s="91"/>
      <c r="L1339" s="43" t="s">
        <v>6769</v>
      </c>
      <c r="M1339" s="127">
        <v>0</v>
      </c>
      <c r="N1339" s="43" t="s">
        <v>7779</v>
      </c>
      <c r="O1339" s="43" t="s">
        <v>7784</v>
      </c>
      <c r="P1339" s="99" t="s">
        <v>262</v>
      </c>
      <c r="Q1339" s="99" t="s">
        <v>80</v>
      </c>
      <c r="R1339" s="99"/>
      <c r="S1339" s="99"/>
    </row>
    <row r="1340" spans="1:19" x14ac:dyDescent="0.25">
      <c r="A1340" s="97" t="s">
        <v>3886</v>
      </c>
      <c r="B1340" s="98"/>
      <c r="C1340" s="99" t="s">
        <v>4002</v>
      </c>
      <c r="D1340" s="43" t="s">
        <v>6718</v>
      </c>
      <c r="E1340" s="99"/>
      <c r="F1340" s="99"/>
      <c r="G1340" s="43" t="s">
        <v>5481</v>
      </c>
      <c r="H1340" s="43" t="s">
        <v>5482</v>
      </c>
      <c r="I1340" s="99"/>
      <c r="J1340" s="91" t="s">
        <v>6790</v>
      </c>
      <c r="K1340" s="91"/>
      <c r="L1340" s="43" t="s">
        <v>6769</v>
      </c>
      <c r="M1340" s="127">
        <v>0</v>
      </c>
      <c r="N1340" s="43" t="s">
        <v>7779</v>
      </c>
      <c r="O1340" s="43" t="s">
        <v>7784</v>
      </c>
      <c r="P1340" s="99" t="s">
        <v>262</v>
      </c>
      <c r="Q1340" s="99" t="s">
        <v>80</v>
      </c>
      <c r="R1340" s="99"/>
      <c r="S1340" s="99"/>
    </row>
    <row r="1341" spans="1:19" x14ac:dyDescent="0.25">
      <c r="A1341" s="97" t="s">
        <v>3886</v>
      </c>
      <c r="B1341" s="98"/>
      <c r="C1341" s="99" t="s">
        <v>4003</v>
      </c>
      <c r="D1341" s="43" t="s">
        <v>6719</v>
      </c>
      <c r="E1341" s="99"/>
      <c r="F1341" s="99"/>
      <c r="G1341" s="43" t="s">
        <v>5483</v>
      </c>
      <c r="H1341" s="43" t="s">
        <v>5484</v>
      </c>
      <c r="I1341" s="99"/>
      <c r="J1341" s="91" t="s">
        <v>6790</v>
      </c>
      <c r="K1341" s="91"/>
      <c r="L1341" s="43" t="s">
        <v>6769</v>
      </c>
      <c r="M1341" s="127">
        <v>0</v>
      </c>
      <c r="N1341" s="43" t="s">
        <v>7779</v>
      </c>
      <c r="O1341" s="43" t="s">
        <v>7784</v>
      </c>
      <c r="P1341" s="99" t="s">
        <v>5705</v>
      </c>
      <c r="Q1341" s="99" t="s">
        <v>80</v>
      </c>
      <c r="R1341" s="99"/>
      <c r="S1341" s="99"/>
    </row>
    <row r="1342" spans="1:19" x14ac:dyDescent="0.25">
      <c r="A1342" s="97" t="s">
        <v>3886</v>
      </c>
      <c r="B1342" s="98"/>
      <c r="C1342" s="99" t="s">
        <v>3998</v>
      </c>
      <c r="D1342" s="43" t="s">
        <v>6720</v>
      </c>
      <c r="E1342" s="99"/>
      <c r="F1342" s="99"/>
      <c r="G1342" s="43" t="s">
        <v>5473</v>
      </c>
      <c r="H1342" s="55" t="s">
        <v>5474</v>
      </c>
      <c r="I1342" s="99"/>
      <c r="J1342" s="91" t="s">
        <v>6790</v>
      </c>
      <c r="K1342" s="91"/>
      <c r="L1342" s="43" t="s">
        <v>6769</v>
      </c>
      <c r="M1342" s="127">
        <v>0</v>
      </c>
      <c r="N1342" s="43" t="s">
        <v>7779</v>
      </c>
      <c r="O1342" s="43" t="s">
        <v>7784</v>
      </c>
      <c r="P1342" s="99" t="s">
        <v>262</v>
      </c>
      <c r="Q1342" s="99" t="s">
        <v>80</v>
      </c>
      <c r="R1342" s="99"/>
      <c r="S1342" s="99"/>
    </row>
    <row r="1343" spans="1:19" x14ac:dyDescent="0.25">
      <c r="A1343" s="97" t="s">
        <v>3886</v>
      </c>
      <c r="B1343" s="98"/>
      <c r="C1343" s="99" t="s">
        <v>4001</v>
      </c>
      <c r="D1343" s="43" t="s">
        <v>6722</v>
      </c>
      <c r="E1343" s="99"/>
      <c r="F1343" s="99"/>
      <c r="G1343" s="43" t="s">
        <v>5479</v>
      </c>
      <c r="H1343" s="43" t="s">
        <v>5480</v>
      </c>
      <c r="I1343" s="99"/>
      <c r="J1343" s="91" t="s">
        <v>6790</v>
      </c>
      <c r="K1343" s="91"/>
      <c r="L1343" s="43" t="s">
        <v>6769</v>
      </c>
      <c r="M1343" s="127">
        <v>0</v>
      </c>
      <c r="N1343" s="43" t="s">
        <v>7779</v>
      </c>
      <c r="O1343" s="43" t="s">
        <v>7784</v>
      </c>
      <c r="P1343" s="99" t="s">
        <v>262</v>
      </c>
      <c r="Q1343" s="99" t="s">
        <v>80</v>
      </c>
      <c r="R1343" s="99"/>
      <c r="S1343" s="99"/>
    </row>
    <row r="1344" spans="1:19" x14ac:dyDescent="0.25">
      <c r="A1344" s="97" t="s">
        <v>3886</v>
      </c>
      <c r="B1344" s="98"/>
      <c r="C1344" s="99" t="s">
        <v>3954</v>
      </c>
      <c r="D1344" s="43" t="s">
        <v>6721</v>
      </c>
      <c r="E1344" s="99"/>
      <c r="F1344" s="99"/>
      <c r="G1344" s="43" t="s">
        <v>5385</v>
      </c>
      <c r="H1344" s="55" t="s">
        <v>5386</v>
      </c>
      <c r="I1344" s="99"/>
      <c r="J1344" s="91" t="s">
        <v>6790</v>
      </c>
      <c r="K1344" s="91"/>
      <c r="L1344" s="43" t="s">
        <v>6769</v>
      </c>
      <c r="M1344" s="127">
        <v>0</v>
      </c>
      <c r="N1344" s="43" t="s">
        <v>7779</v>
      </c>
      <c r="O1344" s="43" t="s">
        <v>7784</v>
      </c>
      <c r="P1344" s="99" t="s">
        <v>262</v>
      </c>
      <c r="Q1344" s="99" t="s">
        <v>80</v>
      </c>
      <c r="R1344" s="99"/>
      <c r="S1344" s="99"/>
    </row>
    <row r="1345" spans="1:19" x14ac:dyDescent="0.25">
      <c r="A1345" s="97" t="s">
        <v>3886</v>
      </c>
      <c r="B1345" s="98"/>
      <c r="C1345" s="99" t="s">
        <v>3972</v>
      </c>
      <c r="D1345" s="43" t="s">
        <v>6638</v>
      </c>
      <c r="E1345" s="99"/>
      <c r="F1345" s="99"/>
      <c r="G1345" s="43" t="s">
        <v>5421</v>
      </c>
      <c r="H1345" s="43" t="s">
        <v>5422</v>
      </c>
      <c r="I1345" s="99"/>
      <c r="J1345" s="91" t="s">
        <v>6790</v>
      </c>
      <c r="K1345" s="91"/>
      <c r="L1345" s="43" t="s">
        <v>6769</v>
      </c>
      <c r="M1345" s="127">
        <v>0</v>
      </c>
      <c r="N1345" s="43" t="s">
        <v>7779</v>
      </c>
      <c r="O1345" s="43" t="s">
        <v>7784</v>
      </c>
      <c r="P1345" s="99" t="s">
        <v>262</v>
      </c>
      <c r="Q1345" s="99" t="s">
        <v>80</v>
      </c>
      <c r="R1345" s="99"/>
      <c r="S1345" s="99"/>
    </row>
    <row r="1346" spans="1:19" x14ac:dyDescent="0.25">
      <c r="A1346" s="97" t="s">
        <v>3886</v>
      </c>
      <c r="B1346" s="98"/>
      <c r="C1346" s="99" t="s">
        <v>3971</v>
      </c>
      <c r="D1346" s="43" t="s">
        <v>6639</v>
      </c>
      <c r="E1346" s="99"/>
      <c r="F1346" s="99"/>
      <c r="G1346" s="43" t="s">
        <v>5419</v>
      </c>
      <c r="H1346" s="43" t="s">
        <v>5420</v>
      </c>
      <c r="I1346" s="99"/>
      <c r="J1346" s="91" t="s">
        <v>6790</v>
      </c>
      <c r="K1346" s="91"/>
      <c r="L1346" s="43" t="s">
        <v>6769</v>
      </c>
      <c r="M1346" s="127">
        <v>0</v>
      </c>
      <c r="N1346" s="43" t="s">
        <v>7779</v>
      </c>
      <c r="O1346" s="43" t="s">
        <v>7784</v>
      </c>
      <c r="P1346" s="99" t="s">
        <v>262</v>
      </c>
      <c r="Q1346" s="99" t="s">
        <v>80</v>
      </c>
      <c r="R1346" s="99"/>
      <c r="S1346" s="99"/>
    </row>
    <row r="1347" spans="1:19" x14ac:dyDescent="0.25">
      <c r="A1347" s="97" t="s">
        <v>3886</v>
      </c>
      <c r="B1347" s="98"/>
      <c r="C1347" s="99" t="s">
        <v>3992</v>
      </c>
      <c r="D1347" s="43" t="s">
        <v>6723</v>
      </c>
      <c r="E1347" s="99"/>
      <c r="F1347" s="99"/>
      <c r="G1347" s="43" t="s">
        <v>5461</v>
      </c>
      <c r="H1347" s="43" t="s">
        <v>5462</v>
      </c>
      <c r="I1347" s="99"/>
      <c r="J1347" s="91" t="s">
        <v>6790</v>
      </c>
      <c r="K1347" s="91"/>
      <c r="L1347" s="99" t="s">
        <v>6769</v>
      </c>
      <c r="M1347" s="100">
        <v>0</v>
      </c>
      <c r="N1347" s="99" t="s">
        <v>7779</v>
      </c>
      <c r="O1347" s="99" t="s">
        <v>7784</v>
      </c>
      <c r="P1347" s="99" t="s">
        <v>100</v>
      </c>
      <c r="Q1347" s="99" t="s">
        <v>80</v>
      </c>
      <c r="R1347" s="99"/>
      <c r="S1347" s="99"/>
    </row>
    <row r="1348" spans="1:19" x14ac:dyDescent="0.25">
      <c r="A1348" s="97" t="s">
        <v>3886</v>
      </c>
      <c r="B1348" s="98"/>
      <c r="C1348" s="99" t="s">
        <v>3991</v>
      </c>
      <c r="D1348" s="43" t="s">
        <v>6724</v>
      </c>
      <c r="E1348" s="99"/>
      <c r="F1348" s="99"/>
      <c r="G1348" s="43" t="s">
        <v>5459</v>
      </c>
      <c r="H1348" s="43" t="s">
        <v>5460</v>
      </c>
      <c r="I1348" s="99"/>
      <c r="J1348" s="91" t="s">
        <v>6790</v>
      </c>
      <c r="K1348" s="91"/>
      <c r="L1348" s="99" t="s">
        <v>6769</v>
      </c>
      <c r="M1348" s="100">
        <v>0</v>
      </c>
      <c r="N1348" s="99" t="s">
        <v>7779</v>
      </c>
      <c r="O1348" s="99" t="s">
        <v>7784</v>
      </c>
      <c r="P1348" s="99" t="s">
        <v>100</v>
      </c>
      <c r="Q1348" s="99" t="s">
        <v>80</v>
      </c>
      <c r="R1348" s="99"/>
      <c r="S1348" s="99"/>
    </row>
    <row r="1349" spans="1:19" x14ac:dyDescent="0.25">
      <c r="A1349" s="97" t="s">
        <v>3886</v>
      </c>
      <c r="B1349" s="98"/>
      <c r="C1349" s="99" t="s">
        <v>3993</v>
      </c>
      <c r="D1349" s="43" t="s">
        <v>6725</v>
      </c>
      <c r="E1349" s="99"/>
      <c r="F1349" s="99"/>
      <c r="G1349" s="43" t="s">
        <v>5463</v>
      </c>
      <c r="H1349" s="43" t="s">
        <v>5464</v>
      </c>
      <c r="I1349" s="99"/>
      <c r="J1349" s="91" t="s">
        <v>6790</v>
      </c>
      <c r="K1349" s="91"/>
      <c r="L1349" s="99" t="s">
        <v>6769</v>
      </c>
      <c r="M1349" s="100">
        <v>0</v>
      </c>
      <c r="N1349" s="99" t="s">
        <v>7779</v>
      </c>
      <c r="O1349" s="99" t="s">
        <v>7784</v>
      </c>
      <c r="P1349" s="99" t="s">
        <v>100</v>
      </c>
      <c r="Q1349" s="99" t="s">
        <v>80</v>
      </c>
      <c r="R1349" s="99"/>
      <c r="S1349" s="99"/>
    </row>
    <row r="1350" spans="1:19" x14ac:dyDescent="0.25">
      <c r="A1350" s="97" t="s">
        <v>3886</v>
      </c>
      <c r="B1350" s="98"/>
      <c r="C1350" s="99" t="s">
        <v>3946</v>
      </c>
      <c r="D1350" s="43" t="s">
        <v>6280</v>
      </c>
      <c r="E1350" s="99"/>
      <c r="F1350" s="99"/>
      <c r="G1350" s="43" t="s">
        <v>5369</v>
      </c>
      <c r="H1350" s="43" t="s">
        <v>5370</v>
      </c>
      <c r="I1350" s="99"/>
      <c r="J1350" s="91" t="s">
        <v>6790</v>
      </c>
      <c r="K1350" s="91"/>
      <c r="L1350" s="43" t="s">
        <v>6769</v>
      </c>
      <c r="M1350" s="127">
        <v>0</v>
      </c>
      <c r="N1350" s="43" t="s">
        <v>7779</v>
      </c>
      <c r="O1350" s="43" t="s">
        <v>7784</v>
      </c>
      <c r="P1350" s="99" t="s">
        <v>262</v>
      </c>
      <c r="Q1350" s="99" t="s">
        <v>80</v>
      </c>
      <c r="R1350" s="99"/>
      <c r="S1350" s="99"/>
    </row>
    <row r="1351" spans="1:19" x14ac:dyDescent="0.25">
      <c r="A1351" s="97" t="s">
        <v>3886</v>
      </c>
      <c r="B1351" s="98"/>
      <c r="C1351" s="99" t="s">
        <v>3949</v>
      </c>
      <c r="D1351" s="43" t="s">
        <v>6281</v>
      </c>
      <c r="E1351" s="99"/>
      <c r="F1351" s="99"/>
      <c r="G1351" s="43" t="s">
        <v>5375</v>
      </c>
      <c r="H1351" s="43" t="s">
        <v>5376</v>
      </c>
      <c r="I1351" s="99"/>
      <c r="J1351" s="91" t="s">
        <v>6790</v>
      </c>
      <c r="K1351" s="91"/>
      <c r="L1351" s="43" t="s">
        <v>6769</v>
      </c>
      <c r="M1351" s="127">
        <v>0</v>
      </c>
      <c r="N1351" s="43" t="s">
        <v>7779</v>
      </c>
      <c r="O1351" s="43" t="s">
        <v>7784</v>
      </c>
      <c r="P1351" s="99" t="s">
        <v>195</v>
      </c>
      <c r="Q1351" s="99" t="s">
        <v>80</v>
      </c>
      <c r="R1351" s="99"/>
      <c r="S1351" s="99"/>
    </row>
    <row r="1352" spans="1:19" x14ac:dyDescent="0.25">
      <c r="A1352" s="97" t="s">
        <v>3886</v>
      </c>
      <c r="B1352" s="98"/>
      <c r="C1352" s="99" t="s">
        <v>3980</v>
      </c>
      <c r="D1352" s="43" t="s">
        <v>6726</v>
      </c>
      <c r="E1352" s="99"/>
      <c r="F1352" s="99"/>
      <c r="G1352" s="43" t="s">
        <v>5437</v>
      </c>
      <c r="H1352" s="43" t="s">
        <v>5438</v>
      </c>
      <c r="I1352" s="99"/>
      <c r="J1352" s="91" t="s">
        <v>6790</v>
      </c>
      <c r="K1352" s="91"/>
      <c r="L1352" s="43" t="s">
        <v>6769</v>
      </c>
      <c r="M1352" s="127">
        <v>0</v>
      </c>
      <c r="N1352" s="43" t="s">
        <v>7779</v>
      </c>
      <c r="O1352" s="43" t="s">
        <v>7784</v>
      </c>
      <c r="P1352" s="99" t="s">
        <v>5693</v>
      </c>
      <c r="Q1352" s="99" t="s">
        <v>80</v>
      </c>
      <c r="R1352" s="99"/>
      <c r="S1352" s="99"/>
    </row>
    <row r="1353" spans="1:19" x14ac:dyDescent="0.25">
      <c r="A1353" s="97" t="s">
        <v>3886</v>
      </c>
      <c r="B1353" s="98"/>
      <c r="C1353" s="99" t="s">
        <v>3981</v>
      </c>
      <c r="D1353" s="43" t="s">
        <v>6727</v>
      </c>
      <c r="E1353" s="99"/>
      <c r="F1353" s="99"/>
      <c r="G1353" s="43" t="s">
        <v>5439</v>
      </c>
      <c r="H1353" s="43" t="s">
        <v>5440</v>
      </c>
      <c r="I1353" s="99"/>
      <c r="J1353" s="91" t="s">
        <v>6790</v>
      </c>
      <c r="K1353" s="91"/>
      <c r="L1353" s="43" t="s">
        <v>6769</v>
      </c>
      <c r="M1353" s="127">
        <v>0</v>
      </c>
      <c r="N1353" s="43" t="s">
        <v>7779</v>
      </c>
      <c r="O1353" s="43" t="s">
        <v>7784</v>
      </c>
      <c r="P1353" s="99" t="s">
        <v>5693</v>
      </c>
      <c r="Q1353" s="99" t="s">
        <v>80</v>
      </c>
      <c r="R1353" s="99"/>
      <c r="S1353" s="99"/>
    </row>
    <row r="1354" spans="1:19" x14ac:dyDescent="0.25">
      <c r="A1354" s="97" t="s">
        <v>3886</v>
      </c>
      <c r="B1354" s="98"/>
      <c r="C1354" s="99" t="s">
        <v>3975</v>
      </c>
      <c r="D1354" s="43" t="s">
        <v>6640</v>
      </c>
      <c r="E1354" s="99"/>
      <c r="F1354" s="99"/>
      <c r="G1354" s="43" t="s">
        <v>5427</v>
      </c>
      <c r="H1354" s="43" t="s">
        <v>5428</v>
      </c>
      <c r="I1354" s="99"/>
      <c r="J1354" s="91" t="s">
        <v>6790</v>
      </c>
      <c r="K1354" s="91"/>
      <c r="L1354" s="43" t="s">
        <v>6769</v>
      </c>
      <c r="M1354" s="127">
        <v>0</v>
      </c>
      <c r="N1354" s="43" t="s">
        <v>7779</v>
      </c>
      <c r="O1354" s="43" t="s">
        <v>7784</v>
      </c>
      <c r="P1354" s="99" t="s">
        <v>262</v>
      </c>
      <c r="Q1354" s="99" t="s">
        <v>80</v>
      </c>
      <c r="R1354" s="99"/>
      <c r="S1354" s="99"/>
    </row>
    <row r="1355" spans="1:19" x14ac:dyDescent="0.25">
      <c r="A1355" s="97" t="s">
        <v>3886</v>
      </c>
      <c r="B1355" s="98"/>
      <c r="C1355" s="99" t="s">
        <v>3974</v>
      </c>
      <c r="D1355" s="43" t="s">
        <v>6641</v>
      </c>
      <c r="E1355" s="99"/>
      <c r="F1355" s="99"/>
      <c r="G1355" s="43" t="s">
        <v>5425</v>
      </c>
      <c r="H1355" s="43" t="s">
        <v>5426</v>
      </c>
      <c r="I1355" s="99"/>
      <c r="J1355" s="91" t="s">
        <v>6790</v>
      </c>
      <c r="K1355" s="91"/>
      <c r="L1355" s="43" t="s">
        <v>6769</v>
      </c>
      <c r="M1355" s="127">
        <v>0</v>
      </c>
      <c r="N1355" s="43" t="s">
        <v>7779</v>
      </c>
      <c r="O1355" s="43" t="s">
        <v>7784</v>
      </c>
      <c r="P1355" s="99" t="s">
        <v>262</v>
      </c>
      <c r="Q1355" s="99" t="s">
        <v>80</v>
      </c>
      <c r="R1355" s="99"/>
      <c r="S1355" s="99"/>
    </row>
    <row r="1356" spans="1:19" x14ac:dyDescent="0.25">
      <c r="A1356" s="97" t="s">
        <v>3886</v>
      </c>
      <c r="B1356" s="98"/>
      <c r="C1356" s="99" t="s">
        <v>3982</v>
      </c>
      <c r="D1356" s="43" t="s">
        <v>6728</v>
      </c>
      <c r="E1356" s="99"/>
      <c r="F1356" s="99"/>
      <c r="G1356" s="43" t="s">
        <v>5441</v>
      </c>
      <c r="H1356" s="43" t="s">
        <v>5442</v>
      </c>
      <c r="I1356" s="99"/>
      <c r="J1356" s="91" t="s">
        <v>6790</v>
      </c>
      <c r="K1356" s="91"/>
      <c r="L1356" s="43" t="s">
        <v>6769</v>
      </c>
      <c r="M1356" s="127">
        <v>0</v>
      </c>
      <c r="N1356" s="43" t="s">
        <v>7779</v>
      </c>
      <c r="O1356" s="43" t="s">
        <v>7784</v>
      </c>
      <c r="P1356" s="99" t="s">
        <v>5693</v>
      </c>
      <c r="Q1356" s="99" t="s">
        <v>80</v>
      </c>
      <c r="R1356" s="99"/>
      <c r="S1356" s="99"/>
    </row>
    <row r="1357" spans="1:19" x14ac:dyDescent="0.25">
      <c r="A1357" s="97" t="s">
        <v>3886</v>
      </c>
      <c r="B1357" s="98"/>
      <c r="C1357" s="99" t="s">
        <v>3983</v>
      </c>
      <c r="D1357" s="43" t="s">
        <v>6729</v>
      </c>
      <c r="E1357" s="99"/>
      <c r="F1357" s="99"/>
      <c r="G1357" s="43" t="s">
        <v>5443</v>
      </c>
      <c r="H1357" s="43" t="s">
        <v>5444</v>
      </c>
      <c r="I1357" s="99"/>
      <c r="J1357" s="91" t="s">
        <v>6790</v>
      </c>
      <c r="K1357" s="91"/>
      <c r="L1357" s="43" t="s">
        <v>6769</v>
      </c>
      <c r="M1357" s="127">
        <v>0</v>
      </c>
      <c r="N1357" s="43" t="s">
        <v>7779</v>
      </c>
      <c r="O1357" s="43" t="s">
        <v>7784</v>
      </c>
      <c r="P1357" s="99" t="s">
        <v>5693</v>
      </c>
      <c r="Q1357" s="99" t="s">
        <v>80</v>
      </c>
      <c r="R1357" s="99"/>
      <c r="S1357" s="99"/>
    </row>
    <row r="1358" spans="1:19" x14ac:dyDescent="0.25">
      <c r="A1358" s="97" t="s">
        <v>3886</v>
      </c>
      <c r="B1358" s="98"/>
      <c r="C1358" s="99" t="s">
        <v>3986</v>
      </c>
      <c r="D1358" s="43" t="s">
        <v>6730</v>
      </c>
      <c r="E1358" s="99"/>
      <c r="F1358" s="99"/>
      <c r="G1358" s="43" t="s">
        <v>5449</v>
      </c>
      <c r="H1358" s="43" t="s">
        <v>5450</v>
      </c>
      <c r="I1358" s="99"/>
      <c r="J1358" s="91" t="s">
        <v>6790</v>
      </c>
      <c r="K1358" s="91"/>
      <c r="L1358" s="43" t="s">
        <v>6769</v>
      </c>
      <c r="M1358" s="127">
        <v>0</v>
      </c>
      <c r="N1358" s="43" t="s">
        <v>7779</v>
      </c>
      <c r="O1358" s="43" t="s">
        <v>7784</v>
      </c>
      <c r="P1358" s="99" t="s">
        <v>5693</v>
      </c>
      <c r="Q1358" s="99" t="s">
        <v>80</v>
      </c>
      <c r="R1358" s="99"/>
      <c r="S1358" s="99"/>
    </row>
    <row r="1359" spans="1:19" x14ac:dyDescent="0.25">
      <c r="A1359" s="97" t="s">
        <v>3886</v>
      </c>
      <c r="B1359" s="98"/>
      <c r="C1359" s="99" t="s">
        <v>3984</v>
      </c>
      <c r="D1359" s="43" t="s">
        <v>6731</v>
      </c>
      <c r="E1359" s="99"/>
      <c r="F1359" s="99"/>
      <c r="G1359" s="43" t="s">
        <v>5445</v>
      </c>
      <c r="H1359" s="43" t="s">
        <v>5446</v>
      </c>
      <c r="I1359" s="99"/>
      <c r="J1359" s="91" t="s">
        <v>6790</v>
      </c>
      <c r="K1359" s="91"/>
      <c r="L1359" s="43" t="s">
        <v>6769</v>
      </c>
      <c r="M1359" s="127">
        <v>0</v>
      </c>
      <c r="N1359" s="43" t="s">
        <v>7779</v>
      </c>
      <c r="O1359" s="43" t="s">
        <v>7784</v>
      </c>
      <c r="P1359" s="99" t="s">
        <v>5693</v>
      </c>
      <c r="Q1359" s="99" t="s">
        <v>80</v>
      </c>
      <c r="R1359" s="99"/>
      <c r="S1359" s="99"/>
    </row>
    <row r="1360" spans="1:19" x14ac:dyDescent="0.25">
      <c r="A1360" s="97" t="s">
        <v>3886</v>
      </c>
      <c r="B1360" s="98"/>
      <c r="C1360" s="99" t="s">
        <v>3985</v>
      </c>
      <c r="D1360" s="43" t="s">
        <v>6732</v>
      </c>
      <c r="E1360" s="99"/>
      <c r="F1360" s="99"/>
      <c r="G1360" s="43" t="s">
        <v>5447</v>
      </c>
      <c r="H1360" s="43" t="s">
        <v>5448</v>
      </c>
      <c r="I1360" s="99"/>
      <c r="J1360" s="91" t="s">
        <v>6790</v>
      </c>
      <c r="K1360" s="91"/>
      <c r="L1360" s="43" t="s">
        <v>6769</v>
      </c>
      <c r="M1360" s="127">
        <v>0</v>
      </c>
      <c r="N1360" s="43" t="s">
        <v>7779</v>
      </c>
      <c r="O1360" s="43" t="s">
        <v>7784</v>
      </c>
      <c r="P1360" s="99" t="s">
        <v>5693</v>
      </c>
      <c r="Q1360" s="99" t="s">
        <v>80</v>
      </c>
      <c r="R1360" s="99"/>
      <c r="S1360" s="99"/>
    </row>
    <row r="1361" spans="1:19" x14ac:dyDescent="0.25">
      <c r="A1361" s="97" t="s">
        <v>3886</v>
      </c>
      <c r="B1361" s="98"/>
      <c r="C1361" s="99" t="s">
        <v>3970</v>
      </c>
      <c r="D1361" s="43" t="s">
        <v>6282</v>
      </c>
      <c r="E1361" s="99"/>
      <c r="F1361" s="99"/>
      <c r="G1361" s="43" t="s">
        <v>5417</v>
      </c>
      <c r="H1361" s="43" t="s">
        <v>5418</v>
      </c>
      <c r="I1361" s="99"/>
      <c r="J1361" s="91" t="s">
        <v>6790</v>
      </c>
      <c r="K1361" s="91"/>
      <c r="L1361" s="43" t="s">
        <v>6769</v>
      </c>
      <c r="M1361" s="127">
        <v>0</v>
      </c>
      <c r="N1361" s="43" t="s">
        <v>7779</v>
      </c>
      <c r="O1361" s="43" t="s">
        <v>7784</v>
      </c>
      <c r="P1361" s="99" t="s">
        <v>262</v>
      </c>
      <c r="Q1361" s="99" t="s">
        <v>80</v>
      </c>
      <c r="R1361" s="99"/>
      <c r="S1361" s="99"/>
    </row>
    <row r="1362" spans="1:19" x14ac:dyDescent="0.25">
      <c r="A1362" s="97" t="s">
        <v>3886</v>
      </c>
      <c r="B1362" s="98"/>
      <c r="C1362" s="99" t="s">
        <v>3969</v>
      </c>
      <c r="D1362" s="43" t="s">
        <v>6283</v>
      </c>
      <c r="E1362" s="99"/>
      <c r="F1362" s="99"/>
      <c r="G1362" s="43" t="s">
        <v>5415</v>
      </c>
      <c r="H1362" s="43" t="s">
        <v>5416</v>
      </c>
      <c r="I1362" s="99"/>
      <c r="J1362" s="91" t="s">
        <v>6790</v>
      </c>
      <c r="K1362" s="91"/>
      <c r="L1362" s="43" t="s">
        <v>6769</v>
      </c>
      <c r="M1362" s="127">
        <v>0</v>
      </c>
      <c r="N1362" s="43" t="s">
        <v>7779</v>
      </c>
      <c r="O1362" s="43" t="s">
        <v>7784</v>
      </c>
      <c r="P1362" s="99" t="s">
        <v>262</v>
      </c>
      <c r="Q1362" s="99" t="s">
        <v>80</v>
      </c>
      <c r="R1362" s="99"/>
      <c r="S1362" s="99"/>
    </row>
    <row r="1363" spans="1:19" x14ac:dyDescent="0.25">
      <c r="A1363" s="97" t="s">
        <v>3886</v>
      </c>
      <c r="B1363" s="98"/>
      <c r="C1363" s="99" t="s">
        <v>3987</v>
      </c>
      <c r="D1363" s="43" t="s">
        <v>6733</v>
      </c>
      <c r="E1363" s="99"/>
      <c r="F1363" s="99"/>
      <c r="G1363" s="43" t="s">
        <v>5451</v>
      </c>
      <c r="H1363" s="43" t="s">
        <v>5452</v>
      </c>
      <c r="I1363" s="99"/>
      <c r="J1363" s="91" t="s">
        <v>6790</v>
      </c>
      <c r="K1363" s="91"/>
      <c r="L1363" s="43" t="s">
        <v>6769</v>
      </c>
      <c r="M1363" s="127">
        <v>0</v>
      </c>
      <c r="N1363" s="43" t="s">
        <v>7779</v>
      </c>
      <c r="O1363" s="43" t="s">
        <v>7784</v>
      </c>
      <c r="P1363" s="99" t="s">
        <v>5693</v>
      </c>
      <c r="Q1363" s="99" t="s">
        <v>80</v>
      </c>
      <c r="R1363" s="99"/>
      <c r="S1363" s="99"/>
    </row>
    <row r="1364" spans="1:19" x14ac:dyDescent="0.25">
      <c r="A1364" s="97" t="s">
        <v>3886</v>
      </c>
      <c r="B1364" s="98"/>
      <c r="C1364" s="99" t="s">
        <v>3950</v>
      </c>
      <c r="D1364" s="43" t="s">
        <v>6734</v>
      </c>
      <c r="E1364" s="99"/>
      <c r="F1364" s="99"/>
      <c r="G1364" s="54" t="s">
        <v>5377</v>
      </c>
      <c r="H1364" s="43" t="s">
        <v>5378</v>
      </c>
      <c r="I1364" s="99"/>
      <c r="J1364" s="91" t="s">
        <v>6790</v>
      </c>
      <c r="K1364" s="91"/>
      <c r="L1364" s="43" t="s">
        <v>6769</v>
      </c>
      <c r="M1364" s="127">
        <v>0</v>
      </c>
      <c r="N1364" s="43" t="s">
        <v>7779</v>
      </c>
      <c r="O1364" s="43" t="s">
        <v>7784</v>
      </c>
      <c r="P1364" s="99" t="s">
        <v>5689</v>
      </c>
      <c r="Q1364" s="99" t="s">
        <v>80</v>
      </c>
      <c r="R1364" s="99"/>
      <c r="S1364" s="99"/>
    </row>
    <row r="1365" spans="1:19" x14ac:dyDescent="0.25">
      <c r="A1365" s="97" t="s">
        <v>3886</v>
      </c>
      <c r="B1365" s="98"/>
      <c r="C1365" s="99" t="s">
        <v>3964</v>
      </c>
      <c r="D1365" s="43" t="s">
        <v>6735</v>
      </c>
      <c r="E1365" s="99"/>
      <c r="F1365" s="99"/>
      <c r="G1365" s="43" t="s">
        <v>5405</v>
      </c>
      <c r="H1365" s="43" t="s">
        <v>5406</v>
      </c>
      <c r="I1365" s="99"/>
      <c r="J1365" s="91" t="s">
        <v>6790</v>
      </c>
      <c r="K1365" s="91"/>
      <c r="L1365" s="43" t="s">
        <v>6769</v>
      </c>
      <c r="M1365" s="127">
        <v>0</v>
      </c>
      <c r="N1365" s="43" t="s">
        <v>7779</v>
      </c>
      <c r="O1365" s="43" t="s">
        <v>7784</v>
      </c>
      <c r="P1365" s="99" t="s">
        <v>262</v>
      </c>
      <c r="Q1365" s="99" t="s">
        <v>80</v>
      </c>
      <c r="R1365" s="99"/>
      <c r="S1365" s="99"/>
    </row>
    <row r="1366" spans="1:19" x14ac:dyDescent="0.25">
      <c r="A1366" s="97" t="s">
        <v>3886</v>
      </c>
      <c r="B1366" s="98"/>
      <c r="C1366" s="99" t="s">
        <v>3994</v>
      </c>
      <c r="D1366" s="43" t="s">
        <v>6736</v>
      </c>
      <c r="E1366" s="99"/>
      <c r="F1366" s="99"/>
      <c r="G1366" s="43" t="s">
        <v>5465</v>
      </c>
      <c r="H1366" s="43" t="s">
        <v>5466</v>
      </c>
      <c r="I1366" s="99"/>
      <c r="J1366" s="91" t="s">
        <v>6790</v>
      </c>
      <c r="K1366" s="91"/>
      <c r="L1366" s="43" t="s">
        <v>6769</v>
      </c>
      <c r="M1366" s="127">
        <v>0</v>
      </c>
      <c r="N1366" s="43" t="s">
        <v>7779</v>
      </c>
      <c r="O1366" s="43" t="s">
        <v>7784</v>
      </c>
      <c r="P1366" s="99" t="s">
        <v>5679</v>
      </c>
      <c r="Q1366" s="99" t="s">
        <v>80</v>
      </c>
      <c r="R1366" s="99"/>
      <c r="S1366" s="99"/>
    </row>
    <row r="1367" spans="1:19" x14ac:dyDescent="0.25">
      <c r="A1367" s="97" t="s">
        <v>3886</v>
      </c>
      <c r="B1367" s="98"/>
      <c r="C1367" s="99" t="s">
        <v>4006</v>
      </c>
      <c r="D1367" s="43" t="s">
        <v>6284</v>
      </c>
      <c r="E1367" s="99"/>
      <c r="F1367" s="99"/>
      <c r="G1367" s="43" t="s">
        <v>5489</v>
      </c>
      <c r="H1367" s="43" t="s">
        <v>5490</v>
      </c>
      <c r="I1367" s="99"/>
      <c r="J1367" s="91" t="s">
        <v>6790</v>
      </c>
      <c r="K1367" s="91"/>
      <c r="L1367" s="43" t="s">
        <v>6769</v>
      </c>
      <c r="M1367" s="127">
        <v>0</v>
      </c>
      <c r="N1367" s="43" t="s">
        <v>7779</v>
      </c>
      <c r="O1367" s="43" t="s">
        <v>7784</v>
      </c>
      <c r="P1367" s="99" t="s">
        <v>262</v>
      </c>
      <c r="Q1367" s="99" t="s">
        <v>80</v>
      </c>
      <c r="R1367" s="99"/>
      <c r="S1367" s="99"/>
    </row>
    <row r="1368" spans="1:19" x14ac:dyDescent="0.25">
      <c r="A1368" s="97" t="s">
        <v>3886</v>
      </c>
      <c r="B1368" s="98"/>
      <c r="C1368" s="99" t="s">
        <v>3997</v>
      </c>
      <c r="D1368" s="43" t="s">
        <v>6737</v>
      </c>
      <c r="E1368" s="99"/>
      <c r="F1368" s="99"/>
      <c r="G1368" s="43" t="s">
        <v>5471</v>
      </c>
      <c r="H1368" s="55" t="s">
        <v>5472</v>
      </c>
      <c r="I1368" s="99"/>
      <c r="J1368" s="91" t="s">
        <v>6790</v>
      </c>
      <c r="K1368" s="91"/>
      <c r="L1368" s="43" t="s">
        <v>6769</v>
      </c>
      <c r="M1368" s="127">
        <v>0</v>
      </c>
      <c r="N1368" s="43" t="s">
        <v>7779</v>
      </c>
      <c r="O1368" s="43" t="s">
        <v>7784</v>
      </c>
      <c r="P1368" s="99" t="s">
        <v>262</v>
      </c>
      <c r="Q1368" s="99" t="s">
        <v>80</v>
      </c>
      <c r="R1368" s="99"/>
      <c r="S1368" s="99"/>
    </row>
    <row r="1369" spans="1:19" x14ac:dyDescent="0.25">
      <c r="A1369" s="97" t="s">
        <v>3886</v>
      </c>
      <c r="B1369" s="98"/>
      <c r="C1369" s="99" t="s">
        <v>3999</v>
      </c>
      <c r="D1369" s="43" t="s">
        <v>6738</v>
      </c>
      <c r="E1369" s="99"/>
      <c r="F1369" s="99"/>
      <c r="G1369" s="43" t="s">
        <v>5475</v>
      </c>
      <c r="H1369" s="55" t="s">
        <v>5476</v>
      </c>
      <c r="I1369" s="99"/>
      <c r="J1369" s="91" t="s">
        <v>6790</v>
      </c>
      <c r="K1369" s="91"/>
      <c r="L1369" s="43" t="s">
        <v>6769</v>
      </c>
      <c r="M1369" s="127">
        <v>0</v>
      </c>
      <c r="N1369" s="43" t="s">
        <v>7779</v>
      </c>
      <c r="O1369" s="43" t="s">
        <v>7784</v>
      </c>
      <c r="P1369" s="99" t="s">
        <v>262</v>
      </c>
      <c r="Q1369" s="99" t="s">
        <v>80</v>
      </c>
      <c r="R1369" s="99"/>
      <c r="S1369" s="99"/>
    </row>
    <row r="1370" spans="1:19" x14ac:dyDescent="0.25">
      <c r="A1370" s="97" t="s">
        <v>3886</v>
      </c>
      <c r="B1370" s="98"/>
      <c r="C1370" s="99" t="s">
        <v>4000</v>
      </c>
      <c r="D1370" s="43" t="s">
        <v>6739</v>
      </c>
      <c r="E1370" s="99"/>
      <c r="F1370" s="99"/>
      <c r="G1370" s="43" t="s">
        <v>5477</v>
      </c>
      <c r="H1370" s="55" t="s">
        <v>5478</v>
      </c>
      <c r="I1370" s="99"/>
      <c r="J1370" s="91" t="s">
        <v>6790</v>
      </c>
      <c r="K1370" s="91"/>
      <c r="L1370" s="43" t="s">
        <v>6769</v>
      </c>
      <c r="M1370" s="127">
        <v>0</v>
      </c>
      <c r="N1370" s="43" t="s">
        <v>7779</v>
      </c>
      <c r="O1370" s="43" t="s">
        <v>7784</v>
      </c>
      <c r="P1370" s="99" t="s">
        <v>262</v>
      </c>
      <c r="Q1370" s="99" t="s">
        <v>80</v>
      </c>
      <c r="R1370" s="99"/>
      <c r="S1370" s="99"/>
    </row>
    <row r="1371" spans="1:19" x14ac:dyDescent="0.25">
      <c r="A1371" s="97" t="s">
        <v>3886</v>
      </c>
      <c r="B1371" s="98"/>
      <c r="C1371" s="99" t="s">
        <v>4005</v>
      </c>
      <c r="D1371" s="43" t="s">
        <v>6740</v>
      </c>
      <c r="E1371" s="99"/>
      <c r="F1371" s="99"/>
      <c r="G1371" s="43" t="s">
        <v>5487</v>
      </c>
      <c r="H1371" s="43" t="s">
        <v>5488</v>
      </c>
      <c r="I1371" s="99"/>
      <c r="J1371" s="91" t="s">
        <v>6790</v>
      </c>
      <c r="K1371" s="91"/>
      <c r="L1371" s="43" t="s">
        <v>6769</v>
      </c>
      <c r="M1371" s="127">
        <v>0</v>
      </c>
      <c r="N1371" s="43" t="s">
        <v>7779</v>
      </c>
      <c r="O1371" s="43" t="s">
        <v>7784</v>
      </c>
      <c r="P1371" s="99" t="s">
        <v>262</v>
      </c>
      <c r="Q1371" s="99" t="s">
        <v>80</v>
      </c>
      <c r="R1371" s="99"/>
      <c r="S1371" s="99"/>
    </row>
    <row r="1372" spans="1:19" x14ac:dyDescent="0.25">
      <c r="A1372" s="101" t="s">
        <v>3854</v>
      </c>
      <c r="B1372" s="102">
        <v>-99</v>
      </c>
      <c r="C1372" s="89" t="s">
        <v>3463</v>
      </c>
      <c r="D1372" s="89"/>
      <c r="E1372" s="90"/>
      <c r="F1372" s="89"/>
      <c r="G1372" s="101" t="s">
        <v>3463</v>
      </c>
      <c r="H1372" s="89"/>
      <c r="I1372" s="89"/>
      <c r="J1372" s="91" t="s">
        <v>6790</v>
      </c>
      <c r="K1372" s="91"/>
      <c r="L1372" s="89" t="s">
        <v>91</v>
      </c>
      <c r="M1372" s="128" t="s">
        <v>7778</v>
      </c>
      <c r="N1372" s="91" t="s">
        <v>7780</v>
      </c>
      <c r="O1372" s="91"/>
      <c r="P1372" s="101"/>
      <c r="Q1372" s="101" t="s">
        <v>80</v>
      </c>
      <c r="R1372" s="101"/>
      <c r="S1372" s="101"/>
    </row>
    <row r="1373" spans="1:19" x14ac:dyDescent="0.25">
      <c r="A1373" s="101" t="s">
        <v>3854</v>
      </c>
      <c r="B1373" s="88">
        <v>1</v>
      </c>
      <c r="C1373" s="89" t="s">
        <v>93</v>
      </c>
      <c r="D1373" s="89" t="s">
        <v>1468</v>
      </c>
      <c r="E1373" s="90"/>
      <c r="F1373" s="89" t="s">
        <v>6928</v>
      </c>
      <c r="G1373" s="89" t="s">
        <v>277</v>
      </c>
      <c r="H1373" s="89" t="s">
        <v>278</v>
      </c>
      <c r="I1373" s="89" t="s">
        <v>1848</v>
      </c>
      <c r="J1373" s="91" t="s">
        <v>6790</v>
      </c>
      <c r="K1373" s="91"/>
      <c r="L1373" s="89" t="s">
        <v>91</v>
      </c>
      <c r="M1373" s="128" t="s">
        <v>7778</v>
      </c>
      <c r="N1373" s="91" t="s">
        <v>7780</v>
      </c>
      <c r="O1373" s="91" t="s">
        <v>7783</v>
      </c>
      <c r="P1373" s="101" t="s">
        <v>91</v>
      </c>
      <c r="Q1373" s="101" t="s">
        <v>80</v>
      </c>
      <c r="R1373" s="101"/>
      <c r="S1373" s="101"/>
    </row>
    <row r="1374" spans="1:19" x14ac:dyDescent="0.25">
      <c r="A1374" s="97" t="s">
        <v>3854</v>
      </c>
      <c r="B1374" s="98">
        <v>2</v>
      </c>
      <c r="C1374" s="99" t="s">
        <v>3464</v>
      </c>
      <c r="D1374" s="47" t="s">
        <v>6834</v>
      </c>
      <c r="E1374" s="99"/>
      <c r="F1374" s="99"/>
      <c r="G1374" s="43" t="s">
        <v>465</v>
      </c>
      <c r="H1374" s="43" t="s">
        <v>4403</v>
      </c>
      <c r="I1374" s="99"/>
      <c r="J1374" s="91" t="s">
        <v>6790</v>
      </c>
      <c r="K1374" s="91"/>
      <c r="L1374" s="87" t="s">
        <v>6770</v>
      </c>
      <c r="M1374" s="134" t="s">
        <v>7778</v>
      </c>
      <c r="N1374" s="87" t="s">
        <v>7780</v>
      </c>
      <c r="O1374" s="87" t="s">
        <v>7783</v>
      </c>
      <c r="P1374" s="99" t="s">
        <v>100</v>
      </c>
      <c r="Q1374" s="99" t="s">
        <v>80</v>
      </c>
      <c r="R1374" s="99"/>
      <c r="S1374" s="99"/>
    </row>
    <row r="1375" spans="1:19" x14ac:dyDescent="0.25">
      <c r="A1375" s="101" t="s">
        <v>3854</v>
      </c>
      <c r="B1375" s="88">
        <v>3</v>
      </c>
      <c r="C1375" s="89" t="s">
        <v>116</v>
      </c>
      <c r="D1375" s="91" t="s">
        <v>5963</v>
      </c>
      <c r="E1375" s="90"/>
      <c r="F1375" s="89"/>
      <c r="G1375" s="89" t="s">
        <v>318</v>
      </c>
      <c r="H1375" s="89"/>
      <c r="I1375" s="89"/>
      <c r="J1375" s="91" t="s">
        <v>6790</v>
      </c>
      <c r="K1375" s="91"/>
      <c r="L1375" s="48" t="s">
        <v>91</v>
      </c>
      <c r="M1375" s="132" t="s">
        <v>7778</v>
      </c>
      <c r="N1375" s="50" t="s">
        <v>7780</v>
      </c>
      <c r="O1375" s="50" t="s">
        <v>7783</v>
      </c>
      <c r="P1375" s="101" t="s">
        <v>100</v>
      </c>
      <c r="Q1375" s="101" t="s">
        <v>80</v>
      </c>
      <c r="R1375" s="99" t="s">
        <v>6774</v>
      </c>
      <c r="S1375" s="99"/>
    </row>
    <row r="1376" spans="1:19" x14ac:dyDescent="0.25">
      <c r="A1376" s="101" t="s">
        <v>3854</v>
      </c>
      <c r="B1376" s="88">
        <v>4</v>
      </c>
      <c r="C1376" s="89" t="s">
        <v>2085</v>
      </c>
      <c r="D1376" s="91" t="s">
        <v>6822</v>
      </c>
      <c r="E1376" s="90"/>
      <c r="F1376" s="89"/>
      <c r="G1376" s="89" t="s">
        <v>2509</v>
      </c>
      <c r="H1376" s="89" t="s">
        <v>2290</v>
      </c>
      <c r="I1376" s="89"/>
      <c r="J1376" s="91" t="s">
        <v>6790</v>
      </c>
      <c r="K1376" s="91"/>
      <c r="L1376" s="48" t="s">
        <v>6770</v>
      </c>
      <c r="M1376" s="132" t="s">
        <v>7778</v>
      </c>
      <c r="N1376" s="103" t="s">
        <v>7779</v>
      </c>
      <c r="O1376" s="50" t="s">
        <v>7783</v>
      </c>
      <c r="P1376" s="101" t="s">
        <v>100</v>
      </c>
      <c r="Q1376" s="101" t="s">
        <v>80</v>
      </c>
      <c r="R1376" s="99" t="s">
        <v>6774</v>
      </c>
      <c r="S1376" s="99"/>
    </row>
    <row r="1377" spans="1:19" x14ac:dyDescent="0.25">
      <c r="A1377" s="101" t="s">
        <v>3854</v>
      </c>
      <c r="B1377" s="88">
        <v>5</v>
      </c>
      <c r="C1377" s="89" t="s">
        <v>267</v>
      </c>
      <c r="D1377" s="89" t="s">
        <v>5754</v>
      </c>
      <c r="E1377" s="90"/>
      <c r="F1377" s="89" t="s">
        <v>6862</v>
      </c>
      <c r="G1377" s="89" t="s">
        <v>480</v>
      </c>
      <c r="H1377" s="89" t="s">
        <v>481</v>
      </c>
      <c r="I1377" s="89" t="s">
        <v>1760</v>
      </c>
      <c r="J1377" s="91" t="s">
        <v>6790</v>
      </c>
      <c r="K1377" s="91"/>
      <c r="L1377" s="89" t="s">
        <v>153</v>
      </c>
      <c r="M1377" s="128" t="s">
        <v>7778</v>
      </c>
      <c r="N1377" s="91" t="s">
        <v>7779</v>
      </c>
      <c r="O1377" s="91" t="s">
        <v>7783</v>
      </c>
      <c r="P1377" s="101" t="s">
        <v>153</v>
      </c>
      <c r="Q1377" s="101" t="s">
        <v>80</v>
      </c>
      <c r="R1377" s="101"/>
      <c r="S1377" s="101"/>
    </row>
    <row r="1378" spans="1:19" x14ac:dyDescent="0.25">
      <c r="A1378" s="97" t="s">
        <v>3854</v>
      </c>
      <c r="B1378" s="98"/>
      <c r="C1378" s="99" t="s">
        <v>3856</v>
      </c>
      <c r="D1378" s="43" t="s">
        <v>6592</v>
      </c>
      <c r="E1378" s="99"/>
      <c r="F1378" s="99"/>
      <c r="G1378" s="43" t="s">
        <v>5193</v>
      </c>
      <c r="H1378" s="43" t="s">
        <v>5194</v>
      </c>
      <c r="I1378" s="99"/>
      <c r="J1378" s="91" t="s">
        <v>6790</v>
      </c>
      <c r="K1378" s="91"/>
      <c r="L1378" s="43" t="s">
        <v>6769</v>
      </c>
      <c r="M1378" s="127">
        <v>0</v>
      </c>
      <c r="N1378" s="43" t="s">
        <v>7779</v>
      </c>
      <c r="O1378" s="43" t="s">
        <v>7784</v>
      </c>
      <c r="P1378" s="99" t="s">
        <v>165</v>
      </c>
      <c r="Q1378" s="99" t="s">
        <v>80</v>
      </c>
      <c r="R1378" s="99"/>
      <c r="S1378" s="99"/>
    </row>
    <row r="1379" spans="1:19" x14ac:dyDescent="0.25">
      <c r="A1379" s="97" t="s">
        <v>3854</v>
      </c>
      <c r="B1379" s="98"/>
      <c r="C1379" s="99" t="s">
        <v>3857</v>
      </c>
      <c r="D1379" s="43" t="s">
        <v>6593</v>
      </c>
      <c r="E1379" s="99"/>
      <c r="F1379" s="99"/>
      <c r="G1379" s="43" t="s">
        <v>5195</v>
      </c>
      <c r="H1379" s="43" t="s">
        <v>5196</v>
      </c>
      <c r="I1379" s="99"/>
      <c r="J1379" s="91" t="s">
        <v>6790</v>
      </c>
      <c r="K1379" s="91"/>
      <c r="L1379" s="43" t="s">
        <v>6769</v>
      </c>
      <c r="M1379" s="127">
        <v>0</v>
      </c>
      <c r="N1379" s="43" t="s">
        <v>7779</v>
      </c>
      <c r="O1379" s="43" t="s">
        <v>7784</v>
      </c>
      <c r="P1379" s="99" t="s">
        <v>165</v>
      </c>
      <c r="Q1379" s="99" t="s">
        <v>80</v>
      </c>
      <c r="R1379" s="99"/>
      <c r="S1379" s="99"/>
    </row>
    <row r="1380" spans="1:19" x14ac:dyDescent="0.25">
      <c r="A1380" s="97" t="s">
        <v>3854</v>
      </c>
      <c r="B1380" s="98"/>
      <c r="C1380" s="99" t="s">
        <v>3871</v>
      </c>
      <c r="D1380" s="43" t="s">
        <v>6602</v>
      </c>
      <c r="E1380" s="99"/>
      <c r="F1380" s="99"/>
      <c r="G1380" s="43" t="s">
        <v>5223</v>
      </c>
      <c r="H1380" s="43" t="s">
        <v>5224</v>
      </c>
      <c r="I1380" s="99"/>
      <c r="J1380" s="91" t="s">
        <v>6790</v>
      </c>
      <c r="K1380" s="91"/>
      <c r="L1380" s="43" t="s">
        <v>6769</v>
      </c>
      <c r="M1380" s="127">
        <v>0</v>
      </c>
      <c r="N1380" s="43" t="s">
        <v>7779</v>
      </c>
      <c r="O1380" s="43" t="s">
        <v>7784</v>
      </c>
      <c r="P1380" s="99" t="s">
        <v>5665</v>
      </c>
      <c r="Q1380" s="99" t="s">
        <v>80</v>
      </c>
      <c r="R1380" s="99"/>
      <c r="S1380" s="99"/>
    </row>
    <row r="1381" spans="1:19" x14ac:dyDescent="0.25">
      <c r="A1381" s="97" t="s">
        <v>3854</v>
      </c>
      <c r="B1381" s="98"/>
      <c r="C1381" s="99" t="s">
        <v>3862</v>
      </c>
      <c r="D1381" s="43" t="s">
        <v>6603</v>
      </c>
      <c r="E1381" s="99"/>
      <c r="F1381" s="99"/>
      <c r="G1381" s="43" t="s">
        <v>5205</v>
      </c>
      <c r="H1381" s="43" t="s">
        <v>5206</v>
      </c>
      <c r="I1381" s="99"/>
      <c r="J1381" s="91" t="s">
        <v>6790</v>
      </c>
      <c r="K1381" s="91"/>
      <c r="L1381" s="43" t="s">
        <v>6769</v>
      </c>
      <c r="M1381" s="127">
        <v>0</v>
      </c>
      <c r="N1381" s="43" t="s">
        <v>7779</v>
      </c>
      <c r="O1381" s="43" t="s">
        <v>7784</v>
      </c>
      <c r="P1381" s="99" t="s">
        <v>165</v>
      </c>
      <c r="Q1381" s="99" t="s">
        <v>80</v>
      </c>
      <c r="R1381" s="99"/>
      <c r="S1381" s="99"/>
    </row>
    <row r="1382" spans="1:19" x14ac:dyDescent="0.25">
      <c r="A1382" s="97" t="s">
        <v>3854</v>
      </c>
      <c r="B1382" s="98"/>
      <c r="C1382" s="99" t="s">
        <v>3872</v>
      </c>
      <c r="D1382" s="43" t="s">
        <v>6594</v>
      </c>
      <c r="E1382" s="99"/>
      <c r="F1382" s="99"/>
      <c r="G1382" s="43" t="s">
        <v>5225</v>
      </c>
      <c r="H1382" s="43" t="s">
        <v>5226</v>
      </c>
      <c r="I1382" s="99"/>
      <c r="J1382" s="91" t="s">
        <v>6790</v>
      </c>
      <c r="K1382" s="91"/>
      <c r="L1382" s="43" t="s">
        <v>6769</v>
      </c>
      <c r="M1382" s="127">
        <v>0</v>
      </c>
      <c r="N1382" s="43" t="s">
        <v>7779</v>
      </c>
      <c r="O1382" s="43" t="s">
        <v>7784</v>
      </c>
      <c r="P1382" s="99" t="s">
        <v>5665</v>
      </c>
      <c r="Q1382" s="99" t="s">
        <v>80</v>
      </c>
      <c r="R1382" s="99"/>
      <c r="S1382" s="99"/>
    </row>
    <row r="1383" spans="1:19" x14ac:dyDescent="0.25">
      <c r="A1383" s="97" t="s">
        <v>3854</v>
      </c>
      <c r="B1383" s="98"/>
      <c r="C1383" s="99" t="s">
        <v>3860</v>
      </c>
      <c r="D1383" s="43" t="s">
        <v>6604</v>
      </c>
      <c r="E1383" s="99"/>
      <c r="F1383" s="99"/>
      <c r="G1383" s="43" t="s">
        <v>5201</v>
      </c>
      <c r="H1383" s="43" t="s">
        <v>5202</v>
      </c>
      <c r="I1383" s="99"/>
      <c r="J1383" s="91" t="s">
        <v>6790</v>
      </c>
      <c r="K1383" s="91"/>
      <c r="L1383" s="43" t="s">
        <v>6769</v>
      </c>
      <c r="M1383" s="127">
        <v>0</v>
      </c>
      <c r="N1383" s="43" t="s">
        <v>7779</v>
      </c>
      <c r="O1383" s="43" t="s">
        <v>7784</v>
      </c>
      <c r="P1383" s="99" t="s">
        <v>165</v>
      </c>
      <c r="Q1383" s="99" t="s">
        <v>80</v>
      </c>
      <c r="R1383" s="99"/>
      <c r="S1383" s="99"/>
    </row>
    <row r="1384" spans="1:19" x14ac:dyDescent="0.25">
      <c r="A1384" s="97" t="s">
        <v>3854</v>
      </c>
      <c r="B1384" s="98"/>
      <c r="C1384" s="99" t="s">
        <v>3865</v>
      </c>
      <c r="D1384" s="43" t="s">
        <v>6595</v>
      </c>
      <c r="E1384" s="99"/>
      <c r="F1384" s="99"/>
      <c r="G1384" s="43" t="s">
        <v>5211</v>
      </c>
      <c r="H1384" s="43" t="s">
        <v>5212</v>
      </c>
      <c r="I1384" s="99"/>
      <c r="J1384" s="91" t="s">
        <v>6790</v>
      </c>
      <c r="K1384" s="91"/>
      <c r="L1384" s="43" t="s">
        <v>6769</v>
      </c>
      <c r="M1384" s="127">
        <v>0</v>
      </c>
      <c r="N1384" s="43" t="s">
        <v>7779</v>
      </c>
      <c r="O1384" s="43" t="s">
        <v>7784</v>
      </c>
      <c r="P1384" s="99" t="s">
        <v>5665</v>
      </c>
      <c r="Q1384" s="99" t="s">
        <v>80</v>
      </c>
      <c r="R1384" s="99"/>
      <c r="S1384" s="99"/>
    </row>
    <row r="1385" spans="1:19" x14ac:dyDescent="0.25">
      <c r="A1385" s="97" t="s">
        <v>3854</v>
      </c>
      <c r="B1385" s="98"/>
      <c r="C1385" s="99" t="s">
        <v>3875</v>
      </c>
      <c r="D1385" s="43" t="s">
        <v>6605</v>
      </c>
      <c r="E1385" s="99"/>
      <c r="F1385" s="99"/>
      <c r="G1385" s="43" t="s">
        <v>5231</v>
      </c>
      <c r="H1385" s="43" t="s">
        <v>5232</v>
      </c>
      <c r="I1385" s="99"/>
      <c r="J1385" s="91" t="s">
        <v>6790</v>
      </c>
      <c r="K1385" s="91"/>
      <c r="L1385" s="99" t="s">
        <v>6770</v>
      </c>
      <c r="M1385" s="100">
        <v>0</v>
      </c>
      <c r="N1385" s="99" t="s">
        <v>7779</v>
      </c>
      <c r="O1385" s="99" t="s">
        <v>7784</v>
      </c>
      <c r="P1385" s="99" t="s">
        <v>100</v>
      </c>
      <c r="Q1385" s="99" t="s">
        <v>80</v>
      </c>
      <c r="R1385" s="99"/>
      <c r="S1385" s="99"/>
    </row>
    <row r="1386" spans="1:19" x14ac:dyDescent="0.25">
      <c r="A1386" s="97" t="s">
        <v>3854</v>
      </c>
      <c r="B1386" s="98"/>
      <c r="C1386" s="99" t="s">
        <v>3866</v>
      </c>
      <c r="D1386" s="43" t="s">
        <v>6596</v>
      </c>
      <c r="E1386" s="99"/>
      <c r="F1386" s="99"/>
      <c r="G1386" s="43" t="s">
        <v>5213</v>
      </c>
      <c r="H1386" s="43" t="s">
        <v>5214</v>
      </c>
      <c r="I1386" s="99"/>
      <c r="J1386" s="91" t="s">
        <v>6790</v>
      </c>
      <c r="K1386" s="91"/>
      <c r="L1386" s="43" t="s">
        <v>6769</v>
      </c>
      <c r="M1386" s="127">
        <v>0</v>
      </c>
      <c r="N1386" s="43" t="s">
        <v>7779</v>
      </c>
      <c r="O1386" s="43" t="s">
        <v>7784</v>
      </c>
      <c r="P1386" s="99" t="s">
        <v>5665</v>
      </c>
      <c r="Q1386" s="99" t="s">
        <v>80</v>
      </c>
      <c r="R1386" s="99"/>
      <c r="S1386" s="99"/>
    </row>
    <row r="1387" spans="1:19" x14ac:dyDescent="0.25">
      <c r="A1387" s="97" t="s">
        <v>3854</v>
      </c>
      <c r="B1387" s="98"/>
      <c r="C1387" s="99" t="s">
        <v>3864</v>
      </c>
      <c r="D1387" s="43" t="s">
        <v>6597</v>
      </c>
      <c r="E1387" s="99"/>
      <c r="F1387" s="99"/>
      <c r="G1387" s="43" t="s">
        <v>5209</v>
      </c>
      <c r="H1387" s="43" t="s">
        <v>5210</v>
      </c>
      <c r="I1387" s="99"/>
      <c r="J1387" s="91" t="s">
        <v>6790</v>
      </c>
      <c r="K1387" s="91"/>
      <c r="L1387" s="43" t="s">
        <v>6769</v>
      </c>
      <c r="M1387" s="127">
        <v>0</v>
      </c>
      <c r="N1387" s="43" t="s">
        <v>7779</v>
      </c>
      <c r="O1387" s="43" t="s">
        <v>7784</v>
      </c>
      <c r="P1387" s="99" t="s">
        <v>165</v>
      </c>
      <c r="Q1387" s="99" t="s">
        <v>80</v>
      </c>
      <c r="R1387" s="99"/>
      <c r="S1387" s="99"/>
    </row>
    <row r="1388" spans="1:19" x14ac:dyDescent="0.25">
      <c r="A1388" s="97" t="s">
        <v>3854</v>
      </c>
      <c r="B1388" s="98"/>
      <c r="C1388" s="99" t="s">
        <v>3873</v>
      </c>
      <c r="D1388" s="43" t="s">
        <v>6598</v>
      </c>
      <c r="E1388" s="99"/>
      <c r="F1388" s="99"/>
      <c r="G1388" s="43" t="s">
        <v>5227</v>
      </c>
      <c r="H1388" s="43" t="s">
        <v>5228</v>
      </c>
      <c r="I1388" s="99"/>
      <c r="J1388" s="91" t="s">
        <v>6790</v>
      </c>
      <c r="K1388" s="91"/>
      <c r="L1388" s="43" t="s">
        <v>6769</v>
      </c>
      <c r="M1388" s="127">
        <v>0</v>
      </c>
      <c r="N1388" s="43" t="s">
        <v>7779</v>
      </c>
      <c r="O1388" s="43" t="s">
        <v>7784</v>
      </c>
      <c r="P1388" s="99" t="s">
        <v>5665</v>
      </c>
      <c r="Q1388" s="99" t="s">
        <v>80</v>
      </c>
      <c r="R1388" s="99"/>
      <c r="S1388" s="99"/>
    </row>
    <row r="1389" spans="1:19" x14ac:dyDescent="0.25">
      <c r="A1389" s="97" t="s">
        <v>3854</v>
      </c>
      <c r="B1389" s="98"/>
      <c r="C1389" s="99" t="s">
        <v>3861</v>
      </c>
      <c r="D1389" s="43" t="s">
        <v>6606</v>
      </c>
      <c r="E1389" s="99"/>
      <c r="F1389" s="99"/>
      <c r="G1389" s="43" t="s">
        <v>5203</v>
      </c>
      <c r="H1389" s="43" t="s">
        <v>5204</v>
      </c>
      <c r="I1389" s="99"/>
      <c r="J1389" s="91" t="s">
        <v>6790</v>
      </c>
      <c r="K1389" s="91"/>
      <c r="L1389" s="43" t="s">
        <v>6769</v>
      </c>
      <c r="M1389" s="127">
        <v>0</v>
      </c>
      <c r="N1389" s="43" t="s">
        <v>7779</v>
      </c>
      <c r="O1389" s="43" t="s">
        <v>7784</v>
      </c>
      <c r="P1389" s="99" t="s">
        <v>165</v>
      </c>
      <c r="Q1389" s="99" t="s">
        <v>80</v>
      </c>
      <c r="R1389" s="99"/>
      <c r="S1389" s="99"/>
    </row>
    <row r="1390" spans="1:19" x14ac:dyDescent="0.25">
      <c r="A1390" s="97" t="s">
        <v>3854</v>
      </c>
      <c r="B1390" s="98"/>
      <c r="C1390" s="99" t="s">
        <v>3869</v>
      </c>
      <c r="D1390" s="43" t="s">
        <v>6607</v>
      </c>
      <c r="E1390" s="99"/>
      <c r="F1390" s="99"/>
      <c r="G1390" s="43" t="s">
        <v>5219</v>
      </c>
      <c r="H1390" s="43" t="s">
        <v>5220</v>
      </c>
      <c r="I1390" s="99"/>
      <c r="J1390" s="91" t="s">
        <v>6790</v>
      </c>
      <c r="K1390" s="91"/>
      <c r="L1390" s="43" t="s">
        <v>6769</v>
      </c>
      <c r="M1390" s="127">
        <v>0</v>
      </c>
      <c r="N1390" s="43" t="s">
        <v>7779</v>
      </c>
      <c r="O1390" s="43" t="s">
        <v>7784</v>
      </c>
      <c r="P1390" s="99" t="s">
        <v>5665</v>
      </c>
      <c r="Q1390" s="99" t="s">
        <v>80</v>
      </c>
      <c r="R1390" s="99"/>
      <c r="S1390" s="99"/>
    </row>
    <row r="1391" spans="1:19" x14ac:dyDescent="0.25">
      <c r="A1391" s="97" t="s">
        <v>3854</v>
      </c>
      <c r="B1391" s="98"/>
      <c r="C1391" s="99" t="s">
        <v>3870</v>
      </c>
      <c r="D1391" s="43" t="s">
        <v>6608</v>
      </c>
      <c r="E1391" s="99"/>
      <c r="F1391" s="99"/>
      <c r="G1391" s="43" t="s">
        <v>5221</v>
      </c>
      <c r="H1391" s="43" t="s">
        <v>5222</v>
      </c>
      <c r="I1391" s="99"/>
      <c r="J1391" s="91" t="s">
        <v>6790</v>
      </c>
      <c r="K1391" s="91"/>
      <c r="L1391" s="43" t="s">
        <v>6769</v>
      </c>
      <c r="M1391" s="127">
        <v>0</v>
      </c>
      <c r="N1391" s="43" t="s">
        <v>7779</v>
      </c>
      <c r="O1391" s="43" t="s">
        <v>7784</v>
      </c>
      <c r="P1391" s="99" t="s">
        <v>5665</v>
      </c>
      <c r="Q1391" s="99" t="s">
        <v>80</v>
      </c>
      <c r="R1391" s="99"/>
      <c r="S1391" s="99"/>
    </row>
    <row r="1392" spans="1:19" x14ac:dyDescent="0.25">
      <c r="A1392" s="97" t="s">
        <v>3854</v>
      </c>
      <c r="B1392" s="98"/>
      <c r="C1392" s="99" t="s">
        <v>3858</v>
      </c>
      <c r="D1392" s="43" t="s">
        <v>6599</v>
      </c>
      <c r="E1392" s="99"/>
      <c r="F1392" s="99"/>
      <c r="G1392" s="43" t="s">
        <v>5197</v>
      </c>
      <c r="H1392" s="43" t="s">
        <v>5198</v>
      </c>
      <c r="I1392" s="99"/>
      <c r="J1392" s="91" t="s">
        <v>6790</v>
      </c>
      <c r="K1392" s="91"/>
      <c r="L1392" s="43" t="s">
        <v>6769</v>
      </c>
      <c r="M1392" s="127">
        <v>0</v>
      </c>
      <c r="N1392" s="43" t="s">
        <v>7779</v>
      </c>
      <c r="O1392" s="43" t="s">
        <v>7784</v>
      </c>
      <c r="P1392" s="99" t="s">
        <v>165</v>
      </c>
      <c r="Q1392" s="99" t="s">
        <v>80</v>
      </c>
      <c r="R1392" s="99"/>
      <c r="S1392" s="99"/>
    </row>
    <row r="1393" spans="1:19" x14ac:dyDescent="0.25">
      <c r="A1393" s="97" t="s">
        <v>3854</v>
      </c>
      <c r="B1393" s="98"/>
      <c r="C1393" s="99" t="s">
        <v>3859</v>
      </c>
      <c r="D1393" s="43" t="s">
        <v>6600</v>
      </c>
      <c r="E1393" s="99"/>
      <c r="F1393" s="99"/>
      <c r="G1393" s="43" t="s">
        <v>5199</v>
      </c>
      <c r="H1393" s="43" t="s">
        <v>5200</v>
      </c>
      <c r="I1393" s="99"/>
      <c r="J1393" s="91" t="s">
        <v>6790</v>
      </c>
      <c r="K1393" s="91"/>
      <c r="L1393" s="43" t="s">
        <v>6769</v>
      </c>
      <c r="M1393" s="127">
        <v>0</v>
      </c>
      <c r="N1393" s="43" t="s">
        <v>7779</v>
      </c>
      <c r="O1393" s="43" t="s">
        <v>7784</v>
      </c>
      <c r="P1393" s="99" t="s">
        <v>165</v>
      </c>
      <c r="Q1393" s="99" t="s">
        <v>80</v>
      </c>
      <c r="R1393" s="99"/>
      <c r="S1393" s="99"/>
    </row>
    <row r="1394" spans="1:19" x14ac:dyDescent="0.25">
      <c r="A1394" s="97" t="s">
        <v>3854</v>
      </c>
      <c r="B1394" s="98"/>
      <c r="C1394" s="99" t="s">
        <v>3868</v>
      </c>
      <c r="D1394" s="43" t="s">
        <v>6609</v>
      </c>
      <c r="E1394" s="99"/>
      <c r="F1394" s="99"/>
      <c r="G1394" s="43" t="s">
        <v>5217</v>
      </c>
      <c r="H1394" s="43" t="s">
        <v>5218</v>
      </c>
      <c r="I1394" s="99"/>
      <c r="J1394" s="91" t="s">
        <v>6790</v>
      </c>
      <c r="K1394" s="91"/>
      <c r="L1394" s="43" t="s">
        <v>6769</v>
      </c>
      <c r="M1394" s="127">
        <v>0</v>
      </c>
      <c r="N1394" s="43" t="s">
        <v>7779</v>
      </c>
      <c r="O1394" s="43" t="s">
        <v>7784</v>
      </c>
      <c r="P1394" s="99" t="s">
        <v>5665</v>
      </c>
      <c r="Q1394" s="99" t="s">
        <v>80</v>
      </c>
      <c r="R1394" s="99"/>
      <c r="S1394" s="99"/>
    </row>
    <row r="1395" spans="1:19" x14ac:dyDescent="0.25">
      <c r="A1395" s="97" t="s">
        <v>3854</v>
      </c>
      <c r="B1395" s="98"/>
      <c r="C1395" s="99" t="s">
        <v>3867</v>
      </c>
      <c r="D1395" s="43" t="s">
        <v>6610</v>
      </c>
      <c r="E1395" s="99"/>
      <c r="F1395" s="99"/>
      <c r="G1395" s="43" t="s">
        <v>5215</v>
      </c>
      <c r="H1395" s="43" t="s">
        <v>5216</v>
      </c>
      <c r="I1395" s="99"/>
      <c r="J1395" s="91" t="s">
        <v>6790</v>
      </c>
      <c r="K1395" s="91"/>
      <c r="L1395" s="43" t="s">
        <v>6769</v>
      </c>
      <c r="M1395" s="127">
        <v>0</v>
      </c>
      <c r="N1395" s="43" t="s">
        <v>7779</v>
      </c>
      <c r="O1395" s="43" t="s">
        <v>7784</v>
      </c>
      <c r="P1395" s="99" t="s">
        <v>5665</v>
      </c>
      <c r="Q1395" s="99" t="s">
        <v>80</v>
      </c>
      <c r="R1395" s="99"/>
      <c r="S1395" s="99"/>
    </row>
    <row r="1396" spans="1:19" x14ac:dyDescent="0.25">
      <c r="A1396" s="97" t="s">
        <v>3854</v>
      </c>
      <c r="B1396" s="98"/>
      <c r="C1396" s="99" t="s">
        <v>3876</v>
      </c>
      <c r="D1396" s="43" t="s">
        <v>6611</v>
      </c>
      <c r="E1396" s="99"/>
      <c r="F1396" s="99"/>
      <c r="G1396" s="43" t="s">
        <v>5233</v>
      </c>
      <c r="H1396" s="43" t="s">
        <v>5234</v>
      </c>
      <c r="I1396" s="99"/>
      <c r="J1396" s="91" t="s">
        <v>6790</v>
      </c>
      <c r="K1396" s="91"/>
      <c r="L1396" s="99" t="s">
        <v>6769</v>
      </c>
      <c r="M1396" s="100">
        <v>0</v>
      </c>
      <c r="N1396" s="99" t="s">
        <v>7779</v>
      </c>
      <c r="O1396" s="99" t="s">
        <v>7784</v>
      </c>
      <c r="P1396" s="99" t="s">
        <v>100</v>
      </c>
      <c r="Q1396" s="99" t="s">
        <v>80</v>
      </c>
      <c r="R1396" s="99"/>
      <c r="S1396" s="99"/>
    </row>
    <row r="1397" spans="1:19" x14ac:dyDescent="0.25">
      <c r="A1397" s="97" t="s">
        <v>3854</v>
      </c>
      <c r="B1397" s="98"/>
      <c r="C1397" s="99" t="s">
        <v>3863</v>
      </c>
      <c r="D1397" s="43" t="s">
        <v>6601</v>
      </c>
      <c r="E1397" s="99"/>
      <c r="F1397" s="99"/>
      <c r="G1397" s="43" t="s">
        <v>5207</v>
      </c>
      <c r="H1397" s="43" t="s">
        <v>5208</v>
      </c>
      <c r="I1397" s="99"/>
      <c r="J1397" s="91" t="s">
        <v>6790</v>
      </c>
      <c r="K1397" s="91"/>
      <c r="L1397" s="43" t="s">
        <v>6769</v>
      </c>
      <c r="M1397" s="127">
        <v>0</v>
      </c>
      <c r="N1397" s="43" t="s">
        <v>7779</v>
      </c>
      <c r="O1397" s="43" t="s">
        <v>7784</v>
      </c>
      <c r="P1397" s="99" t="s">
        <v>165</v>
      </c>
      <c r="Q1397" s="99" t="s">
        <v>80</v>
      </c>
      <c r="R1397" s="99"/>
      <c r="S1397" s="99"/>
    </row>
    <row r="1398" spans="1:19" x14ac:dyDescent="0.25">
      <c r="A1398" s="97" t="s">
        <v>3854</v>
      </c>
      <c r="B1398" s="98"/>
      <c r="C1398" s="99" t="s">
        <v>3877</v>
      </c>
      <c r="D1398" s="43" t="s">
        <v>6612</v>
      </c>
      <c r="E1398" s="99"/>
      <c r="F1398" s="99"/>
      <c r="G1398" s="43" t="s">
        <v>5235</v>
      </c>
      <c r="H1398" s="43" t="s">
        <v>5236</v>
      </c>
      <c r="I1398" s="99"/>
      <c r="J1398" s="91" t="s">
        <v>6790</v>
      </c>
      <c r="K1398" s="91"/>
      <c r="L1398" s="99" t="s">
        <v>6769</v>
      </c>
      <c r="M1398" s="100">
        <v>0</v>
      </c>
      <c r="N1398" s="99" t="s">
        <v>7779</v>
      </c>
      <c r="O1398" s="99" t="s">
        <v>7784</v>
      </c>
      <c r="P1398" s="99" t="s">
        <v>100</v>
      </c>
      <c r="Q1398" s="99" t="s">
        <v>80</v>
      </c>
      <c r="R1398" s="99"/>
      <c r="S1398" s="99"/>
    </row>
    <row r="1399" spans="1:19" x14ac:dyDescent="0.25">
      <c r="A1399" s="97" t="s">
        <v>3854</v>
      </c>
      <c r="B1399" s="98"/>
      <c r="C1399" s="99" t="s">
        <v>3878</v>
      </c>
      <c r="D1399" s="43" t="s">
        <v>6613</v>
      </c>
      <c r="E1399" s="99"/>
      <c r="F1399" s="99"/>
      <c r="G1399" s="43" t="s">
        <v>5237</v>
      </c>
      <c r="H1399" s="43" t="s">
        <v>5238</v>
      </c>
      <c r="I1399" s="99"/>
      <c r="J1399" s="91" t="s">
        <v>6790</v>
      </c>
      <c r="K1399" s="91"/>
      <c r="L1399" s="99" t="s">
        <v>6769</v>
      </c>
      <c r="M1399" s="100">
        <v>0</v>
      </c>
      <c r="N1399" s="99" t="s">
        <v>7779</v>
      </c>
      <c r="O1399" s="99" t="s">
        <v>7784</v>
      </c>
      <c r="P1399" s="99" t="s">
        <v>100</v>
      </c>
      <c r="Q1399" s="99" t="s">
        <v>80</v>
      </c>
      <c r="R1399" s="99"/>
      <c r="S1399" s="99"/>
    </row>
    <row r="1400" spans="1:19" x14ac:dyDescent="0.25">
      <c r="A1400" s="97" t="s">
        <v>3854</v>
      </c>
      <c r="B1400" s="98"/>
      <c r="C1400" s="99" t="s">
        <v>3879</v>
      </c>
      <c r="D1400" s="43" t="s">
        <v>6614</v>
      </c>
      <c r="E1400" s="99"/>
      <c r="F1400" s="99"/>
      <c r="G1400" s="43" t="s">
        <v>5239</v>
      </c>
      <c r="H1400" s="43" t="s">
        <v>5240</v>
      </c>
      <c r="I1400" s="99"/>
      <c r="J1400" s="91" t="s">
        <v>6790</v>
      </c>
      <c r="K1400" s="91"/>
      <c r="L1400" s="99" t="s">
        <v>6769</v>
      </c>
      <c r="M1400" s="100">
        <v>0</v>
      </c>
      <c r="N1400" s="99" t="s">
        <v>7779</v>
      </c>
      <c r="O1400" s="99" t="s">
        <v>7784</v>
      </c>
      <c r="P1400" s="99" t="s">
        <v>100</v>
      </c>
      <c r="Q1400" s="99" t="s">
        <v>80</v>
      </c>
      <c r="R1400" s="99"/>
      <c r="S1400" s="99"/>
    </row>
    <row r="1401" spans="1:19" x14ac:dyDescent="0.25">
      <c r="A1401" s="97" t="s">
        <v>3854</v>
      </c>
      <c r="B1401" s="98"/>
      <c r="C1401" s="99" t="s">
        <v>3881</v>
      </c>
      <c r="D1401" s="43" t="s">
        <v>6615</v>
      </c>
      <c r="E1401" s="99"/>
      <c r="F1401" s="99"/>
      <c r="G1401" s="43" t="s">
        <v>5243</v>
      </c>
      <c r="H1401" s="43" t="s">
        <v>5244</v>
      </c>
      <c r="I1401" s="99"/>
      <c r="J1401" s="91" t="s">
        <v>6790</v>
      </c>
      <c r="K1401" s="91"/>
      <c r="L1401" s="99" t="s">
        <v>6769</v>
      </c>
      <c r="M1401" s="100">
        <v>0</v>
      </c>
      <c r="N1401" s="99" t="s">
        <v>7779</v>
      </c>
      <c r="O1401" s="99" t="s">
        <v>7784</v>
      </c>
      <c r="P1401" s="99" t="s">
        <v>100</v>
      </c>
      <c r="Q1401" s="99" t="s">
        <v>80</v>
      </c>
      <c r="R1401" s="99"/>
      <c r="S1401" s="99"/>
    </row>
    <row r="1402" spans="1:19" x14ac:dyDescent="0.25">
      <c r="A1402" s="97" t="s">
        <v>3854</v>
      </c>
      <c r="B1402" s="98"/>
      <c r="C1402" s="99" t="s">
        <v>3880</v>
      </c>
      <c r="D1402" s="43" t="s">
        <v>6616</v>
      </c>
      <c r="E1402" s="99"/>
      <c r="F1402" s="99"/>
      <c r="G1402" s="43" t="s">
        <v>5241</v>
      </c>
      <c r="H1402" s="43" t="s">
        <v>5242</v>
      </c>
      <c r="I1402" s="99"/>
      <c r="J1402" s="91" t="s">
        <v>6790</v>
      </c>
      <c r="K1402" s="91"/>
      <c r="L1402" s="99" t="s">
        <v>6769</v>
      </c>
      <c r="M1402" s="100">
        <v>0</v>
      </c>
      <c r="N1402" s="99" t="s">
        <v>7779</v>
      </c>
      <c r="O1402" s="99" t="s">
        <v>7784</v>
      </c>
      <c r="P1402" s="99" t="s">
        <v>100</v>
      </c>
      <c r="Q1402" s="99" t="s">
        <v>80</v>
      </c>
      <c r="R1402" s="99"/>
      <c r="S1402" s="99"/>
    </row>
    <row r="1403" spans="1:19" x14ac:dyDescent="0.25">
      <c r="A1403" s="97" t="s">
        <v>3854</v>
      </c>
      <c r="B1403" s="98"/>
      <c r="C1403" s="99" t="s">
        <v>3874</v>
      </c>
      <c r="D1403" s="43" t="s">
        <v>6617</v>
      </c>
      <c r="E1403" s="99"/>
      <c r="F1403" s="99"/>
      <c r="G1403" s="43" t="s">
        <v>5229</v>
      </c>
      <c r="H1403" s="43" t="s">
        <v>5230</v>
      </c>
      <c r="I1403" s="99"/>
      <c r="J1403" s="91" t="s">
        <v>6790</v>
      </c>
      <c r="K1403" s="91"/>
      <c r="L1403" s="99" t="s">
        <v>6769</v>
      </c>
      <c r="M1403" s="100">
        <v>0</v>
      </c>
      <c r="N1403" s="99" t="s">
        <v>7779</v>
      </c>
      <c r="O1403" s="99" t="s">
        <v>7784</v>
      </c>
      <c r="P1403" s="99" t="s">
        <v>100</v>
      </c>
      <c r="Q1403" s="99" t="s">
        <v>80</v>
      </c>
      <c r="R1403" s="99"/>
      <c r="S1403" s="99"/>
    </row>
    <row r="1404" spans="1:19" x14ac:dyDescent="0.25">
      <c r="A1404" s="97" t="s">
        <v>3854</v>
      </c>
      <c r="B1404" s="98"/>
      <c r="C1404" s="99" t="s">
        <v>3882</v>
      </c>
      <c r="D1404" s="43" t="s">
        <v>6618</v>
      </c>
      <c r="E1404" s="99"/>
      <c r="F1404" s="99"/>
      <c r="G1404" s="43" t="s">
        <v>5245</v>
      </c>
      <c r="H1404" s="43" t="s">
        <v>5246</v>
      </c>
      <c r="I1404" s="99"/>
      <c r="J1404" s="91" t="s">
        <v>6790</v>
      </c>
      <c r="K1404" s="91"/>
      <c r="L1404" s="99" t="s">
        <v>6769</v>
      </c>
      <c r="M1404" s="100">
        <v>0</v>
      </c>
      <c r="N1404" s="99" t="s">
        <v>7779</v>
      </c>
      <c r="O1404" s="99" t="s">
        <v>7784</v>
      </c>
      <c r="P1404" s="99" t="s">
        <v>100</v>
      </c>
      <c r="Q1404" s="99" t="s">
        <v>80</v>
      </c>
      <c r="R1404" s="99"/>
      <c r="S1404" s="99"/>
    </row>
    <row r="1405" spans="1:19" x14ac:dyDescent="0.25">
      <c r="A1405" s="97" t="s">
        <v>3854</v>
      </c>
      <c r="B1405" s="98"/>
      <c r="C1405" s="99" t="s">
        <v>3883</v>
      </c>
      <c r="D1405" s="43" t="s">
        <v>6619</v>
      </c>
      <c r="E1405" s="99"/>
      <c r="F1405" s="99"/>
      <c r="G1405" s="43" t="s">
        <v>5247</v>
      </c>
      <c r="H1405" s="43" t="s">
        <v>5248</v>
      </c>
      <c r="I1405" s="99"/>
      <c r="J1405" s="91" t="s">
        <v>6790</v>
      </c>
      <c r="K1405" s="91"/>
      <c r="L1405" s="99" t="s">
        <v>6769</v>
      </c>
      <c r="M1405" s="100">
        <v>0</v>
      </c>
      <c r="N1405" s="99" t="s">
        <v>7779</v>
      </c>
      <c r="O1405" s="99" t="s">
        <v>7784</v>
      </c>
      <c r="P1405" s="99" t="s">
        <v>100</v>
      </c>
      <c r="Q1405" s="99" t="s">
        <v>80</v>
      </c>
      <c r="R1405" s="99"/>
      <c r="S1405" s="99"/>
    </row>
    <row r="1406" spans="1:19" x14ac:dyDescent="0.25">
      <c r="A1406" s="97" t="s">
        <v>3854</v>
      </c>
      <c r="B1406" s="98"/>
      <c r="C1406" s="99" t="s">
        <v>3884</v>
      </c>
      <c r="D1406" s="43" t="s">
        <v>6620</v>
      </c>
      <c r="E1406" s="99"/>
      <c r="F1406" s="99"/>
      <c r="G1406" s="43" t="s">
        <v>5249</v>
      </c>
      <c r="H1406" s="43" t="s">
        <v>5250</v>
      </c>
      <c r="I1406" s="99"/>
      <c r="J1406" s="91" t="s">
        <v>6790</v>
      </c>
      <c r="K1406" s="91"/>
      <c r="L1406" s="99" t="s">
        <v>6769</v>
      </c>
      <c r="M1406" s="100">
        <v>0</v>
      </c>
      <c r="N1406" s="99" t="s">
        <v>7779</v>
      </c>
      <c r="O1406" s="99" t="s">
        <v>7784</v>
      </c>
      <c r="P1406" s="99" t="s">
        <v>100</v>
      </c>
      <c r="Q1406" s="99" t="s">
        <v>80</v>
      </c>
      <c r="R1406" s="99"/>
      <c r="S1406" s="99"/>
    </row>
    <row r="1407" spans="1:19" x14ac:dyDescent="0.25">
      <c r="A1407" s="97" t="s">
        <v>3854</v>
      </c>
      <c r="B1407" s="98"/>
      <c r="C1407" s="99" t="s">
        <v>3855</v>
      </c>
      <c r="D1407" s="43" t="s">
        <v>6591</v>
      </c>
      <c r="E1407" s="99"/>
      <c r="F1407" s="99"/>
      <c r="G1407" s="43" t="s">
        <v>5192</v>
      </c>
      <c r="H1407" s="43" t="s">
        <v>2328</v>
      </c>
      <c r="I1407" s="99"/>
      <c r="J1407" s="91" t="s">
        <v>6790</v>
      </c>
      <c r="K1407" s="91"/>
      <c r="L1407" s="43" t="s">
        <v>6769</v>
      </c>
      <c r="M1407" s="127">
        <v>0</v>
      </c>
      <c r="N1407" s="43" t="s">
        <v>7779</v>
      </c>
      <c r="O1407" s="43" t="s">
        <v>7784</v>
      </c>
      <c r="P1407" s="99" t="s">
        <v>139</v>
      </c>
      <c r="Q1407" s="99" t="s">
        <v>80</v>
      </c>
      <c r="R1407" s="99"/>
      <c r="S1407" s="99"/>
    </row>
    <row r="1408" spans="1:19" x14ac:dyDescent="0.25">
      <c r="A1408" s="97" t="s">
        <v>3854</v>
      </c>
      <c r="B1408" s="98"/>
      <c r="C1408" s="99" t="s">
        <v>3885</v>
      </c>
      <c r="D1408" s="43" t="s">
        <v>6621</v>
      </c>
      <c r="E1408" s="99"/>
      <c r="F1408" s="99"/>
      <c r="G1408" s="43" t="s">
        <v>5251</v>
      </c>
      <c r="H1408" s="43" t="s">
        <v>5252</v>
      </c>
      <c r="I1408" s="99"/>
      <c r="J1408" s="91" t="s">
        <v>6790</v>
      </c>
      <c r="K1408" s="91"/>
      <c r="L1408" s="99" t="s">
        <v>6769</v>
      </c>
      <c r="M1408" s="100">
        <v>0</v>
      </c>
      <c r="N1408" s="99" t="s">
        <v>7779</v>
      </c>
      <c r="O1408" s="99" t="s">
        <v>7784</v>
      </c>
      <c r="P1408" s="99" t="s">
        <v>100</v>
      </c>
      <c r="Q1408" s="99" t="s">
        <v>80</v>
      </c>
      <c r="R1408" s="99"/>
      <c r="S1408" s="99"/>
    </row>
    <row r="1409" spans="1:19" x14ac:dyDescent="0.25">
      <c r="A1409" s="97" t="s">
        <v>77</v>
      </c>
      <c r="B1409" s="100">
        <v>-99</v>
      </c>
      <c r="C1409" s="99" t="s">
        <v>6118</v>
      </c>
      <c r="D1409" s="43" t="s">
        <v>6622</v>
      </c>
      <c r="E1409" s="99"/>
      <c r="F1409" s="99"/>
      <c r="G1409" s="99" t="s">
        <v>6119</v>
      </c>
      <c r="H1409" s="99" t="s">
        <v>6120</v>
      </c>
      <c r="I1409" s="99"/>
      <c r="J1409" s="91" t="s">
        <v>6790</v>
      </c>
      <c r="K1409" s="91"/>
      <c r="L1409" s="114" t="s">
        <v>6770</v>
      </c>
      <c r="M1409" s="136"/>
      <c r="N1409" s="114"/>
      <c r="O1409" s="114"/>
      <c r="P1409" s="99" t="s">
        <v>2494</v>
      </c>
      <c r="Q1409" s="99" t="s">
        <v>74</v>
      </c>
      <c r="R1409" s="99"/>
      <c r="S1409" s="99"/>
    </row>
    <row r="1410" spans="1:19" x14ac:dyDescent="0.25">
      <c r="A1410" s="97" t="s">
        <v>77</v>
      </c>
      <c r="B1410" s="100">
        <v>-99</v>
      </c>
      <c r="C1410" s="99" t="s">
        <v>2489</v>
      </c>
      <c r="D1410" s="99"/>
      <c r="E1410" s="99"/>
      <c r="F1410" s="99"/>
      <c r="G1410" s="99" t="s">
        <v>6116</v>
      </c>
      <c r="H1410" s="99" t="s">
        <v>6117</v>
      </c>
      <c r="I1410" s="99"/>
      <c r="J1410" s="49" t="s">
        <v>6790</v>
      </c>
      <c r="K1410" s="49"/>
      <c r="L1410" s="43" t="s">
        <v>6771</v>
      </c>
      <c r="M1410" s="127">
        <v>0</v>
      </c>
      <c r="N1410" s="43" t="s">
        <v>7779</v>
      </c>
      <c r="O1410" s="43"/>
      <c r="P1410" s="99" t="s">
        <v>3302</v>
      </c>
      <c r="Q1410" s="99" t="s">
        <v>74</v>
      </c>
      <c r="R1410" s="99"/>
      <c r="S1410" s="99"/>
    </row>
    <row r="1411" spans="1:19" x14ac:dyDescent="0.25">
      <c r="A1411" s="103" t="s">
        <v>77</v>
      </c>
      <c r="B1411" s="119">
        <v>1</v>
      </c>
      <c r="C1411" s="103" t="s">
        <v>3395</v>
      </c>
      <c r="D1411" s="48" t="s">
        <v>5822</v>
      </c>
      <c r="E1411" s="103" t="s">
        <v>7734</v>
      </c>
      <c r="F1411" s="103" t="s">
        <v>7264</v>
      </c>
      <c r="G1411" s="103" t="s">
        <v>4269</v>
      </c>
      <c r="H1411" s="103" t="s">
        <v>4270</v>
      </c>
      <c r="I1411" s="103"/>
      <c r="J1411" s="50" t="s">
        <v>6790</v>
      </c>
      <c r="K1411" s="50"/>
      <c r="L1411" s="103" t="s">
        <v>6770</v>
      </c>
      <c r="M1411" s="119" t="s">
        <v>7778</v>
      </c>
      <c r="N1411" s="103" t="s">
        <v>7780</v>
      </c>
      <c r="O1411" s="103" t="s">
        <v>7783</v>
      </c>
      <c r="P1411" s="103" t="s">
        <v>100</v>
      </c>
      <c r="Q1411" s="103" t="s">
        <v>74</v>
      </c>
      <c r="R1411" s="103"/>
      <c r="S1411" s="103"/>
    </row>
    <row r="1412" spans="1:19" x14ac:dyDescent="0.25">
      <c r="A1412" s="99" t="s">
        <v>77</v>
      </c>
      <c r="B1412" s="81">
        <v>2</v>
      </c>
      <c r="C1412" s="47" t="s">
        <v>236</v>
      </c>
      <c r="D1412" s="47" t="s">
        <v>1462</v>
      </c>
      <c r="E1412" s="43" t="s">
        <v>7706</v>
      </c>
      <c r="F1412" s="61" t="s">
        <v>6975</v>
      </c>
      <c r="G1412" s="47" t="s">
        <v>550</v>
      </c>
      <c r="H1412" s="47" t="s">
        <v>573</v>
      </c>
      <c r="I1412" s="61" t="s">
        <v>1970</v>
      </c>
      <c r="J1412" s="49" t="s">
        <v>6790</v>
      </c>
      <c r="K1412" s="49"/>
      <c r="L1412" s="47" t="s">
        <v>91</v>
      </c>
      <c r="M1412" s="129" t="s">
        <v>7778</v>
      </c>
      <c r="N1412" s="49" t="s">
        <v>7780</v>
      </c>
      <c r="O1412" s="49" t="s">
        <v>7783</v>
      </c>
      <c r="P1412" s="99" t="s">
        <v>92</v>
      </c>
      <c r="Q1412" s="99" t="s">
        <v>74</v>
      </c>
      <c r="R1412" s="99"/>
      <c r="S1412" s="99"/>
    </row>
    <row r="1413" spans="1:19" x14ac:dyDescent="0.25">
      <c r="A1413" s="99" t="s">
        <v>77</v>
      </c>
      <c r="B1413" s="81">
        <v>3</v>
      </c>
      <c r="C1413" s="47" t="s">
        <v>251</v>
      </c>
      <c r="D1413" s="47" t="s">
        <v>1600</v>
      </c>
      <c r="E1413" s="43" t="s">
        <v>7707</v>
      </c>
      <c r="F1413" s="61" t="s">
        <v>6858</v>
      </c>
      <c r="G1413" s="47" t="s">
        <v>574</v>
      </c>
      <c r="H1413" s="47" t="s">
        <v>575</v>
      </c>
      <c r="I1413" s="61" t="s">
        <v>1971</v>
      </c>
      <c r="J1413" s="49" t="s">
        <v>6790</v>
      </c>
      <c r="K1413" s="49"/>
      <c r="L1413" s="47" t="s">
        <v>153</v>
      </c>
      <c r="M1413" s="129" t="s">
        <v>7778</v>
      </c>
      <c r="N1413" s="49" t="s">
        <v>7779</v>
      </c>
      <c r="O1413" s="49" t="s">
        <v>7783</v>
      </c>
      <c r="P1413" s="99" t="s">
        <v>153</v>
      </c>
      <c r="Q1413" s="99" t="s">
        <v>74</v>
      </c>
      <c r="R1413" s="99"/>
      <c r="S1413" s="99"/>
    </row>
    <row r="1414" spans="1:19" x14ac:dyDescent="0.25">
      <c r="A1414" s="99" t="s">
        <v>77</v>
      </c>
      <c r="B1414" s="81">
        <v>4</v>
      </c>
      <c r="C1414" s="47" t="s">
        <v>253</v>
      </c>
      <c r="D1414" s="47" t="s">
        <v>5836</v>
      </c>
      <c r="E1414" s="43" t="s">
        <v>7708</v>
      </c>
      <c r="F1414" s="61" t="s">
        <v>1791</v>
      </c>
      <c r="G1414" s="47" t="s">
        <v>578</v>
      </c>
      <c r="H1414" s="47" t="s">
        <v>579</v>
      </c>
      <c r="I1414" s="61" t="s">
        <v>1973</v>
      </c>
      <c r="J1414" s="49" t="s">
        <v>6790</v>
      </c>
      <c r="K1414" s="49"/>
      <c r="L1414" s="43" t="s">
        <v>6769</v>
      </c>
      <c r="M1414" s="127">
        <v>2</v>
      </c>
      <c r="N1414" s="43" t="s">
        <v>7779</v>
      </c>
      <c r="O1414" s="43" t="s">
        <v>7784</v>
      </c>
      <c r="P1414" s="99" t="s">
        <v>235</v>
      </c>
      <c r="Q1414" s="99" t="s">
        <v>74</v>
      </c>
      <c r="R1414" s="99"/>
      <c r="S1414" s="99"/>
    </row>
    <row r="1415" spans="1:19" x14ac:dyDescent="0.25">
      <c r="A1415" s="99" t="s">
        <v>77</v>
      </c>
      <c r="B1415" s="81">
        <v>5</v>
      </c>
      <c r="C1415" s="47" t="s">
        <v>254</v>
      </c>
      <c r="D1415" s="47" t="s">
        <v>5837</v>
      </c>
      <c r="E1415" s="43" t="s">
        <v>7709</v>
      </c>
      <c r="F1415" s="61" t="s">
        <v>1790</v>
      </c>
      <c r="G1415" s="47" t="s">
        <v>580</v>
      </c>
      <c r="H1415" s="47" t="s">
        <v>581</v>
      </c>
      <c r="I1415" s="61" t="s">
        <v>1974</v>
      </c>
      <c r="J1415" s="49" t="s">
        <v>6790</v>
      </c>
      <c r="K1415" s="49"/>
      <c r="L1415" s="43" t="s">
        <v>6769</v>
      </c>
      <c r="M1415" s="127">
        <v>2</v>
      </c>
      <c r="N1415" s="43" t="s">
        <v>7779</v>
      </c>
      <c r="O1415" s="43" t="s">
        <v>7784</v>
      </c>
      <c r="P1415" s="99" t="s">
        <v>235</v>
      </c>
      <c r="Q1415" s="99" t="s">
        <v>74</v>
      </c>
      <c r="R1415" s="99"/>
      <c r="S1415" s="99"/>
    </row>
    <row r="1416" spans="1:19" x14ac:dyDescent="0.25">
      <c r="A1416" s="99" t="s">
        <v>77</v>
      </c>
      <c r="B1416" s="98">
        <v>6</v>
      </c>
      <c r="C1416" s="99" t="s">
        <v>3455</v>
      </c>
      <c r="D1416" s="47" t="s">
        <v>5841</v>
      </c>
      <c r="E1416" s="99" t="s">
        <v>7728</v>
      </c>
      <c r="F1416" s="97" t="s">
        <v>7259</v>
      </c>
      <c r="G1416" s="99" t="s">
        <v>4387</v>
      </c>
      <c r="H1416" s="99" t="s">
        <v>4388</v>
      </c>
      <c r="I1416" s="99"/>
      <c r="J1416" s="49" t="s">
        <v>6790</v>
      </c>
      <c r="K1416" s="49"/>
      <c r="L1416" s="43" t="s">
        <v>6769</v>
      </c>
      <c r="M1416" s="127">
        <v>0</v>
      </c>
      <c r="N1416" s="43" t="s">
        <v>7779</v>
      </c>
      <c r="O1416" s="43" t="s">
        <v>7784</v>
      </c>
      <c r="P1416" s="99" t="s">
        <v>235</v>
      </c>
      <c r="Q1416" s="99" t="s">
        <v>74</v>
      </c>
      <c r="R1416" s="99"/>
      <c r="S1416" s="99"/>
    </row>
    <row r="1417" spans="1:19" x14ac:dyDescent="0.25">
      <c r="A1417" s="99" t="s">
        <v>77</v>
      </c>
      <c r="B1417" s="98">
        <v>7</v>
      </c>
      <c r="C1417" s="99" t="s">
        <v>3457</v>
      </c>
      <c r="D1417" s="48" t="s">
        <v>5842</v>
      </c>
      <c r="E1417" s="99" t="s">
        <v>7729</v>
      </c>
      <c r="F1417" s="97" t="s">
        <v>7260</v>
      </c>
      <c r="G1417" s="99" t="s">
        <v>4391</v>
      </c>
      <c r="H1417" s="99" t="s">
        <v>4392</v>
      </c>
      <c r="I1417" s="99"/>
      <c r="J1417" s="49" t="s">
        <v>6790</v>
      </c>
      <c r="K1417" s="49"/>
      <c r="L1417" s="43" t="s">
        <v>6769</v>
      </c>
      <c r="M1417" s="127">
        <v>0</v>
      </c>
      <c r="N1417" s="43" t="s">
        <v>7779</v>
      </c>
      <c r="O1417" s="43" t="s">
        <v>7784</v>
      </c>
      <c r="P1417" s="99" t="s">
        <v>235</v>
      </c>
      <c r="Q1417" s="99" t="s">
        <v>74</v>
      </c>
      <c r="R1417" s="99"/>
      <c r="S1417" s="99"/>
    </row>
    <row r="1418" spans="1:19" x14ac:dyDescent="0.25">
      <c r="A1418" s="99" t="s">
        <v>77</v>
      </c>
      <c r="B1418" s="98">
        <v>8</v>
      </c>
      <c r="C1418" s="103" t="s">
        <v>3456</v>
      </c>
      <c r="D1418" s="47" t="s">
        <v>5843</v>
      </c>
      <c r="E1418" s="99" t="s">
        <v>7722</v>
      </c>
      <c r="F1418" s="97" t="s">
        <v>7261</v>
      </c>
      <c r="G1418" s="99" t="s">
        <v>4389</v>
      </c>
      <c r="H1418" s="99" t="s">
        <v>4390</v>
      </c>
      <c r="I1418" s="99"/>
      <c r="J1418" s="49" t="s">
        <v>6790</v>
      </c>
      <c r="K1418" s="49"/>
      <c r="L1418" s="43" t="s">
        <v>6769</v>
      </c>
      <c r="M1418" s="127">
        <v>0</v>
      </c>
      <c r="N1418" s="43" t="s">
        <v>7779</v>
      </c>
      <c r="O1418" s="43" t="s">
        <v>7784</v>
      </c>
      <c r="P1418" s="99" t="s">
        <v>235</v>
      </c>
      <c r="Q1418" s="99" t="s">
        <v>74</v>
      </c>
      <c r="R1418" s="99"/>
      <c r="S1418" s="99"/>
    </row>
    <row r="1419" spans="1:19" x14ac:dyDescent="0.25">
      <c r="A1419" s="99" t="s">
        <v>77</v>
      </c>
      <c r="B1419" s="98">
        <v>9</v>
      </c>
      <c r="C1419" s="103" t="s">
        <v>3458</v>
      </c>
      <c r="D1419" s="47" t="s">
        <v>5843</v>
      </c>
      <c r="E1419" s="99" t="s">
        <v>7722</v>
      </c>
      <c r="F1419" s="103" t="s">
        <v>7261</v>
      </c>
      <c r="G1419" s="99" t="s">
        <v>4393</v>
      </c>
      <c r="H1419" s="99" t="s">
        <v>4394</v>
      </c>
      <c r="I1419" s="99"/>
      <c r="J1419" s="49" t="s">
        <v>6790</v>
      </c>
      <c r="K1419" s="49"/>
      <c r="L1419" s="43" t="s">
        <v>6769</v>
      </c>
      <c r="M1419" s="127">
        <v>0</v>
      </c>
      <c r="N1419" s="43" t="s">
        <v>7779</v>
      </c>
      <c r="O1419" s="43" t="s">
        <v>7784</v>
      </c>
      <c r="P1419" s="99" t="s">
        <v>235</v>
      </c>
      <c r="Q1419" s="99" t="s">
        <v>74</v>
      </c>
      <c r="R1419" s="103" t="s">
        <v>7263</v>
      </c>
      <c r="S1419" s="103"/>
    </row>
    <row r="1420" spans="1:19" x14ac:dyDescent="0.25">
      <c r="A1420" s="99" t="s">
        <v>77</v>
      </c>
      <c r="B1420" s="98">
        <v>10</v>
      </c>
      <c r="C1420" s="99" t="s">
        <v>3443</v>
      </c>
      <c r="D1420" s="43" t="s">
        <v>5827</v>
      </c>
      <c r="E1420" s="99" t="s">
        <v>7731</v>
      </c>
      <c r="F1420" s="97" t="s">
        <v>7720</v>
      </c>
      <c r="G1420" s="99" t="s">
        <v>4363</v>
      </c>
      <c r="H1420" s="99" t="s">
        <v>4364</v>
      </c>
      <c r="I1420" s="99"/>
      <c r="J1420" s="49" t="s">
        <v>6790</v>
      </c>
      <c r="K1420" s="49"/>
      <c r="L1420" s="43" t="s">
        <v>6769</v>
      </c>
      <c r="M1420" s="127">
        <v>0</v>
      </c>
      <c r="N1420" s="43" t="s">
        <v>7779</v>
      </c>
      <c r="O1420" s="43" t="s">
        <v>7784</v>
      </c>
      <c r="P1420" s="99" t="s">
        <v>235</v>
      </c>
      <c r="Q1420" s="99" t="s">
        <v>74</v>
      </c>
      <c r="R1420" s="99"/>
      <c r="S1420" s="99"/>
    </row>
    <row r="1421" spans="1:19" x14ac:dyDescent="0.25">
      <c r="A1421" s="99" t="s">
        <v>77</v>
      </c>
      <c r="B1421" s="98">
        <v>11</v>
      </c>
      <c r="C1421" s="99" t="s">
        <v>3446</v>
      </c>
      <c r="D1421" s="43" t="s">
        <v>5830</v>
      </c>
      <c r="E1421" s="99" t="s">
        <v>7727</v>
      </c>
      <c r="F1421" s="97" t="s">
        <v>7719</v>
      </c>
      <c r="G1421" s="99" t="s">
        <v>4369</v>
      </c>
      <c r="H1421" s="99" t="s">
        <v>4370</v>
      </c>
      <c r="I1421" s="99"/>
      <c r="J1421" s="49" t="s">
        <v>6790</v>
      </c>
      <c r="K1421" s="49"/>
      <c r="L1421" s="43" t="s">
        <v>6769</v>
      </c>
      <c r="M1421" s="127">
        <v>0</v>
      </c>
      <c r="N1421" s="43" t="s">
        <v>7779</v>
      </c>
      <c r="O1421" s="43" t="s">
        <v>7784</v>
      </c>
      <c r="P1421" s="99" t="s">
        <v>235</v>
      </c>
      <c r="Q1421" s="99" t="s">
        <v>74</v>
      </c>
      <c r="R1421" s="99"/>
      <c r="S1421" s="99"/>
    </row>
    <row r="1422" spans="1:19" x14ac:dyDescent="0.25">
      <c r="A1422" s="99" t="s">
        <v>77</v>
      </c>
      <c r="B1422" s="81">
        <v>12</v>
      </c>
      <c r="C1422" s="47" t="s">
        <v>257</v>
      </c>
      <c r="D1422" s="47" t="s">
        <v>1454</v>
      </c>
      <c r="E1422" s="43" t="s">
        <v>7711</v>
      </c>
      <c r="F1422" s="61" t="s">
        <v>1794</v>
      </c>
      <c r="G1422" s="47" t="s">
        <v>586</v>
      </c>
      <c r="H1422" s="47" t="s">
        <v>587</v>
      </c>
      <c r="I1422" s="61" t="s">
        <v>1977</v>
      </c>
      <c r="J1422" s="49" t="s">
        <v>6790</v>
      </c>
      <c r="K1422" s="49"/>
      <c r="L1422" s="43" t="s">
        <v>6769</v>
      </c>
      <c r="M1422" s="127">
        <v>1</v>
      </c>
      <c r="N1422" s="43" t="s">
        <v>7779</v>
      </c>
      <c r="O1422" s="43" t="s">
        <v>7784</v>
      </c>
      <c r="P1422" s="99" t="s">
        <v>235</v>
      </c>
      <c r="Q1422" s="99" t="s">
        <v>74</v>
      </c>
      <c r="R1422" s="99"/>
      <c r="S1422" s="99"/>
    </row>
    <row r="1423" spans="1:19" x14ac:dyDescent="0.25">
      <c r="A1423" s="99" t="s">
        <v>77</v>
      </c>
      <c r="B1423" s="81">
        <v>13</v>
      </c>
      <c r="C1423" s="47" t="s">
        <v>255</v>
      </c>
      <c r="D1423" s="47" t="s">
        <v>1451</v>
      </c>
      <c r="E1423" s="43" t="s">
        <v>7714</v>
      </c>
      <c r="F1423" s="61" t="s">
        <v>1792</v>
      </c>
      <c r="G1423" s="47" t="s">
        <v>582</v>
      </c>
      <c r="H1423" s="47" t="s">
        <v>583</v>
      </c>
      <c r="I1423" s="61" t="s">
        <v>1975</v>
      </c>
      <c r="J1423" s="49" t="s">
        <v>6790</v>
      </c>
      <c r="K1423" s="49"/>
      <c r="L1423" s="43" t="s">
        <v>6769</v>
      </c>
      <c r="M1423" s="127">
        <v>2</v>
      </c>
      <c r="N1423" s="43" t="s">
        <v>7779</v>
      </c>
      <c r="O1423" s="43" t="s">
        <v>7784</v>
      </c>
      <c r="P1423" s="99" t="s">
        <v>165</v>
      </c>
      <c r="Q1423" s="99" t="s">
        <v>74</v>
      </c>
      <c r="R1423" s="99"/>
      <c r="S1423" s="99"/>
    </row>
    <row r="1424" spans="1:19" x14ac:dyDescent="0.25">
      <c r="A1424" s="99" t="s">
        <v>77</v>
      </c>
      <c r="B1424" s="81">
        <v>14</v>
      </c>
      <c r="C1424" s="47" t="s">
        <v>252</v>
      </c>
      <c r="D1424" s="47" t="s">
        <v>1610</v>
      </c>
      <c r="E1424" s="43" t="s">
        <v>1972</v>
      </c>
      <c r="F1424" s="61" t="s">
        <v>1789</v>
      </c>
      <c r="G1424" s="47" t="s">
        <v>576</v>
      </c>
      <c r="H1424" s="47" t="s">
        <v>577</v>
      </c>
      <c r="I1424" s="61" t="s">
        <v>1972</v>
      </c>
      <c r="J1424" s="49" t="s">
        <v>6790</v>
      </c>
      <c r="K1424" s="49"/>
      <c r="L1424" s="43" t="s">
        <v>6769</v>
      </c>
      <c r="M1424" s="127">
        <v>2</v>
      </c>
      <c r="N1424" s="43" t="s">
        <v>7779</v>
      </c>
      <c r="O1424" s="43" t="s">
        <v>7784</v>
      </c>
      <c r="P1424" s="99" t="s">
        <v>249</v>
      </c>
      <c r="Q1424" s="99" t="s">
        <v>74</v>
      </c>
      <c r="R1424" s="99"/>
      <c r="S1424" s="99"/>
    </row>
    <row r="1425" spans="1:19" x14ac:dyDescent="0.25">
      <c r="A1425" s="99" t="s">
        <v>77</v>
      </c>
      <c r="B1425" s="98">
        <v>15</v>
      </c>
      <c r="C1425" s="99" t="s">
        <v>3441</v>
      </c>
      <c r="D1425" s="43" t="s">
        <v>5824</v>
      </c>
      <c r="E1425" s="99" t="s">
        <v>7718</v>
      </c>
      <c r="F1425" s="97" t="s">
        <v>7247</v>
      </c>
      <c r="G1425" s="99" t="s">
        <v>4359</v>
      </c>
      <c r="H1425" s="99" t="s">
        <v>4360</v>
      </c>
      <c r="I1425" s="99"/>
      <c r="J1425" s="49" t="s">
        <v>6790</v>
      </c>
      <c r="K1425" s="49"/>
      <c r="L1425" s="43" t="s">
        <v>6769</v>
      </c>
      <c r="M1425" s="127">
        <v>0</v>
      </c>
      <c r="N1425" s="43" t="s">
        <v>7779</v>
      </c>
      <c r="O1425" s="43" t="s">
        <v>7784</v>
      </c>
      <c r="P1425" s="99" t="s">
        <v>249</v>
      </c>
      <c r="Q1425" s="99" t="s">
        <v>74</v>
      </c>
      <c r="R1425" s="99"/>
      <c r="S1425" s="99"/>
    </row>
    <row r="1426" spans="1:19" x14ac:dyDescent="0.25">
      <c r="A1426" s="99" t="s">
        <v>77</v>
      </c>
      <c r="B1426" s="98">
        <v>16</v>
      </c>
      <c r="C1426" s="99" t="s">
        <v>3440</v>
      </c>
      <c r="D1426" s="43" t="s">
        <v>5826</v>
      </c>
      <c r="E1426" s="99" t="s">
        <v>7717</v>
      </c>
      <c r="F1426" s="97" t="s">
        <v>7246</v>
      </c>
      <c r="G1426" s="99" t="s">
        <v>4357</v>
      </c>
      <c r="H1426" s="99" t="s">
        <v>4358</v>
      </c>
      <c r="I1426" s="99"/>
      <c r="J1426" s="49" t="s">
        <v>6790</v>
      </c>
      <c r="K1426" s="49"/>
      <c r="L1426" s="43" t="s">
        <v>6769</v>
      </c>
      <c r="M1426" s="127">
        <v>0</v>
      </c>
      <c r="N1426" s="43" t="s">
        <v>7779</v>
      </c>
      <c r="O1426" s="43" t="s">
        <v>7784</v>
      </c>
      <c r="P1426" s="99" t="s">
        <v>5664</v>
      </c>
      <c r="Q1426" s="99" t="s">
        <v>74</v>
      </c>
      <c r="R1426" s="99"/>
      <c r="S1426" s="99"/>
    </row>
    <row r="1427" spans="1:19" x14ac:dyDescent="0.25">
      <c r="A1427" s="99" t="s">
        <v>77</v>
      </c>
      <c r="B1427" s="98">
        <v>17</v>
      </c>
      <c r="C1427" s="99" t="s">
        <v>3439</v>
      </c>
      <c r="D1427" s="43" t="s">
        <v>4356</v>
      </c>
      <c r="E1427" s="99" t="s">
        <v>7712</v>
      </c>
      <c r="F1427" s="97" t="s">
        <v>7245</v>
      </c>
      <c r="G1427" s="99" t="s">
        <v>4355</v>
      </c>
      <c r="H1427" s="99" t="s">
        <v>4356</v>
      </c>
      <c r="I1427" s="99"/>
      <c r="J1427" s="49" t="s">
        <v>6790</v>
      </c>
      <c r="K1427" s="49"/>
      <c r="L1427" s="99" t="s">
        <v>6769</v>
      </c>
      <c r="M1427" s="100">
        <v>0</v>
      </c>
      <c r="N1427" s="99" t="s">
        <v>7779</v>
      </c>
      <c r="O1427" s="99" t="s">
        <v>7784</v>
      </c>
      <c r="P1427" s="99" t="s">
        <v>100</v>
      </c>
      <c r="Q1427" s="99" t="s">
        <v>74</v>
      </c>
      <c r="R1427" s="99"/>
      <c r="S1427" s="99"/>
    </row>
    <row r="1428" spans="1:19" x14ac:dyDescent="0.25">
      <c r="A1428" s="99" t="s">
        <v>77</v>
      </c>
      <c r="B1428" s="98">
        <v>18</v>
      </c>
      <c r="C1428" s="99" t="s">
        <v>3437</v>
      </c>
      <c r="D1428" s="43" t="s">
        <v>7265</v>
      </c>
      <c r="E1428" s="99" t="s">
        <v>7716</v>
      </c>
      <c r="F1428" s="97" t="s">
        <v>7715</v>
      </c>
      <c r="G1428" s="99" t="s">
        <v>4351</v>
      </c>
      <c r="H1428" s="99" t="s">
        <v>4352</v>
      </c>
      <c r="I1428" s="99"/>
      <c r="J1428" s="49" t="s">
        <v>6790</v>
      </c>
      <c r="K1428" s="49"/>
      <c r="L1428" s="43" t="s">
        <v>6769</v>
      </c>
      <c r="M1428" s="127">
        <v>1</v>
      </c>
      <c r="N1428" s="43" t="s">
        <v>7779</v>
      </c>
      <c r="O1428" s="43" t="s">
        <v>7784</v>
      </c>
      <c r="P1428" s="99" t="s">
        <v>5658</v>
      </c>
      <c r="Q1428" s="99" t="s">
        <v>74</v>
      </c>
      <c r="R1428" s="99"/>
      <c r="S1428" s="99"/>
    </row>
    <row r="1429" spans="1:19" x14ac:dyDescent="0.25">
      <c r="A1429" s="99" t="s">
        <v>77</v>
      </c>
      <c r="B1429" s="98">
        <v>18</v>
      </c>
      <c r="C1429" s="99" t="s">
        <v>3442</v>
      </c>
      <c r="D1429" s="43" t="s">
        <v>5825</v>
      </c>
      <c r="E1429" s="99" t="s">
        <v>7713</v>
      </c>
      <c r="F1429" s="97" t="s">
        <v>7248</v>
      </c>
      <c r="G1429" s="99" t="s">
        <v>4361</v>
      </c>
      <c r="H1429" s="99" t="s">
        <v>4362</v>
      </c>
      <c r="I1429" s="99"/>
      <c r="J1429" s="49" t="s">
        <v>6790</v>
      </c>
      <c r="K1429" s="49"/>
      <c r="L1429" s="99" t="s">
        <v>6769</v>
      </c>
      <c r="M1429" s="100">
        <v>0</v>
      </c>
      <c r="N1429" s="99" t="s">
        <v>7779</v>
      </c>
      <c r="O1429" s="99" t="s">
        <v>7784</v>
      </c>
      <c r="P1429" s="99" t="s">
        <v>2507</v>
      </c>
      <c r="Q1429" s="99" t="s">
        <v>74</v>
      </c>
      <c r="R1429" s="99"/>
      <c r="S1429" s="99"/>
    </row>
    <row r="1430" spans="1:19" x14ac:dyDescent="0.25">
      <c r="A1430" s="99" t="s">
        <v>77</v>
      </c>
      <c r="B1430" s="98">
        <v>19</v>
      </c>
      <c r="C1430" s="99" t="s">
        <v>3447</v>
      </c>
      <c r="D1430" s="43" t="s">
        <v>5831</v>
      </c>
      <c r="E1430" s="99" t="s">
        <v>7735</v>
      </c>
      <c r="F1430" s="97" t="s">
        <v>7251</v>
      </c>
      <c r="G1430" s="99" t="s">
        <v>4371</v>
      </c>
      <c r="H1430" s="99" t="s">
        <v>4372</v>
      </c>
      <c r="I1430" s="99"/>
      <c r="J1430" s="49" t="s">
        <v>6790</v>
      </c>
      <c r="K1430" s="49"/>
      <c r="L1430" s="99" t="s">
        <v>6769</v>
      </c>
      <c r="M1430" s="100">
        <v>0</v>
      </c>
      <c r="N1430" s="99" t="s">
        <v>7779</v>
      </c>
      <c r="O1430" s="99" t="s">
        <v>7784</v>
      </c>
      <c r="P1430" s="99" t="s">
        <v>2507</v>
      </c>
      <c r="Q1430" s="99" t="s">
        <v>74</v>
      </c>
      <c r="R1430" s="99"/>
      <c r="S1430" s="99"/>
    </row>
    <row r="1431" spans="1:19" x14ac:dyDescent="0.25">
      <c r="A1431" s="99" t="s">
        <v>77</v>
      </c>
      <c r="B1431" s="98">
        <v>20</v>
      </c>
      <c r="C1431" s="99" t="s">
        <v>3448</v>
      </c>
      <c r="D1431" s="43" t="s">
        <v>5832</v>
      </c>
      <c r="E1431" s="99" t="s">
        <v>7736</v>
      </c>
      <c r="F1431" s="97" t="s">
        <v>7252</v>
      </c>
      <c r="G1431" s="99" t="s">
        <v>4373</v>
      </c>
      <c r="H1431" s="99" t="s">
        <v>4374</v>
      </c>
      <c r="I1431" s="99"/>
      <c r="J1431" s="49" t="s">
        <v>6790</v>
      </c>
      <c r="K1431" s="49"/>
      <c r="L1431" s="99" t="s">
        <v>6769</v>
      </c>
      <c r="M1431" s="100">
        <v>0</v>
      </c>
      <c r="N1431" s="99" t="s">
        <v>7779</v>
      </c>
      <c r="O1431" s="99" t="s">
        <v>7784</v>
      </c>
      <c r="P1431" s="99" t="s">
        <v>2507</v>
      </c>
      <c r="Q1431" s="99" t="s">
        <v>74</v>
      </c>
      <c r="R1431" s="99"/>
      <c r="S1431" s="99"/>
    </row>
    <row r="1432" spans="1:19" x14ac:dyDescent="0.25">
      <c r="A1432" s="99" t="s">
        <v>77</v>
      </c>
      <c r="B1432" s="98">
        <v>21</v>
      </c>
      <c r="C1432" s="99" t="s">
        <v>3449</v>
      </c>
      <c r="D1432" s="43" t="s">
        <v>5833</v>
      </c>
      <c r="E1432" s="99" t="s">
        <v>7737</v>
      </c>
      <c r="F1432" s="97" t="s">
        <v>7253</v>
      </c>
      <c r="G1432" s="99" t="s">
        <v>4375</v>
      </c>
      <c r="H1432" s="99" t="s">
        <v>4376</v>
      </c>
      <c r="I1432" s="99"/>
      <c r="J1432" s="49" t="s">
        <v>6790</v>
      </c>
      <c r="K1432" s="49"/>
      <c r="L1432" s="99" t="s">
        <v>6769</v>
      </c>
      <c r="M1432" s="100">
        <v>0</v>
      </c>
      <c r="N1432" s="99" t="s">
        <v>7779</v>
      </c>
      <c r="O1432" s="99" t="s">
        <v>7784</v>
      </c>
      <c r="P1432" s="99" t="s">
        <v>2507</v>
      </c>
      <c r="Q1432" s="99" t="s">
        <v>74</v>
      </c>
      <c r="R1432" s="99"/>
      <c r="S1432" s="99"/>
    </row>
    <row r="1433" spans="1:19" x14ac:dyDescent="0.25">
      <c r="A1433" s="99" t="s">
        <v>77</v>
      </c>
      <c r="B1433" s="98">
        <v>22</v>
      </c>
      <c r="C1433" s="99" t="s">
        <v>3444</v>
      </c>
      <c r="D1433" s="43" t="s">
        <v>5828</v>
      </c>
      <c r="E1433" s="99" t="s">
        <v>7721</v>
      </c>
      <c r="F1433" s="97" t="s">
        <v>7249</v>
      </c>
      <c r="G1433" s="99" t="s">
        <v>4365</v>
      </c>
      <c r="H1433" s="99" t="s">
        <v>4366</v>
      </c>
      <c r="I1433" s="99"/>
      <c r="J1433" s="49" t="s">
        <v>6790</v>
      </c>
      <c r="K1433" s="49"/>
      <c r="L1433" s="43" t="s">
        <v>6769</v>
      </c>
      <c r="M1433" s="127">
        <v>0</v>
      </c>
      <c r="N1433" s="43" t="s">
        <v>7779</v>
      </c>
      <c r="O1433" s="43" t="s">
        <v>7784</v>
      </c>
      <c r="P1433" s="99" t="s">
        <v>5665</v>
      </c>
      <c r="Q1433" s="99" t="s">
        <v>74</v>
      </c>
      <c r="R1433" s="99"/>
      <c r="S1433" s="99"/>
    </row>
    <row r="1434" spans="1:19" x14ac:dyDescent="0.25">
      <c r="A1434" s="99" t="s">
        <v>77</v>
      </c>
      <c r="B1434" s="98">
        <v>23</v>
      </c>
      <c r="C1434" s="99" t="s">
        <v>3445</v>
      </c>
      <c r="D1434" s="43" t="s">
        <v>5829</v>
      </c>
      <c r="E1434" s="99" t="s">
        <v>7723</v>
      </c>
      <c r="F1434" s="97" t="s">
        <v>7250</v>
      </c>
      <c r="G1434" s="99" t="s">
        <v>4367</v>
      </c>
      <c r="H1434" s="99" t="s">
        <v>4368</v>
      </c>
      <c r="I1434" s="99"/>
      <c r="J1434" s="49" t="s">
        <v>6790</v>
      </c>
      <c r="K1434" s="49"/>
      <c r="L1434" s="43" t="s">
        <v>6769</v>
      </c>
      <c r="M1434" s="127">
        <v>0</v>
      </c>
      <c r="N1434" s="43" t="s">
        <v>7779</v>
      </c>
      <c r="O1434" s="43" t="s">
        <v>7784</v>
      </c>
      <c r="P1434" s="99" t="s">
        <v>5665</v>
      </c>
      <c r="Q1434" s="99" t="s">
        <v>74</v>
      </c>
      <c r="R1434" s="99"/>
      <c r="S1434" s="99"/>
    </row>
    <row r="1435" spans="1:19" x14ac:dyDescent="0.25">
      <c r="A1435" s="99" t="s">
        <v>77</v>
      </c>
      <c r="B1435" s="98">
        <v>24</v>
      </c>
      <c r="C1435" s="99" t="s">
        <v>3454</v>
      </c>
      <c r="D1435" s="43" t="s">
        <v>5838</v>
      </c>
      <c r="E1435" s="99" t="s">
        <v>7724</v>
      </c>
      <c r="F1435" s="97" t="s">
        <v>7256</v>
      </c>
      <c r="G1435" s="99" t="s">
        <v>4385</v>
      </c>
      <c r="H1435" s="99" t="s">
        <v>4386</v>
      </c>
      <c r="I1435" s="99"/>
      <c r="J1435" s="49" t="s">
        <v>6790</v>
      </c>
      <c r="K1435" s="49"/>
      <c r="L1435" s="43" t="s">
        <v>6769</v>
      </c>
      <c r="M1435" s="127">
        <v>0</v>
      </c>
      <c r="N1435" s="43" t="s">
        <v>7779</v>
      </c>
      <c r="O1435" s="43" t="s">
        <v>7784</v>
      </c>
      <c r="P1435" s="99" t="s">
        <v>195</v>
      </c>
      <c r="Q1435" s="99" t="s">
        <v>74</v>
      </c>
      <c r="R1435" s="99"/>
      <c r="S1435" s="99"/>
    </row>
    <row r="1436" spans="1:19" x14ac:dyDescent="0.25">
      <c r="A1436" s="99" t="s">
        <v>77</v>
      </c>
      <c r="B1436" s="98">
        <v>24</v>
      </c>
      <c r="C1436" s="99" t="s">
        <v>3461</v>
      </c>
      <c r="D1436" s="43" t="s">
        <v>5844</v>
      </c>
      <c r="E1436" s="99" t="s">
        <v>7730</v>
      </c>
      <c r="F1436" s="97" t="s">
        <v>7262</v>
      </c>
      <c r="G1436" s="99" t="s">
        <v>4399</v>
      </c>
      <c r="H1436" s="99" t="s">
        <v>4400</v>
      </c>
      <c r="I1436" s="99"/>
      <c r="J1436" s="49" t="s">
        <v>6790</v>
      </c>
      <c r="K1436" s="49"/>
      <c r="L1436" s="43" t="s">
        <v>6769</v>
      </c>
      <c r="M1436" s="127">
        <v>0</v>
      </c>
      <c r="N1436" s="43" t="s">
        <v>7779</v>
      </c>
      <c r="O1436" s="43" t="s">
        <v>7784</v>
      </c>
      <c r="P1436" s="99" t="s">
        <v>5666</v>
      </c>
      <c r="Q1436" s="99" t="s">
        <v>74</v>
      </c>
      <c r="R1436" s="99"/>
      <c r="S1436" s="99"/>
    </row>
    <row r="1437" spans="1:19" x14ac:dyDescent="0.25">
      <c r="A1437" s="99" t="s">
        <v>77</v>
      </c>
      <c r="B1437" s="98">
        <v>25</v>
      </c>
      <c r="C1437" s="99" t="s">
        <v>3453</v>
      </c>
      <c r="D1437" s="43" t="s">
        <v>5839</v>
      </c>
      <c r="E1437" s="99" t="s">
        <v>7725</v>
      </c>
      <c r="F1437" s="97" t="s">
        <v>7257</v>
      </c>
      <c r="G1437" s="99" t="s">
        <v>4383</v>
      </c>
      <c r="H1437" s="99" t="s">
        <v>4384</v>
      </c>
      <c r="I1437" s="99"/>
      <c r="J1437" s="49" t="s">
        <v>6790</v>
      </c>
      <c r="K1437" s="49"/>
      <c r="L1437" s="43" t="s">
        <v>6769</v>
      </c>
      <c r="M1437" s="127">
        <v>0</v>
      </c>
      <c r="N1437" s="43" t="s">
        <v>7779</v>
      </c>
      <c r="O1437" s="43" t="s">
        <v>7784</v>
      </c>
      <c r="P1437" s="99" t="s">
        <v>195</v>
      </c>
      <c r="Q1437" s="99" t="s">
        <v>74</v>
      </c>
      <c r="R1437" s="99"/>
      <c r="S1437" s="99"/>
    </row>
    <row r="1438" spans="1:19" x14ac:dyDescent="0.25">
      <c r="A1438" s="99" t="s">
        <v>77</v>
      </c>
      <c r="B1438" s="81">
        <v>25</v>
      </c>
      <c r="C1438" s="47" t="s">
        <v>256</v>
      </c>
      <c r="D1438" s="47" t="s">
        <v>1452</v>
      </c>
      <c r="E1438" s="43" t="s">
        <v>7710</v>
      </c>
      <c r="F1438" s="61" t="s">
        <v>1793</v>
      </c>
      <c r="G1438" s="47" t="s">
        <v>584</v>
      </c>
      <c r="H1438" s="47" t="s">
        <v>585</v>
      </c>
      <c r="I1438" s="61" t="s">
        <v>1976</v>
      </c>
      <c r="J1438" s="49" t="s">
        <v>6790</v>
      </c>
      <c r="K1438" s="49"/>
      <c r="L1438" s="43" t="s">
        <v>6769</v>
      </c>
      <c r="M1438" s="127">
        <v>1</v>
      </c>
      <c r="N1438" s="43" t="s">
        <v>7779</v>
      </c>
      <c r="O1438" s="43" t="s">
        <v>7784</v>
      </c>
      <c r="P1438" s="99" t="s">
        <v>250</v>
      </c>
      <c r="Q1438" s="99" t="s">
        <v>74</v>
      </c>
      <c r="R1438" s="99"/>
      <c r="S1438" s="99"/>
    </row>
    <row r="1439" spans="1:19" x14ac:dyDescent="0.25">
      <c r="A1439" s="99" t="s">
        <v>77</v>
      </c>
      <c r="B1439" s="98">
        <v>26</v>
      </c>
      <c r="C1439" s="99" t="s">
        <v>3438</v>
      </c>
      <c r="D1439" s="43" t="s">
        <v>5823</v>
      </c>
      <c r="E1439" s="99" t="s">
        <v>7732</v>
      </c>
      <c r="F1439" s="97" t="s">
        <v>7244</v>
      </c>
      <c r="G1439" s="99" t="s">
        <v>4353</v>
      </c>
      <c r="H1439" s="99" t="s">
        <v>4354</v>
      </c>
      <c r="I1439" s="99"/>
      <c r="J1439" s="49" t="s">
        <v>6790</v>
      </c>
      <c r="K1439" s="49"/>
      <c r="L1439" s="43" t="s">
        <v>6769</v>
      </c>
      <c r="M1439" s="127">
        <v>0</v>
      </c>
      <c r="N1439" s="43" t="s">
        <v>7779</v>
      </c>
      <c r="O1439" s="43" t="s">
        <v>7784</v>
      </c>
      <c r="P1439" s="99" t="s">
        <v>5660</v>
      </c>
      <c r="Q1439" s="99" t="s">
        <v>74</v>
      </c>
      <c r="R1439" s="99"/>
      <c r="S1439" s="99"/>
    </row>
    <row r="1440" spans="1:19" x14ac:dyDescent="0.25">
      <c r="A1440" s="99" t="s">
        <v>77</v>
      </c>
      <c r="B1440" s="98">
        <v>26</v>
      </c>
      <c r="C1440" s="99" t="s">
        <v>3452</v>
      </c>
      <c r="D1440" s="43" t="s">
        <v>5840</v>
      </c>
      <c r="E1440" s="99" t="s">
        <v>7726</v>
      </c>
      <c r="F1440" s="97" t="s">
        <v>7258</v>
      </c>
      <c r="G1440" s="99" t="s">
        <v>4381</v>
      </c>
      <c r="H1440" s="99" t="s">
        <v>4382</v>
      </c>
      <c r="I1440" s="99"/>
      <c r="J1440" s="49" t="s">
        <v>6790</v>
      </c>
      <c r="K1440" s="49"/>
      <c r="L1440" s="43" t="s">
        <v>6769</v>
      </c>
      <c r="M1440" s="127">
        <v>0</v>
      </c>
      <c r="N1440" s="43" t="s">
        <v>7779</v>
      </c>
      <c r="O1440" s="43" t="s">
        <v>7784</v>
      </c>
      <c r="P1440" s="99" t="s">
        <v>195</v>
      </c>
      <c r="Q1440" s="99" t="s">
        <v>74</v>
      </c>
      <c r="R1440" s="99"/>
      <c r="S1440" s="99"/>
    </row>
    <row r="1441" spans="1:19" x14ac:dyDescent="0.25">
      <c r="A1441" s="99" t="s">
        <v>77</v>
      </c>
      <c r="B1441" s="98">
        <v>27</v>
      </c>
      <c r="C1441" s="99" t="s">
        <v>3450</v>
      </c>
      <c r="D1441" s="43" t="s">
        <v>5834</v>
      </c>
      <c r="E1441" s="99" t="s">
        <v>7733</v>
      </c>
      <c r="F1441" s="97" t="s">
        <v>7254</v>
      </c>
      <c r="G1441" s="99" t="s">
        <v>4377</v>
      </c>
      <c r="H1441" s="99" t="s">
        <v>4378</v>
      </c>
      <c r="I1441" s="99"/>
      <c r="J1441" s="49" t="s">
        <v>6790</v>
      </c>
      <c r="K1441" s="49"/>
      <c r="L1441" s="43" t="s">
        <v>6769</v>
      </c>
      <c r="M1441" s="127">
        <v>0</v>
      </c>
      <c r="N1441" s="43" t="s">
        <v>7779</v>
      </c>
      <c r="O1441" s="43" t="s">
        <v>7784</v>
      </c>
      <c r="P1441" s="99" t="s">
        <v>2496</v>
      </c>
      <c r="Q1441" s="99" t="s">
        <v>74</v>
      </c>
      <c r="R1441" s="99"/>
      <c r="S1441" s="99"/>
    </row>
    <row r="1442" spans="1:19" x14ac:dyDescent="0.25">
      <c r="A1442" s="99" t="s">
        <v>77</v>
      </c>
      <c r="B1442" s="98">
        <v>29</v>
      </c>
      <c r="C1442" s="99" t="s">
        <v>3451</v>
      </c>
      <c r="D1442" s="55" t="s">
        <v>5835</v>
      </c>
      <c r="E1442" s="99" t="s">
        <v>7759</v>
      </c>
      <c r="F1442" s="97" t="s">
        <v>7255</v>
      </c>
      <c r="G1442" s="99" t="s">
        <v>4379</v>
      </c>
      <c r="H1442" s="99" t="s">
        <v>4380</v>
      </c>
      <c r="I1442" s="99"/>
      <c r="J1442" s="99" t="s">
        <v>2907</v>
      </c>
      <c r="K1442" s="99" t="s">
        <v>6789</v>
      </c>
      <c r="L1442" s="99" t="s">
        <v>91</v>
      </c>
      <c r="M1442" s="100">
        <v>0</v>
      </c>
      <c r="N1442" s="99" t="s">
        <v>7779</v>
      </c>
      <c r="O1442" s="99" t="s">
        <v>7784</v>
      </c>
      <c r="P1442" s="99" t="s">
        <v>92</v>
      </c>
      <c r="Q1442" s="99" t="s">
        <v>74</v>
      </c>
      <c r="R1442" s="99"/>
      <c r="S1442" s="99"/>
    </row>
    <row r="1443" spans="1:19" x14ac:dyDescent="0.25">
      <c r="A1443" s="99" t="s">
        <v>73</v>
      </c>
      <c r="B1443" s="98">
        <v>-99</v>
      </c>
      <c r="C1443" s="99" t="s">
        <v>3403</v>
      </c>
      <c r="D1443" s="43" t="s">
        <v>5863</v>
      </c>
      <c r="E1443" s="99"/>
      <c r="F1443" s="97" t="s">
        <v>7285</v>
      </c>
      <c r="G1443" s="99" t="s">
        <v>4283</v>
      </c>
      <c r="H1443" s="99" t="s">
        <v>4284</v>
      </c>
      <c r="I1443" s="99"/>
      <c r="J1443" s="49" t="s">
        <v>6790</v>
      </c>
      <c r="K1443" s="49"/>
      <c r="L1443" s="43" t="s">
        <v>6769</v>
      </c>
      <c r="M1443" s="127">
        <v>0</v>
      </c>
      <c r="N1443" s="43" t="s">
        <v>7782</v>
      </c>
      <c r="O1443" s="43"/>
      <c r="P1443" s="99" t="s">
        <v>5660</v>
      </c>
      <c r="Q1443" s="99" t="s">
        <v>74</v>
      </c>
      <c r="R1443" s="99" t="s">
        <v>6852</v>
      </c>
      <c r="S1443" s="99"/>
    </row>
    <row r="1444" spans="1:19" x14ac:dyDescent="0.25">
      <c r="A1444" s="99" t="s">
        <v>73</v>
      </c>
      <c r="B1444" s="98">
        <v>-99</v>
      </c>
      <c r="C1444" s="99" t="s">
        <v>3402</v>
      </c>
      <c r="D1444" s="43" t="s">
        <v>5862</v>
      </c>
      <c r="E1444" s="99"/>
      <c r="F1444" s="97" t="s">
        <v>7284</v>
      </c>
      <c r="G1444" s="99" t="s">
        <v>4281</v>
      </c>
      <c r="H1444" s="99" t="s">
        <v>4282</v>
      </c>
      <c r="I1444" s="99"/>
      <c r="J1444" s="49" t="s">
        <v>6790</v>
      </c>
      <c r="K1444" s="49"/>
      <c r="L1444" s="43" t="s">
        <v>6769</v>
      </c>
      <c r="M1444" s="127">
        <v>0</v>
      </c>
      <c r="N1444" s="43" t="s">
        <v>7782</v>
      </c>
      <c r="O1444" s="43"/>
      <c r="P1444" s="99" t="s">
        <v>2496</v>
      </c>
      <c r="Q1444" s="99" t="s">
        <v>74</v>
      </c>
      <c r="R1444" s="99" t="s">
        <v>6852</v>
      </c>
      <c r="S1444" s="99"/>
    </row>
    <row r="1445" spans="1:19" x14ac:dyDescent="0.25">
      <c r="A1445" s="99" t="s">
        <v>73</v>
      </c>
      <c r="B1445" s="98">
        <v>-99</v>
      </c>
      <c r="C1445" s="99" t="s">
        <v>3460</v>
      </c>
      <c r="D1445" s="43"/>
      <c r="E1445" s="99"/>
      <c r="F1445" s="99"/>
      <c r="G1445" s="99" t="s">
        <v>4397</v>
      </c>
      <c r="H1445" s="99" t="s">
        <v>4398</v>
      </c>
      <c r="I1445" s="99"/>
      <c r="J1445" s="49" t="s">
        <v>6790</v>
      </c>
      <c r="K1445" s="49"/>
      <c r="L1445" s="43" t="s">
        <v>6769</v>
      </c>
      <c r="M1445" s="127">
        <v>0</v>
      </c>
      <c r="N1445" s="43" t="s">
        <v>7782</v>
      </c>
      <c r="O1445" s="43"/>
      <c r="P1445" s="99" t="s">
        <v>235</v>
      </c>
      <c r="Q1445" s="99" t="s">
        <v>74</v>
      </c>
      <c r="R1445" s="99" t="s">
        <v>6852</v>
      </c>
      <c r="S1445" s="99"/>
    </row>
    <row r="1446" spans="1:19" x14ac:dyDescent="0.25">
      <c r="A1446" s="99" t="s">
        <v>73</v>
      </c>
      <c r="B1446" s="98">
        <v>-99</v>
      </c>
      <c r="C1446" s="99" t="s">
        <v>3408</v>
      </c>
      <c r="D1446" s="43" t="s">
        <v>5870</v>
      </c>
      <c r="E1446" s="99"/>
      <c r="F1446" s="97" t="s">
        <v>7290</v>
      </c>
      <c r="G1446" s="99" t="s">
        <v>4293</v>
      </c>
      <c r="H1446" s="99" t="s">
        <v>4294</v>
      </c>
      <c r="I1446" s="99"/>
      <c r="J1446" s="49" t="s">
        <v>6790</v>
      </c>
      <c r="K1446" s="49"/>
      <c r="L1446" s="43" t="s">
        <v>6769</v>
      </c>
      <c r="M1446" s="127">
        <v>0</v>
      </c>
      <c r="N1446" s="43" t="s">
        <v>7782</v>
      </c>
      <c r="O1446" s="43"/>
      <c r="P1446" s="99" t="s">
        <v>235</v>
      </c>
      <c r="Q1446" s="99" t="s">
        <v>74</v>
      </c>
      <c r="R1446" s="99" t="s">
        <v>6852</v>
      </c>
      <c r="S1446" s="99"/>
    </row>
    <row r="1447" spans="1:19" x14ac:dyDescent="0.25">
      <c r="A1447" s="99" t="s">
        <v>73</v>
      </c>
      <c r="B1447" s="98">
        <v>-99</v>
      </c>
      <c r="C1447" s="99" t="s">
        <v>3459</v>
      </c>
      <c r="D1447" s="43"/>
      <c r="E1447" s="99"/>
      <c r="F1447" s="99"/>
      <c r="G1447" s="99" t="s">
        <v>4395</v>
      </c>
      <c r="H1447" s="99" t="s">
        <v>4396</v>
      </c>
      <c r="I1447" s="99"/>
      <c r="J1447" s="49" t="s">
        <v>6790</v>
      </c>
      <c r="K1447" s="49"/>
      <c r="L1447" s="43" t="s">
        <v>6769</v>
      </c>
      <c r="M1447" s="127">
        <v>0</v>
      </c>
      <c r="N1447" s="43" t="s">
        <v>7782</v>
      </c>
      <c r="O1447" s="43"/>
      <c r="P1447" s="99" t="s">
        <v>235</v>
      </c>
      <c r="Q1447" s="99" t="s">
        <v>74</v>
      </c>
      <c r="R1447" s="99" t="s">
        <v>6852</v>
      </c>
      <c r="S1447" s="99"/>
    </row>
    <row r="1448" spans="1:19" x14ac:dyDescent="0.25">
      <c r="A1448" s="99" t="s">
        <v>73</v>
      </c>
      <c r="B1448" s="98">
        <v>-99</v>
      </c>
      <c r="C1448" s="99" t="s">
        <v>3409</v>
      </c>
      <c r="D1448" s="43" t="s">
        <v>5871</v>
      </c>
      <c r="E1448" s="99"/>
      <c r="F1448" s="97" t="s">
        <v>7291</v>
      </c>
      <c r="G1448" s="99" t="s">
        <v>4295</v>
      </c>
      <c r="H1448" s="99" t="s">
        <v>4296</v>
      </c>
      <c r="I1448" s="99"/>
      <c r="J1448" s="49" t="s">
        <v>6790</v>
      </c>
      <c r="K1448" s="49"/>
      <c r="L1448" s="43" t="s">
        <v>6769</v>
      </c>
      <c r="M1448" s="127">
        <v>0</v>
      </c>
      <c r="N1448" s="43" t="s">
        <v>7782</v>
      </c>
      <c r="O1448" s="43"/>
      <c r="P1448" s="99" t="s">
        <v>235</v>
      </c>
      <c r="Q1448" s="99" t="s">
        <v>74</v>
      </c>
      <c r="R1448" s="99" t="s">
        <v>6852</v>
      </c>
      <c r="S1448" s="99"/>
    </row>
    <row r="1449" spans="1:19" x14ac:dyDescent="0.25">
      <c r="A1449" s="99" t="s">
        <v>73</v>
      </c>
      <c r="B1449" s="98">
        <v>-99</v>
      </c>
      <c r="C1449" s="103" t="s">
        <v>3434</v>
      </c>
      <c r="D1449" s="43"/>
      <c r="E1449" s="99"/>
      <c r="F1449" s="99" t="s">
        <v>7300</v>
      </c>
      <c r="G1449" s="99" t="s">
        <v>4345</v>
      </c>
      <c r="H1449" s="99" t="s">
        <v>4346</v>
      </c>
      <c r="I1449" s="99"/>
      <c r="J1449" s="49" t="s">
        <v>6790</v>
      </c>
      <c r="K1449" s="49"/>
      <c r="L1449" s="103" t="s">
        <v>6770</v>
      </c>
      <c r="M1449" s="119">
        <v>0</v>
      </c>
      <c r="N1449" s="103" t="s">
        <v>7779</v>
      </c>
      <c r="O1449" s="103"/>
      <c r="P1449" s="99" t="s">
        <v>100</v>
      </c>
      <c r="Q1449" s="99" t="s">
        <v>74</v>
      </c>
      <c r="R1449" s="99"/>
      <c r="S1449" s="99"/>
    </row>
    <row r="1450" spans="1:19" x14ac:dyDescent="0.25">
      <c r="A1450" s="99" t="s">
        <v>73</v>
      </c>
      <c r="B1450" s="98">
        <v>-99</v>
      </c>
      <c r="C1450" s="103" t="s">
        <v>3435</v>
      </c>
      <c r="D1450" s="99" t="s">
        <v>4348</v>
      </c>
      <c r="E1450" s="99"/>
      <c r="F1450" s="97" t="s">
        <v>7301</v>
      </c>
      <c r="G1450" s="99" t="s">
        <v>4347</v>
      </c>
      <c r="H1450" s="99" t="s">
        <v>4348</v>
      </c>
      <c r="I1450" s="99"/>
      <c r="J1450" s="49" t="s">
        <v>6790</v>
      </c>
      <c r="K1450" s="49"/>
      <c r="L1450" s="99" t="s">
        <v>6769</v>
      </c>
      <c r="M1450" s="100">
        <v>0</v>
      </c>
      <c r="N1450" s="99" t="s">
        <v>7779</v>
      </c>
      <c r="O1450" s="99"/>
      <c r="P1450" s="99" t="s">
        <v>100</v>
      </c>
      <c r="Q1450" s="99" t="s">
        <v>74</v>
      </c>
      <c r="R1450" s="99"/>
      <c r="S1450" s="99"/>
    </row>
    <row r="1451" spans="1:19" x14ac:dyDescent="0.25">
      <c r="A1451" s="99" t="s">
        <v>73</v>
      </c>
      <c r="B1451" s="98">
        <v>-99</v>
      </c>
      <c r="C1451" s="99" t="s">
        <v>3462</v>
      </c>
      <c r="D1451" s="43"/>
      <c r="E1451" s="99"/>
      <c r="F1451" s="99"/>
      <c r="G1451" s="99" t="s">
        <v>4401</v>
      </c>
      <c r="H1451" s="99" t="s">
        <v>4402</v>
      </c>
      <c r="I1451" s="99"/>
      <c r="J1451" s="49" t="s">
        <v>6790</v>
      </c>
      <c r="K1451" s="49"/>
      <c r="L1451" s="43" t="s">
        <v>6769</v>
      </c>
      <c r="M1451" s="127">
        <v>0</v>
      </c>
      <c r="N1451" s="43" t="s">
        <v>7782</v>
      </c>
      <c r="O1451" s="43"/>
      <c r="P1451" s="99" t="s">
        <v>5665</v>
      </c>
      <c r="Q1451" s="99" t="s">
        <v>74</v>
      </c>
      <c r="R1451" s="99" t="s">
        <v>6852</v>
      </c>
      <c r="S1451" s="99"/>
    </row>
    <row r="1452" spans="1:19" x14ac:dyDescent="0.25">
      <c r="A1452" s="99" t="s">
        <v>73</v>
      </c>
      <c r="B1452" s="98">
        <v>-99</v>
      </c>
      <c r="C1452" s="99" t="s">
        <v>3433</v>
      </c>
      <c r="D1452" s="43" t="s">
        <v>5877</v>
      </c>
      <c r="E1452" s="99"/>
      <c r="F1452" s="99"/>
      <c r="G1452" s="99" t="s">
        <v>4343</v>
      </c>
      <c r="H1452" s="99" t="s">
        <v>4344</v>
      </c>
      <c r="I1452" s="99"/>
      <c r="J1452" s="49" t="s">
        <v>6790</v>
      </c>
      <c r="K1452" s="49"/>
      <c r="L1452" s="43" t="s">
        <v>6769</v>
      </c>
      <c r="M1452" s="127">
        <v>0</v>
      </c>
      <c r="N1452" s="43" t="s">
        <v>7782</v>
      </c>
      <c r="O1452" s="43"/>
      <c r="P1452" s="99" t="s">
        <v>165</v>
      </c>
      <c r="Q1452" s="99" t="s">
        <v>74</v>
      </c>
      <c r="R1452" s="99" t="s">
        <v>6852</v>
      </c>
      <c r="S1452" s="99"/>
    </row>
    <row r="1453" spans="1:19" x14ac:dyDescent="0.25">
      <c r="A1453" s="99" t="s">
        <v>73</v>
      </c>
      <c r="B1453" s="98">
        <v>-99</v>
      </c>
      <c r="C1453" s="99" t="s">
        <v>3410</v>
      </c>
      <c r="D1453" s="43" t="s">
        <v>5872</v>
      </c>
      <c r="E1453" s="99"/>
      <c r="F1453" s="97" t="s">
        <v>7292</v>
      </c>
      <c r="G1453" s="99" t="s">
        <v>4297</v>
      </c>
      <c r="H1453" s="99" t="s">
        <v>4298</v>
      </c>
      <c r="I1453" s="99"/>
      <c r="J1453" s="49" t="s">
        <v>6790</v>
      </c>
      <c r="K1453" s="49"/>
      <c r="L1453" s="43" t="s">
        <v>6769</v>
      </c>
      <c r="M1453" s="127">
        <v>0</v>
      </c>
      <c r="N1453" s="43" t="s">
        <v>7782</v>
      </c>
      <c r="O1453" s="43"/>
      <c r="P1453" s="99" t="s">
        <v>165</v>
      </c>
      <c r="Q1453" s="99" t="s">
        <v>74</v>
      </c>
      <c r="R1453" s="99" t="s">
        <v>6852</v>
      </c>
      <c r="S1453" s="99"/>
    </row>
    <row r="1454" spans="1:19" x14ac:dyDescent="0.25">
      <c r="A1454" s="99" t="s">
        <v>73</v>
      </c>
      <c r="B1454" s="98">
        <v>-99</v>
      </c>
      <c r="C1454" s="99" t="s">
        <v>3436</v>
      </c>
      <c r="D1454" s="43" t="s">
        <v>5876</v>
      </c>
      <c r="E1454" s="99"/>
      <c r="F1454" s="99"/>
      <c r="G1454" s="99" t="s">
        <v>4349</v>
      </c>
      <c r="H1454" s="99" t="s">
        <v>4350</v>
      </c>
      <c r="I1454" s="99"/>
      <c r="J1454" s="49" t="s">
        <v>6790</v>
      </c>
      <c r="K1454" s="49"/>
      <c r="L1454" s="99" t="s">
        <v>6769</v>
      </c>
      <c r="M1454" s="100">
        <v>0</v>
      </c>
      <c r="N1454" s="43" t="s">
        <v>7782</v>
      </c>
      <c r="O1454" s="43"/>
      <c r="P1454" s="99" t="s">
        <v>5663</v>
      </c>
      <c r="Q1454" s="99" t="s">
        <v>74</v>
      </c>
      <c r="R1454" s="99" t="s">
        <v>6852</v>
      </c>
      <c r="S1454" s="99"/>
    </row>
    <row r="1455" spans="1:19" x14ac:dyDescent="0.25">
      <c r="A1455" s="99" t="s">
        <v>73</v>
      </c>
      <c r="B1455" s="98">
        <v>-99</v>
      </c>
      <c r="C1455" s="99" t="s">
        <v>3417</v>
      </c>
      <c r="D1455" s="47" t="s">
        <v>5845</v>
      </c>
      <c r="E1455" s="99"/>
      <c r="F1455" s="99"/>
      <c r="G1455" s="99" t="s">
        <v>4311</v>
      </c>
      <c r="H1455" s="99" t="s">
        <v>4312</v>
      </c>
      <c r="I1455" s="99"/>
      <c r="J1455" s="49" t="s">
        <v>6790</v>
      </c>
      <c r="K1455" s="49"/>
      <c r="L1455" s="43" t="s">
        <v>6769</v>
      </c>
      <c r="M1455" s="127">
        <v>0</v>
      </c>
      <c r="N1455" s="43" t="s">
        <v>7782</v>
      </c>
      <c r="O1455" s="43"/>
      <c r="P1455" s="99" t="s">
        <v>249</v>
      </c>
      <c r="Q1455" s="99" t="s">
        <v>74</v>
      </c>
      <c r="R1455" s="99" t="s">
        <v>6852</v>
      </c>
      <c r="S1455" s="99"/>
    </row>
    <row r="1456" spans="1:19" x14ac:dyDescent="0.25">
      <c r="A1456" s="99" t="s">
        <v>73</v>
      </c>
      <c r="B1456" s="98">
        <v>-99</v>
      </c>
      <c r="C1456" s="99" t="s">
        <v>3418</v>
      </c>
      <c r="D1456" s="47" t="s">
        <v>5846</v>
      </c>
      <c r="E1456" s="99"/>
      <c r="F1456" s="97" t="s">
        <v>7266</v>
      </c>
      <c r="G1456" s="99" t="s">
        <v>4313</v>
      </c>
      <c r="H1456" s="99" t="s">
        <v>4314</v>
      </c>
      <c r="I1456" s="99"/>
      <c r="J1456" s="49" t="s">
        <v>6790</v>
      </c>
      <c r="K1456" s="49"/>
      <c r="L1456" s="43" t="s">
        <v>6769</v>
      </c>
      <c r="M1456" s="127">
        <v>0</v>
      </c>
      <c r="N1456" s="43" t="s">
        <v>7782</v>
      </c>
      <c r="O1456" s="43"/>
      <c r="P1456" s="99" t="s">
        <v>249</v>
      </c>
      <c r="Q1456" s="99" t="s">
        <v>74</v>
      </c>
      <c r="R1456" s="99" t="s">
        <v>6852</v>
      </c>
      <c r="S1456" s="99"/>
    </row>
    <row r="1457" spans="1:19" x14ac:dyDescent="0.25">
      <c r="A1457" s="99" t="s">
        <v>73</v>
      </c>
      <c r="B1457" s="98">
        <v>-99</v>
      </c>
      <c r="C1457" s="99" t="s">
        <v>3419</v>
      </c>
      <c r="D1457" s="47" t="s">
        <v>5848</v>
      </c>
      <c r="E1457" s="99"/>
      <c r="F1457" s="97" t="s">
        <v>7267</v>
      </c>
      <c r="G1457" s="99" t="s">
        <v>4315</v>
      </c>
      <c r="H1457" s="99" t="s">
        <v>4316</v>
      </c>
      <c r="I1457" s="99"/>
      <c r="J1457" s="49" t="s">
        <v>6790</v>
      </c>
      <c r="K1457" s="49"/>
      <c r="L1457" s="43" t="s">
        <v>6769</v>
      </c>
      <c r="M1457" s="127">
        <v>0</v>
      </c>
      <c r="N1457" s="43" t="s">
        <v>7782</v>
      </c>
      <c r="O1457" s="43"/>
      <c r="P1457" s="99" t="s">
        <v>249</v>
      </c>
      <c r="Q1457" s="99" t="s">
        <v>74</v>
      </c>
      <c r="R1457" s="99" t="s">
        <v>6852</v>
      </c>
      <c r="S1457" s="99"/>
    </row>
    <row r="1458" spans="1:19" x14ac:dyDescent="0.25">
      <c r="A1458" s="99" t="s">
        <v>73</v>
      </c>
      <c r="B1458" s="98">
        <v>-99</v>
      </c>
      <c r="C1458" s="99" t="s">
        <v>3420</v>
      </c>
      <c r="D1458" s="47" t="s">
        <v>5849</v>
      </c>
      <c r="E1458" s="99"/>
      <c r="F1458" s="97" t="s">
        <v>7268</v>
      </c>
      <c r="G1458" s="99" t="s">
        <v>4317</v>
      </c>
      <c r="H1458" s="99" t="s">
        <v>4318</v>
      </c>
      <c r="I1458" s="99"/>
      <c r="J1458" s="49" t="s">
        <v>6790</v>
      </c>
      <c r="K1458" s="49"/>
      <c r="L1458" s="43" t="s">
        <v>6769</v>
      </c>
      <c r="M1458" s="127">
        <v>0</v>
      </c>
      <c r="N1458" s="43" t="s">
        <v>7782</v>
      </c>
      <c r="O1458" s="43"/>
      <c r="P1458" s="99" t="s">
        <v>249</v>
      </c>
      <c r="Q1458" s="99" t="s">
        <v>74</v>
      </c>
      <c r="R1458" s="99" t="s">
        <v>6852</v>
      </c>
      <c r="S1458" s="99"/>
    </row>
    <row r="1459" spans="1:19" x14ac:dyDescent="0.25">
      <c r="A1459" s="99" t="s">
        <v>73</v>
      </c>
      <c r="B1459" s="98">
        <v>-99</v>
      </c>
      <c r="C1459" s="99" t="s">
        <v>3421</v>
      </c>
      <c r="D1459" s="47" t="s">
        <v>5847</v>
      </c>
      <c r="E1459" s="99"/>
      <c r="F1459" s="97" t="s">
        <v>7270</v>
      </c>
      <c r="G1459" s="99" t="s">
        <v>4319</v>
      </c>
      <c r="H1459" s="99" t="s">
        <v>4320</v>
      </c>
      <c r="I1459" s="99"/>
      <c r="J1459" s="49" t="s">
        <v>6790</v>
      </c>
      <c r="K1459" s="49"/>
      <c r="L1459" s="43" t="s">
        <v>6769</v>
      </c>
      <c r="M1459" s="127">
        <v>0</v>
      </c>
      <c r="N1459" s="43" t="s">
        <v>7782</v>
      </c>
      <c r="O1459" s="43"/>
      <c r="P1459" s="99" t="s">
        <v>249</v>
      </c>
      <c r="Q1459" s="99" t="s">
        <v>74</v>
      </c>
      <c r="R1459" s="99" t="s">
        <v>6852</v>
      </c>
      <c r="S1459" s="99"/>
    </row>
    <row r="1460" spans="1:19" x14ac:dyDescent="0.25">
      <c r="A1460" s="99" t="s">
        <v>73</v>
      </c>
      <c r="B1460" s="98">
        <v>-99</v>
      </c>
      <c r="C1460" s="99" t="s">
        <v>3411</v>
      </c>
      <c r="D1460" s="43" t="s">
        <v>5873</v>
      </c>
      <c r="E1460" s="99"/>
      <c r="F1460" s="97" t="s">
        <v>7293</v>
      </c>
      <c r="G1460" s="99" t="s">
        <v>4299</v>
      </c>
      <c r="H1460" s="99" t="s">
        <v>4300</v>
      </c>
      <c r="I1460" s="99"/>
      <c r="J1460" s="49" t="s">
        <v>6790</v>
      </c>
      <c r="K1460" s="49"/>
      <c r="L1460" s="43" t="s">
        <v>6769</v>
      </c>
      <c r="M1460" s="127">
        <v>0</v>
      </c>
      <c r="N1460" s="43" t="s">
        <v>7782</v>
      </c>
      <c r="O1460" s="43"/>
      <c r="P1460" s="99" t="s">
        <v>249</v>
      </c>
      <c r="Q1460" s="99" t="s">
        <v>74</v>
      </c>
      <c r="R1460" s="99" t="s">
        <v>6852</v>
      </c>
      <c r="S1460" s="99"/>
    </row>
    <row r="1461" spans="1:19" x14ac:dyDescent="0.25">
      <c r="A1461" s="99" t="s">
        <v>73</v>
      </c>
      <c r="B1461" s="98">
        <v>-99</v>
      </c>
      <c r="C1461" s="99" t="s">
        <v>3407</v>
      </c>
      <c r="D1461" s="55" t="s">
        <v>5869</v>
      </c>
      <c r="E1461" s="99"/>
      <c r="F1461" s="97" t="s">
        <v>7289</v>
      </c>
      <c r="G1461" s="99" t="s">
        <v>4291</v>
      </c>
      <c r="H1461" s="99" t="s">
        <v>4292</v>
      </c>
      <c r="I1461" s="99"/>
      <c r="J1461" s="49" t="s">
        <v>6790</v>
      </c>
      <c r="K1461" s="49"/>
      <c r="L1461" s="43" t="s">
        <v>6771</v>
      </c>
      <c r="M1461" s="127">
        <v>0</v>
      </c>
      <c r="N1461" s="43" t="s">
        <v>7782</v>
      </c>
      <c r="O1461" s="43"/>
      <c r="P1461" s="99" t="s">
        <v>3302</v>
      </c>
      <c r="Q1461" s="99" t="s">
        <v>74</v>
      </c>
      <c r="R1461" s="99" t="s">
        <v>6852</v>
      </c>
      <c r="S1461" s="99"/>
    </row>
    <row r="1462" spans="1:19" x14ac:dyDescent="0.25">
      <c r="A1462" s="99" t="s">
        <v>73</v>
      </c>
      <c r="B1462" s="98">
        <v>-99</v>
      </c>
      <c r="C1462" s="99" t="s">
        <v>3422</v>
      </c>
      <c r="D1462" s="47" t="s">
        <v>4322</v>
      </c>
      <c r="E1462" s="99"/>
      <c r="F1462" s="97" t="s">
        <v>7271</v>
      </c>
      <c r="G1462" s="99" t="s">
        <v>4321</v>
      </c>
      <c r="H1462" s="99" t="s">
        <v>4322</v>
      </c>
      <c r="I1462" s="99"/>
      <c r="J1462" s="49" t="s">
        <v>6790</v>
      </c>
      <c r="K1462" s="49"/>
      <c r="L1462" s="43" t="s">
        <v>6769</v>
      </c>
      <c r="M1462" s="127">
        <v>0</v>
      </c>
      <c r="N1462" s="43" t="s">
        <v>7782</v>
      </c>
      <c r="O1462" s="43"/>
      <c r="P1462" s="99" t="s">
        <v>195</v>
      </c>
      <c r="Q1462" s="99" t="s">
        <v>74</v>
      </c>
      <c r="R1462" s="99" t="s">
        <v>6852</v>
      </c>
      <c r="S1462" s="99"/>
    </row>
    <row r="1463" spans="1:19" x14ac:dyDescent="0.25">
      <c r="A1463" s="99" t="s">
        <v>73</v>
      </c>
      <c r="B1463" s="81">
        <v>-99</v>
      </c>
      <c r="C1463" s="48" t="s">
        <v>248</v>
      </c>
      <c r="D1463" s="50"/>
      <c r="E1463" s="55"/>
      <c r="F1463" s="48"/>
      <c r="G1463" s="48" t="s">
        <v>571</v>
      </c>
      <c r="H1463" s="48" t="s">
        <v>572</v>
      </c>
      <c r="I1463" s="48" t="s">
        <v>1969</v>
      </c>
      <c r="J1463" s="50" t="s">
        <v>6790</v>
      </c>
      <c r="K1463" s="50"/>
      <c r="L1463" s="43" t="s">
        <v>6769</v>
      </c>
      <c r="M1463" s="127">
        <v>2</v>
      </c>
      <c r="N1463" s="43" t="s">
        <v>7782</v>
      </c>
      <c r="O1463" s="43"/>
      <c r="P1463" s="99" t="s">
        <v>235</v>
      </c>
      <c r="Q1463" s="99" t="s">
        <v>74</v>
      </c>
      <c r="R1463" s="99" t="s">
        <v>6852</v>
      </c>
      <c r="S1463" s="99"/>
    </row>
    <row r="1464" spans="1:19" x14ac:dyDescent="0.25">
      <c r="A1464" s="99" t="s">
        <v>73</v>
      </c>
      <c r="B1464" s="98">
        <v>-99</v>
      </c>
      <c r="C1464" s="99" t="s">
        <v>3423</v>
      </c>
      <c r="D1464" s="43" t="s">
        <v>5854</v>
      </c>
      <c r="E1464" s="99"/>
      <c r="F1464" s="97" t="s">
        <v>7275</v>
      </c>
      <c r="G1464" s="99" t="s">
        <v>4323</v>
      </c>
      <c r="H1464" s="99" t="s">
        <v>4324</v>
      </c>
      <c r="I1464" s="99"/>
      <c r="J1464" s="49" t="s">
        <v>6790</v>
      </c>
      <c r="K1464" s="49"/>
      <c r="L1464" s="43" t="s">
        <v>6769</v>
      </c>
      <c r="M1464" s="127">
        <v>0</v>
      </c>
      <c r="N1464" s="43" t="s">
        <v>7782</v>
      </c>
      <c r="O1464" s="43"/>
      <c r="P1464" s="99" t="s">
        <v>235</v>
      </c>
      <c r="Q1464" s="99" t="s">
        <v>74</v>
      </c>
      <c r="R1464" s="99" t="s">
        <v>6852</v>
      </c>
      <c r="S1464" s="99"/>
    </row>
    <row r="1465" spans="1:19" x14ac:dyDescent="0.25">
      <c r="A1465" s="99" t="s">
        <v>73</v>
      </c>
      <c r="B1465" s="98">
        <v>-99</v>
      </c>
      <c r="C1465" s="99" t="s">
        <v>3424</v>
      </c>
      <c r="D1465" s="43" t="s">
        <v>5856</v>
      </c>
      <c r="E1465" s="99"/>
      <c r="F1465" s="97" t="s">
        <v>7277</v>
      </c>
      <c r="G1465" s="99" t="s">
        <v>4325</v>
      </c>
      <c r="H1465" s="99" t="s">
        <v>4326</v>
      </c>
      <c r="I1465" s="99"/>
      <c r="J1465" s="49" t="s">
        <v>6790</v>
      </c>
      <c r="K1465" s="49"/>
      <c r="L1465" s="43" t="s">
        <v>6769</v>
      </c>
      <c r="M1465" s="127">
        <v>0</v>
      </c>
      <c r="N1465" s="43" t="s">
        <v>7782</v>
      </c>
      <c r="O1465" s="43"/>
      <c r="P1465" s="99" t="s">
        <v>235</v>
      </c>
      <c r="Q1465" s="99" t="s">
        <v>74</v>
      </c>
      <c r="R1465" s="99" t="s">
        <v>6852</v>
      </c>
      <c r="S1465" s="99"/>
    </row>
    <row r="1466" spans="1:19" x14ac:dyDescent="0.25">
      <c r="A1466" s="99" t="s">
        <v>73</v>
      </c>
      <c r="B1466" s="98">
        <v>-99</v>
      </c>
      <c r="C1466" s="99" t="s">
        <v>3425</v>
      </c>
      <c r="D1466" s="43" t="s">
        <v>5857</v>
      </c>
      <c r="E1466" s="99"/>
      <c r="F1466" s="97" t="s">
        <v>7279</v>
      </c>
      <c r="G1466" s="99" t="s">
        <v>4327</v>
      </c>
      <c r="H1466" s="99" t="s">
        <v>4328</v>
      </c>
      <c r="I1466" s="99"/>
      <c r="J1466" s="49" t="s">
        <v>6790</v>
      </c>
      <c r="K1466" s="49"/>
      <c r="L1466" s="43" t="s">
        <v>6769</v>
      </c>
      <c r="M1466" s="127">
        <v>0</v>
      </c>
      <c r="N1466" s="43" t="s">
        <v>7782</v>
      </c>
      <c r="O1466" s="43"/>
      <c r="P1466" s="99" t="s">
        <v>235</v>
      </c>
      <c r="Q1466" s="99" t="s">
        <v>74</v>
      </c>
      <c r="R1466" s="99" t="s">
        <v>6852</v>
      </c>
      <c r="S1466" s="99"/>
    </row>
    <row r="1467" spans="1:19" x14ac:dyDescent="0.25">
      <c r="A1467" s="99" t="s">
        <v>73</v>
      </c>
      <c r="B1467" s="98">
        <v>-99</v>
      </c>
      <c r="C1467" s="99" t="s">
        <v>3426</v>
      </c>
      <c r="D1467" s="43" t="s">
        <v>5859</v>
      </c>
      <c r="F1467" s="97" t="s">
        <v>7281</v>
      </c>
      <c r="G1467" s="99" t="s">
        <v>4329</v>
      </c>
      <c r="H1467" s="99" t="s">
        <v>4330</v>
      </c>
      <c r="I1467" s="99"/>
      <c r="J1467" s="49" t="s">
        <v>6790</v>
      </c>
      <c r="K1467" s="49"/>
      <c r="L1467" s="43" t="s">
        <v>6769</v>
      </c>
      <c r="M1467" s="127">
        <v>0</v>
      </c>
      <c r="N1467" s="43" t="s">
        <v>7782</v>
      </c>
      <c r="O1467" s="43"/>
      <c r="P1467" s="99" t="s">
        <v>235</v>
      </c>
      <c r="Q1467" s="99" t="s">
        <v>74</v>
      </c>
      <c r="R1467" s="99" t="s">
        <v>6852</v>
      </c>
      <c r="S1467" s="99"/>
    </row>
    <row r="1468" spans="1:19" x14ac:dyDescent="0.25">
      <c r="A1468" s="99" t="s">
        <v>73</v>
      </c>
      <c r="B1468" s="98">
        <v>-99</v>
      </c>
      <c r="C1468" s="99" t="s">
        <v>3427</v>
      </c>
      <c r="D1468" s="43" t="s">
        <v>5861</v>
      </c>
      <c r="F1468" s="97" t="s">
        <v>7283</v>
      </c>
      <c r="G1468" s="99" t="s">
        <v>4331</v>
      </c>
      <c r="H1468" s="99" t="s">
        <v>4332</v>
      </c>
      <c r="I1468" s="99"/>
      <c r="J1468" s="49" t="s">
        <v>6790</v>
      </c>
      <c r="K1468" s="49"/>
      <c r="L1468" s="43" t="s">
        <v>6769</v>
      </c>
      <c r="M1468" s="127">
        <v>0</v>
      </c>
      <c r="N1468" s="43" t="s">
        <v>7782</v>
      </c>
      <c r="O1468" s="43"/>
      <c r="P1468" s="99" t="s">
        <v>235</v>
      </c>
      <c r="Q1468" s="99" t="s">
        <v>74</v>
      </c>
      <c r="R1468" s="99" t="s">
        <v>6852</v>
      </c>
      <c r="S1468" s="99"/>
    </row>
    <row r="1469" spans="1:19" x14ac:dyDescent="0.25">
      <c r="A1469" s="99" t="s">
        <v>73</v>
      </c>
      <c r="B1469" s="98">
        <v>-99</v>
      </c>
      <c r="C1469" s="99" t="s">
        <v>3428</v>
      </c>
      <c r="D1469" s="43" t="s">
        <v>5867</v>
      </c>
      <c r="E1469" s="99"/>
      <c r="F1469" s="97" t="s">
        <v>7287</v>
      </c>
      <c r="G1469" s="99" t="s">
        <v>4333</v>
      </c>
      <c r="H1469" s="99" t="s">
        <v>4334</v>
      </c>
      <c r="I1469" s="99"/>
      <c r="J1469" s="49" t="s">
        <v>6790</v>
      </c>
      <c r="K1469" s="49"/>
      <c r="L1469" s="43" t="s">
        <v>6769</v>
      </c>
      <c r="M1469" s="127">
        <v>0</v>
      </c>
      <c r="N1469" s="43" t="s">
        <v>7782</v>
      </c>
      <c r="O1469" s="43"/>
      <c r="P1469" s="99" t="s">
        <v>235</v>
      </c>
      <c r="Q1469" s="99" t="s">
        <v>74</v>
      </c>
      <c r="R1469" s="99" t="s">
        <v>6852</v>
      </c>
      <c r="S1469" s="99"/>
    </row>
    <row r="1470" spans="1:19" x14ac:dyDescent="0.25">
      <c r="A1470" s="99" t="s">
        <v>73</v>
      </c>
      <c r="B1470" s="98">
        <v>-99</v>
      </c>
      <c r="C1470" s="99" t="s">
        <v>3429</v>
      </c>
      <c r="D1470" s="43" t="s">
        <v>5868</v>
      </c>
      <c r="E1470" s="99"/>
      <c r="F1470" s="97" t="s">
        <v>7288</v>
      </c>
      <c r="G1470" s="99" t="s">
        <v>4335</v>
      </c>
      <c r="H1470" s="99" t="s">
        <v>4336</v>
      </c>
      <c r="I1470" s="99"/>
      <c r="J1470" s="49" t="s">
        <v>6790</v>
      </c>
      <c r="K1470" s="49"/>
      <c r="L1470" s="43" t="s">
        <v>6769</v>
      </c>
      <c r="M1470" s="127">
        <v>0</v>
      </c>
      <c r="N1470" s="43" t="s">
        <v>7782</v>
      </c>
      <c r="O1470" s="43"/>
      <c r="P1470" s="99" t="s">
        <v>235</v>
      </c>
      <c r="Q1470" s="99" t="s">
        <v>74</v>
      </c>
      <c r="R1470" s="99" t="s">
        <v>6852</v>
      </c>
      <c r="S1470" s="99"/>
    </row>
    <row r="1471" spans="1:19" x14ac:dyDescent="0.25">
      <c r="A1471" s="99" t="s">
        <v>73</v>
      </c>
      <c r="B1471" s="98">
        <v>-99</v>
      </c>
      <c r="C1471" s="99" t="s">
        <v>3400</v>
      </c>
      <c r="D1471" s="43" t="s">
        <v>5855</v>
      </c>
      <c r="E1471" s="99"/>
      <c r="F1471" s="97" t="s">
        <v>7278</v>
      </c>
      <c r="G1471" s="99" t="s">
        <v>4277</v>
      </c>
      <c r="H1471" s="99" t="s">
        <v>4278</v>
      </c>
      <c r="I1471" s="99"/>
      <c r="J1471" s="49" t="s">
        <v>6790</v>
      </c>
      <c r="K1471" s="49"/>
      <c r="L1471" s="43" t="s">
        <v>6769</v>
      </c>
      <c r="M1471" s="127">
        <v>0</v>
      </c>
      <c r="N1471" s="43" t="s">
        <v>7782</v>
      </c>
      <c r="O1471" s="43"/>
      <c r="P1471" s="99" t="s">
        <v>235</v>
      </c>
      <c r="Q1471" s="99" t="s">
        <v>74</v>
      </c>
      <c r="R1471" s="99" t="s">
        <v>6852</v>
      </c>
      <c r="S1471" s="99"/>
    </row>
    <row r="1472" spans="1:19" x14ac:dyDescent="0.25">
      <c r="A1472" s="99" t="s">
        <v>73</v>
      </c>
      <c r="B1472" s="98">
        <v>-99</v>
      </c>
      <c r="C1472" s="47" t="s">
        <v>245</v>
      </c>
      <c r="D1472" s="43" t="s">
        <v>5853</v>
      </c>
      <c r="E1472" s="43"/>
      <c r="F1472" s="61" t="s">
        <v>7276</v>
      </c>
      <c r="G1472" s="47" t="s">
        <v>565</v>
      </c>
      <c r="H1472" s="47" t="s">
        <v>566</v>
      </c>
      <c r="I1472" s="61" t="s">
        <v>1966</v>
      </c>
      <c r="J1472" s="49" t="s">
        <v>6790</v>
      </c>
      <c r="K1472" s="49"/>
      <c r="L1472" s="43" t="s">
        <v>6769</v>
      </c>
      <c r="M1472" s="127">
        <v>0</v>
      </c>
      <c r="N1472" s="43" t="s">
        <v>7782</v>
      </c>
      <c r="O1472" s="43"/>
      <c r="P1472" s="99" t="s">
        <v>235</v>
      </c>
      <c r="Q1472" s="99" t="s">
        <v>74</v>
      </c>
      <c r="R1472" s="99" t="s">
        <v>6852</v>
      </c>
      <c r="S1472" s="99"/>
    </row>
    <row r="1473" spans="1:19" x14ac:dyDescent="0.25">
      <c r="A1473" s="99" t="s">
        <v>73</v>
      </c>
      <c r="B1473" s="98">
        <v>-99</v>
      </c>
      <c r="C1473" s="99" t="s">
        <v>3399</v>
      </c>
      <c r="D1473" s="43" t="s">
        <v>5852</v>
      </c>
      <c r="E1473" s="99"/>
      <c r="F1473" s="97" t="s">
        <v>7273</v>
      </c>
      <c r="G1473" s="99" t="s">
        <v>4275</v>
      </c>
      <c r="H1473" s="99" t="s">
        <v>4276</v>
      </c>
      <c r="I1473" s="99"/>
      <c r="J1473" s="49" t="s">
        <v>6790</v>
      </c>
      <c r="K1473" s="49"/>
      <c r="L1473" s="99" t="s">
        <v>153</v>
      </c>
      <c r="M1473" s="100">
        <v>0</v>
      </c>
      <c r="N1473" s="43" t="s">
        <v>7782</v>
      </c>
      <c r="O1473" s="43"/>
      <c r="P1473" s="99" t="s">
        <v>153</v>
      </c>
      <c r="Q1473" s="99" t="s">
        <v>74</v>
      </c>
      <c r="R1473" s="99" t="s">
        <v>6852</v>
      </c>
      <c r="S1473" s="99"/>
    </row>
    <row r="1474" spans="1:19" x14ac:dyDescent="0.25">
      <c r="A1474" s="99" t="s">
        <v>73</v>
      </c>
      <c r="B1474" s="98">
        <v>-99</v>
      </c>
      <c r="C1474" s="99" t="s">
        <v>3398</v>
      </c>
      <c r="D1474" s="43" t="s">
        <v>5851</v>
      </c>
      <c r="E1474" s="99"/>
      <c r="F1474" s="97" t="s">
        <v>7274</v>
      </c>
      <c r="G1474" s="99" t="s">
        <v>4273</v>
      </c>
      <c r="H1474" s="99" t="s">
        <v>4274</v>
      </c>
      <c r="I1474" s="99"/>
      <c r="J1474" s="49" t="s">
        <v>6790</v>
      </c>
      <c r="K1474" s="49"/>
      <c r="L1474" s="99" t="s">
        <v>153</v>
      </c>
      <c r="M1474" s="100">
        <v>0</v>
      </c>
      <c r="N1474" s="43" t="s">
        <v>7782</v>
      </c>
      <c r="O1474" s="43"/>
      <c r="P1474" s="99" t="s">
        <v>153</v>
      </c>
      <c r="Q1474" s="99" t="s">
        <v>74</v>
      </c>
      <c r="R1474" s="99" t="s">
        <v>6852</v>
      </c>
      <c r="S1474" s="99"/>
    </row>
    <row r="1475" spans="1:19" x14ac:dyDescent="0.25">
      <c r="A1475" s="99" t="s">
        <v>73</v>
      </c>
      <c r="B1475" s="100">
        <v>-99</v>
      </c>
      <c r="C1475" s="103" t="s">
        <v>6121</v>
      </c>
      <c r="D1475" s="99"/>
      <c r="E1475" s="99"/>
      <c r="F1475" s="99"/>
      <c r="G1475" s="99" t="s">
        <v>550</v>
      </c>
      <c r="H1475" s="99" t="s">
        <v>551</v>
      </c>
      <c r="I1475" s="99"/>
      <c r="J1475" s="49" t="s">
        <v>6790</v>
      </c>
      <c r="K1475" s="49"/>
      <c r="L1475" s="99" t="s">
        <v>91</v>
      </c>
      <c r="M1475" s="100" t="s">
        <v>7778</v>
      </c>
      <c r="N1475" s="99" t="s">
        <v>7780</v>
      </c>
      <c r="O1475" s="99"/>
      <c r="P1475" s="99" t="s">
        <v>91</v>
      </c>
      <c r="Q1475" s="99" t="s">
        <v>74</v>
      </c>
      <c r="R1475" s="99"/>
      <c r="S1475" s="99"/>
    </row>
    <row r="1476" spans="1:19" x14ac:dyDescent="0.25">
      <c r="A1476" s="103" t="s">
        <v>73</v>
      </c>
      <c r="B1476" s="119">
        <v>1</v>
      </c>
      <c r="C1476" s="103" t="s">
        <v>3395</v>
      </c>
      <c r="D1476" s="48" t="s">
        <v>5822</v>
      </c>
      <c r="E1476" s="103" t="s">
        <v>7734</v>
      </c>
      <c r="F1476" s="103"/>
      <c r="G1476" s="103" t="s">
        <v>4269</v>
      </c>
      <c r="H1476" s="103" t="s">
        <v>4270</v>
      </c>
      <c r="I1476" s="103"/>
      <c r="J1476" s="50" t="s">
        <v>6790</v>
      </c>
      <c r="K1476" s="50"/>
      <c r="L1476" s="103" t="s">
        <v>6770</v>
      </c>
      <c r="M1476" s="119" t="s">
        <v>7778</v>
      </c>
      <c r="N1476" s="103" t="s">
        <v>7780</v>
      </c>
      <c r="O1476" s="103" t="s">
        <v>7783</v>
      </c>
      <c r="P1476" s="103" t="s">
        <v>100</v>
      </c>
      <c r="Q1476" s="103" t="s">
        <v>74</v>
      </c>
      <c r="R1476" s="103"/>
      <c r="S1476" s="103"/>
    </row>
    <row r="1477" spans="1:19" x14ac:dyDescent="0.25">
      <c r="A1477" s="99" t="s">
        <v>73</v>
      </c>
      <c r="B1477" s="98">
        <v>1</v>
      </c>
      <c r="C1477" s="103" t="s">
        <v>5753</v>
      </c>
      <c r="D1477" s="103"/>
      <c r="E1477" s="103" t="s">
        <v>7734</v>
      </c>
      <c r="F1477" s="97" t="s">
        <v>7305</v>
      </c>
      <c r="G1477" s="99" t="s">
        <v>4269</v>
      </c>
      <c r="H1477" s="99" t="s">
        <v>4270</v>
      </c>
      <c r="I1477" s="99"/>
      <c r="J1477" s="49" t="s">
        <v>6790</v>
      </c>
      <c r="K1477" s="49"/>
      <c r="L1477" s="99" t="s">
        <v>6770</v>
      </c>
      <c r="M1477" s="100" t="s">
        <v>7778</v>
      </c>
      <c r="N1477" s="99" t="s">
        <v>7780</v>
      </c>
      <c r="O1477" s="99" t="s">
        <v>7783</v>
      </c>
      <c r="P1477" s="99" t="s">
        <v>100</v>
      </c>
      <c r="Q1477" s="99" t="s">
        <v>74</v>
      </c>
      <c r="R1477" s="99"/>
      <c r="S1477" s="99"/>
    </row>
    <row r="1478" spans="1:19" x14ac:dyDescent="0.25">
      <c r="A1478" s="99" t="s">
        <v>73</v>
      </c>
      <c r="B1478" s="98">
        <v>2</v>
      </c>
      <c r="C1478" s="103" t="s">
        <v>3396</v>
      </c>
      <c r="D1478" s="55" t="s">
        <v>7739</v>
      </c>
      <c r="E1478" s="43" t="s">
        <v>7738</v>
      </c>
      <c r="F1478" s="99"/>
      <c r="G1478" s="99" t="s">
        <v>550</v>
      </c>
      <c r="H1478" s="99" t="s">
        <v>551</v>
      </c>
      <c r="I1478" s="99"/>
      <c r="J1478" s="49" t="s">
        <v>6790</v>
      </c>
      <c r="K1478" s="49"/>
      <c r="L1478" s="99" t="s">
        <v>91</v>
      </c>
      <c r="M1478" s="100" t="s">
        <v>7778</v>
      </c>
      <c r="N1478" s="99" t="s">
        <v>7780</v>
      </c>
      <c r="O1478" s="99" t="s">
        <v>7783</v>
      </c>
      <c r="P1478" s="99" t="s">
        <v>91</v>
      </c>
      <c r="Q1478" s="99" t="s">
        <v>74</v>
      </c>
      <c r="R1478" s="99"/>
      <c r="S1478" s="99"/>
    </row>
    <row r="1479" spans="1:19" x14ac:dyDescent="0.25">
      <c r="A1479" s="99" t="s">
        <v>73</v>
      </c>
      <c r="B1479" s="98">
        <v>2</v>
      </c>
      <c r="C1479" s="99" t="s">
        <v>236</v>
      </c>
      <c r="D1479" s="43" t="s">
        <v>1484</v>
      </c>
      <c r="E1479" s="43" t="s">
        <v>7706</v>
      </c>
      <c r="F1479" s="61" t="s">
        <v>6977</v>
      </c>
      <c r="G1479" s="47" t="s">
        <v>550</v>
      </c>
      <c r="H1479" s="47" t="s">
        <v>551</v>
      </c>
      <c r="I1479" s="61" t="s">
        <v>1960</v>
      </c>
      <c r="J1479" s="49" t="s">
        <v>6790</v>
      </c>
      <c r="K1479" s="49"/>
      <c r="L1479" s="103" t="s">
        <v>91</v>
      </c>
      <c r="M1479" s="119" t="s">
        <v>7778</v>
      </c>
      <c r="N1479" s="103" t="s">
        <v>7780</v>
      </c>
      <c r="O1479" s="103" t="s">
        <v>7783</v>
      </c>
      <c r="P1479" s="99" t="s">
        <v>100</v>
      </c>
      <c r="Q1479" s="99" t="s">
        <v>74</v>
      </c>
      <c r="R1479" s="99" t="s">
        <v>6785</v>
      </c>
      <c r="S1479" s="99"/>
    </row>
    <row r="1480" spans="1:19" x14ac:dyDescent="0.25">
      <c r="A1480" s="99" t="s">
        <v>73</v>
      </c>
      <c r="B1480" s="98">
        <v>3</v>
      </c>
      <c r="C1480" s="99" t="s">
        <v>237</v>
      </c>
      <c r="D1480" s="49" t="s">
        <v>553</v>
      </c>
      <c r="E1480" s="43" t="s">
        <v>7740</v>
      </c>
      <c r="F1480" s="61" t="s">
        <v>1779</v>
      </c>
      <c r="G1480" s="47" t="s">
        <v>552</v>
      </c>
      <c r="H1480" s="47" t="s">
        <v>553</v>
      </c>
      <c r="I1480" s="61" t="s">
        <v>1961</v>
      </c>
      <c r="J1480" s="49" t="s">
        <v>6790</v>
      </c>
      <c r="K1480" s="49"/>
      <c r="L1480" s="99" t="s">
        <v>91</v>
      </c>
      <c r="M1480" s="100" t="s">
        <v>7778</v>
      </c>
      <c r="N1480" s="99" t="s">
        <v>7779</v>
      </c>
      <c r="O1480" s="99" t="s">
        <v>7783</v>
      </c>
      <c r="P1480" s="99" t="s">
        <v>91</v>
      </c>
      <c r="Q1480" s="99" t="s">
        <v>74</v>
      </c>
      <c r="R1480" s="99"/>
      <c r="S1480" s="99"/>
    </row>
    <row r="1481" spans="1:19" x14ac:dyDescent="0.25">
      <c r="A1481" s="99" t="s">
        <v>73</v>
      </c>
      <c r="B1481" s="98">
        <v>4</v>
      </c>
      <c r="C1481" s="99" t="s">
        <v>238</v>
      </c>
      <c r="D1481" s="49" t="s">
        <v>1485</v>
      </c>
      <c r="E1481" s="43" t="s">
        <v>7741</v>
      </c>
      <c r="F1481" s="61" t="s">
        <v>1780</v>
      </c>
      <c r="G1481" s="47" t="s">
        <v>554</v>
      </c>
      <c r="H1481" s="47" t="s">
        <v>555</v>
      </c>
      <c r="I1481" s="61" t="s">
        <v>1962</v>
      </c>
      <c r="J1481" s="49" t="s">
        <v>6790</v>
      </c>
      <c r="K1481" s="49"/>
      <c r="L1481" s="99" t="s">
        <v>91</v>
      </c>
      <c r="M1481" s="100">
        <v>0</v>
      </c>
      <c r="N1481" s="99" t="s">
        <v>7779</v>
      </c>
      <c r="O1481" s="99" t="s">
        <v>7784</v>
      </c>
      <c r="P1481" s="99" t="s">
        <v>91</v>
      </c>
      <c r="Q1481" s="99" t="s">
        <v>74</v>
      </c>
      <c r="R1481" s="99"/>
      <c r="S1481" s="99"/>
    </row>
    <row r="1482" spans="1:19" x14ac:dyDescent="0.25">
      <c r="A1482" s="99" t="s">
        <v>73</v>
      </c>
      <c r="B1482" s="98">
        <v>5</v>
      </c>
      <c r="C1482" s="99" t="s">
        <v>239</v>
      </c>
      <c r="D1482" s="49" t="s">
        <v>1477</v>
      </c>
      <c r="E1482" s="43" t="s">
        <v>7742</v>
      </c>
      <c r="F1482" s="61" t="s">
        <v>1699</v>
      </c>
      <c r="G1482" s="47" t="s">
        <v>556</v>
      </c>
      <c r="H1482" s="47" t="s">
        <v>497</v>
      </c>
      <c r="I1482" s="61" t="s">
        <v>1937</v>
      </c>
      <c r="J1482" s="49" t="s">
        <v>6790</v>
      </c>
      <c r="K1482" s="49"/>
      <c r="L1482" s="99" t="s">
        <v>91</v>
      </c>
      <c r="M1482" s="100">
        <v>0</v>
      </c>
      <c r="N1482" s="99" t="s">
        <v>7779</v>
      </c>
      <c r="O1482" s="99" t="s">
        <v>7784</v>
      </c>
      <c r="P1482" s="99" t="s">
        <v>91</v>
      </c>
      <c r="Q1482" s="99" t="s">
        <v>74</v>
      </c>
      <c r="R1482" s="99"/>
      <c r="S1482" s="99"/>
    </row>
    <row r="1483" spans="1:19" x14ac:dyDescent="0.25">
      <c r="A1483" s="99" t="s">
        <v>73</v>
      </c>
      <c r="B1483" s="98">
        <v>6</v>
      </c>
      <c r="C1483" s="99" t="s">
        <v>240</v>
      </c>
      <c r="D1483" s="49" t="s">
        <v>7003</v>
      </c>
      <c r="E1483" s="43" t="s">
        <v>7744</v>
      </c>
      <c r="F1483" s="61" t="s">
        <v>7269</v>
      </c>
      <c r="G1483" s="47" t="s">
        <v>557</v>
      </c>
      <c r="H1483" s="47" t="s">
        <v>499</v>
      </c>
      <c r="I1483" s="61" t="s">
        <v>1938</v>
      </c>
      <c r="J1483" s="49" t="s">
        <v>6790</v>
      </c>
      <c r="K1483" s="49"/>
      <c r="L1483" s="99" t="s">
        <v>91</v>
      </c>
      <c r="M1483" s="100">
        <v>0</v>
      </c>
      <c r="N1483" s="99" t="s">
        <v>7779</v>
      </c>
      <c r="O1483" s="99" t="s">
        <v>7784</v>
      </c>
      <c r="P1483" s="99" t="s">
        <v>91</v>
      </c>
      <c r="Q1483" s="99" t="s">
        <v>74</v>
      </c>
      <c r="R1483" s="99"/>
      <c r="S1483" s="99"/>
    </row>
    <row r="1484" spans="1:19" x14ac:dyDescent="0.25">
      <c r="A1484" s="99" t="s">
        <v>73</v>
      </c>
      <c r="B1484" s="98">
        <v>7</v>
      </c>
      <c r="C1484" s="99" t="s">
        <v>241</v>
      </c>
      <c r="D1484" s="49" t="s">
        <v>1486</v>
      </c>
      <c r="E1484" s="43" t="s">
        <v>7743</v>
      </c>
      <c r="F1484" s="61" t="s">
        <v>1700</v>
      </c>
      <c r="G1484" s="47" t="s">
        <v>558</v>
      </c>
      <c r="H1484" s="47" t="s">
        <v>501</v>
      </c>
      <c r="I1484" s="61" t="s">
        <v>1939</v>
      </c>
      <c r="J1484" s="49" t="s">
        <v>6790</v>
      </c>
      <c r="K1484" s="49"/>
      <c r="L1484" s="99" t="s">
        <v>91</v>
      </c>
      <c r="M1484" s="100">
        <v>0</v>
      </c>
      <c r="N1484" s="99" t="s">
        <v>7779</v>
      </c>
      <c r="O1484" s="99" t="s">
        <v>7784</v>
      </c>
      <c r="P1484" s="99" t="s">
        <v>91</v>
      </c>
      <c r="Q1484" s="99" t="s">
        <v>74</v>
      </c>
      <c r="R1484" s="99"/>
      <c r="S1484" s="99"/>
    </row>
    <row r="1485" spans="1:19" x14ac:dyDescent="0.25">
      <c r="A1485" s="99" t="s">
        <v>73</v>
      </c>
      <c r="B1485" s="98">
        <v>8</v>
      </c>
      <c r="C1485" s="99" t="s">
        <v>242</v>
      </c>
      <c r="D1485" s="49" t="s">
        <v>1480</v>
      </c>
      <c r="E1485" s="49" t="s">
        <v>7745</v>
      </c>
      <c r="F1485" s="61" t="s">
        <v>1817</v>
      </c>
      <c r="G1485" s="47" t="s">
        <v>559</v>
      </c>
      <c r="H1485" s="47" t="s">
        <v>560</v>
      </c>
      <c r="I1485" s="61" t="s">
        <v>1963</v>
      </c>
      <c r="J1485" s="49" t="s">
        <v>6790</v>
      </c>
      <c r="K1485" s="49"/>
      <c r="L1485" s="43" t="s">
        <v>6769</v>
      </c>
      <c r="M1485" s="127">
        <v>0</v>
      </c>
      <c r="N1485" s="43" t="s">
        <v>7779</v>
      </c>
      <c r="O1485" s="43" t="s">
        <v>7784</v>
      </c>
      <c r="P1485" s="99" t="s">
        <v>138</v>
      </c>
      <c r="Q1485" s="99" t="s">
        <v>74</v>
      </c>
      <c r="R1485" s="99"/>
      <c r="S1485" s="99"/>
    </row>
    <row r="1486" spans="1:19" x14ac:dyDescent="0.25">
      <c r="A1486" s="99" t="s">
        <v>73</v>
      </c>
      <c r="B1486" s="98">
        <v>9</v>
      </c>
      <c r="C1486" s="99" t="s">
        <v>243</v>
      </c>
      <c r="D1486" s="49" t="s">
        <v>1481</v>
      </c>
      <c r="E1486" s="49" t="s">
        <v>7746</v>
      </c>
      <c r="F1486" s="61" t="s">
        <v>1818</v>
      </c>
      <c r="G1486" s="47" t="s">
        <v>561</v>
      </c>
      <c r="H1486" s="47" t="s">
        <v>562</v>
      </c>
      <c r="I1486" s="61" t="s">
        <v>1964</v>
      </c>
      <c r="J1486" s="49" t="s">
        <v>6790</v>
      </c>
      <c r="K1486" s="49"/>
      <c r="L1486" s="43" t="s">
        <v>6769</v>
      </c>
      <c r="M1486" s="127">
        <v>0</v>
      </c>
      <c r="N1486" s="43" t="s">
        <v>7779</v>
      </c>
      <c r="O1486" s="43" t="s">
        <v>7784</v>
      </c>
      <c r="P1486" s="99" t="s">
        <v>138</v>
      </c>
      <c r="Q1486" s="99" t="s">
        <v>74</v>
      </c>
      <c r="R1486" s="99"/>
      <c r="S1486" s="99"/>
    </row>
    <row r="1487" spans="1:19" x14ac:dyDescent="0.25">
      <c r="A1487" s="99" t="s">
        <v>73</v>
      </c>
      <c r="B1487" s="98">
        <v>10</v>
      </c>
      <c r="C1487" s="99" t="s">
        <v>244</v>
      </c>
      <c r="D1487" s="49" t="s">
        <v>1482</v>
      </c>
      <c r="E1487" s="49" t="s">
        <v>7747</v>
      </c>
      <c r="F1487" s="61" t="s">
        <v>1819</v>
      </c>
      <c r="G1487" s="47" t="s">
        <v>563</v>
      </c>
      <c r="H1487" s="47" t="s">
        <v>564</v>
      </c>
      <c r="I1487" s="61" t="s">
        <v>1965</v>
      </c>
      <c r="J1487" s="49" t="s">
        <v>6790</v>
      </c>
      <c r="K1487" s="49"/>
      <c r="L1487" s="43" t="s">
        <v>6769</v>
      </c>
      <c r="M1487" s="127">
        <v>0</v>
      </c>
      <c r="N1487" s="43" t="s">
        <v>7779</v>
      </c>
      <c r="O1487" s="43" t="s">
        <v>7784</v>
      </c>
      <c r="P1487" s="99" t="s">
        <v>139</v>
      </c>
      <c r="Q1487" s="99" t="s">
        <v>74</v>
      </c>
      <c r="R1487" s="99"/>
      <c r="S1487" s="99"/>
    </row>
    <row r="1488" spans="1:19" x14ac:dyDescent="0.25">
      <c r="A1488" s="99" t="s">
        <v>73</v>
      </c>
      <c r="B1488" s="98">
        <v>11</v>
      </c>
      <c r="C1488" s="99" t="s">
        <v>3397</v>
      </c>
      <c r="D1488" s="43" t="s">
        <v>5850</v>
      </c>
      <c r="E1488" s="99" t="s">
        <v>7272</v>
      </c>
      <c r="F1488" s="97" t="s">
        <v>7272</v>
      </c>
      <c r="G1488" s="99" t="s">
        <v>4271</v>
      </c>
      <c r="H1488" s="99" t="s">
        <v>4272</v>
      </c>
      <c r="I1488" s="99"/>
      <c r="J1488" s="49" t="s">
        <v>6790</v>
      </c>
      <c r="K1488" s="49"/>
      <c r="L1488" s="99" t="s">
        <v>91</v>
      </c>
      <c r="M1488" s="100">
        <v>0</v>
      </c>
      <c r="N1488" s="99" t="s">
        <v>7779</v>
      </c>
      <c r="O1488" s="99" t="s">
        <v>7784</v>
      </c>
      <c r="P1488" s="99" t="s">
        <v>91</v>
      </c>
      <c r="Q1488" s="99" t="s">
        <v>74</v>
      </c>
      <c r="R1488" s="99"/>
      <c r="S1488" s="99"/>
    </row>
    <row r="1489" spans="1:19" x14ac:dyDescent="0.25">
      <c r="A1489" s="99" t="s">
        <v>73</v>
      </c>
      <c r="B1489" s="98">
        <v>12</v>
      </c>
      <c r="C1489" s="99" t="s">
        <v>246</v>
      </c>
      <c r="D1489" s="49" t="s">
        <v>5858</v>
      </c>
      <c r="E1489" s="43" t="s">
        <v>7748</v>
      </c>
      <c r="F1489" s="61" t="s">
        <v>1787</v>
      </c>
      <c r="G1489" s="47" t="s">
        <v>567</v>
      </c>
      <c r="H1489" s="47" t="s">
        <v>568</v>
      </c>
      <c r="I1489" s="61" t="s">
        <v>1967</v>
      </c>
      <c r="J1489" s="49" t="s">
        <v>6790</v>
      </c>
      <c r="K1489" s="49"/>
      <c r="L1489" s="43" t="s">
        <v>6769</v>
      </c>
      <c r="M1489" s="127">
        <v>0</v>
      </c>
      <c r="N1489" s="43" t="s">
        <v>7779</v>
      </c>
      <c r="O1489" s="43" t="s">
        <v>7784</v>
      </c>
      <c r="P1489" s="99" t="s">
        <v>139</v>
      </c>
      <c r="Q1489" s="99" t="s">
        <v>74</v>
      </c>
      <c r="R1489" s="99"/>
      <c r="S1489" s="99"/>
    </row>
    <row r="1490" spans="1:19" x14ac:dyDescent="0.25">
      <c r="A1490" s="99" t="s">
        <v>73</v>
      </c>
      <c r="B1490" s="98">
        <v>13</v>
      </c>
      <c r="C1490" s="99" t="s">
        <v>247</v>
      </c>
      <c r="D1490" s="49" t="s">
        <v>5752</v>
      </c>
      <c r="E1490" s="43" t="s">
        <v>7749</v>
      </c>
      <c r="F1490" s="97" t="s">
        <v>7280</v>
      </c>
      <c r="G1490" s="47" t="s">
        <v>569</v>
      </c>
      <c r="H1490" s="47" t="s">
        <v>570</v>
      </c>
      <c r="I1490" s="61" t="s">
        <v>1968</v>
      </c>
      <c r="J1490" s="49" t="s">
        <v>6790</v>
      </c>
      <c r="K1490" s="49"/>
      <c r="L1490" s="43" t="s">
        <v>6769</v>
      </c>
      <c r="M1490" s="127">
        <v>0</v>
      </c>
      <c r="N1490" s="43" t="s">
        <v>7779</v>
      </c>
      <c r="O1490" s="43" t="s">
        <v>7784</v>
      </c>
      <c r="P1490" s="99" t="s">
        <v>139</v>
      </c>
      <c r="Q1490" s="99" t="s">
        <v>74</v>
      </c>
      <c r="R1490" s="99"/>
      <c r="S1490" s="99"/>
    </row>
    <row r="1491" spans="1:19" x14ac:dyDescent="0.25">
      <c r="A1491" s="99" t="s">
        <v>73</v>
      </c>
      <c r="B1491" s="98">
        <v>14</v>
      </c>
      <c r="C1491" s="99" t="s">
        <v>3401</v>
      </c>
      <c r="D1491" s="55" t="s">
        <v>5860</v>
      </c>
      <c r="E1491" s="43" t="s">
        <v>7750</v>
      </c>
      <c r="F1491" s="97" t="s">
        <v>7282</v>
      </c>
      <c r="G1491" s="99" t="s">
        <v>4279</v>
      </c>
      <c r="H1491" s="99" t="s">
        <v>4280</v>
      </c>
      <c r="I1491" s="99"/>
      <c r="J1491" s="49" t="s">
        <v>6790</v>
      </c>
      <c r="K1491" s="49"/>
      <c r="L1491" s="43" t="s">
        <v>6769</v>
      </c>
      <c r="M1491" s="127">
        <v>2</v>
      </c>
      <c r="N1491" s="43" t="s">
        <v>7779</v>
      </c>
      <c r="O1491" s="43" t="s">
        <v>7784</v>
      </c>
      <c r="P1491" s="99" t="s">
        <v>139</v>
      </c>
      <c r="Q1491" s="99" t="s">
        <v>74</v>
      </c>
      <c r="R1491" s="99"/>
      <c r="S1491" s="99"/>
    </row>
    <row r="1492" spans="1:19" x14ac:dyDescent="0.25">
      <c r="A1492" s="99" t="s">
        <v>73</v>
      </c>
      <c r="B1492" s="98">
        <v>15</v>
      </c>
      <c r="C1492" s="99" t="s">
        <v>3404</v>
      </c>
      <c r="D1492" s="43" t="s">
        <v>5864</v>
      </c>
      <c r="E1492" s="99" t="s">
        <v>7751</v>
      </c>
      <c r="F1492" s="97" t="s">
        <v>7286</v>
      </c>
      <c r="G1492" s="99" t="s">
        <v>4285</v>
      </c>
      <c r="H1492" s="99" t="s">
        <v>4286</v>
      </c>
      <c r="I1492" s="99"/>
      <c r="J1492" s="49" t="s">
        <v>6790</v>
      </c>
      <c r="K1492" s="49"/>
      <c r="L1492" s="99" t="s">
        <v>6770</v>
      </c>
      <c r="M1492" s="100">
        <v>0</v>
      </c>
      <c r="N1492" s="99" t="s">
        <v>7779</v>
      </c>
      <c r="O1492" s="99" t="s">
        <v>7784</v>
      </c>
      <c r="P1492" s="99" t="s">
        <v>6773</v>
      </c>
      <c r="Q1492" s="99" t="s">
        <v>74</v>
      </c>
      <c r="R1492" s="99"/>
      <c r="S1492" s="99"/>
    </row>
    <row r="1493" spans="1:19" x14ac:dyDescent="0.25">
      <c r="A1493" s="99" t="s">
        <v>73</v>
      </c>
      <c r="B1493" s="98">
        <v>16</v>
      </c>
      <c r="C1493" s="99" t="s">
        <v>3405</v>
      </c>
      <c r="D1493" s="43" t="s">
        <v>5865</v>
      </c>
      <c r="E1493" s="99" t="s">
        <v>7755</v>
      </c>
      <c r="F1493" s="97" t="s">
        <v>7753</v>
      </c>
      <c r="G1493" s="99" t="s">
        <v>4287</v>
      </c>
      <c r="H1493" s="99" t="s">
        <v>4288</v>
      </c>
      <c r="I1493" s="99"/>
      <c r="J1493" s="49" t="s">
        <v>6790</v>
      </c>
      <c r="K1493" s="49"/>
      <c r="L1493" s="99" t="s">
        <v>6770</v>
      </c>
      <c r="M1493" s="100">
        <v>0</v>
      </c>
      <c r="N1493" s="99" t="s">
        <v>7779</v>
      </c>
      <c r="O1493" s="99" t="s">
        <v>7784</v>
      </c>
      <c r="P1493" s="99" t="s">
        <v>6773</v>
      </c>
      <c r="Q1493" s="99" t="s">
        <v>74</v>
      </c>
      <c r="R1493" s="99"/>
      <c r="S1493" s="99"/>
    </row>
    <row r="1494" spans="1:19" x14ac:dyDescent="0.25">
      <c r="A1494" s="99" t="s">
        <v>73</v>
      </c>
      <c r="B1494" s="98">
        <v>17</v>
      </c>
      <c r="C1494" s="99" t="s">
        <v>3406</v>
      </c>
      <c r="D1494" s="43" t="s">
        <v>5866</v>
      </c>
      <c r="E1494" s="99" t="s">
        <v>7756</v>
      </c>
      <c r="F1494" s="97" t="s">
        <v>7754</v>
      </c>
      <c r="G1494" s="99" t="s">
        <v>4289</v>
      </c>
      <c r="H1494" s="99" t="s">
        <v>4290</v>
      </c>
      <c r="I1494" s="99"/>
      <c r="J1494" s="49" t="s">
        <v>6790</v>
      </c>
      <c r="K1494" s="49"/>
      <c r="L1494" s="114" t="s">
        <v>6770</v>
      </c>
      <c r="M1494" s="136">
        <v>0</v>
      </c>
      <c r="N1494" s="114" t="s">
        <v>7779</v>
      </c>
      <c r="O1494" s="114" t="s">
        <v>7784</v>
      </c>
      <c r="P1494" s="99" t="s">
        <v>2494</v>
      </c>
      <c r="Q1494" s="99" t="s">
        <v>74</v>
      </c>
      <c r="R1494" s="99"/>
      <c r="S1494" s="99"/>
    </row>
    <row r="1495" spans="1:19" x14ac:dyDescent="0.25">
      <c r="A1495" s="99" t="s">
        <v>73</v>
      </c>
      <c r="B1495" s="98">
        <v>18</v>
      </c>
      <c r="C1495" s="99" t="s">
        <v>3430</v>
      </c>
      <c r="D1495" s="99" t="s">
        <v>4338</v>
      </c>
      <c r="E1495" s="99" t="s">
        <v>7761</v>
      </c>
      <c r="F1495" s="97" t="s">
        <v>7294</v>
      </c>
      <c r="G1495" s="99" t="s">
        <v>4337</v>
      </c>
      <c r="H1495" s="99" t="s">
        <v>4338</v>
      </c>
      <c r="I1495" s="99"/>
      <c r="J1495" s="49" t="s">
        <v>6790</v>
      </c>
      <c r="K1495" s="49"/>
      <c r="L1495" s="43" t="s">
        <v>6769</v>
      </c>
      <c r="M1495" s="127">
        <v>0</v>
      </c>
      <c r="N1495" s="43" t="s">
        <v>7779</v>
      </c>
      <c r="O1495" s="43" t="s">
        <v>7784</v>
      </c>
      <c r="P1495" s="99" t="s">
        <v>157</v>
      </c>
      <c r="Q1495" s="99" t="s">
        <v>74</v>
      </c>
      <c r="R1495" s="99"/>
      <c r="S1495" s="99"/>
    </row>
    <row r="1496" spans="1:19" x14ac:dyDescent="0.25">
      <c r="A1496" s="99" t="s">
        <v>73</v>
      </c>
      <c r="B1496" s="98">
        <v>19</v>
      </c>
      <c r="C1496" s="99" t="s">
        <v>3412</v>
      </c>
      <c r="D1496" s="99" t="s">
        <v>4302</v>
      </c>
      <c r="E1496" s="99" t="s">
        <v>7763</v>
      </c>
      <c r="F1496" s="97" t="s">
        <v>7295</v>
      </c>
      <c r="G1496" s="99" t="s">
        <v>4301</v>
      </c>
      <c r="H1496" s="99" t="s">
        <v>4302</v>
      </c>
      <c r="I1496" s="99"/>
      <c r="J1496" s="49" t="s">
        <v>6790</v>
      </c>
      <c r="K1496" s="49"/>
      <c r="L1496" s="43" t="s">
        <v>6769</v>
      </c>
      <c r="M1496" s="127">
        <v>0</v>
      </c>
      <c r="N1496" s="43" t="s">
        <v>7779</v>
      </c>
      <c r="O1496" s="43" t="s">
        <v>7784</v>
      </c>
      <c r="P1496" s="99" t="s">
        <v>157</v>
      </c>
      <c r="Q1496" s="99" t="s">
        <v>74</v>
      </c>
      <c r="R1496" s="99"/>
      <c r="S1496" s="99"/>
    </row>
    <row r="1497" spans="1:19" x14ac:dyDescent="0.25">
      <c r="A1497" s="99" t="s">
        <v>73</v>
      </c>
      <c r="B1497" s="98">
        <v>20</v>
      </c>
      <c r="C1497" s="99" t="s">
        <v>3431</v>
      </c>
      <c r="D1497" s="99" t="s">
        <v>4340</v>
      </c>
      <c r="E1497" s="99" t="s">
        <v>7762</v>
      </c>
      <c r="F1497" s="97" t="s">
        <v>7296</v>
      </c>
      <c r="G1497" s="99" t="s">
        <v>4339</v>
      </c>
      <c r="H1497" s="99" t="s">
        <v>4340</v>
      </c>
      <c r="I1497" s="99"/>
      <c r="J1497" s="49" t="s">
        <v>6790</v>
      </c>
      <c r="K1497" s="49"/>
      <c r="L1497" s="43" t="s">
        <v>6769</v>
      </c>
      <c r="M1497" s="127">
        <v>0</v>
      </c>
      <c r="N1497" s="43" t="s">
        <v>7779</v>
      </c>
      <c r="O1497" s="43" t="s">
        <v>7784</v>
      </c>
      <c r="P1497" s="99" t="s">
        <v>157</v>
      </c>
      <c r="Q1497" s="99" t="s">
        <v>74</v>
      </c>
      <c r="R1497" s="99"/>
      <c r="S1497" s="99"/>
    </row>
    <row r="1498" spans="1:19" x14ac:dyDescent="0.25">
      <c r="A1498" s="99" t="s">
        <v>73</v>
      </c>
      <c r="B1498" s="98">
        <v>21</v>
      </c>
      <c r="C1498" s="99" t="s">
        <v>3413</v>
      </c>
      <c r="D1498" s="99" t="s">
        <v>4304</v>
      </c>
      <c r="E1498" s="99" t="s">
        <v>7764</v>
      </c>
      <c r="F1498" s="97" t="s">
        <v>7297</v>
      </c>
      <c r="G1498" s="99" t="s">
        <v>4303</v>
      </c>
      <c r="H1498" s="99" t="s">
        <v>4304</v>
      </c>
      <c r="I1498" s="99"/>
      <c r="J1498" s="49" t="s">
        <v>6790</v>
      </c>
      <c r="K1498" s="49"/>
      <c r="L1498" s="43" t="s">
        <v>6769</v>
      </c>
      <c r="M1498" s="127">
        <v>0</v>
      </c>
      <c r="N1498" s="43" t="s">
        <v>7779</v>
      </c>
      <c r="O1498" s="43" t="s">
        <v>7784</v>
      </c>
      <c r="P1498" s="99" t="s">
        <v>157</v>
      </c>
      <c r="Q1498" s="99" t="s">
        <v>74</v>
      </c>
      <c r="R1498" s="99"/>
      <c r="S1498" s="99"/>
    </row>
    <row r="1499" spans="1:19" x14ac:dyDescent="0.25">
      <c r="A1499" s="99" t="s">
        <v>73</v>
      </c>
      <c r="B1499" s="98">
        <v>22</v>
      </c>
      <c r="C1499" s="99" t="s">
        <v>3414</v>
      </c>
      <c r="D1499" s="99" t="s">
        <v>4306</v>
      </c>
      <c r="E1499" s="99" t="s">
        <v>7758</v>
      </c>
      <c r="F1499" s="97" t="s">
        <v>7298</v>
      </c>
      <c r="G1499" s="99" t="s">
        <v>4305</v>
      </c>
      <c r="H1499" s="99" t="s">
        <v>4306</v>
      </c>
      <c r="I1499" s="99"/>
      <c r="J1499" s="49" t="s">
        <v>6790</v>
      </c>
      <c r="K1499" s="49"/>
      <c r="L1499" s="43" t="s">
        <v>6769</v>
      </c>
      <c r="M1499" s="127">
        <v>0</v>
      </c>
      <c r="N1499" s="43" t="s">
        <v>7779</v>
      </c>
      <c r="O1499" s="43" t="s">
        <v>7784</v>
      </c>
      <c r="P1499" s="99" t="s">
        <v>5661</v>
      </c>
      <c r="Q1499" s="99" t="s">
        <v>74</v>
      </c>
      <c r="R1499" s="99"/>
      <c r="S1499" s="99"/>
    </row>
    <row r="1500" spans="1:19" x14ac:dyDescent="0.25">
      <c r="A1500" s="99" t="s">
        <v>73</v>
      </c>
      <c r="B1500" s="98">
        <v>23</v>
      </c>
      <c r="C1500" s="103" t="s">
        <v>3416</v>
      </c>
      <c r="D1500" s="55" t="s">
        <v>6787</v>
      </c>
      <c r="E1500" s="99" t="s">
        <v>7752</v>
      </c>
      <c r="F1500" s="97" t="s">
        <v>7302</v>
      </c>
      <c r="G1500" s="99" t="s">
        <v>4309</v>
      </c>
      <c r="H1500" s="99" t="s">
        <v>4310</v>
      </c>
      <c r="I1500" s="99"/>
      <c r="J1500" s="49" t="s">
        <v>6790</v>
      </c>
      <c r="K1500" s="49"/>
      <c r="L1500" s="99" t="s">
        <v>91</v>
      </c>
      <c r="M1500" s="100">
        <v>0</v>
      </c>
      <c r="N1500" s="99" t="s">
        <v>7779</v>
      </c>
      <c r="O1500" s="99" t="s">
        <v>7784</v>
      </c>
      <c r="P1500" s="99" t="s">
        <v>92</v>
      </c>
      <c r="Q1500" s="99" t="s">
        <v>74</v>
      </c>
      <c r="R1500" s="99"/>
      <c r="S1500" s="99"/>
    </row>
    <row r="1501" spans="1:19" x14ac:dyDescent="0.25">
      <c r="A1501" s="99" t="s">
        <v>73</v>
      </c>
      <c r="B1501" s="98">
        <v>24</v>
      </c>
      <c r="C1501" s="99" t="s">
        <v>3432</v>
      </c>
      <c r="D1501" s="99" t="s">
        <v>5874</v>
      </c>
      <c r="E1501" s="99" t="s">
        <v>7757</v>
      </c>
      <c r="F1501" s="97" t="s">
        <v>7299</v>
      </c>
      <c r="G1501" s="99" t="s">
        <v>4341</v>
      </c>
      <c r="H1501" s="99" t="s">
        <v>4342</v>
      </c>
      <c r="I1501" s="99"/>
      <c r="J1501" s="49" t="s">
        <v>6790</v>
      </c>
      <c r="K1501" s="49"/>
      <c r="L1501" s="43" t="s">
        <v>6769</v>
      </c>
      <c r="M1501" s="127">
        <v>0</v>
      </c>
      <c r="N1501" s="43" t="s">
        <v>7779</v>
      </c>
      <c r="O1501" s="43" t="s">
        <v>7784</v>
      </c>
      <c r="P1501" s="99" t="s">
        <v>5662</v>
      </c>
      <c r="Q1501" s="99" t="s">
        <v>74</v>
      </c>
      <c r="R1501" s="99"/>
      <c r="S1501" s="99"/>
    </row>
    <row r="1502" spans="1:19" x14ac:dyDescent="0.25">
      <c r="A1502" s="99" t="s">
        <v>73</v>
      </c>
      <c r="B1502" s="98">
        <v>25</v>
      </c>
      <c r="C1502" s="99" t="s">
        <v>3415</v>
      </c>
      <c r="D1502" s="55" t="s">
        <v>5875</v>
      </c>
      <c r="E1502" s="99" t="s">
        <v>7760</v>
      </c>
      <c r="G1502" s="99" t="s">
        <v>4307</v>
      </c>
      <c r="H1502" s="99" t="s">
        <v>4308</v>
      </c>
      <c r="I1502" s="99"/>
      <c r="J1502" s="49" t="s">
        <v>6790</v>
      </c>
      <c r="K1502" s="49"/>
      <c r="L1502" s="99" t="s">
        <v>91</v>
      </c>
      <c r="M1502" s="100">
        <v>0</v>
      </c>
      <c r="N1502" s="99" t="s">
        <v>7779</v>
      </c>
      <c r="O1502" s="99" t="s">
        <v>7784</v>
      </c>
      <c r="P1502" s="99" t="s">
        <v>92</v>
      </c>
      <c r="Q1502" s="99" t="s">
        <v>74</v>
      </c>
      <c r="R1502" s="99"/>
      <c r="S1502" s="99"/>
    </row>
    <row r="1503" spans="1:19" x14ac:dyDescent="0.25">
      <c r="A1503" s="97" t="s">
        <v>3380</v>
      </c>
      <c r="B1503" s="98">
        <v>-99</v>
      </c>
      <c r="C1503" s="103" t="s">
        <v>3390</v>
      </c>
      <c r="D1503" s="99" t="s">
        <v>4261</v>
      </c>
      <c r="E1503" s="99"/>
      <c r="F1503" s="97" t="s">
        <v>7303</v>
      </c>
      <c r="G1503" s="99" t="s">
        <v>4260</v>
      </c>
      <c r="H1503" s="99" t="s">
        <v>4261</v>
      </c>
      <c r="I1503" s="99"/>
      <c r="J1503" s="49" t="s">
        <v>6790</v>
      </c>
      <c r="K1503" s="49"/>
      <c r="L1503" s="99" t="s">
        <v>91</v>
      </c>
      <c r="M1503" s="100">
        <v>0</v>
      </c>
      <c r="N1503" s="99" t="s">
        <v>7779</v>
      </c>
      <c r="O1503" s="99"/>
      <c r="P1503" s="99" t="s">
        <v>92</v>
      </c>
      <c r="Q1503" s="99" t="s">
        <v>74</v>
      </c>
      <c r="R1503" s="99"/>
      <c r="S1503" s="99"/>
    </row>
    <row r="1504" spans="1:19" x14ac:dyDescent="0.25">
      <c r="A1504" s="97" t="s">
        <v>3380</v>
      </c>
      <c r="B1504" s="98">
        <v>-99</v>
      </c>
      <c r="C1504" s="103" t="s">
        <v>3391</v>
      </c>
      <c r="D1504" s="99" t="s">
        <v>4263</v>
      </c>
      <c r="E1504" s="99"/>
      <c r="F1504" s="97" t="s">
        <v>7304</v>
      </c>
      <c r="G1504" s="99" t="s">
        <v>4262</v>
      </c>
      <c r="H1504" s="99" t="s">
        <v>4263</v>
      </c>
      <c r="I1504" s="99"/>
      <c r="J1504" s="49" t="s">
        <v>6790</v>
      </c>
      <c r="K1504" s="49"/>
      <c r="L1504" s="99" t="s">
        <v>91</v>
      </c>
      <c r="M1504" s="100">
        <v>0</v>
      </c>
      <c r="N1504" s="99" t="s">
        <v>7779</v>
      </c>
      <c r="O1504" s="99"/>
      <c r="P1504" s="99" t="s">
        <v>92</v>
      </c>
      <c r="Q1504" s="99" t="s">
        <v>74</v>
      </c>
      <c r="R1504" s="99"/>
      <c r="S1504" s="99"/>
    </row>
    <row r="1505" spans="1:19" x14ac:dyDescent="0.25">
      <c r="A1505" s="97" t="s">
        <v>3380</v>
      </c>
      <c r="B1505" s="100">
        <v>-99</v>
      </c>
      <c r="C1505" s="99" t="s">
        <v>3394</v>
      </c>
      <c r="D1505" s="43"/>
      <c r="E1505" s="99"/>
      <c r="F1505" s="99"/>
      <c r="G1505" s="99" t="s">
        <v>4268</v>
      </c>
      <c r="H1505" s="99" t="s">
        <v>3301</v>
      </c>
      <c r="I1505" s="99"/>
      <c r="J1505" s="49" t="s">
        <v>6790</v>
      </c>
      <c r="K1505" s="49"/>
      <c r="L1505" s="99" t="s">
        <v>91</v>
      </c>
      <c r="M1505" s="100">
        <v>0</v>
      </c>
      <c r="N1505" s="99" t="s">
        <v>7779</v>
      </c>
      <c r="O1505" s="99"/>
      <c r="P1505" s="99" t="s">
        <v>91</v>
      </c>
      <c r="Q1505" s="99" t="s">
        <v>74</v>
      </c>
      <c r="R1505" s="99"/>
      <c r="S1505" s="99"/>
    </row>
    <row r="1506" spans="1:19" x14ac:dyDescent="0.25">
      <c r="A1506" s="97" t="s">
        <v>3380</v>
      </c>
      <c r="B1506" s="100">
        <v>-99</v>
      </c>
      <c r="C1506" s="99" t="s">
        <v>3382</v>
      </c>
      <c r="D1506" s="43"/>
      <c r="E1506" s="99"/>
      <c r="F1506" s="99"/>
      <c r="G1506" s="99" t="s">
        <v>4248</v>
      </c>
      <c r="H1506" s="99" t="s">
        <v>4249</v>
      </c>
      <c r="I1506" s="99"/>
      <c r="J1506" s="49" t="s">
        <v>6790</v>
      </c>
      <c r="K1506" s="49"/>
      <c r="L1506" s="99" t="s">
        <v>91</v>
      </c>
      <c r="M1506" s="100">
        <v>0</v>
      </c>
      <c r="N1506" s="99" t="s">
        <v>7779</v>
      </c>
      <c r="O1506" s="99"/>
      <c r="P1506" s="99" t="s">
        <v>91</v>
      </c>
      <c r="Q1506" s="99" t="s">
        <v>74</v>
      </c>
      <c r="R1506" s="99"/>
      <c r="S1506" s="99"/>
    </row>
    <row r="1507" spans="1:19" x14ac:dyDescent="0.25">
      <c r="A1507" s="97" t="s">
        <v>3380</v>
      </c>
      <c r="B1507" s="100">
        <v>-99</v>
      </c>
      <c r="C1507" s="99" t="s">
        <v>3392</v>
      </c>
      <c r="D1507" s="99"/>
      <c r="E1507" s="99"/>
      <c r="F1507" s="99"/>
      <c r="G1507" s="99" t="s">
        <v>4266</v>
      </c>
      <c r="H1507" s="99" t="s">
        <v>292</v>
      </c>
      <c r="I1507" s="99"/>
      <c r="J1507" s="49" t="s">
        <v>6790</v>
      </c>
      <c r="K1507" s="49"/>
      <c r="L1507" s="47" t="s">
        <v>6770</v>
      </c>
      <c r="M1507" s="129" t="s">
        <v>7778</v>
      </c>
      <c r="N1507" s="49" t="s">
        <v>7780</v>
      </c>
      <c r="O1507" s="49"/>
      <c r="P1507" s="99" t="s">
        <v>100</v>
      </c>
      <c r="Q1507" s="99" t="s">
        <v>74</v>
      </c>
      <c r="R1507" s="99"/>
      <c r="S1507" s="99"/>
    </row>
    <row r="1508" spans="1:19" x14ac:dyDescent="0.25">
      <c r="A1508" s="97" t="s">
        <v>3380</v>
      </c>
      <c r="B1508" s="100">
        <v>-99</v>
      </c>
      <c r="C1508" s="99" t="s">
        <v>3393</v>
      </c>
      <c r="D1508" s="43"/>
      <c r="E1508" s="99"/>
      <c r="F1508" s="99"/>
      <c r="G1508" s="99" t="s">
        <v>4267</v>
      </c>
      <c r="H1508" s="99" t="s">
        <v>310</v>
      </c>
      <c r="I1508" s="99"/>
      <c r="J1508" s="49" t="s">
        <v>6790</v>
      </c>
      <c r="K1508" s="49"/>
      <c r="L1508" s="99" t="s">
        <v>91</v>
      </c>
      <c r="M1508" s="100">
        <v>0</v>
      </c>
      <c r="N1508" s="99" t="s">
        <v>7779</v>
      </c>
      <c r="O1508" s="99"/>
      <c r="P1508" s="99" t="s">
        <v>91</v>
      </c>
      <c r="Q1508" s="99" t="s">
        <v>74</v>
      </c>
      <c r="R1508" s="99"/>
      <c r="S1508" s="99"/>
    </row>
    <row r="1509" spans="1:19" x14ac:dyDescent="0.25">
      <c r="A1509" s="97" t="s">
        <v>3380</v>
      </c>
      <c r="B1509" s="100">
        <v>-99</v>
      </c>
      <c r="C1509" s="99" t="s">
        <v>3165</v>
      </c>
      <c r="D1509" s="43"/>
      <c r="E1509" s="99"/>
      <c r="F1509" s="99"/>
      <c r="G1509" s="99" t="s">
        <v>4265</v>
      </c>
      <c r="H1509" s="99" t="s">
        <v>3266</v>
      </c>
      <c r="I1509" s="99"/>
      <c r="J1509" s="49" t="s">
        <v>6790</v>
      </c>
      <c r="K1509" s="49"/>
      <c r="L1509" s="99" t="s">
        <v>91</v>
      </c>
      <c r="M1509" s="100">
        <v>0</v>
      </c>
      <c r="N1509" s="99" t="s">
        <v>7779</v>
      </c>
      <c r="O1509" s="99"/>
      <c r="P1509" s="99" t="s">
        <v>91</v>
      </c>
      <c r="Q1509" s="99" t="s">
        <v>74</v>
      </c>
      <c r="R1509" s="99"/>
      <c r="S1509" s="99"/>
    </row>
    <row r="1510" spans="1:19" x14ac:dyDescent="0.25">
      <c r="A1510" s="97" t="s">
        <v>3380</v>
      </c>
      <c r="B1510" s="100">
        <v>-99</v>
      </c>
      <c r="C1510" s="99" t="s">
        <v>3383</v>
      </c>
      <c r="D1510" s="43"/>
      <c r="E1510" s="99"/>
      <c r="F1510" s="99"/>
      <c r="G1510" s="99" t="s">
        <v>4250</v>
      </c>
      <c r="H1510" s="99" t="s">
        <v>3228</v>
      </c>
      <c r="I1510" s="99"/>
      <c r="J1510" s="49" t="s">
        <v>6790</v>
      </c>
      <c r="K1510" s="49"/>
      <c r="L1510" s="99" t="s">
        <v>91</v>
      </c>
      <c r="M1510" s="100">
        <v>0</v>
      </c>
      <c r="N1510" s="99" t="s">
        <v>7779</v>
      </c>
      <c r="O1510" s="99"/>
      <c r="P1510" s="99" t="s">
        <v>91</v>
      </c>
      <c r="Q1510" s="99" t="s">
        <v>74</v>
      </c>
      <c r="R1510" s="99"/>
      <c r="S1510" s="99"/>
    </row>
    <row r="1511" spans="1:19" x14ac:dyDescent="0.25">
      <c r="A1511" s="97" t="s">
        <v>3380</v>
      </c>
      <c r="B1511" s="100">
        <v>-99</v>
      </c>
      <c r="C1511" s="99" t="s">
        <v>106</v>
      </c>
      <c r="D1511" s="99"/>
      <c r="E1511" s="99"/>
      <c r="F1511" s="99"/>
      <c r="G1511" s="99" t="s">
        <v>301</v>
      </c>
      <c r="H1511" s="99" t="s">
        <v>292</v>
      </c>
      <c r="I1511" s="99"/>
      <c r="J1511" s="49" t="s">
        <v>6790</v>
      </c>
      <c r="K1511" s="49"/>
      <c r="L1511" s="47" t="s">
        <v>6770</v>
      </c>
      <c r="M1511" s="129" t="s">
        <v>7778</v>
      </c>
      <c r="N1511" s="49" t="s">
        <v>7780</v>
      </c>
      <c r="O1511" s="49"/>
      <c r="P1511" s="99" t="s">
        <v>100</v>
      </c>
      <c r="Q1511" s="99" t="s">
        <v>74</v>
      </c>
      <c r="R1511" s="99"/>
      <c r="S1511" s="99"/>
    </row>
    <row r="1512" spans="1:19" x14ac:dyDescent="0.25">
      <c r="A1512" s="97" t="s">
        <v>3380</v>
      </c>
      <c r="B1512" s="100">
        <v>-99</v>
      </c>
      <c r="C1512" s="99" t="s">
        <v>3313</v>
      </c>
      <c r="D1512" s="43"/>
      <c r="E1512" s="99"/>
      <c r="F1512" s="99"/>
      <c r="G1512" s="103" t="s">
        <v>301</v>
      </c>
      <c r="H1512" s="103" t="s">
        <v>4109</v>
      </c>
      <c r="I1512" s="99"/>
      <c r="J1512" s="49" t="s">
        <v>6790</v>
      </c>
      <c r="K1512" s="49"/>
      <c r="L1512" s="47" t="s">
        <v>6770</v>
      </c>
      <c r="M1512" s="129" t="s">
        <v>7778</v>
      </c>
      <c r="N1512" s="49" t="s">
        <v>7780</v>
      </c>
      <c r="O1512" s="49"/>
      <c r="P1512" s="99" t="s">
        <v>100</v>
      </c>
      <c r="Q1512" s="99" t="s">
        <v>74</v>
      </c>
      <c r="R1512" s="99"/>
      <c r="S1512" s="99"/>
    </row>
    <row r="1513" spans="1:19" x14ac:dyDescent="0.25">
      <c r="A1513" s="97" t="s">
        <v>3380</v>
      </c>
      <c r="B1513" s="100">
        <v>-99</v>
      </c>
      <c r="C1513" s="99" t="s">
        <v>107</v>
      </c>
      <c r="D1513" s="43"/>
      <c r="E1513" s="99"/>
      <c r="F1513" s="99"/>
      <c r="G1513" s="99" t="s">
        <v>4111</v>
      </c>
      <c r="H1513" s="99" t="s">
        <v>4112</v>
      </c>
      <c r="I1513" s="99"/>
      <c r="J1513" s="49" t="s">
        <v>6790</v>
      </c>
      <c r="K1513" s="49"/>
      <c r="L1513" s="99" t="s">
        <v>91</v>
      </c>
      <c r="M1513" s="100">
        <v>0</v>
      </c>
      <c r="N1513" s="99" t="s">
        <v>7779</v>
      </c>
      <c r="O1513" s="99"/>
      <c r="P1513" s="99" t="s">
        <v>91</v>
      </c>
      <c r="Q1513" s="99" t="s">
        <v>74</v>
      </c>
      <c r="R1513" s="99"/>
      <c r="S1513" s="99"/>
    </row>
    <row r="1514" spans="1:19" x14ac:dyDescent="0.25">
      <c r="A1514" s="97" t="s">
        <v>3380</v>
      </c>
      <c r="B1514" s="100">
        <v>-99</v>
      </c>
      <c r="C1514" s="99" t="s">
        <v>109</v>
      </c>
      <c r="D1514" s="43"/>
      <c r="E1514" s="99"/>
      <c r="F1514" s="99"/>
      <c r="G1514" s="99" t="s">
        <v>306</v>
      </c>
      <c r="H1514" s="99" t="s">
        <v>307</v>
      </c>
      <c r="I1514" s="99"/>
      <c r="J1514" s="49" t="s">
        <v>6790</v>
      </c>
      <c r="K1514" s="49"/>
      <c r="L1514" s="99" t="s">
        <v>91</v>
      </c>
      <c r="M1514" s="100">
        <v>0</v>
      </c>
      <c r="N1514" s="99" t="s">
        <v>7779</v>
      </c>
      <c r="O1514" s="99"/>
      <c r="P1514" s="99" t="s">
        <v>92</v>
      </c>
      <c r="Q1514" s="99" t="s">
        <v>74</v>
      </c>
      <c r="R1514" s="99"/>
      <c r="S1514" s="99"/>
    </row>
    <row r="1515" spans="1:19" x14ac:dyDescent="0.25">
      <c r="A1515" s="97" t="s">
        <v>3380</v>
      </c>
      <c r="B1515" s="100">
        <v>-99</v>
      </c>
      <c r="C1515" s="99" t="s">
        <v>108</v>
      </c>
      <c r="D1515" s="43"/>
      <c r="E1515" s="99"/>
      <c r="F1515" s="99"/>
      <c r="G1515" s="99" t="s">
        <v>304</v>
      </c>
      <c r="H1515" s="99" t="s">
        <v>305</v>
      </c>
      <c r="I1515" s="99"/>
      <c r="J1515" s="49" t="s">
        <v>6790</v>
      </c>
      <c r="K1515" s="49"/>
      <c r="L1515" s="99" t="s">
        <v>91</v>
      </c>
      <c r="M1515" s="100">
        <v>0</v>
      </c>
      <c r="N1515" s="99" t="s">
        <v>7779</v>
      </c>
      <c r="O1515" s="99"/>
      <c r="P1515" s="99" t="s">
        <v>92</v>
      </c>
      <c r="Q1515" s="99" t="s">
        <v>74</v>
      </c>
      <c r="R1515" s="99"/>
      <c r="S1515" s="99"/>
    </row>
    <row r="1516" spans="1:19" x14ac:dyDescent="0.25">
      <c r="A1516" s="97" t="s">
        <v>3380</v>
      </c>
      <c r="B1516" s="100">
        <v>-99</v>
      </c>
      <c r="C1516" s="99" t="s">
        <v>3163</v>
      </c>
      <c r="D1516" s="43"/>
      <c r="E1516" s="99"/>
      <c r="F1516" s="99"/>
      <c r="G1516" s="99" t="s">
        <v>4264</v>
      </c>
      <c r="H1516" s="99" t="s">
        <v>3261</v>
      </c>
      <c r="I1516" s="99"/>
      <c r="J1516" s="49" t="s">
        <v>6790</v>
      </c>
      <c r="K1516" s="49"/>
      <c r="L1516" s="99" t="s">
        <v>91</v>
      </c>
      <c r="M1516" s="100">
        <v>0</v>
      </c>
      <c r="N1516" s="99" t="s">
        <v>7779</v>
      </c>
      <c r="O1516" s="99"/>
      <c r="P1516" s="99" t="s">
        <v>91</v>
      </c>
      <c r="Q1516" s="99" t="s">
        <v>74</v>
      </c>
      <c r="R1516" s="99"/>
      <c r="S1516" s="99"/>
    </row>
    <row r="1517" spans="1:19" x14ac:dyDescent="0.25">
      <c r="A1517" s="97" t="s">
        <v>3380</v>
      </c>
      <c r="B1517" s="100">
        <v>-99</v>
      </c>
      <c r="C1517" s="99" t="s">
        <v>103</v>
      </c>
      <c r="D1517" s="43"/>
      <c r="E1517" s="99"/>
      <c r="F1517" s="99"/>
      <c r="G1517" s="99" t="s">
        <v>295</v>
      </c>
      <c r="H1517" s="99" t="s">
        <v>296</v>
      </c>
      <c r="I1517" s="99"/>
      <c r="J1517" s="49" t="s">
        <v>6790</v>
      </c>
      <c r="K1517" s="49"/>
      <c r="L1517" s="99" t="s">
        <v>91</v>
      </c>
      <c r="M1517" s="100">
        <v>0</v>
      </c>
      <c r="N1517" s="99" t="s">
        <v>7779</v>
      </c>
      <c r="O1517" s="99"/>
      <c r="P1517" s="99" t="s">
        <v>91</v>
      </c>
      <c r="Q1517" s="99" t="s">
        <v>74</v>
      </c>
      <c r="R1517" s="99"/>
      <c r="S1517" s="99"/>
    </row>
    <row r="1518" spans="1:19" x14ac:dyDescent="0.25">
      <c r="A1518" s="97" t="s">
        <v>3380</v>
      </c>
      <c r="B1518" s="100">
        <v>-99</v>
      </c>
      <c r="C1518" s="99" t="s">
        <v>102</v>
      </c>
      <c r="D1518" s="43"/>
      <c r="E1518" s="99"/>
      <c r="F1518" s="99"/>
      <c r="G1518" s="99" t="s">
        <v>293</v>
      </c>
      <c r="H1518" s="99" t="s">
        <v>294</v>
      </c>
      <c r="I1518" s="99"/>
      <c r="J1518" s="49" t="s">
        <v>6790</v>
      </c>
      <c r="K1518" s="49"/>
      <c r="L1518" s="99" t="s">
        <v>91</v>
      </c>
      <c r="M1518" s="100">
        <v>0</v>
      </c>
      <c r="N1518" s="99" t="s">
        <v>7779</v>
      </c>
      <c r="O1518" s="99"/>
      <c r="P1518" s="99" t="s">
        <v>91</v>
      </c>
      <c r="Q1518" s="99" t="s">
        <v>74</v>
      </c>
      <c r="R1518" s="99"/>
      <c r="S1518" s="99"/>
    </row>
    <row r="1519" spans="1:19" x14ac:dyDescent="0.25">
      <c r="A1519" s="97" t="s">
        <v>3380</v>
      </c>
      <c r="B1519" s="100">
        <v>-99</v>
      </c>
      <c r="C1519" s="99" t="s">
        <v>104</v>
      </c>
      <c r="D1519" s="43"/>
      <c r="E1519" s="99"/>
      <c r="F1519" s="99"/>
      <c r="G1519" s="99" t="s">
        <v>297</v>
      </c>
      <c r="H1519" s="99" t="s">
        <v>298</v>
      </c>
      <c r="I1519" s="99"/>
      <c r="J1519" s="49" t="s">
        <v>6790</v>
      </c>
      <c r="K1519" s="49"/>
      <c r="L1519" s="99" t="s">
        <v>91</v>
      </c>
      <c r="M1519" s="100">
        <v>0</v>
      </c>
      <c r="N1519" s="99" t="s">
        <v>7779</v>
      </c>
      <c r="O1519" s="99"/>
      <c r="P1519" s="99" t="s">
        <v>91</v>
      </c>
      <c r="Q1519" s="99" t="s">
        <v>74</v>
      </c>
      <c r="R1519" s="99"/>
      <c r="S1519" s="99"/>
    </row>
    <row r="1520" spans="1:19" x14ac:dyDescent="0.25">
      <c r="A1520" s="97" t="s">
        <v>3380</v>
      </c>
      <c r="B1520" s="100">
        <v>-99</v>
      </c>
      <c r="C1520" s="99" t="s">
        <v>105</v>
      </c>
      <c r="D1520" s="43"/>
      <c r="E1520" s="99"/>
      <c r="F1520" s="99"/>
      <c r="G1520" s="99" t="s">
        <v>299</v>
      </c>
      <c r="H1520" s="99" t="s">
        <v>4106</v>
      </c>
      <c r="I1520" s="99"/>
      <c r="J1520" s="49" t="s">
        <v>6790</v>
      </c>
      <c r="K1520" s="49"/>
      <c r="L1520" s="99" t="s">
        <v>91</v>
      </c>
      <c r="M1520" s="100">
        <v>0</v>
      </c>
      <c r="N1520" s="99" t="s">
        <v>7779</v>
      </c>
      <c r="O1520" s="99"/>
      <c r="P1520" s="99" t="s">
        <v>92</v>
      </c>
      <c r="Q1520" s="99" t="s">
        <v>74</v>
      </c>
      <c r="R1520" s="99"/>
      <c r="S1520" s="99"/>
    </row>
    <row r="1521" spans="1:19" x14ac:dyDescent="0.25">
      <c r="A1521" s="97" t="s">
        <v>3380</v>
      </c>
      <c r="B1521" s="100">
        <v>-99</v>
      </c>
      <c r="C1521" s="99" t="s">
        <v>3384</v>
      </c>
      <c r="D1521" s="43"/>
      <c r="E1521" s="99"/>
      <c r="F1521" s="99"/>
      <c r="G1521" s="99" t="s">
        <v>4251</v>
      </c>
      <c r="H1521" s="99" t="s">
        <v>3230</v>
      </c>
      <c r="I1521" s="99"/>
      <c r="J1521" s="49" t="s">
        <v>6790</v>
      </c>
      <c r="K1521" s="49"/>
      <c r="L1521" s="99" t="s">
        <v>153</v>
      </c>
      <c r="M1521" s="100">
        <v>0</v>
      </c>
      <c r="N1521" s="99" t="s">
        <v>7779</v>
      </c>
      <c r="O1521" s="99"/>
      <c r="P1521" s="99" t="s">
        <v>153</v>
      </c>
      <c r="Q1521" s="99" t="s">
        <v>74</v>
      </c>
      <c r="R1521" s="99"/>
      <c r="S1521" s="99"/>
    </row>
    <row r="1522" spans="1:19" x14ac:dyDescent="0.25">
      <c r="A1522" s="97" t="s">
        <v>3380</v>
      </c>
      <c r="B1522" s="100">
        <v>-99</v>
      </c>
      <c r="C1522" s="99" t="s">
        <v>3385</v>
      </c>
      <c r="D1522" s="43"/>
      <c r="E1522" s="99"/>
      <c r="F1522" s="99"/>
      <c r="G1522" s="99" t="s">
        <v>4252</v>
      </c>
      <c r="H1522" s="99" t="s">
        <v>4100</v>
      </c>
      <c r="I1522" s="99"/>
      <c r="J1522" s="49" t="s">
        <v>6790</v>
      </c>
      <c r="K1522" s="49"/>
      <c r="L1522" s="99" t="s">
        <v>153</v>
      </c>
      <c r="M1522" s="100">
        <v>0</v>
      </c>
      <c r="N1522" s="99" t="s">
        <v>7779</v>
      </c>
      <c r="O1522" s="99"/>
      <c r="P1522" s="99" t="s">
        <v>153</v>
      </c>
      <c r="Q1522" s="99" t="s">
        <v>74</v>
      </c>
      <c r="R1522" s="99"/>
      <c r="S1522" s="99"/>
    </row>
    <row r="1523" spans="1:19" x14ac:dyDescent="0.25">
      <c r="A1523" s="97" t="s">
        <v>3380</v>
      </c>
      <c r="B1523" s="100">
        <v>-99</v>
      </c>
      <c r="C1523" s="99" t="s">
        <v>3386</v>
      </c>
      <c r="D1523" s="43"/>
      <c r="E1523" s="99"/>
      <c r="F1523" s="99"/>
      <c r="G1523" s="99" t="s">
        <v>4253</v>
      </c>
      <c r="H1523" s="99" t="s">
        <v>3234</v>
      </c>
      <c r="I1523" s="99"/>
      <c r="J1523" s="49" t="s">
        <v>6790</v>
      </c>
      <c r="K1523" s="49"/>
      <c r="L1523" s="99" t="s">
        <v>91</v>
      </c>
      <c r="M1523" s="100">
        <v>0</v>
      </c>
      <c r="N1523" s="99" t="s">
        <v>7779</v>
      </c>
      <c r="O1523" s="99"/>
      <c r="P1523" s="99" t="s">
        <v>91</v>
      </c>
      <c r="Q1523" s="99" t="s">
        <v>74</v>
      </c>
      <c r="R1523" s="99"/>
      <c r="S1523" s="99"/>
    </row>
    <row r="1524" spans="1:19" x14ac:dyDescent="0.25">
      <c r="A1524" s="97" t="s">
        <v>3380</v>
      </c>
      <c r="B1524" s="100">
        <v>-99</v>
      </c>
      <c r="C1524" s="99" t="s">
        <v>3387</v>
      </c>
      <c r="D1524" s="43"/>
      <c r="E1524" s="99"/>
      <c r="F1524" s="99"/>
      <c r="G1524" s="99" t="s">
        <v>4254</v>
      </c>
      <c r="H1524" s="99" t="s">
        <v>4255</v>
      </c>
      <c r="I1524" s="99"/>
      <c r="J1524" s="49" t="s">
        <v>6790</v>
      </c>
      <c r="K1524" s="49"/>
      <c r="L1524" s="99" t="s">
        <v>91</v>
      </c>
      <c r="M1524" s="100">
        <v>0</v>
      </c>
      <c r="N1524" s="99" t="s">
        <v>7779</v>
      </c>
      <c r="O1524" s="99"/>
      <c r="P1524" s="99" t="s">
        <v>91</v>
      </c>
      <c r="Q1524" s="99" t="s">
        <v>74</v>
      </c>
      <c r="R1524" s="99"/>
      <c r="S1524" s="99"/>
    </row>
    <row r="1525" spans="1:19" x14ac:dyDescent="0.25">
      <c r="A1525" s="97" t="s">
        <v>3380</v>
      </c>
      <c r="B1525" s="100">
        <v>-99</v>
      </c>
      <c r="C1525" s="99" t="s">
        <v>2122</v>
      </c>
      <c r="D1525" s="43"/>
      <c r="E1525" s="99"/>
      <c r="F1525" s="99"/>
      <c r="G1525" s="99" t="s">
        <v>4245</v>
      </c>
      <c r="H1525" s="99" t="s">
        <v>2326</v>
      </c>
      <c r="I1525" s="99"/>
      <c r="J1525" s="49" t="s">
        <v>6790</v>
      </c>
      <c r="K1525" s="49"/>
      <c r="L1525" s="99" t="s">
        <v>91</v>
      </c>
      <c r="M1525" s="100">
        <v>0</v>
      </c>
      <c r="N1525" s="99" t="s">
        <v>7779</v>
      </c>
      <c r="O1525" s="99"/>
      <c r="P1525" s="99" t="s">
        <v>91</v>
      </c>
      <c r="Q1525" s="99" t="s">
        <v>74</v>
      </c>
      <c r="R1525" s="99"/>
      <c r="S1525" s="99"/>
    </row>
    <row r="1526" spans="1:19" x14ac:dyDescent="0.25">
      <c r="A1526" s="97" t="s">
        <v>3380</v>
      </c>
      <c r="B1526" s="100">
        <v>-99</v>
      </c>
      <c r="C1526" s="99" t="s">
        <v>3388</v>
      </c>
      <c r="D1526" s="43"/>
      <c r="E1526" s="99"/>
      <c r="F1526" s="99"/>
      <c r="G1526" s="99" t="s">
        <v>4256</v>
      </c>
      <c r="H1526" s="99" t="s">
        <v>4257</v>
      </c>
      <c r="I1526" s="99"/>
      <c r="J1526" s="49" t="s">
        <v>6790</v>
      </c>
      <c r="K1526" s="49"/>
      <c r="L1526" s="99" t="s">
        <v>91</v>
      </c>
      <c r="M1526" s="100">
        <v>0</v>
      </c>
      <c r="N1526" s="99" t="s">
        <v>7779</v>
      </c>
      <c r="O1526" s="99"/>
      <c r="P1526" s="99" t="s">
        <v>91</v>
      </c>
      <c r="Q1526" s="99" t="s">
        <v>74</v>
      </c>
      <c r="R1526" s="99"/>
      <c r="S1526" s="99"/>
    </row>
    <row r="1527" spans="1:19" x14ac:dyDescent="0.25">
      <c r="A1527" s="97" t="s">
        <v>3380</v>
      </c>
      <c r="B1527" s="100">
        <v>-99</v>
      </c>
      <c r="C1527" s="99" t="s">
        <v>3381</v>
      </c>
      <c r="D1527" s="43"/>
      <c r="E1527" s="99"/>
      <c r="F1527" s="99"/>
      <c r="G1527" s="99" t="s">
        <v>4246</v>
      </c>
      <c r="H1527" s="99" t="s">
        <v>4247</v>
      </c>
      <c r="I1527" s="99"/>
      <c r="J1527" s="49" t="s">
        <v>6790</v>
      </c>
      <c r="K1527" s="49"/>
      <c r="L1527" s="99" t="s">
        <v>91</v>
      </c>
      <c r="M1527" s="100">
        <v>0</v>
      </c>
      <c r="N1527" s="99" t="s">
        <v>7779</v>
      </c>
      <c r="O1527" s="99"/>
      <c r="P1527" s="99" t="s">
        <v>91</v>
      </c>
      <c r="Q1527" s="99" t="s">
        <v>74</v>
      </c>
      <c r="R1527" s="99"/>
      <c r="S1527" s="99"/>
    </row>
    <row r="1528" spans="1:19" x14ac:dyDescent="0.25">
      <c r="A1528" s="97" t="s">
        <v>3380</v>
      </c>
      <c r="B1528" s="100">
        <v>-99</v>
      </c>
      <c r="C1528" s="99" t="s">
        <v>3389</v>
      </c>
      <c r="D1528" s="43"/>
      <c r="E1528" s="125"/>
      <c r="F1528" s="99"/>
      <c r="G1528" s="99" t="s">
        <v>4258</v>
      </c>
      <c r="H1528" s="99" t="s">
        <v>4259</v>
      </c>
      <c r="I1528" s="99"/>
      <c r="J1528" s="49" t="s">
        <v>6790</v>
      </c>
      <c r="K1528" s="49"/>
      <c r="L1528" s="99" t="s">
        <v>91</v>
      </c>
      <c r="M1528" s="100">
        <v>0</v>
      </c>
      <c r="N1528" s="99" t="s">
        <v>7779</v>
      </c>
      <c r="O1528" s="99"/>
      <c r="P1528" s="99" t="s">
        <v>91</v>
      </c>
      <c r="Q1528" s="99" t="s">
        <v>74</v>
      </c>
      <c r="R1528" s="99"/>
      <c r="S1528" s="99"/>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417" priority="37"/>
  </conditionalFormatting>
  <conditionalFormatting sqref="A1">
    <cfRule type="duplicateValues" dxfId="416" priority="38"/>
  </conditionalFormatting>
  <conditionalFormatting sqref="A1">
    <cfRule type="duplicateValues" dxfId="415" priority="39"/>
  </conditionalFormatting>
  <conditionalFormatting sqref="A1">
    <cfRule type="duplicateValues" dxfId="414" priority="36"/>
  </conditionalFormatting>
  <conditionalFormatting sqref="B1:B1527">
    <cfRule type="cellIs" dxfId="413" priority="35" operator="equal">
      <formula>-99</formula>
    </cfRule>
  </conditionalFormatting>
  <conditionalFormatting sqref="C500 C93:C140 C377 C142:C241 C1:C33 C76:C90 C35:C40 C243:C261 C263:C287 C42:C74">
    <cfRule type="duplicateValues" dxfId="412" priority="40"/>
  </conditionalFormatting>
  <conditionalFormatting sqref="C377 C93:C140 C142:C156 C1:C33 C76:C90 C35:C40 C42:C74">
    <cfRule type="duplicateValues" dxfId="411" priority="41"/>
  </conditionalFormatting>
  <conditionalFormatting sqref="C174">
    <cfRule type="duplicateValues" dxfId="410" priority="42"/>
  </conditionalFormatting>
  <conditionalFormatting sqref="C377 C93:C140 C142:C241 C1:C33 C76:C90 C35:C40 C243:C261 C263:C267 C42:C74">
    <cfRule type="duplicateValues" dxfId="409" priority="43"/>
  </conditionalFormatting>
  <conditionalFormatting sqref="C76:C1048576 C1:C74">
    <cfRule type="duplicateValues" dxfId="408" priority="34"/>
  </conditionalFormatting>
  <conditionalFormatting sqref="G1204">
    <cfRule type="duplicateValues" dxfId="407" priority="33"/>
  </conditionalFormatting>
  <conditionalFormatting sqref="G1371">
    <cfRule type="duplicateValues" dxfId="406" priority="32"/>
  </conditionalFormatting>
  <conditionalFormatting sqref="G647:G648">
    <cfRule type="duplicateValues" dxfId="405" priority="31"/>
  </conditionalFormatting>
  <conditionalFormatting sqref="G635">
    <cfRule type="duplicateValues" dxfId="404" priority="30"/>
  </conditionalFormatting>
  <conditionalFormatting sqref="G522">
    <cfRule type="duplicateValues" dxfId="403" priority="29"/>
  </conditionalFormatting>
  <conditionalFormatting sqref="G451">
    <cfRule type="duplicateValues" dxfId="402" priority="28"/>
  </conditionalFormatting>
  <conditionalFormatting sqref="G1100">
    <cfRule type="duplicateValues" dxfId="401" priority="27"/>
  </conditionalFormatting>
  <conditionalFormatting sqref="G1201">
    <cfRule type="duplicateValues" dxfId="400" priority="26"/>
  </conditionalFormatting>
  <conditionalFormatting sqref="C681">
    <cfRule type="duplicateValues" dxfId="399" priority="23"/>
  </conditionalFormatting>
  <conditionalFormatting sqref="C681">
    <cfRule type="duplicateValues" dxfId="398" priority="24"/>
  </conditionalFormatting>
  <conditionalFormatting sqref="G681">
    <cfRule type="duplicateValues" dxfId="397" priority="25"/>
  </conditionalFormatting>
  <conditionalFormatting sqref="C664">
    <cfRule type="duplicateValues" dxfId="396" priority="20"/>
  </conditionalFormatting>
  <conditionalFormatting sqref="C664">
    <cfRule type="duplicateValues" dxfId="395" priority="21"/>
  </conditionalFormatting>
  <conditionalFormatting sqref="G664">
    <cfRule type="duplicateValues" dxfId="394" priority="22"/>
  </conditionalFormatting>
  <conditionalFormatting sqref="G377 G1:G19 G21:G33 G76:G140 G142:G241 G35:G40 G243:G261 G263:G267 G42:G74">
    <cfRule type="duplicateValues" dxfId="393" priority="44"/>
  </conditionalFormatting>
  <conditionalFormatting sqref="G75">
    <cfRule type="duplicateValues" dxfId="392" priority="19"/>
  </conditionalFormatting>
  <conditionalFormatting sqref="G141">
    <cfRule type="duplicateValues" dxfId="391" priority="18"/>
  </conditionalFormatting>
  <conditionalFormatting sqref="G34">
    <cfRule type="duplicateValues" dxfId="390" priority="17"/>
  </conditionalFormatting>
  <conditionalFormatting sqref="G242">
    <cfRule type="duplicateValues" dxfId="389" priority="16"/>
  </conditionalFormatting>
  <conditionalFormatting sqref="G262">
    <cfRule type="duplicateValues" dxfId="388" priority="15"/>
  </conditionalFormatting>
  <conditionalFormatting sqref="G293">
    <cfRule type="duplicateValues" dxfId="387" priority="14"/>
  </conditionalFormatting>
  <conditionalFormatting sqref="G313">
    <cfRule type="duplicateValues" dxfId="386" priority="13"/>
  </conditionalFormatting>
  <conditionalFormatting sqref="G679">
    <cfRule type="duplicateValues" dxfId="385" priority="12"/>
  </conditionalFormatting>
  <conditionalFormatting sqref="G699">
    <cfRule type="duplicateValues" dxfId="384" priority="11"/>
  </conditionalFormatting>
  <conditionalFormatting sqref="G370">
    <cfRule type="duplicateValues" dxfId="383" priority="10"/>
  </conditionalFormatting>
  <conditionalFormatting sqref="B1">
    <cfRule type="duplicateValues" dxfId="382" priority="45"/>
  </conditionalFormatting>
  <conditionalFormatting sqref="G1200">
    <cfRule type="duplicateValues" dxfId="381" priority="9"/>
  </conditionalFormatting>
  <conditionalFormatting sqref="G1101 G1099">
    <cfRule type="duplicateValues" dxfId="380" priority="46"/>
  </conditionalFormatting>
  <conditionalFormatting sqref="G1243">
    <cfRule type="duplicateValues" dxfId="379" priority="8"/>
  </conditionalFormatting>
  <conditionalFormatting sqref="G1240">
    <cfRule type="duplicateValues" dxfId="378" priority="7"/>
  </conditionalFormatting>
  <conditionalFormatting sqref="G1239">
    <cfRule type="duplicateValues" dxfId="377" priority="6"/>
  </conditionalFormatting>
  <conditionalFormatting sqref="G1377">
    <cfRule type="duplicateValues" dxfId="376" priority="5"/>
  </conditionalFormatting>
  <conditionalFormatting sqref="G1374">
    <cfRule type="duplicateValues" dxfId="375" priority="4"/>
  </conditionalFormatting>
  <conditionalFormatting sqref="G1373">
    <cfRule type="duplicateValues" dxfId="374" priority="3"/>
  </conditionalFormatting>
  <conditionalFormatting sqref="G1093:G1098">
    <cfRule type="duplicateValues" dxfId="373" priority="48"/>
  </conditionalFormatting>
  <conditionalFormatting sqref="G1109:G1114">
    <cfRule type="duplicateValues" dxfId="372" priority="49"/>
  </conditionalFormatting>
  <conditionalFormatting sqref="G1199 G1202">
    <cfRule type="duplicateValues" dxfId="371" priority="50"/>
  </conditionalFormatting>
  <conditionalFormatting sqref="G1238 G1241">
    <cfRule type="duplicateValues" dxfId="370" priority="51"/>
  </conditionalFormatting>
  <conditionalFormatting sqref="G1372 G1375">
    <cfRule type="duplicateValues" dxfId="369" priority="52"/>
  </conditionalFormatting>
  <conditionalFormatting sqref="B1528">
    <cfRule type="cellIs" dxfId="368" priority="2" operator="equal">
      <formula>-99</formula>
    </cfRule>
  </conditionalFormatting>
  <conditionalFormatting sqref="E875 E437:E870 E877:E1470 E1472 E1474:E1048576 E1:E422">
    <cfRule type="duplicateValues" dxfId="367" priority="1"/>
  </conditionalFormatting>
  <conditionalFormatting sqref="G649:G663 G379:G450 G665:G678 G682:G698 G680 G371:G376 G329:G369 G452:G499 G501:G521 G523:G634 G636:G646 G700:G1091">
    <cfRule type="duplicateValues" dxfId="366" priority="5436"/>
  </conditionalFormatting>
  <conditionalFormatting sqref="C76:C90 C93:C1523 C1:C74">
    <cfRule type="duplicateValues" dxfId="365" priority="5452"/>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6ADBA-AFED-4678-85B8-A1AB1C7156F9}">
  <sheetPr codeName="Sheet40">
    <tabColor rgb="FF002060"/>
  </sheetPr>
  <dimension ref="A1:X1528"/>
  <sheetViews>
    <sheetView zoomScaleNormal="100" workbookViewId="0">
      <pane ySplit="1" topLeftCell="A2" activePane="bottomLeft" state="frozen"/>
      <selection activeCell="D29" sqref="D29"/>
      <selection pane="bottomLeft"/>
    </sheetView>
  </sheetViews>
  <sheetFormatPr defaultRowHeight="15" x14ac:dyDescent="0.25"/>
  <cols>
    <col min="1" max="1" width="32.85546875" bestFit="1" customWidth="1"/>
    <col min="2" max="2" width="5.42578125" customWidth="1"/>
    <col min="3" max="3" width="6.7109375" customWidth="1"/>
    <col min="4" max="8" width="13.85546875" customWidth="1"/>
    <col min="9" max="9" width="32.42578125" customWidth="1"/>
    <col min="10" max="10" width="40" customWidth="1"/>
    <col min="11" max="11" width="56" hidden="1" customWidth="1"/>
    <col min="12" max="12" width="32.42578125" hidden="1" customWidth="1"/>
    <col min="13" max="13" width="21.42578125" bestFit="1" customWidth="1"/>
    <col min="14" max="14" width="48.140625" customWidth="1"/>
    <col min="15" max="15" width="3.42578125" customWidth="1"/>
    <col min="16" max="16" width="25.42578125" customWidth="1"/>
    <col min="17" max="17" width="16" bestFit="1" customWidth="1"/>
    <col min="18" max="18" width="15.140625" bestFit="1" customWidth="1"/>
    <col min="19" max="22" width="10.7109375" customWidth="1"/>
    <col min="23" max="23" width="92.42578125" bestFit="1" customWidth="1"/>
  </cols>
  <sheetData>
    <row r="1" spans="1:24" x14ac:dyDescent="0.25">
      <c r="A1" s="143" t="s">
        <v>8164</v>
      </c>
      <c r="B1" s="288" t="s">
        <v>2720</v>
      </c>
      <c r="C1" s="144" t="s">
        <v>7905</v>
      </c>
      <c r="D1" s="143" t="s">
        <v>7904</v>
      </c>
      <c r="E1" s="143" t="s">
        <v>38</v>
      </c>
      <c r="F1" s="143" t="s">
        <v>39</v>
      </c>
      <c r="G1" s="143" t="s">
        <v>40</v>
      </c>
      <c r="H1" s="143" t="s">
        <v>41</v>
      </c>
      <c r="I1" s="143" t="s">
        <v>273</v>
      </c>
      <c r="J1" s="143" t="s">
        <v>1455</v>
      </c>
      <c r="K1" s="143" t="s">
        <v>1060</v>
      </c>
      <c r="L1" s="143" t="s">
        <v>1456</v>
      </c>
      <c r="M1" s="143" t="s">
        <v>274</v>
      </c>
      <c r="N1" s="143" t="s">
        <v>275</v>
      </c>
      <c r="O1" s="143" t="s">
        <v>2007</v>
      </c>
      <c r="P1" s="143" t="s">
        <v>2902</v>
      </c>
      <c r="Q1" s="143" t="s">
        <v>6766</v>
      </c>
      <c r="R1" s="143" t="s">
        <v>8528</v>
      </c>
      <c r="S1" s="144" t="s">
        <v>7781</v>
      </c>
      <c r="T1" s="143" t="s">
        <v>7777</v>
      </c>
      <c r="U1" s="143" t="s">
        <v>7789</v>
      </c>
      <c r="V1" s="143" t="s">
        <v>276</v>
      </c>
      <c r="W1" s="143" t="s">
        <v>5941</v>
      </c>
      <c r="X1" s="143" t="s">
        <v>6313</v>
      </c>
    </row>
    <row r="2" spans="1:24" x14ac:dyDescent="0.25">
      <c r="A2" s="19" t="s">
        <v>6060</v>
      </c>
      <c r="B2" s="213">
        <v>-99</v>
      </c>
      <c r="C2" s="8">
        <v>309</v>
      </c>
      <c r="D2" s="11" t="s">
        <v>7809</v>
      </c>
      <c r="E2" s="11" t="s">
        <v>44</v>
      </c>
      <c r="F2" s="11" t="s">
        <v>54</v>
      </c>
      <c r="G2" s="11" t="s">
        <v>61</v>
      </c>
      <c r="H2" s="11" t="s">
        <v>6060</v>
      </c>
      <c r="I2" s="19" t="s">
        <v>5978</v>
      </c>
      <c r="K2" s="19"/>
      <c r="M2" s="19" t="s">
        <v>6058</v>
      </c>
      <c r="N2" s="19" t="s">
        <v>6059</v>
      </c>
      <c r="P2" s="19" t="s">
        <v>6790</v>
      </c>
      <c r="Q2" s="19"/>
      <c r="R2" s="19" t="s">
        <v>91</v>
      </c>
      <c r="S2" s="146"/>
      <c r="T2" s="19"/>
      <c r="U2" s="19"/>
      <c r="V2" t="s">
        <v>92</v>
      </c>
      <c r="W2" s="19" t="s">
        <v>8332</v>
      </c>
    </row>
    <row r="3" spans="1:24" x14ac:dyDescent="0.25">
      <c r="A3" s="19" t="s">
        <v>6060</v>
      </c>
      <c r="B3" s="213">
        <v>-99</v>
      </c>
      <c r="C3" s="8">
        <v>310</v>
      </c>
      <c r="D3" s="11" t="s">
        <v>7809</v>
      </c>
      <c r="E3" s="11" t="s">
        <v>44</v>
      </c>
      <c r="F3" s="11" t="s">
        <v>54</v>
      </c>
      <c r="G3" s="11" t="s">
        <v>61</v>
      </c>
      <c r="H3" s="11" t="s">
        <v>6060</v>
      </c>
      <c r="I3" s="19" t="s">
        <v>5979</v>
      </c>
      <c r="K3" s="19"/>
      <c r="M3" s="19" t="s">
        <v>6061</v>
      </c>
      <c r="N3" s="19" t="s">
        <v>6062</v>
      </c>
      <c r="P3" s="19" t="s">
        <v>6790</v>
      </c>
      <c r="Q3" s="19"/>
      <c r="R3" s="19" t="s">
        <v>6769</v>
      </c>
      <c r="S3" s="146"/>
      <c r="T3" s="19"/>
      <c r="U3" s="19"/>
      <c r="V3" t="s">
        <v>165</v>
      </c>
      <c r="W3" s="19" t="s">
        <v>8332</v>
      </c>
    </row>
    <row r="4" spans="1:24" x14ac:dyDescent="0.25">
      <c r="A4" s="19" t="s">
        <v>6060</v>
      </c>
      <c r="B4" s="213">
        <v>-99</v>
      </c>
      <c r="C4" s="8">
        <v>311</v>
      </c>
      <c r="D4" s="11" t="s">
        <v>7809</v>
      </c>
      <c r="E4" s="11" t="s">
        <v>44</v>
      </c>
      <c r="F4" s="11" t="s">
        <v>54</v>
      </c>
      <c r="G4" s="11" t="s">
        <v>61</v>
      </c>
      <c r="H4" s="11" t="s">
        <v>6060</v>
      </c>
      <c r="I4" s="19" t="s">
        <v>5980</v>
      </c>
      <c r="K4" s="19"/>
      <c r="M4" s="19" t="s">
        <v>6063</v>
      </c>
      <c r="N4" s="19" t="s">
        <v>6064</v>
      </c>
      <c r="P4" s="19" t="s">
        <v>6790</v>
      </c>
      <c r="Q4" s="19"/>
      <c r="R4" s="19" t="s">
        <v>6769</v>
      </c>
      <c r="S4" s="146"/>
      <c r="T4" s="19"/>
      <c r="U4" s="19"/>
      <c r="V4" t="s">
        <v>157</v>
      </c>
      <c r="W4" s="19" t="s">
        <v>8332</v>
      </c>
    </row>
    <row r="5" spans="1:24" x14ac:dyDescent="0.25">
      <c r="A5" s="19" t="s">
        <v>6060</v>
      </c>
      <c r="B5" s="213">
        <v>-99</v>
      </c>
      <c r="C5" s="8">
        <v>312</v>
      </c>
      <c r="D5" s="11" t="s">
        <v>7809</v>
      </c>
      <c r="E5" s="11" t="s">
        <v>44</v>
      </c>
      <c r="F5" s="11" t="s">
        <v>54</v>
      </c>
      <c r="G5" s="11" t="s">
        <v>61</v>
      </c>
      <c r="H5" s="11" t="s">
        <v>6060</v>
      </c>
      <c r="I5" s="19" t="s">
        <v>5981</v>
      </c>
      <c r="K5" s="19"/>
      <c r="M5" s="19" t="s">
        <v>6065</v>
      </c>
      <c r="N5" s="19" t="s">
        <v>6066</v>
      </c>
      <c r="P5" s="19" t="s">
        <v>6790</v>
      </c>
      <c r="Q5" s="19"/>
      <c r="R5" s="19" t="s">
        <v>91</v>
      </c>
      <c r="S5" s="146"/>
      <c r="T5" s="19"/>
      <c r="U5" s="19"/>
      <c r="V5" t="s">
        <v>92</v>
      </c>
      <c r="W5" s="19" t="s">
        <v>8332</v>
      </c>
    </row>
    <row r="6" spans="1:24" x14ac:dyDescent="0.25">
      <c r="A6" s="19" t="s">
        <v>6060</v>
      </c>
      <c r="B6" s="213">
        <v>-99</v>
      </c>
      <c r="C6" s="8">
        <v>313</v>
      </c>
      <c r="D6" s="11" t="s">
        <v>7809</v>
      </c>
      <c r="E6" s="11" t="s">
        <v>44</v>
      </c>
      <c r="F6" s="11" t="s">
        <v>54</v>
      </c>
      <c r="G6" s="11" t="s">
        <v>61</v>
      </c>
      <c r="H6" s="11" t="s">
        <v>6060</v>
      </c>
      <c r="I6" s="19" t="s">
        <v>5982</v>
      </c>
      <c r="K6" s="19"/>
      <c r="M6" s="19" t="s">
        <v>6067</v>
      </c>
      <c r="N6" s="19" t="s">
        <v>6068</v>
      </c>
      <c r="P6" s="19" t="s">
        <v>6790</v>
      </c>
      <c r="Q6" s="19"/>
      <c r="R6" s="19" t="s">
        <v>6769</v>
      </c>
      <c r="S6" s="146"/>
      <c r="T6" s="19"/>
      <c r="U6" s="19"/>
      <c r="V6" t="s">
        <v>156</v>
      </c>
      <c r="W6" s="19" t="s">
        <v>8332</v>
      </c>
    </row>
    <row r="7" spans="1:24" x14ac:dyDescent="0.25">
      <c r="A7" s="19" t="s">
        <v>6060</v>
      </c>
      <c r="B7" s="213">
        <v>-99</v>
      </c>
      <c r="C7" s="8">
        <v>314</v>
      </c>
      <c r="D7" s="11" t="s">
        <v>7809</v>
      </c>
      <c r="E7" s="11" t="s">
        <v>44</v>
      </c>
      <c r="F7" s="11" t="s">
        <v>54</v>
      </c>
      <c r="G7" s="11" t="s">
        <v>61</v>
      </c>
      <c r="H7" s="11" t="s">
        <v>6060</v>
      </c>
      <c r="I7" s="19" t="s">
        <v>5983</v>
      </c>
      <c r="K7" s="19"/>
      <c r="M7" s="19" t="s">
        <v>6069</v>
      </c>
      <c r="N7" s="19" t="s">
        <v>6070</v>
      </c>
      <c r="P7" s="19" t="s">
        <v>6790</v>
      </c>
      <c r="Q7" s="19"/>
      <c r="R7" s="19" t="s">
        <v>6769</v>
      </c>
      <c r="S7" s="146"/>
      <c r="T7" s="19"/>
      <c r="U7" s="19"/>
      <c r="V7" t="s">
        <v>195</v>
      </c>
      <c r="W7" s="19" t="s">
        <v>8332</v>
      </c>
    </row>
    <row r="8" spans="1:24" x14ac:dyDescent="0.25">
      <c r="A8" s="19" t="s">
        <v>6060</v>
      </c>
      <c r="B8" s="213">
        <v>-99</v>
      </c>
      <c r="C8" s="8">
        <v>315</v>
      </c>
      <c r="D8" s="11" t="s">
        <v>7809</v>
      </c>
      <c r="E8" s="11" t="s">
        <v>44</v>
      </c>
      <c r="F8" s="11" t="s">
        <v>54</v>
      </c>
      <c r="G8" s="11" t="s">
        <v>61</v>
      </c>
      <c r="H8" s="11" t="s">
        <v>6060</v>
      </c>
      <c r="I8" s="19" t="s">
        <v>5984</v>
      </c>
      <c r="K8" s="19"/>
      <c r="M8" s="19" t="s">
        <v>6071</v>
      </c>
      <c r="N8" s="19" t="s">
        <v>6072</v>
      </c>
      <c r="P8" s="19" t="s">
        <v>6790</v>
      </c>
      <c r="Q8" s="19"/>
      <c r="R8" s="19" t="s">
        <v>6769</v>
      </c>
      <c r="S8" s="146"/>
      <c r="T8" s="19"/>
      <c r="U8" s="19"/>
      <c r="V8" t="s">
        <v>195</v>
      </c>
      <c r="W8" s="19" t="s">
        <v>8332</v>
      </c>
    </row>
    <row r="9" spans="1:24" x14ac:dyDescent="0.25">
      <c r="A9" s="19" t="s">
        <v>6060</v>
      </c>
      <c r="B9" s="213">
        <v>-99</v>
      </c>
      <c r="C9" s="8">
        <v>316</v>
      </c>
      <c r="D9" s="11" t="s">
        <v>7809</v>
      </c>
      <c r="E9" s="11" t="s">
        <v>44</v>
      </c>
      <c r="F9" s="11" t="s">
        <v>54</v>
      </c>
      <c r="G9" s="11" t="s">
        <v>61</v>
      </c>
      <c r="H9" s="11" t="s">
        <v>6060</v>
      </c>
      <c r="I9" s="19" t="s">
        <v>5985</v>
      </c>
      <c r="K9" s="19"/>
      <c r="M9" s="19" t="s">
        <v>6073</v>
      </c>
      <c r="N9" s="19" t="s">
        <v>6074</v>
      </c>
      <c r="P9" s="19" t="s">
        <v>6790</v>
      </c>
      <c r="Q9" s="19"/>
      <c r="R9" s="19" t="s">
        <v>91</v>
      </c>
      <c r="S9" s="146"/>
      <c r="T9" s="19"/>
      <c r="U9" s="19"/>
      <c r="V9" t="s">
        <v>92</v>
      </c>
      <c r="W9" s="19" t="s">
        <v>8332</v>
      </c>
    </row>
    <row r="10" spans="1:24" x14ac:dyDescent="0.25">
      <c r="A10" s="19" t="s">
        <v>6060</v>
      </c>
      <c r="B10" s="213">
        <v>-99</v>
      </c>
      <c r="C10" s="8">
        <v>317</v>
      </c>
      <c r="D10" s="11" t="s">
        <v>7809</v>
      </c>
      <c r="E10" s="11" t="s">
        <v>44</v>
      </c>
      <c r="F10" s="11" t="s">
        <v>54</v>
      </c>
      <c r="G10" s="11" t="s">
        <v>61</v>
      </c>
      <c r="H10" s="11" t="s">
        <v>6060</v>
      </c>
      <c r="I10" s="19" t="s">
        <v>5986</v>
      </c>
      <c r="K10" s="19"/>
      <c r="M10" s="19" t="s">
        <v>6075</v>
      </c>
      <c r="N10" s="19" t="s">
        <v>6076</v>
      </c>
      <c r="P10" s="19" t="s">
        <v>6790</v>
      </c>
      <c r="Q10" s="19"/>
      <c r="R10" s="19" t="s">
        <v>153</v>
      </c>
      <c r="S10" s="146"/>
      <c r="T10" s="19"/>
      <c r="U10" s="19"/>
      <c r="V10" t="s">
        <v>153</v>
      </c>
      <c r="W10" s="19" t="s">
        <v>8332</v>
      </c>
    </row>
    <row r="11" spans="1:24" x14ac:dyDescent="0.25">
      <c r="A11" t="s">
        <v>6094</v>
      </c>
      <c r="B11" s="185">
        <v>-99</v>
      </c>
      <c r="C11" s="8">
        <v>413</v>
      </c>
      <c r="D11" s="11" t="s">
        <v>7810</v>
      </c>
      <c r="E11" s="11" t="s">
        <v>44</v>
      </c>
      <c r="F11" s="11" t="s">
        <v>54</v>
      </c>
      <c r="G11" s="11" t="s">
        <v>1584</v>
      </c>
      <c r="H11" s="11" t="s">
        <v>6094</v>
      </c>
      <c r="I11" s="19" t="s">
        <v>5995</v>
      </c>
      <c r="K11" s="19"/>
      <c r="M11" s="19" t="s">
        <v>6095</v>
      </c>
      <c r="N11" s="19" t="s">
        <v>6096</v>
      </c>
      <c r="P11" s="19" t="s">
        <v>6790</v>
      </c>
      <c r="Q11" s="19"/>
      <c r="R11" s="19" t="s">
        <v>6769</v>
      </c>
      <c r="S11" s="146"/>
      <c r="T11" s="19"/>
      <c r="U11" s="19"/>
      <c r="V11" s="26" t="s">
        <v>3302</v>
      </c>
      <c r="W11" s="19"/>
    </row>
    <row r="12" spans="1:24" x14ac:dyDescent="0.25">
      <c r="A12" t="s">
        <v>6094</v>
      </c>
      <c r="B12" s="185">
        <v>-99</v>
      </c>
      <c r="C12" s="8">
        <v>414</v>
      </c>
      <c r="D12" s="11" t="s">
        <v>7810</v>
      </c>
      <c r="E12" s="11" t="s">
        <v>44</v>
      </c>
      <c r="F12" s="11" t="s">
        <v>54</v>
      </c>
      <c r="G12" s="11" t="s">
        <v>1584</v>
      </c>
      <c r="H12" s="11" t="s">
        <v>6094</v>
      </c>
      <c r="I12" s="19" t="s">
        <v>5996</v>
      </c>
      <c r="K12" s="19"/>
      <c r="M12" s="19" t="s">
        <v>6097</v>
      </c>
      <c r="N12" s="19" t="s">
        <v>6098</v>
      </c>
      <c r="P12" s="19" t="s">
        <v>6790</v>
      </c>
      <c r="Q12" s="19"/>
      <c r="R12" t="s">
        <v>6770</v>
      </c>
      <c r="S12" s="8"/>
      <c r="V12" t="s">
        <v>2490</v>
      </c>
      <c r="W12" s="19"/>
    </row>
    <row r="13" spans="1:24" x14ac:dyDescent="0.25">
      <c r="A13" s="140" t="s">
        <v>6094</v>
      </c>
      <c r="B13" s="294">
        <v>0</v>
      </c>
      <c r="C13" s="176">
        <v>0</v>
      </c>
      <c r="D13" s="152"/>
      <c r="E13" s="152"/>
      <c r="F13" s="152"/>
      <c r="G13" s="152"/>
      <c r="H13" s="152"/>
      <c r="I13" s="154" t="s">
        <v>8231</v>
      </c>
      <c r="J13" s="154" t="s">
        <v>1859</v>
      </c>
      <c r="K13" s="168" t="s">
        <v>1667</v>
      </c>
      <c r="L13" s="154" t="s">
        <v>6971</v>
      </c>
      <c r="M13" s="154" t="s">
        <v>8232</v>
      </c>
      <c r="N13" s="154" t="s">
        <v>8233</v>
      </c>
      <c r="O13" s="154" t="s">
        <v>1848</v>
      </c>
      <c r="P13" s="168" t="s">
        <v>6790</v>
      </c>
      <c r="Q13" s="168"/>
      <c r="R13" s="154" t="s">
        <v>6770</v>
      </c>
      <c r="S13" s="169" t="s">
        <v>7778</v>
      </c>
      <c r="T13" s="168" t="s">
        <v>7780</v>
      </c>
      <c r="U13" s="168" t="s">
        <v>7783</v>
      </c>
      <c r="V13" s="140" t="s">
        <v>100</v>
      </c>
      <c r="W13" s="140"/>
      <c r="X13" s="140"/>
    </row>
    <row r="14" spans="1:24" x14ac:dyDescent="0.25">
      <c r="A14" s="140" t="s">
        <v>6094</v>
      </c>
      <c r="B14" s="294">
        <v>1</v>
      </c>
      <c r="C14" s="176">
        <v>0</v>
      </c>
      <c r="D14" s="152"/>
      <c r="E14" s="152"/>
      <c r="F14" s="152"/>
      <c r="G14" s="152"/>
      <c r="H14" s="152"/>
      <c r="I14" s="150" t="s">
        <v>7949</v>
      </c>
      <c r="J14" s="154" t="s">
        <v>1468</v>
      </c>
      <c r="K14" s="168" t="s">
        <v>1667</v>
      </c>
      <c r="L14" s="154" t="s">
        <v>6971</v>
      </c>
      <c r="M14" s="154" t="s">
        <v>6005</v>
      </c>
      <c r="N14" s="154" t="s">
        <v>278</v>
      </c>
      <c r="O14" s="154" t="s">
        <v>1848</v>
      </c>
      <c r="P14" s="168" t="s">
        <v>6790</v>
      </c>
      <c r="Q14" s="168"/>
      <c r="R14" s="154" t="s">
        <v>91</v>
      </c>
      <c r="S14" s="169" t="s">
        <v>7778</v>
      </c>
      <c r="T14" s="168" t="s">
        <v>7780</v>
      </c>
      <c r="U14" s="168" t="s">
        <v>7783</v>
      </c>
      <c r="V14" s="140" t="s">
        <v>91</v>
      </c>
      <c r="W14" s="140"/>
      <c r="X14" s="140"/>
    </row>
    <row r="15" spans="1:24" x14ac:dyDescent="0.25">
      <c r="A15" t="s">
        <v>6094</v>
      </c>
      <c r="B15" s="185">
        <v>2</v>
      </c>
      <c r="C15" s="8">
        <v>412</v>
      </c>
      <c r="D15" s="11" t="s">
        <v>7810</v>
      </c>
      <c r="E15" s="11" t="s">
        <v>44</v>
      </c>
      <c r="F15" s="11" t="s">
        <v>54</v>
      </c>
      <c r="G15" s="11" t="s">
        <v>1584</v>
      </c>
      <c r="H15" s="11" t="s">
        <v>6094</v>
      </c>
      <c r="I15" s="145" t="s">
        <v>126</v>
      </c>
      <c r="J15" s="145" t="s">
        <v>8219</v>
      </c>
      <c r="K15" s="145" t="s">
        <v>6856</v>
      </c>
      <c r="L15" s="145" t="s">
        <v>6929</v>
      </c>
      <c r="M15" s="145" t="s">
        <v>338</v>
      </c>
      <c r="N15" s="19" t="s">
        <v>1662</v>
      </c>
      <c r="O15" s="163" t="s">
        <v>1998</v>
      </c>
      <c r="P15" s="19" t="s">
        <v>6790</v>
      </c>
      <c r="Q15" s="19"/>
      <c r="R15" t="s">
        <v>6770</v>
      </c>
      <c r="S15" s="8" t="s">
        <v>7778</v>
      </c>
      <c r="T15" t="s">
        <v>7780</v>
      </c>
      <c r="U15" t="s">
        <v>7783</v>
      </c>
      <c r="V15" t="s">
        <v>100</v>
      </c>
    </row>
    <row r="16" spans="1:24" x14ac:dyDescent="0.25">
      <c r="A16" t="s">
        <v>6094</v>
      </c>
      <c r="B16" s="185">
        <v>3</v>
      </c>
      <c r="C16" s="8">
        <v>411</v>
      </c>
      <c r="D16" s="11" t="s">
        <v>7810</v>
      </c>
      <c r="E16" s="11" t="s">
        <v>44</v>
      </c>
      <c r="F16" s="11" t="s">
        <v>54</v>
      </c>
      <c r="G16" s="11" t="s">
        <v>1584</v>
      </c>
      <c r="H16" s="11" t="s">
        <v>6094</v>
      </c>
      <c r="I16" s="145" t="s">
        <v>1574</v>
      </c>
      <c r="J16" s="145" t="s">
        <v>1600</v>
      </c>
      <c r="K16" s="145" t="s">
        <v>6868</v>
      </c>
      <c r="L16" s="145" t="s">
        <v>6858</v>
      </c>
      <c r="M16" s="145" t="s">
        <v>1652</v>
      </c>
      <c r="N16" s="145" t="s">
        <v>1653</v>
      </c>
      <c r="O16" s="148" t="s">
        <v>1999</v>
      </c>
      <c r="P16" s="19" t="s">
        <v>6790</v>
      </c>
      <c r="Q16" s="19"/>
      <c r="R16" s="145" t="s">
        <v>153</v>
      </c>
      <c r="S16" s="146" t="s">
        <v>7778</v>
      </c>
      <c r="T16" s="19" t="s">
        <v>7779</v>
      </c>
      <c r="U16" s="19" t="s">
        <v>7783</v>
      </c>
      <c r="V16" t="s">
        <v>153</v>
      </c>
    </row>
    <row r="17" spans="1:24" x14ac:dyDescent="0.25">
      <c r="A17" t="s">
        <v>6094</v>
      </c>
      <c r="B17" s="185">
        <v>4</v>
      </c>
      <c r="C17" s="8">
        <v>415</v>
      </c>
      <c r="D17" s="11" t="s">
        <v>7810</v>
      </c>
      <c r="E17" s="11" t="s">
        <v>44</v>
      </c>
      <c r="F17" s="11" t="s">
        <v>54</v>
      </c>
      <c r="G17" s="11" t="s">
        <v>1584</v>
      </c>
      <c r="H17" s="11" t="s">
        <v>6094</v>
      </c>
      <c r="I17" s="145" t="s">
        <v>1575</v>
      </c>
      <c r="J17" s="145" t="s">
        <v>6767</v>
      </c>
      <c r="K17" s="145" t="s">
        <v>6863</v>
      </c>
      <c r="L17" s="145" t="s">
        <v>6857</v>
      </c>
      <c r="M17" s="145" t="s">
        <v>1658</v>
      </c>
      <c r="N17" s="145" t="s">
        <v>1656</v>
      </c>
      <c r="O17" s="148" t="s">
        <v>2001</v>
      </c>
      <c r="P17" s="19" t="s">
        <v>2918</v>
      </c>
      <c r="Q17" s="19" t="s">
        <v>6788</v>
      </c>
      <c r="R17" s="145" t="s">
        <v>91</v>
      </c>
      <c r="S17" s="146">
        <v>0</v>
      </c>
      <c r="T17" s="19" t="s">
        <v>7779</v>
      </c>
      <c r="U17" s="19" t="s">
        <v>7784</v>
      </c>
      <c r="V17" t="s">
        <v>92</v>
      </c>
    </row>
    <row r="18" spans="1:24" x14ac:dyDescent="0.25">
      <c r="A18" t="s">
        <v>6094</v>
      </c>
      <c r="B18" s="185">
        <v>5</v>
      </c>
      <c r="C18" s="8">
        <v>416</v>
      </c>
      <c r="D18" s="11" t="s">
        <v>7810</v>
      </c>
      <c r="E18" s="11" t="s">
        <v>44</v>
      </c>
      <c r="F18" s="11" t="s">
        <v>54</v>
      </c>
      <c r="G18" s="11" t="s">
        <v>1584</v>
      </c>
      <c r="H18" s="11" t="s">
        <v>6094</v>
      </c>
      <c r="I18" s="145" t="s">
        <v>1577</v>
      </c>
      <c r="J18" s="145" t="s">
        <v>1497</v>
      </c>
      <c r="K18" s="145" t="s">
        <v>6869</v>
      </c>
      <c r="L18" s="145" t="s">
        <v>6958</v>
      </c>
      <c r="M18" s="145" t="s">
        <v>1659</v>
      </c>
      <c r="N18" s="145" t="s">
        <v>1657</v>
      </c>
      <c r="O18" s="148" t="s">
        <v>2002</v>
      </c>
      <c r="P18" s="19" t="s">
        <v>2903</v>
      </c>
      <c r="Q18" s="19" t="s">
        <v>6788</v>
      </c>
      <c r="R18" s="145" t="s">
        <v>91</v>
      </c>
      <c r="S18" s="146">
        <v>0</v>
      </c>
      <c r="T18" s="19" t="s">
        <v>7779</v>
      </c>
      <c r="U18" s="19" t="s">
        <v>7784</v>
      </c>
      <c r="V18" t="s">
        <v>92</v>
      </c>
    </row>
    <row r="19" spans="1:24" x14ac:dyDescent="0.25">
      <c r="A19" t="s">
        <v>6094</v>
      </c>
      <c r="B19" s="185">
        <v>6</v>
      </c>
      <c r="C19" s="8">
        <v>417</v>
      </c>
      <c r="D19" s="11" t="s">
        <v>7810</v>
      </c>
      <c r="E19" s="11" t="s">
        <v>44</v>
      </c>
      <c r="F19" s="11" t="s">
        <v>54</v>
      </c>
      <c r="G19" s="11" t="s">
        <v>1584</v>
      </c>
      <c r="H19" s="11" t="s">
        <v>6094</v>
      </c>
      <c r="I19" s="19" t="s">
        <v>2249</v>
      </c>
      <c r="J19" s="19" t="s">
        <v>1430</v>
      </c>
      <c r="K19" s="19" t="s">
        <v>6870</v>
      </c>
      <c r="L19" s="19" t="s">
        <v>6959</v>
      </c>
      <c r="M19" s="19" t="s">
        <v>2681</v>
      </c>
      <c r="N19" s="19" t="s">
        <v>2453</v>
      </c>
      <c r="O19" s="19"/>
      <c r="P19" s="19" t="s">
        <v>6790</v>
      </c>
      <c r="Q19" s="19"/>
      <c r="R19" s="19" t="s">
        <v>6769</v>
      </c>
      <c r="S19" s="146">
        <v>0</v>
      </c>
      <c r="T19" s="19" t="s">
        <v>7779</v>
      </c>
      <c r="U19" s="19" t="s">
        <v>7784</v>
      </c>
      <c r="V19" t="s">
        <v>156</v>
      </c>
    </row>
    <row r="20" spans="1:24" x14ac:dyDescent="0.25">
      <c r="A20" t="s">
        <v>6094</v>
      </c>
      <c r="B20" s="185">
        <v>7</v>
      </c>
      <c r="C20" s="8">
        <v>418</v>
      </c>
      <c r="D20" s="11" t="s">
        <v>7810</v>
      </c>
      <c r="E20" s="11" t="s">
        <v>44</v>
      </c>
      <c r="F20" s="11" t="s">
        <v>54</v>
      </c>
      <c r="G20" s="11" t="s">
        <v>1584</v>
      </c>
      <c r="H20" s="11" t="s">
        <v>6094</v>
      </c>
      <c r="I20" s="145" t="s">
        <v>1578</v>
      </c>
      <c r="J20" s="145" t="s">
        <v>1576</v>
      </c>
      <c r="K20" s="145" t="s">
        <v>6871</v>
      </c>
      <c r="L20" s="145" t="s">
        <v>1803</v>
      </c>
      <c r="M20" s="145" t="s">
        <v>1661</v>
      </c>
      <c r="N20" s="145" t="s">
        <v>1660</v>
      </c>
      <c r="O20" s="148" t="s">
        <v>2003</v>
      </c>
      <c r="P20" s="19" t="s">
        <v>6790</v>
      </c>
      <c r="Q20" s="19"/>
      <c r="R20" s="19" t="s">
        <v>6769</v>
      </c>
      <c r="S20" s="146">
        <v>0</v>
      </c>
      <c r="T20" s="19" t="s">
        <v>7779</v>
      </c>
      <c r="U20" s="19" t="s">
        <v>7784</v>
      </c>
      <c r="V20" t="s">
        <v>262</v>
      </c>
    </row>
    <row r="21" spans="1:24" x14ac:dyDescent="0.25">
      <c r="A21" t="s">
        <v>6094</v>
      </c>
      <c r="B21" s="185">
        <v>8</v>
      </c>
      <c r="C21" s="8">
        <v>419</v>
      </c>
      <c r="D21" s="11" t="s">
        <v>7810</v>
      </c>
      <c r="E21" s="11" t="s">
        <v>44</v>
      </c>
      <c r="F21" s="11" t="s">
        <v>54</v>
      </c>
      <c r="G21" s="11" t="s">
        <v>1584</v>
      </c>
      <c r="H21" s="11" t="s">
        <v>6094</v>
      </c>
      <c r="I21" s="145" t="s">
        <v>1579</v>
      </c>
      <c r="J21" s="145" t="s">
        <v>1580</v>
      </c>
      <c r="K21" s="145" t="s">
        <v>6872</v>
      </c>
      <c r="L21" s="145" t="s">
        <v>1800</v>
      </c>
      <c r="M21" s="145" t="s">
        <v>1655</v>
      </c>
      <c r="N21" s="145" t="s">
        <v>1654</v>
      </c>
      <c r="O21" s="145" t="s">
        <v>2000</v>
      </c>
      <c r="P21" s="19" t="s">
        <v>6790</v>
      </c>
      <c r="Q21" s="19"/>
      <c r="R21" s="145" t="s">
        <v>91</v>
      </c>
      <c r="S21" s="146">
        <v>0</v>
      </c>
      <c r="T21" s="19" t="s">
        <v>7779</v>
      </c>
      <c r="U21" s="19" t="s">
        <v>7784</v>
      </c>
      <c r="V21" t="s">
        <v>92</v>
      </c>
    </row>
    <row r="22" spans="1:24" x14ac:dyDescent="0.25">
      <c r="A22" t="s">
        <v>6094</v>
      </c>
      <c r="B22" s="185">
        <v>9</v>
      </c>
      <c r="C22" s="8">
        <v>420</v>
      </c>
      <c r="D22" t="str">
        <f>E22&amp;"."&amp;F22&amp;"."&amp;G22&amp;"."&amp;H22&amp;"."&amp;I22</f>
        <v>EXPERIMENT.MANAGEMENT.CHEMICALS.CHEMICAL_APPLICS.chemical_applic_comment</v>
      </c>
      <c r="E22" t="s">
        <v>44</v>
      </c>
      <c r="F22" t="s">
        <v>54</v>
      </c>
      <c r="G22" t="s">
        <v>1584</v>
      </c>
      <c r="H22" t="s">
        <v>6094</v>
      </c>
      <c r="I22" t="s">
        <v>8089</v>
      </c>
      <c r="J22" t="s">
        <v>1440</v>
      </c>
      <c r="K22" t="s">
        <v>6</v>
      </c>
      <c r="L22" t="s">
        <v>6</v>
      </c>
      <c r="M22" t="s">
        <v>8090</v>
      </c>
      <c r="N22" t="s">
        <v>8091</v>
      </c>
      <c r="R22" t="s">
        <v>91</v>
      </c>
      <c r="S22" s="8">
        <v>0</v>
      </c>
      <c r="T22" s="19" t="s">
        <v>7779</v>
      </c>
      <c r="U22" s="19" t="s">
        <v>7784</v>
      </c>
      <c r="V22" t="s">
        <v>91</v>
      </c>
    </row>
    <row r="23" spans="1:24" x14ac:dyDescent="0.25">
      <c r="A23" t="s">
        <v>1584</v>
      </c>
      <c r="B23" s="185">
        <v>0</v>
      </c>
      <c r="C23" s="8">
        <v>408</v>
      </c>
      <c r="D23" s="11" t="s">
        <v>7813</v>
      </c>
      <c r="E23" s="11" t="s">
        <v>44</v>
      </c>
      <c r="F23" s="11" t="s">
        <v>54</v>
      </c>
      <c r="G23" s="11" t="s">
        <v>1584</v>
      </c>
      <c r="H23" s="11"/>
      <c r="I23" s="145" t="s">
        <v>126</v>
      </c>
      <c r="J23" s="145" t="s">
        <v>1859</v>
      </c>
      <c r="K23" s="145" t="s">
        <v>6867</v>
      </c>
      <c r="L23" s="145" t="s">
        <v>1683</v>
      </c>
      <c r="M23" s="145" t="s">
        <v>338</v>
      </c>
      <c r="N23" s="145" t="s">
        <v>339</v>
      </c>
      <c r="O23" s="148" t="s">
        <v>1872</v>
      </c>
      <c r="P23" s="19" t="s">
        <v>6790</v>
      </c>
      <c r="Q23" s="19"/>
      <c r="R23" t="s">
        <v>6770</v>
      </c>
      <c r="S23" s="8" t="s">
        <v>7778</v>
      </c>
      <c r="T23" t="s">
        <v>7780</v>
      </c>
      <c r="U23" t="s">
        <v>7783</v>
      </c>
      <c r="V23" t="s">
        <v>100</v>
      </c>
    </row>
    <row r="24" spans="1:24" x14ac:dyDescent="0.25">
      <c r="A24" s="140" t="s">
        <v>1584</v>
      </c>
      <c r="B24" s="294">
        <v>1</v>
      </c>
      <c r="C24" s="176">
        <v>0</v>
      </c>
      <c r="D24" s="152"/>
      <c r="E24" s="152"/>
      <c r="F24" s="152"/>
      <c r="G24" s="152"/>
      <c r="H24" s="152"/>
      <c r="I24" s="150" t="s">
        <v>7949</v>
      </c>
      <c r="J24" s="154" t="s">
        <v>1468</v>
      </c>
      <c r="K24" s="168" t="s">
        <v>1667</v>
      </c>
      <c r="L24" s="154" t="s">
        <v>6971</v>
      </c>
      <c r="M24" s="154" t="s">
        <v>6005</v>
      </c>
      <c r="N24" s="154" t="s">
        <v>278</v>
      </c>
      <c r="O24" s="154" t="s">
        <v>1848</v>
      </c>
      <c r="P24" s="168" t="s">
        <v>6790</v>
      </c>
      <c r="Q24" s="168"/>
      <c r="R24" s="154" t="s">
        <v>91</v>
      </c>
      <c r="S24" s="169" t="s">
        <v>7778</v>
      </c>
      <c r="T24" s="168" t="s">
        <v>7780</v>
      </c>
      <c r="U24" s="168" t="s">
        <v>7783</v>
      </c>
      <c r="V24" s="140" t="s">
        <v>91</v>
      </c>
      <c r="W24" s="140"/>
      <c r="X24" s="140"/>
    </row>
    <row r="25" spans="1:24" x14ac:dyDescent="0.25">
      <c r="A25" t="s">
        <v>1584</v>
      </c>
      <c r="B25" s="185">
        <v>2</v>
      </c>
      <c r="C25" s="8">
        <v>409</v>
      </c>
      <c r="D25" s="11" t="s">
        <v>7813</v>
      </c>
      <c r="E25" s="11" t="s">
        <v>44</v>
      </c>
      <c r="F25" s="11" t="s">
        <v>54</v>
      </c>
      <c r="G25" s="11" t="s">
        <v>1584</v>
      </c>
      <c r="H25" s="11"/>
      <c r="I25" s="145" t="s">
        <v>1581</v>
      </c>
      <c r="J25" s="145" t="s">
        <v>5751</v>
      </c>
      <c r="K25" s="145" t="s">
        <v>6865</v>
      </c>
      <c r="L25" s="145" t="s">
        <v>1711</v>
      </c>
      <c r="M25" s="145" t="s">
        <v>1650</v>
      </c>
      <c r="N25" s="145" t="s">
        <v>1648</v>
      </c>
      <c r="O25" s="145" t="s">
        <v>1996</v>
      </c>
      <c r="P25" s="19" t="s">
        <v>6790</v>
      </c>
      <c r="Q25" s="19"/>
      <c r="R25" s="145" t="s">
        <v>91</v>
      </c>
      <c r="S25" s="146" t="s">
        <v>7778</v>
      </c>
      <c r="T25" s="19" t="s">
        <v>7779</v>
      </c>
      <c r="U25" s="19" t="s">
        <v>7783</v>
      </c>
      <c r="V25" t="s">
        <v>91</v>
      </c>
    </row>
    <row r="26" spans="1:24" x14ac:dyDescent="0.25">
      <c r="A26" t="s">
        <v>1584</v>
      </c>
      <c r="B26" s="185">
        <v>3</v>
      </c>
      <c r="C26" s="8">
        <v>410</v>
      </c>
      <c r="D26" s="11" t="s">
        <v>7813</v>
      </c>
      <c r="E26" s="11" t="s">
        <v>44</v>
      </c>
      <c r="F26" s="11" t="s">
        <v>54</v>
      </c>
      <c r="G26" s="11" t="s">
        <v>1584</v>
      </c>
      <c r="H26" s="11"/>
      <c r="I26" s="145" t="s">
        <v>1582</v>
      </c>
      <c r="J26" t="s">
        <v>1440</v>
      </c>
      <c r="M26" t="s">
        <v>1651</v>
      </c>
      <c r="N26" t="s">
        <v>7960</v>
      </c>
      <c r="O26" s="145" t="s">
        <v>1997</v>
      </c>
      <c r="P26" s="19" t="s">
        <v>6790</v>
      </c>
      <c r="Q26" s="19"/>
      <c r="R26" s="145" t="s">
        <v>91</v>
      </c>
      <c r="S26" s="146">
        <v>0</v>
      </c>
      <c r="T26" s="19" t="s">
        <v>7779</v>
      </c>
      <c r="U26" s="19" t="s">
        <v>7784</v>
      </c>
      <c r="V26" t="s">
        <v>91</v>
      </c>
    </row>
    <row r="27" spans="1:24" x14ac:dyDescent="0.25">
      <c r="A27" t="s">
        <v>8148</v>
      </c>
      <c r="B27" s="185">
        <v>-99</v>
      </c>
      <c r="C27" s="8">
        <v>222</v>
      </c>
      <c r="D27" s="11" t="s">
        <v>7823</v>
      </c>
      <c r="E27" s="11" t="s">
        <v>44</v>
      </c>
      <c r="F27" s="11" t="s">
        <v>54</v>
      </c>
      <c r="G27" s="11" t="s">
        <v>57</v>
      </c>
      <c r="H27" s="11"/>
      <c r="I27" s="19" t="s">
        <v>5968</v>
      </c>
      <c r="K27" s="19"/>
      <c r="M27" s="19" t="s">
        <v>6038</v>
      </c>
      <c r="N27" s="19" t="s">
        <v>6039</v>
      </c>
      <c r="P27" s="19" t="s">
        <v>6790</v>
      </c>
      <c r="Q27" s="19"/>
      <c r="R27" s="19" t="s">
        <v>6769</v>
      </c>
      <c r="S27" s="8"/>
      <c r="V27" t="s">
        <v>3302</v>
      </c>
      <c r="W27" s="19"/>
    </row>
    <row r="28" spans="1:24" x14ac:dyDescent="0.25">
      <c r="A28" t="s">
        <v>8148</v>
      </c>
      <c r="B28" s="185">
        <v>-99</v>
      </c>
      <c r="C28" s="8">
        <v>223</v>
      </c>
      <c r="D28" s="11" t="s">
        <v>7823</v>
      </c>
      <c r="E28" s="11" t="s">
        <v>44</v>
      </c>
      <c r="F28" s="11" t="s">
        <v>54</v>
      </c>
      <c r="G28" s="11" t="s">
        <v>57</v>
      </c>
      <c r="H28" s="11"/>
      <c r="I28" s="19" t="s">
        <v>5969</v>
      </c>
      <c r="K28" s="19"/>
      <c r="M28" s="19" t="s">
        <v>6040</v>
      </c>
      <c r="N28" s="19" t="s">
        <v>6041</v>
      </c>
      <c r="P28" s="19" t="s">
        <v>6790</v>
      </c>
      <c r="Q28" s="19"/>
      <c r="R28" s="19" t="s">
        <v>6770</v>
      </c>
      <c r="S28" s="146"/>
      <c r="T28" s="19"/>
      <c r="U28" s="19"/>
      <c r="V28" t="s">
        <v>2494</v>
      </c>
      <c r="W28" s="19"/>
    </row>
    <row r="29" spans="1:24" x14ac:dyDescent="0.25">
      <c r="A29" t="s">
        <v>8148</v>
      </c>
      <c r="B29" s="185">
        <v>0</v>
      </c>
      <c r="C29" s="8">
        <v>218</v>
      </c>
      <c r="D29" s="11" t="s">
        <v>7823</v>
      </c>
      <c r="E29" s="11" t="s">
        <v>44</v>
      </c>
      <c r="F29" s="11" t="s">
        <v>54</v>
      </c>
      <c r="G29" s="11" t="s">
        <v>57</v>
      </c>
      <c r="H29" s="11"/>
      <c r="I29" s="145" t="s">
        <v>121</v>
      </c>
      <c r="J29" s="19" t="s">
        <v>1859</v>
      </c>
      <c r="K29" s="19" t="s">
        <v>7381</v>
      </c>
      <c r="L29" s="145" t="s">
        <v>1683</v>
      </c>
      <c r="M29" s="145" t="s">
        <v>328</v>
      </c>
      <c r="N29" s="145" t="s">
        <v>387</v>
      </c>
      <c r="O29" s="145" t="s">
        <v>1889</v>
      </c>
      <c r="P29" s="19" t="s">
        <v>6790</v>
      </c>
      <c r="Q29" s="19"/>
      <c r="R29" t="s">
        <v>6770</v>
      </c>
      <c r="S29" s="8" t="s">
        <v>7778</v>
      </c>
      <c r="T29" t="s">
        <v>7780</v>
      </c>
      <c r="U29" t="s">
        <v>7783</v>
      </c>
      <c r="V29" t="s">
        <v>100</v>
      </c>
    </row>
    <row r="30" spans="1:24" x14ac:dyDescent="0.25">
      <c r="A30" s="140" t="s">
        <v>8148</v>
      </c>
      <c r="B30" s="294">
        <v>1</v>
      </c>
      <c r="C30" s="176">
        <v>0</v>
      </c>
      <c r="D30" s="152"/>
      <c r="E30" s="152"/>
      <c r="F30" s="152"/>
      <c r="G30" s="152"/>
      <c r="H30" s="152"/>
      <c r="I30" s="154" t="s">
        <v>7949</v>
      </c>
      <c r="J30" s="168" t="s">
        <v>1468</v>
      </c>
      <c r="K30" s="168" t="s">
        <v>1667</v>
      </c>
      <c r="L30" s="154" t="s">
        <v>6971</v>
      </c>
      <c r="M30" s="154" t="s">
        <v>6005</v>
      </c>
      <c r="N30" s="154" t="s">
        <v>278</v>
      </c>
      <c r="O30" s="154" t="s">
        <v>1848</v>
      </c>
      <c r="P30" s="168" t="s">
        <v>6790</v>
      </c>
      <c r="Q30" s="168"/>
      <c r="R30" s="154" t="s">
        <v>91</v>
      </c>
      <c r="S30" s="169" t="s">
        <v>7778</v>
      </c>
      <c r="T30" s="168" t="s">
        <v>7780</v>
      </c>
      <c r="U30" s="168" t="s">
        <v>7783</v>
      </c>
      <c r="V30" s="140" t="s">
        <v>91</v>
      </c>
      <c r="W30" s="140"/>
      <c r="X30" s="140"/>
    </row>
    <row r="31" spans="1:24" x14ac:dyDescent="0.25">
      <c r="A31" t="s">
        <v>8148</v>
      </c>
      <c r="B31" s="185">
        <v>2</v>
      </c>
      <c r="C31" s="8">
        <v>220</v>
      </c>
      <c r="D31" s="11" t="s">
        <v>7823</v>
      </c>
      <c r="E31" s="11" t="s">
        <v>44</v>
      </c>
      <c r="F31" s="11" t="s">
        <v>54</v>
      </c>
      <c r="G31" s="11" t="s">
        <v>57</v>
      </c>
      <c r="H31" s="11"/>
      <c r="I31" s="145" t="s">
        <v>154</v>
      </c>
      <c r="J31" s="19" t="s">
        <v>8208</v>
      </c>
      <c r="K31" s="19" t="s">
        <v>7423</v>
      </c>
      <c r="L31" s="148" t="s">
        <v>7424</v>
      </c>
      <c r="M31" s="145" t="s">
        <v>385</v>
      </c>
      <c r="N31" s="145" t="s">
        <v>386</v>
      </c>
      <c r="O31" s="148" t="s">
        <v>1888</v>
      </c>
      <c r="P31" s="19" t="s">
        <v>6790</v>
      </c>
      <c r="Q31" s="19"/>
      <c r="R31" s="145" t="s">
        <v>153</v>
      </c>
      <c r="S31" s="146" t="s">
        <v>7778</v>
      </c>
      <c r="T31" s="19" t="s">
        <v>7779</v>
      </c>
      <c r="U31" s="19" t="s">
        <v>7783</v>
      </c>
      <c r="V31" t="s">
        <v>153</v>
      </c>
    </row>
    <row r="32" spans="1:24" x14ac:dyDescent="0.25">
      <c r="A32" t="s">
        <v>8148</v>
      </c>
      <c r="B32" s="185">
        <v>3</v>
      </c>
      <c r="C32" s="8">
        <v>221</v>
      </c>
      <c r="D32" s="11" t="s">
        <v>7823</v>
      </c>
      <c r="E32" s="11" t="s">
        <v>44</v>
      </c>
      <c r="F32" s="11" t="s">
        <v>54</v>
      </c>
      <c r="G32" s="11" t="s">
        <v>57</v>
      </c>
      <c r="H32" s="11"/>
      <c r="I32" s="145" t="s">
        <v>155</v>
      </c>
      <c r="J32" s="19" t="s">
        <v>8207</v>
      </c>
      <c r="K32" s="19" t="s">
        <v>7390</v>
      </c>
      <c r="L32" s="145" t="s">
        <v>7047</v>
      </c>
      <c r="M32" s="145" t="s">
        <v>388</v>
      </c>
      <c r="N32" s="145" t="s">
        <v>389</v>
      </c>
      <c r="O32" s="145" t="s">
        <v>1890</v>
      </c>
      <c r="P32" s="19" t="s">
        <v>6790</v>
      </c>
      <c r="Q32" s="19"/>
      <c r="R32" s="145" t="s">
        <v>91</v>
      </c>
      <c r="S32" s="146" t="s">
        <v>7778</v>
      </c>
      <c r="T32" s="19" t="s">
        <v>7779</v>
      </c>
      <c r="U32" s="19" t="s">
        <v>7783</v>
      </c>
      <c r="V32" t="s">
        <v>91</v>
      </c>
    </row>
    <row r="33" spans="1:24" x14ac:dyDescent="0.25">
      <c r="A33" s="140" t="s">
        <v>8148</v>
      </c>
      <c r="B33" s="294">
        <v>4</v>
      </c>
      <c r="C33" s="176">
        <v>0</v>
      </c>
      <c r="D33" s="152"/>
      <c r="E33" s="152"/>
      <c r="F33" s="152"/>
      <c r="G33" s="152"/>
      <c r="H33" s="152"/>
      <c r="I33" s="168" t="s">
        <v>8195</v>
      </c>
      <c r="J33" s="140" t="s">
        <v>8196</v>
      </c>
      <c r="K33" s="168"/>
      <c r="L33" s="140"/>
      <c r="M33" s="168" t="s">
        <v>8197</v>
      </c>
      <c r="N33" s="168" t="s">
        <v>8198</v>
      </c>
      <c r="O33" s="140"/>
      <c r="P33" s="168" t="s">
        <v>8206</v>
      </c>
      <c r="Q33" s="168" t="s">
        <v>6789</v>
      </c>
      <c r="R33" s="168" t="s">
        <v>91</v>
      </c>
      <c r="S33" s="169" t="s">
        <v>7778</v>
      </c>
      <c r="T33" s="168" t="s">
        <v>7779</v>
      </c>
      <c r="U33" s="168" t="s">
        <v>7783</v>
      </c>
      <c r="V33" s="140" t="s">
        <v>91</v>
      </c>
      <c r="W33" s="168"/>
      <c r="X33" s="140"/>
    </row>
    <row r="34" spans="1:24" x14ac:dyDescent="0.25">
      <c r="A34" t="s">
        <v>8148</v>
      </c>
      <c r="B34" s="185">
        <v>6</v>
      </c>
      <c r="C34" s="8">
        <v>224</v>
      </c>
      <c r="D34" s="11" t="s">
        <v>7823</v>
      </c>
      <c r="E34" s="11" t="s">
        <v>44</v>
      </c>
      <c r="F34" s="11" t="s">
        <v>54</v>
      </c>
      <c r="G34" s="11" t="s">
        <v>57</v>
      </c>
      <c r="H34" s="11"/>
      <c r="I34" s="19" t="s">
        <v>2081</v>
      </c>
      <c r="J34" s="19" t="s">
        <v>2782</v>
      </c>
      <c r="K34" s="19" t="s">
        <v>7421</v>
      </c>
      <c r="L34" s="19" t="s">
        <v>7420</v>
      </c>
      <c r="M34" s="19" t="s">
        <v>2579</v>
      </c>
      <c r="N34" s="19" t="s">
        <v>2357</v>
      </c>
      <c r="O34" s="19"/>
      <c r="P34" s="19" t="s">
        <v>2913</v>
      </c>
      <c r="Q34" s="19" t="s">
        <v>6788</v>
      </c>
      <c r="R34" s="19" t="s">
        <v>91</v>
      </c>
      <c r="S34" s="146">
        <v>1</v>
      </c>
      <c r="T34" s="19" t="s">
        <v>7779</v>
      </c>
      <c r="U34" s="19" t="s">
        <v>7784</v>
      </c>
      <c r="V34" t="s">
        <v>92</v>
      </c>
    </row>
    <row r="35" spans="1:24" x14ac:dyDescent="0.25">
      <c r="A35" t="s">
        <v>8148</v>
      </c>
      <c r="B35" s="185">
        <v>7</v>
      </c>
      <c r="C35" s="8">
        <v>226</v>
      </c>
      <c r="D35" s="11" t="s">
        <v>7823</v>
      </c>
      <c r="E35" s="11" t="s">
        <v>44</v>
      </c>
      <c r="F35" s="11" t="s">
        <v>54</v>
      </c>
      <c r="G35" s="11" t="s">
        <v>57</v>
      </c>
      <c r="H35" s="11"/>
      <c r="I35" s="19" t="s">
        <v>2155</v>
      </c>
      <c r="J35" s="19" t="s">
        <v>2783</v>
      </c>
      <c r="K35" s="19" t="s">
        <v>7419</v>
      </c>
      <c r="L35" s="19" t="s">
        <v>7425</v>
      </c>
      <c r="M35" s="19" t="s">
        <v>2581</v>
      </c>
      <c r="N35" s="19" t="s">
        <v>2359</v>
      </c>
      <c r="O35" s="19"/>
      <c r="P35" s="19" t="s">
        <v>6790</v>
      </c>
      <c r="Q35" s="19"/>
      <c r="R35" s="19" t="s">
        <v>6769</v>
      </c>
      <c r="S35" s="146">
        <v>1</v>
      </c>
      <c r="T35" s="19" t="s">
        <v>7779</v>
      </c>
      <c r="U35" s="19" t="s">
        <v>7784</v>
      </c>
      <c r="V35" t="s">
        <v>195</v>
      </c>
    </row>
    <row r="36" spans="1:24" x14ac:dyDescent="0.25">
      <c r="A36" t="s">
        <v>8148</v>
      </c>
      <c r="B36" s="185">
        <v>8</v>
      </c>
      <c r="C36" s="8">
        <v>225</v>
      </c>
      <c r="D36" s="11" t="s">
        <v>7823</v>
      </c>
      <c r="E36" s="11" t="s">
        <v>44</v>
      </c>
      <c r="F36" s="11" t="s">
        <v>54</v>
      </c>
      <c r="G36" s="11" t="s">
        <v>57</v>
      </c>
      <c r="H36" s="11"/>
      <c r="I36" s="19" t="s">
        <v>2154</v>
      </c>
      <c r="J36" s="19" t="s">
        <v>2780</v>
      </c>
      <c r="K36" s="19" t="s">
        <v>7418</v>
      </c>
      <c r="L36" s="19" t="s">
        <v>7426</v>
      </c>
      <c r="M36" s="19" t="s">
        <v>2580</v>
      </c>
      <c r="N36" s="19" t="s">
        <v>2358</v>
      </c>
      <c r="O36" s="19"/>
      <c r="P36" s="19" t="s">
        <v>6790</v>
      </c>
      <c r="Q36" s="19"/>
      <c r="R36" s="19" t="s">
        <v>6769</v>
      </c>
      <c r="S36" s="146">
        <v>1</v>
      </c>
      <c r="T36" s="19" t="s">
        <v>7779</v>
      </c>
      <c r="U36" s="19" t="s">
        <v>7784</v>
      </c>
      <c r="V36" t="s">
        <v>156</v>
      </c>
    </row>
    <row r="37" spans="1:24" x14ac:dyDescent="0.25">
      <c r="A37" t="s">
        <v>8148</v>
      </c>
      <c r="B37" s="185">
        <v>9</v>
      </c>
      <c r="C37" s="8">
        <v>228</v>
      </c>
      <c r="D37" s="11" t="s">
        <v>7823</v>
      </c>
      <c r="E37" s="11" t="s">
        <v>44</v>
      </c>
      <c r="F37" s="11" t="s">
        <v>54</v>
      </c>
      <c r="G37" s="11" t="s">
        <v>57</v>
      </c>
      <c r="H37" s="11"/>
      <c r="I37" s="19" t="s">
        <v>2157</v>
      </c>
      <c r="J37" s="19" t="s">
        <v>7046</v>
      </c>
      <c r="K37" s="19" t="s">
        <v>7417</v>
      </c>
      <c r="L37" s="19" t="s">
        <v>7416</v>
      </c>
      <c r="M37" s="19" t="s">
        <v>2583</v>
      </c>
      <c r="N37" s="19" t="s">
        <v>2361</v>
      </c>
      <c r="O37" s="19"/>
      <c r="P37" s="19" t="s">
        <v>6790</v>
      </c>
      <c r="Q37" s="19"/>
      <c r="R37" s="19" t="s">
        <v>6769</v>
      </c>
      <c r="S37" s="146">
        <v>1</v>
      </c>
      <c r="T37" s="19" t="s">
        <v>7779</v>
      </c>
      <c r="U37" s="19" t="s">
        <v>7784</v>
      </c>
      <c r="V37" t="s">
        <v>262</v>
      </c>
    </row>
    <row r="38" spans="1:24" x14ac:dyDescent="0.25">
      <c r="A38" t="s">
        <v>8148</v>
      </c>
      <c r="B38" s="185">
        <v>10</v>
      </c>
      <c r="C38" s="8">
        <v>227</v>
      </c>
      <c r="D38" s="11" t="s">
        <v>7823</v>
      </c>
      <c r="E38" s="11" t="s">
        <v>44</v>
      </c>
      <c r="F38" s="11" t="s">
        <v>54</v>
      </c>
      <c r="G38" s="11" t="s">
        <v>57</v>
      </c>
      <c r="H38" s="11"/>
      <c r="I38" s="19" t="s">
        <v>2156</v>
      </c>
      <c r="J38" s="19" t="s">
        <v>2778</v>
      </c>
      <c r="K38" s="19" t="s">
        <v>7411</v>
      </c>
      <c r="L38" s="19" t="s">
        <v>7415</v>
      </c>
      <c r="M38" s="19" t="s">
        <v>2582</v>
      </c>
      <c r="N38" s="19" t="s">
        <v>2360</v>
      </c>
      <c r="O38" s="19"/>
      <c r="P38" s="19" t="s">
        <v>6790</v>
      </c>
      <c r="Q38" s="19"/>
      <c r="R38" s="19" t="s">
        <v>6769</v>
      </c>
      <c r="S38" s="146">
        <v>1</v>
      </c>
      <c r="T38" s="19" t="s">
        <v>7779</v>
      </c>
      <c r="U38" s="19" t="s">
        <v>7784</v>
      </c>
      <c r="V38" t="s">
        <v>195</v>
      </c>
    </row>
    <row r="39" spans="1:24" x14ac:dyDescent="0.25">
      <c r="A39" t="s">
        <v>8148</v>
      </c>
      <c r="B39" s="185">
        <v>11</v>
      </c>
      <c r="C39" s="8">
        <v>229</v>
      </c>
      <c r="D39" s="11" t="s">
        <v>7823</v>
      </c>
      <c r="E39" s="11" t="s">
        <v>44</v>
      </c>
      <c r="F39" s="11" t="s">
        <v>54</v>
      </c>
      <c r="G39" s="11" t="s">
        <v>57</v>
      </c>
      <c r="H39" s="11"/>
      <c r="I39" s="19" t="s">
        <v>2158</v>
      </c>
      <c r="J39" s="19" t="s">
        <v>2774</v>
      </c>
      <c r="K39" s="19" t="s">
        <v>7774</v>
      </c>
      <c r="L39" s="19" t="s">
        <v>7414</v>
      </c>
      <c r="M39" s="19" t="s">
        <v>2584</v>
      </c>
      <c r="N39" s="19" t="s">
        <v>2362</v>
      </c>
      <c r="O39" s="19"/>
      <c r="P39" s="19" t="s">
        <v>6790</v>
      </c>
      <c r="Q39" s="19"/>
      <c r="R39" s="19" t="s">
        <v>6769</v>
      </c>
      <c r="S39" s="146">
        <v>1</v>
      </c>
      <c r="T39" s="19" t="s">
        <v>7779</v>
      </c>
      <c r="U39" s="19" t="s">
        <v>7784</v>
      </c>
      <c r="V39" t="s">
        <v>195</v>
      </c>
    </row>
    <row r="40" spans="1:24" x14ac:dyDescent="0.25">
      <c r="A40" t="s">
        <v>8148</v>
      </c>
      <c r="B40" s="185">
        <v>12</v>
      </c>
      <c r="C40" s="8">
        <v>230</v>
      </c>
      <c r="D40" s="11" t="s">
        <v>7823</v>
      </c>
      <c r="E40" s="11" t="s">
        <v>44</v>
      </c>
      <c r="F40" s="11" t="s">
        <v>54</v>
      </c>
      <c r="G40" s="11" t="s">
        <v>57</v>
      </c>
      <c r="H40" s="11"/>
      <c r="I40" s="19" t="s">
        <v>2159</v>
      </c>
      <c r="J40" s="19" t="s">
        <v>2775</v>
      </c>
      <c r="K40" s="19" t="s">
        <v>7773</v>
      </c>
      <c r="L40" s="19" t="s">
        <v>7413</v>
      </c>
      <c r="M40" s="19" t="s">
        <v>2585</v>
      </c>
      <c r="N40" s="19" t="s">
        <v>2363</v>
      </c>
      <c r="O40" s="19"/>
      <c r="P40" s="19" t="s">
        <v>6790</v>
      </c>
      <c r="Q40" s="19"/>
      <c r="R40" s="19" t="s">
        <v>6769</v>
      </c>
      <c r="S40" s="146">
        <v>0</v>
      </c>
      <c r="T40" s="19" t="s">
        <v>7779</v>
      </c>
      <c r="U40" s="19" t="s">
        <v>7784</v>
      </c>
      <c r="V40" t="s">
        <v>195</v>
      </c>
    </row>
    <row r="41" spans="1:24" x14ac:dyDescent="0.25">
      <c r="A41" t="s">
        <v>8148</v>
      </c>
      <c r="B41" s="185">
        <v>13</v>
      </c>
      <c r="C41" s="8">
        <v>231</v>
      </c>
      <c r="D41" s="11" t="s">
        <v>7823</v>
      </c>
      <c r="E41" s="11" t="s">
        <v>44</v>
      </c>
      <c r="F41" s="11" t="s">
        <v>54</v>
      </c>
      <c r="G41" s="11" t="s">
        <v>57</v>
      </c>
      <c r="H41" s="11"/>
      <c r="I41" s="19" t="s">
        <v>2160</v>
      </c>
      <c r="J41" s="19" t="s">
        <v>2776</v>
      </c>
      <c r="K41" s="19" t="s">
        <v>7772</v>
      </c>
      <c r="L41" s="19" t="s">
        <v>7412</v>
      </c>
      <c r="M41" s="19" t="s">
        <v>2586</v>
      </c>
      <c r="N41" s="19" t="s">
        <v>2364</v>
      </c>
      <c r="O41" s="19"/>
      <c r="P41" s="19" t="s">
        <v>6790</v>
      </c>
      <c r="Q41" s="19"/>
      <c r="R41" s="19" t="s">
        <v>6769</v>
      </c>
      <c r="S41" s="146">
        <v>0</v>
      </c>
      <c r="T41" s="19" t="s">
        <v>7779</v>
      </c>
      <c r="U41" s="19" t="s">
        <v>7784</v>
      </c>
      <c r="V41" t="s">
        <v>195</v>
      </c>
    </row>
    <row r="42" spans="1:24" x14ac:dyDescent="0.25">
      <c r="A42" t="s">
        <v>8148</v>
      </c>
      <c r="B42" s="185">
        <v>14</v>
      </c>
      <c r="C42" s="8">
        <v>232</v>
      </c>
      <c r="D42" s="11" t="s">
        <v>7823</v>
      </c>
      <c r="E42" s="11" t="s">
        <v>44</v>
      </c>
      <c r="F42" s="11" t="s">
        <v>54</v>
      </c>
      <c r="G42" s="11" t="s">
        <v>57</v>
      </c>
      <c r="H42" s="11"/>
      <c r="I42" s="19" t="s">
        <v>2161</v>
      </c>
      <c r="J42" s="19" t="s">
        <v>2777</v>
      </c>
      <c r="K42" s="19" t="s">
        <v>7771</v>
      </c>
      <c r="L42" s="19" t="s">
        <v>7406</v>
      </c>
      <c r="M42" s="19" t="s">
        <v>2587</v>
      </c>
      <c r="N42" s="19" t="s">
        <v>2365</v>
      </c>
      <c r="O42" s="19"/>
      <c r="P42" s="19" t="s">
        <v>6790</v>
      </c>
      <c r="Q42" s="19"/>
      <c r="R42" s="19" t="s">
        <v>6769</v>
      </c>
      <c r="S42" s="146">
        <v>0</v>
      </c>
      <c r="T42" s="19" t="s">
        <v>7779</v>
      </c>
      <c r="U42" s="19" t="s">
        <v>7784</v>
      </c>
      <c r="V42" t="s">
        <v>195</v>
      </c>
    </row>
    <row r="43" spans="1:24" x14ac:dyDescent="0.25">
      <c r="A43" t="s">
        <v>8148</v>
      </c>
      <c r="B43" s="185">
        <v>15</v>
      </c>
      <c r="C43" s="8">
        <v>233</v>
      </c>
      <c r="D43" s="11" t="s">
        <v>7823</v>
      </c>
      <c r="E43" s="11" t="s">
        <v>44</v>
      </c>
      <c r="F43" s="11" t="s">
        <v>54</v>
      </c>
      <c r="G43" s="11" t="s">
        <v>57</v>
      </c>
      <c r="H43" s="11"/>
      <c r="I43" s="19" t="s">
        <v>2162</v>
      </c>
      <c r="J43" s="19" t="s">
        <v>2784</v>
      </c>
      <c r="K43" s="19" t="s">
        <v>7405</v>
      </c>
      <c r="L43" s="19" t="s">
        <v>7404</v>
      </c>
      <c r="M43" s="19" t="s">
        <v>2588</v>
      </c>
      <c r="N43" s="19" t="s">
        <v>2366</v>
      </c>
      <c r="O43" s="19"/>
      <c r="P43" s="19" t="s">
        <v>6790</v>
      </c>
      <c r="Q43" s="19"/>
      <c r="R43" s="19" t="s">
        <v>6769</v>
      </c>
      <c r="S43" s="146">
        <v>0</v>
      </c>
      <c r="T43" s="19" t="s">
        <v>7779</v>
      </c>
      <c r="U43" s="19" t="s">
        <v>7784</v>
      </c>
      <c r="V43" t="s">
        <v>262</v>
      </c>
    </row>
    <row r="44" spans="1:24" x14ac:dyDescent="0.25">
      <c r="A44" t="s">
        <v>8148</v>
      </c>
      <c r="B44" s="185">
        <v>16</v>
      </c>
      <c r="C44" s="8">
        <v>234</v>
      </c>
      <c r="D44" s="11" t="s">
        <v>7823</v>
      </c>
      <c r="E44" s="11" t="s">
        <v>44</v>
      </c>
      <c r="F44" s="11" t="s">
        <v>54</v>
      </c>
      <c r="G44" s="11" t="s">
        <v>57</v>
      </c>
      <c r="H44" s="11"/>
      <c r="I44" s="19" t="s">
        <v>2163</v>
      </c>
      <c r="J44" s="19" t="s">
        <v>2785</v>
      </c>
      <c r="K44" s="19" t="s">
        <v>7402</v>
      </c>
      <c r="L44" s="19" t="s">
        <v>7403</v>
      </c>
      <c r="M44" s="19" t="s">
        <v>2589</v>
      </c>
      <c r="N44" s="19" t="s">
        <v>2367</v>
      </c>
      <c r="O44" s="19"/>
      <c r="P44" s="19" t="s">
        <v>6790</v>
      </c>
      <c r="Q44" s="19"/>
      <c r="R44" s="19" t="s">
        <v>6769</v>
      </c>
      <c r="S44" s="146">
        <v>0</v>
      </c>
      <c r="T44" s="19" t="s">
        <v>7779</v>
      </c>
      <c r="U44" s="19" t="s">
        <v>7784</v>
      </c>
      <c r="V44" t="s">
        <v>262</v>
      </c>
    </row>
    <row r="45" spans="1:24" ht="16.5" x14ac:dyDescent="0.25">
      <c r="A45" t="s">
        <v>8148</v>
      </c>
      <c r="B45" s="185">
        <v>23</v>
      </c>
      <c r="C45" s="8">
        <v>243</v>
      </c>
      <c r="D45" s="11" t="s">
        <v>7823</v>
      </c>
      <c r="E45" s="11" t="s">
        <v>44</v>
      </c>
      <c r="F45" s="11" t="s">
        <v>54</v>
      </c>
      <c r="G45" s="11" t="s">
        <v>57</v>
      </c>
      <c r="H45" s="11"/>
      <c r="I45" s="19" t="s">
        <v>2170</v>
      </c>
      <c r="J45" s="19" t="s">
        <v>8527</v>
      </c>
      <c r="K45" s="19" t="s">
        <v>7393</v>
      </c>
      <c r="L45" s="163" t="s">
        <v>7053</v>
      </c>
      <c r="M45" s="19" t="s">
        <v>2596</v>
      </c>
      <c r="N45" s="19" t="s">
        <v>2374</v>
      </c>
      <c r="O45" s="19"/>
      <c r="P45" s="19" t="s">
        <v>6790</v>
      </c>
      <c r="Q45" s="19"/>
      <c r="R45" s="19" t="s">
        <v>6769</v>
      </c>
      <c r="S45" s="146">
        <v>0</v>
      </c>
      <c r="T45" s="19" t="s">
        <v>7779</v>
      </c>
      <c r="U45" s="19" t="s">
        <v>7784</v>
      </c>
      <c r="V45" t="s">
        <v>2495</v>
      </c>
    </row>
    <row r="46" spans="1:24" x14ac:dyDescent="0.25">
      <c r="A46" t="s">
        <v>8148</v>
      </c>
      <c r="B46" s="185">
        <v>24</v>
      </c>
      <c r="C46" s="8">
        <v>244</v>
      </c>
      <c r="D46" s="11" t="s">
        <v>7823</v>
      </c>
      <c r="E46" s="11" t="s">
        <v>44</v>
      </c>
      <c r="F46" s="11" t="s">
        <v>54</v>
      </c>
      <c r="G46" s="11" t="s">
        <v>57</v>
      </c>
      <c r="H46" s="11"/>
      <c r="I46" s="19" t="s">
        <v>2171</v>
      </c>
      <c r="J46" s="19" t="s">
        <v>2793</v>
      </c>
      <c r="K46" s="19" t="s">
        <v>7392</v>
      </c>
      <c r="L46" s="163" t="s">
        <v>7054</v>
      </c>
      <c r="M46" s="19" t="s">
        <v>2597</v>
      </c>
      <c r="N46" s="19" t="s">
        <v>2375</v>
      </c>
      <c r="O46" s="19"/>
      <c r="P46" s="19" t="s">
        <v>6790</v>
      </c>
      <c r="Q46" s="19"/>
      <c r="R46" s="19" t="s">
        <v>6769</v>
      </c>
      <c r="S46" s="146">
        <v>0</v>
      </c>
      <c r="T46" s="19" t="s">
        <v>7779</v>
      </c>
      <c r="U46" s="19" t="s">
        <v>7784</v>
      </c>
      <c r="V46" t="s">
        <v>100</v>
      </c>
    </row>
    <row r="47" spans="1:24" x14ac:dyDescent="0.25">
      <c r="A47" t="s">
        <v>8148</v>
      </c>
      <c r="B47" s="185">
        <v>25</v>
      </c>
      <c r="C47" s="8">
        <v>245</v>
      </c>
      <c r="D47" s="11" t="s">
        <v>7823</v>
      </c>
      <c r="E47" s="11" t="s">
        <v>44</v>
      </c>
      <c r="F47" s="11" t="s">
        <v>54</v>
      </c>
      <c r="G47" s="11" t="s">
        <v>57</v>
      </c>
      <c r="H47" s="11"/>
      <c r="I47" s="19" t="s">
        <v>2172</v>
      </c>
      <c r="J47" s="19" t="s">
        <v>2795</v>
      </c>
      <c r="K47" s="19" t="s">
        <v>7391</v>
      </c>
      <c r="L47" s="163" t="s">
        <v>7055</v>
      </c>
      <c r="M47" s="19" t="s">
        <v>2598</v>
      </c>
      <c r="N47" s="19" t="s">
        <v>2376</v>
      </c>
      <c r="O47" s="19"/>
      <c r="P47" s="19" t="s">
        <v>6790</v>
      </c>
      <c r="Q47" s="19"/>
      <c r="R47" s="19" t="s">
        <v>6769</v>
      </c>
      <c r="S47" s="146">
        <v>0</v>
      </c>
      <c r="T47" s="19" t="s">
        <v>7779</v>
      </c>
      <c r="U47" s="19" t="s">
        <v>7784</v>
      </c>
      <c r="V47" t="s">
        <v>262</v>
      </c>
    </row>
    <row r="48" spans="1:24" x14ac:dyDescent="0.25">
      <c r="A48" t="s">
        <v>8148</v>
      </c>
      <c r="B48" s="185">
        <v>26</v>
      </c>
      <c r="C48" s="8">
        <v>246</v>
      </c>
      <c r="D48" s="11" t="s">
        <v>7823</v>
      </c>
      <c r="E48" s="11" t="s">
        <v>44</v>
      </c>
      <c r="F48" s="11" t="s">
        <v>54</v>
      </c>
      <c r="G48" s="11" t="s">
        <v>57</v>
      </c>
      <c r="H48" s="11"/>
      <c r="I48" t="s">
        <v>6814</v>
      </c>
      <c r="J48" s="145" t="s">
        <v>1440</v>
      </c>
      <c r="K48" s="19" t="s">
        <v>7427</v>
      </c>
      <c r="L48" s="145" t="s">
        <v>1709</v>
      </c>
      <c r="M48" s="145" t="s">
        <v>7936</v>
      </c>
      <c r="N48" s="145" t="s">
        <v>8135</v>
      </c>
      <c r="O48" s="145"/>
      <c r="P48" s="19" t="s">
        <v>6790</v>
      </c>
      <c r="Q48" s="19"/>
      <c r="R48" s="145" t="s">
        <v>91</v>
      </c>
      <c r="S48" s="146">
        <v>0</v>
      </c>
      <c r="T48" s="19" t="s">
        <v>7779</v>
      </c>
      <c r="U48" s="19" t="s">
        <v>7784</v>
      </c>
      <c r="V48" t="s">
        <v>91</v>
      </c>
    </row>
    <row r="49" spans="1:24" s="79" customFormat="1" x14ac:dyDescent="0.25">
      <c r="A49" s="259" t="s">
        <v>8256</v>
      </c>
      <c r="B49" s="290">
        <v>0</v>
      </c>
      <c r="C49" s="260"/>
      <c r="D49" s="261"/>
      <c r="E49" s="261"/>
      <c r="F49" s="261"/>
      <c r="G49" s="261"/>
      <c r="H49" s="261"/>
      <c r="I49" s="262" t="s">
        <v>8254</v>
      </c>
      <c r="J49" s="177" t="s">
        <v>8251</v>
      </c>
      <c r="K49" s="177"/>
      <c r="L49" s="262"/>
      <c r="M49" s="262" t="s">
        <v>8150</v>
      </c>
      <c r="N49" s="262" t="s">
        <v>8252</v>
      </c>
      <c r="O49" s="262"/>
      <c r="P49" s="177" t="s">
        <v>6790</v>
      </c>
      <c r="Q49" s="177"/>
      <c r="R49" s="262" t="s">
        <v>6770</v>
      </c>
      <c r="S49" s="263" t="s">
        <v>7778</v>
      </c>
      <c r="T49" s="177" t="s">
        <v>7780</v>
      </c>
      <c r="U49" s="177" t="s">
        <v>7783</v>
      </c>
      <c r="V49" s="259" t="s">
        <v>92</v>
      </c>
      <c r="W49" s="259"/>
      <c r="X49" s="259"/>
    </row>
    <row r="50" spans="1:24" s="79" customFormat="1" x14ac:dyDescent="0.25">
      <c r="A50" s="259" t="s">
        <v>8256</v>
      </c>
      <c r="B50" s="290">
        <v>1</v>
      </c>
      <c r="C50" s="260"/>
      <c r="D50" s="261"/>
      <c r="E50" s="261"/>
      <c r="F50" s="261"/>
      <c r="G50" s="261"/>
      <c r="H50" s="261"/>
      <c r="I50" s="262" t="s">
        <v>7949</v>
      </c>
      <c r="J50" s="177" t="s">
        <v>1468</v>
      </c>
      <c r="K50" s="177" t="s">
        <v>1667</v>
      </c>
      <c r="L50" s="262" t="s">
        <v>6971</v>
      </c>
      <c r="M50" s="262" t="s">
        <v>6005</v>
      </c>
      <c r="N50" s="262" t="s">
        <v>278</v>
      </c>
      <c r="O50" s="262" t="s">
        <v>1848</v>
      </c>
      <c r="P50" s="177" t="s">
        <v>6790</v>
      </c>
      <c r="Q50" s="177"/>
      <c r="R50" s="262" t="s">
        <v>91</v>
      </c>
      <c r="S50" s="263" t="s">
        <v>7778</v>
      </c>
      <c r="T50" s="177" t="s">
        <v>7780</v>
      </c>
      <c r="U50" s="177" t="s">
        <v>7783</v>
      </c>
      <c r="V50" s="259" t="s">
        <v>91</v>
      </c>
      <c r="W50" s="259"/>
      <c r="X50" s="259"/>
    </row>
    <row r="51" spans="1:24" s="79" customFormat="1" x14ac:dyDescent="0.25">
      <c r="A51" s="79" t="s">
        <v>8256</v>
      </c>
      <c r="B51" s="277">
        <v>2</v>
      </c>
      <c r="C51" s="265">
        <v>17</v>
      </c>
      <c r="D51" s="266" t="s">
        <v>7875</v>
      </c>
      <c r="E51" s="266" t="s">
        <v>44</v>
      </c>
      <c r="F51" s="266" t="s">
        <v>45</v>
      </c>
      <c r="G51" s="266" t="s">
        <v>46</v>
      </c>
      <c r="H51" s="266"/>
      <c r="I51" s="164" t="s">
        <v>3136</v>
      </c>
      <c r="J51" s="164" t="s">
        <v>5722</v>
      </c>
      <c r="K51" s="79" t="s">
        <v>6900</v>
      </c>
      <c r="L51" s="301" t="s">
        <v>6900</v>
      </c>
      <c r="M51" s="79" t="s">
        <v>3211</v>
      </c>
      <c r="N51" s="79" t="s">
        <v>3212</v>
      </c>
      <c r="P51" s="164" t="s">
        <v>6790</v>
      </c>
      <c r="Q51" s="164"/>
      <c r="R51" s="79" t="s">
        <v>6769</v>
      </c>
      <c r="S51" s="265">
        <v>0</v>
      </c>
      <c r="T51" s="79" t="s">
        <v>7780</v>
      </c>
      <c r="U51" s="79" t="s">
        <v>7783</v>
      </c>
      <c r="V51" s="269" t="s">
        <v>3302</v>
      </c>
    </row>
    <row r="52" spans="1:24" s="79" customFormat="1" x14ac:dyDescent="0.25">
      <c r="A52" s="259" t="s">
        <v>8256</v>
      </c>
      <c r="B52" s="290">
        <v>3</v>
      </c>
      <c r="C52" s="260"/>
      <c r="D52" s="261"/>
      <c r="E52" s="261"/>
      <c r="F52" s="261"/>
      <c r="G52" s="261"/>
      <c r="H52" s="261"/>
      <c r="I52" s="262" t="s">
        <v>3141</v>
      </c>
      <c r="J52" s="177" t="s">
        <v>8153</v>
      </c>
      <c r="K52" s="177"/>
      <c r="L52" s="262"/>
      <c r="M52" s="262" t="s">
        <v>8154</v>
      </c>
      <c r="N52" s="262" t="s">
        <v>8155</v>
      </c>
      <c r="O52" s="262"/>
      <c r="P52" s="275" t="s">
        <v>8152</v>
      </c>
      <c r="Q52" s="177" t="s">
        <v>6789</v>
      </c>
      <c r="R52" s="262" t="s">
        <v>91</v>
      </c>
      <c r="S52" s="263" t="s">
        <v>7778</v>
      </c>
      <c r="T52" s="177" t="s">
        <v>7780</v>
      </c>
      <c r="U52" s="177" t="s">
        <v>7783</v>
      </c>
      <c r="V52" s="259" t="s">
        <v>92</v>
      </c>
      <c r="W52" s="259"/>
      <c r="X52" s="259"/>
    </row>
    <row r="53" spans="1:24" s="79" customFormat="1" x14ac:dyDescent="0.25">
      <c r="A53" s="259" t="s">
        <v>8256</v>
      </c>
      <c r="B53" s="290">
        <v>4</v>
      </c>
      <c r="C53" s="260"/>
      <c r="D53" s="261"/>
      <c r="E53" s="261"/>
      <c r="F53" s="261"/>
      <c r="G53" s="261"/>
      <c r="H53" s="261"/>
      <c r="I53" s="262" t="s">
        <v>7907</v>
      </c>
      <c r="J53" s="177" t="s">
        <v>8249</v>
      </c>
      <c r="K53" s="177"/>
      <c r="L53" s="262"/>
      <c r="M53" s="262" t="s">
        <v>351</v>
      </c>
      <c r="N53" s="262" t="s">
        <v>8315</v>
      </c>
      <c r="O53" s="262"/>
      <c r="P53" s="275" t="s">
        <v>8152</v>
      </c>
      <c r="Q53" s="177" t="s">
        <v>6788</v>
      </c>
      <c r="R53" s="262" t="s">
        <v>91</v>
      </c>
      <c r="S53" s="263" t="s">
        <v>7778</v>
      </c>
      <c r="T53" s="177" t="s">
        <v>7780</v>
      </c>
      <c r="U53" s="177" t="s">
        <v>7783</v>
      </c>
      <c r="V53" s="259" t="s">
        <v>92</v>
      </c>
      <c r="W53" s="259"/>
      <c r="X53" s="259"/>
    </row>
    <row r="54" spans="1:24" s="79" customFormat="1" x14ac:dyDescent="0.25">
      <c r="A54" s="79" t="s">
        <v>8256</v>
      </c>
      <c r="B54" s="277">
        <v>5</v>
      </c>
      <c r="C54" s="265">
        <v>135</v>
      </c>
      <c r="D54" s="266" t="s">
        <v>7811</v>
      </c>
      <c r="E54" s="266" t="s">
        <v>44</v>
      </c>
      <c r="F54" s="266" t="s">
        <v>54</v>
      </c>
      <c r="G54" s="266" t="s">
        <v>55</v>
      </c>
      <c r="H54" s="266"/>
      <c r="I54" s="219" t="s">
        <v>137</v>
      </c>
      <c r="J54" s="164" t="s">
        <v>1491</v>
      </c>
      <c r="K54" s="164" t="s">
        <v>7364</v>
      </c>
      <c r="L54" s="219" t="s">
        <v>7017</v>
      </c>
      <c r="M54" s="219" t="s">
        <v>359</v>
      </c>
      <c r="N54" s="219" t="s">
        <v>360</v>
      </c>
      <c r="O54" s="219" t="s">
        <v>1876</v>
      </c>
      <c r="P54" s="164" t="s">
        <v>2914</v>
      </c>
      <c r="Q54" s="164" t="s">
        <v>6789</v>
      </c>
      <c r="R54" s="219" t="s">
        <v>91</v>
      </c>
      <c r="S54" s="165">
        <v>0</v>
      </c>
      <c r="T54" s="164" t="s">
        <v>7780</v>
      </c>
      <c r="U54" s="164" t="s">
        <v>7783</v>
      </c>
      <c r="V54" s="79" t="s">
        <v>92</v>
      </c>
    </row>
    <row r="55" spans="1:24" x14ac:dyDescent="0.25">
      <c r="A55" t="s">
        <v>52</v>
      </c>
      <c r="B55" s="185">
        <v>-99</v>
      </c>
      <c r="C55" s="8">
        <v>508</v>
      </c>
      <c r="D55" s="162" t="s">
        <v>7837</v>
      </c>
      <c r="E55" s="162" t="s">
        <v>7888</v>
      </c>
      <c r="F55" s="162" t="s">
        <v>67</v>
      </c>
      <c r="G55" s="162" t="s">
        <v>52</v>
      </c>
      <c r="H55" s="162"/>
      <c r="I55" t="s">
        <v>8483</v>
      </c>
      <c r="M55" s="147" t="s">
        <v>4113</v>
      </c>
      <c r="N55" s="10" t="s">
        <v>7961</v>
      </c>
      <c r="P55" s="19" t="s">
        <v>6790</v>
      </c>
      <c r="Q55" s="19"/>
      <c r="R55" s="145" t="s">
        <v>6770</v>
      </c>
      <c r="S55" s="146" t="s">
        <v>7778</v>
      </c>
      <c r="T55" s="19" t="s">
        <v>7779</v>
      </c>
      <c r="U55" s="19"/>
      <c r="V55" t="s">
        <v>100</v>
      </c>
    </row>
    <row r="56" spans="1:24" x14ac:dyDescent="0.25">
      <c r="A56" t="s">
        <v>52</v>
      </c>
      <c r="B56" s="185">
        <v>-99</v>
      </c>
      <c r="C56" s="8">
        <v>509</v>
      </c>
      <c r="D56" s="162" t="s">
        <v>7837</v>
      </c>
      <c r="E56" s="162" t="s">
        <v>7888</v>
      </c>
      <c r="F56" s="162" t="s">
        <v>67</v>
      </c>
      <c r="G56" s="162" t="s">
        <v>52</v>
      </c>
      <c r="H56" s="162"/>
      <c r="I56" s="26" t="s">
        <v>3315</v>
      </c>
      <c r="J56" s="147"/>
      <c r="M56" s="147" t="s">
        <v>4114</v>
      </c>
      <c r="N56" s="147" t="s">
        <v>310</v>
      </c>
      <c r="P56" s="19" t="s">
        <v>6790</v>
      </c>
      <c r="Q56" s="19"/>
      <c r="R56" t="s">
        <v>91</v>
      </c>
      <c r="S56" s="8">
        <v>0</v>
      </c>
      <c r="T56" t="s">
        <v>7779</v>
      </c>
      <c r="V56" t="s">
        <v>91</v>
      </c>
    </row>
    <row r="57" spans="1:24" x14ac:dyDescent="0.25">
      <c r="A57" t="s">
        <v>52</v>
      </c>
      <c r="B57" s="185">
        <v>-99</v>
      </c>
      <c r="C57" s="8">
        <v>510</v>
      </c>
      <c r="D57" s="162" t="s">
        <v>7837</v>
      </c>
      <c r="E57" s="162" t="s">
        <v>7888</v>
      </c>
      <c r="F57" s="162" t="s">
        <v>67</v>
      </c>
      <c r="G57" s="162" t="s">
        <v>52</v>
      </c>
      <c r="H57" s="162"/>
      <c r="I57" t="s">
        <v>7952</v>
      </c>
      <c r="J57" s="147"/>
      <c r="M57" t="s">
        <v>4115</v>
      </c>
      <c r="N57" s="147" t="s">
        <v>3301</v>
      </c>
      <c r="P57" s="19" t="s">
        <v>6790</v>
      </c>
      <c r="Q57" s="19"/>
      <c r="R57" t="s">
        <v>91</v>
      </c>
      <c r="S57" s="8">
        <v>0</v>
      </c>
      <c r="T57" t="s">
        <v>7779</v>
      </c>
      <c r="V57" t="s">
        <v>91</v>
      </c>
    </row>
    <row r="58" spans="1:24" x14ac:dyDescent="0.25">
      <c r="A58" s="183" t="s">
        <v>52</v>
      </c>
      <c r="B58" s="293">
        <v>-99</v>
      </c>
      <c r="C58" s="8">
        <v>634</v>
      </c>
      <c r="D58" s="162" t="s">
        <v>7848</v>
      </c>
      <c r="E58" s="162" t="s">
        <v>74</v>
      </c>
      <c r="F58" s="162" t="s">
        <v>7792</v>
      </c>
      <c r="G58" s="162" t="s">
        <v>52</v>
      </c>
      <c r="H58" s="162"/>
      <c r="I58" t="s">
        <v>8484</v>
      </c>
      <c r="M58" t="s">
        <v>4266</v>
      </c>
      <c r="N58" t="s">
        <v>292</v>
      </c>
      <c r="P58" s="19" t="s">
        <v>6790</v>
      </c>
      <c r="Q58" s="19"/>
      <c r="R58" s="145" t="s">
        <v>6770</v>
      </c>
      <c r="S58" s="146" t="s">
        <v>7778</v>
      </c>
      <c r="T58" s="19" t="s">
        <v>7780</v>
      </c>
      <c r="U58" s="19"/>
      <c r="V58" t="s">
        <v>100</v>
      </c>
    </row>
    <row r="59" spans="1:24" x14ac:dyDescent="0.25">
      <c r="A59" s="183" t="s">
        <v>52</v>
      </c>
      <c r="B59" s="293">
        <v>-99</v>
      </c>
      <c r="C59" s="8">
        <v>635</v>
      </c>
      <c r="D59" s="162" t="s">
        <v>7846</v>
      </c>
      <c r="E59" s="162" t="s">
        <v>74</v>
      </c>
      <c r="F59" s="162" t="s">
        <v>7792</v>
      </c>
      <c r="G59" s="162" t="s">
        <v>52</v>
      </c>
      <c r="H59" s="162"/>
      <c r="I59" t="s">
        <v>3393</v>
      </c>
      <c r="J59" s="147"/>
      <c r="M59" t="s">
        <v>4267</v>
      </c>
      <c r="N59" t="s">
        <v>310</v>
      </c>
      <c r="P59" s="19" t="s">
        <v>6790</v>
      </c>
      <c r="Q59" s="19"/>
      <c r="R59" t="s">
        <v>91</v>
      </c>
      <c r="S59" s="8">
        <v>0</v>
      </c>
      <c r="T59" t="s">
        <v>7779</v>
      </c>
      <c r="V59" t="s">
        <v>91</v>
      </c>
    </row>
    <row r="60" spans="1:24" x14ac:dyDescent="0.25">
      <c r="A60" s="183" t="s">
        <v>52</v>
      </c>
      <c r="B60" s="293">
        <v>-99</v>
      </c>
      <c r="C60" s="8">
        <v>636</v>
      </c>
      <c r="D60" s="162" t="s">
        <v>7849</v>
      </c>
      <c r="E60" s="162" t="s">
        <v>74</v>
      </c>
      <c r="F60" s="162" t="s">
        <v>7792</v>
      </c>
      <c r="G60" s="162" t="s">
        <v>52</v>
      </c>
      <c r="H60" s="162"/>
      <c r="I60" t="s">
        <v>7948</v>
      </c>
      <c r="J60" s="147"/>
      <c r="M60" t="s">
        <v>4268</v>
      </c>
      <c r="N60" t="s">
        <v>3301</v>
      </c>
      <c r="P60" s="19" t="s">
        <v>6790</v>
      </c>
      <c r="Q60" s="19"/>
      <c r="R60" t="s">
        <v>91</v>
      </c>
      <c r="S60" s="8">
        <v>0</v>
      </c>
      <c r="T60" t="s">
        <v>7779</v>
      </c>
      <c r="V60" t="s">
        <v>91</v>
      </c>
    </row>
    <row r="61" spans="1:24" x14ac:dyDescent="0.25">
      <c r="A61" t="s">
        <v>52</v>
      </c>
      <c r="B61" s="185">
        <v>0</v>
      </c>
      <c r="C61" s="8">
        <v>45</v>
      </c>
      <c r="D61" s="11" t="s">
        <v>7874</v>
      </c>
      <c r="E61" s="11" t="s">
        <v>44</v>
      </c>
      <c r="F61" s="11" t="s">
        <v>45</v>
      </c>
      <c r="G61" s="11" t="s">
        <v>52</v>
      </c>
      <c r="H61" s="11"/>
      <c r="I61" s="145" t="s">
        <v>8167</v>
      </c>
      <c r="J61" s="145" t="s">
        <v>1859</v>
      </c>
      <c r="K61" s="19" t="s">
        <v>6880</v>
      </c>
      <c r="L61" s="145" t="s">
        <v>1683</v>
      </c>
      <c r="M61" s="145" t="s">
        <v>308</v>
      </c>
      <c r="N61" s="145" t="s">
        <v>292</v>
      </c>
      <c r="O61" s="145" t="s">
        <v>1859</v>
      </c>
      <c r="P61" s="19" t="s">
        <v>6790</v>
      </c>
      <c r="Q61" s="19"/>
      <c r="R61" t="s">
        <v>6770</v>
      </c>
      <c r="S61" s="8" t="s">
        <v>7778</v>
      </c>
      <c r="T61" t="s">
        <v>7780</v>
      </c>
      <c r="U61" t="s">
        <v>7783</v>
      </c>
      <c r="V61" t="s">
        <v>100</v>
      </c>
    </row>
    <row r="62" spans="1:24" x14ac:dyDescent="0.25">
      <c r="A62" s="140" t="s">
        <v>52</v>
      </c>
      <c r="B62" s="294">
        <v>1</v>
      </c>
      <c r="C62" s="176"/>
      <c r="D62" s="152"/>
      <c r="E62" s="152"/>
      <c r="F62" s="152"/>
      <c r="G62" s="152"/>
      <c r="H62" s="152"/>
      <c r="I62" s="154" t="s">
        <v>8333</v>
      </c>
      <c r="J62" s="154" t="s">
        <v>8330</v>
      </c>
      <c r="K62" s="154"/>
      <c r="L62" s="154"/>
      <c r="M62" s="154" t="s">
        <v>8334</v>
      </c>
      <c r="N62" s="154" t="s">
        <v>8335</v>
      </c>
      <c r="O62" s="154"/>
      <c r="P62" s="168" t="s">
        <v>6790</v>
      </c>
      <c r="Q62" s="168"/>
      <c r="R62" s="154" t="s">
        <v>91</v>
      </c>
      <c r="S62" s="169" t="s">
        <v>7778</v>
      </c>
      <c r="T62" s="168" t="s">
        <v>7780</v>
      </c>
      <c r="U62" s="168" t="s">
        <v>7783</v>
      </c>
      <c r="V62" s="140" t="s">
        <v>91</v>
      </c>
      <c r="W62" s="140"/>
      <c r="X62" s="140"/>
    </row>
    <row r="63" spans="1:24" x14ac:dyDescent="0.25">
      <c r="A63" t="s">
        <v>52</v>
      </c>
      <c r="B63" s="185">
        <v>2</v>
      </c>
      <c r="C63" s="8">
        <v>46</v>
      </c>
      <c r="D63" s="11" t="s">
        <v>7874</v>
      </c>
      <c r="E63" s="11" t="s">
        <v>44</v>
      </c>
      <c r="F63" s="11" t="s">
        <v>45</v>
      </c>
      <c r="G63" s="11" t="s">
        <v>52</v>
      </c>
      <c r="H63" s="11"/>
      <c r="I63" s="145" t="s">
        <v>111</v>
      </c>
      <c r="J63" s="145" t="s">
        <v>1472</v>
      </c>
      <c r="K63" s="19" t="s">
        <v>6882</v>
      </c>
      <c r="L63" s="145" t="s">
        <v>1692</v>
      </c>
      <c r="M63" s="145" t="s">
        <v>309</v>
      </c>
      <c r="N63" s="145" t="s">
        <v>310</v>
      </c>
      <c r="O63" s="145" t="s">
        <v>1863</v>
      </c>
      <c r="P63" s="19" t="s">
        <v>6790</v>
      </c>
      <c r="Q63" s="19"/>
      <c r="R63" s="145" t="s">
        <v>91</v>
      </c>
      <c r="S63" s="146">
        <v>0</v>
      </c>
      <c r="T63" s="19" t="s">
        <v>7779</v>
      </c>
      <c r="U63" s="19" t="s">
        <v>7784</v>
      </c>
      <c r="V63" t="s">
        <v>91</v>
      </c>
    </row>
    <row r="64" spans="1:24" x14ac:dyDescent="0.25">
      <c r="A64" t="s">
        <v>52</v>
      </c>
      <c r="B64" s="185">
        <v>3</v>
      </c>
      <c r="C64" s="8">
        <v>47</v>
      </c>
      <c r="D64" s="11" t="s">
        <v>7874</v>
      </c>
      <c r="E64" s="11" t="s">
        <v>44</v>
      </c>
      <c r="F64" s="11" t="s">
        <v>45</v>
      </c>
      <c r="G64" s="11" t="s">
        <v>52</v>
      </c>
      <c r="H64" s="11"/>
      <c r="I64" s="145" t="s">
        <v>7950</v>
      </c>
      <c r="J64" s="145" t="s">
        <v>1473</v>
      </c>
      <c r="K64" s="19" t="s">
        <v>6884</v>
      </c>
      <c r="L64" s="145" t="s">
        <v>1473</v>
      </c>
      <c r="M64" t="s">
        <v>311</v>
      </c>
      <c r="N64" s="145" t="s">
        <v>312</v>
      </c>
      <c r="O64" s="145" t="s">
        <v>1864</v>
      </c>
      <c r="P64" s="19" t="s">
        <v>6790</v>
      </c>
      <c r="Q64" s="19"/>
      <c r="R64" s="145" t="s">
        <v>91</v>
      </c>
      <c r="S64" s="146">
        <v>0</v>
      </c>
      <c r="T64" s="19" t="s">
        <v>7779</v>
      </c>
      <c r="U64" s="19" t="s">
        <v>7784</v>
      </c>
      <c r="V64" t="s">
        <v>91</v>
      </c>
    </row>
    <row r="65" spans="1:24" x14ac:dyDescent="0.25">
      <c r="A65" t="s">
        <v>52</v>
      </c>
      <c r="B65" s="185">
        <v>4</v>
      </c>
      <c r="C65" s="8">
        <v>48</v>
      </c>
      <c r="D65" s="11" t="s">
        <v>7874</v>
      </c>
      <c r="E65" s="11" t="s">
        <v>44</v>
      </c>
      <c r="F65" s="11" t="s">
        <v>45</v>
      </c>
      <c r="G65" s="11" t="s">
        <v>52</v>
      </c>
      <c r="H65" s="11"/>
      <c r="I65" s="145" t="s">
        <v>113</v>
      </c>
      <c r="J65" s="145" t="s">
        <v>1474</v>
      </c>
      <c r="K65" s="19" t="s">
        <v>1686</v>
      </c>
      <c r="L65" s="145" t="s">
        <v>1686</v>
      </c>
      <c r="M65" s="145" t="s">
        <v>313</v>
      </c>
      <c r="N65" s="145" t="s">
        <v>314</v>
      </c>
      <c r="O65" s="145" t="s">
        <v>1865</v>
      </c>
      <c r="P65" s="19" t="s">
        <v>6790</v>
      </c>
      <c r="Q65" s="19"/>
      <c r="R65" s="145" t="s">
        <v>91</v>
      </c>
      <c r="S65" s="146">
        <v>0</v>
      </c>
      <c r="T65" s="19" t="s">
        <v>7779</v>
      </c>
      <c r="U65" s="19" t="s">
        <v>7784</v>
      </c>
      <c r="V65" t="s">
        <v>91</v>
      </c>
    </row>
    <row r="66" spans="1:24" x14ac:dyDescent="0.25">
      <c r="A66" t="s">
        <v>52</v>
      </c>
      <c r="B66" s="185">
        <v>5</v>
      </c>
      <c r="C66" s="8">
        <v>49</v>
      </c>
      <c r="D66" s="11" t="s">
        <v>7874</v>
      </c>
      <c r="E66" s="11" t="s">
        <v>44</v>
      </c>
      <c r="F66" s="11" t="s">
        <v>45</v>
      </c>
      <c r="G66" s="11" t="s">
        <v>52</v>
      </c>
      <c r="H66" s="11"/>
      <c r="I66" s="145" t="s">
        <v>114</v>
      </c>
      <c r="J66" s="145" t="s">
        <v>2038</v>
      </c>
      <c r="K66" s="19" t="s">
        <v>6881</v>
      </c>
      <c r="L66" s="145" t="s">
        <v>2037</v>
      </c>
      <c r="M66" s="145" t="s">
        <v>315</v>
      </c>
      <c r="N66" s="145" t="s">
        <v>2035</v>
      </c>
      <c r="O66" s="145" t="s">
        <v>2036</v>
      </c>
      <c r="P66" s="19" t="s">
        <v>6790</v>
      </c>
      <c r="Q66" s="19"/>
      <c r="R66" s="145" t="s">
        <v>153</v>
      </c>
      <c r="S66" s="146">
        <v>0</v>
      </c>
      <c r="T66" s="19" t="s">
        <v>7779</v>
      </c>
      <c r="U66" s="19" t="s">
        <v>7784</v>
      </c>
      <c r="V66" t="s">
        <v>153</v>
      </c>
    </row>
    <row r="67" spans="1:24" x14ac:dyDescent="0.25">
      <c r="A67" t="s">
        <v>52</v>
      </c>
      <c r="B67" s="185">
        <v>6</v>
      </c>
      <c r="C67" s="8">
        <v>50</v>
      </c>
      <c r="D67" s="11" t="s">
        <v>7874</v>
      </c>
      <c r="E67" s="11" t="s">
        <v>44</v>
      </c>
      <c r="F67" s="11" t="s">
        <v>45</v>
      </c>
      <c r="G67" s="11" t="s">
        <v>52</v>
      </c>
      <c r="H67" s="11"/>
      <c r="I67" s="145" t="s">
        <v>115</v>
      </c>
      <c r="J67" s="145" t="s">
        <v>1475</v>
      </c>
      <c r="K67" s="19" t="s">
        <v>6883</v>
      </c>
      <c r="L67" s="145" t="s">
        <v>1475</v>
      </c>
      <c r="M67" s="145" t="s">
        <v>316</v>
      </c>
      <c r="N67" s="145" t="s">
        <v>317</v>
      </c>
      <c r="O67" s="145" t="s">
        <v>1866</v>
      </c>
      <c r="P67" s="19" t="s">
        <v>6790</v>
      </c>
      <c r="Q67" s="19"/>
      <c r="R67" s="145" t="s">
        <v>91</v>
      </c>
      <c r="S67" s="146">
        <v>0</v>
      </c>
      <c r="T67" s="19" t="s">
        <v>7779</v>
      </c>
      <c r="U67" s="19" t="s">
        <v>7784</v>
      </c>
      <c r="V67" t="s">
        <v>91</v>
      </c>
    </row>
    <row r="68" spans="1:24" x14ac:dyDescent="0.25">
      <c r="A68" t="s">
        <v>52</v>
      </c>
      <c r="B68" s="185">
        <v>7</v>
      </c>
      <c r="C68" s="8">
        <v>51</v>
      </c>
      <c r="D68" t="str">
        <f>E68&amp;"."&amp;F68&amp;"."&amp;G68&amp;"."&amp;H68&amp;"."&amp;I68</f>
        <v>EXPERIMENT.METADATA.DOCUMENTS..document_notes</v>
      </c>
      <c r="E68" t="s">
        <v>44</v>
      </c>
      <c r="F68" t="s">
        <v>45</v>
      </c>
      <c r="G68" t="s">
        <v>52</v>
      </c>
      <c r="H68" t="s">
        <v>6</v>
      </c>
      <c r="I68" t="s">
        <v>7965</v>
      </c>
      <c r="J68" t="s">
        <v>1440</v>
      </c>
      <c r="K68">
        <v>99</v>
      </c>
      <c r="L68" t="s">
        <v>6</v>
      </c>
      <c r="M68" t="s">
        <v>7966</v>
      </c>
      <c r="N68" s="10" t="s">
        <v>7967</v>
      </c>
      <c r="P68" t="s">
        <v>6790</v>
      </c>
      <c r="R68" t="s">
        <v>91</v>
      </c>
      <c r="S68" s="8">
        <v>0</v>
      </c>
      <c r="T68" t="s">
        <v>7779</v>
      </c>
      <c r="U68" t="s">
        <v>7784</v>
      </c>
      <c r="V68" t="s">
        <v>91</v>
      </c>
    </row>
    <row r="69" spans="1:24" x14ac:dyDescent="0.25">
      <c r="A69" s="140" t="s">
        <v>8381</v>
      </c>
      <c r="B69" s="294">
        <v>0</v>
      </c>
      <c r="C69" s="176">
        <v>0</v>
      </c>
      <c r="D69" s="152"/>
      <c r="E69" s="152"/>
      <c r="F69" s="152"/>
      <c r="G69" s="152"/>
      <c r="H69" s="152"/>
      <c r="I69" s="154" t="s">
        <v>8504</v>
      </c>
      <c r="J69" s="168" t="s">
        <v>1859</v>
      </c>
      <c r="K69" s="153" t="s">
        <v>1667</v>
      </c>
      <c r="L69" s="154" t="s">
        <v>6971</v>
      </c>
      <c r="M69" s="154" t="s">
        <v>8462</v>
      </c>
      <c r="N69" s="154" t="s">
        <v>8463</v>
      </c>
      <c r="O69" s="154" t="s">
        <v>1848</v>
      </c>
      <c r="P69" s="168" t="s">
        <v>6790</v>
      </c>
      <c r="Q69" s="168"/>
      <c r="R69" s="154" t="s">
        <v>6770</v>
      </c>
      <c r="S69" s="169" t="s">
        <v>7778</v>
      </c>
      <c r="T69" s="168" t="s">
        <v>7780</v>
      </c>
      <c r="U69" s="168" t="s">
        <v>7783</v>
      </c>
      <c r="V69" s="140" t="s">
        <v>100</v>
      </c>
      <c r="W69" s="140"/>
      <c r="X69" s="140"/>
    </row>
    <row r="70" spans="1:24" s="140" customFormat="1" x14ac:dyDescent="0.25">
      <c r="A70" s="140" t="s">
        <v>8381</v>
      </c>
      <c r="B70" s="294">
        <v>0</v>
      </c>
      <c r="C70" s="176">
        <v>0</v>
      </c>
      <c r="D70" s="152"/>
      <c r="E70" s="152"/>
      <c r="F70" s="152"/>
      <c r="G70" s="152"/>
      <c r="H70" s="152"/>
      <c r="I70" s="154" t="s">
        <v>8505</v>
      </c>
      <c r="J70" s="168" t="s">
        <v>8460</v>
      </c>
      <c r="K70" s="153" t="s">
        <v>1667</v>
      </c>
      <c r="L70" s="154" t="s">
        <v>6971</v>
      </c>
      <c r="M70" s="154" t="s">
        <v>8470</v>
      </c>
      <c r="N70" s="154" t="s">
        <v>8471</v>
      </c>
      <c r="O70" s="154" t="s">
        <v>1848</v>
      </c>
      <c r="P70" s="168" t="s">
        <v>6790</v>
      </c>
      <c r="Q70" s="168"/>
      <c r="R70" s="154" t="s">
        <v>91</v>
      </c>
      <c r="S70" s="169" t="s">
        <v>7778</v>
      </c>
      <c r="T70" s="168" t="s">
        <v>7780</v>
      </c>
      <c r="U70" s="168" t="s">
        <v>7783</v>
      </c>
      <c r="V70" s="140" t="s">
        <v>91</v>
      </c>
      <c r="W70" s="140" t="s">
        <v>8468</v>
      </c>
    </row>
    <row r="71" spans="1:24" x14ac:dyDescent="0.25">
      <c r="A71" s="140" t="s">
        <v>8381</v>
      </c>
      <c r="B71" s="294">
        <v>1</v>
      </c>
      <c r="C71" s="176">
        <v>0</v>
      </c>
      <c r="D71" s="152"/>
      <c r="E71" s="152"/>
      <c r="F71" s="152"/>
      <c r="G71" s="152"/>
      <c r="H71" s="152"/>
      <c r="I71" s="150" t="s">
        <v>7949</v>
      </c>
      <c r="J71" s="168" t="s">
        <v>1468</v>
      </c>
      <c r="K71" s="153" t="s">
        <v>1667</v>
      </c>
      <c r="L71" s="154" t="s">
        <v>6971</v>
      </c>
      <c r="M71" s="154" t="s">
        <v>6005</v>
      </c>
      <c r="N71" s="154" t="s">
        <v>278</v>
      </c>
      <c r="O71" s="154" t="s">
        <v>1848</v>
      </c>
      <c r="P71" s="168" t="s">
        <v>6790</v>
      </c>
      <c r="Q71" s="168"/>
      <c r="R71" s="154" t="s">
        <v>91</v>
      </c>
      <c r="S71" s="169" t="s">
        <v>7778</v>
      </c>
      <c r="T71" s="168" t="s">
        <v>7780</v>
      </c>
      <c r="U71" s="168" t="s">
        <v>7783</v>
      </c>
      <c r="V71" s="140" t="s">
        <v>91</v>
      </c>
      <c r="W71" s="140"/>
      <c r="X71" s="140"/>
    </row>
    <row r="72" spans="1:24" x14ac:dyDescent="0.25">
      <c r="A72" s="140" t="s">
        <v>8381</v>
      </c>
      <c r="B72" s="294">
        <v>2</v>
      </c>
      <c r="C72" s="176">
        <v>0</v>
      </c>
      <c r="D72" s="152"/>
      <c r="E72" s="152"/>
      <c r="F72" s="152"/>
      <c r="G72" s="152"/>
      <c r="H72" s="152"/>
      <c r="I72" s="150" t="s">
        <v>8254</v>
      </c>
      <c r="J72" s="168" t="s">
        <v>8156</v>
      </c>
      <c r="K72" s="153"/>
      <c r="L72" s="154"/>
      <c r="M72" s="154" t="s">
        <v>8150</v>
      </c>
      <c r="N72" s="154" t="s">
        <v>8151</v>
      </c>
      <c r="O72" s="154"/>
      <c r="P72" s="168" t="s">
        <v>6790</v>
      </c>
      <c r="Q72" s="168"/>
      <c r="R72" s="154" t="s">
        <v>6770</v>
      </c>
      <c r="S72" s="169" t="s">
        <v>7778</v>
      </c>
      <c r="T72" s="168" t="s">
        <v>7780</v>
      </c>
      <c r="U72" s="168" t="s">
        <v>7783</v>
      </c>
      <c r="V72" s="140" t="s">
        <v>91</v>
      </c>
      <c r="W72" s="140"/>
      <c r="X72" s="140"/>
    </row>
    <row r="73" spans="1:24" x14ac:dyDescent="0.25">
      <c r="A73" t="s">
        <v>8381</v>
      </c>
      <c r="B73" s="185">
        <v>5</v>
      </c>
      <c r="C73" s="8">
        <v>927</v>
      </c>
      <c r="D73" s="11" t="s">
        <v>7858</v>
      </c>
      <c r="E73" s="11" t="s">
        <v>44</v>
      </c>
      <c r="F73" s="11" t="s">
        <v>80</v>
      </c>
      <c r="G73" s="11" t="s">
        <v>88</v>
      </c>
      <c r="H73" s="11"/>
      <c r="I73" t="s">
        <v>267</v>
      </c>
      <c r="J73" s="147" t="s">
        <v>8337</v>
      </c>
      <c r="M73" s="147" t="s">
        <v>480</v>
      </c>
      <c r="N73" s="147" t="s">
        <v>481</v>
      </c>
      <c r="P73" s="19" t="s">
        <v>6790</v>
      </c>
      <c r="Q73" s="19"/>
      <c r="R73" t="s">
        <v>153</v>
      </c>
      <c r="S73" s="8" t="s">
        <v>7778</v>
      </c>
      <c r="T73" t="s">
        <v>7780</v>
      </c>
      <c r="U73" t="s">
        <v>7783</v>
      </c>
      <c r="V73" t="s">
        <v>153</v>
      </c>
    </row>
    <row r="74" spans="1:24" x14ac:dyDescent="0.25">
      <c r="A74" s="140" t="s">
        <v>8381</v>
      </c>
      <c r="B74" s="294">
        <v>3</v>
      </c>
      <c r="C74" s="176">
        <v>0</v>
      </c>
      <c r="D74" s="152"/>
      <c r="E74" s="152"/>
      <c r="F74" s="152"/>
      <c r="G74" s="152"/>
      <c r="H74" s="152"/>
      <c r="I74" s="150" t="s">
        <v>8142</v>
      </c>
      <c r="J74" s="168" t="s">
        <v>6823</v>
      </c>
      <c r="K74" s="154" t="s">
        <v>7680</v>
      </c>
      <c r="L74" s="154" t="s">
        <v>1683</v>
      </c>
      <c r="M74" s="154" t="s">
        <v>318</v>
      </c>
      <c r="N74" s="154" t="s">
        <v>319</v>
      </c>
      <c r="O74" s="154" t="s">
        <v>1751</v>
      </c>
      <c r="P74" s="168" t="s">
        <v>6790</v>
      </c>
      <c r="Q74" s="168"/>
      <c r="R74" s="140" t="s">
        <v>91</v>
      </c>
      <c r="S74" s="169" t="s">
        <v>7778</v>
      </c>
      <c r="T74" s="168" t="s">
        <v>7780</v>
      </c>
      <c r="U74" s="168" t="s">
        <v>7783</v>
      </c>
      <c r="V74" s="140" t="s">
        <v>91</v>
      </c>
      <c r="W74" s="140"/>
      <c r="X74" s="140"/>
    </row>
    <row r="75" spans="1:24" x14ac:dyDescent="0.25">
      <c r="A75" s="140" t="s">
        <v>8381</v>
      </c>
      <c r="B75" s="294">
        <v>4</v>
      </c>
      <c r="C75" s="176">
        <v>0</v>
      </c>
      <c r="D75" s="152"/>
      <c r="E75" s="152"/>
      <c r="F75" s="152"/>
      <c r="G75" s="152"/>
      <c r="H75" s="152"/>
      <c r="I75" s="150" t="s">
        <v>8143</v>
      </c>
      <c r="J75" s="168" t="s">
        <v>6834</v>
      </c>
      <c r="K75" s="153" t="s">
        <v>7355</v>
      </c>
      <c r="L75" s="154" t="s">
        <v>1683</v>
      </c>
      <c r="M75" s="153" t="s">
        <v>8144</v>
      </c>
      <c r="N75" s="153" t="s">
        <v>8145</v>
      </c>
      <c r="O75" s="154"/>
      <c r="P75" s="168" t="s">
        <v>6790</v>
      </c>
      <c r="Q75" s="168"/>
      <c r="R75" s="140" t="s">
        <v>6770</v>
      </c>
      <c r="S75" s="176" t="s">
        <v>7778</v>
      </c>
      <c r="T75" s="140" t="s">
        <v>7780</v>
      </c>
      <c r="U75" s="140" t="s">
        <v>7783</v>
      </c>
      <c r="V75" s="140" t="s">
        <v>100</v>
      </c>
      <c r="W75" s="140"/>
      <c r="X75" s="140"/>
    </row>
    <row r="76" spans="1:24" x14ac:dyDescent="0.25">
      <c r="A76" s="140" t="s">
        <v>8381</v>
      </c>
      <c r="B76" s="294">
        <v>6</v>
      </c>
      <c r="C76" s="176">
        <v>0</v>
      </c>
      <c r="D76" s="152"/>
      <c r="E76" s="152"/>
      <c r="F76" s="152"/>
      <c r="G76" s="152"/>
      <c r="H76" s="152"/>
      <c r="I76" s="154" t="s">
        <v>8247</v>
      </c>
      <c r="J76" s="168" t="s">
        <v>8377</v>
      </c>
      <c r="K76" s="153"/>
      <c r="L76" s="154"/>
      <c r="M76" s="154" t="s">
        <v>8530</v>
      </c>
      <c r="N76" s="154" t="s">
        <v>8529</v>
      </c>
      <c r="O76" s="154"/>
      <c r="P76" s="168" t="s">
        <v>6790</v>
      </c>
      <c r="Q76" s="168"/>
      <c r="R76" s="154" t="s">
        <v>91</v>
      </c>
      <c r="S76" s="169" t="s">
        <v>7778</v>
      </c>
      <c r="T76" s="140" t="s">
        <v>7779</v>
      </c>
      <c r="U76" s="168" t="s">
        <v>7783</v>
      </c>
      <c r="V76" s="140" t="s">
        <v>100</v>
      </c>
      <c r="W76" s="140"/>
      <c r="X76" s="140"/>
    </row>
    <row r="77" spans="1:24" x14ac:dyDescent="0.25">
      <c r="A77" s="140" t="s">
        <v>8381</v>
      </c>
      <c r="B77" s="294">
        <v>7</v>
      </c>
      <c r="C77" s="176">
        <v>0</v>
      </c>
      <c r="D77" s="152"/>
      <c r="E77" s="152"/>
      <c r="F77" s="152"/>
      <c r="G77" s="152"/>
      <c r="H77" s="152"/>
      <c r="I77" s="154" t="s">
        <v>8503</v>
      </c>
      <c r="J77" s="168" t="s">
        <v>8476</v>
      </c>
      <c r="K77" s="153"/>
      <c r="L77" s="154"/>
      <c r="M77" s="154" t="s">
        <v>8503</v>
      </c>
      <c r="N77" s="154" t="s">
        <v>8480</v>
      </c>
      <c r="O77" s="154"/>
      <c r="P77" s="168" t="s">
        <v>6790</v>
      </c>
      <c r="Q77" s="168"/>
      <c r="R77" s="154" t="s">
        <v>91</v>
      </c>
      <c r="S77" s="169" t="s">
        <v>7778</v>
      </c>
      <c r="T77" s="140" t="s">
        <v>7779</v>
      </c>
      <c r="U77" s="168" t="s">
        <v>7783</v>
      </c>
      <c r="V77" s="140" t="s">
        <v>92</v>
      </c>
      <c r="W77" s="140"/>
      <c r="X77" s="140"/>
    </row>
    <row r="78" spans="1:24" x14ac:dyDescent="0.25">
      <c r="A78" t="s">
        <v>8381</v>
      </c>
      <c r="B78" s="185">
        <v>8</v>
      </c>
      <c r="C78" s="8">
        <v>737</v>
      </c>
      <c r="D78" s="11" t="s">
        <v>7851</v>
      </c>
      <c r="E78" s="11" t="s">
        <v>44</v>
      </c>
      <c r="F78" s="11" t="s">
        <v>80</v>
      </c>
      <c r="G78" s="11" t="s">
        <v>81</v>
      </c>
      <c r="H78" s="11"/>
      <c r="I78" s="145" t="s">
        <v>8013</v>
      </c>
      <c r="J78" s="19" t="s">
        <v>1440</v>
      </c>
      <c r="K78" s="147">
        <v>99</v>
      </c>
      <c r="L78" s="145" t="s">
        <v>6</v>
      </c>
      <c r="M78" s="145" t="s">
        <v>8014</v>
      </c>
      <c r="N78" s="145" t="s">
        <v>8015</v>
      </c>
      <c r="O78" s="145"/>
      <c r="P78" s="19" t="s">
        <v>6790</v>
      </c>
      <c r="Q78" s="19"/>
      <c r="R78" s="145" t="s">
        <v>91</v>
      </c>
      <c r="S78" s="146"/>
      <c r="T78" t="s">
        <v>7779</v>
      </c>
      <c r="U78" s="19" t="s">
        <v>7784</v>
      </c>
      <c r="V78" t="s">
        <v>91</v>
      </c>
    </row>
    <row r="79" spans="1:24" x14ac:dyDescent="0.25">
      <c r="A79" t="s">
        <v>8381</v>
      </c>
      <c r="B79" s="185">
        <v>-99</v>
      </c>
      <c r="C79" s="8">
        <v>932</v>
      </c>
      <c r="D79" s="11" t="str">
        <f>E79&amp;"."&amp;F79&amp;"."&amp;G79&amp;"."&amp;H79&amp;"."&amp;I79</f>
        <v>EXPERIMENT.MEASURED_DATA.TIME_SERIES..obs_time_series_comment</v>
      </c>
      <c r="E79" s="11" t="s">
        <v>44</v>
      </c>
      <c r="F79" s="11" t="s">
        <v>80</v>
      </c>
      <c r="G79" s="11" t="s">
        <v>88</v>
      </c>
      <c r="H79" s="11" t="s">
        <v>6</v>
      </c>
      <c r="I79" s="145" t="s">
        <v>8023</v>
      </c>
      <c r="J79" s="19"/>
      <c r="K79" s="147">
        <v>99</v>
      </c>
      <c r="L79" s="145" t="s">
        <v>6</v>
      </c>
      <c r="M79" s="145" t="s">
        <v>8024</v>
      </c>
      <c r="N79" s="145" t="s">
        <v>8025</v>
      </c>
      <c r="O79" s="145"/>
      <c r="P79" s="19"/>
      <c r="Q79" s="19"/>
      <c r="R79" s="145" t="s">
        <v>91</v>
      </c>
      <c r="S79" s="146">
        <v>0</v>
      </c>
      <c r="T79" t="s">
        <v>7779</v>
      </c>
      <c r="U79" s="19" t="s">
        <v>7784</v>
      </c>
      <c r="V79" t="s">
        <v>91</v>
      </c>
      <c r="W79" t="s">
        <v>8487</v>
      </c>
    </row>
    <row r="80" spans="1:24" x14ac:dyDescent="0.25">
      <c r="A80" s="140" t="s">
        <v>8358</v>
      </c>
      <c r="B80" s="294">
        <v>0</v>
      </c>
      <c r="C80" s="176">
        <v>0</v>
      </c>
      <c r="D80" s="152"/>
      <c r="E80" s="152"/>
      <c r="F80" s="152"/>
      <c r="G80" s="152"/>
      <c r="H80" s="152"/>
      <c r="I80" s="154" t="s">
        <v>8368</v>
      </c>
      <c r="J80" s="168" t="s">
        <v>1859</v>
      </c>
      <c r="K80" s="153" t="s">
        <v>1667</v>
      </c>
      <c r="L80" s="154" t="s">
        <v>6971</v>
      </c>
      <c r="M80" s="154" t="s">
        <v>8339</v>
      </c>
      <c r="N80" s="154" t="s">
        <v>8348</v>
      </c>
      <c r="O80" s="154" t="s">
        <v>1848</v>
      </c>
      <c r="P80" s="168" t="s">
        <v>6790</v>
      </c>
      <c r="Q80" s="168"/>
      <c r="R80" s="154" t="s">
        <v>6770</v>
      </c>
      <c r="S80" s="169" t="s">
        <v>7778</v>
      </c>
      <c r="T80" s="168" t="s">
        <v>7780</v>
      </c>
      <c r="U80" s="168" t="s">
        <v>7783</v>
      </c>
      <c r="V80" s="140" t="s">
        <v>100</v>
      </c>
      <c r="W80" s="140"/>
      <c r="X80" s="140"/>
    </row>
    <row r="81" spans="1:24" x14ac:dyDescent="0.25">
      <c r="A81" s="140" t="s">
        <v>8358</v>
      </c>
      <c r="B81" s="294">
        <v>1</v>
      </c>
      <c r="C81" s="176">
        <v>0</v>
      </c>
      <c r="D81" s="152"/>
      <c r="E81" s="152"/>
      <c r="F81" s="152"/>
      <c r="G81" s="152"/>
      <c r="H81" s="152"/>
      <c r="I81" s="154" t="s">
        <v>8505</v>
      </c>
      <c r="J81" s="168" t="s">
        <v>8475</v>
      </c>
      <c r="K81" s="153" t="s">
        <v>1667</v>
      </c>
      <c r="L81" s="154" t="s">
        <v>6971</v>
      </c>
      <c r="M81" s="154" t="s">
        <v>8470</v>
      </c>
      <c r="N81" s="154" t="s">
        <v>8463</v>
      </c>
      <c r="O81" s="154" t="s">
        <v>1848</v>
      </c>
      <c r="P81" s="168" t="s">
        <v>6790</v>
      </c>
      <c r="Q81" s="168"/>
      <c r="R81" s="154" t="s">
        <v>91</v>
      </c>
      <c r="S81" s="169" t="s">
        <v>7778</v>
      </c>
      <c r="T81" s="168" t="s">
        <v>7780</v>
      </c>
      <c r="U81" s="168" t="s">
        <v>7783</v>
      </c>
      <c r="V81" s="140" t="s">
        <v>91</v>
      </c>
      <c r="W81" s="140"/>
      <c r="X81" s="140"/>
    </row>
    <row r="82" spans="1:24" x14ac:dyDescent="0.25">
      <c r="A82" t="s">
        <v>8358</v>
      </c>
      <c r="B82" s="185">
        <v>5</v>
      </c>
      <c r="C82" s="8">
        <v>900</v>
      </c>
      <c r="D82" s="11" t="s">
        <v>7857</v>
      </c>
      <c r="E82" s="11" t="s">
        <v>44</v>
      </c>
      <c r="F82" s="11" t="s">
        <v>80</v>
      </c>
      <c r="G82" s="11" t="s">
        <v>83</v>
      </c>
      <c r="H82" s="11" t="s">
        <v>7889</v>
      </c>
      <c r="I82" t="s">
        <v>3620</v>
      </c>
      <c r="J82" t="s">
        <v>6354</v>
      </c>
      <c r="M82" s="147" t="s">
        <v>4715</v>
      </c>
      <c r="N82" s="147" t="s">
        <v>4716</v>
      </c>
      <c r="P82" t="s">
        <v>6790</v>
      </c>
      <c r="R82" s="147" t="s">
        <v>6769</v>
      </c>
      <c r="S82" s="161">
        <v>0</v>
      </c>
      <c r="T82" s="147" t="s">
        <v>7779</v>
      </c>
      <c r="U82" s="147" t="s">
        <v>7784</v>
      </c>
      <c r="V82" t="s">
        <v>165</v>
      </c>
    </row>
    <row r="83" spans="1:24" x14ac:dyDescent="0.25">
      <c r="A83" t="s">
        <v>8358</v>
      </c>
      <c r="B83" s="185">
        <v>6</v>
      </c>
      <c r="C83" s="8">
        <v>901</v>
      </c>
      <c r="D83" s="11" t="s">
        <v>7857</v>
      </c>
      <c r="E83" s="11" t="s">
        <v>44</v>
      </c>
      <c r="F83" s="11" t="s">
        <v>80</v>
      </c>
      <c r="G83" s="11" t="s">
        <v>83</v>
      </c>
      <c r="H83" s="11" t="s">
        <v>7889</v>
      </c>
      <c r="I83" t="s">
        <v>3621</v>
      </c>
      <c r="J83" t="s">
        <v>6356</v>
      </c>
      <c r="M83" s="147" t="s">
        <v>4717</v>
      </c>
      <c r="N83" s="147" t="s">
        <v>4718</v>
      </c>
      <c r="P83" t="s">
        <v>6790</v>
      </c>
      <c r="R83" s="147" t="s">
        <v>6769</v>
      </c>
      <c r="S83" s="161">
        <v>0</v>
      </c>
      <c r="T83" s="147" t="s">
        <v>7779</v>
      </c>
      <c r="U83" s="147" t="s">
        <v>7784</v>
      </c>
      <c r="V83" t="s">
        <v>165</v>
      </c>
    </row>
    <row r="84" spans="1:24" x14ac:dyDescent="0.25">
      <c r="A84" t="s">
        <v>8358</v>
      </c>
      <c r="B84" s="185">
        <v>7</v>
      </c>
      <c r="C84" s="8">
        <v>902</v>
      </c>
      <c r="D84" s="11" t="s">
        <v>7857</v>
      </c>
      <c r="E84" s="11" t="s">
        <v>44</v>
      </c>
      <c r="F84" s="11" t="s">
        <v>80</v>
      </c>
      <c r="G84" s="11" t="s">
        <v>83</v>
      </c>
      <c r="H84" s="11" t="s">
        <v>7889</v>
      </c>
      <c r="I84" t="s">
        <v>3622</v>
      </c>
      <c r="J84" t="s">
        <v>6344</v>
      </c>
      <c r="M84" s="147" t="s">
        <v>4719</v>
      </c>
      <c r="N84" s="147" t="s">
        <v>4720</v>
      </c>
      <c r="P84" t="s">
        <v>6790</v>
      </c>
      <c r="R84" s="147" t="s">
        <v>6769</v>
      </c>
      <c r="S84" s="161">
        <v>0</v>
      </c>
      <c r="T84" s="147" t="s">
        <v>7779</v>
      </c>
      <c r="U84" s="147" t="s">
        <v>7784</v>
      </c>
      <c r="V84" t="s">
        <v>165</v>
      </c>
    </row>
    <row r="85" spans="1:24" x14ac:dyDescent="0.25">
      <c r="A85" t="s">
        <v>8358</v>
      </c>
      <c r="B85" s="185">
        <v>8</v>
      </c>
      <c r="C85" s="8">
        <v>903</v>
      </c>
      <c r="D85" s="11" t="s">
        <v>7857</v>
      </c>
      <c r="E85" s="11" t="s">
        <v>44</v>
      </c>
      <c r="F85" s="11" t="s">
        <v>80</v>
      </c>
      <c r="G85" s="11" t="s">
        <v>83</v>
      </c>
      <c r="H85" s="11" t="s">
        <v>7889</v>
      </c>
      <c r="I85" t="s">
        <v>3623</v>
      </c>
      <c r="J85" t="s">
        <v>6357</v>
      </c>
      <c r="M85" s="147" t="s">
        <v>4721</v>
      </c>
      <c r="N85" s="147" t="s">
        <v>4722</v>
      </c>
      <c r="P85" t="s">
        <v>6790</v>
      </c>
      <c r="R85" s="147" t="s">
        <v>6769</v>
      </c>
      <c r="S85" s="161">
        <v>0</v>
      </c>
      <c r="T85" s="147" t="s">
        <v>7779</v>
      </c>
      <c r="U85" s="147" t="s">
        <v>7784</v>
      </c>
      <c r="V85" t="s">
        <v>165</v>
      </c>
    </row>
    <row r="86" spans="1:24" x14ac:dyDescent="0.25">
      <c r="A86" t="s">
        <v>8358</v>
      </c>
      <c r="B86" s="185">
        <v>9</v>
      </c>
      <c r="C86" s="8">
        <v>904</v>
      </c>
      <c r="D86" s="11" t="s">
        <v>7857</v>
      </c>
      <c r="E86" s="11" t="s">
        <v>44</v>
      </c>
      <c r="F86" s="11" t="s">
        <v>80</v>
      </c>
      <c r="G86" s="11" t="s">
        <v>83</v>
      </c>
      <c r="H86" s="11" t="s">
        <v>7889</v>
      </c>
      <c r="I86" t="s">
        <v>3624</v>
      </c>
      <c r="J86" t="s">
        <v>6345</v>
      </c>
      <c r="M86" s="147" t="s">
        <v>4723</v>
      </c>
      <c r="N86" s="147" t="s">
        <v>4724</v>
      </c>
      <c r="P86" t="s">
        <v>6790</v>
      </c>
      <c r="R86" s="147" t="s">
        <v>6769</v>
      </c>
      <c r="S86" s="161">
        <v>0</v>
      </c>
      <c r="T86" s="147" t="s">
        <v>7779</v>
      </c>
      <c r="U86" s="147" t="s">
        <v>7784</v>
      </c>
      <c r="V86" t="s">
        <v>165</v>
      </c>
    </row>
    <row r="87" spans="1:24" x14ac:dyDescent="0.25">
      <c r="A87" t="s">
        <v>8358</v>
      </c>
      <c r="B87" s="185">
        <v>10</v>
      </c>
      <c r="C87" s="8">
        <v>905</v>
      </c>
      <c r="D87" s="11" t="s">
        <v>7857</v>
      </c>
      <c r="E87" s="11" t="s">
        <v>44</v>
      </c>
      <c r="F87" s="11" t="s">
        <v>80</v>
      </c>
      <c r="G87" s="11" t="s">
        <v>83</v>
      </c>
      <c r="H87" s="11" t="s">
        <v>7889</v>
      </c>
      <c r="I87" t="s">
        <v>3625</v>
      </c>
      <c r="J87" t="s">
        <v>6358</v>
      </c>
      <c r="M87" s="147" t="s">
        <v>4725</v>
      </c>
      <c r="N87" s="147" t="s">
        <v>4726</v>
      </c>
      <c r="P87" t="s">
        <v>6790</v>
      </c>
      <c r="R87" s="147" t="s">
        <v>6769</v>
      </c>
      <c r="S87" s="161">
        <v>0</v>
      </c>
      <c r="T87" s="147" t="s">
        <v>7779</v>
      </c>
      <c r="U87" s="147" t="s">
        <v>7784</v>
      </c>
      <c r="V87" t="s">
        <v>165</v>
      </c>
    </row>
    <row r="88" spans="1:24" x14ac:dyDescent="0.25">
      <c r="A88" t="s">
        <v>8358</v>
      </c>
      <c r="B88" s="185">
        <v>11</v>
      </c>
      <c r="C88" s="8">
        <v>906</v>
      </c>
      <c r="D88" s="11" t="s">
        <v>7857</v>
      </c>
      <c r="E88" s="11" t="s">
        <v>44</v>
      </c>
      <c r="F88" s="11" t="s">
        <v>80</v>
      </c>
      <c r="G88" s="11" t="s">
        <v>83</v>
      </c>
      <c r="H88" s="11" t="s">
        <v>7889</v>
      </c>
      <c r="I88" t="s">
        <v>3626</v>
      </c>
      <c r="J88" t="s">
        <v>6346</v>
      </c>
      <c r="M88" s="147" t="s">
        <v>4727</v>
      </c>
      <c r="N88" s="147" t="s">
        <v>4728</v>
      </c>
      <c r="P88" t="s">
        <v>6790</v>
      </c>
      <c r="R88" s="147" t="s">
        <v>6769</v>
      </c>
      <c r="S88" s="161">
        <v>0</v>
      </c>
      <c r="T88" s="147" t="s">
        <v>7779</v>
      </c>
      <c r="U88" s="147" t="s">
        <v>7784</v>
      </c>
      <c r="V88" t="s">
        <v>165</v>
      </c>
    </row>
    <row r="89" spans="1:24" x14ac:dyDescent="0.25">
      <c r="A89" t="s">
        <v>8358</v>
      </c>
      <c r="B89" s="185">
        <v>12</v>
      </c>
      <c r="C89" s="8">
        <v>907</v>
      </c>
      <c r="D89" s="11" t="s">
        <v>7857</v>
      </c>
      <c r="E89" s="11" t="s">
        <v>44</v>
      </c>
      <c r="F89" s="11" t="s">
        <v>80</v>
      </c>
      <c r="G89" s="11" t="s">
        <v>83</v>
      </c>
      <c r="H89" s="11" t="s">
        <v>7889</v>
      </c>
      <c r="I89" t="s">
        <v>3627</v>
      </c>
      <c r="J89" t="s">
        <v>6359</v>
      </c>
      <c r="M89" s="147" t="s">
        <v>4729</v>
      </c>
      <c r="N89" s="147" t="s">
        <v>4730</v>
      </c>
      <c r="P89" t="s">
        <v>6790</v>
      </c>
      <c r="R89" s="147" t="s">
        <v>6769</v>
      </c>
      <c r="S89" s="161">
        <v>0</v>
      </c>
      <c r="T89" s="147" t="s">
        <v>7779</v>
      </c>
      <c r="U89" s="147" t="s">
        <v>7784</v>
      </c>
      <c r="V89" t="s">
        <v>165</v>
      </c>
    </row>
    <row r="90" spans="1:24" x14ac:dyDescent="0.25">
      <c r="A90" t="s">
        <v>8358</v>
      </c>
      <c r="B90" s="185">
        <v>13</v>
      </c>
      <c r="C90" s="8">
        <v>908</v>
      </c>
      <c r="D90" s="11" t="s">
        <v>7857</v>
      </c>
      <c r="E90" s="11" t="s">
        <v>44</v>
      </c>
      <c r="F90" s="11" t="s">
        <v>80</v>
      </c>
      <c r="G90" s="11" t="s">
        <v>83</v>
      </c>
      <c r="H90" s="11" t="s">
        <v>7889</v>
      </c>
      <c r="I90" t="s">
        <v>3628</v>
      </c>
      <c r="J90" t="s">
        <v>6360</v>
      </c>
      <c r="M90" s="147" t="s">
        <v>4731</v>
      </c>
      <c r="N90" s="147" t="s">
        <v>4732</v>
      </c>
      <c r="P90" t="s">
        <v>6790</v>
      </c>
      <c r="R90" s="147" t="s">
        <v>6769</v>
      </c>
      <c r="S90" s="161">
        <v>0</v>
      </c>
      <c r="T90" s="147" t="s">
        <v>7779</v>
      </c>
      <c r="U90" s="147" t="s">
        <v>7784</v>
      </c>
      <c r="V90" t="s">
        <v>165</v>
      </c>
    </row>
    <row r="91" spans="1:24" x14ac:dyDescent="0.25">
      <c r="A91" t="s">
        <v>8358</v>
      </c>
      <c r="B91" s="185">
        <v>14</v>
      </c>
      <c r="C91" s="8">
        <v>909</v>
      </c>
      <c r="D91" s="11" t="s">
        <v>7857</v>
      </c>
      <c r="E91" s="11" t="s">
        <v>44</v>
      </c>
      <c r="F91" s="11" t="s">
        <v>80</v>
      </c>
      <c r="G91" s="11" t="s">
        <v>83</v>
      </c>
      <c r="H91" s="11" t="s">
        <v>7889</v>
      </c>
      <c r="I91" t="s">
        <v>3629</v>
      </c>
      <c r="J91" s="147" t="s">
        <v>6363</v>
      </c>
      <c r="M91" s="147" t="s">
        <v>4733</v>
      </c>
      <c r="N91" s="147" t="s">
        <v>4734</v>
      </c>
      <c r="P91" t="s">
        <v>6790</v>
      </c>
      <c r="R91" s="147" t="s">
        <v>6769</v>
      </c>
      <c r="S91" s="161">
        <v>0</v>
      </c>
      <c r="T91" s="147" t="s">
        <v>7779</v>
      </c>
      <c r="U91" s="147" t="s">
        <v>7784</v>
      </c>
      <c r="V91" t="s">
        <v>5665</v>
      </c>
    </row>
    <row r="92" spans="1:24" x14ac:dyDescent="0.25">
      <c r="A92" t="s">
        <v>8358</v>
      </c>
      <c r="B92" s="185">
        <v>15</v>
      </c>
      <c r="C92" s="8">
        <v>910</v>
      </c>
      <c r="D92" s="11" t="s">
        <v>7857</v>
      </c>
      <c r="E92" s="11" t="s">
        <v>44</v>
      </c>
      <c r="F92" s="11" t="s">
        <v>80</v>
      </c>
      <c r="G92" s="11" t="s">
        <v>83</v>
      </c>
      <c r="H92" s="11" t="s">
        <v>7889</v>
      </c>
      <c r="I92" t="s">
        <v>3630</v>
      </c>
      <c r="J92" t="s">
        <v>6355</v>
      </c>
      <c r="M92" s="147" t="s">
        <v>4735</v>
      </c>
      <c r="N92" s="147" t="s">
        <v>4736</v>
      </c>
      <c r="P92" t="s">
        <v>6790</v>
      </c>
      <c r="R92" s="147" t="s">
        <v>6769</v>
      </c>
      <c r="S92" s="161">
        <v>0</v>
      </c>
      <c r="T92" s="147" t="s">
        <v>7779</v>
      </c>
      <c r="U92" s="147" t="s">
        <v>7784</v>
      </c>
      <c r="V92" t="s">
        <v>165</v>
      </c>
    </row>
    <row r="93" spans="1:24" x14ac:dyDescent="0.25">
      <c r="A93" t="s">
        <v>8358</v>
      </c>
      <c r="B93" s="185">
        <v>16</v>
      </c>
      <c r="C93" s="8">
        <v>911</v>
      </c>
      <c r="D93" s="11" t="s">
        <v>7857</v>
      </c>
      <c r="E93" s="11" t="s">
        <v>44</v>
      </c>
      <c r="F93" s="11" t="s">
        <v>80</v>
      </c>
      <c r="G93" s="11" t="s">
        <v>83</v>
      </c>
      <c r="H93" s="11" t="s">
        <v>7889</v>
      </c>
      <c r="I93" t="s">
        <v>3631</v>
      </c>
      <c r="J93" t="s">
        <v>6361</v>
      </c>
      <c r="M93" s="147" t="s">
        <v>4737</v>
      </c>
      <c r="N93" s="147" t="s">
        <v>4738</v>
      </c>
      <c r="P93" t="s">
        <v>6790</v>
      </c>
      <c r="R93" s="147" t="s">
        <v>6769</v>
      </c>
      <c r="S93" s="161">
        <v>0</v>
      </c>
      <c r="T93" s="147" t="s">
        <v>7779</v>
      </c>
      <c r="U93" s="147" t="s">
        <v>7784</v>
      </c>
      <c r="V93" t="s">
        <v>165</v>
      </c>
    </row>
    <row r="94" spans="1:24" x14ac:dyDescent="0.25">
      <c r="A94" t="s">
        <v>8358</v>
      </c>
      <c r="B94" s="185">
        <v>17</v>
      </c>
      <c r="C94" s="8">
        <v>912</v>
      </c>
      <c r="D94" s="11" t="s">
        <v>7857</v>
      </c>
      <c r="E94" s="11" t="s">
        <v>44</v>
      </c>
      <c r="F94" s="11" t="s">
        <v>80</v>
      </c>
      <c r="G94" s="11" t="s">
        <v>83</v>
      </c>
      <c r="H94" s="11" t="s">
        <v>7889</v>
      </c>
      <c r="I94" t="s">
        <v>3632</v>
      </c>
      <c r="J94" t="s">
        <v>6362</v>
      </c>
      <c r="M94" s="147" t="s">
        <v>4739</v>
      </c>
      <c r="N94" s="147" t="s">
        <v>4740</v>
      </c>
      <c r="P94" t="s">
        <v>6790</v>
      </c>
      <c r="R94" s="147" t="s">
        <v>6769</v>
      </c>
      <c r="S94" s="161">
        <v>0</v>
      </c>
      <c r="T94" s="147" t="s">
        <v>7779</v>
      </c>
      <c r="U94" s="147" t="s">
        <v>7784</v>
      </c>
      <c r="V94" t="s">
        <v>165</v>
      </c>
    </row>
    <row r="95" spans="1:24" x14ac:dyDescent="0.25">
      <c r="A95" t="s">
        <v>8358</v>
      </c>
      <c r="B95" s="185">
        <v>18</v>
      </c>
      <c r="C95" s="8">
        <v>913</v>
      </c>
      <c r="D95" s="11" t="s">
        <v>7857</v>
      </c>
      <c r="E95" s="11" t="s">
        <v>44</v>
      </c>
      <c r="F95" s="11" t="s">
        <v>80</v>
      </c>
      <c r="G95" s="11" t="s">
        <v>83</v>
      </c>
      <c r="H95" s="11" t="s">
        <v>7889</v>
      </c>
      <c r="I95" t="s">
        <v>3633</v>
      </c>
      <c r="J95" s="147" t="s">
        <v>6347</v>
      </c>
      <c r="M95" s="147" t="s">
        <v>4741</v>
      </c>
      <c r="N95" s="147" t="s">
        <v>2369</v>
      </c>
      <c r="P95" t="s">
        <v>6790</v>
      </c>
      <c r="R95" s="147" t="s">
        <v>6769</v>
      </c>
      <c r="S95" s="161">
        <v>0</v>
      </c>
      <c r="T95" s="147" t="s">
        <v>7779</v>
      </c>
      <c r="U95" s="147" t="s">
        <v>7784</v>
      </c>
      <c r="V95" t="s">
        <v>165</v>
      </c>
    </row>
    <row r="96" spans="1:24" x14ac:dyDescent="0.25">
      <c r="A96" s="140" t="s">
        <v>8376</v>
      </c>
      <c r="B96" s="294">
        <v>0</v>
      </c>
      <c r="C96" s="176">
        <v>0</v>
      </c>
      <c r="D96" s="152"/>
      <c r="E96" s="152"/>
      <c r="F96" s="152"/>
      <c r="G96" s="152"/>
      <c r="H96" s="152"/>
      <c r="I96" s="154" t="s">
        <v>8370</v>
      </c>
      <c r="J96" s="168" t="s">
        <v>1859</v>
      </c>
      <c r="K96" s="153" t="s">
        <v>1667</v>
      </c>
      <c r="L96" s="154" t="s">
        <v>6971</v>
      </c>
      <c r="M96" s="154" t="s">
        <v>8339</v>
      </c>
      <c r="N96" s="154" t="s">
        <v>8348</v>
      </c>
      <c r="O96" s="154" t="s">
        <v>1848</v>
      </c>
      <c r="P96" s="168" t="s">
        <v>6790</v>
      </c>
      <c r="Q96" s="168"/>
      <c r="R96" s="154" t="s">
        <v>6770</v>
      </c>
      <c r="S96" s="169" t="s">
        <v>7778</v>
      </c>
      <c r="T96" s="168" t="s">
        <v>7780</v>
      </c>
      <c r="U96" s="168" t="s">
        <v>7783</v>
      </c>
      <c r="V96" s="140" t="s">
        <v>100</v>
      </c>
      <c r="W96" s="140"/>
      <c r="X96" s="140"/>
    </row>
    <row r="97" spans="1:24" x14ac:dyDescent="0.25">
      <c r="A97" s="140" t="s">
        <v>8376</v>
      </c>
      <c r="B97" s="294">
        <v>1</v>
      </c>
      <c r="C97" s="176">
        <v>0</v>
      </c>
      <c r="D97" s="152"/>
      <c r="E97" s="152"/>
      <c r="F97" s="152"/>
      <c r="G97" s="152"/>
      <c r="H97" s="152"/>
      <c r="I97" s="154" t="s">
        <v>8505</v>
      </c>
      <c r="J97" s="168" t="s">
        <v>8475</v>
      </c>
      <c r="K97" s="153" t="s">
        <v>1667</v>
      </c>
      <c r="L97" s="154" t="s">
        <v>6971</v>
      </c>
      <c r="M97" s="154" t="s">
        <v>8470</v>
      </c>
      <c r="N97" s="154" t="s">
        <v>8463</v>
      </c>
      <c r="O97" s="154" t="s">
        <v>1848</v>
      </c>
      <c r="P97" s="168" t="s">
        <v>6790</v>
      </c>
      <c r="Q97" s="168"/>
      <c r="R97" s="154" t="s">
        <v>91</v>
      </c>
      <c r="S97" s="169" t="s">
        <v>7778</v>
      </c>
      <c r="T97" s="168" t="s">
        <v>7780</v>
      </c>
      <c r="U97" s="168" t="s">
        <v>7783</v>
      </c>
      <c r="V97" s="140" t="s">
        <v>91</v>
      </c>
      <c r="W97" s="140"/>
      <c r="X97" s="140"/>
    </row>
    <row r="98" spans="1:24" x14ac:dyDescent="0.25">
      <c r="A98" s="258" t="s">
        <v>8376</v>
      </c>
      <c r="B98" s="295"/>
      <c r="C98" s="8">
        <v>1321</v>
      </c>
      <c r="D98" s="11" t="s">
        <v>7871</v>
      </c>
      <c r="E98" s="11" t="s">
        <v>44</v>
      </c>
      <c r="F98" s="11" t="s">
        <v>80</v>
      </c>
      <c r="G98" s="11" t="s">
        <v>88</v>
      </c>
      <c r="H98" s="11" t="s">
        <v>7892</v>
      </c>
      <c r="I98" t="s">
        <v>4016</v>
      </c>
      <c r="J98" s="147" t="s">
        <v>6366</v>
      </c>
      <c r="M98" s="147" t="s">
        <v>5507</v>
      </c>
      <c r="N98" s="147" t="s">
        <v>5508</v>
      </c>
      <c r="P98" s="19" t="s">
        <v>6790</v>
      </c>
      <c r="Q98" s="19"/>
      <c r="R98" s="147" t="s">
        <v>6769</v>
      </c>
      <c r="S98" s="161">
        <v>0</v>
      </c>
      <c r="T98" s="147" t="s">
        <v>7779</v>
      </c>
      <c r="U98" s="147" t="s">
        <v>7784</v>
      </c>
      <c r="V98" t="s">
        <v>5706</v>
      </c>
    </row>
    <row r="99" spans="1:24" x14ac:dyDescent="0.25">
      <c r="A99" s="183" t="s">
        <v>8376</v>
      </c>
      <c r="B99" s="293"/>
      <c r="C99" s="8">
        <v>1322</v>
      </c>
      <c r="D99" s="11" t="s">
        <v>7871</v>
      </c>
      <c r="E99" s="11" t="s">
        <v>44</v>
      </c>
      <c r="F99" s="11" t="s">
        <v>80</v>
      </c>
      <c r="G99" s="11" t="s">
        <v>88</v>
      </c>
      <c r="H99" s="11" t="s">
        <v>7892</v>
      </c>
      <c r="I99" t="s">
        <v>4017</v>
      </c>
      <c r="J99" s="147" t="s">
        <v>6367</v>
      </c>
      <c r="M99" s="147" t="s">
        <v>5509</v>
      </c>
      <c r="N99" s="147" t="s">
        <v>5510</v>
      </c>
      <c r="P99" s="19" t="s">
        <v>6790</v>
      </c>
      <c r="Q99" s="19"/>
      <c r="R99" s="147" t="s">
        <v>6769</v>
      </c>
      <c r="S99" s="161">
        <v>0</v>
      </c>
      <c r="T99" s="147" t="s">
        <v>7779</v>
      </c>
      <c r="U99" s="147" t="s">
        <v>7784</v>
      </c>
      <c r="V99" t="s">
        <v>5706</v>
      </c>
    </row>
    <row r="100" spans="1:24" x14ac:dyDescent="0.25">
      <c r="A100" s="183" t="s">
        <v>8376</v>
      </c>
      <c r="B100" s="293"/>
      <c r="C100" s="8">
        <v>1323</v>
      </c>
      <c r="D100" s="11" t="s">
        <v>7871</v>
      </c>
      <c r="E100" s="11" t="s">
        <v>44</v>
      </c>
      <c r="F100" s="11" t="s">
        <v>80</v>
      </c>
      <c r="G100" s="11" t="s">
        <v>88</v>
      </c>
      <c r="H100" s="11" t="s">
        <v>7892</v>
      </c>
      <c r="I100" t="s">
        <v>4018</v>
      </c>
      <c r="J100" s="147" t="s">
        <v>6365</v>
      </c>
      <c r="M100" s="147" t="s">
        <v>5511</v>
      </c>
      <c r="N100" s="147" t="s">
        <v>5512</v>
      </c>
      <c r="P100" s="19" t="s">
        <v>6790</v>
      </c>
      <c r="Q100" s="19"/>
      <c r="R100" s="147" t="s">
        <v>6769</v>
      </c>
      <c r="S100" s="161">
        <v>0</v>
      </c>
      <c r="T100" s="147" t="s">
        <v>7779</v>
      </c>
      <c r="U100" s="147" t="s">
        <v>7784</v>
      </c>
      <c r="V100" t="s">
        <v>5706</v>
      </c>
    </row>
    <row r="101" spans="1:24" x14ac:dyDescent="0.25">
      <c r="A101" s="258" t="s">
        <v>8376</v>
      </c>
      <c r="B101" s="293"/>
      <c r="C101" s="8">
        <v>1324</v>
      </c>
      <c r="D101" s="11" t="s">
        <v>7871</v>
      </c>
      <c r="E101" s="11" t="s">
        <v>44</v>
      </c>
      <c r="F101" s="11" t="s">
        <v>80</v>
      </c>
      <c r="G101" s="11" t="s">
        <v>88</v>
      </c>
      <c r="H101" s="11" t="s">
        <v>7892</v>
      </c>
      <c r="I101" t="s">
        <v>4019</v>
      </c>
      <c r="J101" s="147" t="s">
        <v>6368</v>
      </c>
      <c r="M101" s="147" t="s">
        <v>5513</v>
      </c>
      <c r="N101" s="147" t="s">
        <v>5514</v>
      </c>
      <c r="P101" s="19" t="s">
        <v>6790</v>
      </c>
      <c r="Q101" s="19"/>
      <c r="R101" s="147" t="s">
        <v>6769</v>
      </c>
      <c r="S101" s="161">
        <v>0</v>
      </c>
      <c r="T101" s="147" t="s">
        <v>7779</v>
      </c>
      <c r="U101" s="147" t="s">
        <v>7784</v>
      </c>
      <c r="V101" t="s">
        <v>5706</v>
      </c>
    </row>
    <row r="102" spans="1:24" x14ac:dyDescent="0.25">
      <c r="A102" s="258" t="s">
        <v>8376</v>
      </c>
      <c r="B102" s="295"/>
      <c r="C102" s="8">
        <v>1325</v>
      </c>
      <c r="D102" s="11" t="s">
        <v>7871</v>
      </c>
      <c r="E102" s="11" t="s">
        <v>44</v>
      </c>
      <c r="F102" s="11" t="s">
        <v>80</v>
      </c>
      <c r="G102" s="11" t="s">
        <v>88</v>
      </c>
      <c r="H102" s="11" t="s">
        <v>7892</v>
      </c>
      <c r="I102" t="s">
        <v>4020</v>
      </c>
      <c r="J102" s="147" t="s">
        <v>6369</v>
      </c>
      <c r="M102" s="147" t="s">
        <v>5515</v>
      </c>
      <c r="N102" s="147" t="s">
        <v>5516</v>
      </c>
      <c r="P102" s="19" t="s">
        <v>6790</v>
      </c>
      <c r="Q102" s="19"/>
      <c r="R102" s="147" t="s">
        <v>6769</v>
      </c>
      <c r="S102" s="161">
        <v>0</v>
      </c>
      <c r="T102" s="147" t="s">
        <v>7779</v>
      </c>
      <c r="U102" s="147" t="s">
        <v>7784</v>
      </c>
      <c r="V102" t="s">
        <v>5706</v>
      </c>
    </row>
    <row r="103" spans="1:24" x14ac:dyDescent="0.25">
      <c r="A103" s="258" t="s">
        <v>8376</v>
      </c>
      <c r="B103" s="295"/>
      <c r="C103" s="8">
        <v>1326</v>
      </c>
      <c r="D103" s="11" t="s">
        <v>7859</v>
      </c>
      <c r="E103" s="11" t="s">
        <v>44</v>
      </c>
      <c r="F103" s="11" t="s">
        <v>80</v>
      </c>
      <c r="G103" s="11" t="s">
        <v>88</v>
      </c>
      <c r="H103" s="11" t="s">
        <v>7891</v>
      </c>
      <c r="I103" t="s">
        <v>4021</v>
      </c>
      <c r="J103" s="147" t="s">
        <v>6233</v>
      </c>
      <c r="M103" s="147" t="s">
        <v>5517</v>
      </c>
      <c r="N103" s="147" t="s">
        <v>5518</v>
      </c>
      <c r="P103" s="19" t="s">
        <v>6790</v>
      </c>
      <c r="Q103" s="19"/>
      <c r="R103" s="147" t="s">
        <v>6769</v>
      </c>
      <c r="S103" s="161">
        <v>0</v>
      </c>
      <c r="T103" s="147" t="s">
        <v>7779</v>
      </c>
      <c r="U103" s="147" t="s">
        <v>7784</v>
      </c>
      <c r="V103" t="s">
        <v>195</v>
      </c>
    </row>
    <row r="104" spans="1:24" x14ac:dyDescent="0.25">
      <c r="A104" s="258" t="s">
        <v>8376</v>
      </c>
      <c r="B104" s="295"/>
      <c r="C104" s="8">
        <v>1327</v>
      </c>
      <c r="D104" s="11" t="s">
        <v>7859</v>
      </c>
      <c r="E104" s="11" t="s">
        <v>44</v>
      </c>
      <c r="F104" s="11" t="s">
        <v>80</v>
      </c>
      <c r="G104" s="11" t="s">
        <v>88</v>
      </c>
      <c r="H104" s="11" t="s">
        <v>7891</v>
      </c>
      <c r="I104" t="s">
        <v>4022</v>
      </c>
      <c r="J104" s="147" t="s">
        <v>6232</v>
      </c>
      <c r="M104" s="147" t="s">
        <v>5519</v>
      </c>
      <c r="N104" s="147" t="s">
        <v>5520</v>
      </c>
      <c r="P104" s="19" t="s">
        <v>6790</v>
      </c>
      <c r="Q104" s="19"/>
      <c r="R104" s="147" t="s">
        <v>6769</v>
      </c>
      <c r="S104" s="161">
        <v>0</v>
      </c>
      <c r="T104" s="147" t="s">
        <v>7779</v>
      </c>
      <c r="U104" s="147" t="s">
        <v>7784</v>
      </c>
      <c r="V104" t="s">
        <v>195</v>
      </c>
    </row>
    <row r="105" spans="1:24" x14ac:dyDescent="0.25">
      <c r="A105" s="258" t="s">
        <v>8376</v>
      </c>
      <c r="B105" s="295"/>
      <c r="C105" s="8">
        <v>1328</v>
      </c>
      <c r="D105" s="11" t="s">
        <v>7859</v>
      </c>
      <c r="E105" s="11" t="s">
        <v>44</v>
      </c>
      <c r="F105" s="11" t="s">
        <v>80</v>
      </c>
      <c r="G105" s="11" t="s">
        <v>88</v>
      </c>
      <c r="H105" s="11" t="s">
        <v>7891</v>
      </c>
      <c r="I105" t="s">
        <v>4023</v>
      </c>
      <c r="J105" s="147" t="s">
        <v>6370</v>
      </c>
      <c r="M105" s="147" t="s">
        <v>5521</v>
      </c>
      <c r="N105" s="147" t="s">
        <v>5522</v>
      </c>
      <c r="P105" s="19" t="s">
        <v>6790</v>
      </c>
      <c r="Q105" s="19"/>
      <c r="R105" s="147" t="s">
        <v>6769</v>
      </c>
      <c r="S105" s="161">
        <v>0</v>
      </c>
      <c r="T105" s="147" t="s">
        <v>7779</v>
      </c>
      <c r="U105" s="147" t="s">
        <v>7784</v>
      </c>
      <c r="V105" t="s">
        <v>195</v>
      </c>
    </row>
    <row r="106" spans="1:24" x14ac:dyDescent="0.25">
      <c r="A106" s="258" t="s">
        <v>8376</v>
      </c>
      <c r="B106" s="295"/>
      <c r="C106" s="8">
        <v>1329</v>
      </c>
      <c r="D106" s="11" t="s">
        <v>7859</v>
      </c>
      <c r="E106" s="11" t="s">
        <v>44</v>
      </c>
      <c r="F106" s="11" t="s">
        <v>80</v>
      </c>
      <c r="G106" s="11" t="s">
        <v>88</v>
      </c>
      <c r="H106" s="11" t="s">
        <v>7891</v>
      </c>
      <c r="I106" t="s">
        <v>4024</v>
      </c>
      <c r="J106" s="147" t="s">
        <v>6796</v>
      </c>
      <c r="M106" s="147" t="s">
        <v>5523</v>
      </c>
      <c r="N106" s="147" t="s">
        <v>5524</v>
      </c>
      <c r="P106" s="19" t="s">
        <v>6790</v>
      </c>
      <c r="Q106" s="19"/>
      <c r="R106" s="147" t="s">
        <v>6769</v>
      </c>
      <c r="S106" s="161">
        <v>0</v>
      </c>
      <c r="T106" s="147" t="s">
        <v>7779</v>
      </c>
      <c r="U106" s="147" t="s">
        <v>7784</v>
      </c>
      <c r="V106" t="s">
        <v>235</v>
      </c>
    </row>
    <row r="107" spans="1:24" x14ac:dyDescent="0.25">
      <c r="A107" s="258" t="s">
        <v>8376</v>
      </c>
      <c r="B107" s="295"/>
      <c r="C107" s="8">
        <v>1330</v>
      </c>
      <c r="D107" s="11" t="s">
        <v>7859</v>
      </c>
      <c r="E107" s="11" t="s">
        <v>44</v>
      </c>
      <c r="F107" s="11" t="s">
        <v>80</v>
      </c>
      <c r="G107" s="11" t="s">
        <v>88</v>
      </c>
      <c r="H107" s="11" t="s">
        <v>7891</v>
      </c>
      <c r="I107" t="s">
        <v>4025</v>
      </c>
      <c r="J107" s="147" t="s">
        <v>6364</v>
      </c>
      <c r="M107" s="147" t="s">
        <v>5525</v>
      </c>
      <c r="N107" s="147" t="s">
        <v>5526</v>
      </c>
      <c r="P107" s="19" t="s">
        <v>6790</v>
      </c>
      <c r="Q107" s="19"/>
      <c r="R107" s="147" t="s">
        <v>6769</v>
      </c>
      <c r="S107" s="161">
        <v>0</v>
      </c>
      <c r="T107" s="147" t="s">
        <v>7779</v>
      </c>
      <c r="U107" s="147" t="s">
        <v>7784</v>
      </c>
      <c r="V107" t="s">
        <v>235</v>
      </c>
    </row>
    <row r="108" spans="1:24" x14ac:dyDescent="0.25">
      <c r="A108" s="258" t="s">
        <v>8376</v>
      </c>
      <c r="B108" s="295"/>
      <c r="C108" s="8">
        <v>1331</v>
      </c>
      <c r="D108" s="11" t="s">
        <v>7859</v>
      </c>
      <c r="E108" s="11" t="s">
        <v>44</v>
      </c>
      <c r="F108" s="11" t="s">
        <v>80</v>
      </c>
      <c r="G108" s="11" t="s">
        <v>88</v>
      </c>
      <c r="H108" s="11" t="s">
        <v>7891</v>
      </c>
      <c r="I108" t="s">
        <v>4026</v>
      </c>
      <c r="J108" s="147" t="s">
        <v>6373</v>
      </c>
      <c r="M108" s="147" t="s">
        <v>5527</v>
      </c>
      <c r="N108" s="147" t="s">
        <v>5528</v>
      </c>
      <c r="P108" s="19" t="s">
        <v>6790</v>
      </c>
      <c r="Q108" s="19"/>
      <c r="R108" s="147" t="s">
        <v>6769</v>
      </c>
      <c r="S108" s="161">
        <v>0</v>
      </c>
      <c r="T108" s="147" t="s">
        <v>7779</v>
      </c>
      <c r="U108" s="147" t="s">
        <v>7784</v>
      </c>
      <c r="V108" t="s">
        <v>5689</v>
      </c>
    </row>
    <row r="109" spans="1:24" x14ac:dyDescent="0.25">
      <c r="A109" s="258" t="s">
        <v>8376</v>
      </c>
      <c r="B109" s="295"/>
      <c r="C109" s="8">
        <v>1332</v>
      </c>
      <c r="D109" s="11" t="s">
        <v>7859</v>
      </c>
      <c r="E109" s="11" t="s">
        <v>44</v>
      </c>
      <c r="F109" s="11" t="s">
        <v>80</v>
      </c>
      <c r="G109" s="11" t="s">
        <v>88</v>
      </c>
      <c r="H109" s="11" t="s">
        <v>7891</v>
      </c>
      <c r="I109" t="s">
        <v>4027</v>
      </c>
      <c r="J109" s="147" t="s">
        <v>6371</v>
      </c>
      <c r="M109" s="147" t="s">
        <v>5529</v>
      </c>
      <c r="N109" s="147" t="s">
        <v>5530</v>
      </c>
      <c r="P109" s="19" t="s">
        <v>6790</v>
      </c>
      <c r="Q109" s="19"/>
      <c r="R109" s="147" t="s">
        <v>6769</v>
      </c>
      <c r="S109" s="161">
        <v>0</v>
      </c>
      <c r="T109" s="147" t="s">
        <v>7779</v>
      </c>
      <c r="U109" s="147" t="s">
        <v>7784</v>
      </c>
      <c r="V109" t="s">
        <v>5707</v>
      </c>
    </row>
    <row r="110" spans="1:24" x14ac:dyDescent="0.25">
      <c r="A110" s="258" t="s">
        <v>8376</v>
      </c>
      <c r="B110" s="295"/>
      <c r="C110" s="8">
        <v>1333</v>
      </c>
      <c r="D110" s="11" t="s">
        <v>7859</v>
      </c>
      <c r="E110" s="11" t="s">
        <v>44</v>
      </c>
      <c r="F110" s="11" t="s">
        <v>80</v>
      </c>
      <c r="G110" s="11" t="s">
        <v>88</v>
      </c>
      <c r="H110" s="11" t="s">
        <v>7891</v>
      </c>
      <c r="I110" t="s">
        <v>4028</v>
      </c>
      <c r="J110" s="156" t="s">
        <v>6372</v>
      </c>
      <c r="M110" s="147" t="s">
        <v>5531</v>
      </c>
      <c r="N110" s="147" t="s">
        <v>5532</v>
      </c>
      <c r="P110" s="19" t="s">
        <v>6790</v>
      </c>
      <c r="Q110" s="19"/>
      <c r="R110" s="147" t="s">
        <v>6769</v>
      </c>
      <c r="S110" s="161">
        <v>0</v>
      </c>
      <c r="T110" s="147" t="s">
        <v>7779</v>
      </c>
      <c r="U110" s="147" t="s">
        <v>7784</v>
      </c>
      <c r="V110" t="s">
        <v>5695</v>
      </c>
    </row>
    <row r="111" spans="1:24" x14ac:dyDescent="0.25">
      <c r="A111" s="258" t="s">
        <v>8376</v>
      </c>
      <c r="B111" s="295"/>
      <c r="C111" s="8">
        <v>1334</v>
      </c>
      <c r="D111" s="11" t="s">
        <v>7859</v>
      </c>
      <c r="E111" s="11" t="s">
        <v>44</v>
      </c>
      <c r="F111" s="11" t="s">
        <v>80</v>
      </c>
      <c r="G111" s="11" t="s">
        <v>88</v>
      </c>
      <c r="H111" s="11" t="s">
        <v>7891</v>
      </c>
      <c r="I111" t="s">
        <v>4029</v>
      </c>
      <c r="J111" s="147" t="s">
        <v>6374</v>
      </c>
      <c r="M111" s="147" t="s">
        <v>5533</v>
      </c>
      <c r="N111" s="147" t="s">
        <v>5534</v>
      </c>
      <c r="P111" s="19" t="s">
        <v>6790</v>
      </c>
      <c r="Q111" s="19"/>
      <c r="R111" s="147" t="s">
        <v>6769</v>
      </c>
      <c r="S111" s="161">
        <v>0</v>
      </c>
      <c r="T111" s="147" t="s">
        <v>7779</v>
      </c>
      <c r="U111" s="147" t="s">
        <v>7784</v>
      </c>
      <c r="V111" t="s">
        <v>165</v>
      </c>
      <c r="X111" s="140"/>
    </row>
    <row r="112" spans="1:24" x14ac:dyDescent="0.25">
      <c r="A112" s="140" t="s">
        <v>8359</v>
      </c>
      <c r="B112" s="294">
        <v>0</v>
      </c>
      <c r="C112" s="176">
        <v>0</v>
      </c>
      <c r="D112" s="152"/>
      <c r="E112" s="152"/>
      <c r="F112" s="152"/>
      <c r="G112" s="152"/>
      <c r="H112" s="152"/>
      <c r="I112" s="154" t="s">
        <v>8369</v>
      </c>
      <c r="J112" s="168" t="s">
        <v>1859</v>
      </c>
      <c r="K112" s="153" t="s">
        <v>1667</v>
      </c>
      <c r="L112" s="154" t="s">
        <v>6971</v>
      </c>
      <c r="M112" s="154" t="s">
        <v>8339</v>
      </c>
      <c r="N112" s="154" t="s">
        <v>8348</v>
      </c>
      <c r="O112" s="154" t="s">
        <v>1848</v>
      </c>
      <c r="P112" s="168" t="s">
        <v>6790</v>
      </c>
      <c r="Q112" s="168"/>
      <c r="R112" s="154" t="s">
        <v>6770</v>
      </c>
      <c r="S112" s="169" t="s">
        <v>7778</v>
      </c>
      <c r="T112" s="168" t="s">
        <v>7780</v>
      </c>
      <c r="U112" s="168" t="s">
        <v>7783</v>
      </c>
      <c r="V112" s="140" t="s">
        <v>100</v>
      </c>
      <c r="W112" s="140"/>
      <c r="X112" s="140"/>
    </row>
    <row r="113" spans="1:24" x14ac:dyDescent="0.25">
      <c r="A113" s="140" t="s">
        <v>8359</v>
      </c>
      <c r="B113" s="294">
        <v>1</v>
      </c>
      <c r="C113" s="176">
        <v>0</v>
      </c>
      <c r="D113" s="152"/>
      <c r="E113" s="152"/>
      <c r="F113" s="152"/>
      <c r="G113" s="152"/>
      <c r="H113" s="152"/>
      <c r="I113" s="154" t="s">
        <v>8505</v>
      </c>
      <c r="J113" s="168" t="s">
        <v>8475</v>
      </c>
      <c r="K113" s="153" t="s">
        <v>1667</v>
      </c>
      <c r="L113" s="154" t="s">
        <v>6971</v>
      </c>
      <c r="M113" s="154" t="s">
        <v>8470</v>
      </c>
      <c r="N113" s="154" t="s">
        <v>8463</v>
      </c>
      <c r="O113" s="154" t="s">
        <v>1848</v>
      </c>
      <c r="P113" s="168" t="s">
        <v>6790</v>
      </c>
      <c r="Q113" s="168"/>
      <c r="R113" s="154" t="s">
        <v>91</v>
      </c>
      <c r="S113" s="169" t="s">
        <v>7778</v>
      </c>
      <c r="T113" s="168" t="s">
        <v>7780</v>
      </c>
      <c r="U113" s="168" t="s">
        <v>7783</v>
      </c>
      <c r="V113" s="140" t="s">
        <v>91</v>
      </c>
      <c r="W113" s="140"/>
      <c r="X113" s="140"/>
    </row>
    <row r="114" spans="1:24" x14ac:dyDescent="0.25">
      <c r="A114" t="s">
        <v>8359</v>
      </c>
      <c r="B114" s="185">
        <v>6</v>
      </c>
      <c r="C114" s="8">
        <v>1345</v>
      </c>
      <c r="D114" s="11" t="s">
        <v>7860</v>
      </c>
      <c r="E114" s="11" t="s">
        <v>44</v>
      </c>
      <c r="F114" s="11" t="s">
        <v>80</v>
      </c>
      <c r="G114" s="11" t="s">
        <v>88</v>
      </c>
      <c r="H114" s="11" t="s">
        <v>7893</v>
      </c>
      <c r="I114" t="s">
        <v>4042</v>
      </c>
      <c r="J114" s="147" t="s">
        <v>6375</v>
      </c>
      <c r="M114" s="147" t="s">
        <v>5555</v>
      </c>
      <c r="N114" s="147" t="s">
        <v>6375</v>
      </c>
      <c r="P114" s="19" t="s">
        <v>6790</v>
      </c>
      <c r="Q114" s="19"/>
      <c r="R114" s="147" t="s">
        <v>6769</v>
      </c>
      <c r="S114" s="161">
        <v>0</v>
      </c>
      <c r="T114" s="147" t="s">
        <v>7779</v>
      </c>
      <c r="U114" s="147" t="s">
        <v>7784</v>
      </c>
      <c r="V114" t="s">
        <v>2491</v>
      </c>
    </row>
    <row r="115" spans="1:24" x14ac:dyDescent="0.25">
      <c r="A115" t="s">
        <v>8359</v>
      </c>
      <c r="B115" s="185">
        <v>7</v>
      </c>
      <c r="C115" s="8">
        <v>1355</v>
      </c>
      <c r="D115" s="11" t="s">
        <v>7860</v>
      </c>
      <c r="E115" s="11" t="s">
        <v>44</v>
      </c>
      <c r="F115" s="11" t="s">
        <v>80</v>
      </c>
      <c r="G115" s="11" t="s">
        <v>88</v>
      </c>
      <c r="H115" s="11" t="s">
        <v>7893</v>
      </c>
      <c r="I115" t="s">
        <v>4052</v>
      </c>
      <c r="J115" s="147" t="s">
        <v>8506</v>
      </c>
      <c r="M115" s="147" t="s">
        <v>5573</v>
      </c>
      <c r="N115" s="147" t="s">
        <v>5574</v>
      </c>
      <c r="P115" s="19" t="s">
        <v>6790</v>
      </c>
      <c r="Q115" s="19"/>
      <c r="R115" s="147" t="s">
        <v>6769</v>
      </c>
      <c r="S115" s="161">
        <v>0</v>
      </c>
      <c r="T115" s="147" t="s">
        <v>7779</v>
      </c>
      <c r="U115" s="147" t="s">
        <v>7784</v>
      </c>
      <c r="V115" t="s">
        <v>5665</v>
      </c>
    </row>
    <row r="116" spans="1:24" x14ac:dyDescent="0.25">
      <c r="A116" t="s">
        <v>8359</v>
      </c>
      <c r="B116" s="185">
        <v>8</v>
      </c>
      <c r="C116" s="8">
        <v>1354</v>
      </c>
      <c r="D116" s="11" t="s">
        <v>7860</v>
      </c>
      <c r="E116" s="11" t="s">
        <v>44</v>
      </c>
      <c r="F116" s="11" t="s">
        <v>80</v>
      </c>
      <c r="G116" s="11" t="s">
        <v>88</v>
      </c>
      <c r="H116" s="11" t="s">
        <v>7893</v>
      </c>
      <c r="I116" t="s">
        <v>4051</v>
      </c>
      <c r="J116" s="147" t="s">
        <v>8507</v>
      </c>
      <c r="M116" s="147" t="s">
        <v>5571</v>
      </c>
      <c r="N116" s="147" t="s">
        <v>5572</v>
      </c>
      <c r="P116" s="19" t="s">
        <v>6790</v>
      </c>
      <c r="Q116" s="19"/>
      <c r="R116" s="147" t="s">
        <v>6769</v>
      </c>
      <c r="S116" s="161">
        <v>0</v>
      </c>
      <c r="T116" s="147" t="s">
        <v>7779</v>
      </c>
      <c r="U116" s="147" t="s">
        <v>7784</v>
      </c>
      <c r="V116" t="s">
        <v>5665</v>
      </c>
    </row>
    <row r="117" spans="1:24" x14ac:dyDescent="0.25">
      <c r="A117" t="s">
        <v>8359</v>
      </c>
      <c r="B117" s="185">
        <v>9</v>
      </c>
      <c r="C117" s="8">
        <v>1353</v>
      </c>
      <c r="D117" s="11" t="s">
        <v>7860</v>
      </c>
      <c r="E117" s="11" t="s">
        <v>44</v>
      </c>
      <c r="F117" s="11" t="s">
        <v>80</v>
      </c>
      <c r="G117" s="11" t="s">
        <v>88</v>
      </c>
      <c r="H117" s="11" t="s">
        <v>7893</v>
      </c>
      <c r="I117" t="s">
        <v>4050</v>
      </c>
      <c r="J117" s="147" t="s">
        <v>8508</v>
      </c>
      <c r="M117" s="147" t="s">
        <v>5569</v>
      </c>
      <c r="N117" s="147" t="s">
        <v>5570</v>
      </c>
      <c r="P117" s="19" t="s">
        <v>6790</v>
      </c>
      <c r="Q117" s="19"/>
      <c r="R117" s="147" t="s">
        <v>6769</v>
      </c>
      <c r="S117" s="161">
        <v>0</v>
      </c>
      <c r="T117" s="147" t="s">
        <v>7779</v>
      </c>
      <c r="U117" s="147" t="s">
        <v>7784</v>
      </c>
      <c r="V117" t="s">
        <v>165</v>
      </c>
    </row>
    <row r="118" spans="1:24" x14ac:dyDescent="0.25">
      <c r="A118" t="s">
        <v>8359</v>
      </c>
      <c r="B118" s="185">
        <v>10</v>
      </c>
      <c r="C118" s="8">
        <v>1360</v>
      </c>
      <c r="D118" s="11" t="s">
        <v>7860</v>
      </c>
      <c r="E118" s="11" t="s">
        <v>44</v>
      </c>
      <c r="F118" s="11" t="s">
        <v>80</v>
      </c>
      <c r="G118" s="11" t="s">
        <v>88</v>
      </c>
      <c r="H118" s="11" t="s">
        <v>7893</v>
      </c>
      <c r="I118" t="s">
        <v>4057</v>
      </c>
      <c r="J118" s="147" t="s">
        <v>8509</v>
      </c>
      <c r="M118" s="147" t="s">
        <v>5583</v>
      </c>
      <c r="N118" s="147" t="s">
        <v>5584</v>
      </c>
      <c r="P118" s="19" t="s">
        <v>6790</v>
      </c>
      <c r="Q118" s="19"/>
      <c r="R118" t="s">
        <v>6769</v>
      </c>
      <c r="S118" s="8">
        <v>0</v>
      </c>
      <c r="T118" t="s">
        <v>7779</v>
      </c>
      <c r="U118" t="s">
        <v>7784</v>
      </c>
      <c r="V118" t="s">
        <v>100</v>
      </c>
    </row>
    <row r="119" spans="1:24" x14ac:dyDescent="0.25">
      <c r="A119" t="s">
        <v>8359</v>
      </c>
      <c r="B119" s="185">
        <v>11</v>
      </c>
      <c r="C119" s="8">
        <v>1359</v>
      </c>
      <c r="D119" s="11" t="s">
        <v>7860</v>
      </c>
      <c r="E119" s="11" t="s">
        <v>44</v>
      </c>
      <c r="F119" s="11" t="s">
        <v>80</v>
      </c>
      <c r="G119" s="11" t="s">
        <v>88</v>
      </c>
      <c r="H119" s="11" t="s">
        <v>7893</v>
      </c>
      <c r="I119" t="s">
        <v>4056</v>
      </c>
      <c r="J119" s="147" t="s">
        <v>8510</v>
      </c>
      <c r="M119" s="147" t="s">
        <v>5581</v>
      </c>
      <c r="N119" s="147" t="s">
        <v>5582</v>
      </c>
      <c r="P119" s="19" t="s">
        <v>6790</v>
      </c>
      <c r="Q119" s="19"/>
      <c r="R119" t="s">
        <v>6769</v>
      </c>
      <c r="S119" s="8">
        <v>0</v>
      </c>
      <c r="T119" t="s">
        <v>7779</v>
      </c>
      <c r="U119" t="s">
        <v>7784</v>
      </c>
      <c r="V119" t="s">
        <v>100</v>
      </c>
    </row>
    <row r="120" spans="1:24" x14ac:dyDescent="0.25">
      <c r="A120" t="s">
        <v>8359</v>
      </c>
      <c r="B120" s="185">
        <v>12</v>
      </c>
      <c r="C120" s="8">
        <v>1357</v>
      </c>
      <c r="D120" s="11" t="s">
        <v>7860</v>
      </c>
      <c r="E120" s="11" t="s">
        <v>44</v>
      </c>
      <c r="F120" s="11" t="s">
        <v>80</v>
      </c>
      <c r="G120" s="11" t="s">
        <v>88</v>
      </c>
      <c r="H120" s="11" t="s">
        <v>7893</v>
      </c>
      <c r="I120" t="s">
        <v>4054</v>
      </c>
      <c r="J120" s="147" t="s">
        <v>8511</v>
      </c>
      <c r="M120" s="147" t="s">
        <v>5577</v>
      </c>
      <c r="N120" s="147" t="s">
        <v>5578</v>
      </c>
      <c r="P120" s="19" t="s">
        <v>6790</v>
      </c>
      <c r="Q120" s="19"/>
      <c r="R120" t="s">
        <v>6769</v>
      </c>
      <c r="S120" s="8">
        <v>0</v>
      </c>
      <c r="T120" t="s">
        <v>7779</v>
      </c>
      <c r="U120" t="s">
        <v>7784</v>
      </c>
      <c r="V120" t="s">
        <v>100</v>
      </c>
    </row>
    <row r="121" spans="1:24" x14ac:dyDescent="0.25">
      <c r="A121" t="s">
        <v>8359</v>
      </c>
      <c r="B121" s="185">
        <v>13</v>
      </c>
      <c r="C121" s="8">
        <v>1356</v>
      </c>
      <c r="D121" s="11" t="s">
        <v>7860</v>
      </c>
      <c r="E121" s="11" t="s">
        <v>44</v>
      </c>
      <c r="F121" s="11" t="s">
        <v>80</v>
      </c>
      <c r="G121" s="11" t="s">
        <v>88</v>
      </c>
      <c r="H121" s="11" t="s">
        <v>7893</v>
      </c>
      <c r="I121" t="s">
        <v>4053</v>
      </c>
      <c r="J121" s="147" t="s">
        <v>8512</v>
      </c>
      <c r="M121" s="147" t="s">
        <v>5575</v>
      </c>
      <c r="N121" s="147" t="s">
        <v>5576</v>
      </c>
      <c r="P121" s="19" t="s">
        <v>6790</v>
      </c>
      <c r="Q121" s="19"/>
      <c r="R121" t="s">
        <v>6769</v>
      </c>
      <c r="S121" s="8">
        <v>0</v>
      </c>
      <c r="T121" t="s">
        <v>7779</v>
      </c>
      <c r="U121" t="s">
        <v>7784</v>
      </c>
      <c r="V121" t="s">
        <v>100</v>
      </c>
    </row>
    <row r="122" spans="1:24" x14ac:dyDescent="0.25">
      <c r="A122" t="s">
        <v>8359</v>
      </c>
      <c r="B122" s="185">
        <v>14</v>
      </c>
      <c r="C122" s="8">
        <v>1358</v>
      </c>
      <c r="D122" s="11" t="s">
        <v>7860</v>
      </c>
      <c r="E122" s="11" t="s">
        <v>44</v>
      </c>
      <c r="F122" s="11" t="s">
        <v>80</v>
      </c>
      <c r="G122" s="11" t="s">
        <v>88</v>
      </c>
      <c r="H122" s="11" t="s">
        <v>7893</v>
      </c>
      <c r="I122" t="s">
        <v>4055</v>
      </c>
      <c r="J122" s="147" t="s">
        <v>8513</v>
      </c>
      <c r="M122" s="147" t="s">
        <v>5579</v>
      </c>
      <c r="N122" s="147" t="s">
        <v>5580</v>
      </c>
      <c r="P122" s="19" t="s">
        <v>6790</v>
      </c>
      <c r="Q122" s="19"/>
      <c r="R122" t="s">
        <v>6769</v>
      </c>
      <c r="S122" s="8">
        <v>0</v>
      </c>
      <c r="T122" t="s">
        <v>7779</v>
      </c>
      <c r="U122" t="s">
        <v>7784</v>
      </c>
      <c r="V122" t="s">
        <v>100</v>
      </c>
    </row>
    <row r="123" spans="1:24" x14ac:dyDescent="0.25">
      <c r="A123" t="s">
        <v>8359</v>
      </c>
      <c r="B123" s="185">
        <v>15</v>
      </c>
      <c r="C123" s="8">
        <v>1348</v>
      </c>
      <c r="D123" s="11" t="s">
        <v>7860</v>
      </c>
      <c r="E123" s="11" t="s">
        <v>44</v>
      </c>
      <c r="F123" s="11" t="s">
        <v>80</v>
      </c>
      <c r="G123" s="11" t="s">
        <v>88</v>
      </c>
      <c r="H123" s="11" t="s">
        <v>7893</v>
      </c>
      <c r="I123" t="s">
        <v>4045</v>
      </c>
      <c r="J123" s="147" t="s">
        <v>8514</v>
      </c>
      <c r="M123" s="147" t="s">
        <v>5560</v>
      </c>
      <c r="N123" s="147" t="s">
        <v>6376</v>
      </c>
      <c r="P123" s="19" t="s">
        <v>6790</v>
      </c>
      <c r="Q123" s="19"/>
      <c r="R123" s="147" t="s">
        <v>6769</v>
      </c>
      <c r="S123" s="161">
        <v>0</v>
      </c>
      <c r="T123" s="147" t="s">
        <v>7779</v>
      </c>
      <c r="U123" s="147" t="s">
        <v>7784</v>
      </c>
      <c r="V123" t="s">
        <v>5693</v>
      </c>
    </row>
    <row r="124" spans="1:24" x14ac:dyDescent="0.25">
      <c r="A124" t="s">
        <v>8359</v>
      </c>
      <c r="B124" s="185">
        <v>16</v>
      </c>
      <c r="C124" s="8">
        <v>1346</v>
      </c>
      <c r="D124" s="11" t="s">
        <v>7860</v>
      </c>
      <c r="E124" s="11" t="s">
        <v>44</v>
      </c>
      <c r="F124" s="11" t="s">
        <v>80</v>
      </c>
      <c r="G124" s="11" t="s">
        <v>88</v>
      </c>
      <c r="H124" s="11" t="s">
        <v>7893</v>
      </c>
      <c r="I124" t="s">
        <v>4043</v>
      </c>
      <c r="J124" s="147" t="s">
        <v>8515</v>
      </c>
      <c r="M124" s="147" t="s">
        <v>5556</v>
      </c>
      <c r="N124" s="147" t="s">
        <v>5557</v>
      </c>
      <c r="P124" s="19" t="s">
        <v>6790</v>
      </c>
      <c r="Q124" s="19"/>
      <c r="R124" s="147" t="s">
        <v>6769</v>
      </c>
      <c r="S124" s="161">
        <v>0</v>
      </c>
      <c r="T124" s="147" t="s">
        <v>7779</v>
      </c>
      <c r="U124" s="147" t="s">
        <v>7784</v>
      </c>
      <c r="V124" t="s">
        <v>262</v>
      </c>
    </row>
    <row r="125" spans="1:24" x14ac:dyDescent="0.25">
      <c r="A125" t="s">
        <v>8359</v>
      </c>
      <c r="B125" s="185">
        <v>17</v>
      </c>
      <c r="C125" s="8">
        <v>1352</v>
      </c>
      <c r="D125" s="11" t="s">
        <v>7860</v>
      </c>
      <c r="E125" s="11" t="s">
        <v>44</v>
      </c>
      <c r="F125" s="11" t="s">
        <v>80</v>
      </c>
      <c r="G125" s="11" t="s">
        <v>88</v>
      </c>
      <c r="H125" s="11" t="s">
        <v>7893</v>
      </c>
      <c r="I125" t="s">
        <v>4049</v>
      </c>
      <c r="J125" s="147" t="s">
        <v>8516</v>
      </c>
      <c r="M125" s="147" t="s">
        <v>5567</v>
      </c>
      <c r="N125" s="147" t="s">
        <v>5568</v>
      </c>
      <c r="P125" s="19" t="s">
        <v>6790</v>
      </c>
      <c r="Q125" s="19"/>
      <c r="R125" s="147" t="s">
        <v>6769</v>
      </c>
      <c r="S125" s="161">
        <v>0</v>
      </c>
      <c r="T125" s="147" t="s">
        <v>7779</v>
      </c>
      <c r="U125" s="147" t="s">
        <v>7784</v>
      </c>
      <c r="V125" t="s">
        <v>5703</v>
      </c>
    </row>
    <row r="126" spans="1:24" x14ac:dyDescent="0.25">
      <c r="A126" t="s">
        <v>8359</v>
      </c>
      <c r="B126" s="185">
        <v>18</v>
      </c>
      <c r="C126" s="8">
        <v>1350</v>
      </c>
      <c r="D126" s="11" t="s">
        <v>7860</v>
      </c>
      <c r="E126" s="11" t="s">
        <v>44</v>
      </c>
      <c r="F126" s="11" t="s">
        <v>80</v>
      </c>
      <c r="G126" s="11" t="s">
        <v>88</v>
      </c>
      <c r="H126" s="11" t="s">
        <v>7893</v>
      </c>
      <c r="I126" t="s">
        <v>4047</v>
      </c>
      <c r="J126" s="147" t="s">
        <v>8517</v>
      </c>
      <c r="M126" s="147" t="s">
        <v>5563</v>
      </c>
      <c r="N126" s="147" t="s">
        <v>5564</v>
      </c>
      <c r="P126" s="19" t="s">
        <v>6790</v>
      </c>
      <c r="Q126" s="19"/>
      <c r="R126" s="147" t="s">
        <v>6769</v>
      </c>
      <c r="S126" s="161">
        <v>0</v>
      </c>
      <c r="T126" s="147" t="s">
        <v>7779</v>
      </c>
      <c r="U126" s="147" t="s">
        <v>7784</v>
      </c>
      <c r="V126" t="s">
        <v>5703</v>
      </c>
    </row>
    <row r="127" spans="1:24" x14ac:dyDescent="0.25">
      <c r="A127" t="s">
        <v>8359</v>
      </c>
      <c r="B127" s="185">
        <v>19</v>
      </c>
      <c r="C127" s="8">
        <v>1351</v>
      </c>
      <c r="D127" s="11" t="s">
        <v>7860</v>
      </c>
      <c r="E127" s="11" t="s">
        <v>44</v>
      </c>
      <c r="F127" s="11" t="s">
        <v>80</v>
      </c>
      <c r="G127" s="11" t="s">
        <v>88</v>
      </c>
      <c r="H127" s="11" t="s">
        <v>7893</v>
      </c>
      <c r="I127" t="s">
        <v>4048</v>
      </c>
      <c r="J127" s="147" t="s">
        <v>8518</v>
      </c>
      <c r="M127" s="147" t="s">
        <v>5565</v>
      </c>
      <c r="N127" s="147" t="s">
        <v>5566</v>
      </c>
      <c r="P127" s="19" t="s">
        <v>6790</v>
      </c>
      <c r="Q127" s="19"/>
      <c r="R127" s="147" t="s">
        <v>6769</v>
      </c>
      <c r="S127" s="161">
        <v>0</v>
      </c>
      <c r="T127" s="147" t="s">
        <v>7779</v>
      </c>
      <c r="U127" s="147" t="s">
        <v>7784</v>
      </c>
      <c r="V127" t="s">
        <v>5703</v>
      </c>
    </row>
    <row r="128" spans="1:24" x14ac:dyDescent="0.25">
      <c r="A128" t="s">
        <v>8359</v>
      </c>
      <c r="B128" s="185">
        <v>20</v>
      </c>
      <c r="C128" s="8">
        <v>1347</v>
      </c>
      <c r="D128" s="11" t="s">
        <v>7860</v>
      </c>
      <c r="E128" s="11" t="s">
        <v>44</v>
      </c>
      <c r="F128" s="11" t="s">
        <v>80</v>
      </c>
      <c r="G128" s="11" t="s">
        <v>88</v>
      </c>
      <c r="H128" s="11" t="s">
        <v>7893</v>
      </c>
      <c r="I128" t="s">
        <v>4044</v>
      </c>
      <c r="J128" s="147" t="s">
        <v>8519</v>
      </c>
      <c r="M128" s="147" t="s">
        <v>5558</v>
      </c>
      <c r="N128" s="147" t="s">
        <v>5559</v>
      </c>
      <c r="P128" s="19" t="s">
        <v>6790</v>
      </c>
      <c r="Q128" s="19"/>
      <c r="R128" s="147" t="s">
        <v>6769</v>
      </c>
      <c r="S128" s="161">
        <v>0</v>
      </c>
      <c r="T128" s="147" t="s">
        <v>7779</v>
      </c>
      <c r="U128" s="147" t="s">
        <v>7784</v>
      </c>
      <c r="V128" t="s">
        <v>262</v>
      </c>
    </row>
    <row r="129" spans="1:22" x14ac:dyDescent="0.25">
      <c r="A129" t="s">
        <v>8359</v>
      </c>
      <c r="B129" s="185">
        <v>21</v>
      </c>
      <c r="C129" s="8">
        <v>1349</v>
      </c>
      <c r="D129" s="11" t="s">
        <v>7860</v>
      </c>
      <c r="E129" s="11" t="s">
        <v>44</v>
      </c>
      <c r="F129" s="11" t="s">
        <v>80</v>
      </c>
      <c r="G129" s="11" t="s">
        <v>88</v>
      </c>
      <c r="H129" s="11" t="s">
        <v>7893</v>
      </c>
      <c r="I129" t="s">
        <v>4046</v>
      </c>
      <c r="J129" s="147" t="s">
        <v>8520</v>
      </c>
      <c r="M129" s="147" t="s">
        <v>5561</v>
      </c>
      <c r="N129" s="147" t="s">
        <v>5562</v>
      </c>
      <c r="P129" s="19" t="s">
        <v>6790</v>
      </c>
      <c r="Q129" s="19"/>
      <c r="R129" s="147" t="s">
        <v>6769</v>
      </c>
      <c r="S129" s="161">
        <v>0</v>
      </c>
      <c r="T129" s="147" t="s">
        <v>7779</v>
      </c>
      <c r="U129" s="147" t="s">
        <v>7784</v>
      </c>
      <c r="V129" t="s">
        <v>5693</v>
      </c>
    </row>
    <row r="130" spans="1:22" x14ac:dyDescent="0.25">
      <c r="A130" t="s">
        <v>8359</v>
      </c>
      <c r="B130" s="185"/>
      <c r="C130" s="8">
        <v>1160</v>
      </c>
      <c r="D130" s="11" t="s">
        <v>7865</v>
      </c>
      <c r="E130" s="11" t="s">
        <v>44</v>
      </c>
      <c r="F130" s="11" t="s">
        <v>80</v>
      </c>
      <c r="G130" s="11" t="s">
        <v>88</v>
      </c>
      <c r="H130" s="11" t="s">
        <v>7889</v>
      </c>
      <c r="I130" t="s">
        <v>3855</v>
      </c>
      <c r="J130" s="147" t="s">
        <v>6591</v>
      </c>
      <c r="M130" s="147" t="s">
        <v>5192</v>
      </c>
      <c r="N130" s="147" t="s">
        <v>2328</v>
      </c>
      <c r="P130" s="19" t="s">
        <v>6790</v>
      </c>
      <c r="Q130" s="19"/>
      <c r="R130" s="147" t="s">
        <v>6769</v>
      </c>
      <c r="S130" s="161">
        <v>0</v>
      </c>
      <c r="T130" s="147" t="s">
        <v>7779</v>
      </c>
      <c r="U130" s="147" t="s">
        <v>7784</v>
      </c>
      <c r="V130" t="s">
        <v>139</v>
      </c>
    </row>
    <row r="131" spans="1:22" x14ac:dyDescent="0.25">
      <c r="A131" t="s">
        <v>8359</v>
      </c>
      <c r="B131" s="185"/>
      <c r="C131" s="8">
        <v>1161</v>
      </c>
      <c r="D131" s="11" t="s">
        <v>7865</v>
      </c>
      <c r="E131" s="11" t="s">
        <v>44</v>
      </c>
      <c r="F131" s="11" t="s">
        <v>80</v>
      </c>
      <c r="G131" s="11" t="s">
        <v>88</v>
      </c>
      <c r="H131" s="11" t="s">
        <v>7889</v>
      </c>
      <c r="I131" t="s">
        <v>3856</v>
      </c>
      <c r="J131" s="147" t="s">
        <v>6592</v>
      </c>
      <c r="M131" s="147" t="s">
        <v>5193</v>
      </c>
      <c r="N131" s="147" t="s">
        <v>5194</v>
      </c>
      <c r="P131" s="19" t="s">
        <v>6790</v>
      </c>
      <c r="Q131" s="19"/>
      <c r="R131" s="147" t="s">
        <v>6769</v>
      </c>
      <c r="S131" s="161">
        <v>0</v>
      </c>
      <c r="T131" s="147" t="s">
        <v>7779</v>
      </c>
      <c r="U131" s="147" t="s">
        <v>7784</v>
      </c>
      <c r="V131" t="s">
        <v>165</v>
      </c>
    </row>
    <row r="132" spans="1:22" x14ac:dyDescent="0.25">
      <c r="A132" t="s">
        <v>8359</v>
      </c>
      <c r="B132" s="185"/>
      <c r="C132" s="8">
        <v>1162</v>
      </c>
      <c r="D132" s="11" t="s">
        <v>7865</v>
      </c>
      <c r="E132" s="11" t="s">
        <v>44</v>
      </c>
      <c r="F132" s="11" t="s">
        <v>80</v>
      </c>
      <c r="G132" s="11" t="s">
        <v>88</v>
      </c>
      <c r="H132" s="11" t="s">
        <v>7889</v>
      </c>
      <c r="I132" t="s">
        <v>3857</v>
      </c>
      <c r="J132" s="147" t="s">
        <v>6593</v>
      </c>
      <c r="M132" s="147" t="s">
        <v>5195</v>
      </c>
      <c r="N132" s="147" t="s">
        <v>5196</v>
      </c>
      <c r="P132" s="19" t="s">
        <v>6790</v>
      </c>
      <c r="Q132" s="19"/>
      <c r="R132" s="147" t="s">
        <v>6769</v>
      </c>
      <c r="S132" s="161">
        <v>0</v>
      </c>
      <c r="T132" s="147" t="s">
        <v>7779</v>
      </c>
      <c r="U132" s="147" t="s">
        <v>7784</v>
      </c>
      <c r="V132" t="s">
        <v>165</v>
      </c>
    </row>
    <row r="133" spans="1:22" x14ac:dyDescent="0.25">
      <c r="A133" t="s">
        <v>8359</v>
      </c>
      <c r="B133" s="185"/>
      <c r="C133" s="8">
        <v>1163</v>
      </c>
      <c r="D133" s="11" t="s">
        <v>7865</v>
      </c>
      <c r="E133" s="11" t="s">
        <v>44</v>
      </c>
      <c r="F133" s="11" t="s">
        <v>80</v>
      </c>
      <c r="G133" s="11" t="s">
        <v>88</v>
      </c>
      <c r="H133" s="11" t="s">
        <v>7889</v>
      </c>
      <c r="I133" t="s">
        <v>3858</v>
      </c>
      <c r="J133" s="147" t="s">
        <v>6599</v>
      </c>
      <c r="M133" s="147" t="s">
        <v>5197</v>
      </c>
      <c r="N133" s="147" t="s">
        <v>5198</v>
      </c>
      <c r="P133" s="19" t="s">
        <v>6790</v>
      </c>
      <c r="Q133" s="19"/>
      <c r="R133" s="147" t="s">
        <v>6769</v>
      </c>
      <c r="S133" s="161">
        <v>0</v>
      </c>
      <c r="T133" s="147" t="s">
        <v>7779</v>
      </c>
      <c r="U133" s="147" t="s">
        <v>7784</v>
      </c>
      <c r="V133" t="s">
        <v>165</v>
      </c>
    </row>
    <row r="134" spans="1:22" x14ac:dyDescent="0.25">
      <c r="A134" t="s">
        <v>8359</v>
      </c>
      <c r="B134" s="185"/>
      <c r="C134" s="8">
        <v>1164</v>
      </c>
      <c r="D134" s="11" t="s">
        <v>7865</v>
      </c>
      <c r="E134" s="11" t="s">
        <v>44</v>
      </c>
      <c r="F134" s="11" t="s">
        <v>80</v>
      </c>
      <c r="G134" s="11" t="s">
        <v>88</v>
      </c>
      <c r="H134" s="11" t="s">
        <v>7889</v>
      </c>
      <c r="I134" t="s">
        <v>3859</v>
      </c>
      <c r="J134" s="147" t="s">
        <v>6600</v>
      </c>
      <c r="M134" s="147" t="s">
        <v>5199</v>
      </c>
      <c r="N134" s="147" t="s">
        <v>5200</v>
      </c>
      <c r="P134" s="19" t="s">
        <v>6790</v>
      </c>
      <c r="Q134" s="19"/>
      <c r="R134" s="147" t="s">
        <v>6769</v>
      </c>
      <c r="S134" s="161">
        <v>0</v>
      </c>
      <c r="T134" s="147" t="s">
        <v>7779</v>
      </c>
      <c r="U134" s="147" t="s">
        <v>7784</v>
      </c>
      <c r="V134" t="s">
        <v>165</v>
      </c>
    </row>
    <row r="135" spans="1:22" x14ac:dyDescent="0.25">
      <c r="A135" t="s">
        <v>8359</v>
      </c>
      <c r="B135" s="185"/>
      <c r="C135" s="8">
        <v>1165</v>
      </c>
      <c r="D135" s="11" t="s">
        <v>7865</v>
      </c>
      <c r="E135" s="11" t="s">
        <v>44</v>
      </c>
      <c r="F135" s="11" t="s">
        <v>80</v>
      </c>
      <c r="G135" s="11" t="s">
        <v>88</v>
      </c>
      <c r="H135" s="11" t="s">
        <v>7889</v>
      </c>
      <c r="I135" t="s">
        <v>3860</v>
      </c>
      <c r="J135" s="147" t="s">
        <v>6604</v>
      </c>
      <c r="M135" s="147" t="s">
        <v>5201</v>
      </c>
      <c r="N135" s="147" t="s">
        <v>5202</v>
      </c>
      <c r="P135" s="19" t="s">
        <v>6790</v>
      </c>
      <c r="Q135" s="19"/>
      <c r="R135" s="147" t="s">
        <v>6769</v>
      </c>
      <c r="S135" s="161">
        <v>0</v>
      </c>
      <c r="T135" s="147" t="s">
        <v>7779</v>
      </c>
      <c r="U135" s="147" t="s">
        <v>7784</v>
      </c>
      <c r="V135" t="s">
        <v>165</v>
      </c>
    </row>
    <row r="136" spans="1:22" x14ac:dyDescent="0.25">
      <c r="A136" t="s">
        <v>8359</v>
      </c>
      <c r="B136" s="185"/>
      <c r="C136" s="8">
        <v>1166</v>
      </c>
      <c r="D136" s="11" t="s">
        <v>7865</v>
      </c>
      <c r="E136" s="11" t="s">
        <v>44</v>
      </c>
      <c r="F136" s="11" t="s">
        <v>80</v>
      </c>
      <c r="G136" s="11" t="s">
        <v>88</v>
      </c>
      <c r="H136" s="11" t="s">
        <v>7889</v>
      </c>
      <c r="I136" t="s">
        <v>3861</v>
      </c>
      <c r="J136" s="147" t="s">
        <v>6606</v>
      </c>
      <c r="M136" s="147" t="s">
        <v>5203</v>
      </c>
      <c r="N136" s="147" t="s">
        <v>5204</v>
      </c>
      <c r="P136" s="19" t="s">
        <v>6790</v>
      </c>
      <c r="Q136" s="19"/>
      <c r="R136" s="147" t="s">
        <v>6769</v>
      </c>
      <c r="S136" s="161">
        <v>0</v>
      </c>
      <c r="T136" s="147" t="s">
        <v>7779</v>
      </c>
      <c r="U136" s="147" t="s">
        <v>7784</v>
      </c>
      <c r="V136" t="s">
        <v>165</v>
      </c>
    </row>
    <row r="137" spans="1:22" x14ac:dyDescent="0.25">
      <c r="A137" t="s">
        <v>8359</v>
      </c>
      <c r="B137" s="185"/>
      <c r="C137" s="8">
        <v>1167</v>
      </c>
      <c r="D137" s="11" t="s">
        <v>7865</v>
      </c>
      <c r="E137" s="11" t="s">
        <v>44</v>
      </c>
      <c r="F137" s="11" t="s">
        <v>80</v>
      </c>
      <c r="G137" s="11" t="s">
        <v>88</v>
      </c>
      <c r="H137" s="11" t="s">
        <v>7889</v>
      </c>
      <c r="I137" t="s">
        <v>3862</v>
      </c>
      <c r="J137" s="147" t="s">
        <v>6603</v>
      </c>
      <c r="M137" s="147" t="s">
        <v>5205</v>
      </c>
      <c r="N137" s="147" t="s">
        <v>5206</v>
      </c>
      <c r="P137" s="19" t="s">
        <v>6790</v>
      </c>
      <c r="Q137" s="19"/>
      <c r="R137" s="147" t="s">
        <v>6769</v>
      </c>
      <c r="S137" s="161">
        <v>0</v>
      </c>
      <c r="T137" s="147" t="s">
        <v>7779</v>
      </c>
      <c r="U137" s="147" t="s">
        <v>7784</v>
      </c>
      <c r="V137" t="s">
        <v>165</v>
      </c>
    </row>
    <row r="138" spans="1:22" x14ac:dyDescent="0.25">
      <c r="A138" t="s">
        <v>8359</v>
      </c>
      <c r="B138" s="185"/>
      <c r="C138" s="8">
        <v>1168</v>
      </c>
      <c r="D138" s="11" t="s">
        <v>7865</v>
      </c>
      <c r="E138" s="11" t="s">
        <v>44</v>
      </c>
      <c r="F138" s="11" t="s">
        <v>80</v>
      </c>
      <c r="G138" s="11" t="s">
        <v>88</v>
      </c>
      <c r="H138" s="11" t="s">
        <v>7889</v>
      </c>
      <c r="I138" t="s">
        <v>3863</v>
      </c>
      <c r="J138" s="147" t="s">
        <v>6601</v>
      </c>
      <c r="M138" s="147" t="s">
        <v>5207</v>
      </c>
      <c r="N138" s="147" t="s">
        <v>5208</v>
      </c>
      <c r="P138" s="19" t="s">
        <v>6790</v>
      </c>
      <c r="Q138" s="19"/>
      <c r="R138" s="147" t="s">
        <v>6769</v>
      </c>
      <c r="S138" s="161">
        <v>0</v>
      </c>
      <c r="T138" s="147" t="s">
        <v>7779</v>
      </c>
      <c r="U138" s="147" t="s">
        <v>7784</v>
      </c>
      <c r="V138" t="s">
        <v>165</v>
      </c>
    </row>
    <row r="139" spans="1:22" x14ac:dyDescent="0.25">
      <c r="A139" t="s">
        <v>8359</v>
      </c>
      <c r="B139" s="185"/>
      <c r="C139" s="8">
        <v>1169</v>
      </c>
      <c r="D139" s="11" t="s">
        <v>7865</v>
      </c>
      <c r="E139" s="11" t="s">
        <v>44</v>
      </c>
      <c r="F139" s="11" t="s">
        <v>80</v>
      </c>
      <c r="G139" s="11" t="s">
        <v>88</v>
      </c>
      <c r="H139" s="11" t="s">
        <v>7889</v>
      </c>
      <c r="I139" t="s">
        <v>3864</v>
      </c>
      <c r="J139" s="147" t="s">
        <v>6597</v>
      </c>
      <c r="M139" s="147" t="s">
        <v>5209</v>
      </c>
      <c r="N139" s="147" t="s">
        <v>5210</v>
      </c>
      <c r="P139" s="19" t="s">
        <v>6790</v>
      </c>
      <c r="Q139" s="19"/>
      <c r="R139" s="147" t="s">
        <v>6769</v>
      </c>
      <c r="S139" s="161">
        <v>0</v>
      </c>
      <c r="T139" s="147" t="s">
        <v>7779</v>
      </c>
      <c r="U139" s="147" t="s">
        <v>7784</v>
      </c>
      <c r="V139" t="s">
        <v>165</v>
      </c>
    </row>
    <row r="140" spans="1:22" x14ac:dyDescent="0.25">
      <c r="A140" t="s">
        <v>8359</v>
      </c>
      <c r="B140" s="185"/>
      <c r="C140" s="8">
        <v>1170</v>
      </c>
      <c r="D140" s="11" t="s">
        <v>7865</v>
      </c>
      <c r="E140" s="11" t="s">
        <v>44</v>
      </c>
      <c r="F140" s="11" t="s">
        <v>80</v>
      </c>
      <c r="G140" s="11" t="s">
        <v>88</v>
      </c>
      <c r="H140" s="11" t="s">
        <v>7889</v>
      </c>
      <c r="I140" t="s">
        <v>3865</v>
      </c>
      <c r="J140" s="147" t="s">
        <v>6595</v>
      </c>
      <c r="M140" s="147" t="s">
        <v>5211</v>
      </c>
      <c r="N140" s="147" t="s">
        <v>5212</v>
      </c>
      <c r="P140" s="19" t="s">
        <v>6790</v>
      </c>
      <c r="Q140" s="19"/>
      <c r="R140" s="147" t="s">
        <v>6769</v>
      </c>
      <c r="S140" s="161">
        <v>0</v>
      </c>
      <c r="T140" s="147" t="s">
        <v>7779</v>
      </c>
      <c r="U140" s="147" t="s">
        <v>7784</v>
      </c>
      <c r="V140" t="s">
        <v>5665</v>
      </c>
    </row>
    <row r="141" spans="1:22" x14ac:dyDescent="0.25">
      <c r="A141" t="s">
        <v>8359</v>
      </c>
      <c r="B141" s="185"/>
      <c r="C141" s="8">
        <v>1171</v>
      </c>
      <c r="D141" s="11" t="s">
        <v>7865</v>
      </c>
      <c r="E141" s="11" t="s">
        <v>44</v>
      </c>
      <c r="F141" s="11" t="s">
        <v>80</v>
      </c>
      <c r="G141" s="11" t="s">
        <v>88</v>
      </c>
      <c r="H141" s="11" t="s">
        <v>7889</v>
      </c>
      <c r="I141" t="s">
        <v>3866</v>
      </c>
      <c r="J141" s="147" t="s">
        <v>6596</v>
      </c>
      <c r="M141" s="147" t="s">
        <v>5213</v>
      </c>
      <c r="N141" s="147" t="s">
        <v>5214</v>
      </c>
      <c r="P141" s="19" t="s">
        <v>6790</v>
      </c>
      <c r="Q141" s="19"/>
      <c r="R141" s="147" t="s">
        <v>6769</v>
      </c>
      <c r="S141" s="161">
        <v>0</v>
      </c>
      <c r="T141" s="147" t="s">
        <v>7779</v>
      </c>
      <c r="U141" s="147" t="s">
        <v>7784</v>
      </c>
      <c r="V141" t="s">
        <v>5665</v>
      </c>
    </row>
    <row r="142" spans="1:22" x14ac:dyDescent="0.25">
      <c r="A142" t="s">
        <v>8359</v>
      </c>
      <c r="B142" s="185"/>
      <c r="C142" s="8">
        <v>1172</v>
      </c>
      <c r="D142" s="11" t="s">
        <v>7865</v>
      </c>
      <c r="E142" s="11" t="s">
        <v>44</v>
      </c>
      <c r="F142" s="11" t="s">
        <v>80</v>
      </c>
      <c r="G142" s="11" t="s">
        <v>88</v>
      </c>
      <c r="H142" s="11" t="s">
        <v>7889</v>
      </c>
      <c r="I142" t="s">
        <v>3867</v>
      </c>
      <c r="J142" s="147" t="s">
        <v>6610</v>
      </c>
      <c r="M142" s="147" t="s">
        <v>5215</v>
      </c>
      <c r="N142" s="147" t="s">
        <v>5216</v>
      </c>
      <c r="P142" s="19" t="s">
        <v>6790</v>
      </c>
      <c r="Q142" s="19"/>
      <c r="R142" s="147" t="s">
        <v>6769</v>
      </c>
      <c r="S142" s="161">
        <v>0</v>
      </c>
      <c r="T142" s="147" t="s">
        <v>7779</v>
      </c>
      <c r="U142" s="147" t="s">
        <v>7784</v>
      </c>
      <c r="V142" t="s">
        <v>5665</v>
      </c>
    </row>
    <row r="143" spans="1:22" x14ac:dyDescent="0.25">
      <c r="A143" t="s">
        <v>8359</v>
      </c>
      <c r="B143" s="185"/>
      <c r="C143" s="8">
        <v>1173</v>
      </c>
      <c r="D143" s="11" t="s">
        <v>7865</v>
      </c>
      <c r="E143" s="11" t="s">
        <v>44</v>
      </c>
      <c r="F143" s="11" t="s">
        <v>80</v>
      </c>
      <c r="G143" s="11" t="s">
        <v>88</v>
      </c>
      <c r="H143" s="11" t="s">
        <v>7889</v>
      </c>
      <c r="I143" t="s">
        <v>3868</v>
      </c>
      <c r="J143" s="147" t="s">
        <v>6609</v>
      </c>
      <c r="M143" s="147" t="s">
        <v>5217</v>
      </c>
      <c r="N143" s="147" t="s">
        <v>5218</v>
      </c>
      <c r="P143" s="19" t="s">
        <v>6790</v>
      </c>
      <c r="Q143" s="19"/>
      <c r="R143" s="147" t="s">
        <v>6769</v>
      </c>
      <c r="S143" s="161">
        <v>0</v>
      </c>
      <c r="T143" s="147" t="s">
        <v>7779</v>
      </c>
      <c r="U143" s="147" t="s">
        <v>7784</v>
      </c>
      <c r="V143" t="s">
        <v>5665</v>
      </c>
    </row>
    <row r="144" spans="1:22" x14ac:dyDescent="0.25">
      <c r="A144" t="s">
        <v>8359</v>
      </c>
      <c r="B144" s="185"/>
      <c r="C144" s="8">
        <v>1174</v>
      </c>
      <c r="D144" s="11" t="s">
        <v>7865</v>
      </c>
      <c r="E144" s="11" t="s">
        <v>44</v>
      </c>
      <c r="F144" s="11" t="s">
        <v>80</v>
      </c>
      <c r="G144" s="11" t="s">
        <v>88</v>
      </c>
      <c r="H144" s="11" t="s">
        <v>7889</v>
      </c>
      <c r="I144" t="s">
        <v>3869</v>
      </c>
      <c r="J144" s="147" t="s">
        <v>6607</v>
      </c>
      <c r="M144" s="147" t="s">
        <v>5219</v>
      </c>
      <c r="N144" s="147" t="s">
        <v>5220</v>
      </c>
      <c r="P144" s="19" t="s">
        <v>6790</v>
      </c>
      <c r="Q144" s="19"/>
      <c r="R144" s="147" t="s">
        <v>6769</v>
      </c>
      <c r="S144" s="161">
        <v>0</v>
      </c>
      <c r="T144" s="147" t="s">
        <v>7779</v>
      </c>
      <c r="U144" s="147" t="s">
        <v>7784</v>
      </c>
      <c r="V144" t="s">
        <v>5665</v>
      </c>
    </row>
    <row r="145" spans="1:22" x14ac:dyDescent="0.25">
      <c r="A145" t="s">
        <v>8359</v>
      </c>
      <c r="B145" s="185"/>
      <c r="C145" s="8">
        <v>1175</v>
      </c>
      <c r="D145" s="11" t="s">
        <v>7865</v>
      </c>
      <c r="E145" s="11" t="s">
        <v>44</v>
      </c>
      <c r="F145" s="11" t="s">
        <v>80</v>
      </c>
      <c r="G145" s="11" t="s">
        <v>88</v>
      </c>
      <c r="H145" s="11" t="s">
        <v>7889</v>
      </c>
      <c r="I145" t="s">
        <v>3870</v>
      </c>
      <c r="J145" s="147" t="s">
        <v>6608</v>
      </c>
      <c r="M145" s="147" t="s">
        <v>5221</v>
      </c>
      <c r="N145" s="147" t="s">
        <v>5222</v>
      </c>
      <c r="P145" s="19" t="s">
        <v>6790</v>
      </c>
      <c r="Q145" s="19"/>
      <c r="R145" s="147" t="s">
        <v>6769</v>
      </c>
      <c r="S145" s="161">
        <v>0</v>
      </c>
      <c r="T145" s="147" t="s">
        <v>7779</v>
      </c>
      <c r="U145" s="147" t="s">
        <v>7784</v>
      </c>
      <c r="V145" t="s">
        <v>5665</v>
      </c>
    </row>
    <row r="146" spans="1:22" x14ac:dyDescent="0.25">
      <c r="A146" t="s">
        <v>8359</v>
      </c>
      <c r="B146" s="185"/>
      <c r="C146" s="8">
        <v>1176</v>
      </c>
      <c r="D146" s="11" t="s">
        <v>7865</v>
      </c>
      <c r="E146" s="11" t="s">
        <v>44</v>
      </c>
      <c r="F146" s="11" t="s">
        <v>80</v>
      </c>
      <c r="G146" s="11" t="s">
        <v>88</v>
      </c>
      <c r="H146" s="11" t="s">
        <v>7889</v>
      </c>
      <c r="I146" t="s">
        <v>3871</v>
      </c>
      <c r="J146" s="147" t="s">
        <v>6602</v>
      </c>
      <c r="M146" s="147" t="s">
        <v>5223</v>
      </c>
      <c r="N146" s="147" t="s">
        <v>5224</v>
      </c>
      <c r="P146" s="19" t="s">
        <v>6790</v>
      </c>
      <c r="Q146" s="19"/>
      <c r="R146" s="147" t="s">
        <v>6769</v>
      </c>
      <c r="S146" s="161">
        <v>0</v>
      </c>
      <c r="T146" s="147" t="s">
        <v>7779</v>
      </c>
      <c r="U146" s="147" t="s">
        <v>7784</v>
      </c>
      <c r="V146" t="s">
        <v>5665</v>
      </c>
    </row>
    <row r="147" spans="1:22" x14ac:dyDescent="0.25">
      <c r="A147" t="s">
        <v>8359</v>
      </c>
      <c r="B147" s="185"/>
      <c r="C147" s="8">
        <v>1177</v>
      </c>
      <c r="D147" s="11" t="s">
        <v>7865</v>
      </c>
      <c r="E147" s="11" t="s">
        <v>44</v>
      </c>
      <c r="F147" s="11" t="s">
        <v>80</v>
      </c>
      <c r="G147" s="11" t="s">
        <v>88</v>
      </c>
      <c r="H147" s="11" t="s">
        <v>7889</v>
      </c>
      <c r="I147" t="s">
        <v>3872</v>
      </c>
      <c r="J147" s="147" t="s">
        <v>6594</v>
      </c>
      <c r="M147" s="147" t="s">
        <v>5225</v>
      </c>
      <c r="N147" s="147" t="s">
        <v>5226</v>
      </c>
      <c r="P147" s="19" t="s">
        <v>6790</v>
      </c>
      <c r="Q147" s="19"/>
      <c r="R147" s="147" t="s">
        <v>6769</v>
      </c>
      <c r="S147" s="161">
        <v>0</v>
      </c>
      <c r="T147" s="147" t="s">
        <v>7779</v>
      </c>
      <c r="U147" s="147" t="s">
        <v>7784</v>
      </c>
      <c r="V147" t="s">
        <v>5665</v>
      </c>
    </row>
    <row r="148" spans="1:22" x14ac:dyDescent="0.25">
      <c r="A148" t="s">
        <v>8359</v>
      </c>
      <c r="B148" s="185"/>
      <c r="C148" s="8">
        <v>1178</v>
      </c>
      <c r="D148" s="11" t="s">
        <v>7865</v>
      </c>
      <c r="E148" s="11" t="s">
        <v>44</v>
      </c>
      <c r="F148" s="11" t="s">
        <v>80</v>
      </c>
      <c r="G148" s="11" t="s">
        <v>88</v>
      </c>
      <c r="H148" s="11" t="s">
        <v>7889</v>
      </c>
      <c r="I148" t="s">
        <v>3873</v>
      </c>
      <c r="J148" s="147" t="s">
        <v>6598</v>
      </c>
      <c r="M148" s="147" t="s">
        <v>5227</v>
      </c>
      <c r="N148" s="147" t="s">
        <v>5228</v>
      </c>
      <c r="P148" s="19" t="s">
        <v>6790</v>
      </c>
      <c r="Q148" s="19"/>
      <c r="R148" s="147" t="s">
        <v>6769</v>
      </c>
      <c r="S148" s="161">
        <v>0</v>
      </c>
      <c r="T148" s="147" t="s">
        <v>7779</v>
      </c>
      <c r="U148" s="147" t="s">
        <v>7784</v>
      </c>
      <c r="V148" t="s">
        <v>5665</v>
      </c>
    </row>
    <row r="149" spans="1:22" x14ac:dyDescent="0.25">
      <c r="A149" t="s">
        <v>8359</v>
      </c>
      <c r="B149" s="185"/>
      <c r="C149" s="8">
        <v>1179</v>
      </c>
      <c r="D149" s="11" t="s">
        <v>7865</v>
      </c>
      <c r="E149" s="11" t="s">
        <v>44</v>
      </c>
      <c r="F149" s="11" t="s">
        <v>80</v>
      </c>
      <c r="G149" s="11" t="s">
        <v>88</v>
      </c>
      <c r="H149" s="11" t="s">
        <v>7889</v>
      </c>
      <c r="I149" t="s">
        <v>3874</v>
      </c>
      <c r="J149" s="147" t="s">
        <v>6617</v>
      </c>
      <c r="M149" s="147" t="s">
        <v>5229</v>
      </c>
      <c r="N149" s="147" t="s">
        <v>5230</v>
      </c>
      <c r="P149" s="19" t="s">
        <v>6790</v>
      </c>
      <c r="Q149" s="19"/>
      <c r="R149" t="s">
        <v>6769</v>
      </c>
      <c r="S149" s="8">
        <v>0</v>
      </c>
      <c r="T149" t="s">
        <v>7779</v>
      </c>
      <c r="U149" t="s">
        <v>7784</v>
      </c>
      <c r="V149" t="s">
        <v>100</v>
      </c>
    </row>
    <row r="150" spans="1:22" x14ac:dyDescent="0.25">
      <c r="A150" t="s">
        <v>8359</v>
      </c>
      <c r="B150" s="185"/>
      <c r="C150" s="8">
        <v>1180</v>
      </c>
      <c r="D150" s="11" t="s">
        <v>7865</v>
      </c>
      <c r="E150" s="11" t="s">
        <v>44</v>
      </c>
      <c r="F150" s="11" t="s">
        <v>80</v>
      </c>
      <c r="G150" s="11" t="s">
        <v>88</v>
      </c>
      <c r="H150" s="11" t="s">
        <v>7889</v>
      </c>
      <c r="I150" t="s">
        <v>3875</v>
      </c>
      <c r="J150" s="147" t="s">
        <v>6605</v>
      </c>
      <c r="M150" s="147" t="s">
        <v>5231</v>
      </c>
      <c r="N150" s="147" t="s">
        <v>5232</v>
      </c>
      <c r="P150" s="19" t="s">
        <v>6790</v>
      </c>
      <c r="Q150" s="19"/>
      <c r="R150" t="s">
        <v>6770</v>
      </c>
      <c r="S150" s="8">
        <v>0</v>
      </c>
      <c r="T150" t="s">
        <v>7779</v>
      </c>
      <c r="U150" t="s">
        <v>7784</v>
      </c>
      <c r="V150" t="s">
        <v>100</v>
      </c>
    </row>
    <row r="151" spans="1:22" x14ac:dyDescent="0.25">
      <c r="A151" t="s">
        <v>8359</v>
      </c>
      <c r="B151" s="185"/>
      <c r="C151" s="8">
        <v>1181</v>
      </c>
      <c r="D151" s="11" t="s">
        <v>7865</v>
      </c>
      <c r="E151" s="11" t="s">
        <v>44</v>
      </c>
      <c r="F151" s="11" t="s">
        <v>80</v>
      </c>
      <c r="G151" s="11" t="s">
        <v>88</v>
      </c>
      <c r="H151" s="11" t="s">
        <v>7889</v>
      </c>
      <c r="I151" t="s">
        <v>3876</v>
      </c>
      <c r="J151" s="147" t="s">
        <v>6611</v>
      </c>
      <c r="M151" s="147" t="s">
        <v>5233</v>
      </c>
      <c r="N151" s="147" t="s">
        <v>5234</v>
      </c>
      <c r="P151" s="19" t="s">
        <v>6790</v>
      </c>
      <c r="Q151" s="19"/>
      <c r="R151" t="s">
        <v>6769</v>
      </c>
      <c r="S151" s="8">
        <v>0</v>
      </c>
      <c r="T151" t="s">
        <v>7779</v>
      </c>
      <c r="U151" t="s">
        <v>7784</v>
      </c>
      <c r="V151" t="s">
        <v>100</v>
      </c>
    </row>
    <row r="152" spans="1:22" x14ac:dyDescent="0.25">
      <c r="A152" t="s">
        <v>8359</v>
      </c>
      <c r="B152" s="185"/>
      <c r="C152" s="8">
        <v>1182</v>
      </c>
      <c r="D152" s="11" t="s">
        <v>7865</v>
      </c>
      <c r="E152" s="11" t="s">
        <v>44</v>
      </c>
      <c r="F152" s="11" t="s">
        <v>80</v>
      </c>
      <c r="G152" s="11" t="s">
        <v>88</v>
      </c>
      <c r="H152" s="11" t="s">
        <v>7889</v>
      </c>
      <c r="I152" t="s">
        <v>3877</v>
      </c>
      <c r="J152" s="147" t="s">
        <v>6612</v>
      </c>
      <c r="M152" s="147" t="s">
        <v>5235</v>
      </c>
      <c r="N152" s="147" t="s">
        <v>5236</v>
      </c>
      <c r="P152" s="19" t="s">
        <v>6790</v>
      </c>
      <c r="Q152" s="19"/>
      <c r="R152" t="s">
        <v>6769</v>
      </c>
      <c r="S152" s="8">
        <v>0</v>
      </c>
      <c r="T152" t="s">
        <v>7779</v>
      </c>
      <c r="U152" t="s">
        <v>7784</v>
      </c>
      <c r="V152" t="s">
        <v>100</v>
      </c>
    </row>
    <row r="153" spans="1:22" x14ac:dyDescent="0.25">
      <c r="A153" t="s">
        <v>8359</v>
      </c>
      <c r="B153" s="185"/>
      <c r="C153" s="8">
        <v>1183</v>
      </c>
      <c r="D153" s="11" t="s">
        <v>7865</v>
      </c>
      <c r="E153" s="11" t="s">
        <v>44</v>
      </c>
      <c r="F153" s="11" t="s">
        <v>80</v>
      </c>
      <c r="G153" s="11" t="s">
        <v>88</v>
      </c>
      <c r="H153" s="11" t="s">
        <v>7889</v>
      </c>
      <c r="I153" t="s">
        <v>3878</v>
      </c>
      <c r="J153" s="147" t="s">
        <v>6613</v>
      </c>
      <c r="M153" s="147" t="s">
        <v>5237</v>
      </c>
      <c r="N153" s="147" t="s">
        <v>5238</v>
      </c>
      <c r="P153" s="19" t="s">
        <v>6790</v>
      </c>
      <c r="Q153" s="19"/>
      <c r="R153" t="s">
        <v>6769</v>
      </c>
      <c r="S153" s="8">
        <v>0</v>
      </c>
      <c r="T153" t="s">
        <v>7779</v>
      </c>
      <c r="U153" t="s">
        <v>7784</v>
      </c>
      <c r="V153" t="s">
        <v>100</v>
      </c>
    </row>
    <row r="154" spans="1:22" x14ac:dyDescent="0.25">
      <c r="A154" t="s">
        <v>8359</v>
      </c>
      <c r="B154" s="185"/>
      <c r="C154" s="8">
        <v>1184</v>
      </c>
      <c r="D154" s="11" t="s">
        <v>7865</v>
      </c>
      <c r="E154" s="11" t="s">
        <v>44</v>
      </c>
      <c r="F154" s="11" t="s">
        <v>80</v>
      </c>
      <c r="G154" s="11" t="s">
        <v>88</v>
      </c>
      <c r="H154" s="11" t="s">
        <v>7889</v>
      </c>
      <c r="I154" t="s">
        <v>3879</v>
      </c>
      <c r="J154" s="147" t="s">
        <v>6614</v>
      </c>
      <c r="M154" s="147" t="s">
        <v>5239</v>
      </c>
      <c r="N154" s="147" t="s">
        <v>5240</v>
      </c>
      <c r="P154" s="19" t="s">
        <v>6790</v>
      </c>
      <c r="Q154" s="19"/>
      <c r="R154" t="s">
        <v>6769</v>
      </c>
      <c r="S154" s="8">
        <v>0</v>
      </c>
      <c r="T154" t="s">
        <v>7779</v>
      </c>
      <c r="U154" t="s">
        <v>7784</v>
      </c>
      <c r="V154" t="s">
        <v>100</v>
      </c>
    </row>
    <row r="155" spans="1:22" x14ac:dyDescent="0.25">
      <c r="A155" t="s">
        <v>8359</v>
      </c>
      <c r="B155" s="185"/>
      <c r="C155" s="8">
        <v>1185</v>
      </c>
      <c r="D155" s="11" t="s">
        <v>7865</v>
      </c>
      <c r="E155" s="11" t="s">
        <v>44</v>
      </c>
      <c r="F155" s="11" t="s">
        <v>80</v>
      </c>
      <c r="G155" s="11" t="s">
        <v>88</v>
      </c>
      <c r="H155" s="11" t="s">
        <v>7889</v>
      </c>
      <c r="I155" t="s">
        <v>3880</v>
      </c>
      <c r="J155" s="147" t="s">
        <v>6616</v>
      </c>
      <c r="M155" s="147" t="s">
        <v>5241</v>
      </c>
      <c r="N155" s="147" t="s">
        <v>5242</v>
      </c>
      <c r="P155" s="19" t="s">
        <v>6790</v>
      </c>
      <c r="Q155" s="19"/>
      <c r="R155" t="s">
        <v>6769</v>
      </c>
      <c r="S155" s="8">
        <v>0</v>
      </c>
      <c r="T155" t="s">
        <v>7779</v>
      </c>
      <c r="U155" t="s">
        <v>7784</v>
      </c>
      <c r="V155" t="s">
        <v>100</v>
      </c>
    </row>
    <row r="156" spans="1:22" x14ac:dyDescent="0.25">
      <c r="A156" t="s">
        <v>8359</v>
      </c>
      <c r="B156" s="185"/>
      <c r="C156" s="8">
        <v>1186</v>
      </c>
      <c r="D156" s="11" t="s">
        <v>7865</v>
      </c>
      <c r="E156" s="11" t="s">
        <v>44</v>
      </c>
      <c r="F156" s="11" t="s">
        <v>80</v>
      </c>
      <c r="G156" s="11" t="s">
        <v>88</v>
      </c>
      <c r="H156" s="11" t="s">
        <v>7889</v>
      </c>
      <c r="I156" t="s">
        <v>3881</v>
      </c>
      <c r="J156" s="147" t="s">
        <v>6615</v>
      </c>
      <c r="M156" s="147" t="s">
        <v>5243</v>
      </c>
      <c r="N156" s="147" t="s">
        <v>5244</v>
      </c>
      <c r="P156" s="19" t="s">
        <v>6790</v>
      </c>
      <c r="Q156" s="19"/>
      <c r="R156" t="s">
        <v>6769</v>
      </c>
      <c r="S156" s="8">
        <v>0</v>
      </c>
      <c r="T156" t="s">
        <v>7779</v>
      </c>
      <c r="U156" t="s">
        <v>7784</v>
      </c>
      <c r="V156" t="s">
        <v>100</v>
      </c>
    </row>
    <row r="157" spans="1:22" x14ac:dyDescent="0.25">
      <c r="A157" t="s">
        <v>8359</v>
      </c>
      <c r="B157" s="185"/>
      <c r="C157" s="8">
        <v>1187</v>
      </c>
      <c r="D157" s="11" t="s">
        <v>7865</v>
      </c>
      <c r="E157" s="11" t="s">
        <v>44</v>
      </c>
      <c r="F157" s="11" t="s">
        <v>80</v>
      </c>
      <c r="G157" s="11" t="s">
        <v>88</v>
      </c>
      <c r="H157" s="11" t="s">
        <v>7889</v>
      </c>
      <c r="I157" t="s">
        <v>3882</v>
      </c>
      <c r="J157" s="147" t="s">
        <v>6618</v>
      </c>
      <c r="M157" s="147" t="s">
        <v>5245</v>
      </c>
      <c r="N157" s="147" t="s">
        <v>5246</v>
      </c>
      <c r="P157" s="19" t="s">
        <v>6790</v>
      </c>
      <c r="Q157" s="19"/>
      <c r="R157" t="s">
        <v>6769</v>
      </c>
      <c r="S157" s="8">
        <v>0</v>
      </c>
      <c r="T157" t="s">
        <v>7779</v>
      </c>
      <c r="U157" t="s">
        <v>7784</v>
      </c>
      <c r="V157" t="s">
        <v>100</v>
      </c>
    </row>
    <row r="158" spans="1:22" x14ac:dyDescent="0.25">
      <c r="A158" t="s">
        <v>8359</v>
      </c>
      <c r="B158" s="185"/>
      <c r="C158" s="8">
        <v>1188</v>
      </c>
      <c r="D158" s="11" t="s">
        <v>7865</v>
      </c>
      <c r="E158" s="11" t="s">
        <v>44</v>
      </c>
      <c r="F158" s="11" t="s">
        <v>80</v>
      </c>
      <c r="G158" s="11" t="s">
        <v>88</v>
      </c>
      <c r="H158" s="11" t="s">
        <v>7889</v>
      </c>
      <c r="I158" t="s">
        <v>3883</v>
      </c>
      <c r="J158" s="147" t="s">
        <v>6619</v>
      </c>
      <c r="M158" s="147" t="s">
        <v>5247</v>
      </c>
      <c r="N158" s="147" t="s">
        <v>5248</v>
      </c>
      <c r="P158" s="19" t="s">
        <v>6790</v>
      </c>
      <c r="Q158" s="19"/>
      <c r="R158" t="s">
        <v>6769</v>
      </c>
      <c r="S158" s="8">
        <v>0</v>
      </c>
      <c r="T158" t="s">
        <v>7779</v>
      </c>
      <c r="U158" t="s">
        <v>7784</v>
      </c>
      <c r="V158" t="s">
        <v>100</v>
      </c>
    </row>
    <row r="159" spans="1:22" x14ac:dyDescent="0.25">
      <c r="A159" t="s">
        <v>8359</v>
      </c>
      <c r="B159" s="185"/>
      <c r="C159" s="8">
        <v>1189</v>
      </c>
      <c r="D159" s="11" t="s">
        <v>7865</v>
      </c>
      <c r="E159" s="11" t="s">
        <v>44</v>
      </c>
      <c r="F159" s="11" t="s">
        <v>80</v>
      </c>
      <c r="G159" s="11" t="s">
        <v>88</v>
      </c>
      <c r="H159" s="11" t="s">
        <v>7889</v>
      </c>
      <c r="I159" t="s">
        <v>3884</v>
      </c>
      <c r="J159" s="147" t="s">
        <v>6620</v>
      </c>
      <c r="M159" s="147" t="s">
        <v>5249</v>
      </c>
      <c r="N159" s="147" t="s">
        <v>5250</v>
      </c>
      <c r="P159" s="19" t="s">
        <v>6790</v>
      </c>
      <c r="Q159" s="19"/>
      <c r="R159" t="s">
        <v>6769</v>
      </c>
      <c r="S159" s="8">
        <v>0</v>
      </c>
      <c r="T159" t="s">
        <v>7779</v>
      </c>
      <c r="U159" t="s">
        <v>7784</v>
      </c>
      <c r="V159" t="s">
        <v>100</v>
      </c>
    </row>
    <row r="160" spans="1:22" x14ac:dyDescent="0.25">
      <c r="A160" t="s">
        <v>8359</v>
      </c>
      <c r="B160" s="185"/>
      <c r="C160" s="8">
        <v>1190</v>
      </c>
      <c r="D160" s="11" t="s">
        <v>7865</v>
      </c>
      <c r="E160" s="11" t="s">
        <v>44</v>
      </c>
      <c r="F160" s="11" t="s">
        <v>80</v>
      </c>
      <c r="G160" s="11" t="s">
        <v>88</v>
      </c>
      <c r="H160" s="11" t="s">
        <v>7889</v>
      </c>
      <c r="I160" t="s">
        <v>3885</v>
      </c>
      <c r="J160" s="147" t="s">
        <v>6621</v>
      </c>
      <c r="M160" s="147" t="s">
        <v>5251</v>
      </c>
      <c r="N160" s="147" t="s">
        <v>5252</v>
      </c>
      <c r="P160" s="19" t="s">
        <v>6790</v>
      </c>
      <c r="Q160" s="19"/>
      <c r="R160" t="s">
        <v>6769</v>
      </c>
      <c r="S160" s="8">
        <v>0</v>
      </c>
      <c r="T160" t="s">
        <v>7779</v>
      </c>
      <c r="U160" t="s">
        <v>7784</v>
      </c>
      <c r="V160" t="s">
        <v>100</v>
      </c>
    </row>
    <row r="161" spans="1:24" x14ac:dyDescent="0.25">
      <c r="A161" s="164" t="s">
        <v>6099</v>
      </c>
      <c r="B161" s="289">
        <v>-99</v>
      </c>
      <c r="C161" s="265">
        <v>442</v>
      </c>
      <c r="D161" s="266" t="s">
        <v>7814</v>
      </c>
      <c r="E161" s="266" t="s">
        <v>44</v>
      </c>
      <c r="F161" s="266" t="s">
        <v>54</v>
      </c>
      <c r="G161" s="266" t="s">
        <v>2287</v>
      </c>
      <c r="H161" s="266" t="s">
        <v>6099</v>
      </c>
      <c r="I161" s="164" t="s">
        <v>2259</v>
      </c>
      <c r="J161" s="79"/>
      <c r="K161" s="79"/>
      <c r="L161" s="79"/>
      <c r="M161" s="164" t="s">
        <v>2691</v>
      </c>
      <c r="N161" s="164" t="s">
        <v>2463</v>
      </c>
      <c r="O161" s="79"/>
      <c r="P161" s="164" t="s">
        <v>6790</v>
      </c>
      <c r="Q161" s="164"/>
      <c r="R161" s="164" t="s">
        <v>6769</v>
      </c>
      <c r="S161" s="165"/>
      <c r="T161" s="164"/>
      <c r="U161" s="164"/>
      <c r="V161" s="269" t="s">
        <v>3302</v>
      </c>
      <c r="W161" s="164"/>
      <c r="X161" s="79"/>
    </row>
    <row r="162" spans="1:24" x14ac:dyDescent="0.25">
      <c r="A162" s="164" t="s">
        <v>6099</v>
      </c>
      <c r="B162" s="289">
        <v>-99</v>
      </c>
      <c r="C162" s="265">
        <v>443</v>
      </c>
      <c r="D162" s="266" t="s">
        <v>7814</v>
      </c>
      <c r="E162" s="266" t="s">
        <v>44</v>
      </c>
      <c r="F162" s="266" t="s">
        <v>54</v>
      </c>
      <c r="G162" s="266" t="s">
        <v>2287</v>
      </c>
      <c r="H162" s="266" t="s">
        <v>6099</v>
      </c>
      <c r="I162" s="164" t="s">
        <v>2260</v>
      </c>
      <c r="J162" s="79"/>
      <c r="K162" s="79"/>
      <c r="L162" s="79"/>
      <c r="M162" s="164" t="s">
        <v>2692</v>
      </c>
      <c r="N162" s="164" t="s">
        <v>2462</v>
      </c>
      <c r="O162" s="79"/>
      <c r="P162" s="164" t="s">
        <v>6790</v>
      </c>
      <c r="Q162" s="164"/>
      <c r="R162" s="79" t="s">
        <v>6770</v>
      </c>
      <c r="S162" s="265"/>
      <c r="T162" s="79"/>
      <c r="U162" s="79"/>
      <c r="V162" s="79" t="s">
        <v>2494</v>
      </c>
      <c r="W162" s="164"/>
      <c r="X162" s="79"/>
    </row>
    <row r="163" spans="1:24" x14ac:dyDescent="0.25">
      <c r="A163" s="79" t="s">
        <v>6099</v>
      </c>
      <c r="B163" s="277">
        <v>-99</v>
      </c>
      <c r="C163" s="265">
        <v>444</v>
      </c>
      <c r="D163" s="266" t="s">
        <v>7814</v>
      </c>
      <c r="E163" s="266" t="s">
        <v>44</v>
      </c>
      <c r="F163" s="266" t="s">
        <v>54</v>
      </c>
      <c r="G163" s="266" t="s">
        <v>2287</v>
      </c>
      <c r="H163" s="266" t="s">
        <v>6099</v>
      </c>
      <c r="I163" s="164" t="s">
        <v>2261</v>
      </c>
      <c r="J163" s="164" t="s">
        <v>5889</v>
      </c>
      <c r="K163" s="164"/>
      <c r="L163" s="164" t="s">
        <v>6931</v>
      </c>
      <c r="M163" s="164" t="s">
        <v>2693</v>
      </c>
      <c r="N163" s="164" t="s">
        <v>2464</v>
      </c>
      <c r="O163" s="164"/>
      <c r="P163" s="164" t="s">
        <v>2905</v>
      </c>
      <c r="Q163" s="164" t="s">
        <v>6789</v>
      </c>
      <c r="R163" s="164" t="s">
        <v>91</v>
      </c>
      <c r="S163" s="165">
        <v>0</v>
      </c>
      <c r="T163" s="164" t="s">
        <v>7779</v>
      </c>
      <c r="U163" s="164"/>
      <c r="V163" s="79" t="s">
        <v>92</v>
      </c>
      <c r="W163" s="79"/>
      <c r="X163" s="79"/>
    </row>
    <row r="164" spans="1:24" x14ac:dyDescent="0.25">
      <c r="A164" s="79" t="s">
        <v>6099</v>
      </c>
      <c r="B164" s="277">
        <v>-99</v>
      </c>
      <c r="C164" s="265">
        <v>445</v>
      </c>
      <c r="D164" s="266" t="s">
        <v>7814</v>
      </c>
      <c r="E164" s="266" t="s">
        <v>44</v>
      </c>
      <c r="F164" s="266" t="s">
        <v>54</v>
      </c>
      <c r="G164" s="266" t="s">
        <v>2287</v>
      </c>
      <c r="H164" s="266" t="s">
        <v>6099</v>
      </c>
      <c r="I164" s="164" t="s">
        <v>2262</v>
      </c>
      <c r="J164" s="164" t="s">
        <v>5904</v>
      </c>
      <c r="K164" s="164"/>
      <c r="L164" s="164" t="s">
        <v>2890</v>
      </c>
      <c r="M164" s="164" t="s">
        <v>2694</v>
      </c>
      <c r="N164" s="164" t="s">
        <v>2465</v>
      </c>
      <c r="O164" s="164"/>
      <c r="P164" s="164" t="s">
        <v>6790</v>
      </c>
      <c r="Q164" s="164"/>
      <c r="R164" s="164" t="s">
        <v>6769</v>
      </c>
      <c r="S164" s="165">
        <v>0</v>
      </c>
      <c r="T164" s="164" t="s">
        <v>7779</v>
      </c>
      <c r="U164" s="164"/>
      <c r="V164" s="79" t="s">
        <v>2507</v>
      </c>
      <c r="W164" s="79"/>
      <c r="X164" s="79"/>
    </row>
    <row r="165" spans="1:24" x14ac:dyDescent="0.25">
      <c r="A165" s="79" t="s">
        <v>6099</v>
      </c>
      <c r="B165" s="277">
        <v>-99</v>
      </c>
      <c r="C165" s="265">
        <v>446</v>
      </c>
      <c r="D165" s="266" t="s">
        <v>7814</v>
      </c>
      <c r="E165" s="266" t="s">
        <v>44</v>
      </c>
      <c r="F165" s="266" t="s">
        <v>54</v>
      </c>
      <c r="G165" s="266" t="s">
        <v>2287</v>
      </c>
      <c r="H165" s="266" t="s">
        <v>6099</v>
      </c>
      <c r="I165" s="164" t="s">
        <v>2263</v>
      </c>
      <c r="J165" s="164" t="s">
        <v>5890</v>
      </c>
      <c r="K165" s="164"/>
      <c r="L165" s="164" t="s">
        <v>6933</v>
      </c>
      <c r="M165" s="164" t="s">
        <v>2695</v>
      </c>
      <c r="N165" s="164" t="s">
        <v>2466</v>
      </c>
      <c r="O165" s="164"/>
      <c r="P165" s="164" t="s">
        <v>2905</v>
      </c>
      <c r="Q165" s="164" t="s">
        <v>6789</v>
      </c>
      <c r="R165" s="164" t="s">
        <v>91</v>
      </c>
      <c r="S165" s="165">
        <v>0</v>
      </c>
      <c r="T165" s="164" t="s">
        <v>7779</v>
      </c>
      <c r="U165" s="164"/>
      <c r="V165" s="79" t="s">
        <v>92</v>
      </c>
      <c r="W165" s="79"/>
      <c r="X165" s="79"/>
    </row>
    <row r="166" spans="1:24" x14ac:dyDescent="0.25">
      <c r="A166" s="79" t="s">
        <v>6099</v>
      </c>
      <c r="B166" s="277">
        <v>-99</v>
      </c>
      <c r="C166" s="265">
        <v>447</v>
      </c>
      <c r="D166" s="266" t="s">
        <v>7814</v>
      </c>
      <c r="E166" s="266" t="s">
        <v>44</v>
      </c>
      <c r="F166" s="266" t="s">
        <v>54</v>
      </c>
      <c r="G166" s="266" t="s">
        <v>2287</v>
      </c>
      <c r="H166" s="266" t="s">
        <v>6099</v>
      </c>
      <c r="I166" s="164" t="s">
        <v>2264</v>
      </c>
      <c r="J166" s="164" t="s">
        <v>5903</v>
      </c>
      <c r="K166" s="164" t="s">
        <v>6</v>
      </c>
      <c r="L166" s="164" t="s">
        <v>2889</v>
      </c>
      <c r="M166" s="164" t="s">
        <v>2696</v>
      </c>
      <c r="N166" s="164" t="s">
        <v>2467</v>
      </c>
      <c r="O166" s="164"/>
      <c r="P166" s="164" t="s">
        <v>6790</v>
      </c>
      <c r="Q166" s="164"/>
      <c r="R166" s="164" t="s">
        <v>6769</v>
      </c>
      <c r="S166" s="165">
        <v>0</v>
      </c>
      <c r="T166" s="164" t="s">
        <v>7779</v>
      </c>
      <c r="U166" s="164"/>
      <c r="V166" s="79" t="s">
        <v>249</v>
      </c>
      <c r="W166" s="79"/>
      <c r="X166" s="79"/>
    </row>
    <row r="167" spans="1:24" x14ac:dyDescent="0.25">
      <c r="A167" s="79" t="s">
        <v>6099</v>
      </c>
      <c r="B167" s="277">
        <v>-99</v>
      </c>
      <c r="C167" s="265">
        <v>448</v>
      </c>
      <c r="D167" s="266" t="s">
        <v>7814</v>
      </c>
      <c r="E167" s="266" t="s">
        <v>44</v>
      </c>
      <c r="F167" s="266" t="s">
        <v>54</v>
      </c>
      <c r="G167" s="266" t="s">
        <v>2287</v>
      </c>
      <c r="H167" s="266" t="s">
        <v>6099</v>
      </c>
      <c r="I167" s="164" t="s">
        <v>2265</v>
      </c>
      <c r="J167" s="164" t="s">
        <v>5891</v>
      </c>
      <c r="K167" s="164"/>
      <c r="L167" s="164" t="s">
        <v>6934</v>
      </c>
      <c r="M167" s="164" t="s">
        <v>2697</v>
      </c>
      <c r="N167" s="164" t="s">
        <v>2468</v>
      </c>
      <c r="O167" s="164"/>
      <c r="P167" s="164" t="s">
        <v>2905</v>
      </c>
      <c r="Q167" s="164" t="s">
        <v>6789</v>
      </c>
      <c r="R167" s="164" t="s">
        <v>91</v>
      </c>
      <c r="S167" s="165">
        <v>0</v>
      </c>
      <c r="T167" s="164" t="s">
        <v>7779</v>
      </c>
      <c r="U167" s="164"/>
      <c r="V167" s="79" t="s">
        <v>92</v>
      </c>
      <c r="W167" s="79"/>
      <c r="X167" s="79"/>
    </row>
    <row r="168" spans="1:24" x14ac:dyDescent="0.25">
      <c r="A168" s="79" t="s">
        <v>6099</v>
      </c>
      <c r="B168" s="277">
        <v>-99</v>
      </c>
      <c r="C168" s="265">
        <v>449</v>
      </c>
      <c r="D168" s="266" t="s">
        <v>7814</v>
      </c>
      <c r="E168" s="266" t="s">
        <v>44</v>
      </c>
      <c r="F168" s="266" t="s">
        <v>54</v>
      </c>
      <c r="G168" s="266" t="s">
        <v>2287</v>
      </c>
      <c r="H168" s="266" t="s">
        <v>6099</v>
      </c>
      <c r="I168" s="164" t="s">
        <v>2266</v>
      </c>
      <c r="J168" s="164" t="s">
        <v>5902</v>
      </c>
      <c r="K168" s="164" t="s">
        <v>6</v>
      </c>
      <c r="L168" s="164" t="s">
        <v>2888</v>
      </c>
      <c r="M168" s="164" t="s">
        <v>2698</v>
      </c>
      <c r="N168" s="164" t="s">
        <v>2469</v>
      </c>
      <c r="O168" s="164"/>
      <c r="P168" s="164" t="s">
        <v>6790</v>
      </c>
      <c r="Q168" s="164"/>
      <c r="R168" s="164" t="s">
        <v>6769</v>
      </c>
      <c r="S168" s="165">
        <v>0</v>
      </c>
      <c r="T168" s="164" t="s">
        <v>7779</v>
      </c>
      <c r="U168" s="164"/>
      <c r="V168" s="79" t="s">
        <v>235</v>
      </c>
      <c r="W168" s="79"/>
      <c r="X168" s="79"/>
    </row>
    <row r="169" spans="1:24" x14ac:dyDescent="0.25">
      <c r="A169" s="79" t="s">
        <v>6099</v>
      </c>
      <c r="B169" s="277">
        <v>-99</v>
      </c>
      <c r="C169" s="265">
        <v>450</v>
      </c>
      <c r="D169" s="266" t="s">
        <v>7814</v>
      </c>
      <c r="E169" s="266" t="s">
        <v>44</v>
      </c>
      <c r="F169" s="266" t="s">
        <v>54</v>
      </c>
      <c r="G169" s="266" t="s">
        <v>2287</v>
      </c>
      <c r="H169" s="266" t="s">
        <v>6099</v>
      </c>
      <c r="I169" s="164" t="s">
        <v>2267</v>
      </c>
      <c r="J169" s="164" t="s">
        <v>5892</v>
      </c>
      <c r="K169" s="164"/>
      <c r="L169" s="164" t="s">
        <v>6935</v>
      </c>
      <c r="M169" s="164" t="s">
        <v>2699</v>
      </c>
      <c r="N169" s="164" t="s">
        <v>2470</v>
      </c>
      <c r="O169" s="164"/>
      <c r="P169" s="164" t="s">
        <v>2905</v>
      </c>
      <c r="Q169" s="164" t="s">
        <v>6789</v>
      </c>
      <c r="R169" s="164" t="s">
        <v>91</v>
      </c>
      <c r="S169" s="165">
        <v>0</v>
      </c>
      <c r="T169" s="164" t="s">
        <v>7779</v>
      </c>
      <c r="U169" s="164"/>
      <c r="V169" s="79" t="s">
        <v>92</v>
      </c>
      <c r="W169" s="79"/>
      <c r="X169" s="79"/>
    </row>
    <row r="170" spans="1:24" x14ac:dyDescent="0.25">
      <c r="A170" s="79" t="s">
        <v>6099</v>
      </c>
      <c r="B170" s="277">
        <v>-99</v>
      </c>
      <c r="C170" s="265">
        <v>451</v>
      </c>
      <c r="D170" s="266" t="s">
        <v>7814</v>
      </c>
      <c r="E170" s="266" t="s">
        <v>44</v>
      </c>
      <c r="F170" s="266" t="s">
        <v>54</v>
      </c>
      <c r="G170" s="266" t="s">
        <v>2287</v>
      </c>
      <c r="H170" s="266" t="s">
        <v>6099</v>
      </c>
      <c r="I170" s="164" t="s">
        <v>2268</v>
      </c>
      <c r="J170" s="164" t="s">
        <v>5901</v>
      </c>
      <c r="K170" s="164" t="s">
        <v>6</v>
      </c>
      <c r="L170" s="164" t="s">
        <v>6791</v>
      </c>
      <c r="M170" s="164" t="s">
        <v>2700</v>
      </c>
      <c r="N170" s="164" t="s">
        <v>2471</v>
      </c>
      <c r="O170" s="164"/>
      <c r="P170" s="164" t="s">
        <v>6790</v>
      </c>
      <c r="Q170" s="164"/>
      <c r="R170" s="164" t="s">
        <v>6769</v>
      </c>
      <c r="S170" s="165">
        <v>0</v>
      </c>
      <c r="T170" s="164" t="s">
        <v>7779</v>
      </c>
      <c r="U170" s="164"/>
      <c r="V170" s="79" t="s">
        <v>235</v>
      </c>
      <c r="W170" s="79"/>
      <c r="X170" s="79"/>
    </row>
    <row r="171" spans="1:24" x14ac:dyDescent="0.25">
      <c r="A171" s="79" t="s">
        <v>6099</v>
      </c>
      <c r="B171" s="277">
        <v>-99</v>
      </c>
      <c r="C171" s="265">
        <v>452</v>
      </c>
      <c r="D171" s="266" t="s">
        <v>7814</v>
      </c>
      <c r="E171" s="266" t="s">
        <v>44</v>
      </c>
      <c r="F171" s="266" t="s">
        <v>54</v>
      </c>
      <c r="G171" s="266" t="s">
        <v>2287</v>
      </c>
      <c r="H171" s="266" t="s">
        <v>6099</v>
      </c>
      <c r="I171" s="164" t="s">
        <v>2269</v>
      </c>
      <c r="J171" s="164" t="s">
        <v>5893</v>
      </c>
      <c r="K171" s="164"/>
      <c r="L171" s="164" t="s">
        <v>6937</v>
      </c>
      <c r="M171" s="164" t="s">
        <v>2701</v>
      </c>
      <c r="N171" s="164" t="s">
        <v>2472</v>
      </c>
      <c r="O171" s="164"/>
      <c r="P171" s="164" t="s">
        <v>2905</v>
      </c>
      <c r="Q171" s="164" t="s">
        <v>6789</v>
      </c>
      <c r="R171" s="164" t="s">
        <v>91</v>
      </c>
      <c r="S171" s="165">
        <v>0</v>
      </c>
      <c r="T171" s="164" t="s">
        <v>7779</v>
      </c>
      <c r="U171" s="164"/>
      <c r="V171" s="79" t="s">
        <v>92</v>
      </c>
      <c r="W171" s="79"/>
      <c r="X171" s="79"/>
    </row>
    <row r="172" spans="1:24" x14ac:dyDescent="0.25">
      <c r="A172" s="79" t="s">
        <v>6099</v>
      </c>
      <c r="B172" s="277">
        <v>-99</v>
      </c>
      <c r="C172" s="265">
        <v>453</v>
      </c>
      <c r="D172" s="266" t="s">
        <v>7814</v>
      </c>
      <c r="E172" s="266" t="s">
        <v>44</v>
      </c>
      <c r="F172" s="266" t="s">
        <v>54</v>
      </c>
      <c r="G172" s="266" t="s">
        <v>2287</v>
      </c>
      <c r="H172" s="266" t="s">
        <v>6099</v>
      </c>
      <c r="I172" s="164" t="s">
        <v>2270</v>
      </c>
      <c r="J172" s="164" t="s">
        <v>5900</v>
      </c>
      <c r="K172" s="164" t="s">
        <v>6</v>
      </c>
      <c r="L172" s="164" t="s">
        <v>2887</v>
      </c>
      <c r="M172" s="164" t="s">
        <v>2702</v>
      </c>
      <c r="N172" s="164" t="s">
        <v>2473</v>
      </c>
      <c r="O172" s="164"/>
      <c r="P172" s="164" t="s">
        <v>6790</v>
      </c>
      <c r="Q172" s="164"/>
      <c r="R172" s="164" t="s">
        <v>6769</v>
      </c>
      <c r="S172" s="165">
        <v>0</v>
      </c>
      <c r="T172" s="164" t="s">
        <v>7779</v>
      </c>
      <c r="U172" s="164"/>
      <c r="V172" s="79" t="s">
        <v>165</v>
      </c>
      <c r="W172" s="79"/>
      <c r="X172" s="79"/>
    </row>
    <row r="173" spans="1:24" x14ac:dyDescent="0.25">
      <c r="A173" s="79" t="s">
        <v>6099</v>
      </c>
      <c r="B173" s="277">
        <v>-99</v>
      </c>
      <c r="C173" s="265">
        <v>454</v>
      </c>
      <c r="D173" s="266" t="s">
        <v>7814</v>
      </c>
      <c r="E173" s="266" t="s">
        <v>44</v>
      </c>
      <c r="F173" s="266" t="s">
        <v>54</v>
      </c>
      <c r="G173" s="266" t="s">
        <v>2287</v>
      </c>
      <c r="H173" s="266" t="s">
        <v>6099</v>
      </c>
      <c r="I173" s="164" t="s">
        <v>2271</v>
      </c>
      <c r="J173" s="164" t="s">
        <v>5894</v>
      </c>
      <c r="K173" s="164"/>
      <c r="L173" s="164" t="s">
        <v>6936</v>
      </c>
      <c r="M173" s="164" t="s">
        <v>2703</v>
      </c>
      <c r="N173" s="164" t="s">
        <v>2474</v>
      </c>
      <c r="O173" s="164"/>
      <c r="P173" s="164" t="s">
        <v>2905</v>
      </c>
      <c r="Q173" s="164" t="s">
        <v>6789</v>
      </c>
      <c r="R173" s="164" t="s">
        <v>91</v>
      </c>
      <c r="S173" s="165">
        <v>0</v>
      </c>
      <c r="T173" s="164" t="s">
        <v>7779</v>
      </c>
      <c r="U173" s="164"/>
      <c r="V173" s="79" t="s">
        <v>92</v>
      </c>
      <c r="W173" s="79"/>
      <c r="X173" s="79"/>
    </row>
    <row r="174" spans="1:24" x14ac:dyDescent="0.25">
      <c r="A174" s="79" t="s">
        <v>6099</v>
      </c>
      <c r="B174" s="277">
        <v>-99</v>
      </c>
      <c r="C174" s="265">
        <v>455</v>
      </c>
      <c r="D174" s="266" t="s">
        <v>7814</v>
      </c>
      <c r="E174" s="266" t="s">
        <v>44</v>
      </c>
      <c r="F174" s="266" t="s">
        <v>54</v>
      </c>
      <c r="G174" s="266" t="s">
        <v>2287</v>
      </c>
      <c r="H174" s="266" t="s">
        <v>6099</v>
      </c>
      <c r="I174" s="164" t="s">
        <v>2272</v>
      </c>
      <c r="J174" s="164" t="s">
        <v>5899</v>
      </c>
      <c r="K174" s="164"/>
      <c r="L174" s="164" t="s">
        <v>2891</v>
      </c>
      <c r="M174" s="164" t="s">
        <v>2704</v>
      </c>
      <c r="N174" s="164" t="s">
        <v>2475</v>
      </c>
      <c r="O174" s="164"/>
      <c r="P174" s="164" t="s">
        <v>6790</v>
      </c>
      <c r="Q174" s="164"/>
      <c r="R174" s="164" t="s">
        <v>6769</v>
      </c>
      <c r="S174" s="165">
        <v>0</v>
      </c>
      <c r="T174" s="164" t="s">
        <v>7779</v>
      </c>
      <c r="U174" s="164"/>
      <c r="V174" s="79" t="s">
        <v>2496</v>
      </c>
      <c r="W174" s="79"/>
      <c r="X174" s="79"/>
    </row>
    <row r="175" spans="1:24" x14ac:dyDescent="0.25">
      <c r="A175" s="79" t="s">
        <v>6099</v>
      </c>
      <c r="B175" s="277">
        <v>-99</v>
      </c>
      <c r="C175" s="265">
        <v>456</v>
      </c>
      <c r="D175" s="266" t="s">
        <v>7814</v>
      </c>
      <c r="E175" s="266" t="s">
        <v>44</v>
      </c>
      <c r="F175" s="266" t="s">
        <v>54</v>
      </c>
      <c r="G175" s="266" t="s">
        <v>2287</v>
      </c>
      <c r="H175" s="266" t="s">
        <v>6099</v>
      </c>
      <c r="I175" s="164" t="s">
        <v>2273</v>
      </c>
      <c r="J175" s="164" t="s">
        <v>5895</v>
      </c>
      <c r="K175" s="164"/>
      <c r="L175" s="164" t="s">
        <v>6932</v>
      </c>
      <c r="M175" s="164" t="s">
        <v>2705</v>
      </c>
      <c r="N175" s="164" t="s">
        <v>2476</v>
      </c>
      <c r="O175" s="164"/>
      <c r="P175" s="164" t="s">
        <v>2905</v>
      </c>
      <c r="Q175" s="164" t="s">
        <v>6789</v>
      </c>
      <c r="R175" s="164" t="s">
        <v>91</v>
      </c>
      <c r="S175" s="165">
        <v>0</v>
      </c>
      <c r="T175" s="164" t="s">
        <v>7779</v>
      </c>
      <c r="U175" s="164"/>
      <c r="V175" s="79" t="s">
        <v>92</v>
      </c>
      <c r="W175" s="79"/>
      <c r="X175" s="79"/>
    </row>
    <row r="176" spans="1:24" x14ac:dyDescent="0.25">
      <c r="A176" s="79" t="s">
        <v>6099</v>
      </c>
      <c r="B176" s="277">
        <v>-99</v>
      </c>
      <c r="C176" s="265">
        <v>457</v>
      </c>
      <c r="D176" s="266" t="s">
        <v>7814</v>
      </c>
      <c r="E176" s="266" t="s">
        <v>44</v>
      </c>
      <c r="F176" s="266" t="s">
        <v>54</v>
      </c>
      <c r="G176" s="266" t="s">
        <v>2287</v>
      </c>
      <c r="H176" s="266" t="s">
        <v>6099</v>
      </c>
      <c r="I176" s="164" t="s">
        <v>2274</v>
      </c>
      <c r="J176" s="164" t="s">
        <v>5898</v>
      </c>
      <c r="K176" s="164" t="s">
        <v>6</v>
      </c>
      <c r="L176" s="164" t="s">
        <v>2893</v>
      </c>
      <c r="M176" s="164" t="s">
        <v>2706</v>
      </c>
      <c r="N176" s="164" t="s">
        <v>2477</v>
      </c>
      <c r="O176" s="164"/>
      <c r="P176" s="164" t="s">
        <v>6790</v>
      </c>
      <c r="Q176" s="164"/>
      <c r="R176" s="164" t="s">
        <v>6769</v>
      </c>
      <c r="S176" s="165">
        <v>0</v>
      </c>
      <c r="T176" s="164" t="s">
        <v>7779</v>
      </c>
      <c r="U176" s="164"/>
      <c r="V176" s="79" t="s">
        <v>235</v>
      </c>
      <c r="W176" s="79"/>
      <c r="X176" s="79"/>
    </row>
    <row r="177" spans="1:24" x14ac:dyDescent="0.25">
      <c r="A177" s="79" t="s">
        <v>6099</v>
      </c>
      <c r="B177" s="277">
        <v>-99</v>
      </c>
      <c r="C177" s="265">
        <v>458</v>
      </c>
      <c r="D177" s="266" t="s">
        <v>7814</v>
      </c>
      <c r="E177" s="266" t="s">
        <v>44</v>
      </c>
      <c r="F177" s="266" t="s">
        <v>54</v>
      </c>
      <c r="G177" s="266" t="s">
        <v>2287</v>
      </c>
      <c r="H177" s="266" t="s">
        <v>6099</v>
      </c>
      <c r="I177" s="164" t="s">
        <v>2275</v>
      </c>
      <c r="J177" s="164" t="s">
        <v>5896</v>
      </c>
      <c r="K177" s="164"/>
      <c r="L177" s="164" t="s">
        <v>6938</v>
      </c>
      <c r="M177" s="164" t="s">
        <v>2707</v>
      </c>
      <c r="N177" s="164" t="s">
        <v>2478</v>
      </c>
      <c r="O177" s="164"/>
      <c r="P177" s="164" t="s">
        <v>2905</v>
      </c>
      <c r="Q177" s="164" t="s">
        <v>6789</v>
      </c>
      <c r="R177" s="164" t="s">
        <v>91</v>
      </c>
      <c r="S177" s="165">
        <v>0</v>
      </c>
      <c r="T177" s="164" t="s">
        <v>7779</v>
      </c>
      <c r="U177" s="164"/>
      <c r="V177" s="79" t="s">
        <v>92</v>
      </c>
      <c r="W177" s="79"/>
      <c r="X177" s="79"/>
    </row>
    <row r="178" spans="1:24" x14ac:dyDescent="0.25">
      <c r="A178" s="79" t="s">
        <v>6099</v>
      </c>
      <c r="B178" s="277">
        <v>-99</v>
      </c>
      <c r="C178" s="265">
        <v>459</v>
      </c>
      <c r="D178" s="266" t="s">
        <v>7814</v>
      </c>
      <c r="E178" s="266" t="s">
        <v>44</v>
      </c>
      <c r="F178" s="266" t="s">
        <v>54</v>
      </c>
      <c r="G178" s="266" t="s">
        <v>2287</v>
      </c>
      <c r="H178" s="266" t="s">
        <v>6099</v>
      </c>
      <c r="I178" s="164" t="s">
        <v>2276</v>
      </c>
      <c r="J178" s="164" t="s">
        <v>5897</v>
      </c>
      <c r="K178" s="79"/>
      <c r="L178" s="164" t="s">
        <v>2892</v>
      </c>
      <c r="M178" s="164" t="s">
        <v>2708</v>
      </c>
      <c r="N178" s="164" t="s">
        <v>2479</v>
      </c>
      <c r="O178" s="164"/>
      <c r="P178" s="164" t="s">
        <v>6790</v>
      </c>
      <c r="Q178" s="164"/>
      <c r="R178" s="164" t="s">
        <v>6769</v>
      </c>
      <c r="S178" s="165">
        <v>0</v>
      </c>
      <c r="T178" s="164" t="s">
        <v>7779</v>
      </c>
      <c r="U178" s="164"/>
      <c r="V178" s="79" t="s">
        <v>250</v>
      </c>
      <c r="W178" s="79"/>
      <c r="X178" s="79"/>
    </row>
    <row r="179" spans="1:24" x14ac:dyDescent="0.25">
      <c r="A179" s="259" t="s">
        <v>6099</v>
      </c>
      <c r="B179" s="290">
        <v>0</v>
      </c>
      <c r="C179" s="260">
        <v>0</v>
      </c>
      <c r="D179" s="261"/>
      <c r="E179" s="261"/>
      <c r="F179" s="261"/>
      <c r="G179" s="261"/>
      <c r="H179" s="261"/>
      <c r="I179" s="262" t="s">
        <v>8237</v>
      </c>
      <c r="J179" s="177" t="s">
        <v>8219</v>
      </c>
      <c r="K179" s="177" t="s">
        <v>1667</v>
      </c>
      <c r="L179" s="262" t="s">
        <v>6971</v>
      </c>
      <c r="M179" s="262" t="s">
        <v>8238</v>
      </c>
      <c r="N179" s="262" t="s">
        <v>8239</v>
      </c>
      <c r="O179" s="262" t="s">
        <v>1848</v>
      </c>
      <c r="P179" s="177" t="s">
        <v>6790</v>
      </c>
      <c r="Q179" s="177"/>
      <c r="R179" s="262" t="s">
        <v>6770</v>
      </c>
      <c r="S179" s="263" t="s">
        <v>7778</v>
      </c>
      <c r="T179" s="177" t="s">
        <v>7780</v>
      </c>
      <c r="U179" s="177" t="s">
        <v>7783</v>
      </c>
      <c r="V179" s="259" t="s">
        <v>91</v>
      </c>
      <c r="W179" s="259"/>
      <c r="X179" s="259"/>
    </row>
    <row r="180" spans="1:24" x14ac:dyDescent="0.25">
      <c r="A180" s="259" t="s">
        <v>6099</v>
      </c>
      <c r="B180" s="290">
        <v>1</v>
      </c>
      <c r="C180" s="260">
        <v>0</v>
      </c>
      <c r="D180" s="261"/>
      <c r="E180" s="261"/>
      <c r="F180" s="261"/>
      <c r="G180" s="261"/>
      <c r="H180" s="261"/>
      <c r="I180" s="264" t="s">
        <v>7949</v>
      </c>
      <c r="J180" s="177" t="s">
        <v>1468</v>
      </c>
      <c r="K180" s="177" t="s">
        <v>1667</v>
      </c>
      <c r="L180" s="262" t="s">
        <v>6971</v>
      </c>
      <c r="M180" s="262" t="s">
        <v>6005</v>
      </c>
      <c r="N180" s="262" t="s">
        <v>278</v>
      </c>
      <c r="O180" s="262" t="s">
        <v>1848</v>
      </c>
      <c r="P180" s="177" t="s">
        <v>6790</v>
      </c>
      <c r="Q180" s="177"/>
      <c r="R180" s="262" t="s">
        <v>91</v>
      </c>
      <c r="S180" s="263" t="s">
        <v>7778</v>
      </c>
      <c r="T180" s="177" t="s">
        <v>7780</v>
      </c>
      <c r="U180" s="177" t="s">
        <v>7783</v>
      </c>
      <c r="V180" s="259" t="s">
        <v>91</v>
      </c>
      <c r="W180" s="259"/>
      <c r="X180" s="259"/>
    </row>
    <row r="181" spans="1:24" x14ac:dyDescent="0.25">
      <c r="A181" s="79" t="s">
        <v>6099</v>
      </c>
      <c r="B181" s="277">
        <v>2</v>
      </c>
      <c r="C181" s="265">
        <v>441</v>
      </c>
      <c r="D181" s="266" t="s">
        <v>7814</v>
      </c>
      <c r="E181" s="266" t="s">
        <v>44</v>
      </c>
      <c r="F181" s="266" t="s">
        <v>54</v>
      </c>
      <c r="G181" s="266" t="s">
        <v>2287</v>
      </c>
      <c r="H181" s="266" t="s">
        <v>6099</v>
      </c>
      <c r="I181" s="164" t="s">
        <v>128</v>
      </c>
      <c r="J181" s="219" t="s">
        <v>1467</v>
      </c>
      <c r="K181" s="219" t="s">
        <v>2894</v>
      </c>
      <c r="L181" s="219" t="s">
        <v>1683</v>
      </c>
      <c r="M181" s="164" t="s">
        <v>342</v>
      </c>
      <c r="N181" s="164" t="s">
        <v>6100</v>
      </c>
      <c r="O181" s="79"/>
      <c r="P181" s="164" t="s">
        <v>6790</v>
      </c>
      <c r="Q181" s="164"/>
      <c r="R181" s="79" t="s">
        <v>6770</v>
      </c>
      <c r="S181" s="265" t="s">
        <v>7778</v>
      </c>
      <c r="T181" s="79" t="s">
        <v>7780</v>
      </c>
      <c r="U181" s="79" t="s">
        <v>7783</v>
      </c>
      <c r="V181" s="79" t="s">
        <v>100</v>
      </c>
      <c r="W181" s="164"/>
      <c r="X181" s="79"/>
    </row>
    <row r="182" spans="1:24" x14ac:dyDescent="0.25">
      <c r="A182" s="79" t="s">
        <v>6099</v>
      </c>
      <c r="B182" s="277">
        <v>3</v>
      </c>
      <c r="C182" s="265">
        <v>440</v>
      </c>
      <c r="D182" s="266" t="s">
        <v>7814</v>
      </c>
      <c r="E182" s="266" t="s">
        <v>44</v>
      </c>
      <c r="F182" s="266" t="s">
        <v>54</v>
      </c>
      <c r="G182" s="266" t="s">
        <v>2287</v>
      </c>
      <c r="H182" s="266" t="s">
        <v>6099</v>
      </c>
      <c r="I182" s="164" t="s">
        <v>2258</v>
      </c>
      <c r="J182" s="164" t="s">
        <v>1600</v>
      </c>
      <c r="K182" s="164" t="s">
        <v>6885</v>
      </c>
      <c r="L182" s="219" t="s">
        <v>6858</v>
      </c>
      <c r="M182" s="164" t="s">
        <v>2690</v>
      </c>
      <c r="N182" s="164" t="s">
        <v>2462</v>
      </c>
      <c r="O182" s="164"/>
      <c r="P182" s="164" t="s">
        <v>6790</v>
      </c>
      <c r="Q182" s="164"/>
      <c r="R182" s="164" t="s">
        <v>153</v>
      </c>
      <c r="S182" s="165" t="s">
        <v>7778</v>
      </c>
      <c r="T182" s="164" t="s">
        <v>7779</v>
      </c>
      <c r="U182" s="164" t="s">
        <v>7783</v>
      </c>
      <c r="V182" s="79" t="s">
        <v>153</v>
      </c>
      <c r="W182" s="79"/>
      <c r="X182" s="79"/>
    </row>
    <row r="183" spans="1:24" x14ac:dyDescent="0.25">
      <c r="A183" s="259" t="s">
        <v>6099</v>
      </c>
      <c r="B183" s="290">
        <v>4</v>
      </c>
      <c r="C183" s="260">
        <v>0</v>
      </c>
      <c r="D183" s="261"/>
      <c r="E183" s="261"/>
      <c r="F183" s="261"/>
      <c r="G183" s="261"/>
      <c r="H183" s="261"/>
      <c r="I183" s="177" t="s">
        <v>5946</v>
      </c>
      <c r="J183" s="177" t="s">
        <v>5948</v>
      </c>
      <c r="K183" s="177" t="s">
        <v>6886</v>
      </c>
      <c r="L183" s="262" t="s">
        <v>6939</v>
      </c>
      <c r="M183" s="177" t="s">
        <v>8111</v>
      </c>
      <c r="N183" s="177" t="s">
        <v>8115</v>
      </c>
      <c r="O183" s="177"/>
      <c r="P183" s="177" t="s">
        <v>6790</v>
      </c>
      <c r="Q183" s="177"/>
      <c r="R183" s="177" t="s">
        <v>91</v>
      </c>
      <c r="S183" s="263" t="s">
        <v>7778</v>
      </c>
      <c r="T183" s="177" t="s">
        <v>7779</v>
      </c>
      <c r="U183" s="177" t="s">
        <v>7783</v>
      </c>
      <c r="V183" s="259" t="s">
        <v>92</v>
      </c>
      <c r="W183" s="259"/>
      <c r="X183" s="259"/>
    </row>
    <row r="184" spans="1:24" x14ac:dyDescent="0.25">
      <c r="A184" s="259" t="s">
        <v>6099</v>
      </c>
      <c r="B184" s="290">
        <v>5</v>
      </c>
      <c r="C184" s="260">
        <v>0</v>
      </c>
      <c r="D184" s="261"/>
      <c r="E184" s="261"/>
      <c r="F184" s="261"/>
      <c r="G184" s="261"/>
      <c r="H184" s="261"/>
      <c r="I184" s="177" t="s">
        <v>7791</v>
      </c>
      <c r="J184" s="177" t="s">
        <v>5949</v>
      </c>
      <c r="K184" s="177" t="s">
        <v>6887</v>
      </c>
      <c r="L184" s="262" t="s">
        <v>6889</v>
      </c>
      <c r="M184" s="177" t="s">
        <v>8112</v>
      </c>
      <c r="N184" s="275" t="s">
        <v>8118</v>
      </c>
      <c r="O184" s="177"/>
      <c r="P184" s="177" t="s">
        <v>2905</v>
      </c>
      <c r="Q184" s="177" t="s">
        <v>6789</v>
      </c>
      <c r="R184" s="177" t="s">
        <v>91</v>
      </c>
      <c r="S184" s="263" t="s">
        <v>7778</v>
      </c>
      <c r="T184" s="177" t="s">
        <v>7779</v>
      </c>
      <c r="U184" s="177" t="s">
        <v>7783</v>
      </c>
      <c r="V184" s="259" t="s">
        <v>92</v>
      </c>
      <c r="W184" s="259"/>
      <c r="X184" s="259"/>
    </row>
    <row r="185" spans="1:24" x14ac:dyDescent="0.25">
      <c r="A185" s="259" t="s">
        <v>6099</v>
      </c>
      <c r="B185" s="290">
        <v>6</v>
      </c>
      <c r="C185" s="260">
        <v>0</v>
      </c>
      <c r="D185" s="261"/>
      <c r="E185" s="261"/>
      <c r="F185" s="261"/>
      <c r="G185" s="261"/>
      <c r="H185" s="261"/>
      <c r="I185" s="177" t="s">
        <v>5947</v>
      </c>
      <c r="J185" s="177" t="s">
        <v>5952</v>
      </c>
      <c r="K185" s="177" t="s">
        <v>6888</v>
      </c>
      <c r="L185" s="262" t="s">
        <v>6890</v>
      </c>
      <c r="M185" s="177" t="s">
        <v>8113</v>
      </c>
      <c r="N185" s="177" t="s">
        <v>8116</v>
      </c>
      <c r="O185" s="177"/>
      <c r="P185" s="177" t="s">
        <v>6790</v>
      </c>
      <c r="Q185" s="177"/>
      <c r="R185" s="177" t="s">
        <v>6769</v>
      </c>
      <c r="S185" s="263" t="s">
        <v>7778</v>
      </c>
      <c r="T185" s="177" t="s">
        <v>7779</v>
      </c>
      <c r="U185" s="177" t="s">
        <v>7783</v>
      </c>
      <c r="V185" s="259" t="s">
        <v>100</v>
      </c>
      <c r="W185" s="259"/>
      <c r="X185" s="259"/>
    </row>
    <row r="186" spans="1:24" x14ac:dyDescent="0.25">
      <c r="A186" s="259" t="s">
        <v>6099</v>
      </c>
      <c r="B186" s="290">
        <v>7</v>
      </c>
      <c r="C186" s="260">
        <v>0</v>
      </c>
      <c r="D186" s="261"/>
      <c r="E186" s="261"/>
      <c r="F186" s="261"/>
      <c r="G186" s="261"/>
      <c r="H186" s="261"/>
      <c r="I186" s="177" t="s">
        <v>5951</v>
      </c>
      <c r="J186" s="177" t="s">
        <v>5953</v>
      </c>
      <c r="K186" s="177" t="s">
        <v>6892</v>
      </c>
      <c r="L186" s="262" t="s">
        <v>6891</v>
      </c>
      <c r="M186" s="177" t="s">
        <v>8114</v>
      </c>
      <c r="N186" s="177" t="s">
        <v>8117</v>
      </c>
      <c r="O186" s="177"/>
      <c r="P186" s="177" t="s">
        <v>6790</v>
      </c>
      <c r="Q186" s="177"/>
      <c r="R186" s="177" t="s">
        <v>91</v>
      </c>
      <c r="S186" s="263" t="s">
        <v>7778</v>
      </c>
      <c r="T186" s="177" t="s">
        <v>7779</v>
      </c>
      <c r="U186" s="177" t="s">
        <v>7783</v>
      </c>
      <c r="V186" s="259" t="s">
        <v>92</v>
      </c>
      <c r="W186" s="259"/>
      <c r="X186" s="259"/>
    </row>
    <row r="187" spans="1:24" x14ac:dyDescent="0.25">
      <c r="A187" s="79" t="s">
        <v>6099</v>
      </c>
      <c r="B187" s="277">
        <v>8</v>
      </c>
      <c r="C187" s="265">
        <v>460</v>
      </c>
      <c r="D187" s="266" t="s">
        <v>7814</v>
      </c>
      <c r="E187" s="266" t="s">
        <v>44</v>
      </c>
      <c r="F187" s="266" t="s">
        <v>54</v>
      </c>
      <c r="G187" s="266" t="s">
        <v>2287</v>
      </c>
      <c r="H187" s="266" t="s">
        <v>6099</v>
      </c>
      <c r="I187" s="219" t="s">
        <v>7941</v>
      </c>
      <c r="J187" s="219" t="s">
        <v>1440</v>
      </c>
      <c r="K187" s="164" t="s">
        <v>6893</v>
      </c>
      <c r="L187" s="219" t="s">
        <v>1709</v>
      </c>
      <c r="M187" s="219" t="s">
        <v>7942</v>
      </c>
      <c r="N187" s="219" t="s">
        <v>8119</v>
      </c>
      <c r="O187" s="219"/>
      <c r="P187" s="164" t="s">
        <v>6790</v>
      </c>
      <c r="Q187" s="164"/>
      <c r="R187" s="219" t="s">
        <v>91</v>
      </c>
      <c r="S187" s="165">
        <v>0</v>
      </c>
      <c r="T187" s="164" t="s">
        <v>7779</v>
      </c>
      <c r="U187" s="164" t="s">
        <v>7784</v>
      </c>
      <c r="V187" s="79" t="s">
        <v>91</v>
      </c>
      <c r="W187" s="79"/>
      <c r="X187" s="79"/>
    </row>
    <row r="188" spans="1:24" x14ac:dyDescent="0.25">
      <c r="A188" s="79" t="s">
        <v>2287</v>
      </c>
      <c r="B188" s="277">
        <v>0</v>
      </c>
      <c r="C188" s="265">
        <v>437</v>
      </c>
      <c r="D188" s="266" t="s">
        <v>7815</v>
      </c>
      <c r="E188" s="266" t="s">
        <v>44</v>
      </c>
      <c r="F188" s="266" t="s">
        <v>54</v>
      </c>
      <c r="G188" s="266" t="s">
        <v>2287</v>
      </c>
      <c r="H188" s="266"/>
      <c r="I188" s="274" t="s">
        <v>128</v>
      </c>
      <c r="J188" s="219" t="s">
        <v>1859</v>
      </c>
      <c r="K188" s="219" t="s">
        <v>2894</v>
      </c>
      <c r="L188" s="219" t="s">
        <v>1683</v>
      </c>
      <c r="M188" s="219" t="s">
        <v>342</v>
      </c>
      <c r="N188" s="219" t="s">
        <v>343</v>
      </c>
      <c r="O188" s="219"/>
      <c r="P188" s="164" t="s">
        <v>6790</v>
      </c>
      <c r="Q188" s="164"/>
      <c r="R188" s="219" t="s">
        <v>6770</v>
      </c>
      <c r="S188" s="165" t="s">
        <v>7778</v>
      </c>
      <c r="T188" s="164" t="s">
        <v>7780</v>
      </c>
      <c r="U188" s="164" t="s">
        <v>7783</v>
      </c>
      <c r="V188" s="79" t="s">
        <v>100</v>
      </c>
      <c r="W188" s="79"/>
      <c r="X188" s="79"/>
    </row>
    <row r="189" spans="1:24" x14ac:dyDescent="0.25">
      <c r="A189" s="259" t="s">
        <v>2287</v>
      </c>
      <c r="B189" s="290">
        <v>1</v>
      </c>
      <c r="C189" s="260">
        <v>0</v>
      </c>
      <c r="D189" s="261"/>
      <c r="E189" s="261"/>
      <c r="F189" s="261"/>
      <c r="G189" s="261"/>
      <c r="H189" s="261"/>
      <c r="I189" s="262" t="s">
        <v>7949</v>
      </c>
      <c r="J189" s="177" t="s">
        <v>1468</v>
      </c>
      <c r="K189" s="177" t="s">
        <v>1667</v>
      </c>
      <c r="L189" s="262" t="s">
        <v>6971</v>
      </c>
      <c r="M189" s="262" t="s">
        <v>6005</v>
      </c>
      <c r="N189" s="262" t="s">
        <v>278</v>
      </c>
      <c r="O189" s="262" t="s">
        <v>1848</v>
      </c>
      <c r="P189" s="177" t="s">
        <v>6790</v>
      </c>
      <c r="Q189" s="177"/>
      <c r="R189" s="262" t="s">
        <v>91</v>
      </c>
      <c r="S189" s="263" t="s">
        <v>7778</v>
      </c>
      <c r="T189" s="177" t="s">
        <v>7780</v>
      </c>
      <c r="U189" s="177" t="s">
        <v>7783</v>
      </c>
      <c r="V189" s="259" t="s">
        <v>91</v>
      </c>
      <c r="W189" s="259"/>
      <c r="X189" s="259"/>
    </row>
    <row r="190" spans="1:24" x14ac:dyDescent="0.25">
      <c r="A190" s="79" t="s">
        <v>2287</v>
      </c>
      <c r="B190" s="277">
        <v>4</v>
      </c>
      <c r="C190" s="265">
        <v>438</v>
      </c>
      <c r="D190" s="266" t="s">
        <v>7815</v>
      </c>
      <c r="E190" s="266" t="s">
        <v>44</v>
      </c>
      <c r="F190" s="266" t="s">
        <v>54</v>
      </c>
      <c r="G190" s="266" t="s">
        <v>2287</v>
      </c>
      <c r="H190" s="266"/>
      <c r="I190" s="164" t="s">
        <v>2256</v>
      </c>
      <c r="J190" s="219" t="s">
        <v>5744</v>
      </c>
      <c r="K190" s="164" t="s">
        <v>6894</v>
      </c>
      <c r="L190" s="219" t="s">
        <v>1711</v>
      </c>
      <c r="M190" s="164" t="s">
        <v>2688</v>
      </c>
      <c r="N190" s="164" t="s">
        <v>2460</v>
      </c>
      <c r="O190" s="164"/>
      <c r="P190" s="164" t="s">
        <v>6790</v>
      </c>
      <c r="Q190" s="164"/>
      <c r="R190" s="164" t="s">
        <v>91</v>
      </c>
      <c r="S190" s="165" t="s">
        <v>7778</v>
      </c>
      <c r="T190" s="164" t="s">
        <v>7779</v>
      </c>
      <c r="U190" s="164" t="s">
        <v>7783</v>
      </c>
      <c r="V190" s="79" t="s">
        <v>91</v>
      </c>
      <c r="W190" s="79"/>
      <c r="X190" s="79"/>
    </row>
    <row r="191" spans="1:24" x14ac:dyDescent="0.25">
      <c r="A191" s="164" t="s">
        <v>2287</v>
      </c>
      <c r="B191" s="289">
        <v>5</v>
      </c>
      <c r="C191" s="265">
        <v>439</v>
      </c>
      <c r="D191" s="266" t="s">
        <v>7815</v>
      </c>
      <c r="E191" s="266" t="s">
        <v>44</v>
      </c>
      <c r="F191" s="266" t="s">
        <v>54</v>
      </c>
      <c r="G191" s="266" t="s">
        <v>2287</v>
      </c>
      <c r="H191" s="266"/>
      <c r="I191" s="164" t="s">
        <v>2257</v>
      </c>
      <c r="J191" s="164" t="s">
        <v>1440</v>
      </c>
      <c r="K191" s="164" t="s">
        <v>6893</v>
      </c>
      <c r="L191" s="219" t="s">
        <v>1709</v>
      </c>
      <c r="M191" s="164" t="s">
        <v>2689</v>
      </c>
      <c r="N191" s="164" t="s">
        <v>2461</v>
      </c>
      <c r="O191" s="164"/>
      <c r="P191" s="164" t="s">
        <v>6790</v>
      </c>
      <c r="Q191" s="164"/>
      <c r="R191" s="164" t="s">
        <v>91</v>
      </c>
      <c r="S191" s="165">
        <v>0</v>
      </c>
      <c r="T191" s="164" t="s">
        <v>7779</v>
      </c>
      <c r="U191" s="164" t="s">
        <v>7784</v>
      </c>
      <c r="V191" s="79" t="s">
        <v>91</v>
      </c>
      <c r="W191" s="79"/>
      <c r="X191" s="79"/>
    </row>
    <row r="192" spans="1:24" x14ac:dyDescent="0.25">
      <c r="A192" t="s">
        <v>2285</v>
      </c>
      <c r="B192" s="185">
        <v>-99</v>
      </c>
      <c r="C192" s="8">
        <v>259</v>
      </c>
      <c r="D192" s="11" t="s">
        <v>7816</v>
      </c>
      <c r="E192" s="11" t="s">
        <v>44</v>
      </c>
      <c r="F192" s="11" t="s">
        <v>54</v>
      </c>
      <c r="G192" s="11" t="s">
        <v>2285</v>
      </c>
      <c r="H192" s="11"/>
      <c r="I192" s="19" t="s">
        <v>2179</v>
      </c>
      <c r="J192" s="147" t="s">
        <v>6854</v>
      </c>
      <c r="K192" s="19" t="s">
        <v>6</v>
      </c>
      <c r="L192" s="19"/>
      <c r="M192" s="19" t="s">
        <v>2605</v>
      </c>
      <c r="N192" s="147" t="s">
        <v>2383</v>
      </c>
      <c r="O192" s="19"/>
      <c r="P192" s="19" t="s">
        <v>6790</v>
      </c>
      <c r="Q192" s="19"/>
      <c r="R192" s="147" t="s">
        <v>91</v>
      </c>
      <c r="S192" s="161">
        <v>0</v>
      </c>
      <c r="T192" s="147" t="s">
        <v>7779</v>
      </c>
      <c r="U192" s="147"/>
      <c r="V192" t="s">
        <v>92</v>
      </c>
    </row>
    <row r="193" spans="1:23" x14ac:dyDescent="0.25">
      <c r="A193" t="s">
        <v>2285</v>
      </c>
      <c r="B193" s="185">
        <v>-99</v>
      </c>
      <c r="C193" s="8">
        <v>260</v>
      </c>
      <c r="D193" s="11" t="s">
        <v>7816</v>
      </c>
      <c r="E193" s="11" t="s">
        <v>44</v>
      </c>
      <c r="F193" s="11" t="s">
        <v>54</v>
      </c>
      <c r="G193" s="11" t="s">
        <v>2285</v>
      </c>
      <c r="H193" s="11"/>
      <c r="I193" s="19" t="s">
        <v>2180</v>
      </c>
      <c r="J193" s="147" t="s">
        <v>6855</v>
      </c>
      <c r="K193" s="19" t="s">
        <v>6</v>
      </c>
      <c r="L193" s="19"/>
      <c r="M193" s="19" t="s">
        <v>2606</v>
      </c>
      <c r="N193" s="147" t="s">
        <v>2384</v>
      </c>
      <c r="O193" s="19"/>
      <c r="P193" s="19" t="s">
        <v>6790</v>
      </c>
      <c r="Q193" s="19"/>
      <c r="R193" s="147" t="s">
        <v>153</v>
      </c>
      <c r="S193" s="161">
        <v>2</v>
      </c>
      <c r="T193" s="147" t="s">
        <v>7779</v>
      </c>
      <c r="U193" s="147"/>
      <c r="V193" t="s">
        <v>153</v>
      </c>
    </row>
    <row r="194" spans="1:23" x14ac:dyDescent="0.25">
      <c r="A194" t="s">
        <v>2285</v>
      </c>
      <c r="B194" s="185">
        <v>-99</v>
      </c>
      <c r="C194" s="8">
        <v>261</v>
      </c>
      <c r="D194" s="11" t="s">
        <v>7816</v>
      </c>
      <c r="E194" s="11" t="s">
        <v>44</v>
      </c>
      <c r="F194" s="11" t="s">
        <v>54</v>
      </c>
      <c r="G194" s="11" t="s">
        <v>2285</v>
      </c>
      <c r="H194" s="11"/>
      <c r="I194" s="19" t="s">
        <v>2181</v>
      </c>
      <c r="J194" s="19" t="s">
        <v>6853</v>
      </c>
      <c r="K194" s="19" t="s">
        <v>6</v>
      </c>
      <c r="L194" s="145" t="s">
        <v>1709</v>
      </c>
      <c r="M194" s="19" t="s">
        <v>2607</v>
      </c>
      <c r="N194" s="147" t="s">
        <v>2385</v>
      </c>
      <c r="O194" s="19"/>
      <c r="P194" s="19" t="s">
        <v>6790</v>
      </c>
      <c r="Q194" s="19"/>
      <c r="R194" s="164" t="s">
        <v>91</v>
      </c>
      <c r="S194" s="165">
        <v>0</v>
      </c>
      <c r="T194" s="164" t="s">
        <v>7779</v>
      </c>
      <c r="U194" s="164"/>
      <c r="V194" t="s">
        <v>91</v>
      </c>
    </row>
    <row r="195" spans="1:23" x14ac:dyDescent="0.25">
      <c r="A195" t="s">
        <v>1024</v>
      </c>
      <c r="B195" s="185">
        <v>-99</v>
      </c>
      <c r="C195" s="8">
        <v>11</v>
      </c>
      <c r="D195" s="11" t="s">
        <v>7875</v>
      </c>
      <c r="E195" s="11" t="s">
        <v>44</v>
      </c>
      <c r="F195" s="11" t="s">
        <v>45</v>
      </c>
      <c r="G195" s="11" t="s">
        <v>46</v>
      </c>
      <c r="H195" s="11"/>
      <c r="I195" s="19" t="s">
        <v>3133</v>
      </c>
      <c r="J195" s="19" t="s">
        <v>5954</v>
      </c>
      <c r="K195" t="s">
        <v>7321</v>
      </c>
      <c r="L195" t="s">
        <v>6906</v>
      </c>
      <c r="M195" t="s">
        <v>3005</v>
      </c>
      <c r="N195" t="s">
        <v>3206</v>
      </c>
      <c r="P195" s="19" t="s">
        <v>6790</v>
      </c>
      <c r="Q195" s="19"/>
      <c r="R195" t="s">
        <v>91</v>
      </c>
      <c r="S195" s="8">
        <v>0</v>
      </c>
      <c r="T195" t="s">
        <v>7779</v>
      </c>
      <c r="U195" t="s">
        <v>7784</v>
      </c>
      <c r="V195" t="s">
        <v>91</v>
      </c>
    </row>
    <row r="196" spans="1:23" x14ac:dyDescent="0.25">
      <c r="A196" t="s">
        <v>1024</v>
      </c>
      <c r="B196" s="185">
        <v>-99</v>
      </c>
      <c r="C196" s="8">
        <v>14</v>
      </c>
      <c r="D196" s="11" t="s">
        <v>7875</v>
      </c>
      <c r="E196" s="11" t="s">
        <v>44</v>
      </c>
      <c r="F196" s="11" t="s">
        <v>45</v>
      </c>
      <c r="G196" s="11" t="s">
        <v>46</v>
      </c>
      <c r="H196" s="11"/>
      <c r="I196" t="s">
        <v>3134</v>
      </c>
      <c r="J196" s="19" t="s">
        <v>1485</v>
      </c>
      <c r="K196" t="s">
        <v>1780</v>
      </c>
      <c r="L196" t="s">
        <v>1780</v>
      </c>
      <c r="M196" t="s">
        <v>3207</v>
      </c>
      <c r="N196" t="s">
        <v>3208</v>
      </c>
      <c r="P196" s="19" t="s">
        <v>6790</v>
      </c>
      <c r="Q196" s="19"/>
      <c r="R196" t="s">
        <v>91</v>
      </c>
      <c r="S196" s="8">
        <v>0</v>
      </c>
      <c r="T196" t="s">
        <v>7779</v>
      </c>
      <c r="U196" t="s">
        <v>7784</v>
      </c>
      <c r="V196" t="s">
        <v>91</v>
      </c>
    </row>
    <row r="197" spans="1:23" x14ac:dyDescent="0.25">
      <c r="A197" t="s">
        <v>1024</v>
      </c>
      <c r="B197" s="185">
        <v>-99</v>
      </c>
      <c r="C197" s="8">
        <v>15</v>
      </c>
      <c r="D197" s="11" t="s">
        <v>7875</v>
      </c>
      <c r="E197" s="11" t="s">
        <v>44</v>
      </c>
      <c r="F197" s="11" t="s">
        <v>45</v>
      </c>
      <c r="G197" s="11" t="s">
        <v>46</v>
      </c>
      <c r="H197" s="11"/>
      <c r="I197" s="19" t="s">
        <v>3135</v>
      </c>
      <c r="J197" s="19" t="s">
        <v>5721</v>
      </c>
      <c r="K197" t="s">
        <v>6898</v>
      </c>
      <c r="L197" t="s">
        <v>6898</v>
      </c>
      <c r="M197" t="s">
        <v>3209</v>
      </c>
      <c r="N197" t="s">
        <v>3210</v>
      </c>
      <c r="P197" s="19" t="s">
        <v>6790</v>
      </c>
      <c r="Q197" s="19"/>
      <c r="R197" t="s">
        <v>91</v>
      </c>
      <c r="S197" s="8">
        <v>0</v>
      </c>
      <c r="T197" t="s">
        <v>7779</v>
      </c>
      <c r="U197" t="s">
        <v>7784</v>
      </c>
      <c r="V197" t="s">
        <v>92</v>
      </c>
    </row>
    <row r="198" spans="1:23" x14ac:dyDescent="0.25">
      <c r="A198" t="s">
        <v>1024</v>
      </c>
      <c r="B198" s="185">
        <v>-99</v>
      </c>
      <c r="C198" s="8">
        <v>21</v>
      </c>
      <c r="D198" s="11" t="s">
        <v>7875</v>
      </c>
      <c r="E198" s="11" t="s">
        <v>44</v>
      </c>
      <c r="F198" s="11" t="s">
        <v>45</v>
      </c>
      <c r="G198" s="11" t="s">
        <v>46</v>
      </c>
      <c r="H198" s="11"/>
      <c r="I198" s="19" t="s">
        <v>3140</v>
      </c>
      <c r="J198" s="19" t="s">
        <v>5717</v>
      </c>
      <c r="K198" t="s">
        <v>6902</v>
      </c>
      <c r="L198" t="s">
        <v>6902</v>
      </c>
      <c r="M198" t="s">
        <v>3219</v>
      </c>
      <c r="N198" t="s">
        <v>3220</v>
      </c>
      <c r="P198" t="s">
        <v>6790</v>
      </c>
      <c r="R198" t="s">
        <v>91</v>
      </c>
      <c r="S198" s="8">
        <v>0</v>
      </c>
      <c r="T198" t="s">
        <v>7779</v>
      </c>
      <c r="U198" t="s">
        <v>7784</v>
      </c>
      <c r="V198" t="s">
        <v>92</v>
      </c>
      <c r="W198" t="s">
        <v>8194</v>
      </c>
    </row>
    <row r="199" spans="1:23" x14ac:dyDescent="0.25">
      <c r="A199" t="s">
        <v>1024</v>
      </c>
      <c r="B199" s="185">
        <v>-99</v>
      </c>
      <c r="C199" s="8">
        <v>26</v>
      </c>
      <c r="D199" s="11" t="s">
        <v>7875</v>
      </c>
      <c r="E199" s="11" t="s">
        <v>44</v>
      </c>
      <c r="F199" s="11" t="s">
        <v>45</v>
      </c>
      <c r="G199" s="11" t="s">
        <v>46</v>
      </c>
      <c r="H199" s="11"/>
      <c r="I199" s="19" t="s">
        <v>3145</v>
      </c>
      <c r="J199" s="19" t="s">
        <v>5728</v>
      </c>
      <c r="K199" t="s">
        <v>6910</v>
      </c>
      <c r="L199" t="s">
        <v>6910</v>
      </c>
      <c r="M199" t="s">
        <v>3227</v>
      </c>
      <c r="N199" t="s">
        <v>3228</v>
      </c>
      <c r="P199" s="19" t="s">
        <v>6790</v>
      </c>
      <c r="Q199" s="19"/>
      <c r="R199" t="s">
        <v>91</v>
      </c>
      <c r="S199" s="8">
        <v>0</v>
      </c>
      <c r="T199" t="s">
        <v>7779</v>
      </c>
      <c r="U199" t="s">
        <v>7784</v>
      </c>
      <c r="V199" t="s">
        <v>91</v>
      </c>
    </row>
    <row r="200" spans="1:23" x14ac:dyDescent="0.25">
      <c r="A200" t="s">
        <v>1024</v>
      </c>
      <c r="B200" s="185">
        <v>1</v>
      </c>
      <c r="C200" s="8">
        <v>1</v>
      </c>
      <c r="D200" s="11" t="s">
        <v>7875</v>
      </c>
      <c r="E200" s="11" t="s">
        <v>44</v>
      </c>
      <c r="F200" s="11" t="s">
        <v>45</v>
      </c>
      <c r="G200" s="11" t="s">
        <v>46</v>
      </c>
      <c r="H200" s="11"/>
      <c r="I200" s="145" t="s">
        <v>7949</v>
      </c>
      <c r="J200" s="145" t="s">
        <v>8168</v>
      </c>
      <c r="K200" s="19" t="s">
        <v>1667</v>
      </c>
      <c r="L200" s="145" t="s">
        <v>6973</v>
      </c>
      <c r="M200" s="145" t="s">
        <v>6005</v>
      </c>
      <c r="N200" s="145" t="s">
        <v>8120</v>
      </c>
      <c r="O200" s="145" t="s">
        <v>1848</v>
      </c>
      <c r="P200" s="19" t="s">
        <v>6790</v>
      </c>
      <c r="Q200" s="19"/>
      <c r="R200" s="145" t="s">
        <v>91</v>
      </c>
      <c r="S200" s="146" t="s">
        <v>7778</v>
      </c>
      <c r="T200" s="19" t="s">
        <v>7780</v>
      </c>
      <c r="U200" s="19" t="s">
        <v>7783</v>
      </c>
      <c r="V200" t="s">
        <v>91</v>
      </c>
      <c r="W200" t="s">
        <v>8141</v>
      </c>
    </row>
    <row r="201" spans="1:23" x14ac:dyDescent="0.25">
      <c r="A201" t="s">
        <v>1024</v>
      </c>
      <c r="B201" s="185">
        <v>2</v>
      </c>
      <c r="C201" s="8">
        <v>2</v>
      </c>
      <c r="D201" s="11" t="s">
        <v>7875</v>
      </c>
      <c r="E201" s="11" t="s">
        <v>44</v>
      </c>
      <c r="F201" s="11" t="s">
        <v>45</v>
      </c>
      <c r="G201" s="11" t="s">
        <v>46</v>
      </c>
      <c r="H201" s="11"/>
      <c r="I201" s="19" t="s">
        <v>94</v>
      </c>
      <c r="J201" s="145" t="s">
        <v>1457</v>
      </c>
      <c r="K201" s="19" t="s">
        <v>7306</v>
      </c>
      <c r="L201" s="145" t="s">
        <v>1669</v>
      </c>
      <c r="M201" s="145" t="s">
        <v>279</v>
      </c>
      <c r="N201" s="145" t="s">
        <v>280</v>
      </c>
      <c r="O201" s="145" t="s">
        <v>1669</v>
      </c>
      <c r="P201" s="19" t="s">
        <v>6790</v>
      </c>
      <c r="Q201" s="19"/>
      <c r="R201" s="145" t="s">
        <v>91</v>
      </c>
      <c r="S201" s="146">
        <v>0</v>
      </c>
      <c r="T201" s="19" t="s">
        <v>7779</v>
      </c>
      <c r="U201" s="19" t="s">
        <v>7784</v>
      </c>
      <c r="V201" t="s">
        <v>91</v>
      </c>
    </row>
    <row r="202" spans="1:23" x14ac:dyDescent="0.25">
      <c r="A202" t="s">
        <v>1024</v>
      </c>
      <c r="B202" s="185">
        <v>3</v>
      </c>
      <c r="C202" s="8">
        <v>3</v>
      </c>
      <c r="D202" s="11" t="s">
        <v>7875</v>
      </c>
      <c r="E202" s="11" t="s">
        <v>44</v>
      </c>
      <c r="F202" s="11" t="s">
        <v>45</v>
      </c>
      <c r="G202" s="11" t="s">
        <v>46</v>
      </c>
      <c r="H202" s="11"/>
      <c r="I202" s="19" t="s">
        <v>95</v>
      </c>
      <c r="J202" s="145" t="s">
        <v>6136</v>
      </c>
      <c r="K202" s="19" t="s">
        <v>7308</v>
      </c>
      <c r="L202" s="145" t="s">
        <v>1674</v>
      </c>
      <c r="M202" s="145" t="s">
        <v>281</v>
      </c>
      <c r="N202" s="145" t="s">
        <v>282</v>
      </c>
      <c r="O202" s="145" t="s">
        <v>2004</v>
      </c>
      <c r="P202" s="19" t="s">
        <v>6790</v>
      </c>
      <c r="Q202" s="19"/>
      <c r="R202" s="145" t="s">
        <v>91</v>
      </c>
      <c r="S202" s="146">
        <v>0</v>
      </c>
      <c r="T202" s="19" t="s">
        <v>7779</v>
      </c>
      <c r="U202" s="19" t="s">
        <v>7784</v>
      </c>
      <c r="V202" t="s">
        <v>91</v>
      </c>
    </row>
    <row r="203" spans="1:23" x14ac:dyDescent="0.25">
      <c r="A203" t="s">
        <v>1024</v>
      </c>
      <c r="B203" s="185">
        <v>4</v>
      </c>
      <c r="C203" s="8">
        <v>4</v>
      </c>
      <c r="D203" s="11" t="s">
        <v>7875</v>
      </c>
      <c r="E203" s="11" t="s">
        <v>44</v>
      </c>
      <c r="F203" s="11" t="s">
        <v>45</v>
      </c>
      <c r="G203" s="11" t="s">
        <v>46</v>
      </c>
      <c r="H203" s="11"/>
      <c r="I203" s="19" t="s">
        <v>96</v>
      </c>
      <c r="J203" s="145" t="s">
        <v>6137</v>
      </c>
      <c r="K203" s="19" t="s">
        <v>7307</v>
      </c>
      <c r="L203" s="145" t="s">
        <v>2901</v>
      </c>
      <c r="M203" s="145" t="s">
        <v>283</v>
      </c>
      <c r="N203" s="145" t="s">
        <v>284</v>
      </c>
      <c r="O203" s="145" t="s">
        <v>2005</v>
      </c>
      <c r="P203" s="19" t="s">
        <v>6790</v>
      </c>
      <c r="Q203" s="19"/>
      <c r="R203" s="145" t="s">
        <v>91</v>
      </c>
      <c r="S203" s="146">
        <v>0</v>
      </c>
      <c r="T203" s="19" t="s">
        <v>7779</v>
      </c>
      <c r="U203" s="19" t="s">
        <v>7784</v>
      </c>
      <c r="V203" t="s">
        <v>91</v>
      </c>
    </row>
    <row r="204" spans="1:23" x14ac:dyDescent="0.25">
      <c r="A204" t="s">
        <v>1024</v>
      </c>
      <c r="B204" s="185">
        <v>5</v>
      </c>
      <c r="C204" s="8">
        <v>5</v>
      </c>
      <c r="D204" s="11" t="s">
        <v>7875</v>
      </c>
      <c r="E204" s="11" t="s">
        <v>44</v>
      </c>
      <c r="F204" s="11" t="s">
        <v>45</v>
      </c>
      <c r="G204" s="11" t="s">
        <v>46</v>
      </c>
      <c r="H204" s="11"/>
      <c r="I204" s="19" t="s">
        <v>3127</v>
      </c>
      <c r="J204" s="19" t="s">
        <v>5714</v>
      </c>
      <c r="K204" t="s">
        <v>7311</v>
      </c>
      <c r="L204" t="s">
        <v>7312</v>
      </c>
      <c r="M204" t="s">
        <v>3194</v>
      </c>
      <c r="N204" t="s">
        <v>3195</v>
      </c>
      <c r="P204" s="19" t="s">
        <v>6790</v>
      </c>
      <c r="Q204" s="19"/>
      <c r="R204" t="s">
        <v>91</v>
      </c>
      <c r="S204" s="8">
        <v>0</v>
      </c>
      <c r="T204" t="s">
        <v>7779</v>
      </c>
      <c r="U204" t="s">
        <v>7784</v>
      </c>
      <c r="V204" t="s">
        <v>91</v>
      </c>
    </row>
    <row r="205" spans="1:23" x14ac:dyDescent="0.25">
      <c r="A205" t="s">
        <v>1024</v>
      </c>
      <c r="B205" s="185">
        <v>6</v>
      </c>
      <c r="C205" s="8">
        <v>6</v>
      </c>
      <c r="D205" s="11" t="s">
        <v>7875</v>
      </c>
      <c r="E205" s="11" t="s">
        <v>44</v>
      </c>
      <c r="F205" s="11" t="s">
        <v>45</v>
      </c>
      <c r="G205" s="11" t="s">
        <v>46</v>
      </c>
      <c r="H205" s="11"/>
      <c r="I205" s="19" t="s">
        <v>3128</v>
      </c>
      <c r="J205" s="19" t="s">
        <v>5716</v>
      </c>
      <c r="K205" t="s">
        <v>7313</v>
      </c>
      <c r="L205" t="s">
        <v>6895</v>
      </c>
      <c r="M205" t="s">
        <v>3196</v>
      </c>
      <c r="N205" t="s">
        <v>3197</v>
      </c>
      <c r="P205" s="19" t="s">
        <v>6790</v>
      </c>
      <c r="Q205" s="19"/>
      <c r="R205" t="s">
        <v>91</v>
      </c>
      <c r="S205" s="8">
        <v>0</v>
      </c>
      <c r="T205" t="s">
        <v>7779</v>
      </c>
      <c r="U205" t="s">
        <v>7784</v>
      </c>
      <c r="V205" t="s">
        <v>91</v>
      </c>
    </row>
    <row r="206" spans="1:23" x14ac:dyDescent="0.25">
      <c r="A206" t="s">
        <v>1024</v>
      </c>
      <c r="B206" s="185">
        <v>7</v>
      </c>
      <c r="C206" s="8">
        <v>7</v>
      </c>
      <c r="D206" s="11" t="s">
        <v>7875</v>
      </c>
      <c r="E206" s="11" t="s">
        <v>44</v>
      </c>
      <c r="F206" s="11" t="s">
        <v>45</v>
      </c>
      <c r="G206" s="11" t="s">
        <v>46</v>
      </c>
      <c r="H206" s="11"/>
      <c r="I206" s="19" t="s">
        <v>3129</v>
      </c>
      <c r="J206" s="19" t="s">
        <v>5715</v>
      </c>
      <c r="K206" t="s">
        <v>6915</v>
      </c>
      <c r="L206" t="s">
        <v>6915</v>
      </c>
      <c r="M206" t="s">
        <v>3198</v>
      </c>
      <c r="N206" t="s">
        <v>3199</v>
      </c>
      <c r="P206" s="19" t="s">
        <v>6790</v>
      </c>
      <c r="Q206" s="19"/>
      <c r="R206" t="s">
        <v>91</v>
      </c>
      <c r="S206" s="8">
        <v>0</v>
      </c>
      <c r="T206" t="s">
        <v>7779</v>
      </c>
      <c r="U206" t="s">
        <v>7784</v>
      </c>
      <c r="V206" t="s">
        <v>91</v>
      </c>
    </row>
    <row r="207" spans="1:23" x14ac:dyDescent="0.25">
      <c r="A207" t="s">
        <v>1024</v>
      </c>
      <c r="B207" s="185">
        <v>8</v>
      </c>
      <c r="C207" s="8">
        <v>8</v>
      </c>
      <c r="D207" s="11" t="s">
        <v>7875</v>
      </c>
      <c r="E207" s="11" t="s">
        <v>44</v>
      </c>
      <c r="F207" s="11" t="s">
        <v>45</v>
      </c>
      <c r="G207" s="11" t="s">
        <v>46</v>
      </c>
      <c r="H207" s="11"/>
      <c r="I207" s="19" t="s">
        <v>3130</v>
      </c>
      <c r="J207" s="19" t="s">
        <v>3201</v>
      </c>
      <c r="K207" t="s">
        <v>6916</v>
      </c>
      <c r="L207" t="s">
        <v>6916</v>
      </c>
      <c r="M207" t="s">
        <v>3200</v>
      </c>
      <c r="N207" t="s">
        <v>3201</v>
      </c>
      <c r="P207" s="19" t="s">
        <v>6790</v>
      </c>
      <c r="Q207" s="19"/>
      <c r="R207" t="s">
        <v>91</v>
      </c>
      <c r="S207" s="8">
        <v>0</v>
      </c>
      <c r="T207" t="s">
        <v>7779</v>
      </c>
      <c r="U207" t="s">
        <v>7784</v>
      </c>
      <c r="V207" t="s">
        <v>91</v>
      </c>
    </row>
    <row r="208" spans="1:23" x14ac:dyDescent="0.25">
      <c r="A208" t="s">
        <v>1024</v>
      </c>
      <c r="B208" s="185">
        <v>9</v>
      </c>
      <c r="C208" s="8">
        <v>9</v>
      </c>
      <c r="D208" s="11" t="s">
        <v>7875</v>
      </c>
      <c r="E208" s="11" t="s">
        <v>44</v>
      </c>
      <c r="F208" s="11" t="s">
        <v>45</v>
      </c>
      <c r="G208" s="11" t="s">
        <v>46</v>
      </c>
      <c r="H208" s="11"/>
      <c r="I208" s="19" t="s">
        <v>3131</v>
      </c>
      <c r="J208" s="19" t="s">
        <v>5720</v>
      </c>
      <c r="K208" t="s">
        <v>7314</v>
      </c>
      <c r="L208" t="s">
        <v>6896</v>
      </c>
      <c r="M208" t="s">
        <v>3202</v>
      </c>
      <c r="N208" t="s">
        <v>3203</v>
      </c>
      <c r="P208" s="19" t="s">
        <v>6790</v>
      </c>
      <c r="Q208" s="19"/>
      <c r="R208" t="s">
        <v>6770</v>
      </c>
      <c r="S208" s="8">
        <v>0</v>
      </c>
      <c r="T208" t="s">
        <v>7779</v>
      </c>
      <c r="U208" t="s">
        <v>7784</v>
      </c>
      <c r="V208" t="s">
        <v>100</v>
      </c>
    </row>
    <row r="209" spans="1:22" x14ac:dyDescent="0.25">
      <c r="A209" t="s">
        <v>1024</v>
      </c>
      <c r="B209" s="185">
        <v>10</v>
      </c>
      <c r="C209" s="8">
        <v>10</v>
      </c>
      <c r="D209" s="11" t="s">
        <v>7875</v>
      </c>
      <c r="E209" s="11" t="s">
        <v>44</v>
      </c>
      <c r="F209" s="11" t="s">
        <v>45</v>
      </c>
      <c r="G209" s="11" t="s">
        <v>46</v>
      </c>
      <c r="H209" s="11"/>
      <c r="I209" s="19" t="s">
        <v>3132</v>
      </c>
      <c r="J209" s="19" t="s">
        <v>3205</v>
      </c>
      <c r="K209" t="s">
        <v>7315</v>
      </c>
      <c r="L209" t="s">
        <v>6897</v>
      </c>
      <c r="M209" t="s">
        <v>3204</v>
      </c>
      <c r="N209" t="s">
        <v>3205</v>
      </c>
      <c r="P209" s="19" t="s">
        <v>6790</v>
      </c>
      <c r="Q209" s="19"/>
      <c r="R209" t="s">
        <v>6770</v>
      </c>
      <c r="S209" s="8">
        <v>0</v>
      </c>
      <c r="T209" t="s">
        <v>7779</v>
      </c>
      <c r="U209" t="s">
        <v>7784</v>
      </c>
      <c r="V209" t="s">
        <v>100</v>
      </c>
    </row>
    <row r="210" spans="1:22" x14ac:dyDescent="0.25">
      <c r="A210" t="s">
        <v>1024</v>
      </c>
      <c r="B210" s="185">
        <v>11</v>
      </c>
      <c r="C210" s="8">
        <v>12</v>
      </c>
      <c r="D210" s="11" t="s">
        <v>7875</v>
      </c>
      <c r="E210" s="11" t="s">
        <v>44</v>
      </c>
      <c r="F210" s="11" t="s">
        <v>45</v>
      </c>
      <c r="G210" s="11" t="s">
        <v>46</v>
      </c>
      <c r="H210" s="11"/>
      <c r="I210" s="19" t="s">
        <v>97</v>
      </c>
      <c r="J210" s="145" t="s">
        <v>6134</v>
      </c>
      <c r="K210" s="19" t="s">
        <v>1671</v>
      </c>
      <c r="L210" s="145" t="s">
        <v>7309</v>
      </c>
      <c r="M210" s="145" t="s">
        <v>285</v>
      </c>
      <c r="N210" s="145" t="s">
        <v>286</v>
      </c>
      <c r="O210" s="145" t="s">
        <v>1849</v>
      </c>
      <c r="P210" s="19" t="s">
        <v>6138</v>
      </c>
      <c r="Q210" s="19" t="s">
        <v>6788</v>
      </c>
      <c r="R210" s="145" t="s">
        <v>91</v>
      </c>
      <c r="S210" s="146">
        <v>0</v>
      </c>
      <c r="T210" s="19" t="s">
        <v>7779</v>
      </c>
      <c r="U210" s="19" t="s">
        <v>7784</v>
      </c>
      <c r="V210" t="s">
        <v>92</v>
      </c>
    </row>
    <row r="211" spans="1:22" x14ac:dyDescent="0.25">
      <c r="A211" t="s">
        <v>1024</v>
      </c>
      <c r="B211" s="185">
        <v>12</v>
      </c>
      <c r="C211" s="8">
        <v>16</v>
      </c>
      <c r="D211" s="11" t="s">
        <v>7875</v>
      </c>
      <c r="E211" s="11" t="s">
        <v>44</v>
      </c>
      <c r="F211" s="11" t="s">
        <v>45</v>
      </c>
      <c r="G211" s="11" t="s">
        <v>46</v>
      </c>
      <c r="H211" s="11"/>
      <c r="I211" s="19" t="s">
        <v>98</v>
      </c>
      <c r="J211" s="145" t="s">
        <v>6135</v>
      </c>
      <c r="K211" s="19" t="s">
        <v>1825</v>
      </c>
      <c r="L211" s="145" t="s">
        <v>7310</v>
      </c>
      <c r="M211" s="145" t="s">
        <v>287</v>
      </c>
      <c r="N211" s="145" t="s">
        <v>288</v>
      </c>
      <c r="O211" s="145" t="s">
        <v>1850</v>
      </c>
      <c r="P211" s="19" t="s">
        <v>6139</v>
      </c>
      <c r="Q211" s="19" t="s">
        <v>6788</v>
      </c>
      <c r="R211" s="145" t="s">
        <v>91</v>
      </c>
      <c r="S211" s="146">
        <v>0</v>
      </c>
      <c r="T211" s="19" t="s">
        <v>7779</v>
      </c>
      <c r="U211" s="19" t="s">
        <v>7784</v>
      </c>
      <c r="V211" t="s">
        <v>92</v>
      </c>
    </row>
    <row r="212" spans="1:22" x14ac:dyDescent="0.25">
      <c r="A212" t="s">
        <v>1024</v>
      </c>
      <c r="B212" s="185">
        <v>13</v>
      </c>
      <c r="C212" s="8">
        <v>18</v>
      </c>
      <c r="D212" s="11" t="s">
        <v>7875</v>
      </c>
      <c r="E212" s="11" t="s">
        <v>44</v>
      </c>
      <c r="F212" s="11" t="s">
        <v>45</v>
      </c>
      <c r="G212" s="11" t="s">
        <v>46</v>
      </c>
      <c r="H212" s="11"/>
      <c r="I212" s="19" t="s">
        <v>3137</v>
      </c>
      <c r="J212" s="19" t="s">
        <v>5723</v>
      </c>
      <c r="K212" t="s">
        <v>7317</v>
      </c>
      <c r="L212" t="s">
        <v>6899</v>
      </c>
      <c r="M212" t="s">
        <v>3213</v>
      </c>
      <c r="N212" t="s">
        <v>3214</v>
      </c>
      <c r="P212" s="19" t="s">
        <v>6790</v>
      </c>
      <c r="Q212" s="19"/>
      <c r="R212" t="s">
        <v>6770</v>
      </c>
      <c r="S212" s="8">
        <v>0</v>
      </c>
      <c r="T212" t="s">
        <v>7779</v>
      </c>
      <c r="U212" t="s">
        <v>7784</v>
      </c>
      <c r="V212" t="s">
        <v>6772</v>
      </c>
    </row>
    <row r="213" spans="1:22" x14ac:dyDescent="0.25">
      <c r="A213" t="s">
        <v>1024</v>
      </c>
      <c r="B213" s="185">
        <v>14</v>
      </c>
      <c r="C213" s="8">
        <v>19</v>
      </c>
      <c r="D213" s="11" t="s">
        <v>7875</v>
      </c>
      <c r="E213" s="11" t="s">
        <v>44</v>
      </c>
      <c r="F213" s="11" t="s">
        <v>45</v>
      </c>
      <c r="G213" s="11" t="s">
        <v>46</v>
      </c>
      <c r="H213" s="11"/>
      <c r="I213" s="19" t="s">
        <v>3138</v>
      </c>
      <c r="J213" s="19" t="s">
        <v>5724</v>
      </c>
      <c r="K213" t="s">
        <v>7316</v>
      </c>
      <c r="L213" t="s">
        <v>6918</v>
      </c>
      <c r="M213" t="s">
        <v>3215</v>
      </c>
      <c r="N213" t="s">
        <v>3216</v>
      </c>
      <c r="P213" s="19" t="s">
        <v>6790</v>
      </c>
      <c r="Q213" s="19"/>
      <c r="R213" t="s">
        <v>6770</v>
      </c>
      <c r="S213" s="8">
        <v>0</v>
      </c>
      <c r="T213" t="s">
        <v>7779</v>
      </c>
      <c r="U213" t="s">
        <v>7784</v>
      </c>
      <c r="V213" t="s">
        <v>100</v>
      </c>
    </row>
    <row r="214" spans="1:22" x14ac:dyDescent="0.25">
      <c r="A214" t="s">
        <v>1024</v>
      </c>
      <c r="B214" s="185">
        <v>15</v>
      </c>
      <c r="C214" s="8">
        <v>22</v>
      </c>
      <c r="D214" s="11" t="s">
        <v>7875</v>
      </c>
      <c r="E214" s="11" t="s">
        <v>44</v>
      </c>
      <c r="F214" s="11" t="s">
        <v>45</v>
      </c>
      <c r="G214" s="11" t="s">
        <v>46</v>
      </c>
      <c r="H214" s="11"/>
      <c r="I214" s="19" t="s">
        <v>3141</v>
      </c>
      <c r="J214" s="19" t="s">
        <v>5726</v>
      </c>
      <c r="K214" t="s">
        <v>7318</v>
      </c>
      <c r="L214" t="s">
        <v>6901</v>
      </c>
      <c r="M214" t="s">
        <v>3221</v>
      </c>
      <c r="N214" t="s">
        <v>3222</v>
      </c>
      <c r="P214" s="19" t="s">
        <v>6790</v>
      </c>
      <c r="Q214" s="19"/>
      <c r="R214" t="s">
        <v>91</v>
      </c>
      <c r="S214" s="8">
        <v>0</v>
      </c>
      <c r="T214" t="s">
        <v>7779</v>
      </c>
      <c r="U214" t="s">
        <v>7784</v>
      </c>
      <c r="V214" t="s">
        <v>91</v>
      </c>
    </row>
    <row r="215" spans="1:22" x14ac:dyDescent="0.25">
      <c r="A215" t="s">
        <v>1024</v>
      </c>
      <c r="B215" s="185">
        <v>16</v>
      </c>
      <c r="C215" s="8">
        <v>67</v>
      </c>
      <c r="D215" s="11" t="s">
        <v>7876</v>
      </c>
      <c r="E215" s="11" t="s">
        <v>44</v>
      </c>
      <c r="F215" s="11" t="s">
        <v>45</v>
      </c>
      <c r="G215" s="11" t="s">
        <v>7884</v>
      </c>
      <c r="H215" s="11"/>
      <c r="I215" s="19" t="s">
        <v>3172</v>
      </c>
      <c r="J215" s="19" t="s">
        <v>5886</v>
      </c>
      <c r="K215" t="s">
        <v>7319</v>
      </c>
      <c r="L215" t="s">
        <v>6903</v>
      </c>
      <c r="M215" t="s">
        <v>3277</v>
      </c>
      <c r="N215" t="s">
        <v>3278</v>
      </c>
      <c r="P215" s="19" t="s">
        <v>6790</v>
      </c>
      <c r="Q215" s="19"/>
      <c r="R215" t="s">
        <v>91</v>
      </c>
      <c r="S215" s="8">
        <v>0</v>
      </c>
      <c r="T215" t="s">
        <v>7779</v>
      </c>
      <c r="U215" t="s">
        <v>7784</v>
      </c>
      <c r="V215" t="s">
        <v>91</v>
      </c>
    </row>
    <row r="216" spans="1:22" x14ac:dyDescent="0.25">
      <c r="A216" t="s">
        <v>1024</v>
      </c>
      <c r="B216" s="185">
        <v>17</v>
      </c>
      <c r="C216" s="8">
        <v>68</v>
      </c>
      <c r="D216" s="11" t="s">
        <v>7876</v>
      </c>
      <c r="E216" s="11" t="s">
        <v>44</v>
      </c>
      <c r="F216" s="11" t="s">
        <v>45</v>
      </c>
      <c r="G216" s="11" t="s">
        <v>7884</v>
      </c>
      <c r="H216" s="11"/>
      <c r="I216" s="19" t="s">
        <v>3173</v>
      </c>
      <c r="J216" s="19" t="s">
        <v>5887</v>
      </c>
      <c r="K216" t="s">
        <v>7320</v>
      </c>
      <c r="L216" t="s">
        <v>6904</v>
      </c>
      <c r="M216" t="s">
        <v>3279</v>
      </c>
      <c r="N216" t="s">
        <v>3280</v>
      </c>
      <c r="P216" s="19" t="s">
        <v>6790</v>
      </c>
      <c r="Q216" s="19"/>
      <c r="R216" t="s">
        <v>91</v>
      </c>
      <c r="S216" s="8">
        <v>0</v>
      </c>
      <c r="T216" t="s">
        <v>7779</v>
      </c>
      <c r="U216" t="s">
        <v>7784</v>
      </c>
      <c r="V216" t="s">
        <v>91</v>
      </c>
    </row>
    <row r="217" spans="1:22" x14ac:dyDescent="0.25">
      <c r="A217" t="s">
        <v>1024</v>
      </c>
      <c r="B217" s="185">
        <v>18</v>
      </c>
      <c r="C217" s="8">
        <v>25</v>
      </c>
      <c r="D217" s="11" t="s">
        <v>7875</v>
      </c>
      <c r="E217" s="11" t="s">
        <v>44</v>
      </c>
      <c r="F217" s="11" t="s">
        <v>45</v>
      </c>
      <c r="G217" s="11" t="s">
        <v>46</v>
      </c>
      <c r="H217" s="11"/>
      <c r="I217" s="19" t="s">
        <v>3144</v>
      </c>
      <c r="J217" s="19" t="s">
        <v>5719</v>
      </c>
      <c r="K217" t="s">
        <v>6905</v>
      </c>
      <c r="L217" t="s">
        <v>6905</v>
      </c>
      <c r="M217" t="s">
        <v>3144</v>
      </c>
      <c r="N217" t="s">
        <v>3226</v>
      </c>
      <c r="P217" s="19" t="s">
        <v>6790</v>
      </c>
      <c r="Q217" s="19"/>
      <c r="R217" t="s">
        <v>91</v>
      </c>
      <c r="S217" s="8">
        <v>0</v>
      </c>
      <c r="T217" t="s">
        <v>7779</v>
      </c>
      <c r="U217" t="s">
        <v>7784</v>
      </c>
      <c r="V217" t="s">
        <v>91</v>
      </c>
    </row>
    <row r="218" spans="1:22" x14ac:dyDescent="0.25">
      <c r="A218" t="s">
        <v>1024</v>
      </c>
      <c r="B218" s="185">
        <v>19</v>
      </c>
      <c r="C218" s="8">
        <v>23</v>
      </c>
      <c r="D218" s="11" t="s">
        <v>7875</v>
      </c>
      <c r="E218" s="11" t="s">
        <v>44</v>
      </c>
      <c r="F218" s="11" t="s">
        <v>45</v>
      </c>
      <c r="G218" s="11" t="s">
        <v>46</v>
      </c>
      <c r="H218" s="11"/>
      <c r="I218" s="19" t="s">
        <v>3142</v>
      </c>
      <c r="J218" s="19" t="s">
        <v>5727</v>
      </c>
      <c r="K218" t="s">
        <v>7322</v>
      </c>
      <c r="L218" t="s">
        <v>6907</v>
      </c>
      <c r="M218" t="s">
        <v>3142</v>
      </c>
      <c r="N218" t="s">
        <v>3223</v>
      </c>
      <c r="P218" s="19" t="s">
        <v>6790</v>
      </c>
      <c r="Q218" s="19"/>
      <c r="R218" t="s">
        <v>91</v>
      </c>
      <c r="S218" s="8">
        <v>0</v>
      </c>
      <c r="T218" t="s">
        <v>7779</v>
      </c>
      <c r="U218" t="s">
        <v>7784</v>
      </c>
      <c r="V218" t="s">
        <v>91</v>
      </c>
    </row>
    <row r="219" spans="1:22" x14ac:dyDescent="0.25">
      <c r="A219" t="s">
        <v>1024</v>
      </c>
      <c r="B219" s="185">
        <v>20</v>
      </c>
      <c r="C219" s="8">
        <v>24</v>
      </c>
      <c r="D219" s="11" t="s">
        <v>7875</v>
      </c>
      <c r="E219" s="11" t="s">
        <v>44</v>
      </c>
      <c r="F219" s="11" t="s">
        <v>45</v>
      </c>
      <c r="G219" s="11" t="s">
        <v>46</v>
      </c>
      <c r="H219" s="11"/>
      <c r="I219" s="19" t="s">
        <v>3143</v>
      </c>
      <c r="J219" s="19" t="s">
        <v>5718</v>
      </c>
      <c r="K219" t="s">
        <v>6908</v>
      </c>
      <c r="L219" t="s">
        <v>6908</v>
      </c>
      <c r="M219" t="s">
        <v>3224</v>
      </c>
      <c r="N219" t="s">
        <v>3225</v>
      </c>
      <c r="P219" s="19" t="s">
        <v>6790</v>
      </c>
      <c r="Q219" s="19"/>
      <c r="R219" t="s">
        <v>91</v>
      </c>
      <c r="S219" s="8">
        <v>0</v>
      </c>
      <c r="T219" t="s">
        <v>7779</v>
      </c>
      <c r="U219" t="s">
        <v>7784</v>
      </c>
      <c r="V219" t="s">
        <v>91</v>
      </c>
    </row>
    <row r="220" spans="1:22" x14ac:dyDescent="0.25">
      <c r="A220" t="s">
        <v>1024</v>
      </c>
      <c r="B220" s="185">
        <v>21</v>
      </c>
      <c r="C220" s="8">
        <v>20</v>
      </c>
      <c r="D220" s="11" t="s">
        <v>7875</v>
      </c>
      <c r="E220" s="11" t="s">
        <v>44</v>
      </c>
      <c r="F220" s="11" t="s">
        <v>45</v>
      </c>
      <c r="G220" s="11" t="s">
        <v>46</v>
      </c>
      <c r="H220" s="11"/>
      <c r="I220" s="19" t="s">
        <v>3139</v>
      </c>
      <c r="J220" s="19" t="s">
        <v>8146</v>
      </c>
      <c r="K220" t="s">
        <v>6909</v>
      </c>
      <c r="L220" t="s">
        <v>6909</v>
      </c>
      <c r="M220" t="s">
        <v>3217</v>
      </c>
      <c r="N220" t="s">
        <v>3218</v>
      </c>
      <c r="P220" t="s">
        <v>6790</v>
      </c>
      <c r="R220" t="s">
        <v>91</v>
      </c>
      <c r="S220" s="8">
        <v>0</v>
      </c>
      <c r="T220" t="s">
        <v>7779</v>
      </c>
      <c r="U220" t="s">
        <v>7784</v>
      </c>
      <c r="V220" t="s">
        <v>91</v>
      </c>
    </row>
    <row r="221" spans="1:22" x14ac:dyDescent="0.25">
      <c r="A221" t="s">
        <v>1024</v>
      </c>
      <c r="B221" s="185">
        <v>22</v>
      </c>
      <c r="C221" s="8">
        <v>27</v>
      </c>
      <c r="D221" s="11" t="s">
        <v>7875</v>
      </c>
      <c r="E221" s="11" t="s">
        <v>44</v>
      </c>
      <c r="F221" s="11" t="s">
        <v>45</v>
      </c>
      <c r="G221" s="11" t="s">
        <v>46</v>
      </c>
      <c r="H221" s="11"/>
      <c r="I221" s="19" t="s">
        <v>3146</v>
      </c>
      <c r="J221" s="19" t="s">
        <v>5729</v>
      </c>
      <c r="K221" t="s">
        <v>7323</v>
      </c>
      <c r="L221" t="s">
        <v>6911</v>
      </c>
      <c r="M221" t="s">
        <v>3229</v>
      </c>
      <c r="N221" t="s">
        <v>3230</v>
      </c>
      <c r="P221" s="19" t="s">
        <v>6790</v>
      </c>
      <c r="Q221" s="19"/>
      <c r="R221" t="s">
        <v>153</v>
      </c>
      <c r="S221" s="8">
        <v>0</v>
      </c>
      <c r="T221" t="s">
        <v>7779</v>
      </c>
      <c r="U221" t="s">
        <v>7784</v>
      </c>
      <c r="V221" t="s">
        <v>153</v>
      </c>
    </row>
    <row r="222" spans="1:22" x14ac:dyDescent="0.25">
      <c r="A222" t="s">
        <v>1024</v>
      </c>
      <c r="B222" s="185">
        <v>23</v>
      </c>
      <c r="C222" s="8">
        <v>28</v>
      </c>
      <c r="D222" s="11" t="s">
        <v>7875</v>
      </c>
      <c r="E222" s="11" t="s">
        <v>44</v>
      </c>
      <c r="F222" s="11" t="s">
        <v>45</v>
      </c>
      <c r="G222" s="11" t="s">
        <v>46</v>
      </c>
      <c r="H222" s="11"/>
      <c r="I222" s="19" t="s">
        <v>3147</v>
      </c>
      <c r="J222" s="19" t="s">
        <v>5730</v>
      </c>
      <c r="K222" t="s">
        <v>7324</v>
      </c>
      <c r="L222" t="s">
        <v>6912</v>
      </c>
      <c r="M222" t="s">
        <v>3231</v>
      </c>
      <c r="N222" t="s">
        <v>3232</v>
      </c>
      <c r="P222" s="19" t="s">
        <v>6790</v>
      </c>
      <c r="Q222" s="19"/>
      <c r="R222" t="s">
        <v>153</v>
      </c>
      <c r="S222" s="8">
        <v>0</v>
      </c>
      <c r="T222" t="s">
        <v>7779</v>
      </c>
      <c r="U222" t="s">
        <v>7784</v>
      </c>
      <c r="V222" t="s">
        <v>153</v>
      </c>
    </row>
    <row r="223" spans="1:22" x14ac:dyDescent="0.25">
      <c r="A223" t="s">
        <v>1024</v>
      </c>
      <c r="B223" s="185">
        <v>24</v>
      </c>
      <c r="C223" s="8">
        <v>29</v>
      </c>
      <c r="D223" s="11" t="s">
        <v>7875</v>
      </c>
      <c r="E223" s="11" t="s">
        <v>44</v>
      </c>
      <c r="F223" s="11" t="s">
        <v>45</v>
      </c>
      <c r="G223" s="11" t="s">
        <v>46</v>
      </c>
      <c r="H223" s="11"/>
      <c r="I223" s="19" t="s">
        <v>3148</v>
      </c>
      <c r="J223" s="19" t="s">
        <v>8166</v>
      </c>
      <c r="K223" t="s">
        <v>6913</v>
      </c>
      <c r="L223" t="s">
        <v>6913</v>
      </c>
      <c r="M223" t="s">
        <v>3233</v>
      </c>
      <c r="N223" t="s">
        <v>3234</v>
      </c>
      <c r="P223" s="19" t="s">
        <v>6790</v>
      </c>
      <c r="Q223" s="19"/>
      <c r="R223" t="s">
        <v>91</v>
      </c>
      <c r="S223" s="8">
        <v>0</v>
      </c>
      <c r="T223" t="s">
        <v>7779</v>
      </c>
      <c r="U223" t="s">
        <v>7784</v>
      </c>
      <c r="V223" t="s">
        <v>91</v>
      </c>
    </row>
    <row r="224" spans="1:22" x14ac:dyDescent="0.25">
      <c r="A224" t="s">
        <v>1024</v>
      </c>
      <c r="B224" s="185">
        <v>25</v>
      </c>
      <c r="C224" s="8">
        <v>30</v>
      </c>
      <c r="D224" t="str">
        <f>E224&amp;"."&amp;F224&amp;"."&amp;G224&amp;"."&amp;H224&amp;"."&amp;I224</f>
        <v>EXPERIMENT.METADATA.GENERAL..metadata_notes</v>
      </c>
      <c r="E224" t="s">
        <v>44</v>
      </c>
      <c r="F224" t="s">
        <v>45</v>
      </c>
      <c r="G224" t="s">
        <v>46</v>
      </c>
      <c r="H224" t="s">
        <v>6</v>
      </c>
      <c r="I224" t="s">
        <v>7962</v>
      </c>
      <c r="J224" t="s">
        <v>8316</v>
      </c>
      <c r="K224">
        <v>99</v>
      </c>
      <c r="L224" t="s">
        <v>6</v>
      </c>
      <c r="M224" t="s">
        <v>7963</v>
      </c>
      <c r="N224" s="10" t="s">
        <v>7964</v>
      </c>
      <c r="P224" t="s">
        <v>6790</v>
      </c>
      <c r="R224" t="s">
        <v>91</v>
      </c>
      <c r="S224" s="8">
        <v>0</v>
      </c>
      <c r="T224" t="s">
        <v>7779</v>
      </c>
      <c r="U224" t="s">
        <v>7784</v>
      </c>
      <c r="V224" t="s">
        <v>91</v>
      </c>
    </row>
    <row r="225" spans="1:24" x14ac:dyDescent="0.25">
      <c r="A225" s="147" t="s">
        <v>64</v>
      </c>
      <c r="B225" s="296">
        <v>-99</v>
      </c>
      <c r="C225" s="8">
        <v>342</v>
      </c>
      <c r="D225" s="11" t="s">
        <v>7817</v>
      </c>
      <c r="E225" s="11" t="s">
        <v>44</v>
      </c>
      <c r="F225" s="11" t="s">
        <v>54</v>
      </c>
      <c r="G225" s="11" t="s">
        <v>63</v>
      </c>
      <c r="H225" s="11" t="s">
        <v>64</v>
      </c>
      <c r="I225" s="147" t="s">
        <v>5987</v>
      </c>
      <c r="K225" s="147" t="s">
        <v>6</v>
      </c>
      <c r="M225" s="147" t="s">
        <v>6077</v>
      </c>
      <c r="N225" s="147" t="s">
        <v>6078</v>
      </c>
      <c r="P225" s="147" t="s">
        <v>6790</v>
      </c>
      <c r="Q225" s="147"/>
      <c r="R225" s="147" t="s">
        <v>6769</v>
      </c>
      <c r="S225" s="161"/>
      <c r="T225" s="147"/>
      <c r="U225" s="147"/>
      <c r="V225" s="174" t="s">
        <v>3302</v>
      </c>
      <c r="W225" s="164"/>
    </row>
    <row r="226" spans="1:24" x14ac:dyDescent="0.25">
      <c r="A226" s="147" t="s">
        <v>64</v>
      </c>
      <c r="B226" s="296">
        <v>-99</v>
      </c>
      <c r="C226" s="8">
        <v>343</v>
      </c>
      <c r="D226" s="11" t="s">
        <v>7817</v>
      </c>
      <c r="E226" s="11" t="s">
        <v>44</v>
      </c>
      <c r="F226" s="11" t="s">
        <v>54</v>
      </c>
      <c r="G226" s="11" t="s">
        <v>63</v>
      </c>
      <c r="H226" s="11" t="s">
        <v>64</v>
      </c>
      <c r="I226" s="147" t="s">
        <v>5988</v>
      </c>
      <c r="K226" s="147" t="s">
        <v>6</v>
      </c>
      <c r="M226" s="147" t="s">
        <v>6079</v>
      </c>
      <c r="N226" s="147" t="s">
        <v>6080</v>
      </c>
      <c r="P226" s="147" t="s">
        <v>6790</v>
      </c>
      <c r="Q226" s="147"/>
      <c r="R226" t="s">
        <v>6770</v>
      </c>
      <c r="S226" s="8"/>
      <c r="V226" s="174" t="s">
        <v>2494</v>
      </c>
      <c r="W226" s="164"/>
    </row>
    <row r="227" spans="1:24" x14ac:dyDescent="0.25">
      <c r="A227" s="140" t="s">
        <v>64</v>
      </c>
      <c r="B227" s="294">
        <v>0</v>
      </c>
      <c r="C227" s="176">
        <v>0</v>
      </c>
      <c r="D227" s="152"/>
      <c r="E227" s="152"/>
      <c r="F227" s="152"/>
      <c r="G227" s="152"/>
      <c r="H227" s="152"/>
      <c r="I227" s="168" t="s">
        <v>8230</v>
      </c>
      <c r="J227" s="168" t="s">
        <v>1859</v>
      </c>
      <c r="K227" s="153" t="s">
        <v>1667</v>
      </c>
      <c r="L227" s="154" t="s">
        <v>6971</v>
      </c>
      <c r="M227" s="154" t="s">
        <v>8228</v>
      </c>
      <c r="N227" s="154" t="s">
        <v>8229</v>
      </c>
      <c r="O227" s="154" t="s">
        <v>1848</v>
      </c>
      <c r="P227" s="168" t="s">
        <v>6790</v>
      </c>
      <c r="Q227" s="168"/>
      <c r="R227" s="154" t="s">
        <v>6770</v>
      </c>
      <c r="S227" s="169" t="s">
        <v>7778</v>
      </c>
      <c r="T227" s="168" t="s">
        <v>7780</v>
      </c>
      <c r="U227" s="168" t="s">
        <v>7783</v>
      </c>
      <c r="V227" s="140" t="s">
        <v>100</v>
      </c>
      <c r="W227" s="140"/>
      <c r="X227" s="140"/>
    </row>
    <row r="228" spans="1:24" x14ac:dyDescent="0.25">
      <c r="A228" s="140" t="s">
        <v>64</v>
      </c>
      <c r="B228" s="294">
        <v>1</v>
      </c>
      <c r="C228" s="176">
        <v>0</v>
      </c>
      <c r="D228" s="152"/>
      <c r="E228" s="152"/>
      <c r="F228" s="152"/>
      <c r="G228" s="152"/>
      <c r="H228" s="152"/>
      <c r="I228" s="150" t="s">
        <v>7949</v>
      </c>
      <c r="J228" s="168" t="s">
        <v>1468</v>
      </c>
      <c r="K228" s="153" t="s">
        <v>1667</v>
      </c>
      <c r="L228" s="154" t="s">
        <v>6971</v>
      </c>
      <c r="M228" s="154" t="s">
        <v>6005</v>
      </c>
      <c r="N228" s="154" t="s">
        <v>278</v>
      </c>
      <c r="O228" s="154" t="s">
        <v>1848</v>
      </c>
      <c r="P228" s="168" t="s">
        <v>6790</v>
      </c>
      <c r="Q228" s="168"/>
      <c r="R228" s="154" t="s">
        <v>91</v>
      </c>
      <c r="S228" s="169" t="s">
        <v>7778</v>
      </c>
      <c r="T228" s="168" t="s">
        <v>7780</v>
      </c>
      <c r="U228" s="168" t="s">
        <v>7783</v>
      </c>
      <c r="V228" s="140" t="s">
        <v>91</v>
      </c>
      <c r="W228" s="140"/>
      <c r="X228" s="140"/>
    </row>
    <row r="229" spans="1:24" x14ac:dyDescent="0.25">
      <c r="A229" t="s">
        <v>64</v>
      </c>
      <c r="B229" s="185">
        <v>2</v>
      </c>
      <c r="C229" s="8">
        <v>340</v>
      </c>
      <c r="D229" s="11" t="s">
        <v>7817</v>
      </c>
      <c r="E229" s="11" t="s">
        <v>44</v>
      </c>
      <c r="F229" s="11" t="s">
        <v>54</v>
      </c>
      <c r="G229" s="11" t="s">
        <v>63</v>
      </c>
      <c r="H229" s="11" t="s">
        <v>64</v>
      </c>
      <c r="I229" s="145" t="s">
        <v>124</v>
      </c>
      <c r="J229" s="145" t="s">
        <v>8219</v>
      </c>
      <c r="K229" s="147" t="s">
        <v>7684</v>
      </c>
      <c r="L229" s="145" t="s">
        <v>6929</v>
      </c>
      <c r="M229" s="145" t="s">
        <v>334</v>
      </c>
      <c r="N229" s="145" t="s">
        <v>335</v>
      </c>
      <c r="O229" s="148" t="s">
        <v>1870</v>
      </c>
      <c r="P229" s="19" t="s">
        <v>6790</v>
      </c>
      <c r="Q229" s="19"/>
      <c r="R229" t="s">
        <v>6770</v>
      </c>
      <c r="S229" s="8" t="s">
        <v>7778</v>
      </c>
      <c r="T229" t="s">
        <v>7780</v>
      </c>
      <c r="U229" t="s">
        <v>7783</v>
      </c>
      <c r="V229" t="s">
        <v>100</v>
      </c>
    </row>
    <row r="230" spans="1:24" x14ac:dyDescent="0.25">
      <c r="A230" t="s">
        <v>64</v>
      </c>
      <c r="B230" s="185">
        <v>3</v>
      </c>
      <c r="C230" s="8">
        <v>345</v>
      </c>
      <c r="D230" s="11" t="s">
        <v>7817</v>
      </c>
      <c r="E230" s="11" t="s">
        <v>44</v>
      </c>
      <c r="F230" s="11" t="s">
        <v>54</v>
      </c>
      <c r="G230" s="11" t="s">
        <v>63</v>
      </c>
      <c r="H230" s="11" t="s">
        <v>64</v>
      </c>
      <c r="I230" s="145" t="s">
        <v>192</v>
      </c>
      <c r="J230" s="145" t="s">
        <v>5750</v>
      </c>
      <c r="K230" s="19" t="s">
        <v>7685</v>
      </c>
      <c r="L230" s="145" t="s">
        <v>1711</v>
      </c>
      <c r="M230" s="145" t="s">
        <v>446</v>
      </c>
      <c r="N230" s="145" t="s">
        <v>447</v>
      </c>
      <c r="O230" s="145" t="s">
        <v>1920</v>
      </c>
      <c r="P230" s="19" t="s">
        <v>6790</v>
      </c>
      <c r="Q230" s="19"/>
      <c r="R230" s="145" t="s">
        <v>91</v>
      </c>
      <c r="S230" s="146" t="s">
        <v>7778</v>
      </c>
      <c r="T230" s="19" t="s">
        <v>7779</v>
      </c>
      <c r="U230" s="19" t="s">
        <v>7783</v>
      </c>
      <c r="V230" t="s">
        <v>91</v>
      </c>
    </row>
    <row r="231" spans="1:24" x14ac:dyDescent="0.25">
      <c r="A231" t="s">
        <v>64</v>
      </c>
      <c r="B231" s="185">
        <v>4</v>
      </c>
      <c r="C231" s="8">
        <v>341</v>
      </c>
      <c r="D231" s="11" t="s">
        <v>7817</v>
      </c>
      <c r="E231" s="11" t="s">
        <v>44</v>
      </c>
      <c r="F231" s="11" t="s">
        <v>54</v>
      </c>
      <c r="G231" s="11" t="s">
        <v>63</v>
      </c>
      <c r="H231" s="11" t="s">
        <v>64</v>
      </c>
      <c r="I231" s="145" t="s">
        <v>185</v>
      </c>
      <c r="J231" s="145" t="s">
        <v>1600</v>
      </c>
      <c r="K231" s="19" t="s">
        <v>7686</v>
      </c>
      <c r="L231" s="145" t="s">
        <v>6858</v>
      </c>
      <c r="M231" s="145" t="s">
        <v>432</v>
      </c>
      <c r="N231" s="145" t="s">
        <v>433</v>
      </c>
      <c r="O231" s="148" t="s">
        <v>1913</v>
      </c>
      <c r="P231" s="19" t="s">
        <v>6790</v>
      </c>
      <c r="Q231" s="19"/>
      <c r="R231" s="145" t="s">
        <v>153</v>
      </c>
      <c r="S231" s="146" t="s">
        <v>7778</v>
      </c>
      <c r="T231" s="19" t="s">
        <v>7779</v>
      </c>
      <c r="U231" s="19" t="s">
        <v>7783</v>
      </c>
      <c r="V231" t="s">
        <v>153</v>
      </c>
    </row>
    <row r="232" spans="1:24" x14ac:dyDescent="0.25">
      <c r="A232" t="s">
        <v>64</v>
      </c>
      <c r="B232" s="185">
        <v>5</v>
      </c>
      <c r="C232" s="8">
        <v>344</v>
      </c>
      <c r="D232" s="11" t="s">
        <v>7817</v>
      </c>
      <c r="E232" s="11" t="s">
        <v>44</v>
      </c>
      <c r="F232" s="11" t="s">
        <v>54</v>
      </c>
      <c r="G232" s="11" t="s">
        <v>63</v>
      </c>
      <c r="H232" s="11" t="s">
        <v>64</v>
      </c>
      <c r="I232" s="145" t="s">
        <v>186</v>
      </c>
      <c r="J232" s="145" t="s">
        <v>1557</v>
      </c>
      <c r="K232" s="147" t="s">
        <v>7325</v>
      </c>
      <c r="L232" s="145" t="s">
        <v>6940</v>
      </c>
      <c r="M232" s="145" t="s">
        <v>434</v>
      </c>
      <c r="N232" s="145" t="s">
        <v>435</v>
      </c>
      <c r="O232" s="148" t="s">
        <v>1914</v>
      </c>
      <c r="P232" s="19" t="s">
        <v>2906</v>
      </c>
      <c r="Q232" s="19" t="s">
        <v>6788</v>
      </c>
      <c r="R232" s="145" t="s">
        <v>91</v>
      </c>
      <c r="S232" s="146">
        <v>2</v>
      </c>
      <c r="T232" s="19" t="s">
        <v>7779</v>
      </c>
      <c r="U232" s="19" t="s">
        <v>7784</v>
      </c>
      <c r="V232" t="s">
        <v>92</v>
      </c>
    </row>
    <row r="233" spans="1:24" x14ac:dyDescent="0.25">
      <c r="A233" t="s">
        <v>64</v>
      </c>
      <c r="B233" s="185">
        <v>6</v>
      </c>
      <c r="C233" s="8">
        <v>346</v>
      </c>
      <c r="D233" s="11" t="s">
        <v>7817</v>
      </c>
      <c r="E233" s="11" t="s">
        <v>44</v>
      </c>
      <c r="F233" s="11" t="s">
        <v>54</v>
      </c>
      <c r="G233" s="11" t="s">
        <v>63</v>
      </c>
      <c r="H233" s="11" t="s">
        <v>64</v>
      </c>
      <c r="I233" s="145" t="s">
        <v>187</v>
      </c>
      <c r="J233" s="145" t="s">
        <v>1497</v>
      </c>
      <c r="K233" s="147" t="s">
        <v>7687</v>
      </c>
      <c r="L233" s="145" t="s">
        <v>6960</v>
      </c>
      <c r="M233" s="145" t="s">
        <v>436</v>
      </c>
      <c r="N233" s="145" t="s">
        <v>437</v>
      </c>
      <c r="O233" s="148" t="s">
        <v>1915</v>
      </c>
      <c r="P233" s="19" t="s">
        <v>2903</v>
      </c>
      <c r="Q233" s="19" t="s">
        <v>6788</v>
      </c>
      <c r="R233" s="145" t="s">
        <v>91</v>
      </c>
      <c r="S233" s="146">
        <v>2</v>
      </c>
      <c r="T233" s="19" t="s">
        <v>7779</v>
      </c>
      <c r="U233" s="19" t="s">
        <v>7784</v>
      </c>
      <c r="V233" t="s">
        <v>92</v>
      </c>
    </row>
    <row r="234" spans="1:24" x14ac:dyDescent="0.25">
      <c r="A234" t="s">
        <v>64</v>
      </c>
      <c r="B234" s="185">
        <v>7</v>
      </c>
      <c r="C234" s="8">
        <v>347</v>
      </c>
      <c r="D234" s="11" t="s">
        <v>7817</v>
      </c>
      <c r="E234" s="11" t="s">
        <v>44</v>
      </c>
      <c r="F234" s="11" t="s">
        <v>54</v>
      </c>
      <c r="G234" s="11" t="s">
        <v>63</v>
      </c>
      <c r="H234" s="11" t="s">
        <v>64</v>
      </c>
      <c r="I234" s="145" t="s">
        <v>188</v>
      </c>
      <c r="J234" s="145" t="s">
        <v>1430</v>
      </c>
      <c r="K234" s="147" t="s">
        <v>7688</v>
      </c>
      <c r="L234" s="145" t="s">
        <v>6959</v>
      </c>
      <c r="M234" s="145" t="s">
        <v>438</v>
      </c>
      <c r="N234" s="145" t="s">
        <v>439</v>
      </c>
      <c r="O234" s="148" t="s">
        <v>1916</v>
      </c>
      <c r="P234" s="19" t="s">
        <v>6790</v>
      </c>
      <c r="Q234" s="19"/>
      <c r="R234" s="147" t="s">
        <v>6769</v>
      </c>
      <c r="S234" s="161">
        <v>2</v>
      </c>
      <c r="T234" s="147" t="s">
        <v>7779</v>
      </c>
      <c r="U234" s="147" t="s">
        <v>7784</v>
      </c>
      <c r="V234" t="s">
        <v>156</v>
      </c>
    </row>
    <row r="235" spans="1:24" x14ac:dyDescent="0.25">
      <c r="A235" t="s">
        <v>64</v>
      </c>
      <c r="B235" s="185">
        <v>8</v>
      </c>
      <c r="C235" s="8">
        <v>348</v>
      </c>
      <c r="D235" s="11" t="s">
        <v>7817</v>
      </c>
      <c r="E235" s="11" t="s">
        <v>44</v>
      </c>
      <c r="F235" s="11" t="s">
        <v>54</v>
      </c>
      <c r="G235" s="11" t="s">
        <v>63</v>
      </c>
      <c r="H235" s="11" t="s">
        <v>64</v>
      </c>
      <c r="I235" s="19" t="s">
        <v>2222</v>
      </c>
      <c r="J235" s="147" t="s">
        <v>2895</v>
      </c>
      <c r="K235" s="147" t="s">
        <v>7703</v>
      </c>
      <c r="L235" s="19" t="s">
        <v>2896</v>
      </c>
      <c r="M235" s="19" t="s">
        <v>2651</v>
      </c>
      <c r="N235" s="147" t="s">
        <v>2427</v>
      </c>
      <c r="O235" s="19"/>
      <c r="P235" s="19" t="s">
        <v>6790</v>
      </c>
      <c r="Q235" s="19"/>
      <c r="R235" s="147" t="s">
        <v>6769</v>
      </c>
      <c r="S235" s="161">
        <v>2</v>
      </c>
      <c r="T235" s="147" t="s">
        <v>7779</v>
      </c>
      <c r="U235" s="147" t="s">
        <v>7784</v>
      </c>
      <c r="V235" t="s">
        <v>2497</v>
      </c>
    </row>
    <row r="236" spans="1:24" x14ac:dyDescent="0.25">
      <c r="A236" t="s">
        <v>64</v>
      </c>
      <c r="B236" s="185">
        <v>9</v>
      </c>
      <c r="C236" s="8">
        <v>349</v>
      </c>
      <c r="D236" t="str">
        <f>E236&amp;"."&amp;F236&amp;"."&amp;G236&amp;"."&amp;H236&amp;"."&amp;I236</f>
        <v>EXPERIMENT.MANAGEMENT.FERTILIZERS.FERTILIZER_APPLICS.fertilizer_growth_stage</v>
      </c>
      <c r="E236" t="s">
        <v>44</v>
      </c>
      <c r="F236" t="s">
        <v>54</v>
      </c>
      <c r="G236" t="s">
        <v>63</v>
      </c>
      <c r="H236" t="s">
        <v>64</v>
      </c>
      <c r="I236" t="s">
        <v>8078</v>
      </c>
      <c r="J236" t="s">
        <v>8126</v>
      </c>
      <c r="K236">
        <v>8.5</v>
      </c>
      <c r="L236" t="s">
        <v>6</v>
      </c>
      <c r="M236" t="s">
        <v>8079</v>
      </c>
      <c r="N236" t="s">
        <v>8080</v>
      </c>
      <c r="P236" t="s">
        <v>6790</v>
      </c>
      <c r="R236" t="s">
        <v>91</v>
      </c>
      <c r="S236" s="8">
        <v>0</v>
      </c>
      <c r="T236" s="147" t="s">
        <v>7779</v>
      </c>
      <c r="U236" s="147" t="s">
        <v>7784</v>
      </c>
      <c r="V236" t="s">
        <v>91</v>
      </c>
    </row>
    <row r="237" spans="1:24" x14ac:dyDescent="0.25">
      <c r="A237" t="s">
        <v>64</v>
      </c>
      <c r="B237" s="185">
        <v>10</v>
      </c>
      <c r="C237" s="8">
        <v>350</v>
      </c>
      <c r="D237" t="str">
        <f>E237&amp;"."&amp;F237&amp;"."&amp;G237&amp;"."&amp;H237&amp;"."&amp;I237</f>
        <v>EXPERIMENT.MANAGEMENT.FERTILIZERS.FERTILIZER_APPLICS.fertiliz_growth_stg_sys</v>
      </c>
      <c r="E237" t="s">
        <v>44</v>
      </c>
      <c r="F237" t="s">
        <v>54</v>
      </c>
      <c r="G237" t="s">
        <v>63</v>
      </c>
      <c r="H237" t="s">
        <v>64</v>
      </c>
      <c r="I237" t="s">
        <v>8081</v>
      </c>
      <c r="J237" t="s">
        <v>8127</v>
      </c>
      <c r="K237">
        <v>10</v>
      </c>
      <c r="L237" t="s">
        <v>6</v>
      </c>
      <c r="M237" t="s">
        <v>8082</v>
      </c>
      <c r="N237" t="s">
        <v>8083</v>
      </c>
      <c r="P237" t="s">
        <v>6790</v>
      </c>
      <c r="R237" t="s">
        <v>91</v>
      </c>
      <c r="S237" s="8">
        <v>0</v>
      </c>
      <c r="T237" s="147" t="s">
        <v>7779</v>
      </c>
      <c r="U237" s="147" t="s">
        <v>7784</v>
      </c>
      <c r="V237" t="s">
        <v>91</v>
      </c>
    </row>
    <row r="238" spans="1:24" x14ac:dyDescent="0.25">
      <c r="A238" t="s">
        <v>64</v>
      </c>
      <c r="B238" s="185">
        <v>11</v>
      </c>
      <c r="C238" s="8">
        <v>351</v>
      </c>
      <c r="D238" s="11" t="s">
        <v>7817</v>
      </c>
      <c r="E238" s="11" t="s">
        <v>44</v>
      </c>
      <c r="F238" s="11" t="s">
        <v>54</v>
      </c>
      <c r="G238" s="11" t="s">
        <v>63</v>
      </c>
      <c r="H238" s="11" t="s">
        <v>64</v>
      </c>
      <c r="I238" s="145" t="s">
        <v>189</v>
      </c>
      <c r="J238" s="145" t="s">
        <v>1431</v>
      </c>
      <c r="K238" s="147" t="s">
        <v>7704</v>
      </c>
      <c r="L238" s="145" t="s">
        <v>1747</v>
      </c>
      <c r="M238" s="145" t="s">
        <v>440</v>
      </c>
      <c r="N238" s="145" t="s">
        <v>441</v>
      </c>
      <c r="O238" s="148" t="s">
        <v>1917</v>
      </c>
      <c r="P238" s="19" t="s">
        <v>6790</v>
      </c>
      <c r="Q238" s="19"/>
      <c r="R238" s="147" t="s">
        <v>6769</v>
      </c>
      <c r="S238" s="161">
        <v>2</v>
      </c>
      <c r="T238" s="147" t="s">
        <v>7779</v>
      </c>
      <c r="U238" s="147" t="s">
        <v>7784</v>
      </c>
      <c r="V238" t="s">
        <v>158</v>
      </c>
    </row>
    <row r="239" spans="1:24" x14ac:dyDescent="0.25">
      <c r="A239" t="s">
        <v>64</v>
      </c>
      <c r="B239" s="185">
        <v>12</v>
      </c>
      <c r="C239" s="8">
        <v>352</v>
      </c>
      <c r="D239" s="11" t="s">
        <v>7817</v>
      </c>
      <c r="E239" s="11" t="s">
        <v>44</v>
      </c>
      <c r="F239" s="11" t="s">
        <v>54</v>
      </c>
      <c r="G239" s="11" t="s">
        <v>63</v>
      </c>
      <c r="H239" s="11" t="s">
        <v>64</v>
      </c>
      <c r="I239" s="19" t="s">
        <v>2223</v>
      </c>
      <c r="J239" s="147" t="s">
        <v>2747</v>
      </c>
      <c r="K239" s="147" t="s">
        <v>7689</v>
      </c>
      <c r="L239" s="19" t="s">
        <v>2897</v>
      </c>
      <c r="M239" s="19" t="s">
        <v>2652</v>
      </c>
      <c r="N239" s="147" t="s">
        <v>2428</v>
      </c>
      <c r="O239" s="19"/>
      <c r="P239" s="19" t="s">
        <v>6790</v>
      </c>
      <c r="Q239" s="19"/>
      <c r="R239" s="147" t="s">
        <v>6769</v>
      </c>
      <c r="S239" s="161">
        <v>2</v>
      </c>
      <c r="T239" s="147" t="s">
        <v>7779</v>
      </c>
      <c r="U239" s="147" t="s">
        <v>7784</v>
      </c>
      <c r="V239" t="s">
        <v>158</v>
      </c>
    </row>
    <row r="240" spans="1:24" x14ac:dyDescent="0.25">
      <c r="A240" t="s">
        <v>64</v>
      </c>
      <c r="B240" s="185">
        <v>13</v>
      </c>
      <c r="C240" s="8">
        <v>353</v>
      </c>
      <c r="D240" s="11" t="s">
        <v>7817</v>
      </c>
      <c r="E240" s="11" t="s">
        <v>44</v>
      </c>
      <c r="F240" s="11" t="s">
        <v>54</v>
      </c>
      <c r="G240" s="11" t="s">
        <v>63</v>
      </c>
      <c r="H240" s="11" t="s">
        <v>64</v>
      </c>
      <c r="I240" s="19" t="s">
        <v>2224</v>
      </c>
      <c r="J240" s="147" t="s">
        <v>2749</v>
      </c>
      <c r="K240" s="147" t="s">
        <v>7690</v>
      </c>
      <c r="L240" s="19" t="s">
        <v>2898</v>
      </c>
      <c r="M240" s="19" t="s">
        <v>2653</v>
      </c>
      <c r="N240" s="147" t="s">
        <v>2429</v>
      </c>
      <c r="O240" s="19"/>
      <c r="P240" s="19" t="s">
        <v>6790</v>
      </c>
      <c r="Q240" s="19"/>
      <c r="R240" s="147" t="s">
        <v>6769</v>
      </c>
      <c r="S240" s="161">
        <v>2</v>
      </c>
      <c r="T240" s="147" t="s">
        <v>7779</v>
      </c>
      <c r="U240" s="147" t="s">
        <v>7784</v>
      </c>
      <c r="V240" t="s">
        <v>158</v>
      </c>
    </row>
    <row r="241" spans="1:23" x14ac:dyDescent="0.25">
      <c r="A241" t="s">
        <v>64</v>
      </c>
      <c r="B241" s="185">
        <v>14</v>
      </c>
      <c r="C241" s="8">
        <v>354</v>
      </c>
      <c r="D241" s="11" t="s">
        <v>7817</v>
      </c>
      <c r="E241" s="11" t="s">
        <v>44</v>
      </c>
      <c r="F241" s="11" t="s">
        <v>54</v>
      </c>
      <c r="G241" s="11" t="s">
        <v>63</v>
      </c>
      <c r="H241" s="11" t="s">
        <v>64</v>
      </c>
      <c r="I241" s="19" t="s">
        <v>2225</v>
      </c>
      <c r="J241" s="147" t="s">
        <v>2748</v>
      </c>
      <c r="K241" s="147" t="s">
        <v>7691</v>
      </c>
      <c r="L241" s="19" t="s">
        <v>2899</v>
      </c>
      <c r="M241" s="19" t="s">
        <v>2654</v>
      </c>
      <c r="N241" s="147" t="s">
        <v>2430</v>
      </c>
      <c r="O241" s="19"/>
      <c r="P241" s="19" t="s">
        <v>6790</v>
      </c>
      <c r="Q241" s="19"/>
      <c r="R241" s="147" t="s">
        <v>6769</v>
      </c>
      <c r="S241" s="161">
        <v>2</v>
      </c>
      <c r="T241" s="147" t="s">
        <v>7779</v>
      </c>
      <c r="U241" s="147" t="s">
        <v>7784</v>
      </c>
      <c r="V241" t="s">
        <v>158</v>
      </c>
    </row>
    <row r="242" spans="1:23" x14ac:dyDescent="0.25">
      <c r="A242" t="s">
        <v>64</v>
      </c>
      <c r="B242" s="185">
        <v>15</v>
      </c>
      <c r="C242" s="8">
        <v>355</v>
      </c>
      <c r="D242" s="11" t="s">
        <v>7817</v>
      </c>
      <c r="E242" s="11" t="s">
        <v>44</v>
      </c>
      <c r="F242" s="11" t="s">
        <v>54</v>
      </c>
      <c r="G242" s="11" t="s">
        <v>63</v>
      </c>
      <c r="H242" s="11" t="s">
        <v>64</v>
      </c>
      <c r="I242" s="145" t="s">
        <v>190</v>
      </c>
      <c r="J242" s="145" t="s">
        <v>2750</v>
      </c>
      <c r="K242" s="147" t="s">
        <v>7692</v>
      </c>
      <c r="L242" s="145" t="s">
        <v>7018</v>
      </c>
      <c r="M242" s="145" t="s">
        <v>442</v>
      </c>
      <c r="N242" s="145" t="s">
        <v>443</v>
      </c>
      <c r="O242" s="148" t="s">
        <v>1918</v>
      </c>
      <c r="P242" s="19" t="s">
        <v>6790</v>
      </c>
      <c r="Q242" s="19"/>
      <c r="R242" s="147" t="s">
        <v>6769</v>
      </c>
      <c r="S242" s="161">
        <v>0</v>
      </c>
      <c r="T242" s="147" t="s">
        <v>7779</v>
      </c>
      <c r="U242" s="147" t="s">
        <v>7784</v>
      </c>
      <c r="V242" t="s">
        <v>183</v>
      </c>
    </row>
    <row r="243" spans="1:23" x14ac:dyDescent="0.25">
      <c r="A243" t="s">
        <v>64</v>
      </c>
      <c r="B243" s="185">
        <v>16</v>
      </c>
      <c r="C243" s="8">
        <v>356</v>
      </c>
      <c r="D243" s="11" t="s">
        <v>7817</v>
      </c>
      <c r="E243" s="11" t="s">
        <v>44</v>
      </c>
      <c r="F243" s="11" t="s">
        <v>54</v>
      </c>
      <c r="G243" s="11" t="s">
        <v>63</v>
      </c>
      <c r="H243" s="11" t="s">
        <v>64</v>
      </c>
      <c r="I243" s="145" t="s">
        <v>191</v>
      </c>
      <c r="J243" s="145" t="s">
        <v>2751</v>
      </c>
      <c r="K243" s="147" t="s">
        <v>7693</v>
      </c>
      <c r="L243" s="145" t="s">
        <v>7019</v>
      </c>
      <c r="M243" s="145" t="s">
        <v>444</v>
      </c>
      <c r="N243" s="145" t="s">
        <v>445</v>
      </c>
      <c r="O243" s="148" t="s">
        <v>1919</v>
      </c>
      <c r="P243" s="19" t="s">
        <v>6790</v>
      </c>
      <c r="Q243" s="19"/>
      <c r="R243" s="147" t="s">
        <v>6769</v>
      </c>
      <c r="S243" s="161">
        <v>0</v>
      </c>
      <c r="T243" s="147" t="s">
        <v>7779</v>
      </c>
      <c r="U243" s="147" t="s">
        <v>7784</v>
      </c>
      <c r="V243" t="s">
        <v>184</v>
      </c>
    </row>
    <row r="244" spans="1:23" x14ac:dyDescent="0.25">
      <c r="A244" t="s">
        <v>64</v>
      </c>
      <c r="B244" s="185">
        <v>17</v>
      </c>
      <c r="C244" s="8">
        <v>357</v>
      </c>
      <c r="D244" s="11" t="s">
        <v>7817</v>
      </c>
      <c r="E244" s="11" t="s">
        <v>44</v>
      </c>
      <c r="F244" s="11" t="s">
        <v>54</v>
      </c>
      <c r="G244" s="11" t="s">
        <v>63</v>
      </c>
      <c r="H244" s="11" t="s">
        <v>64</v>
      </c>
      <c r="I244" s="19" t="s">
        <v>2226</v>
      </c>
      <c r="J244" s="145" t="s">
        <v>2757</v>
      </c>
      <c r="K244" s="147" t="s">
        <v>7699</v>
      </c>
      <c r="L244" s="145" t="s">
        <v>7024</v>
      </c>
      <c r="M244" s="19" t="s">
        <v>2655</v>
      </c>
      <c r="N244" s="147" t="s">
        <v>2431</v>
      </c>
      <c r="O244" s="19"/>
      <c r="P244" s="19" t="s">
        <v>6790</v>
      </c>
      <c r="Q244" s="19"/>
      <c r="R244" s="147" t="s">
        <v>6769</v>
      </c>
      <c r="S244" s="161">
        <v>0</v>
      </c>
      <c r="T244" s="147" t="s">
        <v>7779</v>
      </c>
      <c r="U244" s="147" t="s">
        <v>7784</v>
      </c>
      <c r="V244" t="s">
        <v>2498</v>
      </c>
    </row>
    <row r="245" spans="1:23" x14ac:dyDescent="0.25">
      <c r="A245" t="s">
        <v>64</v>
      </c>
      <c r="B245" s="185">
        <v>18</v>
      </c>
      <c r="C245" s="8">
        <v>358</v>
      </c>
      <c r="D245" s="11" t="s">
        <v>7817</v>
      </c>
      <c r="E245" s="11" t="s">
        <v>44</v>
      </c>
      <c r="F245" s="11" t="s">
        <v>54</v>
      </c>
      <c r="G245" s="11" t="s">
        <v>63</v>
      </c>
      <c r="H245" s="11" t="s">
        <v>64</v>
      </c>
      <c r="I245" s="19" t="s">
        <v>2227</v>
      </c>
      <c r="J245" s="145" t="s">
        <v>2753</v>
      </c>
      <c r="K245" s="147" t="s">
        <v>7695</v>
      </c>
      <c r="L245" s="145" t="s">
        <v>7019</v>
      </c>
      <c r="M245" s="19" t="s">
        <v>2656</v>
      </c>
      <c r="N245" s="147" t="s">
        <v>2432</v>
      </c>
      <c r="O245" s="19"/>
      <c r="P245" s="19" t="s">
        <v>6790</v>
      </c>
      <c r="Q245" s="19"/>
      <c r="R245" s="147" t="s">
        <v>6769</v>
      </c>
      <c r="S245" s="161">
        <v>0</v>
      </c>
      <c r="T245" s="147" t="s">
        <v>7779</v>
      </c>
      <c r="U245" s="147" t="s">
        <v>7784</v>
      </c>
      <c r="V245" t="s">
        <v>2499</v>
      </c>
    </row>
    <row r="246" spans="1:23" x14ac:dyDescent="0.25">
      <c r="A246" t="s">
        <v>64</v>
      </c>
      <c r="B246" s="185">
        <v>19</v>
      </c>
      <c r="C246" s="8">
        <v>359</v>
      </c>
      <c r="D246" s="11" t="s">
        <v>7817</v>
      </c>
      <c r="E246" s="11" t="s">
        <v>44</v>
      </c>
      <c r="F246" s="11" t="s">
        <v>54</v>
      </c>
      <c r="G246" s="11" t="s">
        <v>63</v>
      </c>
      <c r="H246" s="11" t="s">
        <v>64</v>
      </c>
      <c r="I246" s="19" t="s">
        <v>2228</v>
      </c>
      <c r="J246" s="145" t="s">
        <v>2755</v>
      </c>
      <c r="K246" s="147" t="s">
        <v>7697</v>
      </c>
      <c r="L246" s="145" t="s">
        <v>7022</v>
      </c>
      <c r="M246" s="19" t="s">
        <v>2657</v>
      </c>
      <c r="N246" s="147" t="s">
        <v>2433</v>
      </c>
      <c r="O246" s="19"/>
      <c r="P246" s="19" t="s">
        <v>6790</v>
      </c>
      <c r="Q246" s="19"/>
      <c r="R246" s="147" t="s">
        <v>6769</v>
      </c>
      <c r="S246" s="161">
        <v>0</v>
      </c>
      <c r="T246" s="147" t="s">
        <v>7779</v>
      </c>
      <c r="U246" s="147" t="s">
        <v>7784</v>
      </c>
      <c r="V246" t="s">
        <v>2500</v>
      </c>
    </row>
    <row r="247" spans="1:23" x14ac:dyDescent="0.25">
      <c r="A247" t="s">
        <v>64</v>
      </c>
      <c r="B247" s="185">
        <v>20</v>
      </c>
      <c r="C247" s="8">
        <v>360</v>
      </c>
      <c r="D247" s="11" t="s">
        <v>7817</v>
      </c>
      <c r="E247" s="11" t="s">
        <v>44</v>
      </c>
      <c r="F247" s="11" t="s">
        <v>54</v>
      </c>
      <c r="G247" s="11" t="s">
        <v>63</v>
      </c>
      <c r="H247" s="11" t="s">
        <v>64</v>
      </c>
      <c r="I247" s="19" t="s">
        <v>2229</v>
      </c>
      <c r="J247" s="145" t="s">
        <v>2752</v>
      </c>
      <c r="K247" s="147" t="s">
        <v>7694</v>
      </c>
      <c r="L247" s="145" t="s">
        <v>7020</v>
      </c>
      <c r="M247" s="19" t="s">
        <v>2658</v>
      </c>
      <c r="N247" s="147" t="s">
        <v>2434</v>
      </c>
      <c r="O247" s="19"/>
      <c r="P247" s="19" t="s">
        <v>6790</v>
      </c>
      <c r="Q247" s="19"/>
      <c r="R247" s="147" t="s">
        <v>6769</v>
      </c>
      <c r="S247" s="161">
        <v>0</v>
      </c>
      <c r="T247" s="147" t="s">
        <v>7779</v>
      </c>
      <c r="U247" s="147" t="s">
        <v>7784</v>
      </c>
      <c r="V247" t="s">
        <v>2501</v>
      </c>
    </row>
    <row r="248" spans="1:23" x14ac:dyDescent="0.25">
      <c r="A248" t="s">
        <v>64</v>
      </c>
      <c r="B248" s="185">
        <v>21</v>
      </c>
      <c r="C248" s="8">
        <v>361</v>
      </c>
      <c r="D248" s="11" t="s">
        <v>7817</v>
      </c>
      <c r="E248" s="11" t="s">
        <v>44</v>
      </c>
      <c r="F248" s="11" t="s">
        <v>54</v>
      </c>
      <c r="G248" s="11" t="s">
        <v>63</v>
      </c>
      <c r="H248" s="11" t="s">
        <v>64</v>
      </c>
      <c r="I248" s="19" t="s">
        <v>2230</v>
      </c>
      <c r="J248" s="145" t="s">
        <v>2758</v>
      </c>
      <c r="K248" s="147" t="s">
        <v>7700</v>
      </c>
      <c r="L248" s="145" t="s">
        <v>7025</v>
      </c>
      <c r="M248" s="19" t="s">
        <v>2659</v>
      </c>
      <c r="N248" s="147" t="s">
        <v>2435</v>
      </c>
      <c r="O248" s="19"/>
      <c r="P248" s="19" t="s">
        <v>6790</v>
      </c>
      <c r="Q248" s="19"/>
      <c r="R248" s="147" t="s">
        <v>6769</v>
      </c>
      <c r="S248" s="161">
        <v>0</v>
      </c>
      <c r="T248" s="147" t="s">
        <v>7779</v>
      </c>
      <c r="U248" s="147" t="s">
        <v>7784</v>
      </c>
      <c r="V248" t="s">
        <v>2502</v>
      </c>
    </row>
    <row r="249" spans="1:23" x14ac:dyDescent="0.25">
      <c r="A249" t="s">
        <v>64</v>
      </c>
      <c r="B249" s="185">
        <v>22</v>
      </c>
      <c r="C249" s="8">
        <v>362</v>
      </c>
      <c r="D249" s="11" t="s">
        <v>7817</v>
      </c>
      <c r="E249" s="11" t="s">
        <v>44</v>
      </c>
      <c r="F249" s="11" t="s">
        <v>54</v>
      </c>
      <c r="G249" s="11" t="s">
        <v>63</v>
      </c>
      <c r="H249" s="11" t="s">
        <v>64</v>
      </c>
      <c r="I249" s="19" t="s">
        <v>2231</v>
      </c>
      <c r="J249" s="145" t="s">
        <v>2756</v>
      </c>
      <c r="K249" s="147" t="s">
        <v>7698</v>
      </c>
      <c r="L249" s="145" t="s">
        <v>7023</v>
      </c>
      <c r="M249" s="19" t="s">
        <v>2660</v>
      </c>
      <c r="N249" s="147" t="s">
        <v>2436</v>
      </c>
      <c r="O249" s="19"/>
      <c r="P249" s="19" t="s">
        <v>6790</v>
      </c>
      <c r="Q249" s="19"/>
      <c r="R249" s="147" t="s">
        <v>6769</v>
      </c>
      <c r="S249" s="161">
        <v>0</v>
      </c>
      <c r="T249" s="147" t="s">
        <v>7779</v>
      </c>
      <c r="U249" s="147" t="s">
        <v>7784</v>
      </c>
      <c r="V249" t="s">
        <v>2503</v>
      </c>
    </row>
    <row r="250" spans="1:23" x14ac:dyDescent="0.25">
      <c r="A250" t="s">
        <v>64</v>
      </c>
      <c r="B250" s="185">
        <v>23</v>
      </c>
      <c r="C250" s="8">
        <v>363</v>
      </c>
      <c r="D250" s="11" t="s">
        <v>7817</v>
      </c>
      <c r="E250" s="11" t="s">
        <v>44</v>
      </c>
      <c r="F250" s="11" t="s">
        <v>54</v>
      </c>
      <c r="G250" s="11" t="s">
        <v>63</v>
      </c>
      <c r="H250" s="11" t="s">
        <v>64</v>
      </c>
      <c r="I250" s="19" t="s">
        <v>2232</v>
      </c>
      <c r="J250" s="145" t="s">
        <v>2754</v>
      </c>
      <c r="K250" s="147" t="s">
        <v>7696</v>
      </c>
      <c r="L250" s="145" t="s">
        <v>7021</v>
      </c>
      <c r="M250" s="19" t="s">
        <v>2661</v>
      </c>
      <c r="N250" s="147" t="s">
        <v>2437</v>
      </c>
      <c r="O250" s="19"/>
      <c r="P250" s="19" t="s">
        <v>6790</v>
      </c>
      <c r="Q250" s="19"/>
      <c r="R250" s="147" t="s">
        <v>6769</v>
      </c>
      <c r="S250" s="161">
        <v>0</v>
      </c>
      <c r="T250" s="147" t="s">
        <v>7779</v>
      </c>
      <c r="U250" s="147" t="s">
        <v>7784</v>
      </c>
      <c r="V250" t="s">
        <v>2504</v>
      </c>
    </row>
    <row r="251" spans="1:23" x14ac:dyDescent="0.25">
      <c r="A251" t="s">
        <v>64</v>
      </c>
      <c r="B251" s="185">
        <v>24</v>
      </c>
      <c r="C251" s="8">
        <v>364</v>
      </c>
      <c r="D251" s="11" t="s">
        <v>7817</v>
      </c>
      <c r="E251" s="11" t="s">
        <v>44</v>
      </c>
      <c r="F251" s="11" t="s">
        <v>54</v>
      </c>
      <c r="G251" s="11" t="s">
        <v>63</v>
      </c>
      <c r="H251" s="11" t="s">
        <v>64</v>
      </c>
      <c r="I251" s="19" t="s">
        <v>2233</v>
      </c>
      <c r="J251" s="145" t="s">
        <v>5905</v>
      </c>
      <c r="K251" s="147" t="s">
        <v>7701</v>
      </c>
      <c r="L251" s="145" t="s">
        <v>2900</v>
      </c>
      <c r="M251" s="19" t="s">
        <v>2662</v>
      </c>
      <c r="N251" s="147" t="s">
        <v>2438</v>
      </c>
      <c r="O251" s="19"/>
      <c r="P251" s="19" t="s">
        <v>6790</v>
      </c>
      <c r="Q251" s="19"/>
      <c r="R251" s="147" t="s">
        <v>6769</v>
      </c>
      <c r="S251" s="161">
        <v>0</v>
      </c>
      <c r="T251" s="147" t="s">
        <v>7779</v>
      </c>
      <c r="U251" s="147" t="s">
        <v>7784</v>
      </c>
      <c r="V251" t="s">
        <v>2505</v>
      </c>
    </row>
    <row r="252" spans="1:23" x14ac:dyDescent="0.25">
      <c r="A252" t="s">
        <v>64</v>
      </c>
      <c r="B252" s="185">
        <v>25</v>
      </c>
      <c r="C252" s="8">
        <v>365</v>
      </c>
      <c r="D252" s="11" t="s">
        <v>7817</v>
      </c>
      <c r="E252" s="11" t="s">
        <v>44</v>
      </c>
      <c r="F252" s="11" t="s">
        <v>54</v>
      </c>
      <c r="G252" s="11" t="s">
        <v>63</v>
      </c>
      <c r="H252" s="11" t="s">
        <v>64</v>
      </c>
      <c r="I252" s="19" t="s">
        <v>2218</v>
      </c>
      <c r="J252" s="145" t="s">
        <v>5906</v>
      </c>
      <c r="K252" s="147" t="s">
        <v>7702</v>
      </c>
      <c r="L252" s="145" t="s">
        <v>6941</v>
      </c>
      <c r="M252" s="19" t="s">
        <v>2663</v>
      </c>
      <c r="N252" s="147" t="s">
        <v>2423</v>
      </c>
      <c r="O252" s="19"/>
      <c r="P252" s="19" t="s">
        <v>3084</v>
      </c>
      <c r="Q252" s="19" t="s">
        <v>6788</v>
      </c>
      <c r="R252" s="147" t="s">
        <v>91</v>
      </c>
      <c r="S252" s="161">
        <v>0</v>
      </c>
      <c r="T252" s="147" t="s">
        <v>7779</v>
      </c>
      <c r="U252" s="147" t="s">
        <v>7784</v>
      </c>
      <c r="V252" t="s">
        <v>92</v>
      </c>
    </row>
    <row r="253" spans="1:23" x14ac:dyDescent="0.25">
      <c r="A253" t="s">
        <v>64</v>
      </c>
      <c r="B253" s="185">
        <v>26</v>
      </c>
      <c r="C253" s="8">
        <v>366</v>
      </c>
      <c r="D253" s="11" t="s">
        <v>7817</v>
      </c>
      <c r="E253" s="11" t="s">
        <v>44</v>
      </c>
      <c r="F253" s="11" t="s">
        <v>54</v>
      </c>
      <c r="G253" s="11" t="s">
        <v>63</v>
      </c>
      <c r="H253" s="11" t="s">
        <v>64</v>
      </c>
      <c r="I253" s="145" t="s">
        <v>7926</v>
      </c>
      <c r="J253" s="145" t="s">
        <v>1440</v>
      </c>
      <c r="K253" s="147" t="s">
        <v>6876</v>
      </c>
      <c r="L253" s="145"/>
      <c r="M253" s="145" t="s">
        <v>7927</v>
      </c>
      <c r="N253" s="145"/>
      <c r="O253" s="145"/>
      <c r="P253" s="19" t="s">
        <v>6790</v>
      </c>
      <c r="Q253" s="19"/>
      <c r="R253" s="145" t="s">
        <v>91</v>
      </c>
      <c r="S253" s="146">
        <v>0</v>
      </c>
      <c r="T253" s="19" t="s">
        <v>7779</v>
      </c>
      <c r="U253" s="19" t="s">
        <v>7784</v>
      </c>
      <c r="V253" t="s">
        <v>91</v>
      </c>
    </row>
    <row r="254" spans="1:23" x14ac:dyDescent="0.25">
      <c r="A254" t="s">
        <v>63</v>
      </c>
      <c r="B254" s="185">
        <v>-99</v>
      </c>
      <c r="C254" s="8">
        <v>322</v>
      </c>
      <c r="D254" s="11" t="s">
        <v>7818</v>
      </c>
      <c r="E254" s="11" t="s">
        <v>44</v>
      </c>
      <c r="F254" s="11" t="s">
        <v>54</v>
      </c>
      <c r="G254" s="11" t="s">
        <v>63</v>
      </c>
      <c r="H254" s="11"/>
      <c r="I254" s="19" t="s">
        <v>2206</v>
      </c>
      <c r="J254" s="147"/>
      <c r="K254" s="19" t="s">
        <v>6877</v>
      </c>
      <c r="L254" s="19"/>
      <c r="M254" s="19" t="s">
        <v>2634</v>
      </c>
      <c r="N254" s="147" t="s">
        <v>2411</v>
      </c>
      <c r="O254" s="19"/>
      <c r="P254" s="19" t="s">
        <v>2906</v>
      </c>
      <c r="Q254" s="19" t="s">
        <v>6788</v>
      </c>
      <c r="R254" s="147" t="s">
        <v>91</v>
      </c>
      <c r="S254" s="161">
        <v>0</v>
      </c>
      <c r="T254" s="147" t="s">
        <v>7779</v>
      </c>
      <c r="U254" s="147"/>
      <c r="V254" t="s">
        <v>92</v>
      </c>
    </row>
    <row r="255" spans="1:23" x14ac:dyDescent="0.25">
      <c r="A255" t="s">
        <v>63</v>
      </c>
      <c r="B255" s="185">
        <v>-99</v>
      </c>
      <c r="C255" s="8">
        <v>323</v>
      </c>
      <c r="D255" s="11" t="s">
        <v>7818</v>
      </c>
      <c r="E255" s="11" t="s">
        <v>44</v>
      </c>
      <c r="F255" s="11" t="s">
        <v>54</v>
      </c>
      <c r="G255" s="11" t="s">
        <v>63</v>
      </c>
      <c r="H255" s="11"/>
      <c r="I255" s="19" t="s">
        <v>2207</v>
      </c>
      <c r="J255" s="147" t="s">
        <v>2735</v>
      </c>
      <c r="K255" s="19"/>
      <c r="L255" s="163" t="s">
        <v>6961</v>
      </c>
      <c r="M255" s="19" t="s">
        <v>2635</v>
      </c>
      <c r="N255" s="147" t="s">
        <v>2412</v>
      </c>
      <c r="O255" s="19"/>
      <c r="P255" s="19" t="s">
        <v>6790</v>
      </c>
      <c r="Q255" s="19"/>
      <c r="R255" s="147" t="s">
        <v>6769</v>
      </c>
      <c r="S255" s="161">
        <v>0</v>
      </c>
      <c r="T255" s="147" t="s">
        <v>7782</v>
      </c>
      <c r="U255" s="147"/>
      <c r="V255" t="s">
        <v>158</v>
      </c>
      <c r="W255" t="s">
        <v>7769</v>
      </c>
    </row>
    <row r="256" spans="1:23" x14ac:dyDescent="0.25">
      <c r="A256" t="s">
        <v>63</v>
      </c>
      <c r="B256" s="185">
        <v>-99</v>
      </c>
      <c r="C256" s="8">
        <v>324</v>
      </c>
      <c r="D256" s="11" t="s">
        <v>7818</v>
      </c>
      <c r="E256" s="11" t="s">
        <v>44</v>
      </c>
      <c r="F256" s="11" t="s">
        <v>54</v>
      </c>
      <c r="G256" s="11" t="s">
        <v>63</v>
      </c>
      <c r="H256" s="11"/>
      <c r="I256" s="19" t="s">
        <v>2208</v>
      </c>
      <c r="J256" s="147" t="s">
        <v>2737</v>
      </c>
      <c r="K256" s="19"/>
      <c r="L256" s="163" t="s">
        <v>6962</v>
      </c>
      <c r="M256" s="19" t="s">
        <v>2636</v>
      </c>
      <c r="N256" s="147" t="s">
        <v>2413</v>
      </c>
      <c r="O256" s="19"/>
      <c r="P256" s="19" t="s">
        <v>6790</v>
      </c>
      <c r="Q256" s="19"/>
      <c r="R256" s="147" t="s">
        <v>6769</v>
      </c>
      <c r="S256" s="161">
        <v>0</v>
      </c>
      <c r="T256" s="147" t="s">
        <v>7782</v>
      </c>
      <c r="U256" s="147"/>
      <c r="V256" t="s">
        <v>183</v>
      </c>
      <c r="W256" t="s">
        <v>7769</v>
      </c>
    </row>
    <row r="257" spans="1:24" x14ac:dyDescent="0.25">
      <c r="A257" t="s">
        <v>63</v>
      </c>
      <c r="B257" s="185">
        <v>-99</v>
      </c>
      <c r="C257" s="8">
        <v>325</v>
      </c>
      <c r="D257" s="11" t="s">
        <v>7818</v>
      </c>
      <c r="E257" s="11" t="s">
        <v>44</v>
      </c>
      <c r="F257" s="11" t="s">
        <v>54</v>
      </c>
      <c r="G257" s="11" t="s">
        <v>63</v>
      </c>
      <c r="H257" s="11"/>
      <c r="I257" s="19" t="s">
        <v>2209</v>
      </c>
      <c r="J257" s="147" t="s">
        <v>5956</v>
      </c>
      <c r="K257" s="19"/>
      <c r="L257" s="163" t="s">
        <v>6963</v>
      </c>
      <c r="M257" s="19" t="s">
        <v>2637</v>
      </c>
      <c r="N257" s="147" t="s">
        <v>2414</v>
      </c>
      <c r="O257" s="19"/>
      <c r="P257" s="19" t="s">
        <v>6790</v>
      </c>
      <c r="Q257" s="19"/>
      <c r="R257" s="147" t="s">
        <v>6769</v>
      </c>
      <c r="S257" s="161">
        <v>0</v>
      </c>
      <c r="T257" s="147" t="s">
        <v>7782</v>
      </c>
      <c r="U257" s="147"/>
      <c r="V257" t="s">
        <v>184</v>
      </c>
      <c r="W257" t="s">
        <v>7769</v>
      </c>
    </row>
    <row r="258" spans="1:24" x14ac:dyDescent="0.25">
      <c r="A258" t="s">
        <v>63</v>
      </c>
      <c r="B258" s="185">
        <v>-99</v>
      </c>
      <c r="C258" s="8">
        <v>326</v>
      </c>
      <c r="D258" s="11" t="s">
        <v>7818</v>
      </c>
      <c r="E258" s="11" t="s">
        <v>44</v>
      </c>
      <c r="F258" s="11" t="s">
        <v>54</v>
      </c>
      <c r="G258" s="11" t="s">
        <v>63</v>
      </c>
      <c r="H258" s="11"/>
      <c r="I258" s="19" t="s">
        <v>2210</v>
      </c>
      <c r="J258" s="19" t="s">
        <v>2743</v>
      </c>
      <c r="K258" s="19"/>
      <c r="L258" s="163" t="s">
        <v>6969</v>
      </c>
      <c r="M258" s="19" t="s">
        <v>2638</v>
      </c>
      <c r="N258" s="19" t="s">
        <v>2415</v>
      </c>
      <c r="O258" s="19"/>
      <c r="P258" s="19" t="s">
        <v>6790</v>
      </c>
      <c r="Q258" s="19"/>
      <c r="R258" s="19" t="s">
        <v>6769</v>
      </c>
      <c r="S258" s="146">
        <v>0</v>
      </c>
      <c r="T258" s="19" t="s">
        <v>7782</v>
      </c>
      <c r="U258" s="19"/>
      <c r="V258" t="s">
        <v>2498</v>
      </c>
      <c r="W258" t="s">
        <v>7769</v>
      </c>
    </row>
    <row r="259" spans="1:24" x14ac:dyDescent="0.25">
      <c r="A259" t="s">
        <v>63</v>
      </c>
      <c r="B259" s="185">
        <v>-99</v>
      </c>
      <c r="C259" s="8">
        <v>327</v>
      </c>
      <c r="D259" s="11" t="s">
        <v>7818</v>
      </c>
      <c r="E259" s="11" t="s">
        <v>44</v>
      </c>
      <c r="F259" s="11" t="s">
        <v>54</v>
      </c>
      <c r="G259" s="11" t="s">
        <v>63</v>
      </c>
      <c r="H259" s="11"/>
      <c r="I259" s="19" t="s">
        <v>2211</v>
      </c>
      <c r="J259" s="19" t="s">
        <v>2740</v>
      </c>
      <c r="K259" s="19"/>
      <c r="L259" s="163" t="s">
        <v>6965</v>
      </c>
      <c r="M259" s="19" t="s">
        <v>2639</v>
      </c>
      <c r="N259" s="19" t="s">
        <v>2416</v>
      </c>
      <c r="O259" s="19"/>
      <c r="P259" s="19" t="s">
        <v>6790</v>
      </c>
      <c r="Q259" s="19"/>
      <c r="R259" s="19" t="s">
        <v>6769</v>
      </c>
      <c r="S259" s="146">
        <v>0</v>
      </c>
      <c r="T259" s="19" t="s">
        <v>7782</v>
      </c>
      <c r="U259" s="19"/>
      <c r="V259" t="s">
        <v>2499</v>
      </c>
      <c r="W259" t="s">
        <v>7769</v>
      </c>
    </row>
    <row r="260" spans="1:24" x14ac:dyDescent="0.25">
      <c r="A260" t="s">
        <v>63</v>
      </c>
      <c r="B260" s="185">
        <v>-99</v>
      </c>
      <c r="C260" s="8">
        <v>328</v>
      </c>
      <c r="D260" s="11" t="s">
        <v>7818</v>
      </c>
      <c r="E260" s="11" t="s">
        <v>44</v>
      </c>
      <c r="F260" s="11" t="s">
        <v>54</v>
      </c>
      <c r="G260" s="11" t="s">
        <v>63</v>
      </c>
      <c r="H260" s="11"/>
      <c r="I260" s="19" t="s">
        <v>2212</v>
      </c>
      <c r="J260" s="19" t="s">
        <v>2742</v>
      </c>
      <c r="K260" s="19"/>
      <c r="L260" s="163" t="s">
        <v>6967</v>
      </c>
      <c r="M260" s="19" t="s">
        <v>2640</v>
      </c>
      <c r="N260" s="19" t="s">
        <v>2417</v>
      </c>
      <c r="O260" s="19"/>
      <c r="P260" s="19" t="s">
        <v>6790</v>
      </c>
      <c r="Q260" s="19"/>
      <c r="R260" s="19" t="s">
        <v>6769</v>
      </c>
      <c r="S260" s="146">
        <v>0</v>
      </c>
      <c r="T260" s="19" t="s">
        <v>7782</v>
      </c>
      <c r="U260" s="19"/>
      <c r="V260" t="s">
        <v>2500</v>
      </c>
      <c r="W260" t="s">
        <v>7769</v>
      </c>
    </row>
    <row r="261" spans="1:24" x14ac:dyDescent="0.25">
      <c r="A261" t="s">
        <v>63</v>
      </c>
      <c r="B261" s="185">
        <v>-99</v>
      </c>
      <c r="C261" s="8">
        <v>329</v>
      </c>
      <c r="D261" s="11" t="s">
        <v>7818</v>
      </c>
      <c r="E261" s="11" t="s">
        <v>44</v>
      </c>
      <c r="F261" s="11" t="s">
        <v>54</v>
      </c>
      <c r="G261" s="11" t="s">
        <v>63</v>
      </c>
      <c r="H261" s="11"/>
      <c r="I261" s="19" t="s">
        <v>2213</v>
      </c>
      <c r="J261" s="19" t="s">
        <v>2739</v>
      </c>
      <c r="K261" s="19"/>
      <c r="L261" s="163" t="s">
        <v>6964</v>
      </c>
      <c r="M261" s="19" t="s">
        <v>2641</v>
      </c>
      <c r="N261" s="19" t="s">
        <v>2418</v>
      </c>
      <c r="O261" s="19"/>
      <c r="P261" s="19" t="s">
        <v>6790</v>
      </c>
      <c r="Q261" s="19"/>
      <c r="R261" s="19" t="s">
        <v>6769</v>
      </c>
      <c r="S261" s="146">
        <v>0</v>
      </c>
      <c r="T261" s="19" t="s">
        <v>7782</v>
      </c>
      <c r="U261" s="19"/>
      <c r="V261" t="s">
        <v>2501</v>
      </c>
      <c r="W261" t="s">
        <v>7769</v>
      </c>
    </row>
    <row r="262" spans="1:24" x14ac:dyDescent="0.25">
      <c r="A262" t="s">
        <v>63</v>
      </c>
      <c r="B262" s="185">
        <v>-99</v>
      </c>
      <c r="C262" s="8">
        <v>330</v>
      </c>
      <c r="D262" s="11" t="s">
        <v>7818</v>
      </c>
      <c r="E262" s="11" t="s">
        <v>44</v>
      </c>
      <c r="F262" s="11" t="s">
        <v>54</v>
      </c>
      <c r="G262" s="11" t="s">
        <v>63</v>
      </c>
      <c r="H262" s="11"/>
      <c r="I262" s="19" t="s">
        <v>2214</v>
      </c>
      <c r="J262" s="19" t="s">
        <v>2744</v>
      </c>
      <c r="K262" s="19"/>
      <c r="L262" s="163" t="s">
        <v>6970</v>
      </c>
      <c r="M262" s="19" t="s">
        <v>2642</v>
      </c>
      <c r="N262" s="19" t="s">
        <v>2419</v>
      </c>
      <c r="O262" s="19"/>
      <c r="P262" s="19" t="s">
        <v>6790</v>
      </c>
      <c r="Q262" s="19"/>
      <c r="R262" s="19" t="s">
        <v>6769</v>
      </c>
      <c r="S262" s="146">
        <v>0</v>
      </c>
      <c r="T262" s="19" t="s">
        <v>7782</v>
      </c>
      <c r="U262" s="19"/>
      <c r="V262" t="s">
        <v>2502</v>
      </c>
      <c r="W262" t="s">
        <v>7769</v>
      </c>
    </row>
    <row r="263" spans="1:24" x14ac:dyDescent="0.25">
      <c r="A263" t="s">
        <v>63</v>
      </c>
      <c r="B263" s="185">
        <v>-99</v>
      </c>
      <c r="C263" s="8">
        <v>331</v>
      </c>
      <c r="D263" s="11" t="s">
        <v>7818</v>
      </c>
      <c r="E263" s="11" t="s">
        <v>44</v>
      </c>
      <c r="F263" s="11" t="s">
        <v>54</v>
      </c>
      <c r="G263" s="11" t="s">
        <v>63</v>
      </c>
      <c r="H263" s="11"/>
      <c r="I263" s="19" t="s">
        <v>2215</v>
      </c>
      <c r="J263" s="19" t="s">
        <v>2745</v>
      </c>
      <c r="K263" s="19"/>
      <c r="L263" s="163" t="s">
        <v>6968</v>
      </c>
      <c r="M263" s="19" t="s">
        <v>2643</v>
      </c>
      <c r="N263" s="19" t="s">
        <v>2420</v>
      </c>
      <c r="O263" s="19"/>
      <c r="P263" s="19" t="s">
        <v>6790</v>
      </c>
      <c r="Q263" s="19"/>
      <c r="R263" s="19" t="s">
        <v>6769</v>
      </c>
      <c r="S263" s="146">
        <v>0</v>
      </c>
      <c r="T263" s="19" t="s">
        <v>7782</v>
      </c>
      <c r="U263" s="19"/>
      <c r="V263" t="s">
        <v>2503</v>
      </c>
      <c r="W263" t="s">
        <v>7769</v>
      </c>
    </row>
    <row r="264" spans="1:24" x14ac:dyDescent="0.25">
      <c r="A264" t="s">
        <v>63</v>
      </c>
      <c r="B264" s="185">
        <v>-99</v>
      </c>
      <c r="C264" s="8">
        <v>332</v>
      </c>
      <c r="D264" s="11" t="s">
        <v>7818</v>
      </c>
      <c r="E264" s="11" t="s">
        <v>44</v>
      </c>
      <c r="F264" s="11" t="s">
        <v>54</v>
      </c>
      <c r="G264" s="11" t="s">
        <v>63</v>
      </c>
      <c r="H264" s="11"/>
      <c r="I264" s="19" t="s">
        <v>2216</v>
      </c>
      <c r="J264" s="19" t="s">
        <v>2741</v>
      </c>
      <c r="K264" s="19"/>
      <c r="L264" s="163" t="s">
        <v>6966</v>
      </c>
      <c r="M264" s="19" t="s">
        <v>2644</v>
      </c>
      <c r="N264" s="19" t="s">
        <v>2421</v>
      </c>
      <c r="O264" s="19"/>
      <c r="P264" s="19" t="s">
        <v>6790</v>
      </c>
      <c r="Q264" s="19"/>
      <c r="R264" s="19" t="s">
        <v>6769</v>
      </c>
      <c r="S264" s="146">
        <v>0</v>
      </c>
      <c r="T264" s="19" t="s">
        <v>7782</v>
      </c>
      <c r="U264" s="19"/>
      <c r="V264" t="s">
        <v>2504</v>
      </c>
      <c r="W264" t="s">
        <v>7769</v>
      </c>
    </row>
    <row r="265" spans="1:24" x14ac:dyDescent="0.25">
      <c r="A265" t="s">
        <v>63</v>
      </c>
      <c r="B265" s="185">
        <v>-99</v>
      </c>
      <c r="C265" s="8">
        <v>333</v>
      </c>
      <c r="D265" s="11" t="s">
        <v>7818</v>
      </c>
      <c r="E265" s="11" t="s">
        <v>44</v>
      </c>
      <c r="F265" s="11" t="s">
        <v>54</v>
      </c>
      <c r="G265" s="11" t="s">
        <v>63</v>
      </c>
      <c r="H265" s="11"/>
      <c r="I265" s="19" t="s">
        <v>2217</v>
      </c>
      <c r="J265" s="19" t="s">
        <v>5888</v>
      </c>
      <c r="K265" s="19"/>
      <c r="L265" s="163" t="s">
        <v>6926</v>
      </c>
      <c r="M265" s="19" t="s">
        <v>2645</v>
      </c>
      <c r="N265" s="19" t="s">
        <v>2422</v>
      </c>
      <c r="O265" s="19"/>
      <c r="P265" s="19" t="s">
        <v>6790</v>
      </c>
      <c r="Q265" s="19"/>
      <c r="R265" s="19" t="s">
        <v>6769</v>
      </c>
      <c r="S265" s="146">
        <v>0</v>
      </c>
      <c r="T265" s="19" t="s">
        <v>7782</v>
      </c>
      <c r="U265" s="19"/>
      <c r="V265" t="s">
        <v>2505</v>
      </c>
      <c r="W265" t="s">
        <v>7769</v>
      </c>
    </row>
    <row r="266" spans="1:24" x14ac:dyDescent="0.25">
      <c r="A266" t="s">
        <v>63</v>
      </c>
      <c r="B266" s="185">
        <v>-99</v>
      </c>
      <c r="C266" s="8">
        <v>334</v>
      </c>
      <c r="D266" s="11" t="s">
        <v>7818</v>
      </c>
      <c r="E266" s="11" t="s">
        <v>44</v>
      </c>
      <c r="F266" s="11" t="s">
        <v>54</v>
      </c>
      <c r="G266" s="11" t="s">
        <v>63</v>
      </c>
      <c r="H266" s="11"/>
      <c r="I266" s="19" t="s">
        <v>2218</v>
      </c>
      <c r="J266" s="19" t="s">
        <v>5907</v>
      </c>
      <c r="K266" s="19"/>
      <c r="L266" s="163" t="s">
        <v>6927</v>
      </c>
      <c r="M266" s="19" t="s">
        <v>2646</v>
      </c>
      <c r="N266" s="19" t="s">
        <v>2423</v>
      </c>
      <c r="O266" s="19"/>
      <c r="P266" s="19" t="s">
        <v>3084</v>
      </c>
      <c r="Q266" s="19" t="s">
        <v>6788</v>
      </c>
      <c r="R266" s="19" t="s">
        <v>91</v>
      </c>
      <c r="S266" s="146">
        <v>0</v>
      </c>
      <c r="T266" s="19" t="s">
        <v>7782</v>
      </c>
      <c r="U266" s="19"/>
      <c r="V266" t="s">
        <v>92</v>
      </c>
      <c r="W266" t="s">
        <v>7769</v>
      </c>
    </row>
    <row r="267" spans="1:24" x14ac:dyDescent="0.25">
      <c r="A267" t="s">
        <v>63</v>
      </c>
      <c r="B267" s="185">
        <v>-99</v>
      </c>
      <c r="C267" s="8">
        <v>336</v>
      </c>
      <c r="D267" s="11" t="s">
        <v>7818</v>
      </c>
      <c r="E267" s="11" t="s">
        <v>44</v>
      </c>
      <c r="F267" s="11" t="s">
        <v>54</v>
      </c>
      <c r="G267" s="11" t="s">
        <v>63</v>
      </c>
      <c r="H267" s="11"/>
      <c r="I267" s="19" t="s">
        <v>2219</v>
      </c>
      <c r="J267" s="19" t="s">
        <v>2736</v>
      </c>
      <c r="K267" s="19"/>
      <c r="L267" s="163" t="s">
        <v>6923</v>
      </c>
      <c r="M267" s="19" t="s">
        <v>2648</v>
      </c>
      <c r="N267" s="19" t="s">
        <v>2424</v>
      </c>
      <c r="O267" s="19"/>
      <c r="P267" s="19" t="s">
        <v>6790</v>
      </c>
      <c r="Q267" s="19"/>
      <c r="R267" t="s">
        <v>6770</v>
      </c>
      <c r="S267" s="8">
        <v>0</v>
      </c>
      <c r="T267" s="19" t="s">
        <v>7782</v>
      </c>
      <c r="U267" s="19"/>
      <c r="V267" t="s">
        <v>100</v>
      </c>
      <c r="W267" t="s">
        <v>7769</v>
      </c>
    </row>
    <row r="268" spans="1:24" x14ac:dyDescent="0.25">
      <c r="A268" t="s">
        <v>63</v>
      </c>
      <c r="B268" s="185">
        <v>-99</v>
      </c>
      <c r="C268" s="8">
        <v>337</v>
      </c>
      <c r="D268" s="11" t="s">
        <v>7818</v>
      </c>
      <c r="E268" s="11" t="s">
        <v>44</v>
      </c>
      <c r="F268" s="11" t="s">
        <v>54</v>
      </c>
      <c r="G268" s="11" t="s">
        <v>63</v>
      </c>
      <c r="H268" s="11"/>
      <c r="I268" s="19" t="s">
        <v>2220</v>
      </c>
      <c r="J268" s="19" t="s">
        <v>2738</v>
      </c>
      <c r="K268" s="19"/>
      <c r="L268" s="163" t="s">
        <v>6924</v>
      </c>
      <c r="M268" s="19" t="s">
        <v>2649</v>
      </c>
      <c r="N268" s="19" t="s">
        <v>2425</v>
      </c>
      <c r="O268" s="19"/>
      <c r="P268" s="19" t="s">
        <v>6790</v>
      </c>
      <c r="Q268" s="19"/>
      <c r="R268" t="s">
        <v>6770</v>
      </c>
      <c r="S268" s="8">
        <v>0</v>
      </c>
      <c r="T268" s="19" t="s">
        <v>7782</v>
      </c>
      <c r="U268" s="19"/>
      <c r="V268" t="s">
        <v>100</v>
      </c>
      <c r="W268" t="s">
        <v>7769</v>
      </c>
    </row>
    <row r="269" spans="1:24" x14ac:dyDescent="0.25">
      <c r="A269" t="s">
        <v>63</v>
      </c>
      <c r="B269" s="185">
        <v>-99</v>
      </c>
      <c r="C269" s="8">
        <v>338</v>
      </c>
      <c r="D269" s="11" t="s">
        <v>7818</v>
      </c>
      <c r="E269" s="11" t="s">
        <v>44</v>
      </c>
      <c r="F269" s="11" t="s">
        <v>54</v>
      </c>
      <c r="G269" s="11" t="s">
        <v>63</v>
      </c>
      <c r="H269" s="11"/>
      <c r="I269" s="19" t="s">
        <v>2221</v>
      </c>
      <c r="J269" s="19" t="s">
        <v>2746</v>
      </c>
      <c r="K269" s="19"/>
      <c r="L269" s="163" t="s">
        <v>6925</v>
      </c>
      <c r="M269" s="19" t="s">
        <v>2650</v>
      </c>
      <c r="N269" s="19" t="s">
        <v>2426</v>
      </c>
      <c r="O269" s="19"/>
      <c r="P269" s="19" t="s">
        <v>6790</v>
      </c>
      <c r="Q269" s="19"/>
      <c r="R269" t="s">
        <v>6770</v>
      </c>
      <c r="S269" s="8">
        <v>0</v>
      </c>
      <c r="T269" s="19" t="s">
        <v>7782</v>
      </c>
      <c r="U269" s="19"/>
      <c r="V269" t="s">
        <v>100</v>
      </c>
      <c r="W269" t="s">
        <v>7769</v>
      </c>
    </row>
    <row r="270" spans="1:24" x14ac:dyDescent="0.25">
      <c r="A270" t="s">
        <v>63</v>
      </c>
      <c r="B270" s="185">
        <v>0</v>
      </c>
      <c r="C270" s="8">
        <v>318</v>
      </c>
      <c r="D270" s="11" t="s">
        <v>7812</v>
      </c>
      <c r="E270" s="11" t="s">
        <v>44</v>
      </c>
      <c r="F270" s="11" t="s">
        <v>54</v>
      </c>
      <c r="G270" s="11" t="s">
        <v>63</v>
      </c>
      <c r="H270" s="11"/>
      <c r="I270" s="145" t="s">
        <v>124</v>
      </c>
      <c r="J270" s="145" t="s">
        <v>1859</v>
      </c>
      <c r="K270" s="19" t="s">
        <v>7684</v>
      </c>
      <c r="L270" s="145" t="s">
        <v>1683</v>
      </c>
      <c r="M270" s="145" t="s">
        <v>334</v>
      </c>
      <c r="N270" s="145" t="s">
        <v>335</v>
      </c>
      <c r="O270" s="145" t="s">
        <v>1870</v>
      </c>
      <c r="P270" s="19" t="s">
        <v>6790</v>
      </c>
      <c r="Q270" s="19"/>
      <c r="R270" t="s">
        <v>6770</v>
      </c>
      <c r="S270" s="8" t="s">
        <v>7778</v>
      </c>
      <c r="T270" t="s">
        <v>7780</v>
      </c>
      <c r="U270" t="s">
        <v>7783</v>
      </c>
      <c r="V270" t="s">
        <v>100</v>
      </c>
    </row>
    <row r="271" spans="1:24" x14ac:dyDescent="0.25">
      <c r="A271" s="140" t="s">
        <v>63</v>
      </c>
      <c r="B271" s="294">
        <v>1</v>
      </c>
      <c r="C271" s="176">
        <v>0</v>
      </c>
      <c r="D271" s="152"/>
      <c r="E271" s="152"/>
      <c r="F271" s="152"/>
      <c r="G271" s="152"/>
      <c r="H271" s="152"/>
      <c r="I271" s="150" t="s">
        <v>7949</v>
      </c>
      <c r="J271" s="168" t="s">
        <v>1468</v>
      </c>
      <c r="K271" s="168" t="s">
        <v>1667</v>
      </c>
      <c r="L271" s="154" t="s">
        <v>6971</v>
      </c>
      <c r="M271" s="154" t="s">
        <v>6005</v>
      </c>
      <c r="N271" s="154" t="s">
        <v>278</v>
      </c>
      <c r="O271" s="154" t="s">
        <v>1848</v>
      </c>
      <c r="P271" s="168" t="s">
        <v>6790</v>
      </c>
      <c r="Q271" s="168"/>
      <c r="R271" s="154" t="s">
        <v>91</v>
      </c>
      <c r="S271" s="169" t="s">
        <v>7778</v>
      </c>
      <c r="T271" s="168" t="s">
        <v>7780</v>
      </c>
      <c r="U271" s="168" t="s">
        <v>7783</v>
      </c>
      <c r="V271" s="140" t="s">
        <v>91</v>
      </c>
      <c r="W271" s="140"/>
      <c r="X271" s="140"/>
    </row>
    <row r="272" spans="1:24" x14ac:dyDescent="0.25">
      <c r="A272" t="s">
        <v>63</v>
      </c>
      <c r="B272" s="185">
        <v>3</v>
      </c>
      <c r="C272" s="8">
        <v>319</v>
      </c>
      <c r="D272" s="11" t="s">
        <v>7818</v>
      </c>
      <c r="E272" s="11" t="s">
        <v>44</v>
      </c>
      <c r="F272" s="11" t="s">
        <v>54</v>
      </c>
      <c r="G272" s="11" t="s">
        <v>63</v>
      </c>
      <c r="H272" s="11"/>
      <c r="I272" s="19" t="s">
        <v>1596</v>
      </c>
      <c r="J272" s="19" t="s">
        <v>5742</v>
      </c>
      <c r="K272" s="19" t="s">
        <v>7766</v>
      </c>
      <c r="L272" s="19" t="s">
        <v>6919</v>
      </c>
      <c r="M272" s="19" t="s">
        <v>2632</v>
      </c>
      <c r="N272" s="19" t="s">
        <v>2409</v>
      </c>
      <c r="O272" s="19"/>
      <c r="P272" s="19" t="s">
        <v>6790</v>
      </c>
      <c r="Q272" s="19"/>
      <c r="R272" s="19" t="s">
        <v>91</v>
      </c>
      <c r="S272" s="146" t="s">
        <v>7778</v>
      </c>
      <c r="T272" s="19" t="s">
        <v>7779</v>
      </c>
      <c r="U272" s="19" t="s">
        <v>7783</v>
      </c>
      <c r="V272" t="s">
        <v>91</v>
      </c>
    </row>
    <row r="273" spans="1:24" x14ac:dyDescent="0.25">
      <c r="A273" t="s">
        <v>63</v>
      </c>
      <c r="B273" s="185">
        <v>4</v>
      </c>
      <c r="C273" s="8">
        <v>320</v>
      </c>
      <c r="D273" s="11" t="s">
        <v>7818</v>
      </c>
      <c r="E273" s="11" t="s">
        <v>44</v>
      </c>
      <c r="F273" s="11" t="s">
        <v>54</v>
      </c>
      <c r="G273" s="11" t="s">
        <v>63</v>
      </c>
      <c r="H273" s="11"/>
      <c r="I273" s="145" t="s">
        <v>181</v>
      </c>
      <c r="J273" s="145" t="s">
        <v>5960</v>
      </c>
      <c r="K273" s="19" t="s">
        <v>7765</v>
      </c>
      <c r="L273" s="148" t="s">
        <v>6920</v>
      </c>
      <c r="M273" s="145" t="s">
        <v>429</v>
      </c>
      <c r="N273" s="145" t="s">
        <v>430</v>
      </c>
      <c r="O273" s="148" t="s">
        <v>1911</v>
      </c>
      <c r="P273" s="19" t="s">
        <v>2907</v>
      </c>
      <c r="Q273" s="19" t="s">
        <v>6789</v>
      </c>
      <c r="R273" s="19" t="s">
        <v>91</v>
      </c>
      <c r="S273" s="146">
        <v>0</v>
      </c>
      <c r="T273" s="19" t="s">
        <v>7779</v>
      </c>
      <c r="U273" s="19" t="s">
        <v>7784</v>
      </c>
      <c r="V273" t="s">
        <v>92</v>
      </c>
    </row>
    <row r="274" spans="1:24" x14ac:dyDescent="0.25">
      <c r="A274" t="s">
        <v>63</v>
      </c>
      <c r="B274" s="185">
        <v>5</v>
      </c>
      <c r="C274" s="8">
        <v>335</v>
      </c>
      <c r="D274" s="11" t="s">
        <v>7818</v>
      </c>
      <c r="E274" s="11" t="s">
        <v>44</v>
      </c>
      <c r="F274" s="11" t="s">
        <v>54</v>
      </c>
      <c r="G274" s="11" t="s">
        <v>63</v>
      </c>
      <c r="H274" s="11"/>
      <c r="I274" s="145" t="s">
        <v>182</v>
      </c>
      <c r="J274" s="145" t="s">
        <v>5955</v>
      </c>
      <c r="K274" s="145" t="s">
        <v>7768</v>
      </c>
      <c r="L274" s="148" t="s">
        <v>6921</v>
      </c>
      <c r="M274" s="19" t="s">
        <v>2647</v>
      </c>
      <c r="N274" s="145" t="s">
        <v>431</v>
      </c>
      <c r="O274" s="148" t="s">
        <v>1912</v>
      </c>
      <c r="P274" s="19" t="s">
        <v>6790</v>
      </c>
      <c r="Q274" s="19"/>
      <c r="R274" t="s">
        <v>6770</v>
      </c>
      <c r="S274" s="8">
        <v>0</v>
      </c>
      <c r="T274" t="s">
        <v>7779</v>
      </c>
      <c r="U274" t="s">
        <v>7784</v>
      </c>
      <c r="V274" t="s">
        <v>100</v>
      </c>
    </row>
    <row r="275" spans="1:24" x14ac:dyDescent="0.25">
      <c r="A275" t="s">
        <v>63</v>
      </c>
      <c r="B275" s="185">
        <v>6</v>
      </c>
      <c r="C275" s="8">
        <v>321</v>
      </c>
      <c r="D275" s="11" t="s">
        <v>7818</v>
      </c>
      <c r="E275" s="11" t="s">
        <v>44</v>
      </c>
      <c r="F275" s="11" t="s">
        <v>54</v>
      </c>
      <c r="G275" s="11" t="s">
        <v>63</v>
      </c>
      <c r="H275" s="11"/>
      <c r="I275" s="19" t="s">
        <v>2205</v>
      </c>
      <c r="J275" s="19" t="s">
        <v>2734</v>
      </c>
      <c r="K275" s="145" t="s">
        <v>7767</v>
      </c>
      <c r="L275" s="163" t="s">
        <v>6922</v>
      </c>
      <c r="M275" s="19" t="s">
        <v>2633</v>
      </c>
      <c r="N275" s="19" t="s">
        <v>2410</v>
      </c>
      <c r="O275" s="19"/>
      <c r="P275" s="19" t="s">
        <v>6790</v>
      </c>
      <c r="Q275" s="19"/>
      <c r="R275" s="19" t="s">
        <v>6769</v>
      </c>
      <c r="S275" s="146">
        <v>0</v>
      </c>
      <c r="T275" s="19" t="s">
        <v>7779</v>
      </c>
      <c r="U275" s="19" t="s">
        <v>7784</v>
      </c>
      <c r="V275" t="s">
        <v>2497</v>
      </c>
    </row>
    <row r="276" spans="1:24" x14ac:dyDescent="0.25">
      <c r="A276" t="s">
        <v>63</v>
      </c>
      <c r="B276" s="185">
        <v>7</v>
      </c>
      <c r="C276" s="8">
        <v>339</v>
      </c>
      <c r="D276" s="11" t="s">
        <v>7818</v>
      </c>
      <c r="E276" s="11" t="s">
        <v>44</v>
      </c>
      <c r="F276" s="11" t="s">
        <v>54</v>
      </c>
      <c r="G276" s="11" t="s">
        <v>63</v>
      </c>
      <c r="H276" s="11"/>
      <c r="I276" s="145" t="s">
        <v>180</v>
      </c>
      <c r="J276" s="19" t="s">
        <v>1440</v>
      </c>
      <c r="K276" s="19" t="s">
        <v>6</v>
      </c>
      <c r="L276" s="145" t="s">
        <v>1709</v>
      </c>
      <c r="M276" s="145" t="s">
        <v>427</v>
      </c>
      <c r="N276" s="145" t="s">
        <v>428</v>
      </c>
      <c r="O276" s="145" t="s">
        <v>1910</v>
      </c>
      <c r="P276" s="19" t="s">
        <v>6790</v>
      </c>
      <c r="Q276" s="19"/>
      <c r="R276" s="145" t="s">
        <v>91</v>
      </c>
      <c r="S276" s="146">
        <v>0</v>
      </c>
      <c r="T276" s="19" t="s">
        <v>7779</v>
      </c>
      <c r="U276" s="19" t="s">
        <v>7784</v>
      </c>
      <c r="V276" t="s">
        <v>91</v>
      </c>
    </row>
    <row r="277" spans="1:24" x14ac:dyDescent="0.25">
      <c r="A277" t="s">
        <v>56</v>
      </c>
      <c r="B277" s="185">
        <v>-99</v>
      </c>
      <c r="C277" s="8">
        <v>147</v>
      </c>
      <c r="D277" s="11" t="s">
        <v>7819</v>
      </c>
      <c r="E277" s="11" t="s">
        <v>44</v>
      </c>
      <c r="F277" s="11" t="s">
        <v>54</v>
      </c>
      <c r="G277" s="11" t="s">
        <v>56</v>
      </c>
      <c r="H277" s="11"/>
      <c r="I277" s="19" t="s">
        <v>2102</v>
      </c>
      <c r="J277" s="19" t="s">
        <v>3120</v>
      </c>
      <c r="K277" s="19" t="str">
        <f>SUBSTITUTE(LEFT(L277, FIND(" (", L277 &amp; " (") - 1), " ", "_")</f>
        <v>Feldcode</v>
      </c>
      <c r="L277" s="19" t="s">
        <v>6978</v>
      </c>
      <c r="M277" s="19" t="s">
        <v>2525</v>
      </c>
      <c r="N277" s="19" t="s">
        <v>2306</v>
      </c>
      <c r="O277" s="19"/>
      <c r="P277" s="19" t="s">
        <v>6790</v>
      </c>
      <c r="Q277" s="19"/>
      <c r="R277" s="19" t="s">
        <v>91</v>
      </c>
      <c r="S277" s="146" t="s">
        <v>7778</v>
      </c>
      <c r="T277" s="19" t="s">
        <v>7779</v>
      </c>
      <c r="U277" s="19" t="s">
        <v>7783</v>
      </c>
      <c r="V277" t="s">
        <v>91</v>
      </c>
      <c r="W277" t="s">
        <v>7785</v>
      </c>
    </row>
    <row r="278" spans="1:24" x14ac:dyDescent="0.25">
      <c r="A278" s="26" t="s">
        <v>56</v>
      </c>
      <c r="B278" s="297">
        <v>-99</v>
      </c>
      <c r="C278" s="166">
        <v>174</v>
      </c>
      <c r="D278" s="253" t="s">
        <v>7819</v>
      </c>
      <c r="E278" s="253" t="s">
        <v>44</v>
      </c>
      <c r="F278" s="253" t="s">
        <v>54</v>
      </c>
      <c r="G278" s="253" t="s">
        <v>56</v>
      </c>
      <c r="H278" s="253"/>
      <c r="I278" s="150" t="s">
        <v>236</v>
      </c>
      <c r="J278" s="20" t="s">
        <v>1462</v>
      </c>
      <c r="K278" s="20" t="str">
        <f>SUBSTITUTE(LEFT(L278, FIND(" (", L278 &amp; " (") - 1), " ", "_")</f>
        <v>Wetterstation-ID_[auswählen]</v>
      </c>
      <c r="L278" s="150" t="s">
        <v>6975</v>
      </c>
      <c r="M278" s="150" t="s">
        <v>375</v>
      </c>
      <c r="N278" s="150" t="s">
        <v>376</v>
      </c>
      <c r="O278" s="150" t="s">
        <v>1883</v>
      </c>
      <c r="P278" s="20" t="s">
        <v>6790</v>
      </c>
      <c r="Q278" s="20"/>
      <c r="R278" s="150" t="s">
        <v>91</v>
      </c>
      <c r="S278" s="157" t="s">
        <v>7778</v>
      </c>
      <c r="T278" s="20" t="s">
        <v>7780</v>
      </c>
      <c r="U278" s="20" t="s">
        <v>7783</v>
      </c>
      <c r="V278" s="26" t="s">
        <v>92</v>
      </c>
      <c r="W278" s="26"/>
      <c r="X278" s="26"/>
    </row>
    <row r="279" spans="1:24" x14ac:dyDescent="0.25">
      <c r="A279" s="26" t="s">
        <v>56</v>
      </c>
      <c r="B279" s="297">
        <v>-99</v>
      </c>
      <c r="C279" s="166">
        <v>177</v>
      </c>
      <c r="D279" s="253" t="s">
        <v>7819</v>
      </c>
      <c r="E279" s="253" t="s">
        <v>44</v>
      </c>
      <c r="F279" s="253" t="s">
        <v>54</v>
      </c>
      <c r="G279" s="253" t="s">
        <v>56</v>
      </c>
      <c r="H279" s="253"/>
      <c r="I279" s="150" t="s">
        <v>7946</v>
      </c>
      <c r="J279" s="20" t="s">
        <v>1493</v>
      </c>
      <c r="K279" s="20" t="str">
        <f>SUBSTITUTE(LEFT(L279, FIND(" (", L279 &amp; " (") - 1), " ", "_")</f>
        <v>Bodenprofil-ID_[auswählen]</v>
      </c>
      <c r="L279" s="150" t="s">
        <v>6974</v>
      </c>
      <c r="M279" s="150" t="s">
        <v>492</v>
      </c>
      <c r="N279" s="348" t="s">
        <v>7943</v>
      </c>
      <c r="O279" s="150" t="s">
        <v>1885</v>
      </c>
      <c r="P279" s="20" t="s">
        <v>6790</v>
      </c>
      <c r="Q279" s="20"/>
      <c r="R279" s="150" t="s">
        <v>91</v>
      </c>
      <c r="S279" s="157" t="s">
        <v>7778</v>
      </c>
      <c r="T279" s="20" t="s">
        <v>7780</v>
      </c>
      <c r="U279" s="20" t="s">
        <v>7783</v>
      </c>
      <c r="V279" s="26" t="s">
        <v>92</v>
      </c>
      <c r="W279" s="26"/>
      <c r="X279" s="26"/>
    </row>
    <row r="280" spans="1:24" x14ac:dyDescent="0.25">
      <c r="A280" t="s">
        <v>56</v>
      </c>
      <c r="B280" s="185">
        <v>-99</v>
      </c>
      <c r="C280" s="8">
        <v>178</v>
      </c>
      <c r="D280" s="11" t="s">
        <v>7819</v>
      </c>
      <c r="E280" s="11" t="s">
        <v>44</v>
      </c>
      <c r="F280" s="11" t="s">
        <v>54</v>
      </c>
      <c r="G280" s="11" t="s">
        <v>56</v>
      </c>
      <c r="H280" s="11"/>
      <c r="I280" s="19" t="s">
        <v>7945</v>
      </c>
      <c r="J280" s="19" t="s">
        <v>7947</v>
      </c>
      <c r="K280" s="19" t="s">
        <v>6</v>
      </c>
      <c r="M280" s="145" t="s">
        <v>379</v>
      </c>
      <c r="N280" s="10" t="s">
        <v>7944</v>
      </c>
      <c r="P280" s="19" t="s">
        <v>6790</v>
      </c>
      <c r="Q280" s="19"/>
      <c r="R280" t="s">
        <v>6770</v>
      </c>
      <c r="S280" s="8"/>
      <c r="V280" t="s">
        <v>100</v>
      </c>
      <c r="W280" s="19"/>
    </row>
    <row r="281" spans="1:24" x14ac:dyDescent="0.25">
      <c r="A281" t="s">
        <v>56</v>
      </c>
      <c r="B281" s="185">
        <v>2</v>
      </c>
      <c r="C281" s="8">
        <v>146</v>
      </c>
      <c r="D281" s="11" t="s">
        <v>7819</v>
      </c>
      <c r="E281" s="11" t="s">
        <v>44</v>
      </c>
      <c r="F281" s="11" t="s">
        <v>54</v>
      </c>
      <c r="G281" s="11" t="s">
        <v>56</v>
      </c>
      <c r="H281" s="11"/>
      <c r="I281" s="145" t="s">
        <v>119</v>
      </c>
      <c r="J281" s="19" t="s">
        <v>1467</v>
      </c>
      <c r="K281" s="19" t="s">
        <v>7682</v>
      </c>
      <c r="L281" s="145" t="s">
        <v>1683</v>
      </c>
      <c r="M281" s="145" t="s">
        <v>324</v>
      </c>
      <c r="N281" s="145" t="s">
        <v>325</v>
      </c>
      <c r="O281" s="148" t="s">
        <v>1867</v>
      </c>
      <c r="P281" s="19" t="s">
        <v>6790</v>
      </c>
      <c r="Q281" s="19"/>
      <c r="R281" s="145" t="s">
        <v>6770</v>
      </c>
      <c r="S281" s="146" t="s">
        <v>7778</v>
      </c>
      <c r="T281" s="19" t="s">
        <v>7780</v>
      </c>
      <c r="U281" s="19" t="s">
        <v>7783</v>
      </c>
      <c r="V281" t="s">
        <v>100</v>
      </c>
    </row>
    <row r="282" spans="1:24" x14ac:dyDescent="0.25">
      <c r="A282" t="s">
        <v>56</v>
      </c>
      <c r="B282" s="185">
        <v>6</v>
      </c>
      <c r="C282" s="8">
        <v>148</v>
      </c>
      <c r="D282" s="11" t="s">
        <v>7819</v>
      </c>
      <c r="E282" s="11" t="s">
        <v>44</v>
      </c>
      <c r="F282" s="11" t="s">
        <v>54</v>
      </c>
      <c r="G282" s="11" t="s">
        <v>56</v>
      </c>
      <c r="H282" s="11"/>
      <c r="I282" s="145" t="s">
        <v>141</v>
      </c>
      <c r="J282" s="19" t="s">
        <v>362</v>
      </c>
      <c r="K282" s="19" t="s">
        <v>7665</v>
      </c>
      <c r="L282" s="145" t="s">
        <v>1697</v>
      </c>
      <c r="M282" s="145" t="s">
        <v>361</v>
      </c>
      <c r="N282" s="145" t="s">
        <v>362</v>
      </c>
      <c r="O282" s="145" t="s">
        <v>1697</v>
      </c>
      <c r="P282" s="19" t="s">
        <v>6790</v>
      </c>
      <c r="Q282" s="19"/>
      <c r="R282" s="145" t="s">
        <v>91</v>
      </c>
      <c r="S282" s="146" t="s">
        <v>7778</v>
      </c>
      <c r="T282" s="19" t="s">
        <v>7779</v>
      </c>
      <c r="U282" s="19" t="s">
        <v>7783</v>
      </c>
      <c r="V282" t="s">
        <v>91</v>
      </c>
    </row>
    <row r="283" spans="1:24" x14ac:dyDescent="0.25">
      <c r="A283" t="s">
        <v>56</v>
      </c>
      <c r="B283" s="185">
        <v>7</v>
      </c>
      <c r="C283" s="8">
        <v>149</v>
      </c>
      <c r="D283" s="11" t="s">
        <v>7819</v>
      </c>
      <c r="E283" s="11" t="s">
        <v>44</v>
      </c>
      <c r="F283" s="11" t="s">
        <v>54</v>
      </c>
      <c r="G283" s="11" t="s">
        <v>56</v>
      </c>
      <c r="H283" s="11"/>
      <c r="I283" s="145" t="s">
        <v>142</v>
      </c>
      <c r="J283" s="19" t="s">
        <v>1477</v>
      </c>
      <c r="K283" s="19" t="s">
        <v>7664</v>
      </c>
      <c r="L283" s="145" t="s">
        <v>1699</v>
      </c>
      <c r="M283" s="145" t="s">
        <v>363</v>
      </c>
      <c r="N283" s="145" t="s">
        <v>364</v>
      </c>
      <c r="O283" s="148" t="s">
        <v>1877</v>
      </c>
      <c r="P283" s="19" t="s">
        <v>6790</v>
      </c>
      <c r="Q283" s="19"/>
      <c r="R283" s="145" t="s">
        <v>91</v>
      </c>
      <c r="S283" s="146">
        <v>0</v>
      </c>
      <c r="T283" s="19" t="s">
        <v>7779</v>
      </c>
      <c r="U283" s="19" t="s">
        <v>7784</v>
      </c>
      <c r="V283" t="s">
        <v>91</v>
      </c>
    </row>
    <row r="284" spans="1:24" x14ac:dyDescent="0.25">
      <c r="A284" t="s">
        <v>56</v>
      </c>
      <c r="B284" s="185">
        <v>8</v>
      </c>
      <c r="C284" s="8">
        <v>150</v>
      </c>
      <c r="D284" s="11" t="s">
        <v>7819</v>
      </c>
      <c r="E284" s="11" t="s">
        <v>44</v>
      </c>
      <c r="F284" s="11" t="s">
        <v>54</v>
      </c>
      <c r="G284" s="11" t="s">
        <v>56</v>
      </c>
      <c r="H284" s="11"/>
      <c r="I284" s="19" t="s">
        <v>2103</v>
      </c>
      <c r="J284" s="19" t="s">
        <v>7003</v>
      </c>
      <c r="K284" s="20"/>
      <c r="L284" s="19" t="s">
        <v>7002</v>
      </c>
      <c r="M284" s="19" t="s">
        <v>2526</v>
      </c>
      <c r="N284" s="19" t="s">
        <v>2307</v>
      </c>
      <c r="O284" s="19"/>
      <c r="P284" s="19" t="s">
        <v>6790</v>
      </c>
      <c r="Q284" s="19"/>
      <c r="R284" s="19" t="s">
        <v>91</v>
      </c>
      <c r="S284" s="146">
        <v>0</v>
      </c>
      <c r="T284" s="19" t="s">
        <v>7779</v>
      </c>
      <c r="U284" s="19" t="s">
        <v>7784</v>
      </c>
      <c r="V284" t="s">
        <v>91</v>
      </c>
    </row>
    <row r="285" spans="1:24" x14ac:dyDescent="0.25">
      <c r="A285" t="s">
        <v>56</v>
      </c>
      <c r="B285" s="185">
        <v>9</v>
      </c>
      <c r="C285" s="8">
        <v>151</v>
      </c>
      <c r="D285" s="11" t="s">
        <v>7819</v>
      </c>
      <c r="E285" s="11" t="s">
        <v>44</v>
      </c>
      <c r="F285" s="11" t="s">
        <v>54</v>
      </c>
      <c r="G285" s="11" t="s">
        <v>56</v>
      </c>
      <c r="H285" s="11"/>
      <c r="I285" s="145" t="s">
        <v>143</v>
      </c>
      <c r="J285" s="19" t="s">
        <v>1486</v>
      </c>
      <c r="K285" s="19" t="s">
        <v>7663</v>
      </c>
      <c r="L285" s="145" t="s">
        <v>1700</v>
      </c>
      <c r="M285" s="145" t="s">
        <v>365</v>
      </c>
      <c r="N285" s="145" t="s">
        <v>366</v>
      </c>
      <c r="O285" s="148" t="s">
        <v>1878</v>
      </c>
      <c r="P285" s="19" t="s">
        <v>6790</v>
      </c>
      <c r="Q285" s="19"/>
      <c r="R285" s="145" t="s">
        <v>91</v>
      </c>
      <c r="S285" s="146">
        <v>0</v>
      </c>
      <c r="T285" s="19" t="s">
        <v>7779</v>
      </c>
      <c r="U285" s="19" t="s">
        <v>7784</v>
      </c>
      <c r="V285" t="s">
        <v>91</v>
      </c>
    </row>
    <row r="286" spans="1:24" x14ac:dyDescent="0.25">
      <c r="A286" t="s">
        <v>56</v>
      </c>
      <c r="B286" s="185">
        <v>10</v>
      </c>
      <c r="C286" s="8">
        <v>152</v>
      </c>
      <c r="D286" s="11" t="s">
        <v>7819</v>
      </c>
      <c r="E286" s="11" t="s">
        <v>44</v>
      </c>
      <c r="F286" s="11" t="s">
        <v>54</v>
      </c>
      <c r="G286" s="11" t="s">
        <v>56</v>
      </c>
      <c r="H286" s="11"/>
      <c r="I286" s="145" t="s">
        <v>144</v>
      </c>
      <c r="J286" s="19" t="s">
        <v>7793</v>
      </c>
      <c r="K286" s="19" t="s">
        <v>7326</v>
      </c>
      <c r="L286" s="145" t="s">
        <v>1701</v>
      </c>
      <c r="M286" s="145" t="s">
        <v>367</v>
      </c>
      <c r="N286" s="145" t="s">
        <v>368</v>
      </c>
      <c r="O286" s="148" t="s">
        <v>1879</v>
      </c>
      <c r="P286" s="19" t="s">
        <v>6790</v>
      </c>
      <c r="Q286" s="19"/>
      <c r="R286" s="19" t="s">
        <v>6769</v>
      </c>
      <c r="S286" s="146">
        <v>2</v>
      </c>
      <c r="T286" s="19" t="s">
        <v>7779</v>
      </c>
      <c r="U286" s="19" t="s">
        <v>7784</v>
      </c>
      <c r="V286" t="s">
        <v>138</v>
      </c>
    </row>
    <row r="287" spans="1:24" x14ac:dyDescent="0.25">
      <c r="A287" t="s">
        <v>56</v>
      </c>
      <c r="B287" s="185">
        <v>11</v>
      </c>
      <c r="C287" s="8">
        <v>153</v>
      </c>
      <c r="D287" s="11" t="s">
        <v>7819</v>
      </c>
      <c r="E287" s="11" t="s">
        <v>44</v>
      </c>
      <c r="F287" s="11" t="s">
        <v>54</v>
      </c>
      <c r="G287" s="11" t="s">
        <v>56</v>
      </c>
      <c r="H287" s="11"/>
      <c r="I287" s="145" t="s">
        <v>145</v>
      </c>
      <c r="J287" s="19" t="s">
        <v>7794</v>
      </c>
      <c r="K287" s="19" t="s">
        <v>7327</v>
      </c>
      <c r="L287" s="145" t="s">
        <v>1702</v>
      </c>
      <c r="M287" s="145" t="s">
        <v>369</v>
      </c>
      <c r="N287" s="145" t="s">
        <v>370</v>
      </c>
      <c r="O287" s="148" t="s">
        <v>1880</v>
      </c>
      <c r="P287" s="19" t="s">
        <v>6790</v>
      </c>
      <c r="Q287" s="19"/>
      <c r="R287" s="19" t="s">
        <v>6769</v>
      </c>
      <c r="S287" s="146">
        <v>2</v>
      </c>
      <c r="T287" s="19" t="s">
        <v>7779</v>
      </c>
      <c r="U287" s="19" t="s">
        <v>7784</v>
      </c>
      <c r="V287" t="s">
        <v>138</v>
      </c>
    </row>
    <row r="288" spans="1:24" x14ac:dyDescent="0.25">
      <c r="A288" t="s">
        <v>56</v>
      </c>
      <c r="B288" s="185">
        <v>12</v>
      </c>
      <c r="C288" s="8">
        <v>157</v>
      </c>
      <c r="D288" s="11" t="s">
        <v>7819</v>
      </c>
      <c r="E288" s="11" t="s">
        <v>44</v>
      </c>
      <c r="F288" s="11" t="s">
        <v>54</v>
      </c>
      <c r="G288" s="11" t="s">
        <v>56</v>
      </c>
      <c r="H288" s="11"/>
      <c r="I288" s="145" t="s">
        <v>146</v>
      </c>
      <c r="J288" s="19" t="s">
        <v>1482</v>
      </c>
      <c r="K288" s="19" t="s">
        <v>7328</v>
      </c>
      <c r="L288" s="145" t="s">
        <v>1703</v>
      </c>
      <c r="M288" s="145" t="s">
        <v>371</v>
      </c>
      <c r="N288" s="145" t="s">
        <v>372</v>
      </c>
      <c r="O288" s="148" t="s">
        <v>1881</v>
      </c>
      <c r="P288" s="19" t="s">
        <v>6790</v>
      </c>
      <c r="Q288" s="19"/>
      <c r="R288" s="19" t="s">
        <v>6769</v>
      </c>
      <c r="S288" s="146">
        <v>1</v>
      </c>
      <c r="T288" s="19" t="s">
        <v>7779</v>
      </c>
      <c r="U288" s="19" t="s">
        <v>7784</v>
      </c>
      <c r="V288" t="s">
        <v>139</v>
      </c>
    </row>
    <row r="289" spans="1:22" x14ac:dyDescent="0.25">
      <c r="A289" t="s">
        <v>56</v>
      </c>
      <c r="B289" s="185">
        <v>13</v>
      </c>
      <c r="C289" s="8">
        <v>156</v>
      </c>
      <c r="D289" s="11" t="s">
        <v>7819</v>
      </c>
      <c r="E289" s="11" t="s">
        <v>44</v>
      </c>
      <c r="F289" s="11" t="s">
        <v>54</v>
      </c>
      <c r="G289" s="11" t="s">
        <v>56</v>
      </c>
      <c r="H289" s="11"/>
      <c r="I289" s="19" t="s">
        <v>2106</v>
      </c>
      <c r="J289" s="19" t="s">
        <v>3121</v>
      </c>
      <c r="K289" s="19" t="s">
        <v>7335</v>
      </c>
      <c r="L289" s="163" t="s">
        <v>6979</v>
      </c>
      <c r="M289" s="19" t="s">
        <v>2529</v>
      </c>
      <c r="N289" s="19" t="s">
        <v>2310</v>
      </c>
      <c r="O289" s="19"/>
      <c r="P289" s="19" t="s">
        <v>6790</v>
      </c>
      <c r="Q289" s="19"/>
      <c r="R289" s="19" t="s">
        <v>91</v>
      </c>
      <c r="S289" s="146">
        <v>0</v>
      </c>
      <c r="T289" s="19" t="s">
        <v>7779</v>
      </c>
      <c r="U289" s="19" t="s">
        <v>7784</v>
      </c>
      <c r="V289" t="s">
        <v>91</v>
      </c>
    </row>
    <row r="290" spans="1:22" x14ac:dyDescent="0.25">
      <c r="A290" t="s">
        <v>56</v>
      </c>
      <c r="B290" s="185">
        <v>14</v>
      </c>
      <c r="C290" s="8">
        <v>155</v>
      </c>
      <c r="D290" s="11" t="s">
        <v>7819</v>
      </c>
      <c r="E290" s="11" t="s">
        <v>44</v>
      </c>
      <c r="F290" s="11" t="s">
        <v>54</v>
      </c>
      <c r="G290" s="11" t="s">
        <v>56</v>
      </c>
      <c r="H290" s="11"/>
      <c r="I290" s="19" t="s">
        <v>2105</v>
      </c>
      <c r="J290" s="19" t="s">
        <v>3122</v>
      </c>
      <c r="K290" s="19" t="s">
        <v>7336</v>
      </c>
      <c r="L290" s="163" t="s">
        <v>6980</v>
      </c>
      <c r="M290" s="19" t="s">
        <v>2528</v>
      </c>
      <c r="N290" s="19" t="s">
        <v>2309</v>
      </c>
      <c r="O290" s="19"/>
      <c r="P290" s="19" t="s">
        <v>6790</v>
      </c>
      <c r="Q290" s="19"/>
      <c r="R290" s="19" t="s">
        <v>91</v>
      </c>
      <c r="S290" s="146">
        <v>0</v>
      </c>
      <c r="T290" s="19" t="s">
        <v>7779</v>
      </c>
      <c r="U290" s="19" t="s">
        <v>7784</v>
      </c>
      <c r="V290" t="s">
        <v>91</v>
      </c>
    </row>
    <row r="291" spans="1:22" x14ac:dyDescent="0.25">
      <c r="A291" t="s">
        <v>56</v>
      </c>
      <c r="B291" s="185">
        <v>15</v>
      </c>
      <c r="C291" s="8">
        <v>154</v>
      </c>
      <c r="D291" s="11" t="s">
        <v>7819</v>
      </c>
      <c r="E291" s="11" t="s">
        <v>44</v>
      </c>
      <c r="F291" s="11" t="s">
        <v>54</v>
      </c>
      <c r="G291" s="11" t="s">
        <v>56</v>
      </c>
      <c r="H291" s="11"/>
      <c r="I291" s="19" t="s">
        <v>2104</v>
      </c>
      <c r="J291" s="19" t="s">
        <v>2885</v>
      </c>
      <c r="K291" s="19" t="s">
        <v>7337</v>
      </c>
      <c r="L291" s="19" t="s">
        <v>6981</v>
      </c>
      <c r="M291" s="19" t="s">
        <v>2527</v>
      </c>
      <c r="N291" s="19" t="s">
        <v>2308</v>
      </c>
      <c r="O291" s="19"/>
      <c r="P291" s="19" t="s">
        <v>2907</v>
      </c>
      <c r="Q291" s="19" t="s">
        <v>6789</v>
      </c>
      <c r="R291" s="19" t="s">
        <v>91</v>
      </c>
      <c r="S291" s="146">
        <v>0</v>
      </c>
      <c r="T291" s="19" t="s">
        <v>7779</v>
      </c>
      <c r="U291" s="19" t="s">
        <v>7784</v>
      </c>
      <c r="V291" t="s">
        <v>91</v>
      </c>
    </row>
    <row r="292" spans="1:22" x14ac:dyDescent="0.25">
      <c r="A292" t="s">
        <v>56</v>
      </c>
      <c r="B292" s="185">
        <v>16</v>
      </c>
      <c r="C292" s="8">
        <v>158</v>
      </c>
      <c r="D292" s="11" t="s">
        <v>7819</v>
      </c>
      <c r="E292" s="11" t="s">
        <v>44</v>
      </c>
      <c r="F292" s="11" t="s">
        <v>54</v>
      </c>
      <c r="G292" s="11" t="s">
        <v>56</v>
      </c>
      <c r="H292" s="11"/>
      <c r="I292" s="20" t="s">
        <v>2107</v>
      </c>
      <c r="J292" s="19" t="s">
        <v>3123</v>
      </c>
      <c r="K292" s="19" t="s">
        <v>6982</v>
      </c>
      <c r="L292" s="163" t="s">
        <v>6982</v>
      </c>
      <c r="M292" s="19" t="s">
        <v>2530</v>
      </c>
      <c r="N292" s="19" t="s">
        <v>2311</v>
      </c>
      <c r="O292" s="19"/>
      <c r="P292" s="20" t="s">
        <v>6790</v>
      </c>
      <c r="Q292" s="20"/>
      <c r="R292" s="19" t="s">
        <v>91</v>
      </c>
      <c r="S292" s="146">
        <v>0</v>
      </c>
      <c r="T292" s="19" t="s">
        <v>7779</v>
      </c>
      <c r="U292" s="19" t="s">
        <v>7784</v>
      </c>
      <c r="V292" t="s">
        <v>92</v>
      </c>
    </row>
    <row r="293" spans="1:22" x14ac:dyDescent="0.25">
      <c r="A293" t="s">
        <v>56</v>
      </c>
      <c r="B293" s="185">
        <v>17</v>
      </c>
      <c r="C293" s="8">
        <v>159</v>
      </c>
      <c r="D293" s="11" t="s">
        <v>7819</v>
      </c>
      <c r="E293" s="11" t="s">
        <v>44</v>
      </c>
      <c r="F293" s="11" t="s">
        <v>54</v>
      </c>
      <c r="G293" s="11" t="s">
        <v>56</v>
      </c>
      <c r="H293" s="11"/>
      <c r="I293" s="145" t="s">
        <v>147</v>
      </c>
      <c r="J293" s="19" t="s">
        <v>1492</v>
      </c>
      <c r="K293" s="19" t="s">
        <v>7338</v>
      </c>
      <c r="L293" s="148" t="s">
        <v>1704</v>
      </c>
      <c r="M293" s="145" t="s">
        <v>373</v>
      </c>
      <c r="N293" s="145" t="s">
        <v>374</v>
      </c>
      <c r="O293" s="148" t="s">
        <v>1882</v>
      </c>
      <c r="P293" s="19" t="s">
        <v>6790</v>
      </c>
      <c r="Q293" s="19"/>
      <c r="R293" s="19" t="s">
        <v>6769</v>
      </c>
      <c r="S293" s="146">
        <v>0</v>
      </c>
      <c r="T293" s="19" t="s">
        <v>7779</v>
      </c>
      <c r="U293" s="19" t="s">
        <v>7784</v>
      </c>
      <c r="V293" t="s">
        <v>140</v>
      </c>
    </row>
    <row r="294" spans="1:22" x14ac:dyDescent="0.25">
      <c r="A294" t="s">
        <v>56</v>
      </c>
      <c r="B294" s="185">
        <v>18</v>
      </c>
      <c r="C294" s="8">
        <v>160</v>
      </c>
      <c r="D294" s="11" t="s">
        <v>7819</v>
      </c>
      <c r="E294" s="11" t="s">
        <v>44</v>
      </c>
      <c r="F294" s="11" t="s">
        <v>54</v>
      </c>
      <c r="G294" s="11" t="s">
        <v>56</v>
      </c>
      <c r="H294" s="11"/>
      <c r="I294" s="19" t="s">
        <v>2108</v>
      </c>
      <c r="J294" s="19" t="s">
        <v>2721</v>
      </c>
      <c r="K294" s="19" t="s">
        <v>7342</v>
      </c>
      <c r="L294" s="163" t="s">
        <v>6983</v>
      </c>
      <c r="M294" s="19" t="s">
        <v>2531</v>
      </c>
      <c r="N294" s="19" t="s">
        <v>2312</v>
      </c>
      <c r="O294" s="19"/>
      <c r="P294" s="19" t="s">
        <v>6790</v>
      </c>
      <c r="Q294" s="19"/>
      <c r="R294" s="19" t="s">
        <v>6769</v>
      </c>
      <c r="S294" s="146">
        <v>0</v>
      </c>
      <c r="T294" s="19" t="s">
        <v>7779</v>
      </c>
      <c r="U294" s="19" t="s">
        <v>7784</v>
      </c>
      <c r="V294" t="s">
        <v>139</v>
      </c>
    </row>
    <row r="295" spans="1:22" x14ac:dyDescent="0.25">
      <c r="A295" t="s">
        <v>56</v>
      </c>
      <c r="B295" s="185">
        <v>19</v>
      </c>
      <c r="C295" s="8">
        <v>161</v>
      </c>
      <c r="D295" s="11" t="s">
        <v>7819</v>
      </c>
      <c r="E295" s="11" t="s">
        <v>44</v>
      </c>
      <c r="F295" s="11" t="s">
        <v>54</v>
      </c>
      <c r="G295" s="11" t="s">
        <v>56</v>
      </c>
      <c r="H295" s="11"/>
      <c r="I295" s="19" t="s">
        <v>2109</v>
      </c>
      <c r="J295" s="20" t="s">
        <v>2724</v>
      </c>
      <c r="K295" s="19" t="s">
        <v>7343</v>
      </c>
      <c r="L295" s="163" t="s">
        <v>6984</v>
      </c>
      <c r="M295" s="19" t="s">
        <v>2532</v>
      </c>
      <c r="N295" s="19" t="s">
        <v>2313</v>
      </c>
      <c r="O295" s="19"/>
      <c r="P295" s="19" t="s">
        <v>6790</v>
      </c>
      <c r="Q295" s="19"/>
      <c r="R295" s="19" t="s">
        <v>91</v>
      </c>
      <c r="S295" s="146">
        <v>0</v>
      </c>
      <c r="T295" s="19" t="s">
        <v>7779</v>
      </c>
      <c r="U295" s="19" t="s">
        <v>7784</v>
      </c>
      <c r="V295" t="s">
        <v>91</v>
      </c>
    </row>
    <row r="296" spans="1:22" ht="16.5" x14ac:dyDescent="0.25">
      <c r="A296" t="s">
        <v>56</v>
      </c>
      <c r="B296" s="185">
        <v>20</v>
      </c>
      <c r="C296" s="8">
        <v>163</v>
      </c>
      <c r="D296" s="11" t="s">
        <v>7819</v>
      </c>
      <c r="E296" s="11" t="s">
        <v>44</v>
      </c>
      <c r="F296" s="11" t="s">
        <v>54</v>
      </c>
      <c r="G296" s="11" t="s">
        <v>56</v>
      </c>
      <c r="H296" s="11"/>
      <c r="I296" s="19" t="s">
        <v>2111</v>
      </c>
      <c r="J296" s="19" t="s">
        <v>8526</v>
      </c>
      <c r="K296" s="19" t="s">
        <v>7339</v>
      </c>
      <c r="L296" s="163" t="s">
        <v>6985</v>
      </c>
      <c r="M296" s="19" t="s">
        <v>2534</v>
      </c>
      <c r="N296" s="19" t="s">
        <v>2315</v>
      </c>
      <c r="O296" s="19"/>
      <c r="P296" s="19" t="s">
        <v>6790</v>
      </c>
      <c r="Q296" s="19"/>
      <c r="R296" s="19" t="s">
        <v>6769</v>
      </c>
      <c r="S296" s="146">
        <v>0</v>
      </c>
      <c r="T296" s="19" t="s">
        <v>7779</v>
      </c>
      <c r="U296" s="19" t="s">
        <v>7784</v>
      </c>
      <c r="V296" t="s">
        <v>1828</v>
      </c>
    </row>
    <row r="297" spans="1:22" x14ac:dyDescent="0.25">
      <c r="A297" t="s">
        <v>56</v>
      </c>
      <c r="B297" s="185">
        <v>21</v>
      </c>
      <c r="C297" s="8">
        <v>164</v>
      </c>
      <c r="D297" s="11" t="s">
        <v>7819</v>
      </c>
      <c r="E297" s="11" t="s">
        <v>44</v>
      </c>
      <c r="F297" s="11" t="s">
        <v>54</v>
      </c>
      <c r="G297" s="11" t="s">
        <v>56</v>
      </c>
      <c r="H297" s="11"/>
      <c r="I297" s="19" t="s">
        <v>2112</v>
      </c>
      <c r="J297" s="19" t="s">
        <v>2728</v>
      </c>
      <c r="K297" s="19" t="s">
        <v>7329</v>
      </c>
      <c r="L297" s="163" t="s">
        <v>6986</v>
      </c>
      <c r="M297" s="19" t="s">
        <v>2535</v>
      </c>
      <c r="N297" s="19" t="s">
        <v>2316</v>
      </c>
      <c r="O297" s="19"/>
      <c r="P297" s="19" t="s">
        <v>6790</v>
      </c>
      <c r="Q297" s="19"/>
      <c r="R297" s="19" t="s">
        <v>6769</v>
      </c>
      <c r="S297" s="146">
        <v>0</v>
      </c>
      <c r="T297" s="19" t="s">
        <v>7779</v>
      </c>
      <c r="U297" s="19" t="s">
        <v>7784</v>
      </c>
      <c r="V297" t="s">
        <v>164</v>
      </c>
    </row>
    <row r="298" spans="1:22" x14ac:dyDescent="0.25">
      <c r="A298" t="s">
        <v>56</v>
      </c>
      <c r="B298" s="185">
        <v>22</v>
      </c>
      <c r="C298" s="8">
        <v>165</v>
      </c>
      <c r="D298" s="11" t="s">
        <v>7819</v>
      </c>
      <c r="E298" s="11" t="s">
        <v>44</v>
      </c>
      <c r="F298" s="11" t="s">
        <v>54</v>
      </c>
      <c r="G298" s="11" t="s">
        <v>56</v>
      </c>
      <c r="H298" s="11"/>
      <c r="I298" s="19" t="s">
        <v>2113</v>
      </c>
      <c r="J298" s="19" t="s">
        <v>2317</v>
      </c>
      <c r="K298" s="19" t="s">
        <v>7344</v>
      </c>
      <c r="L298" s="163" t="s">
        <v>6987</v>
      </c>
      <c r="M298" s="19" t="s">
        <v>2536</v>
      </c>
      <c r="N298" s="19" t="s">
        <v>2317</v>
      </c>
      <c r="O298" s="19"/>
      <c r="P298" s="19" t="s">
        <v>6790</v>
      </c>
      <c r="Q298" s="19"/>
      <c r="R298" s="19" t="s">
        <v>6769</v>
      </c>
      <c r="S298" s="146">
        <v>0</v>
      </c>
      <c r="T298" s="19" t="s">
        <v>7779</v>
      </c>
      <c r="U298" s="19" t="s">
        <v>7784</v>
      </c>
      <c r="V298" t="s">
        <v>100</v>
      </c>
    </row>
    <row r="299" spans="1:22" x14ac:dyDescent="0.25">
      <c r="A299" t="s">
        <v>56</v>
      </c>
      <c r="B299" s="185">
        <v>23</v>
      </c>
      <c r="C299" s="8">
        <v>166</v>
      </c>
      <c r="D299" s="11" t="s">
        <v>7819</v>
      </c>
      <c r="E299" s="11" t="s">
        <v>44</v>
      </c>
      <c r="F299" s="11" t="s">
        <v>54</v>
      </c>
      <c r="G299" s="11" t="s">
        <v>56</v>
      </c>
      <c r="H299" s="11"/>
      <c r="I299" s="19" t="s">
        <v>2114</v>
      </c>
      <c r="J299" s="19" t="s">
        <v>2725</v>
      </c>
      <c r="K299" s="19" t="s">
        <v>7345</v>
      </c>
      <c r="L299" s="163" t="s">
        <v>6988</v>
      </c>
      <c r="M299" s="19" t="s">
        <v>2537</v>
      </c>
      <c r="N299" s="19" t="s">
        <v>2318</v>
      </c>
      <c r="O299" s="19"/>
      <c r="P299" s="19" t="s">
        <v>6790</v>
      </c>
      <c r="Q299" s="19"/>
      <c r="R299" s="19" t="s">
        <v>6769</v>
      </c>
      <c r="S299" s="146">
        <v>0</v>
      </c>
      <c r="T299" s="19" t="s">
        <v>7779</v>
      </c>
      <c r="U299" s="19" t="s">
        <v>7784</v>
      </c>
      <c r="V299" t="s">
        <v>156</v>
      </c>
    </row>
    <row r="300" spans="1:22" x14ac:dyDescent="0.25">
      <c r="A300" t="s">
        <v>56</v>
      </c>
      <c r="B300" s="185">
        <v>24</v>
      </c>
      <c r="C300" s="8">
        <v>167</v>
      </c>
      <c r="D300" s="11" t="s">
        <v>7819</v>
      </c>
      <c r="E300" s="11" t="s">
        <v>44</v>
      </c>
      <c r="F300" s="11" t="s">
        <v>54</v>
      </c>
      <c r="G300" s="11" t="s">
        <v>56</v>
      </c>
      <c r="H300" s="11"/>
      <c r="I300" s="19" t="s">
        <v>2115</v>
      </c>
      <c r="J300" s="19" t="s">
        <v>2729</v>
      </c>
      <c r="K300" s="19" t="s">
        <v>7352</v>
      </c>
      <c r="L300" s="163" t="s">
        <v>6989</v>
      </c>
      <c r="M300" s="19" t="s">
        <v>2538</v>
      </c>
      <c r="N300" s="19" t="s">
        <v>2319</v>
      </c>
      <c r="O300" s="19"/>
      <c r="P300" s="19" t="s">
        <v>6790</v>
      </c>
      <c r="Q300" s="19"/>
      <c r="R300" s="19" t="s">
        <v>6769</v>
      </c>
      <c r="S300" s="146">
        <v>0</v>
      </c>
      <c r="T300" s="19" t="s">
        <v>7779</v>
      </c>
      <c r="U300" s="19" t="s">
        <v>7784</v>
      </c>
      <c r="V300" t="s">
        <v>100</v>
      </c>
    </row>
    <row r="301" spans="1:22" x14ac:dyDescent="0.25">
      <c r="A301" t="s">
        <v>56</v>
      </c>
      <c r="B301" s="185">
        <v>25</v>
      </c>
      <c r="C301" s="8">
        <v>170</v>
      </c>
      <c r="D301" s="11" t="s">
        <v>7819</v>
      </c>
      <c r="E301" s="11" t="s">
        <v>44</v>
      </c>
      <c r="F301" s="11" t="s">
        <v>54</v>
      </c>
      <c r="G301" s="11" t="s">
        <v>56</v>
      </c>
      <c r="H301" s="11"/>
      <c r="I301" s="19" t="s">
        <v>2118</v>
      </c>
      <c r="J301" s="19" t="s">
        <v>2730</v>
      </c>
      <c r="K301" s="19" t="s">
        <v>7340</v>
      </c>
      <c r="L301" s="163" t="s">
        <v>6990</v>
      </c>
      <c r="M301" s="19" t="s">
        <v>2541</v>
      </c>
      <c r="N301" s="19" t="s">
        <v>2322</v>
      </c>
      <c r="O301" s="19"/>
      <c r="P301" s="19" t="s">
        <v>2908</v>
      </c>
      <c r="Q301" s="19" t="s">
        <v>6789</v>
      </c>
      <c r="R301" s="19" t="s">
        <v>91</v>
      </c>
      <c r="S301" s="146">
        <v>0</v>
      </c>
      <c r="T301" s="19" t="s">
        <v>7779</v>
      </c>
      <c r="U301" s="19" t="s">
        <v>7784</v>
      </c>
      <c r="V301" t="s">
        <v>92</v>
      </c>
    </row>
    <row r="302" spans="1:22" x14ac:dyDescent="0.25">
      <c r="A302" t="s">
        <v>56</v>
      </c>
      <c r="B302" s="185">
        <v>26</v>
      </c>
      <c r="C302" s="8">
        <v>171</v>
      </c>
      <c r="D302" s="11" t="s">
        <v>7819</v>
      </c>
      <c r="E302" s="11" t="s">
        <v>44</v>
      </c>
      <c r="F302" s="11" t="s">
        <v>54</v>
      </c>
      <c r="G302" s="11" t="s">
        <v>56</v>
      </c>
      <c r="H302" s="11"/>
      <c r="I302" s="19" t="s">
        <v>2119</v>
      </c>
      <c r="J302" s="19" t="s">
        <v>2731</v>
      </c>
      <c r="K302" s="19" t="s">
        <v>7330</v>
      </c>
      <c r="L302" s="163" t="s">
        <v>6991</v>
      </c>
      <c r="M302" s="19" t="s">
        <v>2542</v>
      </c>
      <c r="N302" s="19" t="s">
        <v>2323</v>
      </c>
      <c r="O302" s="19"/>
      <c r="P302" s="19" t="s">
        <v>6790</v>
      </c>
      <c r="Q302" s="19"/>
      <c r="R302" s="19" t="s">
        <v>6769</v>
      </c>
      <c r="S302" s="146">
        <v>0</v>
      </c>
      <c r="T302" s="19" t="s">
        <v>7779</v>
      </c>
      <c r="U302" s="19" t="s">
        <v>7784</v>
      </c>
      <c r="V302" t="s">
        <v>156</v>
      </c>
    </row>
    <row r="303" spans="1:22" x14ac:dyDescent="0.25">
      <c r="A303" t="s">
        <v>56</v>
      </c>
      <c r="B303" s="185">
        <v>27</v>
      </c>
      <c r="C303" s="8">
        <v>172</v>
      </c>
      <c r="D303" s="11" t="s">
        <v>7819</v>
      </c>
      <c r="E303" s="11" t="s">
        <v>44</v>
      </c>
      <c r="F303" s="11" t="s">
        <v>54</v>
      </c>
      <c r="G303" s="11" t="s">
        <v>56</v>
      </c>
      <c r="H303" s="11"/>
      <c r="I303" s="19" t="s">
        <v>2120</v>
      </c>
      <c r="J303" s="19" t="s">
        <v>2722</v>
      </c>
      <c r="K303" s="19" t="s">
        <v>7331</v>
      </c>
      <c r="L303" s="163" t="s">
        <v>6992</v>
      </c>
      <c r="M303" s="19" t="s">
        <v>2543</v>
      </c>
      <c r="N303" s="19" t="s">
        <v>2324</v>
      </c>
      <c r="O303" s="19"/>
      <c r="P303" s="19" t="s">
        <v>6790</v>
      </c>
      <c r="Q303" s="19"/>
      <c r="R303" s="19" t="s">
        <v>6769</v>
      </c>
      <c r="S303" s="146">
        <v>0</v>
      </c>
      <c r="T303" s="19" t="s">
        <v>7779</v>
      </c>
      <c r="U303" s="19" t="s">
        <v>7784</v>
      </c>
      <c r="V303" t="s">
        <v>139</v>
      </c>
    </row>
    <row r="304" spans="1:22" x14ac:dyDescent="0.25">
      <c r="A304" t="s">
        <v>56</v>
      </c>
      <c r="B304" s="185">
        <v>28</v>
      </c>
      <c r="C304" s="8">
        <v>173</v>
      </c>
      <c r="D304" s="11" t="s">
        <v>7819</v>
      </c>
      <c r="E304" s="11" t="s">
        <v>44</v>
      </c>
      <c r="F304" s="11" t="s">
        <v>54</v>
      </c>
      <c r="G304" s="11" t="s">
        <v>56</v>
      </c>
      <c r="H304" s="11"/>
      <c r="I304" s="19" t="s">
        <v>2121</v>
      </c>
      <c r="J304" s="19" t="s">
        <v>2723</v>
      </c>
      <c r="K304" s="19" t="s">
        <v>7332</v>
      </c>
      <c r="L304" s="163" t="s">
        <v>6993</v>
      </c>
      <c r="M304" s="19" t="s">
        <v>2544</v>
      </c>
      <c r="N304" s="19" t="s">
        <v>2325</v>
      </c>
      <c r="O304" s="19"/>
      <c r="P304" s="19" t="s">
        <v>6790</v>
      </c>
      <c r="Q304" s="19"/>
      <c r="R304" s="19" t="s">
        <v>6769</v>
      </c>
      <c r="S304" s="146">
        <v>0</v>
      </c>
      <c r="T304" s="19" t="s">
        <v>7779</v>
      </c>
      <c r="U304" s="19" t="s">
        <v>7784</v>
      </c>
      <c r="V304" t="s">
        <v>156</v>
      </c>
    </row>
    <row r="305" spans="1:23" x14ac:dyDescent="0.25">
      <c r="A305" t="s">
        <v>56</v>
      </c>
      <c r="B305" s="185">
        <v>29</v>
      </c>
      <c r="C305" s="8">
        <v>169</v>
      </c>
      <c r="D305" s="11" t="s">
        <v>7819</v>
      </c>
      <c r="E305" s="11" t="s">
        <v>44</v>
      </c>
      <c r="F305" s="11" t="s">
        <v>54</v>
      </c>
      <c r="G305" s="11" t="s">
        <v>56</v>
      </c>
      <c r="H305" s="11"/>
      <c r="I305" s="19" t="s">
        <v>2117</v>
      </c>
      <c r="J305" s="19" t="s">
        <v>6806</v>
      </c>
      <c r="K305" s="19" t="s">
        <v>7346</v>
      </c>
      <c r="L305" s="19" t="s">
        <v>6994</v>
      </c>
      <c r="M305" s="19" t="s">
        <v>2540</v>
      </c>
      <c r="N305" s="19" t="s">
        <v>2321</v>
      </c>
      <c r="O305" s="19"/>
      <c r="P305" s="19" t="s">
        <v>6805</v>
      </c>
      <c r="Q305" s="19" t="s">
        <v>6789</v>
      </c>
      <c r="R305" s="19" t="s">
        <v>92</v>
      </c>
      <c r="S305" s="146">
        <v>0</v>
      </c>
      <c r="T305" s="19" t="s">
        <v>7779</v>
      </c>
      <c r="U305" s="19" t="s">
        <v>7784</v>
      </c>
      <c r="V305" t="s">
        <v>92</v>
      </c>
    </row>
    <row r="306" spans="1:23" x14ac:dyDescent="0.25">
      <c r="A306" t="s">
        <v>56</v>
      </c>
      <c r="B306" s="185">
        <v>30</v>
      </c>
      <c r="C306" s="8">
        <v>168</v>
      </c>
      <c r="D306" s="11" t="s">
        <v>7819</v>
      </c>
      <c r="E306" s="11" t="s">
        <v>44</v>
      </c>
      <c r="F306" s="11" t="s">
        <v>54</v>
      </c>
      <c r="G306" s="11" t="s">
        <v>56</v>
      </c>
      <c r="H306" s="11"/>
      <c r="I306" s="19" t="s">
        <v>2116</v>
      </c>
      <c r="J306" s="19" t="s">
        <v>2733</v>
      </c>
      <c r="K306" s="19" t="s">
        <v>7347</v>
      </c>
      <c r="L306" s="163" t="s">
        <v>6995</v>
      </c>
      <c r="M306" s="19" t="s">
        <v>2539</v>
      </c>
      <c r="N306" s="19" t="s">
        <v>2320</v>
      </c>
      <c r="O306" s="19"/>
      <c r="P306" s="19" t="s">
        <v>6790</v>
      </c>
      <c r="Q306" s="19"/>
      <c r="R306" s="19" t="s">
        <v>6770</v>
      </c>
      <c r="S306" s="146">
        <v>0</v>
      </c>
      <c r="T306" s="19" t="s">
        <v>7779</v>
      </c>
      <c r="U306" s="19" t="s">
        <v>7784</v>
      </c>
      <c r="V306" t="s">
        <v>6772</v>
      </c>
    </row>
    <row r="307" spans="1:23" x14ac:dyDescent="0.25">
      <c r="A307" t="s">
        <v>56</v>
      </c>
      <c r="B307" s="185">
        <v>31</v>
      </c>
      <c r="C307" s="8">
        <v>162</v>
      </c>
      <c r="D307" s="11" t="s">
        <v>7819</v>
      </c>
      <c r="E307" s="11" t="s">
        <v>44</v>
      </c>
      <c r="F307" s="11" t="s">
        <v>54</v>
      </c>
      <c r="G307" s="11" t="s">
        <v>56</v>
      </c>
      <c r="H307" s="11"/>
      <c r="I307" s="19" t="s">
        <v>2110</v>
      </c>
      <c r="J307" s="19" t="s">
        <v>2314</v>
      </c>
      <c r="K307" s="19" t="s">
        <v>7333</v>
      </c>
      <c r="L307" s="163" t="s">
        <v>6996</v>
      </c>
      <c r="M307" s="19" t="s">
        <v>2533</v>
      </c>
      <c r="N307" s="19" t="s">
        <v>2314</v>
      </c>
      <c r="O307" s="19"/>
      <c r="P307" s="19" t="s">
        <v>6790</v>
      </c>
      <c r="Q307" s="19"/>
      <c r="R307" s="19" t="s">
        <v>91</v>
      </c>
      <c r="S307" s="146">
        <v>0</v>
      </c>
      <c r="T307" s="19" t="s">
        <v>7779</v>
      </c>
      <c r="U307" s="19" t="s">
        <v>7784</v>
      </c>
      <c r="V307" t="s">
        <v>2488</v>
      </c>
      <c r="W307" t="s">
        <v>8523</v>
      </c>
    </row>
    <row r="308" spans="1:23" x14ac:dyDescent="0.25">
      <c r="A308" t="s">
        <v>56</v>
      </c>
      <c r="B308" s="185">
        <v>32</v>
      </c>
      <c r="C308" s="8">
        <v>181</v>
      </c>
      <c r="D308" s="11" t="s">
        <v>7819</v>
      </c>
      <c r="E308" s="11" t="s">
        <v>44</v>
      </c>
      <c r="F308" s="11" t="s">
        <v>54</v>
      </c>
      <c r="G308" s="11" t="s">
        <v>56</v>
      </c>
      <c r="H308" s="11"/>
      <c r="I308" s="145" t="s">
        <v>151</v>
      </c>
      <c r="J308" s="19" t="s">
        <v>1494</v>
      </c>
      <c r="K308" s="19" t="s">
        <v>7348</v>
      </c>
      <c r="L308" s="148" t="s">
        <v>6997</v>
      </c>
      <c r="M308" s="145" t="s">
        <v>381</v>
      </c>
      <c r="N308" s="145" t="s">
        <v>382</v>
      </c>
      <c r="O308" s="148" t="s">
        <v>1886</v>
      </c>
      <c r="P308" s="19" t="s">
        <v>2912</v>
      </c>
      <c r="Q308" s="19" t="s">
        <v>6789</v>
      </c>
      <c r="R308" s="145" t="s">
        <v>91</v>
      </c>
      <c r="S308" s="146">
        <v>0</v>
      </c>
      <c r="T308" s="19" t="s">
        <v>7779</v>
      </c>
      <c r="U308" s="19" t="s">
        <v>7784</v>
      </c>
      <c r="V308" t="s">
        <v>92</v>
      </c>
    </row>
    <row r="309" spans="1:23" x14ac:dyDescent="0.25">
      <c r="A309" t="s">
        <v>56</v>
      </c>
      <c r="B309" s="185">
        <v>33</v>
      </c>
      <c r="C309" s="8">
        <v>182</v>
      </c>
      <c r="D309" s="11" t="s">
        <v>7819</v>
      </c>
      <c r="E309" s="11" t="s">
        <v>44</v>
      </c>
      <c r="F309" s="11" t="s">
        <v>54</v>
      </c>
      <c r="G309" s="11" t="s">
        <v>56</v>
      </c>
      <c r="H309" s="11"/>
      <c r="I309" s="19" t="s">
        <v>2125</v>
      </c>
      <c r="J309" s="19" t="s">
        <v>2732</v>
      </c>
      <c r="K309" s="19" t="s">
        <v>1764</v>
      </c>
      <c r="L309" s="163" t="s">
        <v>6998</v>
      </c>
      <c r="M309" s="19" t="s">
        <v>2548</v>
      </c>
      <c r="N309" s="19" t="s">
        <v>509</v>
      </c>
      <c r="O309" s="19"/>
      <c r="P309" s="19" t="s">
        <v>6790</v>
      </c>
      <c r="Q309" s="19"/>
      <c r="R309" s="19" t="s">
        <v>6769</v>
      </c>
      <c r="S309" s="146">
        <v>0</v>
      </c>
      <c r="T309" s="19" t="s">
        <v>7779</v>
      </c>
      <c r="U309" s="19" t="s">
        <v>7784</v>
      </c>
      <c r="V309" t="s">
        <v>156</v>
      </c>
    </row>
    <row r="310" spans="1:23" x14ac:dyDescent="0.25">
      <c r="A310" t="s">
        <v>56</v>
      </c>
      <c r="B310" s="185">
        <v>34</v>
      </c>
      <c r="C310" s="8">
        <v>179</v>
      </c>
      <c r="D310" s="11" t="s">
        <v>7819</v>
      </c>
      <c r="E310" s="11" t="s">
        <v>44</v>
      </c>
      <c r="F310" s="11" t="s">
        <v>54</v>
      </c>
      <c r="G310" s="11" t="s">
        <v>56</v>
      </c>
      <c r="H310" s="11"/>
      <c r="I310" s="19" t="s">
        <v>2124</v>
      </c>
      <c r="J310" s="19" t="s">
        <v>2726</v>
      </c>
      <c r="K310" s="19" t="s">
        <v>7349</v>
      </c>
      <c r="L310" s="163" t="s">
        <v>6999</v>
      </c>
      <c r="M310" s="19" t="s">
        <v>2547</v>
      </c>
      <c r="N310" s="19" t="s">
        <v>2328</v>
      </c>
      <c r="O310" s="19"/>
      <c r="P310" s="19" t="s">
        <v>6790</v>
      </c>
      <c r="Q310" s="19"/>
      <c r="R310" s="19" t="s">
        <v>6769</v>
      </c>
      <c r="S310" s="146">
        <v>0</v>
      </c>
      <c r="T310" s="19" t="s">
        <v>7779</v>
      </c>
      <c r="U310" s="19" t="s">
        <v>7784</v>
      </c>
      <c r="V310" t="s">
        <v>156</v>
      </c>
    </row>
    <row r="311" spans="1:23" x14ac:dyDescent="0.25">
      <c r="A311" t="s">
        <v>56</v>
      </c>
      <c r="B311" s="185">
        <v>36</v>
      </c>
      <c r="C311" s="8">
        <v>175</v>
      </c>
      <c r="D311" s="11" t="s">
        <v>7819</v>
      </c>
      <c r="E311" s="11" t="s">
        <v>44</v>
      </c>
      <c r="F311" s="11" t="s">
        <v>54</v>
      </c>
      <c r="G311" s="11" t="s">
        <v>56</v>
      </c>
      <c r="H311" s="11"/>
      <c r="I311" s="19" t="s">
        <v>2122</v>
      </c>
      <c r="J311" s="19" t="s">
        <v>3125</v>
      </c>
      <c r="K311" s="19" t="s">
        <v>7351</v>
      </c>
      <c r="L311" s="163" t="s">
        <v>7001</v>
      </c>
      <c r="M311" s="19" t="s">
        <v>2545</v>
      </c>
      <c r="N311" s="19" t="s">
        <v>2326</v>
      </c>
      <c r="O311" s="19"/>
      <c r="P311" s="19" t="s">
        <v>6790</v>
      </c>
      <c r="Q311" s="19"/>
      <c r="R311" s="19" t="s">
        <v>91</v>
      </c>
      <c r="S311" s="146">
        <v>0</v>
      </c>
      <c r="T311" s="19" t="s">
        <v>7779</v>
      </c>
      <c r="U311" s="19" t="s">
        <v>7784</v>
      </c>
      <c r="V311" t="s">
        <v>91</v>
      </c>
    </row>
    <row r="312" spans="1:23" x14ac:dyDescent="0.25">
      <c r="A312" t="s">
        <v>56</v>
      </c>
      <c r="B312" s="185">
        <v>37</v>
      </c>
      <c r="C312" s="8">
        <v>176</v>
      </c>
      <c r="D312" s="11" t="s">
        <v>7819</v>
      </c>
      <c r="E312" s="11" t="s">
        <v>44</v>
      </c>
      <c r="F312" s="11" t="s">
        <v>54</v>
      </c>
      <c r="G312" s="11" t="s">
        <v>56</v>
      </c>
      <c r="H312" s="11"/>
      <c r="I312" s="145" t="s">
        <v>149</v>
      </c>
      <c r="J312" s="19" t="s">
        <v>1706</v>
      </c>
      <c r="K312" s="19" t="s">
        <v>7334</v>
      </c>
      <c r="L312" s="145" t="s">
        <v>1707</v>
      </c>
      <c r="M312" s="145" t="s">
        <v>377</v>
      </c>
      <c r="N312" s="145" t="s">
        <v>378</v>
      </c>
      <c r="O312" s="145" t="s">
        <v>1884</v>
      </c>
      <c r="P312" s="19" t="s">
        <v>6790</v>
      </c>
      <c r="Q312" s="19"/>
      <c r="R312" s="19" t="s">
        <v>6769</v>
      </c>
      <c r="S312" s="146">
        <v>0</v>
      </c>
      <c r="T312" s="19" t="s">
        <v>7779</v>
      </c>
      <c r="U312" s="19" t="s">
        <v>7784</v>
      </c>
      <c r="V312" t="s">
        <v>139</v>
      </c>
    </row>
    <row r="313" spans="1:23" x14ac:dyDescent="0.25">
      <c r="A313" t="s">
        <v>56</v>
      </c>
      <c r="B313" s="185">
        <v>38</v>
      </c>
      <c r="C313" s="8">
        <v>180</v>
      </c>
      <c r="D313" s="11" t="s">
        <v>7819</v>
      </c>
      <c r="E313" s="11" t="s">
        <v>44</v>
      </c>
      <c r="F313" s="11" t="s">
        <v>54</v>
      </c>
      <c r="G313" s="11" t="s">
        <v>56</v>
      </c>
      <c r="H313" s="11"/>
      <c r="I313" s="145" t="s">
        <v>152</v>
      </c>
      <c r="J313" s="19" t="s">
        <v>1440</v>
      </c>
      <c r="K313" s="19" t="s">
        <v>1709</v>
      </c>
      <c r="L313" s="148" t="s">
        <v>1709</v>
      </c>
      <c r="M313" s="145" t="s">
        <v>383</v>
      </c>
      <c r="N313" s="145" t="s">
        <v>384</v>
      </c>
      <c r="O313" s="148" t="s">
        <v>1887</v>
      </c>
      <c r="P313" s="19" t="s">
        <v>6790</v>
      </c>
      <c r="Q313" s="19"/>
      <c r="R313" s="145" t="s">
        <v>91</v>
      </c>
      <c r="S313" s="146">
        <v>0</v>
      </c>
      <c r="T313" s="19" t="s">
        <v>7779</v>
      </c>
      <c r="U313" s="19" t="s">
        <v>7784</v>
      </c>
      <c r="V313" t="s">
        <v>91</v>
      </c>
    </row>
    <row r="314" spans="1:23" x14ac:dyDescent="0.25">
      <c r="A314" t="s">
        <v>55</v>
      </c>
      <c r="B314" s="185">
        <v>0</v>
      </c>
      <c r="C314" s="8">
        <v>130</v>
      </c>
      <c r="D314" s="11" t="s">
        <v>7811</v>
      </c>
      <c r="E314" s="11" t="s">
        <v>44</v>
      </c>
      <c r="F314" s="11" t="s">
        <v>54</v>
      </c>
      <c r="G314" s="11" t="s">
        <v>55</v>
      </c>
      <c r="H314" s="11"/>
      <c r="I314" s="145" t="s">
        <v>7906</v>
      </c>
      <c r="J314" s="19" t="s">
        <v>1859</v>
      </c>
      <c r="K314" s="19" t="s">
        <v>7355</v>
      </c>
      <c r="L314" s="145" t="s">
        <v>1683</v>
      </c>
      <c r="M314" s="145" t="s">
        <v>322</v>
      </c>
      <c r="N314" s="145" t="s">
        <v>350</v>
      </c>
      <c r="O314" s="145" t="s">
        <v>2020</v>
      </c>
      <c r="P314" s="19" t="s">
        <v>6790</v>
      </c>
      <c r="Q314" s="19"/>
      <c r="R314" t="s">
        <v>6770</v>
      </c>
      <c r="S314" s="8" t="s">
        <v>7778</v>
      </c>
      <c r="T314" t="s">
        <v>7780</v>
      </c>
      <c r="U314" t="s">
        <v>7783</v>
      </c>
      <c r="V314" t="s">
        <v>100</v>
      </c>
    </row>
    <row r="315" spans="1:23" x14ac:dyDescent="0.25">
      <c r="A315" t="s">
        <v>55</v>
      </c>
      <c r="B315" s="185">
        <v>1</v>
      </c>
      <c r="C315" s="8">
        <v>131</v>
      </c>
      <c r="D315" s="11" t="s">
        <v>7811</v>
      </c>
      <c r="E315" s="11" t="s">
        <v>44</v>
      </c>
      <c r="F315" s="11" t="s">
        <v>54</v>
      </c>
      <c r="G315" s="11" t="s">
        <v>55</v>
      </c>
      <c r="H315" s="11"/>
      <c r="I315" s="145" t="s">
        <v>7907</v>
      </c>
      <c r="J315" s="19" t="s">
        <v>1489</v>
      </c>
      <c r="K315" s="19" t="s">
        <v>7341</v>
      </c>
      <c r="L315" s="148" t="s">
        <v>7004</v>
      </c>
      <c r="M315" s="145" t="s">
        <v>351</v>
      </c>
      <c r="N315" s="145" t="s">
        <v>352</v>
      </c>
      <c r="O315" s="145" t="s">
        <v>1875</v>
      </c>
      <c r="P315" s="19" t="s">
        <v>2913</v>
      </c>
      <c r="Q315" s="19" t="s">
        <v>6788</v>
      </c>
      <c r="R315" s="145" t="s">
        <v>91</v>
      </c>
      <c r="S315" s="146">
        <v>2</v>
      </c>
      <c r="T315" s="19" t="s">
        <v>7780</v>
      </c>
      <c r="U315" s="19" t="s">
        <v>7783</v>
      </c>
      <c r="V315" t="s">
        <v>92</v>
      </c>
    </row>
    <row r="316" spans="1:23" x14ac:dyDescent="0.25">
      <c r="A316" t="s">
        <v>55</v>
      </c>
      <c r="B316" s="185">
        <v>2</v>
      </c>
      <c r="C316" s="8">
        <v>133</v>
      </c>
      <c r="D316" s="11" t="s">
        <v>7811</v>
      </c>
      <c r="E316" s="11" t="s">
        <v>44</v>
      </c>
      <c r="F316" s="11" t="s">
        <v>54</v>
      </c>
      <c r="G316" s="11" t="s">
        <v>55</v>
      </c>
      <c r="H316" s="11"/>
      <c r="I316" s="145" t="s">
        <v>7908</v>
      </c>
      <c r="J316" s="19" t="s">
        <v>8128</v>
      </c>
      <c r="K316" s="19" t="s">
        <v>1695</v>
      </c>
      <c r="L316" s="145" t="s">
        <v>1695</v>
      </c>
      <c r="M316" t="s">
        <v>7909</v>
      </c>
      <c r="N316" s="145" t="s">
        <v>356</v>
      </c>
      <c r="O316" s="145" t="s">
        <v>1695</v>
      </c>
      <c r="P316" s="19" t="s">
        <v>6790</v>
      </c>
      <c r="Q316" s="19"/>
      <c r="R316" s="145" t="s">
        <v>91</v>
      </c>
      <c r="S316" s="146">
        <v>2</v>
      </c>
      <c r="T316" s="19" t="s">
        <v>7779</v>
      </c>
      <c r="U316" s="19" t="s">
        <v>7783</v>
      </c>
      <c r="V316" t="s">
        <v>91</v>
      </c>
    </row>
    <row r="317" spans="1:23" x14ac:dyDescent="0.25">
      <c r="A317" t="s">
        <v>55</v>
      </c>
      <c r="B317" s="185">
        <v>4</v>
      </c>
      <c r="C317" s="8">
        <v>134</v>
      </c>
      <c r="D317" s="11" t="s">
        <v>7811</v>
      </c>
      <c r="E317" s="11" t="s">
        <v>44</v>
      </c>
      <c r="F317" s="11" t="s">
        <v>54</v>
      </c>
      <c r="G317" s="11" t="s">
        <v>55</v>
      </c>
      <c r="H317" s="11"/>
      <c r="I317" s="145" t="s">
        <v>7922</v>
      </c>
      <c r="J317" s="19" t="s">
        <v>1440</v>
      </c>
      <c r="K317" s="19" t="s">
        <v>7365</v>
      </c>
      <c r="L317" s="148" t="s">
        <v>1709</v>
      </c>
      <c r="M317" s="145" t="s">
        <v>7923</v>
      </c>
      <c r="N317" s="145" t="s">
        <v>358</v>
      </c>
      <c r="O317" s="145" t="s">
        <v>2034</v>
      </c>
      <c r="P317" s="19" t="s">
        <v>6790</v>
      </c>
      <c r="Q317" s="19"/>
      <c r="R317" s="145" t="s">
        <v>91</v>
      </c>
      <c r="S317" s="146">
        <v>0</v>
      </c>
      <c r="T317" s="19" t="s">
        <v>7779</v>
      </c>
      <c r="U317" s="19" t="s">
        <v>7784</v>
      </c>
      <c r="V317" t="s">
        <v>91</v>
      </c>
    </row>
    <row r="318" spans="1:23" x14ac:dyDescent="0.25">
      <c r="A318" t="s">
        <v>55</v>
      </c>
      <c r="B318" s="185">
        <v>5</v>
      </c>
      <c r="C318" s="8">
        <v>136</v>
      </c>
      <c r="D318" s="11" t="s">
        <v>7811</v>
      </c>
      <c r="E318" s="11" t="s">
        <v>44</v>
      </c>
      <c r="F318" s="11" t="s">
        <v>54</v>
      </c>
      <c r="G318" s="11" t="s">
        <v>55</v>
      </c>
      <c r="H318" s="11"/>
      <c r="I318" s="19" t="s">
        <v>7910</v>
      </c>
      <c r="J318" s="19" t="s">
        <v>8129</v>
      </c>
      <c r="K318" s="19" t="s">
        <v>7356</v>
      </c>
      <c r="L318" s="163" t="s">
        <v>7006</v>
      </c>
      <c r="M318" s="19" t="s">
        <v>7911</v>
      </c>
      <c r="N318" s="19" t="s">
        <v>2296</v>
      </c>
      <c r="O318" s="19"/>
      <c r="P318" s="19" t="s">
        <v>6790</v>
      </c>
      <c r="Q318" s="19"/>
      <c r="R318" s="19" t="s">
        <v>91</v>
      </c>
      <c r="S318" s="146">
        <v>0</v>
      </c>
      <c r="T318" s="19" t="s">
        <v>7779</v>
      </c>
      <c r="U318" s="19" t="s">
        <v>7784</v>
      </c>
      <c r="V318" t="s">
        <v>91</v>
      </c>
    </row>
    <row r="319" spans="1:23" x14ac:dyDescent="0.25">
      <c r="A319" t="s">
        <v>55</v>
      </c>
      <c r="B319" s="185">
        <v>6</v>
      </c>
      <c r="C319" s="8">
        <v>137</v>
      </c>
      <c r="D319" s="11" t="s">
        <v>7811</v>
      </c>
      <c r="E319" s="11" t="s">
        <v>44</v>
      </c>
      <c r="F319" s="11" t="s">
        <v>54</v>
      </c>
      <c r="G319" s="11" t="s">
        <v>55</v>
      </c>
      <c r="H319" s="11"/>
      <c r="I319" s="19" t="s">
        <v>7912</v>
      </c>
      <c r="J319" s="145" t="s">
        <v>8130</v>
      </c>
      <c r="K319" s="19" t="s">
        <v>7007</v>
      </c>
      <c r="L319" s="19" t="s">
        <v>7007</v>
      </c>
      <c r="M319" s="19" t="s">
        <v>7913</v>
      </c>
      <c r="N319" s="19"/>
      <c r="O319" s="19"/>
      <c r="P319" s="19" t="s">
        <v>6790</v>
      </c>
      <c r="Q319" s="19"/>
      <c r="R319" s="19" t="s">
        <v>91</v>
      </c>
      <c r="S319" s="146">
        <v>0</v>
      </c>
      <c r="T319" s="19" t="s">
        <v>7779</v>
      </c>
      <c r="U319" s="19" t="s">
        <v>7784</v>
      </c>
      <c r="V319" t="s">
        <v>91</v>
      </c>
    </row>
    <row r="320" spans="1:23" x14ac:dyDescent="0.25">
      <c r="A320" t="s">
        <v>55</v>
      </c>
      <c r="B320" s="185">
        <v>7</v>
      </c>
      <c r="C320" s="8">
        <v>138</v>
      </c>
      <c r="D320" s="11" t="s">
        <v>7811</v>
      </c>
      <c r="E320" s="11" t="s">
        <v>44</v>
      </c>
      <c r="F320" s="11" t="s">
        <v>54</v>
      </c>
      <c r="G320" s="11" t="s">
        <v>55</v>
      </c>
      <c r="H320" s="11"/>
      <c r="I320" s="19" t="s">
        <v>7914</v>
      </c>
      <c r="J320" s="145" t="s">
        <v>8131</v>
      </c>
      <c r="K320" s="19" t="s">
        <v>7008</v>
      </c>
      <c r="L320" s="163" t="s">
        <v>7008</v>
      </c>
      <c r="M320" s="19" t="s">
        <v>7915</v>
      </c>
      <c r="N320" s="19" t="s">
        <v>2297</v>
      </c>
      <c r="O320" s="19"/>
      <c r="P320" s="19" t="s">
        <v>6790</v>
      </c>
      <c r="Q320" s="19"/>
      <c r="R320" s="19" t="s">
        <v>91</v>
      </c>
      <c r="S320" s="146">
        <v>0</v>
      </c>
      <c r="T320" s="19" t="s">
        <v>7779</v>
      </c>
      <c r="U320" s="19" t="s">
        <v>7784</v>
      </c>
      <c r="V320" t="s">
        <v>91</v>
      </c>
    </row>
    <row r="321" spans="1:24" x14ac:dyDescent="0.25">
      <c r="A321" t="s">
        <v>55</v>
      </c>
      <c r="B321" s="185">
        <v>8</v>
      </c>
      <c r="C321" s="8">
        <v>139</v>
      </c>
      <c r="D321" s="11" t="s">
        <v>7811</v>
      </c>
      <c r="E321" s="11" t="s">
        <v>44</v>
      </c>
      <c r="F321" s="11" t="s">
        <v>54</v>
      </c>
      <c r="G321" s="11" t="s">
        <v>55</v>
      </c>
      <c r="H321" s="11"/>
      <c r="I321" s="19" t="s">
        <v>7920</v>
      </c>
      <c r="J321" s="145" t="s">
        <v>8132</v>
      </c>
      <c r="K321" s="19" t="s">
        <v>7363</v>
      </c>
      <c r="L321" s="163" t="s">
        <v>7016</v>
      </c>
      <c r="M321" s="19" t="s">
        <v>7921</v>
      </c>
      <c r="N321" s="19" t="s">
        <v>2298</v>
      </c>
      <c r="O321" s="19"/>
      <c r="P321" s="19" t="s">
        <v>6790</v>
      </c>
      <c r="Q321" s="19"/>
      <c r="R321" s="19" t="s">
        <v>6769</v>
      </c>
      <c r="S321" s="146">
        <v>0</v>
      </c>
      <c r="T321" s="19" t="s">
        <v>7779</v>
      </c>
      <c r="U321" s="19" t="s">
        <v>7784</v>
      </c>
      <c r="V321" t="s">
        <v>1418</v>
      </c>
    </row>
    <row r="322" spans="1:24" x14ac:dyDescent="0.25">
      <c r="A322" t="s">
        <v>55</v>
      </c>
      <c r="B322" s="185">
        <v>9</v>
      </c>
      <c r="C322" s="8">
        <v>132</v>
      </c>
      <c r="D322" s="11" t="s">
        <v>7811</v>
      </c>
      <c r="E322" s="11" t="s">
        <v>44</v>
      </c>
      <c r="F322" s="11" t="s">
        <v>54</v>
      </c>
      <c r="G322" s="11" t="s">
        <v>55</v>
      </c>
      <c r="H322" s="11"/>
      <c r="I322" s="19" t="s">
        <v>2090</v>
      </c>
      <c r="J322" s="19" t="s">
        <v>2874</v>
      </c>
      <c r="K322" s="19" t="s">
        <v>7362</v>
      </c>
      <c r="L322" s="163" t="s">
        <v>7015</v>
      </c>
      <c r="M322" s="19" t="s">
        <v>2513</v>
      </c>
      <c r="N322" s="19" t="s">
        <v>2295</v>
      </c>
      <c r="O322" s="19"/>
      <c r="P322" s="19" t="s">
        <v>6790</v>
      </c>
      <c r="Q322" s="19"/>
      <c r="R322" s="19" t="s">
        <v>6769</v>
      </c>
      <c r="S322" s="146">
        <v>0</v>
      </c>
      <c r="T322" s="19" t="s">
        <v>7779</v>
      </c>
      <c r="U322" s="19" t="s">
        <v>7784</v>
      </c>
      <c r="V322" t="s">
        <v>100</v>
      </c>
    </row>
    <row r="323" spans="1:24" x14ac:dyDescent="0.25">
      <c r="A323" t="s">
        <v>55</v>
      </c>
      <c r="B323" s="185">
        <v>10</v>
      </c>
      <c r="C323" s="8">
        <v>141</v>
      </c>
      <c r="D323" s="11" t="s">
        <v>7811</v>
      </c>
      <c r="E323" s="11" t="s">
        <v>44</v>
      </c>
      <c r="F323" s="11" t="s">
        <v>54</v>
      </c>
      <c r="G323" s="11" t="s">
        <v>55</v>
      </c>
      <c r="H323" s="11"/>
      <c r="I323" s="19" t="s">
        <v>2096</v>
      </c>
      <c r="J323" s="19" t="s">
        <v>2878</v>
      </c>
      <c r="K323" s="19" t="s">
        <v>7358</v>
      </c>
      <c r="L323" s="163" t="s">
        <v>7010</v>
      </c>
      <c r="M323" s="19" t="s">
        <v>2519</v>
      </c>
      <c r="N323" s="145" t="s">
        <v>2300</v>
      </c>
      <c r="O323" s="19"/>
      <c r="P323" s="19" t="s">
        <v>6790</v>
      </c>
      <c r="Q323" s="19"/>
      <c r="R323" s="19" t="s">
        <v>91</v>
      </c>
      <c r="S323" s="146">
        <v>0</v>
      </c>
      <c r="T323" s="19" t="s">
        <v>7779</v>
      </c>
      <c r="U323" s="19" t="s">
        <v>7784</v>
      </c>
      <c r="V323" t="s">
        <v>91</v>
      </c>
    </row>
    <row r="324" spans="1:24" x14ac:dyDescent="0.25">
      <c r="A324" t="s">
        <v>55</v>
      </c>
      <c r="B324" s="185">
        <v>11</v>
      </c>
      <c r="C324" s="8">
        <v>142</v>
      </c>
      <c r="D324" s="11" t="s">
        <v>7811</v>
      </c>
      <c r="E324" s="11" t="s">
        <v>44</v>
      </c>
      <c r="F324" s="11" t="s">
        <v>54</v>
      </c>
      <c r="G324" s="11" t="s">
        <v>55</v>
      </c>
      <c r="H324" s="11"/>
      <c r="I324" s="19" t="s">
        <v>2097</v>
      </c>
      <c r="J324" s="19" t="s">
        <v>2886</v>
      </c>
      <c r="K324" s="19" t="s">
        <v>7359</v>
      </c>
      <c r="L324" s="163" t="s">
        <v>7011</v>
      </c>
      <c r="M324" s="19" t="s">
        <v>2520</v>
      </c>
      <c r="N324" s="145" t="s">
        <v>2301</v>
      </c>
      <c r="O324" s="19"/>
      <c r="P324" s="19" t="s">
        <v>6790</v>
      </c>
      <c r="Q324" s="19"/>
      <c r="R324" s="19" t="s">
        <v>91</v>
      </c>
      <c r="S324" s="146">
        <v>0</v>
      </c>
      <c r="T324" s="19" t="s">
        <v>7779</v>
      </c>
      <c r="U324" s="19" t="s">
        <v>7784</v>
      </c>
      <c r="V324" t="s">
        <v>91</v>
      </c>
    </row>
    <row r="325" spans="1:24" x14ac:dyDescent="0.25">
      <c r="A325" t="s">
        <v>55</v>
      </c>
      <c r="B325" s="185">
        <v>12</v>
      </c>
      <c r="C325" s="8">
        <v>143</v>
      </c>
      <c r="D325" s="11" t="s">
        <v>7811</v>
      </c>
      <c r="E325" s="11" t="s">
        <v>44</v>
      </c>
      <c r="F325" s="11" t="s">
        <v>54</v>
      </c>
      <c r="G325" s="11" t="s">
        <v>55</v>
      </c>
      <c r="H325" s="11"/>
      <c r="I325" s="19" t="s">
        <v>2098</v>
      </c>
      <c r="J325" s="19" t="s">
        <v>2879</v>
      </c>
      <c r="K325" s="19" t="s">
        <v>7360</v>
      </c>
      <c r="L325" s="163" t="s">
        <v>7012</v>
      </c>
      <c r="M325" s="19" t="s">
        <v>2521</v>
      </c>
      <c r="N325" s="145" t="s">
        <v>2302</v>
      </c>
      <c r="O325" s="19"/>
      <c r="P325" s="19" t="s">
        <v>6790</v>
      </c>
      <c r="Q325" s="19"/>
      <c r="R325" s="19" t="s">
        <v>91</v>
      </c>
      <c r="S325" s="146">
        <v>0</v>
      </c>
      <c r="T325" s="19" t="s">
        <v>7779</v>
      </c>
      <c r="U325" s="19" t="s">
        <v>7784</v>
      </c>
      <c r="V325" t="s">
        <v>91</v>
      </c>
    </row>
    <row r="326" spans="1:24" x14ac:dyDescent="0.25">
      <c r="A326" t="s">
        <v>55</v>
      </c>
      <c r="B326" s="185">
        <v>13</v>
      </c>
      <c r="C326" s="8">
        <v>140</v>
      </c>
      <c r="D326" s="11" t="s">
        <v>7811</v>
      </c>
      <c r="E326" s="11" t="s">
        <v>44</v>
      </c>
      <c r="F326" s="11" t="s">
        <v>54</v>
      </c>
      <c r="G326" s="11" t="s">
        <v>55</v>
      </c>
      <c r="H326" s="11"/>
      <c r="I326" s="19" t="s">
        <v>7916</v>
      </c>
      <c r="J326" s="19" t="s">
        <v>8133</v>
      </c>
      <c r="K326" s="19" t="s">
        <v>7357</v>
      </c>
      <c r="L326" s="163" t="s">
        <v>7009</v>
      </c>
      <c r="M326" s="19" t="s">
        <v>7917</v>
      </c>
      <c r="N326" s="19" t="s">
        <v>2299</v>
      </c>
      <c r="O326" s="19"/>
      <c r="P326" s="19" t="s">
        <v>6790</v>
      </c>
      <c r="Q326" s="19"/>
      <c r="R326" s="19" t="s">
        <v>6769</v>
      </c>
      <c r="S326" s="146">
        <v>0</v>
      </c>
      <c r="T326" s="19" t="s">
        <v>7779</v>
      </c>
      <c r="U326" s="19" t="s">
        <v>7784</v>
      </c>
      <c r="V326" t="s">
        <v>3302</v>
      </c>
    </row>
    <row r="327" spans="1:24" x14ac:dyDescent="0.25">
      <c r="A327" t="s">
        <v>55</v>
      </c>
      <c r="B327" s="185">
        <v>14</v>
      </c>
      <c r="C327" s="8">
        <v>144</v>
      </c>
      <c r="D327" s="11" t="s">
        <v>7811</v>
      </c>
      <c r="E327" s="11" t="s">
        <v>44</v>
      </c>
      <c r="F327" s="11" t="s">
        <v>54</v>
      </c>
      <c r="G327" s="11" t="s">
        <v>55</v>
      </c>
      <c r="H327" s="11"/>
      <c r="I327" s="19" t="s">
        <v>2099</v>
      </c>
      <c r="J327" s="19" t="s">
        <v>2883</v>
      </c>
      <c r="K327" s="19" t="s">
        <v>7361</v>
      </c>
      <c r="L327" s="163" t="s">
        <v>7013</v>
      </c>
      <c r="M327" s="19" t="s">
        <v>2522</v>
      </c>
      <c r="N327" s="145" t="s">
        <v>2303</v>
      </c>
      <c r="O327" s="19"/>
      <c r="P327" s="19" t="s">
        <v>6790</v>
      </c>
      <c r="Q327" s="19"/>
      <c r="R327" s="19" t="s">
        <v>91</v>
      </c>
      <c r="S327" s="146">
        <v>0</v>
      </c>
      <c r="T327" s="19" t="s">
        <v>7779</v>
      </c>
      <c r="U327" s="19" t="s">
        <v>7784</v>
      </c>
      <c r="V327" t="s">
        <v>91</v>
      </c>
    </row>
    <row r="328" spans="1:24" x14ac:dyDescent="0.25">
      <c r="A328" t="s">
        <v>55</v>
      </c>
      <c r="B328" s="185">
        <v>15</v>
      </c>
      <c r="C328" s="8">
        <v>145</v>
      </c>
      <c r="D328" s="11" t="s">
        <v>7811</v>
      </c>
      <c r="E328" s="11" t="s">
        <v>44</v>
      </c>
      <c r="F328" s="11" t="s">
        <v>54</v>
      </c>
      <c r="G328" s="11" t="s">
        <v>55</v>
      </c>
      <c r="H328" s="11"/>
      <c r="I328" s="19" t="s">
        <v>7918</v>
      </c>
      <c r="J328" s="19" t="s">
        <v>8242</v>
      </c>
      <c r="K328" s="19" t="s">
        <v>7353</v>
      </c>
      <c r="L328" s="163" t="s">
        <v>7014</v>
      </c>
      <c r="M328" s="19" t="s">
        <v>7919</v>
      </c>
      <c r="N328" s="145" t="s">
        <v>2304</v>
      </c>
      <c r="O328" s="19"/>
      <c r="P328" s="19" t="s">
        <v>6790</v>
      </c>
      <c r="Q328" s="19"/>
      <c r="R328" s="19" t="s">
        <v>91</v>
      </c>
      <c r="S328" s="146">
        <v>0</v>
      </c>
      <c r="T328" s="19" t="s">
        <v>7779</v>
      </c>
      <c r="U328" s="19" t="s">
        <v>7784</v>
      </c>
      <c r="V328" t="s">
        <v>91</v>
      </c>
    </row>
    <row r="329" spans="1:24" x14ac:dyDescent="0.25">
      <c r="A329" s="191" t="s">
        <v>66</v>
      </c>
      <c r="B329" s="238">
        <v>-99</v>
      </c>
      <c r="C329" s="188">
        <v>466</v>
      </c>
      <c r="D329" s="189" t="s">
        <v>7820</v>
      </c>
      <c r="E329" s="189" t="s">
        <v>44</v>
      </c>
      <c r="F329" s="189" t="s">
        <v>54</v>
      </c>
      <c r="G329" s="189" t="s">
        <v>65</v>
      </c>
      <c r="H329" s="189" t="s">
        <v>66</v>
      </c>
      <c r="I329" s="191" t="s">
        <v>5997</v>
      </c>
      <c r="J329" s="186"/>
      <c r="K329" s="191"/>
      <c r="L329" s="186"/>
      <c r="M329" s="191" t="s">
        <v>6101</v>
      </c>
      <c r="N329" s="191" t="s">
        <v>6102</v>
      </c>
      <c r="O329" s="186"/>
      <c r="P329" s="191" t="s">
        <v>6790</v>
      </c>
      <c r="Q329" s="191"/>
      <c r="R329" s="191" t="s">
        <v>6769</v>
      </c>
      <c r="S329" s="192"/>
      <c r="T329" s="191"/>
      <c r="U329" s="191"/>
      <c r="V329" s="186" t="s">
        <v>3302</v>
      </c>
      <c r="W329" s="191"/>
      <c r="X329" s="186"/>
    </row>
    <row r="330" spans="1:24" x14ac:dyDescent="0.25">
      <c r="A330" s="191" t="s">
        <v>66</v>
      </c>
      <c r="B330" s="238">
        <v>-99</v>
      </c>
      <c r="C330" s="188">
        <v>467</v>
      </c>
      <c r="D330" s="189" t="s">
        <v>7820</v>
      </c>
      <c r="E330" s="189" t="s">
        <v>44</v>
      </c>
      <c r="F330" s="189" t="s">
        <v>54</v>
      </c>
      <c r="G330" s="189" t="s">
        <v>65</v>
      </c>
      <c r="H330" s="189" t="s">
        <v>66</v>
      </c>
      <c r="I330" s="191" t="s">
        <v>5998</v>
      </c>
      <c r="J330" s="186"/>
      <c r="K330" s="191"/>
      <c r="L330" s="186"/>
      <c r="M330" s="191" t="s">
        <v>6103</v>
      </c>
      <c r="N330" s="191" t="s">
        <v>6104</v>
      </c>
      <c r="O330" s="186"/>
      <c r="P330" s="191" t="s">
        <v>6790</v>
      </c>
      <c r="Q330" s="191"/>
      <c r="R330" s="191" t="s">
        <v>6770</v>
      </c>
      <c r="S330" s="192"/>
      <c r="T330" s="191"/>
      <c r="U330" s="191"/>
      <c r="V330" s="186" t="s">
        <v>6773</v>
      </c>
      <c r="W330" s="191"/>
      <c r="X330" s="186"/>
    </row>
    <row r="331" spans="1:24" x14ac:dyDescent="0.25">
      <c r="A331" s="186" t="s">
        <v>66</v>
      </c>
      <c r="B331" s="291">
        <v>-99</v>
      </c>
      <c r="C331" s="188">
        <v>468</v>
      </c>
      <c r="D331" s="189" t="s">
        <v>7820</v>
      </c>
      <c r="E331" s="189" t="s">
        <v>44</v>
      </c>
      <c r="F331" s="189" t="s">
        <v>54</v>
      </c>
      <c r="G331" s="189" t="s">
        <v>65</v>
      </c>
      <c r="H331" s="189" t="s">
        <v>66</v>
      </c>
      <c r="I331" s="202" t="s">
        <v>2278</v>
      </c>
      <c r="J331" s="190" t="s">
        <v>5958</v>
      </c>
      <c r="K331" s="191"/>
      <c r="L331" s="191"/>
      <c r="M331" s="191" t="s">
        <v>2710</v>
      </c>
      <c r="N331" s="191" t="s">
        <v>2481</v>
      </c>
      <c r="O331" s="191"/>
      <c r="P331" s="191" t="s">
        <v>2913</v>
      </c>
      <c r="Q331" s="191" t="s">
        <v>6788</v>
      </c>
      <c r="R331" s="191" t="s">
        <v>91</v>
      </c>
      <c r="S331" s="192">
        <v>0</v>
      </c>
      <c r="T331" s="191" t="s">
        <v>7779</v>
      </c>
      <c r="U331" s="191"/>
      <c r="V331" s="186" t="s">
        <v>92</v>
      </c>
      <c r="W331" s="186"/>
      <c r="X331" s="186"/>
    </row>
    <row r="332" spans="1:24" x14ac:dyDescent="0.25">
      <c r="A332" s="193" t="s">
        <v>66</v>
      </c>
      <c r="B332" s="292">
        <v>0</v>
      </c>
      <c r="C332" s="187">
        <v>0</v>
      </c>
      <c r="D332" s="194"/>
      <c r="E332" s="194"/>
      <c r="F332" s="194"/>
      <c r="G332" s="194"/>
      <c r="H332" s="194"/>
      <c r="I332" s="196" t="s">
        <v>8236</v>
      </c>
      <c r="J332" s="196" t="s">
        <v>1859</v>
      </c>
      <c r="K332" s="196" t="s">
        <v>1667</v>
      </c>
      <c r="L332" s="195" t="s">
        <v>6971</v>
      </c>
      <c r="M332" s="195" t="s">
        <v>8234</v>
      </c>
      <c r="N332" s="195" t="s">
        <v>8235</v>
      </c>
      <c r="O332" s="195" t="s">
        <v>1848</v>
      </c>
      <c r="P332" s="196" t="s">
        <v>6790</v>
      </c>
      <c r="Q332" s="196"/>
      <c r="R332" s="195" t="s">
        <v>6770</v>
      </c>
      <c r="S332" s="201" t="s">
        <v>7778</v>
      </c>
      <c r="T332" s="196" t="s">
        <v>7780</v>
      </c>
      <c r="U332" s="196" t="s">
        <v>7783</v>
      </c>
      <c r="V332" s="193" t="s">
        <v>100</v>
      </c>
      <c r="W332" s="193"/>
      <c r="X332" s="193"/>
    </row>
    <row r="333" spans="1:24" x14ac:dyDescent="0.25">
      <c r="A333" s="193" t="s">
        <v>66</v>
      </c>
      <c r="B333" s="292">
        <v>1</v>
      </c>
      <c r="C333" s="187">
        <v>0</v>
      </c>
      <c r="D333" s="194"/>
      <c r="E333" s="194"/>
      <c r="F333" s="194"/>
      <c r="G333" s="194"/>
      <c r="H333" s="194"/>
      <c r="I333" s="197" t="s">
        <v>7949</v>
      </c>
      <c r="J333" s="196" t="s">
        <v>1468</v>
      </c>
      <c r="K333" s="196" t="s">
        <v>1667</v>
      </c>
      <c r="L333" s="195" t="s">
        <v>6971</v>
      </c>
      <c r="M333" s="195" t="s">
        <v>6005</v>
      </c>
      <c r="N333" s="195" t="s">
        <v>278</v>
      </c>
      <c r="O333" s="195" t="s">
        <v>1848</v>
      </c>
      <c r="P333" s="196" t="s">
        <v>6790</v>
      </c>
      <c r="Q333" s="196"/>
      <c r="R333" s="195" t="s">
        <v>91</v>
      </c>
      <c r="S333" s="201" t="s">
        <v>7778</v>
      </c>
      <c r="T333" s="196" t="s">
        <v>7780</v>
      </c>
      <c r="U333" s="196" t="s">
        <v>7783</v>
      </c>
      <c r="V333" s="193" t="s">
        <v>91</v>
      </c>
      <c r="W333" s="193"/>
      <c r="X333" s="193"/>
    </row>
    <row r="334" spans="1:24" x14ac:dyDescent="0.25">
      <c r="A334" s="186" t="s">
        <v>66</v>
      </c>
      <c r="B334" s="291">
        <v>2</v>
      </c>
      <c r="C334" s="188">
        <v>465</v>
      </c>
      <c r="D334" s="189" t="s">
        <v>7820</v>
      </c>
      <c r="E334" s="189" t="s">
        <v>44</v>
      </c>
      <c r="F334" s="189" t="s">
        <v>54</v>
      </c>
      <c r="G334" s="189" t="s">
        <v>65</v>
      </c>
      <c r="H334" s="189" t="s">
        <v>66</v>
      </c>
      <c r="I334" s="190" t="s">
        <v>129</v>
      </c>
      <c r="J334" s="190" t="s">
        <v>8219</v>
      </c>
      <c r="K334" s="191" t="s">
        <v>7377</v>
      </c>
      <c r="L334" s="190" t="s">
        <v>6929</v>
      </c>
      <c r="M334" s="190" t="s">
        <v>344</v>
      </c>
      <c r="N334" s="190" t="s">
        <v>456</v>
      </c>
      <c r="O334" s="190" t="s">
        <v>1924</v>
      </c>
      <c r="P334" s="191" t="s">
        <v>6790</v>
      </c>
      <c r="Q334" s="191"/>
      <c r="R334" s="186" t="s">
        <v>6770</v>
      </c>
      <c r="S334" s="188" t="s">
        <v>7778</v>
      </c>
      <c r="T334" s="186" t="s">
        <v>7780</v>
      </c>
      <c r="U334" s="186" t="s">
        <v>7783</v>
      </c>
      <c r="V334" s="186" t="s">
        <v>100</v>
      </c>
      <c r="W334" s="186"/>
      <c r="X334" s="186"/>
    </row>
    <row r="335" spans="1:24" x14ac:dyDescent="0.25">
      <c r="A335" s="186" t="s">
        <v>66</v>
      </c>
      <c r="B335" s="291">
        <v>3</v>
      </c>
      <c r="C335" s="188">
        <v>464</v>
      </c>
      <c r="D335" s="189" t="s">
        <v>7820</v>
      </c>
      <c r="E335" s="189" t="s">
        <v>44</v>
      </c>
      <c r="F335" s="189" t="s">
        <v>54</v>
      </c>
      <c r="G335" s="189" t="s">
        <v>65</v>
      </c>
      <c r="H335" s="189" t="s">
        <v>66</v>
      </c>
      <c r="I335" s="190" t="s">
        <v>196</v>
      </c>
      <c r="J335" s="190" t="s">
        <v>1600</v>
      </c>
      <c r="K335" s="191" t="s">
        <v>6878</v>
      </c>
      <c r="L335" s="190" t="s">
        <v>6858</v>
      </c>
      <c r="M335" s="190" t="s">
        <v>454</v>
      </c>
      <c r="N335" s="190" t="s">
        <v>455</v>
      </c>
      <c r="O335" s="198" t="s">
        <v>1923</v>
      </c>
      <c r="P335" s="191" t="s">
        <v>6790</v>
      </c>
      <c r="Q335" s="191"/>
      <c r="R335" s="190" t="s">
        <v>153</v>
      </c>
      <c r="S335" s="192" t="s">
        <v>7778</v>
      </c>
      <c r="T335" s="191" t="s">
        <v>7779</v>
      </c>
      <c r="U335" s="191" t="s">
        <v>7783</v>
      </c>
      <c r="V335" s="186" t="s">
        <v>153</v>
      </c>
      <c r="W335" s="186"/>
      <c r="X335" s="186"/>
    </row>
    <row r="336" spans="1:24" x14ac:dyDescent="0.25">
      <c r="A336" s="186" t="s">
        <v>66</v>
      </c>
      <c r="B336" s="291">
        <v>5</v>
      </c>
      <c r="C336" s="188">
        <v>469</v>
      </c>
      <c r="D336" s="189" t="s">
        <v>7820</v>
      </c>
      <c r="E336" s="189" t="s">
        <v>44</v>
      </c>
      <c r="F336" s="189" t="s">
        <v>54</v>
      </c>
      <c r="G336" s="189" t="s">
        <v>65</v>
      </c>
      <c r="H336" s="189" t="s">
        <v>66</v>
      </c>
      <c r="I336" s="191" t="s">
        <v>2279</v>
      </c>
      <c r="J336" s="191" t="s">
        <v>2760</v>
      </c>
      <c r="K336" s="191" t="s">
        <v>7368</v>
      </c>
      <c r="L336" s="204" t="s">
        <v>7026</v>
      </c>
      <c r="M336" s="191" t="s">
        <v>2711</v>
      </c>
      <c r="N336" s="191" t="s">
        <v>2482</v>
      </c>
      <c r="O336" s="191"/>
      <c r="P336" s="191" t="s">
        <v>6849</v>
      </c>
      <c r="Q336" s="191" t="s">
        <v>6788</v>
      </c>
      <c r="R336" s="191" t="s">
        <v>91</v>
      </c>
      <c r="S336" s="192">
        <v>0</v>
      </c>
      <c r="T336" s="191" t="s">
        <v>7779</v>
      </c>
      <c r="U336" s="191" t="s">
        <v>7784</v>
      </c>
      <c r="V336" s="186" t="s">
        <v>92</v>
      </c>
      <c r="W336" s="186" t="s">
        <v>6850</v>
      </c>
      <c r="X336" s="186"/>
    </row>
    <row r="337" spans="1:24" x14ac:dyDescent="0.25">
      <c r="A337" s="186" t="s">
        <v>66</v>
      </c>
      <c r="B337" s="291">
        <v>6</v>
      </c>
      <c r="C337" s="188">
        <v>470</v>
      </c>
      <c r="D337" s="189" t="s">
        <v>7820</v>
      </c>
      <c r="E337" s="189" t="s">
        <v>44</v>
      </c>
      <c r="F337" s="189" t="s">
        <v>54</v>
      </c>
      <c r="G337" s="189" t="s">
        <v>65</v>
      </c>
      <c r="H337" s="189" t="s">
        <v>66</v>
      </c>
      <c r="I337" s="197" t="s">
        <v>198</v>
      </c>
      <c r="J337" s="190" t="s">
        <v>5958</v>
      </c>
      <c r="K337" s="191" t="s">
        <v>7354</v>
      </c>
      <c r="L337" s="198" t="s">
        <v>7027</v>
      </c>
      <c r="M337" s="190" t="s">
        <v>459</v>
      </c>
      <c r="N337" s="190" t="s">
        <v>460</v>
      </c>
      <c r="O337" s="198" t="s">
        <v>1926</v>
      </c>
      <c r="P337" s="191" t="s">
        <v>2913</v>
      </c>
      <c r="Q337" s="191" t="s">
        <v>6788</v>
      </c>
      <c r="R337" s="190" t="s">
        <v>91</v>
      </c>
      <c r="S337" s="192">
        <v>0</v>
      </c>
      <c r="T337" s="191" t="s">
        <v>7779</v>
      </c>
      <c r="U337" s="191" t="s">
        <v>7784</v>
      </c>
      <c r="V337" s="186" t="s">
        <v>92</v>
      </c>
      <c r="W337" s="186"/>
      <c r="X337" s="186"/>
    </row>
    <row r="338" spans="1:24" x14ac:dyDescent="0.25">
      <c r="A338" s="186" t="s">
        <v>66</v>
      </c>
      <c r="B338" s="291">
        <v>7</v>
      </c>
      <c r="C338" s="188">
        <v>471</v>
      </c>
      <c r="D338" s="189" t="s">
        <v>7820</v>
      </c>
      <c r="E338" s="189" t="s">
        <v>44</v>
      </c>
      <c r="F338" s="189" t="s">
        <v>54</v>
      </c>
      <c r="G338" s="189" t="s">
        <v>65</v>
      </c>
      <c r="H338" s="189" t="s">
        <v>66</v>
      </c>
      <c r="I338" s="190" t="s">
        <v>197</v>
      </c>
      <c r="J338" s="190" t="s">
        <v>1498</v>
      </c>
      <c r="K338" s="191" t="s">
        <v>7369</v>
      </c>
      <c r="L338" s="190" t="s">
        <v>7028</v>
      </c>
      <c r="M338" s="190" t="s">
        <v>457</v>
      </c>
      <c r="N338" s="190" t="s">
        <v>458</v>
      </c>
      <c r="O338" s="190" t="s">
        <v>1925</v>
      </c>
      <c r="P338" s="191" t="s">
        <v>2915</v>
      </c>
      <c r="Q338" s="191" t="s">
        <v>6789</v>
      </c>
      <c r="R338" s="190" t="s">
        <v>91</v>
      </c>
      <c r="S338" s="192">
        <v>0</v>
      </c>
      <c r="T338" s="191" t="s">
        <v>7779</v>
      </c>
      <c r="U338" s="191" t="s">
        <v>7784</v>
      </c>
      <c r="V338" s="186" t="s">
        <v>92</v>
      </c>
      <c r="W338" s="186"/>
      <c r="X338" s="186"/>
    </row>
    <row r="339" spans="1:24" x14ac:dyDescent="0.25">
      <c r="A339" s="186" t="s">
        <v>66</v>
      </c>
      <c r="B339" s="291">
        <v>8</v>
      </c>
      <c r="C339" s="188">
        <v>472</v>
      </c>
      <c r="D339" s="189" t="s">
        <v>7820</v>
      </c>
      <c r="E339" s="189" t="s">
        <v>44</v>
      </c>
      <c r="F339" s="189" t="s">
        <v>54</v>
      </c>
      <c r="G339" s="189" t="s">
        <v>65</v>
      </c>
      <c r="H339" s="189" t="s">
        <v>66</v>
      </c>
      <c r="I339" s="190" t="s">
        <v>199</v>
      </c>
      <c r="J339" s="190" t="s">
        <v>1499</v>
      </c>
      <c r="K339" s="191" t="s">
        <v>1682</v>
      </c>
      <c r="L339" s="190" t="s">
        <v>6942</v>
      </c>
      <c r="M339" s="190" t="s">
        <v>461</v>
      </c>
      <c r="N339" s="190" t="s">
        <v>462</v>
      </c>
      <c r="O339" s="190" t="s">
        <v>1682</v>
      </c>
      <c r="P339" s="191" t="s">
        <v>2904</v>
      </c>
      <c r="Q339" s="191" t="s">
        <v>6788</v>
      </c>
      <c r="R339" s="190" t="s">
        <v>91</v>
      </c>
      <c r="S339" s="192">
        <v>0</v>
      </c>
      <c r="T339" s="191" t="s">
        <v>7779</v>
      </c>
      <c r="U339" s="191" t="s">
        <v>7784</v>
      </c>
      <c r="V339" s="186" t="s">
        <v>92</v>
      </c>
      <c r="W339" s="186"/>
      <c r="X339" s="186"/>
    </row>
    <row r="340" spans="1:24" ht="16.5" x14ac:dyDescent="0.25">
      <c r="A340" s="186" t="s">
        <v>66</v>
      </c>
      <c r="B340" s="291">
        <v>9</v>
      </c>
      <c r="C340" s="188">
        <v>473</v>
      </c>
      <c r="D340" s="189" t="s">
        <v>7820</v>
      </c>
      <c r="E340" s="189" t="s">
        <v>44</v>
      </c>
      <c r="F340" s="189" t="s">
        <v>54</v>
      </c>
      <c r="G340" s="189" t="s">
        <v>65</v>
      </c>
      <c r="H340" s="189" t="s">
        <v>66</v>
      </c>
      <c r="I340" s="191" t="s">
        <v>2280</v>
      </c>
      <c r="J340" s="191" t="s">
        <v>8243</v>
      </c>
      <c r="K340" s="191" t="s">
        <v>7366</v>
      </c>
      <c r="L340" s="191" t="s">
        <v>7029</v>
      </c>
      <c r="M340" s="191" t="s">
        <v>2712</v>
      </c>
      <c r="N340" s="191" t="s">
        <v>2483</v>
      </c>
      <c r="O340" s="191"/>
      <c r="P340" s="191" t="s">
        <v>6790</v>
      </c>
      <c r="Q340" s="191"/>
      <c r="R340" s="191" t="s">
        <v>6769</v>
      </c>
      <c r="S340" s="192">
        <v>0</v>
      </c>
      <c r="T340" s="191" t="s">
        <v>7779</v>
      </c>
      <c r="U340" s="191" t="s">
        <v>7784</v>
      </c>
      <c r="V340" s="186" t="s">
        <v>1828</v>
      </c>
      <c r="W340" s="186"/>
      <c r="X340" s="186"/>
    </row>
    <row r="341" spans="1:24" x14ac:dyDescent="0.25">
      <c r="A341" s="186" t="s">
        <v>66</v>
      </c>
      <c r="B341" s="291">
        <v>10</v>
      </c>
      <c r="C341" s="188">
        <v>474</v>
      </c>
      <c r="D341" s="189" t="s">
        <v>7820</v>
      </c>
      <c r="E341" s="189" t="s">
        <v>44</v>
      </c>
      <c r="F341" s="189" t="s">
        <v>54</v>
      </c>
      <c r="G341" s="189" t="s">
        <v>65</v>
      </c>
      <c r="H341" s="189" t="s">
        <v>66</v>
      </c>
      <c r="I341" s="191" t="s">
        <v>2281</v>
      </c>
      <c r="J341" s="191" t="s">
        <v>2763</v>
      </c>
      <c r="K341" s="191" t="s">
        <v>7367</v>
      </c>
      <c r="L341" s="191" t="s">
        <v>7030</v>
      </c>
      <c r="M341" s="191" t="s">
        <v>2713</v>
      </c>
      <c r="N341" s="191" t="s">
        <v>2484</v>
      </c>
      <c r="O341" s="191"/>
      <c r="P341" s="191" t="s">
        <v>6790</v>
      </c>
      <c r="Q341" s="191"/>
      <c r="R341" s="191" t="s">
        <v>6769</v>
      </c>
      <c r="S341" s="192">
        <v>0</v>
      </c>
      <c r="T341" s="191" t="s">
        <v>7779</v>
      </c>
      <c r="U341" s="191" t="s">
        <v>7784</v>
      </c>
      <c r="V341" s="186" t="s">
        <v>262</v>
      </c>
      <c r="W341" s="186"/>
      <c r="X341" s="186"/>
    </row>
    <row r="342" spans="1:24" x14ac:dyDescent="0.25">
      <c r="A342" s="186" t="s">
        <v>66</v>
      </c>
      <c r="B342" s="291">
        <v>11</v>
      </c>
      <c r="C342" s="188">
        <v>475</v>
      </c>
      <c r="D342" s="189" t="s">
        <v>7820</v>
      </c>
      <c r="E342" s="189" t="s">
        <v>44</v>
      </c>
      <c r="F342" s="189" t="s">
        <v>54</v>
      </c>
      <c r="G342" s="189" t="s">
        <v>65</v>
      </c>
      <c r="H342" s="189" t="s">
        <v>66</v>
      </c>
      <c r="I342" s="190" t="s">
        <v>200</v>
      </c>
      <c r="J342" s="190" t="s">
        <v>1441</v>
      </c>
      <c r="K342" s="191" t="s">
        <v>7370</v>
      </c>
      <c r="L342" s="190" t="s">
        <v>1753</v>
      </c>
      <c r="M342" s="191" t="s">
        <v>2714</v>
      </c>
      <c r="N342" s="190" t="s">
        <v>463</v>
      </c>
      <c r="O342" s="190" t="s">
        <v>1927</v>
      </c>
      <c r="P342" s="191" t="s">
        <v>6790</v>
      </c>
      <c r="Q342" s="191"/>
      <c r="R342" s="191" t="s">
        <v>6769</v>
      </c>
      <c r="S342" s="192">
        <v>0</v>
      </c>
      <c r="T342" s="191" t="s">
        <v>7779</v>
      </c>
      <c r="U342" s="191" t="s">
        <v>7784</v>
      </c>
      <c r="V342" s="186" t="s">
        <v>195</v>
      </c>
      <c r="W342" s="186"/>
      <c r="X342" s="186"/>
    </row>
    <row r="343" spans="1:24" x14ac:dyDescent="0.25">
      <c r="A343" s="186" t="s">
        <v>66</v>
      </c>
      <c r="B343" s="291">
        <v>12</v>
      </c>
      <c r="C343" s="188">
        <v>476</v>
      </c>
      <c r="D343" s="189" t="s">
        <v>7820</v>
      </c>
      <c r="E343" s="189" t="s">
        <v>44</v>
      </c>
      <c r="F343" s="189" t="s">
        <v>54</v>
      </c>
      <c r="G343" s="189" t="s">
        <v>65</v>
      </c>
      <c r="H343" s="189" t="s">
        <v>66</v>
      </c>
      <c r="I343" s="190" t="s">
        <v>201</v>
      </c>
      <c r="J343" s="190" t="s">
        <v>1442</v>
      </c>
      <c r="K343" s="191" t="s">
        <v>7371</v>
      </c>
      <c r="L343" s="190" t="s">
        <v>1754</v>
      </c>
      <c r="M343" s="191" t="s">
        <v>2715</v>
      </c>
      <c r="N343" s="190" t="s">
        <v>464</v>
      </c>
      <c r="O343" s="190" t="s">
        <v>1928</v>
      </c>
      <c r="P343" s="191" t="s">
        <v>6790</v>
      </c>
      <c r="Q343" s="191"/>
      <c r="R343" s="191" t="s">
        <v>6769</v>
      </c>
      <c r="S343" s="192">
        <v>0</v>
      </c>
      <c r="T343" s="191" t="s">
        <v>7779</v>
      </c>
      <c r="U343" s="191" t="s">
        <v>7784</v>
      </c>
      <c r="V343" s="186" t="s">
        <v>195</v>
      </c>
      <c r="W343" s="186"/>
      <c r="X343" s="186"/>
    </row>
    <row r="344" spans="1:24" x14ac:dyDescent="0.25">
      <c r="A344" s="186" t="s">
        <v>66</v>
      </c>
      <c r="B344" s="291">
        <v>14</v>
      </c>
      <c r="C344" s="188">
        <v>477</v>
      </c>
      <c r="D344" s="189" t="s">
        <v>7820</v>
      </c>
      <c r="E344" s="189" t="s">
        <v>44</v>
      </c>
      <c r="F344" s="189" t="s">
        <v>54</v>
      </c>
      <c r="G344" s="189" t="s">
        <v>65</v>
      </c>
      <c r="H344" s="189" t="s">
        <v>66</v>
      </c>
      <c r="I344" s="191" t="s">
        <v>2282</v>
      </c>
      <c r="J344" s="191" t="s">
        <v>2765</v>
      </c>
      <c r="K344" s="191" t="s">
        <v>7372</v>
      </c>
      <c r="L344" s="191" t="s">
        <v>7031</v>
      </c>
      <c r="M344" s="191" t="s">
        <v>2716</v>
      </c>
      <c r="N344" s="191" t="s">
        <v>2485</v>
      </c>
      <c r="O344" s="191"/>
      <c r="P344" s="191" t="s">
        <v>3004</v>
      </c>
      <c r="Q344" s="191" t="s">
        <v>6789</v>
      </c>
      <c r="R344" s="191" t="s">
        <v>91</v>
      </c>
      <c r="S344" s="192">
        <v>0</v>
      </c>
      <c r="T344" s="191" t="s">
        <v>7779</v>
      </c>
      <c r="U344" s="191" t="s">
        <v>7784</v>
      </c>
      <c r="V344" s="186" t="s">
        <v>92</v>
      </c>
      <c r="W344" s="186"/>
      <c r="X344" s="186"/>
    </row>
    <row r="345" spans="1:24" x14ac:dyDescent="0.25">
      <c r="A345" s="186" t="s">
        <v>66</v>
      </c>
      <c r="B345" s="291">
        <v>15</v>
      </c>
      <c r="C345" s="188">
        <v>478</v>
      </c>
      <c r="D345" s="189" t="s">
        <v>7820</v>
      </c>
      <c r="E345" s="189" t="s">
        <v>44</v>
      </c>
      <c r="F345" s="189" t="s">
        <v>54</v>
      </c>
      <c r="G345" s="189" t="s">
        <v>65</v>
      </c>
      <c r="H345" s="189" t="s">
        <v>66</v>
      </c>
      <c r="I345" s="191" t="s">
        <v>2283</v>
      </c>
      <c r="J345" s="191" t="s">
        <v>2764</v>
      </c>
      <c r="K345" s="191" t="s">
        <v>7373</v>
      </c>
      <c r="L345" s="191" t="s">
        <v>7032</v>
      </c>
      <c r="M345" s="191" t="s">
        <v>2717</v>
      </c>
      <c r="N345" s="191" t="s">
        <v>2486</v>
      </c>
      <c r="O345" s="191"/>
      <c r="P345" s="191" t="s">
        <v>6790</v>
      </c>
      <c r="Q345" s="191"/>
      <c r="R345" s="191" t="s">
        <v>6769</v>
      </c>
      <c r="S345" s="192">
        <v>0</v>
      </c>
      <c r="T345" s="191" t="s">
        <v>7779</v>
      </c>
      <c r="U345" s="191" t="s">
        <v>7784</v>
      </c>
      <c r="V345" s="186" t="s">
        <v>156</v>
      </c>
      <c r="W345" s="186"/>
      <c r="X345" s="186"/>
    </row>
    <row r="346" spans="1:24" x14ac:dyDescent="0.25">
      <c r="A346" s="186" t="s">
        <v>66</v>
      </c>
      <c r="B346" s="291">
        <v>16</v>
      </c>
      <c r="C346" s="188">
        <v>479</v>
      </c>
      <c r="D346" s="189" t="s">
        <v>7820</v>
      </c>
      <c r="E346" s="189" t="s">
        <v>44</v>
      </c>
      <c r="F346" s="189" t="s">
        <v>54</v>
      </c>
      <c r="G346" s="189" t="s">
        <v>65</v>
      </c>
      <c r="H346" s="189" t="s">
        <v>66</v>
      </c>
      <c r="I346" s="190" t="s">
        <v>7934</v>
      </c>
      <c r="J346" s="190" t="s">
        <v>1440</v>
      </c>
      <c r="K346" s="191" t="s">
        <v>7380</v>
      </c>
      <c r="L346" s="190" t="s">
        <v>1709</v>
      </c>
      <c r="M346" s="190" t="s">
        <v>7935</v>
      </c>
      <c r="N346" s="190"/>
      <c r="O346" s="190"/>
      <c r="P346" s="191" t="s">
        <v>6790</v>
      </c>
      <c r="Q346" s="191"/>
      <c r="R346" s="190" t="s">
        <v>91</v>
      </c>
      <c r="S346" s="192">
        <v>0</v>
      </c>
      <c r="T346" s="191" t="s">
        <v>7779</v>
      </c>
      <c r="U346" s="191" t="s">
        <v>7784</v>
      </c>
      <c r="V346" s="186" t="s">
        <v>91</v>
      </c>
      <c r="W346" s="186"/>
      <c r="X346" s="186"/>
    </row>
    <row r="347" spans="1:24" x14ac:dyDescent="0.25">
      <c r="A347" s="186" t="s">
        <v>65</v>
      </c>
      <c r="B347" s="291">
        <v>0</v>
      </c>
      <c r="C347" s="188">
        <v>461</v>
      </c>
      <c r="D347" s="189" t="s">
        <v>7821</v>
      </c>
      <c r="E347" s="189" t="s">
        <v>44</v>
      </c>
      <c r="F347" s="189" t="s">
        <v>54</v>
      </c>
      <c r="G347" s="189" t="s">
        <v>65</v>
      </c>
      <c r="H347" s="189"/>
      <c r="I347" s="190" t="s">
        <v>129</v>
      </c>
      <c r="J347" s="190" t="s">
        <v>1859</v>
      </c>
      <c r="K347" s="191" t="s">
        <v>7377</v>
      </c>
      <c r="L347" s="190" t="s">
        <v>1683</v>
      </c>
      <c r="M347" s="190" t="s">
        <v>344</v>
      </c>
      <c r="N347" s="190" t="s">
        <v>345</v>
      </c>
      <c r="O347" s="190" t="s">
        <v>1874</v>
      </c>
      <c r="P347" s="191" t="s">
        <v>6790</v>
      </c>
      <c r="Q347" s="191"/>
      <c r="R347" s="186" t="s">
        <v>6770</v>
      </c>
      <c r="S347" s="188" t="s">
        <v>7778</v>
      </c>
      <c r="T347" s="186" t="s">
        <v>7780</v>
      </c>
      <c r="U347" s="186" t="s">
        <v>7783</v>
      </c>
      <c r="V347" s="186" t="s">
        <v>100</v>
      </c>
      <c r="W347" s="186"/>
      <c r="X347" s="186"/>
    </row>
    <row r="348" spans="1:24" x14ac:dyDescent="0.25">
      <c r="A348" s="193" t="s">
        <v>65</v>
      </c>
      <c r="B348" s="292">
        <v>1</v>
      </c>
      <c r="C348" s="187">
        <v>0</v>
      </c>
      <c r="D348" s="194"/>
      <c r="E348" s="194"/>
      <c r="F348" s="194"/>
      <c r="G348" s="194"/>
      <c r="H348" s="194"/>
      <c r="I348" s="197" t="s">
        <v>7949</v>
      </c>
      <c r="J348" s="196" t="s">
        <v>1468</v>
      </c>
      <c r="K348" s="196" t="s">
        <v>1667</v>
      </c>
      <c r="L348" s="195" t="s">
        <v>6971</v>
      </c>
      <c r="M348" s="195" t="s">
        <v>6005</v>
      </c>
      <c r="N348" s="195" t="s">
        <v>278</v>
      </c>
      <c r="O348" s="195" t="s">
        <v>1848</v>
      </c>
      <c r="P348" s="196" t="s">
        <v>6790</v>
      </c>
      <c r="Q348" s="196"/>
      <c r="R348" s="195" t="s">
        <v>91</v>
      </c>
      <c r="S348" s="201" t="s">
        <v>7778</v>
      </c>
      <c r="T348" s="196" t="s">
        <v>7780</v>
      </c>
      <c r="U348" s="196" t="s">
        <v>7783</v>
      </c>
      <c r="V348" s="193" t="s">
        <v>91</v>
      </c>
      <c r="W348" s="193"/>
      <c r="X348" s="193"/>
    </row>
    <row r="349" spans="1:24" x14ac:dyDescent="0.25">
      <c r="A349" s="186" t="s">
        <v>65</v>
      </c>
      <c r="B349" s="291">
        <v>3</v>
      </c>
      <c r="C349" s="188">
        <v>462</v>
      </c>
      <c r="D349" s="189" t="s">
        <v>7821</v>
      </c>
      <c r="E349" s="189" t="s">
        <v>44</v>
      </c>
      <c r="F349" s="189" t="s">
        <v>54</v>
      </c>
      <c r="G349" s="189" t="s">
        <v>65</v>
      </c>
      <c r="H349" s="189"/>
      <c r="I349" s="190" t="s">
        <v>193</v>
      </c>
      <c r="J349" s="190" t="s">
        <v>8244</v>
      </c>
      <c r="K349" s="191" t="s">
        <v>7378</v>
      </c>
      <c r="L349" s="190" t="s">
        <v>7033</v>
      </c>
      <c r="M349" s="190" t="s">
        <v>450</v>
      </c>
      <c r="N349" s="190" t="s">
        <v>451</v>
      </c>
      <c r="O349" s="190" t="s">
        <v>1921</v>
      </c>
      <c r="P349" s="191" t="s">
        <v>6790</v>
      </c>
      <c r="Q349" s="191"/>
      <c r="R349" s="190" t="s">
        <v>91</v>
      </c>
      <c r="S349" s="192" t="s">
        <v>7778</v>
      </c>
      <c r="T349" s="191" t="s">
        <v>7779</v>
      </c>
      <c r="U349" s="191" t="s">
        <v>7783</v>
      </c>
      <c r="V349" s="186" t="s">
        <v>91</v>
      </c>
      <c r="W349" s="186"/>
      <c r="X349" s="186"/>
    </row>
    <row r="350" spans="1:24" x14ac:dyDescent="0.25">
      <c r="A350" s="186" t="s">
        <v>65</v>
      </c>
      <c r="B350" s="291">
        <v>4</v>
      </c>
      <c r="C350" s="188">
        <v>463</v>
      </c>
      <c r="D350" s="189" t="s">
        <v>7821</v>
      </c>
      <c r="E350" s="189" t="s">
        <v>44</v>
      </c>
      <c r="F350" s="189" t="s">
        <v>54</v>
      </c>
      <c r="G350" s="189" t="s">
        <v>65</v>
      </c>
      <c r="H350" s="189"/>
      <c r="I350" s="191" t="s">
        <v>2277</v>
      </c>
      <c r="J350" s="191" t="s">
        <v>2766</v>
      </c>
      <c r="K350" s="191" t="s">
        <v>7379</v>
      </c>
      <c r="L350" s="191" t="s">
        <v>7034</v>
      </c>
      <c r="M350" s="191" t="s">
        <v>2709</v>
      </c>
      <c r="N350" s="191" t="s">
        <v>2480</v>
      </c>
      <c r="O350" s="191"/>
      <c r="P350" s="191" t="s">
        <v>6790</v>
      </c>
      <c r="Q350" s="191"/>
      <c r="R350" s="191" t="s">
        <v>91</v>
      </c>
      <c r="S350" s="192">
        <v>0</v>
      </c>
      <c r="T350" s="191" t="s">
        <v>7779</v>
      </c>
      <c r="U350" s="191" t="s">
        <v>7784</v>
      </c>
      <c r="V350" s="186" t="s">
        <v>91</v>
      </c>
      <c r="W350" s="186"/>
      <c r="X350" s="186"/>
    </row>
    <row r="351" spans="1:24" x14ac:dyDescent="0.25">
      <c r="A351" t="s">
        <v>51</v>
      </c>
      <c r="B351" s="185">
        <v>-99</v>
      </c>
      <c r="C351" s="8">
        <v>504</v>
      </c>
      <c r="D351" s="162" t="s">
        <v>7840</v>
      </c>
      <c r="E351" s="162" t="s">
        <v>7888</v>
      </c>
      <c r="F351" s="162" t="s">
        <v>67</v>
      </c>
      <c r="G351" s="162" t="s">
        <v>51</v>
      </c>
      <c r="H351" s="162"/>
      <c r="I351" t="s">
        <v>7953</v>
      </c>
      <c r="M351" s="147" t="s">
        <v>301</v>
      </c>
      <c r="N351" s="147" t="s">
        <v>292</v>
      </c>
      <c r="P351" s="19" t="s">
        <v>6790</v>
      </c>
      <c r="Q351" s="19"/>
      <c r="R351" s="145" t="s">
        <v>6770</v>
      </c>
      <c r="S351" s="146" t="s">
        <v>7778</v>
      </c>
      <c r="T351" s="19" t="s">
        <v>7780</v>
      </c>
      <c r="U351" s="19"/>
      <c r="V351" t="s">
        <v>100</v>
      </c>
    </row>
    <row r="352" spans="1:24" x14ac:dyDescent="0.25">
      <c r="A352" t="s">
        <v>51</v>
      </c>
      <c r="B352" s="185">
        <v>-99</v>
      </c>
      <c r="C352" s="8">
        <v>505</v>
      </c>
      <c r="D352" s="162" t="s">
        <v>7840</v>
      </c>
      <c r="E352" s="162" t="s">
        <v>7888</v>
      </c>
      <c r="F352" s="162" t="s">
        <v>67</v>
      </c>
      <c r="G352" s="162" t="s">
        <v>51</v>
      </c>
      <c r="H352" s="162"/>
      <c r="I352" t="s">
        <v>107</v>
      </c>
      <c r="J352" s="147"/>
      <c r="M352" s="147" t="s">
        <v>4111</v>
      </c>
      <c r="N352" s="147" t="s">
        <v>4112</v>
      </c>
      <c r="P352" s="19" t="s">
        <v>6790</v>
      </c>
      <c r="Q352" s="19"/>
      <c r="R352" t="s">
        <v>91</v>
      </c>
      <c r="S352" s="8">
        <v>0</v>
      </c>
      <c r="T352" t="s">
        <v>7779</v>
      </c>
      <c r="V352" t="s">
        <v>91</v>
      </c>
    </row>
    <row r="353" spans="1:24" x14ac:dyDescent="0.25">
      <c r="A353" t="s">
        <v>51</v>
      </c>
      <c r="B353" s="185">
        <v>-99</v>
      </c>
      <c r="C353" s="8">
        <v>506</v>
      </c>
      <c r="D353" s="162" t="s">
        <v>7840</v>
      </c>
      <c r="E353" s="162" t="s">
        <v>7888</v>
      </c>
      <c r="F353" s="162" t="s">
        <v>67</v>
      </c>
      <c r="G353" s="162" t="s">
        <v>51</v>
      </c>
      <c r="H353" s="162"/>
      <c r="I353" t="s">
        <v>108</v>
      </c>
      <c r="J353" s="147"/>
      <c r="M353" s="147" t="s">
        <v>304</v>
      </c>
      <c r="N353" s="147" t="s">
        <v>305</v>
      </c>
      <c r="P353" s="19" t="s">
        <v>6790</v>
      </c>
      <c r="Q353" s="19"/>
      <c r="R353" t="s">
        <v>91</v>
      </c>
      <c r="S353" s="8">
        <v>0</v>
      </c>
      <c r="T353" t="s">
        <v>7779</v>
      </c>
      <c r="V353" t="s">
        <v>92</v>
      </c>
    </row>
    <row r="354" spans="1:24" x14ac:dyDescent="0.25">
      <c r="A354" t="s">
        <v>51</v>
      </c>
      <c r="B354" s="185">
        <v>-99</v>
      </c>
      <c r="C354" s="8">
        <v>507</v>
      </c>
      <c r="D354" s="162" t="s">
        <v>7840</v>
      </c>
      <c r="E354" s="162" t="s">
        <v>7888</v>
      </c>
      <c r="F354" s="162" t="s">
        <v>67</v>
      </c>
      <c r="G354" s="162" t="s">
        <v>51</v>
      </c>
      <c r="H354" s="162"/>
      <c r="I354" t="s">
        <v>109</v>
      </c>
      <c r="J354" s="147"/>
      <c r="M354" s="147" t="s">
        <v>306</v>
      </c>
      <c r="N354" s="147" t="s">
        <v>307</v>
      </c>
      <c r="P354" s="19" t="s">
        <v>6790</v>
      </c>
      <c r="Q354" s="19"/>
      <c r="R354" t="s">
        <v>91</v>
      </c>
      <c r="S354" s="8">
        <v>0</v>
      </c>
      <c r="T354" t="s">
        <v>7779</v>
      </c>
      <c r="V354" t="s">
        <v>92</v>
      </c>
    </row>
    <row r="355" spans="1:24" x14ac:dyDescent="0.25">
      <c r="A355" s="258" t="s">
        <v>51</v>
      </c>
      <c r="B355" s="295">
        <v>-99</v>
      </c>
      <c r="C355" s="8">
        <v>631</v>
      </c>
      <c r="D355" s="145" t="s">
        <v>7850</v>
      </c>
      <c r="E355" s="145" t="s">
        <v>74</v>
      </c>
      <c r="F355" s="145" t="s">
        <v>7792</v>
      </c>
      <c r="G355" s="145" t="s">
        <v>51</v>
      </c>
      <c r="H355" s="145"/>
      <c r="I355" t="s">
        <v>107</v>
      </c>
      <c r="J355" s="19"/>
      <c r="M355" t="s">
        <v>4111</v>
      </c>
      <c r="N355" t="s">
        <v>4112</v>
      </c>
      <c r="P355" s="19" t="s">
        <v>6790</v>
      </c>
      <c r="Q355" s="19"/>
      <c r="R355" t="s">
        <v>91</v>
      </c>
      <c r="S355" s="8">
        <v>0</v>
      </c>
      <c r="T355" t="s">
        <v>7779</v>
      </c>
      <c r="V355" t="s">
        <v>91</v>
      </c>
    </row>
    <row r="356" spans="1:24" x14ac:dyDescent="0.25">
      <c r="A356" s="258" t="s">
        <v>51</v>
      </c>
      <c r="B356" s="295">
        <v>-99</v>
      </c>
      <c r="C356" s="8">
        <v>632</v>
      </c>
      <c r="D356" s="145" t="s">
        <v>7846</v>
      </c>
      <c r="E356" s="145" t="s">
        <v>74</v>
      </c>
      <c r="F356" s="145" t="s">
        <v>7792</v>
      </c>
      <c r="G356" s="145" t="s">
        <v>51</v>
      </c>
      <c r="H356" s="145"/>
      <c r="I356" t="s">
        <v>108</v>
      </c>
      <c r="J356" s="19"/>
      <c r="M356" t="s">
        <v>304</v>
      </c>
      <c r="N356" t="s">
        <v>305</v>
      </c>
      <c r="P356" s="19" t="s">
        <v>6790</v>
      </c>
      <c r="Q356" s="19"/>
      <c r="R356" t="s">
        <v>91</v>
      </c>
      <c r="S356" s="8">
        <v>0</v>
      </c>
      <c r="T356" t="s">
        <v>7779</v>
      </c>
      <c r="V356" t="s">
        <v>92</v>
      </c>
    </row>
    <row r="357" spans="1:24" x14ac:dyDescent="0.25">
      <c r="A357" s="258" t="s">
        <v>51</v>
      </c>
      <c r="B357" s="295">
        <v>-99</v>
      </c>
      <c r="C357" s="8">
        <v>633</v>
      </c>
      <c r="D357" s="145" t="s">
        <v>7850</v>
      </c>
      <c r="E357" s="145" t="s">
        <v>74</v>
      </c>
      <c r="F357" s="145" t="s">
        <v>7792</v>
      </c>
      <c r="G357" s="145" t="s">
        <v>51</v>
      </c>
      <c r="H357" s="145"/>
      <c r="I357" t="s">
        <v>109</v>
      </c>
      <c r="J357" s="19"/>
      <c r="M357" t="s">
        <v>306</v>
      </c>
      <c r="N357" t="s">
        <v>307</v>
      </c>
      <c r="P357" s="19" t="s">
        <v>6790</v>
      </c>
      <c r="Q357" s="19"/>
      <c r="R357" t="s">
        <v>91</v>
      </c>
      <c r="S357" s="8">
        <v>0</v>
      </c>
      <c r="T357" t="s">
        <v>7779</v>
      </c>
      <c r="V357" t="s">
        <v>92</v>
      </c>
    </row>
    <row r="358" spans="1:24" x14ac:dyDescent="0.25">
      <c r="A358" t="s">
        <v>51</v>
      </c>
      <c r="B358" s="185">
        <v>0</v>
      </c>
      <c r="C358" s="8">
        <v>40</v>
      </c>
      <c r="D358" s="11" t="s">
        <v>7877</v>
      </c>
      <c r="E358" s="11" t="s">
        <v>44</v>
      </c>
      <c r="F358" s="11" t="s">
        <v>45</v>
      </c>
      <c r="G358" s="11" t="s">
        <v>51</v>
      </c>
      <c r="H358" s="11"/>
      <c r="I358" t="s">
        <v>7953</v>
      </c>
      <c r="J358" s="145" t="s">
        <v>1467</v>
      </c>
      <c r="K358" s="19" t="s">
        <v>7376</v>
      </c>
      <c r="L358" s="145" t="s">
        <v>1683</v>
      </c>
      <c r="M358" s="145" t="s">
        <v>301</v>
      </c>
      <c r="N358" s="10" t="s">
        <v>7954</v>
      </c>
      <c r="O358" s="145" t="s">
        <v>1859</v>
      </c>
      <c r="P358" s="19" t="s">
        <v>6790</v>
      </c>
      <c r="Q358" s="19"/>
      <c r="R358" t="s">
        <v>6770</v>
      </c>
      <c r="S358" s="8" t="s">
        <v>7778</v>
      </c>
      <c r="T358" t="s">
        <v>7780</v>
      </c>
      <c r="U358" t="s">
        <v>7783</v>
      </c>
      <c r="V358" t="s">
        <v>100</v>
      </c>
    </row>
    <row r="359" spans="1:24" x14ac:dyDescent="0.25">
      <c r="A359" s="140" t="s">
        <v>51</v>
      </c>
      <c r="B359" s="294">
        <v>1</v>
      </c>
      <c r="C359" s="176"/>
      <c r="D359" s="152"/>
      <c r="E359" s="152"/>
      <c r="F359" s="152"/>
      <c r="G359" s="152"/>
      <c r="H359" s="152"/>
      <c r="I359" s="154" t="s">
        <v>8333</v>
      </c>
      <c r="J359" s="154" t="s">
        <v>8330</v>
      </c>
      <c r="K359" s="154"/>
      <c r="L359" s="154"/>
      <c r="M359" s="154" t="s">
        <v>8334</v>
      </c>
      <c r="N359" s="154" t="s">
        <v>8335</v>
      </c>
      <c r="O359" s="154"/>
      <c r="P359" s="168" t="s">
        <v>6790</v>
      </c>
      <c r="Q359" s="168"/>
      <c r="R359" s="154" t="s">
        <v>91</v>
      </c>
      <c r="S359" s="169" t="s">
        <v>7778</v>
      </c>
      <c r="T359" s="168" t="s">
        <v>7780</v>
      </c>
      <c r="U359" s="168" t="s">
        <v>7783</v>
      </c>
      <c r="V359" s="140" t="s">
        <v>91</v>
      </c>
      <c r="W359" s="140"/>
      <c r="X359" s="140"/>
    </row>
    <row r="360" spans="1:24" x14ac:dyDescent="0.25">
      <c r="A360" s="140" t="s">
        <v>51</v>
      </c>
      <c r="B360" s="294">
        <v>2</v>
      </c>
      <c r="C360" s="176"/>
      <c r="D360" s="152"/>
      <c r="E360" s="152"/>
      <c r="F360" s="152"/>
      <c r="G360" s="152"/>
      <c r="H360" s="152"/>
      <c r="I360" s="154" t="s">
        <v>8165</v>
      </c>
      <c r="J360" s="154" t="s">
        <v>8161</v>
      </c>
      <c r="K360" s="154"/>
      <c r="L360" s="154"/>
      <c r="M360" s="154" t="s">
        <v>8162</v>
      </c>
      <c r="N360" s="154" t="s">
        <v>8163</v>
      </c>
      <c r="O360" s="154"/>
      <c r="P360" s="168" t="s">
        <v>6790</v>
      </c>
      <c r="Q360" s="168"/>
      <c r="R360" s="145" t="s">
        <v>91</v>
      </c>
      <c r="S360" s="146" t="s">
        <v>7778</v>
      </c>
      <c r="T360" s="19" t="s">
        <v>7780</v>
      </c>
      <c r="U360" s="19" t="s">
        <v>7783</v>
      </c>
      <c r="V360" t="s">
        <v>91</v>
      </c>
      <c r="W360" s="140"/>
      <c r="X360" s="140"/>
    </row>
    <row r="361" spans="1:24" x14ac:dyDescent="0.25">
      <c r="A361" t="s">
        <v>51</v>
      </c>
      <c r="B361" s="185">
        <v>3</v>
      </c>
      <c r="C361" s="8">
        <v>41</v>
      </c>
      <c r="D361" s="11" t="s">
        <v>7877</v>
      </c>
      <c r="E361" s="11" t="s">
        <v>44</v>
      </c>
      <c r="F361" s="11" t="s">
        <v>45</v>
      </c>
      <c r="G361" s="11" t="s">
        <v>51</v>
      </c>
      <c r="H361" s="11"/>
      <c r="I361" s="145" t="s">
        <v>107</v>
      </c>
      <c r="J361" s="145" t="s">
        <v>1469</v>
      </c>
      <c r="K361" s="145" t="s">
        <v>1690</v>
      </c>
      <c r="L361" s="145" t="s">
        <v>1690</v>
      </c>
      <c r="M361" s="145" t="s">
        <v>302</v>
      </c>
      <c r="N361" s="145" t="s">
        <v>303</v>
      </c>
      <c r="O361" s="145" t="s">
        <v>1860</v>
      </c>
      <c r="P361" s="19" t="s">
        <v>6790</v>
      </c>
      <c r="Q361" s="19"/>
      <c r="R361" s="145" t="s">
        <v>91</v>
      </c>
      <c r="S361" s="146" t="s">
        <v>7778</v>
      </c>
      <c r="T361" s="19" t="s">
        <v>7780</v>
      </c>
      <c r="U361" s="19" t="s">
        <v>7783</v>
      </c>
      <c r="V361" t="s">
        <v>91</v>
      </c>
    </row>
    <row r="362" spans="1:24" x14ac:dyDescent="0.25">
      <c r="A362" t="s">
        <v>51</v>
      </c>
      <c r="B362" s="185">
        <v>4</v>
      </c>
      <c r="C362" s="8">
        <v>42</v>
      </c>
      <c r="D362" s="11" t="s">
        <v>7877</v>
      </c>
      <c r="E362" s="11" t="s">
        <v>44</v>
      </c>
      <c r="F362" s="11" t="s">
        <v>45</v>
      </c>
      <c r="G362" s="11" t="s">
        <v>51</v>
      </c>
      <c r="H362" s="11"/>
      <c r="I362" s="145" t="s">
        <v>108</v>
      </c>
      <c r="J362" s="145" t="s">
        <v>6821</v>
      </c>
      <c r="K362" s="145" t="s">
        <v>1685</v>
      </c>
      <c r="L362" s="145" t="s">
        <v>1685</v>
      </c>
      <c r="M362" s="145" t="s">
        <v>304</v>
      </c>
      <c r="N362" s="145" t="s">
        <v>305</v>
      </c>
      <c r="O362" s="145" t="s">
        <v>1861</v>
      </c>
      <c r="P362" s="19" t="s">
        <v>2910</v>
      </c>
      <c r="Q362" s="19" t="s">
        <v>6788</v>
      </c>
      <c r="R362" s="145" t="s">
        <v>91</v>
      </c>
      <c r="S362" s="146">
        <v>0</v>
      </c>
      <c r="T362" s="19" t="s">
        <v>7779</v>
      </c>
      <c r="U362" s="19" t="s">
        <v>7784</v>
      </c>
      <c r="V362" t="s">
        <v>92</v>
      </c>
    </row>
    <row r="363" spans="1:24" x14ac:dyDescent="0.25">
      <c r="A363" t="s">
        <v>51</v>
      </c>
      <c r="B363" s="185">
        <v>5</v>
      </c>
      <c r="C363" s="8">
        <v>43</v>
      </c>
      <c r="D363" s="11" t="s">
        <v>7877</v>
      </c>
      <c r="E363" s="11" t="s">
        <v>44</v>
      </c>
      <c r="F363" s="11" t="s">
        <v>45</v>
      </c>
      <c r="G363" s="11" t="s">
        <v>51</v>
      </c>
      <c r="H363" s="11"/>
      <c r="I363" s="145" t="s">
        <v>109</v>
      </c>
      <c r="J363" s="145" t="s">
        <v>6820</v>
      </c>
      <c r="K363" s="19" t="s">
        <v>7374</v>
      </c>
      <c r="L363" s="145" t="s">
        <v>1691</v>
      </c>
      <c r="M363" s="145" t="s">
        <v>306</v>
      </c>
      <c r="N363" s="145" t="s">
        <v>307</v>
      </c>
      <c r="O363" s="145" t="s">
        <v>1862</v>
      </c>
      <c r="P363" s="19" t="s">
        <v>2909</v>
      </c>
      <c r="Q363" s="19" t="s">
        <v>6788</v>
      </c>
      <c r="R363" s="145" t="s">
        <v>91</v>
      </c>
      <c r="S363" s="146">
        <v>0</v>
      </c>
      <c r="T363" s="19" t="s">
        <v>7779</v>
      </c>
      <c r="U363" s="19" t="s">
        <v>7784</v>
      </c>
      <c r="V363" t="s">
        <v>92</v>
      </c>
    </row>
    <row r="364" spans="1:24" x14ac:dyDescent="0.25">
      <c r="A364" t="s">
        <v>51</v>
      </c>
      <c r="B364" s="185">
        <v>6</v>
      </c>
      <c r="C364" s="8">
        <v>44</v>
      </c>
      <c r="D364" s="11" t="s">
        <v>7877</v>
      </c>
      <c r="E364" s="11" t="s">
        <v>44</v>
      </c>
      <c r="F364" s="11" t="s">
        <v>45</v>
      </c>
      <c r="G364" s="11" t="s">
        <v>51</v>
      </c>
      <c r="H364" s="11"/>
      <c r="I364" t="s">
        <v>3166</v>
      </c>
      <c r="J364" t="s">
        <v>1440</v>
      </c>
      <c r="K364" t="s">
        <v>7375</v>
      </c>
      <c r="L364" t="s">
        <v>7056</v>
      </c>
      <c r="M364" t="s">
        <v>3267</v>
      </c>
      <c r="N364" t="s">
        <v>3268</v>
      </c>
      <c r="P364" s="19" t="s">
        <v>6790</v>
      </c>
      <c r="Q364" s="19"/>
      <c r="R364" t="s">
        <v>91</v>
      </c>
      <c r="S364" s="8">
        <v>0</v>
      </c>
      <c r="T364" t="s">
        <v>7779</v>
      </c>
      <c r="U364" t="s">
        <v>7784</v>
      </c>
      <c r="V364" t="s">
        <v>91</v>
      </c>
    </row>
    <row r="365" spans="1:24" x14ac:dyDescent="0.25">
      <c r="A365" s="147" t="s">
        <v>62</v>
      </c>
      <c r="B365" s="296">
        <v>-99</v>
      </c>
      <c r="C365" s="8">
        <v>300</v>
      </c>
      <c r="D365" s="11" t="s">
        <v>7824</v>
      </c>
      <c r="E365" s="11" t="s">
        <v>44</v>
      </c>
      <c r="F365" s="11" t="s">
        <v>54</v>
      </c>
      <c r="G365" s="11" t="s">
        <v>61</v>
      </c>
      <c r="H365" s="11" t="s">
        <v>62</v>
      </c>
      <c r="I365" s="147" t="s">
        <v>5976</v>
      </c>
      <c r="K365" s="147"/>
      <c r="M365" s="147" t="s">
        <v>6054</v>
      </c>
      <c r="N365" s="147" t="s">
        <v>6055</v>
      </c>
      <c r="P365" s="147" t="s">
        <v>6790</v>
      </c>
      <c r="Q365" s="147"/>
      <c r="R365" s="147" t="s">
        <v>6769</v>
      </c>
      <c r="S365" s="161"/>
      <c r="T365" s="147"/>
      <c r="U365" s="147"/>
      <c r="V365" s="174" t="s">
        <v>3302</v>
      </c>
      <c r="W365" s="164"/>
    </row>
    <row r="366" spans="1:24" x14ac:dyDescent="0.25">
      <c r="A366" s="147" t="s">
        <v>62</v>
      </c>
      <c r="B366" s="296">
        <v>-99</v>
      </c>
      <c r="C366" s="8">
        <v>301</v>
      </c>
      <c r="D366" s="11" t="s">
        <v>7824</v>
      </c>
      <c r="E366" s="11" t="s">
        <v>44</v>
      </c>
      <c r="F366" s="11" t="s">
        <v>54</v>
      </c>
      <c r="G366" s="11" t="s">
        <v>61</v>
      </c>
      <c r="H366" s="11" t="s">
        <v>62</v>
      </c>
      <c r="I366" s="147" t="s">
        <v>5977</v>
      </c>
      <c r="K366" s="147"/>
      <c r="M366" s="147" t="s">
        <v>6056</v>
      </c>
      <c r="N366" s="147" t="s">
        <v>6057</v>
      </c>
      <c r="P366" s="147" t="s">
        <v>6790</v>
      </c>
      <c r="Q366" s="147"/>
      <c r="R366" s="147" t="s">
        <v>6770</v>
      </c>
      <c r="S366" s="161"/>
      <c r="T366" s="147"/>
      <c r="U366" s="147"/>
      <c r="V366" s="174" t="s">
        <v>6773</v>
      </c>
      <c r="W366" s="164"/>
    </row>
    <row r="367" spans="1:24" x14ac:dyDescent="0.25">
      <c r="A367" s="140" t="s">
        <v>62</v>
      </c>
      <c r="B367" s="294">
        <v>1</v>
      </c>
      <c r="C367" s="176">
        <v>0</v>
      </c>
      <c r="D367" s="152"/>
      <c r="E367" s="152"/>
      <c r="F367" s="152"/>
      <c r="G367" s="152"/>
      <c r="H367" s="152"/>
      <c r="I367" s="150" t="s">
        <v>7949</v>
      </c>
      <c r="J367" s="168" t="s">
        <v>1468</v>
      </c>
      <c r="K367" s="153" t="s">
        <v>1667</v>
      </c>
      <c r="L367" s="154" t="s">
        <v>6971</v>
      </c>
      <c r="M367" s="154" t="s">
        <v>6005</v>
      </c>
      <c r="N367" s="154" t="s">
        <v>278</v>
      </c>
      <c r="O367" s="154" t="s">
        <v>1848</v>
      </c>
      <c r="P367" s="168" t="s">
        <v>6790</v>
      </c>
      <c r="Q367" s="168"/>
      <c r="R367" s="154" t="s">
        <v>91</v>
      </c>
      <c r="S367" s="169" t="s">
        <v>7778</v>
      </c>
      <c r="T367" s="168" t="s">
        <v>7780</v>
      </c>
      <c r="U367" s="168" t="s">
        <v>7783</v>
      </c>
      <c r="V367" s="140" t="s">
        <v>91</v>
      </c>
      <c r="W367" s="140"/>
      <c r="X367" s="140"/>
    </row>
    <row r="368" spans="1:24" x14ac:dyDescent="0.25">
      <c r="A368" t="s">
        <v>62</v>
      </c>
      <c r="B368" s="185">
        <v>2</v>
      </c>
      <c r="C368" s="8">
        <v>298</v>
      </c>
      <c r="D368" s="11" t="s">
        <v>7824</v>
      </c>
      <c r="E368" s="11" t="s">
        <v>44</v>
      </c>
      <c r="F368" s="11" t="s">
        <v>54</v>
      </c>
      <c r="G368" s="11" t="s">
        <v>61</v>
      </c>
      <c r="H368" s="11" t="s">
        <v>62</v>
      </c>
      <c r="I368" s="145" t="s">
        <v>123</v>
      </c>
      <c r="J368" s="19" t="s">
        <v>1495</v>
      </c>
      <c r="K368" s="147" t="s">
        <v>7431</v>
      </c>
      <c r="L368" s="145" t="s">
        <v>6929</v>
      </c>
      <c r="M368" s="145" t="s">
        <v>332</v>
      </c>
      <c r="N368" s="145" t="s">
        <v>422</v>
      </c>
      <c r="O368" s="145" t="s">
        <v>1907</v>
      </c>
      <c r="P368" s="19" t="s">
        <v>6790</v>
      </c>
      <c r="Q368" s="19"/>
      <c r="R368" t="s">
        <v>6770</v>
      </c>
      <c r="S368" s="8" t="s">
        <v>7778</v>
      </c>
      <c r="T368" t="s">
        <v>7780</v>
      </c>
      <c r="U368" t="s">
        <v>7783</v>
      </c>
      <c r="V368" t="s">
        <v>100</v>
      </c>
    </row>
    <row r="369" spans="1:24" x14ac:dyDescent="0.25">
      <c r="A369" t="s">
        <v>62</v>
      </c>
      <c r="B369" s="185">
        <v>3</v>
      </c>
      <c r="C369" s="8">
        <v>307</v>
      </c>
      <c r="D369" s="11" t="s">
        <v>7824</v>
      </c>
      <c r="E369" s="11" t="s">
        <v>44</v>
      </c>
      <c r="F369" s="11" t="s">
        <v>54</v>
      </c>
      <c r="G369" s="11" t="s">
        <v>61</v>
      </c>
      <c r="H369" s="11" t="s">
        <v>62</v>
      </c>
      <c r="I369" s="19" t="s">
        <v>2204</v>
      </c>
      <c r="J369" s="147" t="s">
        <v>5746</v>
      </c>
      <c r="K369" s="19" t="s">
        <v>7440</v>
      </c>
      <c r="L369" s="19" t="s">
        <v>7057</v>
      </c>
      <c r="M369" s="19" t="s">
        <v>2631</v>
      </c>
      <c r="N369" s="147" t="s">
        <v>2408</v>
      </c>
      <c r="O369" s="19"/>
      <c r="P369" s="19" t="s">
        <v>6790</v>
      </c>
      <c r="Q369" s="19"/>
      <c r="R369" s="147" t="s">
        <v>91</v>
      </c>
      <c r="S369" s="161" t="s">
        <v>7778</v>
      </c>
      <c r="T369" s="147" t="s">
        <v>7779</v>
      </c>
      <c r="U369" s="147" t="s">
        <v>7783</v>
      </c>
      <c r="V369" t="s">
        <v>91</v>
      </c>
    </row>
    <row r="370" spans="1:24" x14ac:dyDescent="0.25">
      <c r="A370" t="s">
        <v>62</v>
      </c>
      <c r="B370" s="185">
        <v>4</v>
      </c>
      <c r="C370" s="8">
        <v>299</v>
      </c>
      <c r="D370" s="11" t="s">
        <v>7824</v>
      </c>
      <c r="E370" s="11" t="s">
        <v>44</v>
      </c>
      <c r="F370" s="11" t="s">
        <v>54</v>
      </c>
      <c r="G370" s="11" t="s">
        <v>61</v>
      </c>
      <c r="H370" s="11" t="s">
        <v>62</v>
      </c>
      <c r="I370" s="145" t="s">
        <v>177</v>
      </c>
      <c r="J370" s="19" t="s">
        <v>1600</v>
      </c>
      <c r="K370" s="19" t="s">
        <v>7442</v>
      </c>
      <c r="L370" s="145" t="s">
        <v>6858</v>
      </c>
      <c r="M370" s="145" t="s">
        <v>420</v>
      </c>
      <c r="N370" s="145" t="s">
        <v>421</v>
      </c>
      <c r="O370" s="145" t="s">
        <v>1906</v>
      </c>
      <c r="P370" s="19" t="s">
        <v>6790</v>
      </c>
      <c r="Q370" s="19"/>
      <c r="R370" s="145" t="s">
        <v>153</v>
      </c>
      <c r="S370" s="146" t="s">
        <v>7778</v>
      </c>
      <c r="T370" s="19" t="s">
        <v>7779</v>
      </c>
      <c r="U370" s="19" t="s">
        <v>7783</v>
      </c>
      <c r="V370" t="s">
        <v>153</v>
      </c>
    </row>
    <row r="371" spans="1:24" x14ac:dyDescent="0.25">
      <c r="A371" t="s">
        <v>62</v>
      </c>
      <c r="B371" s="185">
        <v>5</v>
      </c>
      <c r="C371" s="8">
        <v>302</v>
      </c>
      <c r="D371" s="11" t="s">
        <v>7824</v>
      </c>
      <c r="E371" s="11" t="s">
        <v>44</v>
      </c>
      <c r="F371" s="11" t="s">
        <v>54</v>
      </c>
      <c r="G371" s="11" t="s">
        <v>61</v>
      </c>
      <c r="H371" s="11" t="s">
        <v>62</v>
      </c>
      <c r="I371" s="145" t="s">
        <v>178</v>
      </c>
      <c r="J371" s="19" t="s">
        <v>1595</v>
      </c>
      <c r="K371" s="147" t="s">
        <v>7432</v>
      </c>
      <c r="L371" s="145" t="s">
        <v>7058</v>
      </c>
      <c r="M371" s="145" t="s">
        <v>423</v>
      </c>
      <c r="N371" s="145" t="s">
        <v>424</v>
      </c>
      <c r="O371" s="145" t="s">
        <v>1908</v>
      </c>
      <c r="P371" s="19" t="s">
        <v>2911</v>
      </c>
      <c r="Q371" s="19" t="s">
        <v>6788</v>
      </c>
      <c r="R371" s="145" t="s">
        <v>91</v>
      </c>
      <c r="S371" s="146">
        <v>1</v>
      </c>
      <c r="T371" s="19" t="s">
        <v>7779</v>
      </c>
      <c r="U371" s="19" t="s">
        <v>7784</v>
      </c>
      <c r="V371" t="s">
        <v>92</v>
      </c>
    </row>
    <row r="372" spans="1:24" x14ac:dyDescent="0.25">
      <c r="A372" t="s">
        <v>62</v>
      </c>
      <c r="B372" s="185">
        <v>6</v>
      </c>
      <c r="C372" s="8">
        <v>303</v>
      </c>
      <c r="D372" s="11" t="s">
        <v>7824</v>
      </c>
      <c r="E372" s="11" t="s">
        <v>44</v>
      </c>
      <c r="F372" s="11" t="s">
        <v>54</v>
      </c>
      <c r="G372" s="11" t="s">
        <v>61</v>
      </c>
      <c r="H372" s="11" t="s">
        <v>62</v>
      </c>
      <c r="I372" s="145" t="s">
        <v>179</v>
      </c>
      <c r="J372" s="19" t="s">
        <v>1433</v>
      </c>
      <c r="K372" s="147" t="s">
        <v>7433</v>
      </c>
      <c r="L372" s="145" t="s">
        <v>1743</v>
      </c>
      <c r="M372" s="145" t="s">
        <v>425</v>
      </c>
      <c r="N372" s="145" t="s">
        <v>426</v>
      </c>
      <c r="O372" s="145" t="s">
        <v>1909</v>
      </c>
      <c r="P372" s="19" t="s">
        <v>6790</v>
      </c>
      <c r="Q372" s="19"/>
      <c r="R372" s="147" t="s">
        <v>6769</v>
      </c>
      <c r="S372" s="161">
        <v>2</v>
      </c>
      <c r="T372" s="147" t="s">
        <v>7779</v>
      </c>
      <c r="U372" s="147" t="s">
        <v>7784</v>
      </c>
      <c r="V372" t="s">
        <v>165</v>
      </c>
    </row>
    <row r="373" spans="1:24" x14ac:dyDescent="0.25">
      <c r="A373" t="s">
        <v>62</v>
      </c>
      <c r="B373" s="185">
        <v>7</v>
      </c>
      <c r="C373" s="8">
        <v>304</v>
      </c>
      <c r="D373" s="11" t="s">
        <v>7824</v>
      </c>
      <c r="E373" s="11" t="s">
        <v>44</v>
      </c>
      <c r="F373" s="11" t="s">
        <v>54</v>
      </c>
      <c r="G373" s="11" t="s">
        <v>61</v>
      </c>
      <c r="H373" s="11" t="s">
        <v>62</v>
      </c>
      <c r="I373" s="19" t="s">
        <v>2201</v>
      </c>
      <c r="J373" s="147" t="s">
        <v>1430</v>
      </c>
      <c r="K373" s="19" t="s">
        <v>7435</v>
      </c>
      <c r="L373" s="19" t="s">
        <v>7434</v>
      </c>
      <c r="M373" s="19" t="s">
        <v>2628</v>
      </c>
      <c r="N373" s="147" t="s">
        <v>2405</v>
      </c>
      <c r="O373" s="19"/>
      <c r="P373" s="19" t="s">
        <v>6790</v>
      </c>
      <c r="Q373" s="19"/>
      <c r="R373" s="147" t="s">
        <v>6769</v>
      </c>
      <c r="S373" s="161">
        <v>0</v>
      </c>
      <c r="T373" s="147" t="s">
        <v>7779</v>
      </c>
      <c r="U373" s="147" t="s">
        <v>7784</v>
      </c>
      <c r="V373" t="s">
        <v>156</v>
      </c>
    </row>
    <row r="374" spans="1:24" x14ac:dyDescent="0.25">
      <c r="A374" t="s">
        <v>62</v>
      </c>
      <c r="B374" s="185">
        <v>8</v>
      </c>
      <c r="C374" s="8">
        <v>305</v>
      </c>
      <c r="D374" s="11" t="s">
        <v>7824</v>
      </c>
      <c r="E374" s="11" t="s">
        <v>44</v>
      </c>
      <c r="F374" s="11" t="s">
        <v>54</v>
      </c>
      <c r="G374" s="11" t="s">
        <v>61</v>
      </c>
      <c r="H374" s="11" t="s">
        <v>62</v>
      </c>
      <c r="I374" s="19" t="s">
        <v>2202</v>
      </c>
      <c r="J374" s="147" t="s">
        <v>2796</v>
      </c>
      <c r="K374" s="19" t="s">
        <v>7443</v>
      </c>
      <c r="L374" s="19" t="s">
        <v>7060</v>
      </c>
      <c r="M374" s="19" t="s">
        <v>2629</v>
      </c>
      <c r="N374" s="147" t="s">
        <v>2406</v>
      </c>
      <c r="O374" s="19"/>
      <c r="P374" s="19" t="s">
        <v>6790</v>
      </c>
      <c r="Q374" s="19"/>
      <c r="R374" s="147" t="s">
        <v>6769</v>
      </c>
      <c r="S374" s="161">
        <v>0</v>
      </c>
      <c r="T374" s="147" t="s">
        <v>7779</v>
      </c>
      <c r="U374" s="147" t="s">
        <v>7784</v>
      </c>
      <c r="V374" t="s">
        <v>195</v>
      </c>
    </row>
    <row r="375" spans="1:24" x14ac:dyDescent="0.25">
      <c r="A375" t="s">
        <v>62</v>
      </c>
      <c r="B375" s="185">
        <v>9</v>
      </c>
      <c r="C375" s="8">
        <v>306</v>
      </c>
      <c r="D375" s="11" t="s">
        <v>7824</v>
      </c>
      <c r="E375" s="11" t="s">
        <v>44</v>
      </c>
      <c r="F375" s="11" t="s">
        <v>54</v>
      </c>
      <c r="G375" s="11" t="s">
        <v>61</v>
      </c>
      <c r="H375" s="11" t="s">
        <v>62</v>
      </c>
      <c r="I375" s="19" t="s">
        <v>2203</v>
      </c>
      <c r="J375" s="147" t="s">
        <v>2797</v>
      </c>
      <c r="K375" s="19" t="s">
        <v>7444</v>
      </c>
      <c r="L375" s="19" t="s">
        <v>7059</v>
      </c>
      <c r="M375" s="19" t="s">
        <v>2630</v>
      </c>
      <c r="N375" s="147" t="s">
        <v>2407</v>
      </c>
      <c r="O375" s="19"/>
      <c r="P375" s="19" t="s">
        <v>6790</v>
      </c>
      <c r="Q375" s="19"/>
      <c r="R375" s="147" t="s">
        <v>6769</v>
      </c>
      <c r="S375" s="161">
        <v>0</v>
      </c>
      <c r="T375" s="147" t="s">
        <v>7779</v>
      </c>
      <c r="U375" s="147" t="s">
        <v>7784</v>
      </c>
      <c r="V375" t="s">
        <v>165</v>
      </c>
    </row>
    <row r="376" spans="1:24" x14ac:dyDescent="0.25">
      <c r="A376" t="s">
        <v>62</v>
      </c>
      <c r="B376" s="185">
        <v>10</v>
      </c>
      <c r="C376" s="8">
        <v>308</v>
      </c>
      <c r="D376" s="11" t="s">
        <v>7824</v>
      </c>
      <c r="E376" s="11" t="s">
        <v>44</v>
      </c>
      <c r="F376" s="11" t="s">
        <v>54</v>
      </c>
      <c r="G376" s="11" t="s">
        <v>61</v>
      </c>
      <c r="H376" s="11" t="s">
        <v>62</v>
      </c>
      <c r="I376" s="145" t="s">
        <v>7939</v>
      </c>
      <c r="J376" s="145" t="s">
        <v>1440</v>
      </c>
      <c r="K376" s="147" t="s">
        <v>7441</v>
      </c>
      <c r="L376" s="145" t="s">
        <v>1709</v>
      </c>
      <c r="M376" s="145" t="s">
        <v>7940</v>
      </c>
      <c r="N376" s="145" t="s">
        <v>8136</v>
      </c>
      <c r="O376" s="145"/>
      <c r="P376" s="19" t="s">
        <v>6790</v>
      </c>
      <c r="Q376" s="19"/>
      <c r="R376" s="145" t="s">
        <v>91</v>
      </c>
      <c r="S376" s="146">
        <v>0</v>
      </c>
      <c r="T376" s="19" t="s">
        <v>7779</v>
      </c>
      <c r="U376" s="19" t="s">
        <v>7784</v>
      </c>
      <c r="V376" t="s">
        <v>91</v>
      </c>
    </row>
    <row r="377" spans="1:24" x14ac:dyDescent="0.25">
      <c r="A377" s="140" t="s">
        <v>61</v>
      </c>
      <c r="B377" s="294">
        <v>1</v>
      </c>
      <c r="C377" s="176">
        <v>0</v>
      </c>
      <c r="D377" s="152"/>
      <c r="E377" s="152"/>
      <c r="F377" s="152"/>
      <c r="G377" s="152"/>
      <c r="H377" s="152"/>
      <c r="I377" s="150" t="s">
        <v>7949</v>
      </c>
      <c r="J377" s="168" t="s">
        <v>1468</v>
      </c>
      <c r="K377" s="153" t="s">
        <v>1667</v>
      </c>
      <c r="L377" s="154" t="s">
        <v>6971</v>
      </c>
      <c r="M377" s="154" t="s">
        <v>6005</v>
      </c>
      <c r="N377" s="154" t="s">
        <v>278</v>
      </c>
      <c r="O377" s="154" t="s">
        <v>1848</v>
      </c>
      <c r="P377" s="168" t="s">
        <v>6790</v>
      </c>
      <c r="Q377" s="168"/>
      <c r="R377" s="154" t="s">
        <v>91</v>
      </c>
      <c r="S377" s="169" t="s">
        <v>7778</v>
      </c>
      <c r="T377" s="168" t="s">
        <v>7780</v>
      </c>
      <c r="U377" s="168" t="s">
        <v>7783</v>
      </c>
      <c r="V377" s="140" t="s">
        <v>91</v>
      </c>
      <c r="W377" s="140"/>
      <c r="X377" s="140"/>
    </row>
    <row r="378" spans="1:24" x14ac:dyDescent="0.25">
      <c r="A378" t="s">
        <v>61</v>
      </c>
      <c r="B378" s="185">
        <v>2</v>
      </c>
      <c r="C378" s="8">
        <v>292</v>
      </c>
      <c r="D378" s="11" t="s">
        <v>7825</v>
      </c>
      <c r="E378" s="11" t="s">
        <v>44</v>
      </c>
      <c r="F378" s="11" t="s">
        <v>54</v>
      </c>
      <c r="G378" s="11" t="s">
        <v>61</v>
      </c>
      <c r="H378" s="11"/>
      <c r="I378" s="145" t="s">
        <v>123</v>
      </c>
      <c r="J378" s="145" t="s">
        <v>1467</v>
      </c>
      <c r="K378" s="147"/>
      <c r="L378" s="145" t="s">
        <v>1683</v>
      </c>
      <c r="M378" s="145" t="s">
        <v>332</v>
      </c>
      <c r="N378" s="145" t="s">
        <v>333</v>
      </c>
      <c r="O378" s="145" t="s">
        <v>1869</v>
      </c>
      <c r="P378" s="19" t="s">
        <v>6790</v>
      </c>
      <c r="Q378" s="19"/>
      <c r="R378" t="s">
        <v>6770</v>
      </c>
      <c r="S378" s="8" t="s">
        <v>7778</v>
      </c>
      <c r="T378" t="s">
        <v>7780</v>
      </c>
      <c r="U378" t="s">
        <v>7783</v>
      </c>
      <c r="V378" t="s">
        <v>100</v>
      </c>
    </row>
    <row r="379" spans="1:24" x14ac:dyDescent="0.25">
      <c r="A379" t="s">
        <v>61</v>
      </c>
      <c r="B379" s="185">
        <v>3</v>
      </c>
      <c r="C379" s="8">
        <v>293</v>
      </c>
      <c r="D379" s="11" t="s">
        <v>7825</v>
      </c>
      <c r="E379" s="11" t="s">
        <v>44</v>
      </c>
      <c r="F379" s="11" t="s">
        <v>54</v>
      </c>
      <c r="G379" s="11" t="s">
        <v>61</v>
      </c>
      <c r="H379" s="11"/>
      <c r="I379" s="145" t="s">
        <v>174</v>
      </c>
      <c r="J379" s="145" t="s">
        <v>5745</v>
      </c>
      <c r="K379" s="147" t="s">
        <v>7445</v>
      </c>
      <c r="L379" s="145" t="s">
        <v>7061</v>
      </c>
      <c r="M379" s="145" t="s">
        <v>415</v>
      </c>
      <c r="N379" s="145" t="s">
        <v>416</v>
      </c>
      <c r="O379" s="145" t="s">
        <v>1903</v>
      </c>
      <c r="P379" s="19" t="s">
        <v>6790</v>
      </c>
      <c r="Q379" s="19"/>
      <c r="R379" s="145" t="s">
        <v>91</v>
      </c>
      <c r="S379" s="146" t="s">
        <v>7778</v>
      </c>
      <c r="T379" s="19" t="s">
        <v>7779</v>
      </c>
      <c r="U379" s="19" t="s">
        <v>7783</v>
      </c>
      <c r="V379" t="s">
        <v>91</v>
      </c>
    </row>
    <row r="380" spans="1:24" x14ac:dyDescent="0.25">
      <c r="A380" t="s">
        <v>61</v>
      </c>
      <c r="B380" s="185">
        <v>4</v>
      </c>
      <c r="C380" s="8">
        <v>295</v>
      </c>
      <c r="D380" s="11" t="s">
        <v>7825</v>
      </c>
      <c r="E380" s="11" t="s">
        <v>44</v>
      </c>
      <c r="F380" s="11" t="s">
        <v>54</v>
      </c>
      <c r="G380" s="11" t="s">
        <v>61</v>
      </c>
      <c r="H380" s="11"/>
      <c r="I380" s="19" t="s">
        <v>2199</v>
      </c>
      <c r="J380" s="147" t="s">
        <v>5959</v>
      </c>
      <c r="K380" s="19" t="s">
        <v>7447</v>
      </c>
      <c r="L380" s="163" t="s">
        <v>7062</v>
      </c>
      <c r="M380" s="19" t="s">
        <v>2625</v>
      </c>
      <c r="N380" s="147" t="s">
        <v>2403</v>
      </c>
      <c r="O380" s="19"/>
      <c r="P380" s="19" t="s">
        <v>2907</v>
      </c>
      <c r="Q380" s="19" t="s">
        <v>6789</v>
      </c>
      <c r="R380" s="147" t="s">
        <v>91</v>
      </c>
      <c r="S380" s="161">
        <v>0</v>
      </c>
      <c r="T380" s="147" t="s">
        <v>7779</v>
      </c>
      <c r="U380" s="147" t="s">
        <v>7784</v>
      </c>
      <c r="V380" t="s">
        <v>92</v>
      </c>
    </row>
    <row r="381" spans="1:24" x14ac:dyDescent="0.25">
      <c r="A381" t="s">
        <v>61</v>
      </c>
      <c r="B381" s="185">
        <v>5</v>
      </c>
      <c r="C381" s="8">
        <v>297</v>
      </c>
      <c r="D381" s="11" t="s">
        <v>7825</v>
      </c>
      <c r="E381" s="11" t="s">
        <v>44</v>
      </c>
      <c r="F381" s="11" t="s">
        <v>54</v>
      </c>
      <c r="G381" s="11" t="s">
        <v>61</v>
      </c>
      <c r="H381" s="11"/>
      <c r="I381" s="145" t="s">
        <v>176</v>
      </c>
      <c r="J381" s="145" t="s">
        <v>1496</v>
      </c>
      <c r="K381" s="147" t="s">
        <v>7449</v>
      </c>
      <c r="L381" s="148" t="s">
        <v>7448</v>
      </c>
      <c r="M381" s="19" t="s">
        <v>2627</v>
      </c>
      <c r="N381" s="145" t="s">
        <v>419</v>
      </c>
      <c r="O381" s="148" t="s">
        <v>1905</v>
      </c>
      <c r="P381" s="19" t="s">
        <v>6790</v>
      </c>
      <c r="Q381" s="19"/>
      <c r="R381" s="145" t="s">
        <v>6770</v>
      </c>
      <c r="S381" s="146">
        <v>0</v>
      </c>
      <c r="T381" s="19" t="s">
        <v>7779</v>
      </c>
      <c r="U381" s="19" t="s">
        <v>7784</v>
      </c>
      <c r="V381" t="s">
        <v>100</v>
      </c>
    </row>
    <row r="382" spans="1:24" x14ac:dyDescent="0.25">
      <c r="A382" t="s">
        <v>61</v>
      </c>
      <c r="B382" s="185">
        <v>6</v>
      </c>
      <c r="C382" s="8">
        <v>296</v>
      </c>
      <c r="D382" s="11" t="s">
        <v>7825</v>
      </c>
      <c r="E382" s="11" t="s">
        <v>44</v>
      </c>
      <c r="F382" s="11" t="s">
        <v>54</v>
      </c>
      <c r="G382" s="11" t="s">
        <v>61</v>
      </c>
      <c r="H382" s="11"/>
      <c r="I382" s="19" t="s">
        <v>2200</v>
      </c>
      <c r="J382" s="147" t="s">
        <v>2805</v>
      </c>
      <c r="K382" s="147" t="s">
        <v>7450</v>
      </c>
      <c r="L382" s="163" t="s">
        <v>7063</v>
      </c>
      <c r="M382" s="19" t="s">
        <v>2626</v>
      </c>
      <c r="N382" s="147" t="s">
        <v>2404</v>
      </c>
      <c r="O382" s="19"/>
      <c r="P382" s="19" t="s">
        <v>6790</v>
      </c>
      <c r="Q382" s="19"/>
      <c r="R382" s="147" t="s">
        <v>6769</v>
      </c>
      <c r="S382" s="161">
        <v>0</v>
      </c>
      <c r="T382" s="147" t="s">
        <v>7779</v>
      </c>
      <c r="U382" s="147" t="s">
        <v>7784</v>
      </c>
      <c r="V382" t="s">
        <v>165</v>
      </c>
    </row>
    <row r="383" spans="1:24" x14ac:dyDescent="0.25">
      <c r="A383" t="s">
        <v>61</v>
      </c>
      <c r="B383" s="185">
        <v>7</v>
      </c>
      <c r="C383" s="8">
        <v>294</v>
      </c>
      <c r="D383" s="11" t="s">
        <v>7825</v>
      </c>
      <c r="E383" s="11" t="s">
        <v>44</v>
      </c>
      <c r="F383" s="11" t="s">
        <v>54</v>
      </c>
      <c r="G383" s="11" t="s">
        <v>61</v>
      </c>
      <c r="H383" s="11"/>
      <c r="I383" s="145" t="s">
        <v>175</v>
      </c>
      <c r="J383" s="145" t="s">
        <v>1440</v>
      </c>
      <c r="K383" s="147" t="s">
        <v>7446</v>
      </c>
      <c r="L383" s="148" t="s">
        <v>1709</v>
      </c>
      <c r="M383" s="145" t="s">
        <v>417</v>
      </c>
      <c r="N383" s="145" t="s">
        <v>418</v>
      </c>
      <c r="O383" s="148" t="s">
        <v>1904</v>
      </c>
      <c r="P383" s="19" t="s">
        <v>6790</v>
      </c>
      <c r="Q383" s="19"/>
      <c r="R383" s="145" t="s">
        <v>91</v>
      </c>
      <c r="S383" s="146">
        <v>0</v>
      </c>
      <c r="T383" s="19" t="s">
        <v>7779</v>
      </c>
      <c r="U383" s="19" t="s">
        <v>7784</v>
      </c>
      <c r="V383" t="s">
        <v>91</v>
      </c>
    </row>
    <row r="384" spans="1:24" x14ac:dyDescent="0.25">
      <c r="A384" t="s">
        <v>8436</v>
      </c>
      <c r="B384" s="185">
        <v>-99</v>
      </c>
      <c r="C384" s="8">
        <v>115</v>
      </c>
      <c r="D384" s="162" t="s">
        <v>7812</v>
      </c>
      <c r="E384" s="162" t="s">
        <v>44</v>
      </c>
      <c r="F384" s="162" t="s">
        <v>54</v>
      </c>
      <c r="G384" s="162" t="s">
        <v>53</v>
      </c>
      <c r="H384" s="162"/>
      <c r="I384" t="s">
        <v>7906</v>
      </c>
      <c r="J384" s="145" t="s">
        <v>1500</v>
      </c>
      <c r="K384" s="147" t="s">
        <v>7355</v>
      </c>
      <c r="L384" s="145" t="s">
        <v>6945</v>
      </c>
      <c r="M384" s="145" t="s">
        <v>322</v>
      </c>
      <c r="N384" s="145" t="s">
        <v>323</v>
      </c>
      <c r="O384" s="145" t="s">
        <v>2032</v>
      </c>
      <c r="P384" s="19" t="s">
        <v>6790</v>
      </c>
      <c r="Q384" s="19"/>
      <c r="R384" t="s">
        <v>6770</v>
      </c>
      <c r="S384" s="146" t="s">
        <v>7778</v>
      </c>
      <c r="T384" s="19" t="s">
        <v>7780</v>
      </c>
      <c r="U384" s="19" t="s">
        <v>7783</v>
      </c>
      <c r="V384" t="s">
        <v>100</v>
      </c>
      <c r="W384" t="s">
        <v>8525</v>
      </c>
    </row>
    <row r="385" spans="1:24" x14ac:dyDescent="0.25">
      <c r="A385" t="s">
        <v>8436</v>
      </c>
      <c r="B385" s="185">
        <v>-99</v>
      </c>
      <c r="C385" s="8">
        <v>117</v>
      </c>
      <c r="D385" s="162" t="s">
        <v>7812</v>
      </c>
      <c r="E385" s="162" t="s">
        <v>44</v>
      </c>
      <c r="F385" s="162" t="s">
        <v>54</v>
      </c>
      <c r="G385" s="162" t="s">
        <v>53</v>
      </c>
      <c r="H385" s="162"/>
      <c r="I385" s="145" t="s">
        <v>120</v>
      </c>
      <c r="J385" s="145" t="s">
        <v>1502</v>
      </c>
      <c r="K385" s="147" t="s">
        <v>7528</v>
      </c>
      <c r="L385" s="145" t="s">
        <v>6947</v>
      </c>
      <c r="M385" s="145" t="s">
        <v>326</v>
      </c>
      <c r="N385" s="145" t="s">
        <v>327</v>
      </c>
      <c r="O385" s="145" t="s">
        <v>2030</v>
      </c>
      <c r="P385" s="19" t="s">
        <v>6790</v>
      </c>
      <c r="Q385" s="19"/>
      <c r="R385" t="s">
        <v>6770</v>
      </c>
      <c r="S385" s="146" t="s">
        <v>7778</v>
      </c>
      <c r="T385" s="19" t="s">
        <v>7780</v>
      </c>
      <c r="U385" s="19" t="s">
        <v>7783</v>
      </c>
      <c r="V385" t="s">
        <v>100</v>
      </c>
      <c r="W385" t="s">
        <v>8525</v>
      </c>
    </row>
    <row r="386" spans="1:24" x14ac:dyDescent="0.25">
      <c r="A386" t="s">
        <v>8436</v>
      </c>
      <c r="B386" s="185">
        <v>-99</v>
      </c>
      <c r="C386" s="8">
        <v>127</v>
      </c>
      <c r="D386" s="162" t="s">
        <v>7812</v>
      </c>
      <c r="E386" s="162" t="s">
        <v>44</v>
      </c>
      <c r="F386" s="162" t="s">
        <v>54</v>
      </c>
      <c r="G386" s="162" t="s">
        <v>53</v>
      </c>
      <c r="H386" s="162"/>
      <c r="I386" s="145" t="s">
        <v>131</v>
      </c>
      <c r="J386" s="145" t="s">
        <v>1606</v>
      </c>
      <c r="K386" s="147" t="s">
        <v>7681</v>
      </c>
      <c r="L386" s="145" t="s">
        <v>6957</v>
      </c>
      <c r="M386" s="145" t="s">
        <v>348</v>
      </c>
      <c r="N386" s="145" t="s">
        <v>349</v>
      </c>
      <c r="O386" s="145" t="s">
        <v>2027</v>
      </c>
      <c r="P386" s="19" t="s">
        <v>6790</v>
      </c>
      <c r="Q386" s="19"/>
      <c r="R386" t="s">
        <v>6770</v>
      </c>
      <c r="S386" s="146" t="s">
        <v>7778</v>
      </c>
      <c r="T386" s="19" t="s">
        <v>7780</v>
      </c>
      <c r="U386" s="19" t="s">
        <v>7783</v>
      </c>
      <c r="V386" t="s">
        <v>100</v>
      </c>
      <c r="W386" t="s">
        <v>8525</v>
      </c>
    </row>
    <row r="387" spans="1:24" x14ac:dyDescent="0.25">
      <c r="A387" s="259" t="s">
        <v>8436</v>
      </c>
      <c r="B387" s="290">
        <v>0</v>
      </c>
      <c r="C387" s="260">
        <v>0</v>
      </c>
      <c r="D387" s="262"/>
      <c r="E387" s="262"/>
      <c r="F387" s="262"/>
      <c r="G387" s="262"/>
      <c r="H387" s="262"/>
      <c r="I387" s="262" t="s">
        <v>8417</v>
      </c>
      <c r="J387" s="262" t="s">
        <v>1859</v>
      </c>
      <c r="K387" s="177" t="s">
        <v>1667</v>
      </c>
      <c r="L387" s="262" t="s">
        <v>6971</v>
      </c>
      <c r="M387" s="262" t="s">
        <v>8437</v>
      </c>
      <c r="N387" s="262" t="s">
        <v>8222</v>
      </c>
      <c r="O387" s="262" t="s">
        <v>1848</v>
      </c>
      <c r="P387" s="177" t="s">
        <v>6790</v>
      </c>
      <c r="Q387" s="177"/>
      <c r="R387" s="262" t="s">
        <v>6770</v>
      </c>
      <c r="S387" s="263" t="s">
        <v>7778</v>
      </c>
      <c r="T387" s="177" t="s">
        <v>7780</v>
      </c>
      <c r="U387" s="177" t="s">
        <v>7783</v>
      </c>
      <c r="V387" s="259" t="s">
        <v>100</v>
      </c>
      <c r="W387" s="259"/>
      <c r="X387" s="259"/>
    </row>
    <row r="388" spans="1:24" x14ac:dyDescent="0.25">
      <c r="A388" s="259" t="s">
        <v>8436</v>
      </c>
      <c r="B388" s="290">
        <v>1</v>
      </c>
      <c r="C388" s="260">
        <v>0</v>
      </c>
      <c r="D388" s="261"/>
      <c r="E388" s="261"/>
      <c r="F388" s="261"/>
      <c r="G388" s="261"/>
      <c r="H388" s="261"/>
      <c r="I388" s="264" t="s">
        <v>7949</v>
      </c>
      <c r="J388" s="177" t="s">
        <v>1468</v>
      </c>
      <c r="K388" s="177" t="s">
        <v>1667</v>
      </c>
      <c r="L388" s="262" t="s">
        <v>6971</v>
      </c>
      <c r="M388" s="262" t="s">
        <v>6005</v>
      </c>
      <c r="N388" s="262" t="s">
        <v>278</v>
      </c>
      <c r="O388" s="262" t="s">
        <v>1848</v>
      </c>
      <c r="P388" s="177" t="s">
        <v>6790</v>
      </c>
      <c r="Q388" s="177"/>
      <c r="R388" s="262" t="s">
        <v>91</v>
      </c>
      <c r="S388" s="263" t="s">
        <v>7778</v>
      </c>
      <c r="T388" s="177" t="s">
        <v>7780</v>
      </c>
      <c r="U388" s="177" t="s">
        <v>7783</v>
      </c>
      <c r="V388" s="259" t="s">
        <v>91</v>
      </c>
      <c r="W388" s="259"/>
      <c r="X388" s="259"/>
    </row>
    <row r="389" spans="1:24" x14ac:dyDescent="0.25">
      <c r="A389" s="259" t="s">
        <v>8436</v>
      </c>
      <c r="B389" s="290">
        <v>2</v>
      </c>
      <c r="C389" s="260">
        <v>0</v>
      </c>
      <c r="D389" s="261"/>
      <c r="E389" s="261"/>
      <c r="F389" s="261"/>
      <c r="G389" s="261"/>
      <c r="H389" s="261"/>
      <c r="I389" s="264" t="s">
        <v>8254</v>
      </c>
      <c r="J389" s="177" t="s">
        <v>8156</v>
      </c>
      <c r="K389" s="177"/>
      <c r="L389" s="262"/>
      <c r="M389" s="262" t="s">
        <v>8150</v>
      </c>
      <c r="N389" s="262" t="s">
        <v>8151</v>
      </c>
      <c r="O389" s="262"/>
      <c r="P389" s="177" t="s">
        <v>6790</v>
      </c>
      <c r="Q389" s="177"/>
      <c r="R389" s="262" t="s">
        <v>6770</v>
      </c>
      <c r="S389" s="263" t="s">
        <v>7778</v>
      </c>
      <c r="T389" s="177" t="s">
        <v>7780</v>
      </c>
      <c r="U389" s="177" t="s">
        <v>7783</v>
      </c>
      <c r="V389" s="259" t="s">
        <v>91</v>
      </c>
      <c r="W389" s="259"/>
      <c r="X389" s="259"/>
    </row>
    <row r="390" spans="1:24" x14ac:dyDescent="0.25">
      <c r="A390" s="259" t="s">
        <v>8436</v>
      </c>
      <c r="B390" s="290">
        <v>3</v>
      </c>
      <c r="C390" s="260">
        <v>0</v>
      </c>
      <c r="D390" s="261"/>
      <c r="E390" s="261"/>
      <c r="F390" s="261"/>
      <c r="G390" s="261"/>
      <c r="H390" s="261"/>
      <c r="I390" s="262" t="s">
        <v>116</v>
      </c>
      <c r="J390" s="262" t="s">
        <v>8157</v>
      </c>
      <c r="K390" s="262" t="s">
        <v>7680</v>
      </c>
      <c r="L390" s="262" t="s">
        <v>1683</v>
      </c>
      <c r="M390" s="262" t="s">
        <v>318</v>
      </c>
      <c r="N390" s="262" t="s">
        <v>319</v>
      </c>
      <c r="O390" s="262" t="s">
        <v>1751</v>
      </c>
      <c r="P390" s="177" t="s">
        <v>6790</v>
      </c>
      <c r="Q390" s="177"/>
      <c r="R390" s="259" t="s">
        <v>6770</v>
      </c>
      <c r="S390" s="263" t="s">
        <v>7778</v>
      </c>
      <c r="T390" s="177" t="s">
        <v>7780</v>
      </c>
      <c r="U390" s="177" t="s">
        <v>7783</v>
      </c>
      <c r="V390" s="259" t="s">
        <v>91</v>
      </c>
      <c r="W390" s="259"/>
      <c r="X390" s="259"/>
    </row>
    <row r="391" spans="1:24" x14ac:dyDescent="0.25">
      <c r="A391" t="s">
        <v>8436</v>
      </c>
      <c r="B391" s="185">
        <v>4</v>
      </c>
      <c r="C391" s="8">
        <v>116</v>
      </c>
      <c r="D391" s="162" t="s">
        <v>7812</v>
      </c>
      <c r="E391" s="162" t="s">
        <v>44</v>
      </c>
      <c r="F391" s="162" t="s">
        <v>54</v>
      </c>
      <c r="G391" s="162" t="s">
        <v>53</v>
      </c>
      <c r="H391" s="162"/>
      <c r="I391" s="145" t="s">
        <v>119</v>
      </c>
      <c r="J391" s="145" t="s">
        <v>1501</v>
      </c>
      <c r="K391" s="147" t="s">
        <v>7682</v>
      </c>
      <c r="L391" s="145" t="s">
        <v>6946</v>
      </c>
      <c r="M391" s="145" t="s">
        <v>324</v>
      </c>
      <c r="N391" s="145" t="s">
        <v>325</v>
      </c>
      <c r="O391" s="145" t="s">
        <v>2031</v>
      </c>
      <c r="P391" s="19" t="s">
        <v>6790</v>
      </c>
      <c r="Q391" s="19"/>
      <c r="R391" t="s">
        <v>6770</v>
      </c>
      <c r="S391" s="146" t="s">
        <v>7778</v>
      </c>
      <c r="T391" s="19" t="s">
        <v>7780</v>
      </c>
      <c r="U391" s="19" t="s">
        <v>7783</v>
      </c>
      <c r="V391" t="s">
        <v>100</v>
      </c>
      <c r="W391" t="s">
        <v>8525</v>
      </c>
    </row>
    <row r="392" spans="1:24" x14ac:dyDescent="0.25">
      <c r="A392" t="s">
        <v>8436</v>
      </c>
      <c r="B392" s="185">
        <v>5</v>
      </c>
      <c r="C392" s="8">
        <v>124</v>
      </c>
      <c r="D392" s="162" t="s">
        <v>7812</v>
      </c>
      <c r="E392" s="162" t="s">
        <v>44</v>
      </c>
      <c r="F392" s="162" t="s">
        <v>54</v>
      </c>
      <c r="G392" s="162" t="s">
        <v>53</v>
      </c>
      <c r="H392" s="162"/>
      <c r="I392" s="145" t="s">
        <v>127</v>
      </c>
      <c r="J392" s="145" t="s">
        <v>1509</v>
      </c>
      <c r="K392" s="147" t="s">
        <v>7666</v>
      </c>
      <c r="L392" s="145" t="s">
        <v>6953</v>
      </c>
      <c r="M392" s="145" t="s">
        <v>340</v>
      </c>
      <c r="N392" s="145" t="s">
        <v>341</v>
      </c>
      <c r="O392" s="145" t="s">
        <v>2023</v>
      </c>
      <c r="P392" s="19" t="s">
        <v>6790</v>
      </c>
      <c r="Q392" s="19"/>
      <c r="R392" t="s">
        <v>6770</v>
      </c>
      <c r="S392" s="146" t="s">
        <v>7778</v>
      </c>
      <c r="T392" s="19" t="s">
        <v>7780</v>
      </c>
      <c r="U392" s="19" t="s">
        <v>7783</v>
      </c>
      <c r="V392" t="s">
        <v>100</v>
      </c>
      <c r="W392" t="s">
        <v>8525</v>
      </c>
    </row>
    <row r="393" spans="1:24" x14ac:dyDescent="0.25">
      <c r="A393" t="s">
        <v>8436</v>
      </c>
      <c r="B393" s="185">
        <v>6</v>
      </c>
      <c r="C393" s="8">
        <v>118</v>
      </c>
      <c r="D393" s="162" t="s">
        <v>7812</v>
      </c>
      <c r="E393" s="162" t="s">
        <v>44</v>
      </c>
      <c r="F393" s="162" t="s">
        <v>54</v>
      </c>
      <c r="G393" s="162" t="s">
        <v>53</v>
      </c>
      <c r="H393" s="162"/>
      <c r="I393" s="145" t="s">
        <v>121</v>
      </c>
      <c r="J393" s="145" t="s">
        <v>1503</v>
      </c>
      <c r="K393" s="19" t="s">
        <v>7381</v>
      </c>
      <c r="L393" s="145" t="s">
        <v>6948</v>
      </c>
      <c r="M393" s="145" t="s">
        <v>328</v>
      </c>
      <c r="N393" s="145" t="s">
        <v>329</v>
      </c>
      <c r="O393" s="145" t="s">
        <v>2029</v>
      </c>
      <c r="P393" s="19" t="s">
        <v>6790</v>
      </c>
      <c r="Q393" s="19"/>
      <c r="R393" t="s">
        <v>6770</v>
      </c>
      <c r="S393" s="146" t="s">
        <v>7778</v>
      </c>
      <c r="T393" s="19" t="s">
        <v>7780</v>
      </c>
      <c r="U393" s="19" t="s">
        <v>7783</v>
      </c>
      <c r="V393" t="s">
        <v>100</v>
      </c>
      <c r="W393" t="s">
        <v>8525</v>
      </c>
    </row>
    <row r="394" spans="1:24" x14ac:dyDescent="0.25">
      <c r="A394" t="s">
        <v>8436</v>
      </c>
      <c r="B394" s="185">
        <v>7</v>
      </c>
      <c r="C394" s="8">
        <v>119</v>
      </c>
      <c r="D394" s="162" t="s">
        <v>7812</v>
      </c>
      <c r="E394" s="162" t="s">
        <v>44</v>
      </c>
      <c r="F394" s="162" t="s">
        <v>54</v>
      </c>
      <c r="G394" s="162" t="s">
        <v>53</v>
      </c>
      <c r="H394" s="162"/>
      <c r="I394" s="145" t="s">
        <v>122</v>
      </c>
      <c r="J394" s="145" t="s">
        <v>1504</v>
      </c>
      <c r="K394" s="147" t="s">
        <v>7513</v>
      </c>
      <c r="L394" s="150" t="s">
        <v>7683</v>
      </c>
      <c r="M394" s="145" t="s">
        <v>330</v>
      </c>
      <c r="N394" s="145" t="s">
        <v>331</v>
      </c>
      <c r="O394" s="145" t="s">
        <v>2028</v>
      </c>
      <c r="P394" s="19" t="s">
        <v>6790</v>
      </c>
      <c r="Q394" s="19"/>
      <c r="R394" t="s">
        <v>6770</v>
      </c>
      <c r="S394" s="146" t="s">
        <v>7778</v>
      </c>
      <c r="T394" s="19" t="s">
        <v>7780</v>
      </c>
      <c r="U394" s="19" t="s">
        <v>7783</v>
      </c>
      <c r="V394" t="s">
        <v>100</v>
      </c>
      <c r="W394" t="s">
        <v>8525</v>
      </c>
    </row>
    <row r="395" spans="1:24" x14ac:dyDescent="0.25">
      <c r="A395" t="s">
        <v>8436</v>
      </c>
      <c r="B395" s="185">
        <v>8</v>
      </c>
      <c r="C395" s="8">
        <v>120</v>
      </c>
      <c r="D395" s="162" t="s">
        <v>7812</v>
      </c>
      <c r="E395" s="162" t="s">
        <v>44</v>
      </c>
      <c r="F395" s="162" t="s">
        <v>54</v>
      </c>
      <c r="G395" s="162" t="s">
        <v>53</v>
      </c>
      <c r="H395" s="162"/>
      <c r="I395" s="145" t="s">
        <v>123</v>
      </c>
      <c r="J395" s="145" t="s">
        <v>1505</v>
      </c>
      <c r="K395" s="147" t="s">
        <v>7431</v>
      </c>
      <c r="L395" s="145" t="s">
        <v>6949</v>
      </c>
      <c r="M395" s="145" t="s">
        <v>332</v>
      </c>
      <c r="N395" s="145" t="s">
        <v>333</v>
      </c>
      <c r="O395" s="145" t="s">
        <v>1869</v>
      </c>
      <c r="P395" s="19" t="s">
        <v>6790</v>
      </c>
      <c r="Q395" s="19"/>
      <c r="R395" t="s">
        <v>6770</v>
      </c>
      <c r="S395" s="146" t="s">
        <v>7778</v>
      </c>
      <c r="T395" s="19" t="s">
        <v>7780</v>
      </c>
      <c r="U395" s="19" t="s">
        <v>7783</v>
      </c>
      <c r="V395" t="s">
        <v>100</v>
      </c>
      <c r="W395" t="s">
        <v>8525</v>
      </c>
    </row>
    <row r="396" spans="1:24" x14ac:dyDescent="0.25">
      <c r="A396" t="s">
        <v>8436</v>
      </c>
      <c r="B396" s="185">
        <v>9</v>
      </c>
      <c r="C396" s="8">
        <v>122</v>
      </c>
      <c r="D396" s="162" t="s">
        <v>7812</v>
      </c>
      <c r="E396" s="162" t="s">
        <v>44</v>
      </c>
      <c r="F396" s="162" t="s">
        <v>54</v>
      </c>
      <c r="G396" s="162" t="s">
        <v>53</v>
      </c>
      <c r="H396" s="162"/>
      <c r="I396" s="145" t="s">
        <v>125</v>
      </c>
      <c r="J396" s="145" t="s">
        <v>1507</v>
      </c>
      <c r="K396" s="147" t="s">
        <v>7473</v>
      </c>
      <c r="L396" s="145" t="s">
        <v>6951</v>
      </c>
      <c r="M396" s="145" t="s">
        <v>336</v>
      </c>
      <c r="N396" s="145" t="s">
        <v>337</v>
      </c>
      <c r="O396" s="145" t="s">
        <v>2021</v>
      </c>
      <c r="P396" s="19" t="s">
        <v>6790</v>
      </c>
      <c r="Q396" s="19"/>
      <c r="R396" s="145" t="s">
        <v>6770</v>
      </c>
      <c r="S396" s="146" t="s">
        <v>7778</v>
      </c>
      <c r="T396" s="19" t="s">
        <v>7780</v>
      </c>
      <c r="U396" s="19" t="s">
        <v>7783</v>
      </c>
      <c r="V396" t="s">
        <v>100</v>
      </c>
      <c r="W396" t="s">
        <v>6774</v>
      </c>
    </row>
    <row r="397" spans="1:24" x14ac:dyDescent="0.25">
      <c r="A397" t="s">
        <v>8436</v>
      </c>
      <c r="B397" s="185">
        <v>10</v>
      </c>
      <c r="C397" s="8">
        <v>121</v>
      </c>
      <c r="D397" s="162" t="s">
        <v>7812</v>
      </c>
      <c r="E397" s="162" t="s">
        <v>44</v>
      </c>
      <c r="F397" s="162" t="s">
        <v>54</v>
      </c>
      <c r="G397" s="162" t="s">
        <v>53</v>
      </c>
      <c r="H397" s="162"/>
      <c r="I397" s="145" t="s">
        <v>124</v>
      </c>
      <c r="J397" s="145" t="s">
        <v>1506</v>
      </c>
      <c r="K397" s="147" t="s">
        <v>7684</v>
      </c>
      <c r="L397" s="145" t="s">
        <v>6950</v>
      </c>
      <c r="M397" s="145" t="s">
        <v>334</v>
      </c>
      <c r="N397" s="145" t="s">
        <v>335</v>
      </c>
      <c r="O397" s="145" t="s">
        <v>1870</v>
      </c>
      <c r="P397" s="19" t="s">
        <v>6790</v>
      </c>
      <c r="Q397" s="19"/>
      <c r="R397" t="s">
        <v>6770</v>
      </c>
      <c r="S397" s="146" t="s">
        <v>7778</v>
      </c>
      <c r="T397" s="19" t="s">
        <v>7780</v>
      </c>
      <c r="U397" s="19" t="s">
        <v>7783</v>
      </c>
      <c r="V397" t="s">
        <v>100</v>
      </c>
      <c r="W397" t="s">
        <v>8525</v>
      </c>
    </row>
    <row r="398" spans="1:24" x14ac:dyDescent="0.25">
      <c r="A398" t="s">
        <v>8436</v>
      </c>
      <c r="B398" s="185">
        <v>11</v>
      </c>
      <c r="C398" s="8">
        <v>123</v>
      </c>
      <c r="D398" s="162" t="s">
        <v>7812</v>
      </c>
      <c r="E398" s="162" t="s">
        <v>44</v>
      </c>
      <c r="F398" s="162" t="s">
        <v>54</v>
      </c>
      <c r="G398" s="162" t="s">
        <v>53</v>
      </c>
      <c r="H398" s="162"/>
      <c r="I398" s="145" t="s">
        <v>126</v>
      </c>
      <c r="J398" s="145" t="s">
        <v>1508</v>
      </c>
      <c r="K398" s="145" t="s">
        <v>6867</v>
      </c>
      <c r="L398" s="150" t="s">
        <v>6952</v>
      </c>
      <c r="M398" s="145" t="s">
        <v>338</v>
      </c>
      <c r="N398" s="145" t="s">
        <v>339</v>
      </c>
      <c r="O398" s="145" t="s">
        <v>2022</v>
      </c>
      <c r="P398" s="19" t="s">
        <v>6790</v>
      </c>
      <c r="Q398" s="19"/>
      <c r="R398" t="s">
        <v>6770</v>
      </c>
      <c r="S398" s="146" t="s">
        <v>7778</v>
      </c>
      <c r="T398" s="19" t="s">
        <v>7780</v>
      </c>
      <c r="U398" s="19" t="s">
        <v>7783</v>
      </c>
      <c r="V398" t="s">
        <v>100</v>
      </c>
      <c r="W398" t="s">
        <v>8525</v>
      </c>
    </row>
    <row r="399" spans="1:24" x14ac:dyDescent="0.25">
      <c r="A399" t="s">
        <v>8436</v>
      </c>
      <c r="B399" s="185">
        <v>12</v>
      </c>
      <c r="C399" s="8">
        <v>128</v>
      </c>
      <c r="D399" s="162" t="s">
        <v>7812</v>
      </c>
      <c r="E399" s="162" t="s">
        <v>44</v>
      </c>
      <c r="F399" s="162" t="s">
        <v>54</v>
      </c>
      <c r="G399" s="162" t="s">
        <v>53</v>
      </c>
      <c r="H399" s="162"/>
      <c r="I399" s="145" t="s">
        <v>130</v>
      </c>
      <c r="J399" s="145" t="s">
        <v>1605</v>
      </c>
      <c r="K399" s="147" t="s">
        <v>7456</v>
      </c>
      <c r="L399" s="145" t="s">
        <v>6956</v>
      </c>
      <c r="M399" s="145" t="s">
        <v>346</v>
      </c>
      <c r="N399" s="145" t="s">
        <v>347</v>
      </c>
      <c r="O399" s="145" t="s">
        <v>2026</v>
      </c>
      <c r="P399" s="19" t="s">
        <v>6790</v>
      </c>
      <c r="Q399" s="19"/>
      <c r="R399" t="s">
        <v>6770</v>
      </c>
      <c r="S399" s="146" t="s">
        <v>7778</v>
      </c>
      <c r="T399" s="19" t="s">
        <v>7780</v>
      </c>
      <c r="U399" s="19" t="s">
        <v>7783</v>
      </c>
      <c r="V399" t="s">
        <v>100</v>
      </c>
      <c r="W399" t="s">
        <v>8525</v>
      </c>
    </row>
    <row r="400" spans="1:24" x14ac:dyDescent="0.25">
      <c r="A400" t="s">
        <v>8436</v>
      </c>
      <c r="B400" s="185">
        <v>13</v>
      </c>
      <c r="C400" s="8">
        <v>126</v>
      </c>
      <c r="D400" s="162" t="s">
        <v>7812</v>
      </c>
      <c r="E400" s="162" t="s">
        <v>44</v>
      </c>
      <c r="F400" s="162" t="s">
        <v>54</v>
      </c>
      <c r="G400" s="162" t="s">
        <v>53</v>
      </c>
      <c r="H400" s="162"/>
      <c r="I400" s="145" t="s">
        <v>129</v>
      </c>
      <c r="J400" s="145" t="s">
        <v>1511</v>
      </c>
      <c r="K400" s="147" t="s">
        <v>7377</v>
      </c>
      <c r="L400" s="145" t="s">
        <v>6955</v>
      </c>
      <c r="M400" s="145" t="s">
        <v>344</v>
      </c>
      <c r="N400" s="145" t="s">
        <v>345</v>
      </c>
      <c r="O400" s="145" t="s">
        <v>2025</v>
      </c>
      <c r="P400" s="19" t="s">
        <v>6790</v>
      </c>
      <c r="Q400" s="19"/>
      <c r="R400" t="s">
        <v>6770</v>
      </c>
      <c r="S400" s="146" t="s">
        <v>7778</v>
      </c>
      <c r="T400" s="19" t="s">
        <v>7780</v>
      </c>
      <c r="U400" s="19" t="s">
        <v>7783</v>
      </c>
      <c r="V400" t="s">
        <v>100</v>
      </c>
      <c r="W400" t="s">
        <v>8525</v>
      </c>
    </row>
    <row r="401" spans="1:24" x14ac:dyDescent="0.25">
      <c r="A401" t="s">
        <v>8436</v>
      </c>
      <c r="B401" s="185">
        <v>14</v>
      </c>
      <c r="C401" s="8">
        <v>125</v>
      </c>
      <c r="D401" s="162" t="s">
        <v>7812</v>
      </c>
      <c r="E401" s="162" t="s">
        <v>44</v>
      </c>
      <c r="F401" s="162" t="s">
        <v>54</v>
      </c>
      <c r="G401" s="162" t="s">
        <v>53</v>
      </c>
      <c r="H401" s="162"/>
      <c r="I401" s="145" t="s">
        <v>128</v>
      </c>
      <c r="J401" s="145" t="s">
        <v>1510</v>
      </c>
      <c r="K401" s="145" t="s">
        <v>2894</v>
      </c>
      <c r="L401" s="145" t="s">
        <v>6954</v>
      </c>
      <c r="M401" s="145" t="s">
        <v>342</v>
      </c>
      <c r="N401" s="145" t="s">
        <v>343</v>
      </c>
      <c r="O401" s="145" t="s">
        <v>2024</v>
      </c>
      <c r="P401" s="19" t="s">
        <v>6790</v>
      </c>
      <c r="Q401" s="19"/>
      <c r="R401" s="145" t="s">
        <v>6770</v>
      </c>
      <c r="S401" s="146" t="s">
        <v>7778</v>
      </c>
      <c r="T401" s="19" t="s">
        <v>7780</v>
      </c>
      <c r="U401" s="19" t="s">
        <v>7783</v>
      </c>
      <c r="V401" t="s">
        <v>100</v>
      </c>
      <c r="W401" t="s">
        <v>6774</v>
      </c>
    </row>
    <row r="402" spans="1:24" x14ac:dyDescent="0.25">
      <c r="A402" t="s">
        <v>2286</v>
      </c>
      <c r="B402" s="185">
        <v>-99</v>
      </c>
      <c r="C402" s="8">
        <v>394</v>
      </c>
      <c r="D402" t="str">
        <f>E402&amp;"."&amp;F402&amp;"."&amp;G402&amp;"."&amp;H402&amp;"."&amp;I402</f>
        <v>EXPERIMENT.MANAGEMENT.MULCHES.MULCH_ADD.mulch_level</v>
      </c>
      <c r="E402" t="s">
        <v>44</v>
      </c>
      <c r="F402" t="s">
        <v>54</v>
      </c>
      <c r="G402" t="s">
        <v>2286</v>
      </c>
      <c r="H402" t="s">
        <v>6085</v>
      </c>
      <c r="I402" t="s">
        <v>130</v>
      </c>
      <c r="K402">
        <v>1</v>
      </c>
      <c r="L402" t="s">
        <v>6</v>
      </c>
      <c r="M402" t="s">
        <v>346</v>
      </c>
      <c r="N402" t="s">
        <v>347</v>
      </c>
      <c r="R402" t="s">
        <v>6770</v>
      </c>
      <c r="S402" s="146" t="s">
        <v>7778</v>
      </c>
      <c r="T402" s="19" t="s">
        <v>7780</v>
      </c>
      <c r="U402" s="19" t="s">
        <v>7783</v>
      </c>
      <c r="V402" t="s">
        <v>100</v>
      </c>
    </row>
    <row r="403" spans="1:24" x14ac:dyDescent="0.25">
      <c r="A403" t="s">
        <v>2286</v>
      </c>
      <c r="B403" s="185">
        <v>-99</v>
      </c>
      <c r="C403" s="8">
        <v>395</v>
      </c>
      <c r="D403" s="11" t="s">
        <v>7826</v>
      </c>
      <c r="E403" s="11" t="s">
        <v>44</v>
      </c>
      <c r="F403" s="11" t="s">
        <v>54</v>
      </c>
      <c r="G403" s="11" t="s">
        <v>2286</v>
      </c>
      <c r="H403" s="11" t="s">
        <v>6085</v>
      </c>
      <c r="I403" s="147" t="s">
        <v>5991</v>
      </c>
      <c r="K403" s="147"/>
      <c r="M403" s="147" t="s">
        <v>6086</v>
      </c>
      <c r="N403" s="147" t="s">
        <v>6087</v>
      </c>
      <c r="P403" s="147" t="s">
        <v>6790</v>
      </c>
      <c r="Q403" s="147"/>
      <c r="R403" s="147" t="s">
        <v>6769</v>
      </c>
      <c r="S403" s="161"/>
      <c r="T403" s="147"/>
      <c r="U403" s="147"/>
      <c r="V403" s="174" t="s">
        <v>3302</v>
      </c>
      <c r="W403" s="147"/>
    </row>
    <row r="404" spans="1:24" x14ac:dyDescent="0.25">
      <c r="A404" t="s">
        <v>2286</v>
      </c>
      <c r="B404" s="185">
        <v>-99</v>
      </c>
      <c r="C404" s="8">
        <v>396</v>
      </c>
      <c r="D404" s="11" t="s">
        <v>7826</v>
      </c>
      <c r="E404" s="11" t="s">
        <v>44</v>
      </c>
      <c r="F404" s="11" t="s">
        <v>54</v>
      </c>
      <c r="G404" s="11" t="s">
        <v>2286</v>
      </c>
      <c r="H404" s="11" t="s">
        <v>6085</v>
      </c>
      <c r="I404" s="147" t="s">
        <v>5992</v>
      </c>
      <c r="K404" s="147"/>
      <c r="M404" s="147" t="s">
        <v>6088</v>
      </c>
      <c r="N404" s="147" t="s">
        <v>6089</v>
      </c>
      <c r="P404" s="147" t="s">
        <v>6790</v>
      </c>
      <c r="Q404" s="147"/>
      <c r="R404" s="147" t="s">
        <v>6770</v>
      </c>
      <c r="S404" s="161"/>
      <c r="T404" s="147"/>
      <c r="U404" s="147"/>
      <c r="V404" s="174" t="s">
        <v>2494</v>
      </c>
      <c r="W404" s="147"/>
    </row>
    <row r="405" spans="1:24" x14ac:dyDescent="0.25">
      <c r="A405" t="s">
        <v>2286</v>
      </c>
      <c r="B405" s="185">
        <v>-99</v>
      </c>
      <c r="C405" s="8">
        <v>403</v>
      </c>
      <c r="D405" t="str">
        <f>E405&amp;"."&amp;F405&amp;"."&amp;G405&amp;"."&amp;H405&amp;"."&amp;I405</f>
        <v>EXPERIMENT.MANAGEMENT.MULCHES.MULCH_REMOVE.mulch_level</v>
      </c>
      <c r="E405" t="s">
        <v>44</v>
      </c>
      <c r="F405" t="s">
        <v>54</v>
      </c>
      <c r="G405" t="s">
        <v>2286</v>
      </c>
      <c r="H405" t="s">
        <v>7885</v>
      </c>
      <c r="I405" t="s">
        <v>130</v>
      </c>
      <c r="K405">
        <v>1</v>
      </c>
      <c r="L405" t="s">
        <v>6</v>
      </c>
      <c r="M405" t="s">
        <v>346</v>
      </c>
      <c r="N405" t="s">
        <v>347</v>
      </c>
      <c r="R405" t="s">
        <v>6770</v>
      </c>
      <c r="S405" s="8" t="s">
        <v>6</v>
      </c>
      <c r="T405" t="s">
        <v>6</v>
      </c>
      <c r="U405" t="s">
        <v>6</v>
      </c>
      <c r="V405" t="s">
        <v>100</v>
      </c>
    </row>
    <row r="406" spans="1:24" x14ac:dyDescent="0.25">
      <c r="A406" t="s">
        <v>2286</v>
      </c>
      <c r="B406" s="185">
        <v>-99</v>
      </c>
      <c r="C406" s="8">
        <v>404</v>
      </c>
      <c r="D406" s="11" t="s">
        <v>7827</v>
      </c>
      <c r="E406" s="11" t="s">
        <v>44</v>
      </c>
      <c r="F406" s="11" t="s">
        <v>54</v>
      </c>
      <c r="G406" s="11" t="s">
        <v>2286</v>
      </c>
      <c r="H406" s="11" t="s">
        <v>7885</v>
      </c>
      <c r="I406" s="147" t="s">
        <v>5993</v>
      </c>
      <c r="K406" s="147"/>
      <c r="M406" s="147" t="s">
        <v>6090</v>
      </c>
      <c r="N406" s="147" t="s">
        <v>6091</v>
      </c>
      <c r="P406" s="147" t="s">
        <v>6790</v>
      </c>
      <c r="Q406" s="147"/>
      <c r="R406" s="147" t="s">
        <v>6769</v>
      </c>
      <c r="S406" s="161"/>
      <c r="T406" s="147"/>
      <c r="U406" s="147"/>
      <c r="V406" s="174" t="s">
        <v>3302</v>
      </c>
      <c r="W406" s="147"/>
    </row>
    <row r="407" spans="1:24" x14ac:dyDescent="0.25">
      <c r="A407" t="s">
        <v>2286</v>
      </c>
      <c r="B407" s="185">
        <v>-99</v>
      </c>
      <c r="C407" s="8">
        <v>405</v>
      </c>
      <c r="D407" s="11" t="s">
        <v>7827</v>
      </c>
      <c r="E407" s="11" t="s">
        <v>44</v>
      </c>
      <c r="F407" s="11" t="s">
        <v>54</v>
      </c>
      <c r="G407" s="11" t="s">
        <v>2286</v>
      </c>
      <c r="H407" s="11" t="s">
        <v>7885</v>
      </c>
      <c r="I407" s="147" t="s">
        <v>5994</v>
      </c>
      <c r="K407" s="147"/>
      <c r="M407" s="147" t="s">
        <v>6092</v>
      </c>
      <c r="N407" s="147" t="s">
        <v>6093</v>
      </c>
      <c r="P407" s="147" t="s">
        <v>6790</v>
      </c>
      <c r="Q407" s="147"/>
      <c r="R407" s="147" t="s">
        <v>6770</v>
      </c>
      <c r="S407" s="161"/>
      <c r="T407" s="147"/>
      <c r="U407" s="147"/>
      <c r="V407" s="174" t="s">
        <v>2494</v>
      </c>
      <c r="W407" s="147"/>
    </row>
    <row r="408" spans="1:24" x14ac:dyDescent="0.25">
      <c r="A408" t="s">
        <v>2286</v>
      </c>
      <c r="B408" s="185">
        <v>0</v>
      </c>
      <c r="C408" s="8">
        <v>390</v>
      </c>
      <c r="D408" s="11" t="s">
        <v>7828</v>
      </c>
      <c r="E408" s="11" t="s">
        <v>44</v>
      </c>
      <c r="F408" s="11" t="s">
        <v>54</v>
      </c>
      <c r="G408" s="11" t="s">
        <v>2286</v>
      </c>
      <c r="H408" s="11"/>
      <c r="I408" s="147" t="s">
        <v>130</v>
      </c>
      <c r="J408" s="145" t="s">
        <v>1467</v>
      </c>
      <c r="K408" s="19" t="s">
        <v>7456</v>
      </c>
      <c r="L408" s="19" t="s">
        <v>1683</v>
      </c>
      <c r="M408" s="19" t="s">
        <v>346</v>
      </c>
      <c r="N408" s="19" t="s">
        <v>347</v>
      </c>
      <c r="O408" s="19"/>
      <c r="P408" s="19" t="s">
        <v>6790</v>
      </c>
      <c r="Q408" s="19"/>
      <c r="R408" s="145" t="s">
        <v>6770</v>
      </c>
      <c r="S408" s="146" t="s">
        <v>7778</v>
      </c>
      <c r="T408" s="19" t="s">
        <v>7780</v>
      </c>
      <c r="U408" s="19" t="s">
        <v>7783</v>
      </c>
      <c r="V408" t="s">
        <v>100</v>
      </c>
    </row>
    <row r="409" spans="1:24" x14ac:dyDescent="0.25">
      <c r="A409" s="140" t="s">
        <v>2286</v>
      </c>
      <c r="B409" s="294">
        <v>1</v>
      </c>
      <c r="C409" s="176">
        <v>0</v>
      </c>
      <c r="D409" s="152"/>
      <c r="E409" s="152"/>
      <c r="F409" s="152"/>
      <c r="G409" s="152"/>
      <c r="H409" s="152"/>
      <c r="I409" s="150" t="s">
        <v>7949</v>
      </c>
      <c r="J409" s="168" t="s">
        <v>1468</v>
      </c>
      <c r="K409" s="153" t="s">
        <v>1667</v>
      </c>
      <c r="L409" s="154" t="s">
        <v>6971</v>
      </c>
      <c r="M409" s="154" t="s">
        <v>6005</v>
      </c>
      <c r="N409" s="154" t="s">
        <v>278</v>
      </c>
      <c r="O409" s="154" t="s">
        <v>1848</v>
      </c>
      <c r="P409" s="168" t="s">
        <v>6790</v>
      </c>
      <c r="Q409" s="168"/>
      <c r="R409" s="154" t="s">
        <v>91</v>
      </c>
      <c r="S409" s="169" t="s">
        <v>7778</v>
      </c>
      <c r="T409" s="168" t="s">
        <v>7780</v>
      </c>
      <c r="U409" s="168" t="s">
        <v>7783</v>
      </c>
      <c r="V409" s="140" t="s">
        <v>91</v>
      </c>
      <c r="W409" s="140"/>
      <c r="X409" s="140"/>
    </row>
    <row r="410" spans="1:24" x14ac:dyDescent="0.25">
      <c r="A410" t="s">
        <v>2286</v>
      </c>
      <c r="B410" s="185">
        <v>2</v>
      </c>
      <c r="C410" s="8">
        <v>391</v>
      </c>
      <c r="D410" s="11" t="s">
        <v>7828</v>
      </c>
      <c r="E410" s="11" t="s">
        <v>44</v>
      </c>
      <c r="F410" s="11" t="s">
        <v>54</v>
      </c>
      <c r="G410" s="11" t="s">
        <v>2286</v>
      </c>
      <c r="H410" s="11"/>
      <c r="I410" s="19" t="s">
        <v>2240</v>
      </c>
      <c r="J410" s="145" t="s">
        <v>5747</v>
      </c>
      <c r="K410" s="19" t="s">
        <v>7451</v>
      </c>
      <c r="L410" s="145" t="s">
        <v>7071</v>
      </c>
      <c r="M410" s="19" t="s">
        <v>2672</v>
      </c>
      <c r="N410" s="147" t="s">
        <v>2444</v>
      </c>
      <c r="O410" s="19"/>
      <c r="P410" s="19" t="s">
        <v>6790</v>
      </c>
      <c r="Q410" s="19"/>
      <c r="R410" s="147" t="s">
        <v>91</v>
      </c>
      <c r="S410" s="161" t="s">
        <v>7778</v>
      </c>
      <c r="T410" s="147" t="s">
        <v>7779</v>
      </c>
      <c r="U410" s="147" t="s">
        <v>7783</v>
      </c>
      <c r="V410" t="s">
        <v>91</v>
      </c>
    </row>
    <row r="411" spans="1:24" x14ac:dyDescent="0.25">
      <c r="A411" t="s">
        <v>2286</v>
      </c>
      <c r="B411" s="185">
        <v>3</v>
      </c>
      <c r="C411" s="8">
        <v>397</v>
      </c>
      <c r="D411" s="11" t="s">
        <v>7826</v>
      </c>
      <c r="E411" s="11" t="s">
        <v>44</v>
      </c>
      <c r="F411" s="11" t="s">
        <v>54</v>
      </c>
      <c r="G411" s="11" t="s">
        <v>2286</v>
      </c>
      <c r="H411" s="11" t="s">
        <v>6085</v>
      </c>
      <c r="I411" s="19" t="s">
        <v>2243</v>
      </c>
      <c r="J411" s="147" t="s">
        <v>2800</v>
      </c>
      <c r="K411" s="19" t="s">
        <v>7436</v>
      </c>
      <c r="L411" s="163" t="s">
        <v>7066</v>
      </c>
      <c r="M411" s="19" t="s">
        <v>2675</v>
      </c>
      <c r="N411" s="147" t="s">
        <v>2916</v>
      </c>
      <c r="O411" s="19"/>
      <c r="P411" s="19" t="s">
        <v>2917</v>
      </c>
      <c r="Q411" s="19" t="s">
        <v>6788</v>
      </c>
      <c r="R411" s="147" t="s">
        <v>91</v>
      </c>
      <c r="S411" s="161">
        <v>0</v>
      </c>
      <c r="T411" s="147" t="s">
        <v>7779</v>
      </c>
      <c r="U411" s="147" t="s">
        <v>7784</v>
      </c>
      <c r="V411" t="s">
        <v>92</v>
      </c>
    </row>
    <row r="412" spans="1:24" x14ac:dyDescent="0.25">
      <c r="A412" t="s">
        <v>2286</v>
      </c>
      <c r="B412" s="185">
        <v>4</v>
      </c>
      <c r="C412" s="8">
        <v>398</v>
      </c>
      <c r="D412" s="11" t="s">
        <v>7826</v>
      </c>
      <c r="E412" s="11" t="s">
        <v>44</v>
      </c>
      <c r="F412" s="11" t="s">
        <v>54</v>
      </c>
      <c r="G412" s="11" t="s">
        <v>2286</v>
      </c>
      <c r="H412" s="11" t="s">
        <v>6085</v>
      </c>
      <c r="I412" s="19" t="s">
        <v>2244</v>
      </c>
      <c r="J412" s="147" t="s">
        <v>2803</v>
      </c>
      <c r="K412" s="19" t="s">
        <v>7438</v>
      </c>
      <c r="L412" s="163" t="s">
        <v>7069</v>
      </c>
      <c r="M412" s="19" t="s">
        <v>2676</v>
      </c>
      <c r="N412" s="147" t="s">
        <v>2448</v>
      </c>
      <c r="O412" s="19"/>
      <c r="P412" s="19" t="s">
        <v>6790</v>
      </c>
      <c r="Q412" s="19"/>
      <c r="R412" s="147" t="s">
        <v>6769</v>
      </c>
      <c r="S412" s="161">
        <v>0</v>
      </c>
      <c r="T412" s="147" t="s">
        <v>7779</v>
      </c>
      <c r="U412" s="147" t="s">
        <v>7784</v>
      </c>
      <c r="V412" t="s">
        <v>165</v>
      </c>
    </row>
    <row r="413" spans="1:24" x14ac:dyDescent="0.25">
      <c r="A413" t="s">
        <v>2286</v>
      </c>
      <c r="B413" s="185">
        <v>5</v>
      </c>
      <c r="C413" s="8">
        <v>401</v>
      </c>
      <c r="D413" s="11" t="s">
        <v>7826</v>
      </c>
      <c r="E413" s="11" t="s">
        <v>44</v>
      </c>
      <c r="F413" s="11" t="s">
        <v>54</v>
      </c>
      <c r="G413" s="11" t="s">
        <v>2286</v>
      </c>
      <c r="H413" s="11" t="s">
        <v>6085</v>
      </c>
      <c r="I413" s="19" t="s">
        <v>2246</v>
      </c>
      <c r="J413" s="147" t="s">
        <v>2804</v>
      </c>
      <c r="K413" s="19" t="s">
        <v>7439</v>
      </c>
      <c r="L413" s="163" t="s">
        <v>7070</v>
      </c>
      <c r="M413" s="19" t="s">
        <v>2678</v>
      </c>
      <c r="N413" s="147" t="s">
        <v>2450</v>
      </c>
      <c r="O413" s="19"/>
      <c r="P413" s="19" t="s">
        <v>3059</v>
      </c>
      <c r="Q413" s="19" t="s">
        <v>6788</v>
      </c>
      <c r="R413" s="147" t="s">
        <v>91</v>
      </c>
      <c r="S413" s="161">
        <v>0</v>
      </c>
      <c r="T413" s="147" t="s">
        <v>7779</v>
      </c>
      <c r="U413" s="147" t="s">
        <v>7784</v>
      </c>
      <c r="V413" t="s">
        <v>92</v>
      </c>
    </row>
    <row r="414" spans="1:24" x14ac:dyDescent="0.25">
      <c r="A414" t="s">
        <v>2286</v>
      </c>
      <c r="B414" s="185">
        <v>6</v>
      </c>
      <c r="C414" s="8">
        <v>393</v>
      </c>
      <c r="D414" s="11" t="s">
        <v>7828</v>
      </c>
      <c r="E414" s="11" t="s">
        <v>44</v>
      </c>
      <c r="F414" s="11" t="s">
        <v>54</v>
      </c>
      <c r="G414" s="11" t="s">
        <v>2286</v>
      </c>
      <c r="H414" s="11"/>
      <c r="I414" s="19" t="s">
        <v>2241</v>
      </c>
      <c r="J414" s="147" t="s">
        <v>275</v>
      </c>
      <c r="K414" s="19" t="s">
        <v>7455</v>
      </c>
      <c r="L414" s="148" t="s">
        <v>1709</v>
      </c>
      <c r="M414" s="19" t="s">
        <v>2673</v>
      </c>
      <c r="N414" s="147" t="s">
        <v>2445</v>
      </c>
      <c r="O414" s="19"/>
      <c r="P414" s="19" t="s">
        <v>6790</v>
      </c>
      <c r="Q414" s="19"/>
      <c r="R414" s="147" t="s">
        <v>91</v>
      </c>
      <c r="S414" s="161">
        <v>0</v>
      </c>
      <c r="T414" s="147" t="s">
        <v>7779</v>
      </c>
      <c r="U414" s="147" t="s">
        <v>7784</v>
      </c>
      <c r="V414" t="s">
        <v>91</v>
      </c>
    </row>
    <row r="415" spans="1:24" x14ac:dyDescent="0.25">
      <c r="A415" t="s">
        <v>2286</v>
      </c>
      <c r="B415" s="185">
        <v>7</v>
      </c>
      <c r="C415" s="8">
        <v>392</v>
      </c>
      <c r="D415" s="11" t="s">
        <v>7826</v>
      </c>
      <c r="E415" s="11" t="s">
        <v>44</v>
      </c>
      <c r="F415" s="11" t="s">
        <v>54</v>
      </c>
      <c r="G415" s="11" t="s">
        <v>2286</v>
      </c>
      <c r="H415" s="11" t="s">
        <v>6085</v>
      </c>
      <c r="I415" s="19" t="s">
        <v>2242</v>
      </c>
      <c r="J415" s="145" t="s">
        <v>2798</v>
      </c>
      <c r="K415" s="19" t="s">
        <v>7452</v>
      </c>
      <c r="L415" s="163" t="s">
        <v>7064</v>
      </c>
      <c r="M415" s="19" t="s">
        <v>2674</v>
      </c>
      <c r="N415" s="147" t="s">
        <v>2446</v>
      </c>
      <c r="O415" s="19"/>
      <c r="P415" s="19" t="s">
        <v>6790</v>
      </c>
      <c r="Q415" s="19"/>
      <c r="R415" s="147" t="s">
        <v>153</v>
      </c>
      <c r="S415" s="161" t="s">
        <v>7778</v>
      </c>
      <c r="T415" s="147" t="s">
        <v>7779</v>
      </c>
      <c r="U415" s="147" t="s">
        <v>7783</v>
      </c>
      <c r="V415" t="s">
        <v>153</v>
      </c>
    </row>
    <row r="416" spans="1:24" x14ac:dyDescent="0.25">
      <c r="A416" t="s">
        <v>2286</v>
      </c>
      <c r="B416" s="185">
        <v>8</v>
      </c>
      <c r="C416" s="8">
        <v>399</v>
      </c>
      <c r="D416" s="11" t="s">
        <v>7826</v>
      </c>
      <c r="E416" s="11" t="s">
        <v>44</v>
      </c>
      <c r="F416" s="11" t="s">
        <v>54</v>
      </c>
      <c r="G416" s="11" t="s">
        <v>2286</v>
      </c>
      <c r="H416" s="11" t="s">
        <v>6085</v>
      </c>
      <c r="I416" s="19" t="s">
        <v>2245</v>
      </c>
      <c r="J416" s="147" t="s">
        <v>2802</v>
      </c>
      <c r="K416" s="19" t="s">
        <v>7437</v>
      </c>
      <c r="L416" s="163" t="s">
        <v>7068</v>
      </c>
      <c r="M416" s="19" t="s">
        <v>2677</v>
      </c>
      <c r="N416" s="147" t="s">
        <v>2449</v>
      </c>
      <c r="O416" s="19"/>
      <c r="P416" s="19" t="s">
        <v>6790</v>
      </c>
      <c r="Q416" s="19"/>
      <c r="R416" s="147" t="s">
        <v>6769</v>
      </c>
      <c r="S416" s="161">
        <v>0</v>
      </c>
      <c r="T416" s="147" t="s">
        <v>7779</v>
      </c>
      <c r="U416" s="147" t="s">
        <v>7784</v>
      </c>
      <c r="V416" t="s">
        <v>2506</v>
      </c>
    </row>
    <row r="417" spans="1:24" x14ac:dyDescent="0.25">
      <c r="A417" t="s">
        <v>2286</v>
      </c>
      <c r="B417" s="185">
        <v>9</v>
      </c>
      <c r="C417" s="8">
        <v>400</v>
      </c>
      <c r="D417" t="str">
        <f>E417&amp;"."&amp;F417&amp;"."&amp;G417&amp;"."&amp;H417&amp;"."&amp;I417</f>
        <v>EXPERIMENT.MANAGEMENT.MULCHES.MULCH_ADD.mulch_applic_comment</v>
      </c>
      <c r="E417" t="s">
        <v>44</v>
      </c>
      <c r="F417" t="s">
        <v>54</v>
      </c>
      <c r="G417" t="s">
        <v>2286</v>
      </c>
      <c r="H417" t="s">
        <v>6085</v>
      </c>
      <c r="I417" t="s">
        <v>8084</v>
      </c>
      <c r="J417" s="147" t="s">
        <v>8137</v>
      </c>
      <c r="K417" t="s">
        <v>6</v>
      </c>
      <c r="L417" t="s">
        <v>6</v>
      </c>
      <c r="M417" t="s">
        <v>8085</v>
      </c>
      <c r="N417" t="s">
        <v>8086</v>
      </c>
      <c r="R417" t="s">
        <v>91</v>
      </c>
      <c r="S417" s="8" t="s">
        <v>6</v>
      </c>
      <c r="T417" t="s">
        <v>6</v>
      </c>
      <c r="U417" t="s">
        <v>6</v>
      </c>
      <c r="V417" t="s">
        <v>91</v>
      </c>
    </row>
    <row r="418" spans="1:24" x14ac:dyDescent="0.25">
      <c r="A418" t="s">
        <v>2286</v>
      </c>
      <c r="B418" s="185">
        <v>10</v>
      </c>
      <c r="C418" s="8">
        <v>402</v>
      </c>
      <c r="D418" s="11" t="s">
        <v>7827</v>
      </c>
      <c r="E418" s="11" t="s">
        <v>44</v>
      </c>
      <c r="F418" s="11" t="s">
        <v>54</v>
      </c>
      <c r="G418" s="11" t="s">
        <v>2286</v>
      </c>
      <c r="H418" s="11" t="s">
        <v>7885</v>
      </c>
      <c r="I418" s="19" t="s">
        <v>2247</v>
      </c>
      <c r="J418" s="145" t="s">
        <v>2799</v>
      </c>
      <c r="K418" s="19" t="s">
        <v>7453</v>
      </c>
      <c r="L418" s="163" t="s">
        <v>7065</v>
      </c>
      <c r="M418" s="19" t="s">
        <v>2679</v>
      </c>
      <c r="N418" s="147" t="s">
        <v>2451</v>
      </c>
      <c r="O418" s="19"/>
      <c r="P418" s="19" t="s">
        <v>6790</v>
      </c>
      <c r="Q418" s="19"/>
      <c r="R418" s="147" t="s">
        <v>153</v>
      </c>
      <c r="S418" s="161" t="s">
        <v>7778</v>
      </c>
      <c r="T418" s="147" t="s">
        <v>7779</v>
      </c>
      <c r="U418" s="147" t="s">
        <v>7783</v>
      </c>
      <c r="V418" t="s">
        <v>153</v>
      </c>
    </row>
    <row r="419" spans="1:24" ht="13.5" customHeight="1" x14ac:dyDescent="0.25">
      <c r="A419" t="s">
        <v>2286</v>
      </c>
      <c r="B419" s="185">
        <v>11</v>
      </c>
      <c r="C419" s="8">
        <v>406</v>
      </c>
      <c r="D419" s="11" t="s">
        <v>7827</v>
      </c>
      <c r="E419" s="11" t="s">
        <v>44</v>
      </c>
      <c r="F419" s="11" t="s">
        <v>54</v>
      </c>
      <c r="G419" s="11" t="s">
        <v>2286</v>
      </c>
      <c r="H419" s="11" t="s">
        <v>7885</v>
      </c>
      <c r="I419" s="19" t="s">
        <v>2248</v>
      </c>
      <c r="J419" s="147" t="s">
        <v>2801</v>
      </c>
      <c r="K419" s="19" t="s">
        <v>7454</v>
      </c>
      <c r="L419" s="163" t="s">
        <v>7067</v>
      </c>
      <c r="M419" s="19" t="s">
        <v>2680</v>
      </c>
      <c r="N419" s="147" t="s">
        <v>2452</v>
      </c>
      <c r="O419" s="19"/>
      <c r="P419" s="19" t="s">
        <v>2917</v>
      </c>
      <c r="Q419" s="19" t="s">
        <v>6788</v>
      </c>
      <c r="R419" s="147" t="s">
        <v>91</v>
      </c>
      <c r="S419" s="161">
        <v>0</v>
      </c>
      <c r="T419" s="147" t="s">
        <v>7779</v>
      </c>
      <c r="U419" s="147" t="s">
        <v>7784</v>
      </c>
      <c r="V419" t="s">
        <v>92</v>
      </c>
    </row>
    <row r="420" spans="1:24" x14ac:dyDescent="0.25">
      <c r="A420" t="s">
        <v>2286</v>
      </c>
      <c r="B420" s="185">
        <v>12</v>
      </c>
      <c r="C420" s="8">
        <v>407</v>
      </c>
      <c r="D420" t="str">
        <f>E420&amp;"."&amp;F420&amp;"."&amp;G420&amp;"."&amp;H420&amp;"."&amp;I420</f>
        <v>EXPERIMENT.MANAGEMENT.MULCHES.MULCH_REMOVE.mulch_removal_comment</v>
      </c>
      <c r="E420" t="s">
        <v>44</v>
      </c>
      <c r="F420" t="s">
        <v>54</v>
      </c>
      <c r="G420" t="s">
        <v>2286</v>
      </c>
      <c r="H420" t="s">
        <v>7885</v>
      </c>
      <c r="I420" t="s">
        <v>8087</v>
      </c>
      <c r="J420" t="s">
        <v>8138</v>
      </c>
      <c r="K420" t="s">
        <v>6</v>
      </c>
      <c r="L420" t="s">
        <v>6</v>
      </c>
      <c r="M420" t="s">
        <v>8088</v>
      </c>
      <c r="N420" t="s">
        <v>8086</v>
      </c>
      <c r="R420" t="s">
        <v>91</v>
      </c>
      <c r="S420" s="8" t="s">
        <v>6</v>
      </c>
      <c r="T420" t="s">
        <v>6</v>
      </c>
      <c r="U420" t="s">
        <v>6</v>
      </c>
      <c r="V420" t="s">
        <v>91</v>
      </c>
    </row>
    <row r="421" spans="1:24" x14ac:dyDescent="0.25">
      <c r="A421" s="147" t="s">
        <v>1585</v>
      </c>
      <c r="B421" s="296">
        <v>-99</v>
      </c>
      <c r="C421" s="8">
        <v>373</v>
      </c>
      <c r="D421" s="11" t="s">
        <v>7829</v>
      </c>
      <c r="E421" s="11" t="s">
        <v>44</v>
      </c>
      <c r="F421" s="11" t="s">
        <v>54</v>
      </c>
      <c r="G421" s="11" t="s">
        <v>1586</v>
      </c>
      <c r="H421" s="11" t="s">
        <v>1585</v>
      </c>
      <c r="I421" s="147" t="s">
        <v>5989</v>
      </c>
      <c r="K421" s="147"/>
      <c r="M421" s="147" t="s">
        <v>6081</v>
      </c>
      <c r="N421" s="147" t="s">
        <v>6082</v>
      </c>
      <c r="P421" s="147" t="s">
        <v>6790</v>
      </c>
      <c r="Q421" s="147"/>
      <c r="R421" s="147" t="s">
        <v>6769</v>
      </c>
      <c r="S421" s="161"/>
      <c r="T421" s="147"/>
      <c r="U421" s="147"/>
      <c r="V421" s="174" t="s">
        <v>3302</v>
      </c>
      <c r="W421" s="164"/>
    </row>
    <row r="422" spans="1:24" x14ac:dyDescent="0.25">
      <c r="A422" s="147" t="s">
        <v>1585</v>
      </c>
      <c r="B422" s="296">
        <v>-99</v>
      </c>
      <c r="C422" s="8">
        <v>374</v>
      </c>
      <c r="D422" s="11" t="s">
        <v>7829</v>
      </c>
      <c r="E422" s="11" t="s">
        <v>44</v>
      </c>
      <c r="F422" s="11" t="s">
        <v>54</v>
      </c>
      <c r="G422" s="11" t="s">
        <v>1586</v>
      </c>
      <c r="H422" s="11" t="s">
        <v>1585</v>
      </c>
      <c r="I422" s="147" t="s">
        <v>5990</v>
      </c>
      <c r="K422" s="147"/>
      <c r="M422" s="147" t="s">
        <v>6083</v>
      </c>
      <c r="N422" s="147" t="s">
        <v>6084</v>
      </c>
      <c r="P422" s="147" t="s">
        <v>6790</v>
      </c>
      <c r="Q422" s="147"/>
      <c r="R422" s="147" t="s">
        <v>6770</v>
      </c>
      <c r="S422" s="161"/>
      <c r="T422" s="147"/>
      <c r="U422" s="147"/>
      <c r="V422" s="174" t="s">
        <v>2494</v>
      </c>
      <c r="W422" s="164"/>
    </row>
    <row r="423" spans="1:24" x14ac:dyDescent="0.25">
      <c r="A423" s="140" t="s">
        <v>1585</v>
      </c>
      <c r="B423" s="294">
        <v>0</v>
      </c>
      <c r="C423" s="176">
        <v>0</v>
      </c>
      <c r="D423" s="152"/>
      <c r="E423" s="152"/>
      <c r="F423" s="152"/>
      <c r="G423" s="152"/>
      <c r="H423" s="152"/>
      <c r="I423" s="168" t="s">
        <v>8225</v>
      </c>
      <c r="J423" s="168" t="s">
        <v>1859</v>
      </c>
      <c r="K423" s="153" t="s">
        <v>1667</v>
      </c>
      <c r="L423" s="154" t="s">
        <v>6971</v>
      </c>
      <c r="M423" s="154" t="s">
        <v>8226</v>
      </c>
      <c r="N423" s="154" t="s">
        <v>8227</v>
      </c>
      <c r="O423" s="154" t="s">
        <v>1848</v>
      </c>
      <c r="P423" s="168" t="s">
        <v>6790</v>
      </c>
      <c r="Q423" s="168"/>
      <c r="R423" s="154" t="s">
        <v>6770</v>
      </c>
      <c r="S423" s="169" t="s">
        <v>7778</v>
      </c>
      <c r="T423" s="168" t="s">
        <v>7780</v>
      </c>
      <c r="U423" s="168" t="s">
        <v>7783</v>
      </c>
      <c r="V423" s="140" t="s">
        <v>100</v>
      </c>
      <c r="W423" s="140"/>
      <c r="X423" s="140"/>
    </row>
    <row r="424" spans="1:24" x14ac:dyDescent="0.25">
      <c r="A424" s="140" t="s">
        <v>1585</v>
      </c>
      <c r="B424" s="294">
        <v>1</v>
      </c>
      <c r="C424" s="176">
        <v>0</v>
      </c>
      <c r="D424" s="152"/>
      <c r="E424" s="152"/>
      <c r="F424" s="152"/>
      <c r="G424" s="152"/>
      <c r="H424" s="152"/>
      <c r="I424" s="150" t="s">
        <v>7949</v>
      </c>
      <c r="J424" s="168" t="s">
        <v>1468</v>
      </c>
      <c r="K424" s="153" t="s">
        <v>1667</v>
      </c>
      <c r="L424" s="154" t="s">
        <v>6971</v>
      </c>
      <c r="M424" s="154" t="s">
        <v>6005</v>
      </c>
      <c r="N424" s="154" t="s">
        <v>278</v>
      </c>
      <c r="O424" s="154" t="s">
        <v>1848</v>
      </c>
      <c r="P424" s="168" t="s">
        <v>6790</v>
      </c>
      <c r="Q424" s="168"/>
      <c r="R424" s="154" t="s">
        <v>91</v>
      </c>
      <c r="S424" s="169" t="s">
        <v>7778</v>
      </c>
      <c r="T424" s="168" t="s">
        <v>7780</v>
      </c>
      <c r="U424" s="168" t="s">
        <v>7783</v>
      </c>
      <c r="V424" s="140" t="s">
        <v>91</v>
      </c>
      <c r="W424" s="140"/>
      <c r="X424" s="140"/>
    </row>
    <row r="425" spans="1:24" x14ac:dyDescent="0.25">
      <c r="A425" t="s">
        <v>1585</v>
      </c>
      <c r="B425" s="185">
        <v>2</v>
      </c>
      <c r="C425" s="8">
        <v>371</v>
      </c>
      <c r="D425" s="11" t="s">
        <v>7829</v>
      </c>
      <c r="E425" s="11" t="s">
        <v>44</v>
      </c>
      <c r="F425" s="11" t="s">
        <v>54</v>
      </c>
      <c r="G425" s="11" t="s">
        <v>1586</v>
      </c>
      <c r="H425" s="11" t="s">
        <v>1585</v>
      </c>
      <c r="I425" s="145" t="s">
        <v>125</v>
      </c>
      <c r="J425" s="145" t="s">
        <v>1495</v>
      </c>
      <c r="K425" s="145" t="s">
        <v>7473</v>
      </c>
      <c r="L425" s="145" t="s">
        <v>6929</v>
      </c>
      <c r="M425" s="145" t="s">
        <v>336</v>
      </c>
      <c r="N425" s="145" t="s">
        <v>1631</v>
      </c>
      <c r="O425" s="145" t="s">
        <v>1986</v>
      </c>
      <c r="P425" s="19" t="s">
        <v>6790</v>
      </c>
      <c r="Q425" s="19"/>
      <c r="R425" t="s">
        <v>6770</v>
      </c>
      <c r="S425" s="8" t="s">
        <v>7778</v>
      </c>
      <c r="T425" t="s">
        <v>7780</v>
      </c>
      <c r="U425" t="s">
        <v>7783</v>
      </c>
      <c r="V425" t="s">
        <v>100</v>
      </c>
    </row>
    <row r="426" spans="1:24" x14ac:dyDescent="0.25">
      <c r="A426" t="s">
        <v>1585</v>
      </c>
      <c r="B426" s="185">
        <v>3</v>
      </c>
      <c r="C426" s="8">
        <v>372</v>
      </c>
      <c r="D426" s="11" t="s">
        <v>7829</v>
      </c>
      <c r="E426" s="11" t="s">
        <v>44</v>
      </c>
      <c r="F426" s="11" t="s">
        <v>54</v>
      </c>
      <c r="G426" s="11" t="s">
        <v>1586</v>
      </c>
      <c r="H426" s="11" t="s">
        <v>1585</v>
      </c>
      <c r="I426" s="145" t="s">
        <v>2234</v>
      </c>
      <c r="J426" s="145" t="s">
        <v>1600</v>
      </c>
      <c r="K426" s="145" t="s">
        <v>7458</v>
      </c>
      <c r="L426" s="145" t="s">
        <v>6858</v>
      </c>
      <c r="M426" s="145" t="s">
        <v>1632</v>
      </c>
      <c r="N426" s="145" t="s">
        <v>1630</v>
      </c>
      <c r="O426" s="145" t="s">
        <v>1987</v>
      </c>
      <c r="P426" s="19" t="s">
        <v>6790</v>
      </c>
      <c r="Q426" s="19"/>
      <c r="R426" s="145" t="s">
        <v>153</v>
      </c>
      <c r="S426" s="146" t="s">
        <v>7778</v>
      </c>
      <c r="T426" s="19" t="s">
        <v>7779</v>
      </c>
      <c r="U426" s="19" t="s">
        <v>7783</v>
      </c>
      <c r="V426" t="s">
        <v>153</v>
      </c>
    </row>
    <row r="427" spans="1:24" x14ac:dyDescent="0.25">
      <c r="A427" t="s">
        <v>1585</v>
      </c>
      <c r="B427" s="185">
        <v>5</v>
      </c>
      <c r="C427" s="8">
        <v>375</v>
      </c>
      <c r="D427" s="11" t="s">
        <v>7829</v>
      </c>
      <c r="E427" s="11" t="s">
        <v>44</v>
      </c>
      <c r="F427" s="11" t="s">
        <v>54</v>
      </c>
      <c r="G427" s="11" t="s">
        <v>1586</v>
      </c>
      <c r="H427" s="11" t="s">
        <v>1585</v>
      </c>
      <c r="I427" s="145" t="s">
        <v>1562</v>
      </c>
      <c r="J427" s="145" t="s">
        <v>1563</v>
      </c>
      <c r="K427" s="145" t="s">
        <v>7459</v>
      </c>
      <c r="L427" s="145" t="s">
        <v>1820</v>
      </c>
      <c r="M427" s="145" t="s">
        <v>1634</v>
      </c>
      <c r="N427" s="145" t="s">
        <v>1633</v>
      </c>
      <c r="O427" s="145" t="s">
        <v>1988</v>
      </c>
      <c r="P427" s="19" t="s">
        <v>2932</v>
      </c>
      <c r="Q427" s="19" t="s">
        <v>6788</v>
      </c>
      <c r="R427" s="158" t="s">
        <v>91</v>
      </c>
      <c r="S427" s="159">
        <v>2</v>
      </c>
      <c r="T427" s="160" t="s">
        <v>7779</v>
      </c>
      <c r="U427" s="160" t="s">
        <v>7784</v>
      </c>
      <c r="V427" t="s">
        <v>92</v>
      </c>
    </row>
    <row r="428" spans="1:24" x14ac:dyDescent="0.25">
      <c r="A428" t="s">
        <v>1585</v>
      </c>
      <c r="B428" s="185">
        <v>6</v>
      </c>
      <c r="C428" s="8">
        <v>376</v>
      </c>
      <c r="D428" s="11" t="s">
        <v>7829</v>
      </c>
      <c r="E428" s="11" t="s">
        <v>44</v>
      </c>
      <c r="F428" s="11" t="s">
        <v>54</v>
      </c>
      <c r="G428" s="11" t="s">
        <v>1586</v>
      </c>
      <c r="H428" s="11" t="s">
        <v>1585</v>
      </c>
      <c r="I428" s="145" t="s">
        <v>1558</v>
      </c>
      <c r="J428" s="145" t="s">
        <v>1497</v>
      </c>
      <c r="K428" s="145" t="s">
        <v>7460</v>
      </c>
      <c r="L428" s="145" t="s">
        <v>6958</v>
      </c>
      <c r="M428" s="145" t="s">
        <v>1637</v>
      </c>
      <c r="N428" s="145" t="s">
        <v>1635</v>
      </c>
      <c r="O428" s="145" t="s">
        <v>1989</v>
      </c>
      <c r="P428" s="19" t="s">
        <v>2903</v>
      </c>
      <c r="Q428" s="19" t="s">
        <v>6788</v>
      </c>
      <c r="R428" s="145" t="s">
        <v>91</v>
      </c>
      <c r="S428" s="146">
        <v>0</v>
      </c>
      <c r="T428" s="19" t="s">
        <v>7779</v>
      </c>
      <c r="U428" s="19" t="s">
        <v>7784</v>
      </c>
      <c r="V428" t="s">
        <v>92</v>
      </c>
    </row>
    <row r="429" spans="1:24" x14ac:dyDescent="0.25">
      <c r="A429" t="s">
        <v>1585</v>
      </c>
      <c r="B429" s="185">
        <v>7</v>
      </c>
      <c r="C429" s="8">
        <v>377</v>
      </c>
      <c r="D429" s="11" t="s">
        <v>7829</v>
      </c>
      <c r="E429" s="11" t="s">
        <v>44</v>
      </c>
      <c r="F429" s="11" t="s">
        <v>54</v>
      </c>
      <c r="G429" s="11" t="s">
        <v>1586</v>
      </c>
      <c r="H429" s="11" t="s">
        <v>1585</v>
      </c>
      <c r="I429" s="145" t="s">
        <v>1559</v>
      </c>
      <c r="J429" s="145" t="s">
        <v>1430</v>
      </c>
      <c r="K429" s="145" t="s">
        <v>7461</v>
      </c>
      <c r="L429" s="145" t="s">
        <v>6959</v>
      </c>
      <c r="M429" s="145" t="s">
        <v>1638</v>
      </c>
      <c r="N429" s="145" t="s">
        <v>1636</v>
      </c>
      <c r="O429" s="145" t="s">
        <v>1990</v>
      </c>
      <c r="P429" s="19" t="s">
        <v>6790</v>
      </c>
      <c r="Q429" s="19"/>
      <c r="R429" s="147" t="s">
        <v>6769</v>
      </c>
      <c r="S429" s="161">
        <v>0</v>
      </c>
      <c r="T429" s="147" t="s">
        <v>7779</v>
      </c>
      <c r="U429" s="147" t="s">
        <v>7784</v>
      </c>
      <c r="V429" t="s">
        <v>156</v>
      </c>
    </row>
    <row r="430" spans="1:24" x14ac:dyDescent="0.25">
      <c r="A430" t="s">
        <v>1585</v>
      </c>
      <c r="B430" s="185">
        <v>8</v>
      </c>
      <c r="C430" s="8">
        <v>378</v>
      </c>
      <c r="D430" s="11" t="s">
        <v>7829</v>
      </c>
      <c r="E430" s="11" t="s">
        <v>44</v>
      </c>
      <c r="F430" s="11" t="s">
        <v>54</v>
      </c>
      <c r="G430" s="11" t="s">
        <v>1586</v>
      </c>
      <c r="H430" s="11" t="s">
        <v>1585</v>
      </c>
      <c r="I430" s="19" t="s">
        <v>2235</v>
      </c>
      <c r="J430" s="147" t="s">
        <v>2873</v>
      </c>
      <c r="K430" s="19" t="s">
        <v>7462</v>
      </c>
      <c r="L430" s="19" t="s">
        <v>7074</v>
      </c>
      <c r="M430" s="19" t="s">
        <v>2664</v>
      </c>
      <c r="N430" s="147" t="s">
        <v>2439</v>
      </c>
      <c r="O430" s="19"/>
      <c r="P430" s="19" t="s">
        <v>6790</v>
      </c>
      <c r="Q430" s="19"/>
      <c r="R430" s="147" t="s">
        <v>6769</v>
      </c>
      <c r="S430" s="161">
        <v>0</v>
      </c>
      <c r="T430" s="147" t="s">
        <v>7779</v>
      </c>
      <c r="U430" s="147" t="s">
        <v>7784</v>
      </c>
      <c r="V430" t="s">
        <v>195</v>
      </c>
    </row>
    <row r="431" spans="1:24" x14ac:dyDescent="0.25">
      <c r="A431" t="s">
        <v>1585</v>
      </c>
      <c r="B431" s="185">
        <v>9</v>
      </c>
      <c r="C431" s="8">
        <v>379</v>
      </c>
      <c r="D431" s="11" t="s">
        <v>7829</v>
      </c>
      <c r="E431" s="11" t="s">
        <v>44</v>
      </c>
      <c r="F431" s="11" t="s">
        <v>54</v>
      </c>
      <c r="G431" s="11" t="s">
        <v>1586</v>
      </c>
      <c r="H431" s="11" t="s">
        <v>1585</v>
      </c>
      <c r="I431" s="145" t="s">
        <v>1560</v>
      </c>
      <c r="J431" s="145" t="s">
        <v>7072</v>
      </c>
      <c r="K431" s="145" t="s">
        <v>7463</v>
      </c>
      <c r="L431" s="145" t="s">
        <v>7079</v>
      </c>
      <c r="M431" s="145" t="s">
        <v>1641</v>
      </c>
      <c r="N431" s="145" t="s">
        <v>1639</v>
      </c>
      <c r="O431" s="145" t="s">
        <v>2014</v>
      </c>
      <c r="P431" s="19" t="s">
        <v>6790</v>
      </c>
      <c r="Q431" s="19"/>
      <c r="R431" s="147" t="s">
        <v>6769</v>
      </c>
      <c r="S431" s="161">
        <v>2</v>
      </c>
      <c r="T431" s="147" t="s">
        <v>7779</v>
      </c>
      <c r="U431" s="147" t="s">
        <v>7784</v>
      </c>
      <c r="V431" t="s">
        <v>262</v>
      </c>
    </row>
    <row r="432" spans="1:24" x14ac:dyDescent="0.25">
      <c r="A432" t="s">
        <v>1585</v>
      </c>
      <c r="B432" s="185">
        <v>9</v>
      </c>
      <c r="C432" s="8">
        <v>380</v>
      </c>
      <c r="D432" s="11" t="s">
        <v>7829</v>
      </c>
      <c r="E432" s="11" t="s">
        <v>44</v>
      </c>
      <c r="F432" s="11" t="s">
        <v>54</v>
      </c>
      <c r="G432" s="11" t="s">
        <v>1586</v>
      </c>
      <c r="H432" s="11" t="s">
        <v>1585</v>
      </c>
      <c r="I432" s="145" t="s">
        <v>1564</v>
      </c>
      <c r="J432" s="145" t="s">
        <v>7073</v>
      </c>
      <c r="K432" s="145" t="s">
        <v>7464</v>
      </c>
      <c r="L432" s="145" t="s">
        <v>7080</v>
      </c>
      <c r="M432" s="145" t="s">
        <v>1642</v>
      </c>
      <c r="N432" s="145" t="s">
        <v>1640</v>
      </c>
      <c r="O432" s="145" t="s">
        <v>1991</v>
      </c>
      <c r="P432" s="19" t="s">
        <v>6790</v>
      </c>
      <c r="Q432" s="19"/>
      <c r="R432" s="147" t="s">
        <v>6769</v>
      </c>
      <c r="S432" s="161">
        <v>2</v>
      </c>
      <c r="T432" s="147" t="s">
        <v>7779</v>
      </c>
      <c r="U432" s="147" t="s">
        <v>7784</v>
      </c>
      <c r="V432" t="s">
        <v>262</v>
      </c>
    </row>
    <row r="433" spans="1:24" x14ac:dyDescent="0.25">
      <c r="A433" t="s">
        <v>1585</v>
      </c>
      <c r="B433" s="185">
        <v>9</v>
      </c>
      <c r="C433" s="8">
        <v>381</v>
      </c>
      <c r="D433" s="11" t="s">
        <v>7829</v>
      </c>
      <c r="E433" s="11" t="s">
        <v>44</v>
      </c>
      <c r="F433" s="11" t="s">
        <v>54</v>
      </c>
      <c r="G433" s="11" t="s">
        <v>1586</v>
      </c>
      <c r="H433" s="11" t="s">
        <v>1585</v>
      </c>
      <c r="I433" s="19" t="s">
        <v>2236</v>
      </c>
      <c r="J433" s="147" t="s">
        <v>2872</v>
      </c>
      <c r="K433" s="19" t="s">
        <v>7465</v>
      </c>
      <c r="L433" s="19" t="s">
        <v>7457</v>
      </c>
      <c r="M433" s="19" t="s">
        <v>2665</v>
      </c>
      <c r="N433" s="147" t="s">
        <v>2440</v>
      </c>
      <c r="O433" s="19"/>
      <c r="P433" s="19" t="s">
        <v>6790</v>
      </c>
      <c r="Q433" s="19"/>
      <c r="R433" s="147" t="s">
        <v>6769</v>
      </c>
      <c r="S433" s="161">
        <v>0</v>
      </c>
      <c r="T433" s="147" t="s">
        <v>7779</v>
      </c>
      <c r="U433" s="147" t="s">
        <v>7784</v>
      </c>
      <c r="V433" t="s">
        <v>195</v>
      </c>
    </row>
    <row r="434" spans="1:24" x14ac:dyDescent="0.25">
      <c r="A434" t="s">
        <v>1585</v>
      </c>
      <c r="B434" s="185">
        <v>10</v>
      </c>
      <c r="C434" s="8">
        <v>382</v>
      </c>
      <c r="D434" s="11" t="s">
        <v>7829</v>
      </c>
      <c r="E434" s="11" t="s">
        <v>44</v>
      </c>
      <c r="F434" s="11" t="s">
        <v>54</v>
      </c>
      <c r="G434" s="11" t="s">
        <v>1586</v>
      </c>
      <c r="H434" s="11" t="s">
        <v>1585</v>
      </c>
      <c r="I434" s="19" t="s">
        <v>2237</v>
      </c>
      <c r="J434" s="147" t="s">
        <v>2871</v>
      </c>
      <c r="K434" s="19" t="s">
        <v>7466</v>
      </c>
      <c r="L434" s="19" t="s">
        <v>7081</v>
      </c>
      <c r="M434" s="19" t="s">
        <v>2666</v>
      </c>
      <c r="N434" s="147" t="s">
        <v>2441</v>
      </c>
      <c r="O434" s="19"/>
      <c r="P434" s="19" t="s">
        <v>6790</v>
      </c>
      <c r="Q434" s="19"/>
      <c r="R434" s="147" t="s">
        <v>6769</v>
      </c>
      <c r="S434" s="161">
        <v>0</v>
      </c>
      <c r="T434" s="147" t="s">
        <v>7779</v>
      </c>
      <c r="U434" s="147" t="s">
        <v>7784</v>
      </c>
      <c r="V434" t="s">
        <v>195</v>
      </c>
    </row>
    <row r="435" spans="1:24" x14ac:dyDescent="0.25">
      <c r="A435" t="s">
        <v>1585</v>
      </c>
      <c r="B435" s="185">
        <v>11</v>
      </c>
      <c r="C435" s="8">
        <v>383</v>
      </c>
      <c r="D435" s="11" t="s">
        <v>7829</v>
      </c>
      <c r="E435" s="11" t="s">
        <v>44</v>
      </c>
      <c r="F435" s="11" t="s">
        <v>54</v>
      </c>
      <c r="G435" s="11" t="s">
        <v>1586</v>
      </c>
      <c r="H435" s="11" t="s">
        <v>1585</v>
      </c>
      <c r="I435" s="19" t="s">
        <v>2238</v>
      </c>
      <c r="J435" s="147" t="s">
        <v>2870</v>
      </c>
      <c r="K435" s="19" t="s">
        <v>7467</v>
      </c>
      <c r="L435" s="19" t="s">
        <v>7082</v>
      </c>
      <c r="M435" s="19" t="s">
        <v>2667</v>
      </c>
      <c r="N435" s="147" t="s">
        <v>2442</v>
      </c>
      <c r="O435" s="19"/>
      <c r="P435" s="19" t="s">
        <v>6790</v>
      </c>
      <c r="Q435" s="19"/>
      <c r="R435" s="147" t="s">
        <v>6769</v>
      </c>
      <c r="S435" s="161">
        <v>0</v>
      </c>
      <c r="T435" s="147" t="s">
        <v>7779</v>
      </c>
      <c r="U435" s="147" t="s">
        <v>7784</v>
      </c>
      <c r="V435" t="s">
        <v>195</v>
      </c>
    </row>
    <row r="436" spans="1:24" x14ac:dyDescent="0.25">
      <c r="A436" t="s">
        <v>1585</v>
      </c>
      <c r="B436" s="185">
        <v>12</v>
      </c>
      <c r="C436" s="8">
        <v>384</v>
      </c>
      <c r="D436" s="11" t="s">
        <v>7829</v>
      </c>
      <c r="E436" s="11" t="s">
        <v>44</v>
      </c>
      <c r="F436" s="11" t="s">
        <v>54</v>
      </c>
      <c r="G436" s="11" t="s">
        <v>1586</v>
      </c>
      <c r="H436" s="11" t="s">
        <v>1585</v>
      </c>
      <c r="I436" s="145" t="s">
        <v>1566</v>
      </c>
      <c r="J436" s="145" t="s">
        <v>1570</v>
      </c>
      <c r="K436" s="19" t="s">
        <v>7468</v>
      </c>
      <c r="L436" s="145" t="s">
        <v>7078</v>
      </c>
      <c r="M436" s="19" t="s">
        <v>2668</v>
      </c>
      <c r="N436" s="145" t="s">
        <v>1643</v>
      </c>
      <c r="O436" s="145" t="s">
        <v>1992</v>
      </c>
      <c r="P436" s="19" t="s">
        <v>6790</v>
      </c>
      <c r="Q436" s="19"/>
      <c r="R436" s="147" t="s">
        <v>6769</v>
      </c>
      <c r="S436" s="161">
        <v>1</v>
      </c>
      <c r="T436" s="147" t="s">
        <v>7779</v>
      </c>
      <c r="U436" s="147" t="s">
        <v>7784</v>
      </c>
      <c r="V436" t="s">
        <v>195</v>
      </c>
    </row>
    <row r="437" spans="1:24" x14ac:dyDescent="0.25">
      <c r="A437" t="s">
        <v>1585</v>
      </c>
      <c r="B437" s="185">
        <v>13</v>
      </c>
      <c r="C437" s="8">
        <v>385</v>
      </c>
      <c r="D437" s="11" t="s">
        <v>7829</v>
      </c>
      <c r="E437" s="11" t="s">
        <v>44</v>
      </c>
      <c r="F437" s="11" t="s">
        <v>54</v>
      </c>
      <c r="G437" s="11" t="s">
        <v>1586</v>
      </c>
      <c r="H437" s="11" t="s">
        <v>1585</v>
      </c>
      <c r="I437" s="145" t="s">
        <v>1567</v>
      </c>
      <c r="J437" s="145" t="s">
        <v>1572</v>
      </c>
      <c r="K437" s="19" t="s">
        <v>7469</v>
      </c>
      <c r="L437" s="145" t="s">
        <v>7077</v>
      </c>
      <c r="M437" s="19" t="s">
        <v>2669</v>
      </c>
      <c r="N437" s="145" t="s">
        <v>1644</v>
      </c>
      <c r="O437" s="145" t="s">
        <v>1993</v>
      </c>
      <c r="P437" s="19" t="s">
        <v>6790</v>
      </c>
      <c r="Q437" s="19"/>
      <c r="R437" s="147" t="s">
        <v>6769</v>
      </c>
      <c r="S437" s="161">
        <v>0</v>
      </c>
      <c r="T437" s="147" t="s">
        <v>7779</v>
      </c>
      <c r="U437" s="147" t="s">
        <v>7784</v>
      </c>
      <c r="V437" t="s">
        <v>195</v>
      </c>
    </row>
    <row r="438" spans="1:24" x14ac:dyDescent="0.25">
      <c r="A438" t="s">
        <v>1585</v>
      </c>
      <c r="B438" s="185">
        <v>14</v>
      </c>
      <c r="C438" s="8">
        <v>386</v>
      </c>
      <c r="D438" s="11" t="s">
        <v>7829</v>
      </c>
      <c r="E438" s="11" t="s">
        <v>44</v>
      </c>
      <c r="F438" s="11" t="s">
        <v>54</v>
      </c>
      <c r="G438" s="11" t="s">
        <v>1586</v>
      </c>
      <c r="H438" s="11" t="s">
        <v>1585</v>
      </c>
      <c r="I438" s="145" t="s">
        <v>1568</v>
      </c>
      <c r="J438" s="145" t="s">
        <v>1573</v>
      </c>
      <c r="K438" s="19" t="s">
        <v>7470</v>
      </c>
      <c r="L438" s="145" t="s">
        <v>7076</v>
      </c>
      <c r="M438" s="19" t="s">
        <v>2670</v>
      </c>
      <c r="N438" s="145" t="s">
        <v>1645</v>
      </c>
      <c r="O438" s="145" t="s">
        <v>1994</v>
      </c>
      <c r="P438" s="19" t="s">
        <v>6790</v>
      </c>
      <c r="Q438" s="19"/>
      <c r="R438" s="147" t="s">
        <v>6769</v>
      </c>
      <c r="S438" s="161">
        <v>0</v>
      </c>
      <c r="T438" s="147" t="s">
        <v>7779</v>
      </c>
      <c r="U438" s="147" t="s">
        <v>7784</v>
      </c>
      <c r="V438" t="s">
        <v>195</v>
      </c>
    </row>
    <row r="439" spans="1:24" x14ac:dyDescent="0.25">
      <c r="A439" t="s">
        <v>1585</v>
      </c>
      <c r="B439" s="185">
        <v>15</v>
      </c>
      <c r="C439" s="8">
        <v>387</v>
      </c>
      <c r="D439" s="11" t="s">
        <v>7829</v>
      </c>
      <c r="E439" s="11" t="s">
        <v>44</v>
      </c>
      <c r="F439" s="11" t="s">
        <v>54</v>
      </c>
      <c r="G439" s="11" t="s">
        <v>1586</v>
      </c>
      <c r="H439" s="11" t="s">
        <v>1585</v>
      </c>
      <c r="I439" s="19" t="s">
        <v>2239</v>
      </c>
      <c r="J439" s="147" t="s">
        <v>2869</v>
      </c>
      <c r="K439" s="19" t="s">
        <v>7471</v>
      </c>
      <c r="L439" s="19" t="s">
        <v>7075</v>
      </c>
      <c r="M439" s="19" t="s">
        <v>2671</v>
      </c>
      <c r="N439" s="147" t="s">
        <v>2443</v>
      </c>
      <c r="O439" s="19"/>
      <c r="P439" s="19" t="s">
        <v>6790</v>
      </c>
      <c r="Q439" s="19"/>
      <c r="R439" s="147" t="s">
        <v>6769</v>
      </c>
      <c r="S439" s="161">
        <v>0</v>
      </c>
      <c r="T439" s="147" t="s">
        <v>7779</v>
      </c>
      <c r="U439" s="147" t="s">
        <v>7784</v>
      </c>
      <c r="V439" t="s">
        <v>195</v>
      </c>
    </row>
    <row r="440" spans="1:24" x14ac:dyDescent="0.25">
      <c r="A440" t="s">
        <v>1585</v>
      </c>
      <c r="B440" s="185">
        <v>16</v>
      </c>
      <c r="C440" s="8">
        <v>388</v>
      </c>
      <c r="D440" s="11" t="s">
        <v>7829</v>
      </c>
      <c r="E440" s="11" t="s">
        <v>44</v>
      </c>
      <c r="F440" s="11" t="s">
        <v>54</v>
      </c>
      <c r="G440" s="11" t="s">
        <v>1586</v>
      </c>
      <c r="H440" s="11" t="s">
        <v>1585</v>
      </c>
      <c r="I440" s="145" t="s">
        <v>1569</v>
      </c>
      <c r="J440" s="145" t="s">
        <v>1571</v>
      </c>
      <c r="K440" s="145" t="s">
        <v>7472</v>
      </c>
      <c r="L440" s="145" t="s">
        <v>1805</v>
      </c>
      <c r="M440" s="145" t="s">
        <v>1647</v>
      </c>
      <c r="N440" s="145" t="s">
        <v>1646</v>
      </c>
      <c r="O440" s="145" t="s">
        <v>1995</v>
      </c>
      <c r="P440" s="19" t="s">
        <v>6790</v>
      </c>
      <c r="Q440" s="19"/>
      <c r="R440" s="145" t="s">
        <v>6769</v>
      </c>
      <c r="S440" s="146">
        <v>0</v>
      </c>
      <c r="T440" s="19" t="s">
        <v>7779</v>
      </c>
      <c r="U440" s="19" t="s">
        <v>7784</v>
      </c>
      <c r="V440" t="s">
        <v>100</v>
      </c>
    </row>
    <row r="441" spans="1:24" x14ac:dyDescent="0.25">
      <c r="A441" t="s">
        <v>1585</v>
      </c>
      <c r="B441" s="185">
        <v>17</v>
      </c>
      <c r="C441" s="8">
        <v>389</v>
      </c>
      <c r="D441" s="11" t="s">
        <v>7829</v>
      </c>
      <c r="E441" s="11" t="s">
        <v>44</v>
      </c>
      <c r="F441" s="11" t="s">
        <v>54</v>
      </c>
      <c r="G441" s="11" t="s">
        <v>1586</v>
      </c>
      <c r="H441" s="11" t="s">
        <v>1585</v>
      </c>
      <c r="I441" s="145" t="s">
        <v>7930</v>
      </c>
      <c r="J441" s="145" t="s">
        <v>1440</v>
      </c>
      <c r="K441" s="147" t="s">
        <v>7474</v>
      </c>
      <c r="L441" s="145" t="s">
        <v>1709</v>
      </c>
      <c r="M441" s="145" t="s">
        <v>7931</v>
      </c>
      <c r="N441" s="145" t="s">
        <v>8140</v>
      </c>
      <c r="O441" s="145"/>
      <c r="P441" s="19" t="s">
        <v>6790</v>
      </c>
      <c r="Q441" s="19"/>
      <c r="R441" s="145" t="s">
        <v>91</v>
      </c>
      <c r="S441" s="146">
        <v>0</v>
      </c>
      <c r="T441" s="19" t="s">
        <v>7779</v>
      </c>
      <c r="U441" s="19" t="s">
        <v>7784</v>
      </c>
      <c r="V441" t="s">
        <v>91</v>
      </c>
    </row>
    <row r="442" spans="1:24" x14ac:dyDescent="0.25">
      <c r="A442" t="s">
        <v>1586</v>
      </c>
      <c r="B442" s="185">
        <v>0</v>
      </c>
      <c r="C442" s="8">
        <v>367</v>
      </c>
      <c r="D442" s="11" t="s">
        <v>7830</v>
      </c>
      <c r="E442" s="11" t="s">
        <v>44</v>
      </c>
      <c r="F442" s="11" t="s">
        <v>54</v>
      </c>
      <c r="G442" s="11" t="s">
        <v>1586</v>
      </c>
      <c r="H442" s="11"/>
      <c r="I442" s="145" t="s">
        <v>125</v>
      </c>
      <c r="J442" s="145" t="s">
        <v>1467</v>
      </c>
      <c r="K442" s="145" t="s">
        <v>7473</v>
      </c>
      <c r="L442" s="145" t="s">
        <v>1683</v>
      </c>
      <c r="M442" s="145" t="s">
        <v>336</v>
      </c>
      <c r="N442" s="145" t="s">
        <v>337</v>
      </c>
      <c r="O442" s="145" t="s">
        <v>1871</v>
      </c>
      <c r="P442" s="19" t="s">
        <v>6790</v>
      </c>
      <c r="Q442" s="19"/>
      <c r="R442" t="s">
        <v>6770</v>
      </c>
      <c r="S442" s="8" t="s">
        <v>7778</v>
      </c>
      <c r="T442" t="s">
        <v>7780</v>
      </c>
      <c r="U442" t="s">
        <v>7783</v>
      </c>
      <c r="V442" t="s">
        <v>100</v>
      </c>
    </row>
    <row r="443" spans="1:24" x14ac:dyDescent="0.25">
      <c r="A443" s="140" t="s">
        <v>1586</v>
      </c>
      <c r="B443" s="294">
        <v>1</v>
      </c>
      <c r="C443" s="176">
        <v>0</v>
      </c>
      <c r="D443" s="152"/>
      <c r="E443" s="152"/>
      <c r="F443" s="152"/>
      <c r="G443" s="152"/>
      <c r="H443" s="152"/>
      <c r="I443" s="150" t="s">
        <v>7949</v>
      </c>
      <c r="J443" s="168" t="s">
        <v>1468</v>
      </c>
      <c r="K443" s="153" t="s">
        <v>1667</v>
      </c>
      <c r="L443" s="154" t="s">
        <v>6971</v>
      </c>
      <c r="M443" s="154" t="s">
        <v>6005</v>
      </c>
      <c r="N443" s="154" t="s">
        <v>278</v>
      </c>
      <c r="O443" s="154" t="s">
        <v>1848</v>
      </c>
      <c r="P443" s="168" t="s">
        <v>6790</v>
      </c>
      <c r="Q443" s="168"/>
      <c r="R443" s="154" t="s">
        <v>91</v>
      </c>
      <c r="S443" s="169" t="s">
        <v>7778</v>
      </c>
      <c r="T443" s="168" t="s">
        <v>7780</v>
      </c>
      <c r="U443" s="168" t="s">
        <v>7783</v>
      </c>
      <c r="V443" s="140" t="s">
        <v>91</v>
      </c>
      <c r="W443" s="140"/>
      <c r="X443" s="140"/>
    </row>
    <row r="444" spans="1:24" x14ac:dyDescent="0.25">
      <c r="A444" t="s">
        <v>1586</v>
      </c>
      <c r="B444" s="185">
        <v>3</v>
      </c>
      <c r="C444" s="8">
        <v>368</v>
      </c>
      <c r="D444" s="11" t="s">
        <v>7830</v>
      </c>
      <c r="E444" s="11" t="s">
        <v>44</v>
      </c>
      <c r="F444" s="11" t="s">
        <v>54</v>
      </c>
      <c r="G444" s="11" t="s">
        <v>1586</v>
      </c>
      <c r="H444" s="11"/>
      <c r="I444" s="145" t="s">
        <v>1553</v>
      </c>
      <c r="J444" s="145" t="s">
        <v>5748</v>
      </c>
      <c r="K444" s="145" t="s">
        <v>7476</v>
      </c>
      <c r="L444" s="145" t="s">
        <v>7475</v>
      </c>
      <c r="M444" s="145" t="s">
        <v>1624</v>
      </c>
      <c r="N444" s="145" t="s">
        <v>1627</v>
      </c>
      <c r="O444" s="145" t="s">
        <v>1984</v>
      </c>
      <c r="P444" s="19" t="s">
        <v>6790</v>
      </c>
      <c r="Q444" s="19"/>
      <c r="R444" s="145" t="s">
        <v>91</v>
      </c>
      <c r="S444" s="146" t="s">
        <v>7778</v>
      </c>
      <c r="T444" s="19" t="s">
        <v>7779</v>
      </c>
      <c r="U444" s="19" t="s">
        <v>7783</v>
      </c>
      <c r="V444" t="s">
        <v>91</v>
      </c>
    </row>
    <row r="445" spans="1:24" x14ac:dyDescent="0.25">
      <c r="A445" t="s">
        <v>1586</v>
      </c>
      <c r="B445" s="185">
        <v>4</v>
      </c>
      <c r="C445" s="8">
        <v>369</v>
      </c>
      <c r="D445" s="11" t="s">
        <v>7830</v>
      </c>
      <c r="E445" s="11" t="s">
        <v>44</v>
      </c>
      <c r="F445" s="11" t="s">
        <v>54</v>
      </c>
      <c r="G445" s="11" t="s">
        <v>1586</v>
      </c>
      <c r="H445" s="11"/>
      <c r="I445" s="145" t="s">
        <v>1554</v>
      </c>
      <c r="J445" s="145" t="s">
        <v>1555</v>
      </c>
      <c r="K445" s="145" t="s">
        <v>7477</v>
      </c>
      <c r="L445" s="145" t="s">
        <v>7083</v>
      </c>
      <c r="M445" s="145" t="s">
        <v>1626</v>
      </c>
      <c r="N445" s="145" t="s">
        <v>1629</v>
      </c>
      <c r="O445" s="145" t="s">
        <v>2013</v>
      </c>
      <c r="P445" s="19" t="s">
        <v>6790</v>
      </c>
      <c r="Q445" s="19"/>
      <c r="R445" s="147" t="s">
        <v>6769</v>
      </c>
      <c r="S445" s="161">
        <v>2</v>
      </c>
      <c r="T445" s="147" t="s">
        <v>7779</v>
      </c>
      <c r="U445" s="147" t="s">
        <v>7784</v>
      </c>
      <c r="V445" t="s">
        <v>262</v>
      </c>
    </row>
    <row r="446" spans="1:24" x14ac:dyDescent="0.25">
      <c r="A446" t="s">
        <v>1586</v>
      </c>
      <c r="B446" s="185">
        <v>5</v>
      </c>
      <c r="C446" s="8">
        <v>370</v>
      </c>
      <c r="D446" s="11" t="s">
        <v>7830</v>
      </c>
      <c r="E446" s="11" t="s">
        <v>44</v>
      </c>
      <c r="F446" s="11" t="s">
        <v>54</v>
      </c>
      <c r="G446" s="11" t="s">
        <v>1586</v>
      </c>
      <c r="H446" s="11"/>
      <c r="I446" s="145" t="s">
        <v>1552</v>
      </c>
      <c r="J446" s="145" t="s">
        <v>1440</v>
      </c>
      <c r="K446" s="145" t="s">
        <v>7478</v>
      </c>
      <c r="L446" s="145" t="s">
        <v>1709</v>
      </c>
      <c r="M446" s="145" t="s">
        <v>1625</v>
      </c>
      <c r="N446" s="145" t="s">
        <v>1628</v>
      </c>
      <c r="O446" s="145" t="s">
        <v>1985</v>
      </c>
      <c r="P446" s="19" t="s">
        <v>6790</v>
      </c>
      <c r="Q446" s="19"/>
      <c r="R446" s="145" t="s">
        <v>91</v>
      </c>
      <c r="S446" s="146">
        <v>0</v>
      </c>
      <c r="T446" s="19" t="s">
        <v>7779</v>
      </c>
      <c r="U446" s="19" t="s">
        <v>7784</v>
      </c>
      <c r="V446" t="s">
        <v>91</v>
      </c>
    </row>
    <row r="447" spans="1:24" x14ac:dyDescent="0.25">
      <c r="A447" s="183" t="s">
        <v>49</v>
      </c>
      <c r="B447" s="293">
        <v>-99</v>
      </c>
      <c r="C447" s="8">
        <v>496</v>
      </c>
      <c r="D447" s="162" t="s">
        <v>7839</v>
      </c>
      <c r="E447" s="162" t="s">
        <v>7888</v>
      </c>
      <c r="F447" s="162" t="s">
        <v>67</v>
      </c>
      <c r="G447" s="162" t="s">
        <v>49</v>
      </c>
      <c r="H447" s="162"/>
      <c r="I447" t="s">
        <v>3312</v>
      </c>
      <c r="M447" s="147" t="s">
        <v>291</v>
      </c>
      <c r="N447" s="147" t="s">
        <v>292</v>
      </c>
      <c r="P447" s="19" t="s">
        <v>6790</v>
      </c>
      <c r="Q447" s="19"/>
      <c r="R447" s="145" t="s">
        <v>6770</v>
      </c>
      <c r="S447" s="146" t="s">
        <v>7778</v>
      </c>
      <c r="T447" s="19" t="s">
        <v>7780</v>
      </c>
      <c r="U447" s="19"/>
      <c r="V447" t="s">
        <v>100</v>
      </c>
    </row>
    <row r="448" spans="1:24" x14ac:dyDescent="0.25">
      <c r="A448" s="183" t="s">
        <v>49</v>
      </c>
      <c r="B448" s="293">
        <v>-99</v>
      </c>
      <c r="C448" s="8">
        <v>497</v>
      </c>
      <c r="D448" s="162" t="s">
        <v>7839</v>
      </c>
      <c r="E448" s="162" t="s">
        <v>7888</v>
      </c>
      <c r="F448" s="162" t="s">
        <v>67</v>
      </c>
      <c r="G448" s="162" t="s">
        <v>49</v>
      </c>
      <c r="H448" s="162"/>
      <c r="I448" t="s">
        <v>102</v>
      </c>
      <c r="J448" s="147"/>
      <c r="M448" s="147" t="s">
        <v>293</v>
      </c>
      <c r="N448" s="147" t="s">
        <v>294</v>
      </c>
      <c r="P448" s="19" t="s">
        <v>6790</v>
      </c>
      <c r="Q448" s="19"/>
      <c r="R448" t="s">
        <v>91</v>
      </c>
      <c r="S448" s="8">
        <v>0</v>
      </c>
      <c r="T448" t="s">
        <v>7779</v>
      </c>
      <c r="V448" t="s">
        <v>91</v>
      </c>
    </row>
    <row r="449" spans="1:24" x14ac:dyDescent="0.25">
      <c r="A449" s="183" t="s">
        <v>49</v>
      </c>
      <c r="B449" s="293">
        <v>-99</v>
      </c>
      <c r="C449" s="8">
        <v>498</v>
      </c>
      <c r="D449" s="162" t="s">
        <v>7839</v>
      </c>
      <c r="E449" s="162" t="s">
        <v>7888</v>
      </c>
      <c r="F449" s="162" t="s">
        <v>67</v>
      </c>
      <c r="G449" s="162" t="s">
        <v>49</v>
      </c>
      <c r="H449" s="162"/>
      <c r="I449" t="s">
        <v>103</v>
      </c>
      <c r="J449" s="147"/>
      <c r="M449" s="147" t="s">
        <v>295</v>
      </c>
      <c r="N449" s="147" t="s">
        <v>296</v>
      </c>
      <c r="P449" s="19" t="s">
        <v>6790</v>
      </c>
      <c r="Q449" s="19"/>
      <c r="R449" t="s">
        <v>91</v>
      </c>
      <c r="S449" s="8">
        <v>0</v>
      </c>
      <c r="T449" t="s">
        <v>7779</v>
      </c>
      <c r="V449" t="s">
        <v>91</v>
      </c>
    </row>
    <row r="450" spans="1:24" x14ac:dyDescent="0.25">
      <c r="A450" s="183" t="s">
        <v>49</v>
      </c>
      <c r="B450" s="293">
        <v>-99</v>
      </c>
      <c r="C450" s="8">
        <v>499</v>
      </c>
      <c r="D450" s="162" t="s">
        <v>7839</v>
      </c>
      <c r="E450" s="162" t="s">
        <v>7888</v>
      </c>
      <c r="F450" s="162" t="s">
        <v>67</v>
      </c>
      <c r="G450" s="162" t="s">
        <v>49</v>
      </c>
      <c r="H450" s="162"/>
      <c r="I450" t="s">
        <v>104</v>
      </c>
      <c r="J450" s="147"/>
      <c r="M450" s="147" t="s">
        <v>297</v>
      </c>
      <c r="N450" s="147" t="s">
        <v>298</v>
      </c>
      <c r="P450" s="19" t="s">
        <v>6790</v>
      </c>
      <c r="Q450" s="19"/>
      <c r="R450" t="s">
        <v>91</v>
      </c>
      <c r="S450" s="8">
        <v>0</v>
      </c>
      <c r="T450" t="s">
        <v>7779</v>
      </c>
      <c r="V450" t="s">
        <v>91</v>
      </c>
    </row>
    <row r="451" spans="1:24" x14ac:dyDescent="0.25">
      <c r="A451" s="183" t="s">
        <v>49</v>
      </c>
      <c r="B451" s="293">
        <v>-99</v>
      </c>
      <c r="C451" s="8">
        <v>500</v>
      </c>
      <c r="D451" s="162" t="s">
        <v>7839</v>
      </c>
      <c r="E451" s="162" t="s">
        <v>7888</v>
      </c>
      <c r="F451" s="162" t="s">
        <v>67</v>
      </c>
      <c r="G451" s="162" t="s">
        <v>49</v>
      </c>
      <c r="H451" s="162"/>
      <c r="I451" t="s">
        <v>105</v>
      </c>
      <c r="J451" s="147"/>
      <c r="M451" s="147" t="s">
        <v>299</v>
      </c>
      <c r="N451" s="147" t="s">
        <v>4106</v>
      </c>
      <c r="P451" s="19" t="s">
        <v>6790</v>
      </c>
      <c r="Q451" s="19"/>
      <c r="R451" t="s">
        <v>91</v>
      </c>
      <c r="S451" s="8">
        <v>0</v>
      </c>
      <c r="T451" t="s">
        <v>7779</v>
      </c>
      <c r="V451" t="s">
        <v>92</v>
      </c>
    </row>
    <row r="452" spans="1:24" x14ac:dyDescent="0.25">
      <c r="A452" s="183" t="s">
        <v>49</v>
      </c>
      <c r="B452" s="293">
        <v>-99</v>
      </c>
      <c r="C452" s="8">
        <v>501</v>
      </c>
      <c r="D452" s="162" t="s">
        <v>7839</v>
      </c>
      <c r="E452" s="162" t="s">
        <v>7888</v>
      </c>
      <c r="F452" s="162" t="s">
        <v>67</v>
      </c>
      <c r="G452" s="162" t="s">
        <v>49</v>
      </c>
      <c r="H452" s="162"/>
      <c r="I452" t="s">
        <v>3163</v>
      </c>
      <c r="J452" s="147"/>
      <c r="M452" s="147" t="s">
        <v>4107</v>
      </c>
      <c r="N452" s="147" t="s">
        <v>3261</v>
      </c>
      <c r="P452" s="19" t="s">
        <v>6790</v>
      </c>
      <c r="Q452" s="19"/>
      <c r="R452" t="s">
        <v>91</v>
      </c>
      <c r="S452" s="8">
        <v>0</v>
      </c>
      <c r="T452" t="s">
        <v>7779</v>
      </c>
      <c r="V452" t="s">
        <v>91</v>
      </c>
    </row>
    <row r="453" spans="1:24" x14ac:dyDescent="0.25">
      <c r="A453" s="183" t="s">
        <v>49</v>
      </c>
      <c r="B453" s="293">
        <v>-99</v>
      </c>
      <c r="C453" s="8">
        <v>502</v>
      </c>
      <c r="D453" s="162" t="s">
        <v>7839</v>
      </c>
      <c r="E453" s="162" t="s">
        <v>7888</v>
      </c>
      <c r="F453" s="162" t="s">
        <v>67</v>
      </c>
      <c r="G453" s="162" t="s">
        <v>49</v>
      </c>
      <c r="H453" s="162"/>
      <c r="I453" t="s">
        <v>8482</v>
      </c>
      <c r="J453" s="147"/>
      <c r="M453" s="147" t="s">
        <v>4108</v>
      </c>
      <c r="N453" s="147" t="s">
        <v>4109</v>
      </c>
      <c r="P453" s="19" t="s">
        <v>6790</v>
      </c>
      <c r="Q453" s="19"/>
      <c r="R453" s="145" t="s">
        <v>6770</v>
      </c>
      <c r="S453" s="146">
        <v>0</v>
      </c>
      <c r="T453" s="19" t="s">
        <v>7779</v>
      </c>
      <c r="U453" s="19"/>
      <c r="V453" t="s">
        <v>100</v>
      </c>
    </row>
    <row r="454" spans="1:24" x14ac:dyDescent="0.25">
      <c r="A454" s="183" t="s">
        <v>49</v>
      </c>
      <c r="B454" s="293">
        <v>-99</v>
      </c>
      <c r="C454" s="8">
        <v>503</v>
      </c>
      <c r="D454" s="162" t="s">
        <v>7839</v>
      </c>
      <c r="E454" s="162" t="s">
        <v>7888</v>
      </c>
      <c r="F454" s="162" t="s">
        <v>67</v>
      </c>
      <c r="G454" s="162" t="s">
        <v>49</v>
      </c>
      <c r="H454" s="162"/>
      <c r="I454" t="s">
        <v>3165</v>
      </c>
      <c r="J454" s="147"/>
      <c r="M454" s="147" t="s">
        <v>4110</v>
      </c>
      <c r="N454" s="147" t="s">
        <v>3266</v>
      </c>
      <c r="P454" s="19" t="s">
        <v>6790</v>
      </c>
      <c r="Q454" s="19"/>
      <c r="R454" t="s">
        <v>91</v>
      </c>
      <c r="S454" s="8">
        <v>0</v>
      </c>
      <c r="T454" t="s">
        <v>7779</v>
      </c>
      <c r="V454" t="s">
        <v>91</v>
      </c>
    </row>
    <row r="455" spans="1:24" x14ac:dyDescent="0.25">
      <c r="A455" s="183" t="s">
        <v>49</v>
      </c>
      <c r="B455" s="293">
        <v>-99</v>
      </c>
      <c r="C455" s="8">
        <v>624</v>
      </c>
      <c r="D455" s="162" t="s">
        <v>7846</v>
      </c>
      <c r="E455" s="162" t="s">
        <v>74</v>
      </c>
      <c r="F455" s="162" t="s">
        <v>7792</v>
      </c>
      <c r="G455" s="162" t="s">
        <v>49</v>
      </c>
      <c r="H455" s="162"/>
      <c r="I455" t="s">
        <v>102</v>
      </c>
      <c r="J455" s="147"/>
      <c r="M455" t="s">
        <v>293</v>
      </c>
      <c r="N455" t="s">
        <v>294</v>
      </c>
      <c r="P455" s="19" t="s">
        <v>6790</v>
      </c>
      <c r="Q455" s="19"/>
      <c r="R455" t="s">
        <v>91</v>
      </c>
      <c r="S455" s="8">
        <v>0</v>
      </c>
      <c r="T455" t="s">
        <v>7779</v>
      </c>
      <c r="V455" t="s">
        <v>91</v>
      </c>
    </row>
    <row r="456" spans="1:24" x14ac:dyDescent="0.25">
      <c r="A456" s="183" t="s">
        <v>49</v>
      </c>
      <c r="B456" s="293">
        <v>-99</v>
      </c>
      <c r="C456" s="8">
        <v>625</v>
      </c>
      <c r="D456" s="162" t="s">
        <v>7846</v>
      </c>
      <c r="E456" s="162" t="s">
        <v>74</v>
      </c>
      <c r="F456" s="162" t="s">
        <v>7792</v>
      </c>
      <c r="G456" s="162" t="s">
        <v>49</v>
      </c>
      <c r="H456" s="162"/>
      <c r="I456" t="s">
        <v>103</v>
      </c>
      <c r="J456" s="147"/>
      <c r="M456" t="s">
        <v>295</v>
      </c>
      <c r="N456" t="s">
        <v>296</v>
      </c>
      <c r="P456" s="19" t="s">
        <v>6790</v>
      </c>
      <c r="Q456" s="19"/>
      <c r="R456" t="s">
        <v>91</v>
      </c>
      <c r="S456" s="8">
        <v>0</v>
      </c>
      <c r="T456" t="s">
        <v>7779</v>
      </c>
      <c r="V456" t="s">
        <v>91</v>
      </c>
    </row>
    <row r="457" spans="1:24" x14ac:dyDescent="0.25">
      <c r="A457" s="183" t="s">
        <v>49</v>
      </c>
      <c r="B457" s="293">
        <v>-99</v>
      </c>
      <c r="C457" s="8">
        <v>626</v>
      </c>
      <c r="D457" s="162" t="s">
        <v>7846</v>
      </c>
      <c r="E457" s="162" t="s">
        <v>74</v>
      </c>
      <c r="F457" s="162" t="s">
        <v>7792</v>
      </c>
      <c r="G457" s="162" t="s">
        <v>49</v>
      </c>
      <c r="H457" s="162"/>
      <c r="I457" t="s">
        <v>104</v>
      </c>
      <c r="J457" s="147"/>
      <c r="M457" t="s">
        <v>297</v>
      </c>
      <c r="N457" t="s">
        <v>298</v>
      </c>
      <c r="P457" s="19" t="s">
        <v>6790</v>
      </c>
      <c r="Q457" s="19"/>
      <c r="R457" t="s">
        <v>91</v>
      </c>
      <c r="S457" s="8">
        <v>0</v>
      </c>
      <c r="T457" t="s">
        <v>7779</v>
      </c>
      <c r="V457" t="s">
        <v>91</v>
      </c>
    </row>
    <row r="458" spans="1:24" x14ac:dyDescent="0.25">
      <c r="A458" s="183" t="s">
        <v>49</v>
      </c>
      <c r="B458" s="293">
        <v>-99</v>
      </c>
      <c r="C458" s="8">
        <v>627</v>
      </c>
      <c r="D458" s="162" t="s">
        <v>7846</v>
      </c>
      <c r="E458" s="162" t="s">
        <v>74</v>
      </c>
      <c r="F458" s="162" t="s">
        <v>7792</v>
      </c>
      <c r="G458" s="162" t="s">
        <v>49</v>
      </c>
      <c r="H458" s="162"/>
      <c r="I458" t="s">
        <v>105</v>
      </c>
      <c r="J458" s="147"/>
      <c r="M458" t="s">
        <v>299</v>
      </c>
      <c r="N458" t="s">
        <v>4106</v>
      </c>
      <c r="P458" s="19" t="s">
        <v>6790</v>
      </c>
      <c r="Q458" s="19"/>
      <c r="R458" t="s">
        <v>91</v>
      </c>
      <c r="S458" s="8">
        <v>0</v>
      </c>
      <c r="T458" t="s">
        <v>7779</v>
      </c>
      <c r="V458" t="s">
        <v>92</v>
      </c>
    </row>
    <row r="459" spans="1:24" x14ac:dyDescent="0.25">
      <c r="A459" s="183" t="s">
        <v>49</v>
      </c>
      <c r="B459" s="293">
        <v>-99</v>
      </c>
      <c r="C459" s="8">
        <v>628</v>
      </c>
      <c r="D459" s="162" t="s">
        <v>7846</v>
      </c>
      <c r="E459" s="162" t="s">
        <v>74</v>
      </c>
      <c r="F459" s="162" t="s">
        <v>7792</v>
      </c>
      <c r="G459" s="162" t="s">
        <v>49</v>
      </c>
      <c r="H459" s="162"/>
      <c r="I459" t="s">
        <v>3163</v>
      </c>
      <c r="J459" s="147"/>
      <c r="M459" t="s">
        <v>4264</v>
      </c>
      <c r="N459" t="s">
        <v>3261</v>
      </c>
      <c r="P459" s="19" t="s">
        <v>6790</v>
      </c>
      <c r="Q459" s="19"/>
      <c r="R459" t="s">
        <v>91</v>
      </c>
      <c r="S459" s="8">
        <v>0</v>
      </c>
      <c r="T459" t="s">
        <v>7779</v>
      </c>
      <c r="V459" t="s">
        <v>91</v>
      </c>
    </row>
    <row r="460" spans="1:24" x14ac:dyDescent="0.25">
      <c r="A460" s="183" t="s">
        <v>49</v>
      </c>
      <c r="B460" s="293">
        <v>-99</v>
      </c>
      <c r="C460" s="8">
        <v>629</v>
      </c>
      <c r="D460" s="162" t="s">
        <v>7846</v>
      </c>
      <c r="E460" s="162" t="s">
        <v>74</v>
      </c>
      <c r="F460" s="162" t="s">
        <v>7792</v>
      </c>
      <c r="G460" s="162" t="s">
        <v>49</v>
      </c>
      <c r="H460" s="162"/>
      <c r="I460" t="s">
        <v>8482</v>
      </c>
      <c r="J460" s="147"/>
      <c r="M460" t="s">
        <v>301</v>
      </c>
      <c r="N460" t="s">
        <v>4109</v>
      </c>
      <c r="P460" s="19" t="s">
        <v>6790</v>
      </c>
      <c r="Q460" s="19"/>
      <c r="R460" s="145" t="s">
        <v>6770</v>
      </c>
      <c r="S460" s="146" t="s">
        <v>7778</v>
      </c>
      <c r="T460" s="19" t="s">
        <v>7780</v>
      </c>
      <c r="U460" s="19"/>
      <c r="V460" t="s">
        <v>100</v>
      </c>
    </row>
    <row r="461" spans="1:24" x14ac:dyDescent="0.25">
      <c r="A461" s="183" t="s">
        <v>49</v>
      </c>
      <c r="B461" s="293">
        <v>-99</v>
      </c>
      <c r="C461" s="8">
        <v>630</v>
      </c>
      <c r="D461" s="162" t="s">
        <v>7850</v>
      </c>
      <c r="E461" s="162" t="s">
        <v>74</v>
      </c>
      <c r="F461" s="162" t="s">
        <v>7792</v>
      </c>
      <c r="G461" s="162" t="s">
        <v>49</v>
      </c>
      <c r="H461" s="162"/>
      <c r="I461" t="s">
        <v>3165</v>
      </c>
      <c r="J461" s="147"/>
      <c r="M461" t="s">
        <v>4265</v>
      </c>
      <c r="N461" t="s">
        <v>3266</v>
      </c>
      <c r="P461" s="19" t="s">
        <v>6790</v>
      </c>
      <c r="Q461" s="19"/>
      <c r="R461" t="s">
        <v>91</v>
      </c>
      <c r="S461" s="8">
        <v>0</v>
      </c>
      <c r="T461" t="s">
        <v>7779</v>
      </c>
      <c r="V461" t="s">
        <v>91</v>
      </c>
    </row>
    <row r="462" spans="1:24" x14ac:dyDescent="0.25">
      <c r="A462" s="79" t="s">
        <v>49</v>
      </c>
      <c r="B462" s="277">
        <v>0</v>
      </c>
      <c r="C462" s="265">
        <v>31</v>
      </c>
      <c r="D462" s="266" t="s">
        <v>7878</v>
      </c>
      <c r="E462" s="266" t="s">
        <v>44</v>
      </c>
      <c r="F462" s="266" t="s">
        <v>45</v>
      </c>
      <c r="G462" s="266" t="s">
        <v>49</v>
      </c>
      <c r="H462" s="266"/>
      <c r="I462" s="219" t="s">
        <v>101</v>
      </c>
      <c r="J462" s="219" t="s">
        <v>1859</v>
      </c>
      <c r="K462" s="164" t="s">
        <v>7479</v>
      </c>
      <c r="L462" s="219" t="s">
        <v>1683</v>
      </c>
      <c r="M462" s="219" t="s">
        <v>291</v>
      </c>
      <c r="N462" s="219" t="s">
        <v>292</v>
      </c>
      <c r="O462" s="219" t="s">
        <v>1859</v>
      </c>
      <c r="P462" s="164" t="s">
        <v>6790</v>
      </c>
      <c r="Q462" s="164"/>
      <c r="R462" s="79" t="s">
        <v>6770</v>
      </c>
      <c r="S462" s="265" t="s">
        <v>7778</v>
      </c>
      <c r="T462" s="79" t="s">
        <v>7780</v>
      </c>
      <c r="U462" s="79" t="s">
        <v>7783</v>
      </c>
      <c r="V462" s="79" t="s">
        <v>100</v>
      </c>
      <c r="W462" s="79"/>
      <c r="X462" s="79"/>
    </row>
    <row r="463" spans="1:24" x14ac:dyDescent="0.25">
      <c r="A463" s="140" t="s">
        <v>49</v>
      </c>
      <c r="B463" s="294">
        <v>1</v>
      </c>
      <c r="C463" s="176"/>
      <c r="D463" s="152"/>
      <c r="E463" s="152"/>
      <c r="F463" s="152"/>
      <c r="G463" s="152"/>
      <c r="H463" s="152"/>
      <c r="I463" s="154" t="s">
        <v>8333</v>
      </c>
      <c r="J463" s="154" t="s">
        <v>8330</v>
      </c>
      <c r="K463" s="154"/>
      <c r="L463" s="154"/>
      <c r="M463" s="154" t="s">
        <v>8334</v>
      </c>
      <c r="N463" s="154" t="s">
        <v>8335</v>
      </c>
      <c r="O463" s="154"/>
      <c r="P463" s="168" t="s">
        <v>6790</v>
      </c>
      <c r="Q463" s="168"/>
      <c r="R463" s="154" t="s">
        <v>91</v>
      </c>
      <c r="S463" s="169" t="s">
        <v>7778</v>
      </c>
      <c r="T463" s="168" t="s">
        <v>7780</v>
      </c>
      <c r="U463" s="168" t="s">
        <v>7783</v>
      </c>
      <c r="V463" s="140" t="s">
        <v>91</v>
      </c>
      <c r="W463" s="140"/>
      <c r="X463" s="140"/>
    </row>
    <row r="464" spans="1:24" x14ac:dyDescent="0.25">
      <c r="A464" s="79" t="s">
        <v>49</v>
      </c>
      <c r="B464" s="277">
        <v>2</v>
      </c>
      <c r="C464" s="265">
        <v>32</v>
      </c>
      <c r="D464" s="266" t="s">
        <v>7878</v>
      </c>
      <c r="E464" s="266" t="s">
        <v>44</v>
      </c>
      <c r="F464" s="266" t="s">
        <v>45</v>
      </c>
      <c r="G464" s="266" t="s">
        <v>49</v>
      </c>
      <c r="H464" s="266"/>
      <c r="I464" s="219" t="s">
        <v>102</v>
      </c>
      <c r="J464" s="219" t="s">
        <v>1463</v>
      </c>
      <c r="K464" s="164" t="s">
        <v>7484</v>
      </c>
      <c r="L464" s="79" t="s">
        <v>1688</v>
      </c>
      <c r="M464" s="219" t="s">
        <v>293</v>
      </c>
      <c r="N464" s="219" t="s">
        <v>294</v>
      </c>
      <c r="O464" s="219" t="s">
        <v>2016</v>
      </c>
      <c r="P464" s="164" t="s">
        <v>6790</v>
      </c>
      <c r="Q464" s="164"/>
      <c r="R464" s="219" t="s">
        <v>91</v>
      </c>
      <c r="S464" s="165" t="s">
        <v>7778</v>
      </c>
      <c r="T464" s="164" t="s">
        <v>7779</v>
      </c>
      <c r="U464" s="164" t="s">
        <v>7783</v>
      </c>
      <c r="V464" s="79" t="s">
        <v>91</v>
      </c>
      <c r="W464" s="79"/>
      <c r="X464" s="79"/>
    </row>
    <row r="465" spans="1:24" x14ac:dyDescent="0.25">
      <c r="A465" s="79" t="s">
        <v>49</v>
      </c>
      <c r="B465" s="277">
        <v>3</v>
      </c>
      <c r="C465" s="265">
        <v>33</v>
      </c>
      <c r="D465" s="266" t="s">
        <v>7878</v>
      </c>
      <c r="E465" s="266" t="s">
        <v>44</v>
      </c>
      <c r="F465" s="266" t="s">
        <v>45</v>
      </c>
      <c r="G465" s="266" t="s">
        <v>49</v>
      </c>
      <c r="H465" s="266"/>
      <c r="I465" s="219" t="s">
        <v>103</v>
      </c>
      <c r="J465" s="219" t="s">
        <v>1464</v>
      </c>
      <c r="K465" s="164" t="s">
        <v>7482</v>
      </c>
      <c r="L465" s="219" t="s">
        <v>1684</v>
      </c>
      <c r="M465" s="219" t="s">
        <v>295</v>
      </c>
      <c r="N465" s="219" t="s">
        <v>296</v>
      </c>
      <c r="O465" s="219" t="s">
        <v>2017</v>
      </c>
      <c r="P465" s="164" t="s">
        <v>6790</v>
      </c>
      <c r="Q465" s="164"/>
      <c r="R465" s="219" t="s">
        <v>91</v>
      </c>
      <c r="S465" s="165" t="s">
        <v>7778</v>
      </c>
      <c r="T465" s="164" t="s">
        <v>7779</v>
      </c>
      <c r="U465" s="164" t="s">
        <v>7783</v>
      </c>
      <c r="V465" s="79" t="s">
        <v>91</v>
      </c>
      <c r="W465" s="79"/>
      <c r="X465" s="79"/>
    </row>
    <row r="466" spans="1:24" x14ac:dyDescent="0.25">
      <c r="A466" s="79" t="s">
        <v>49</v>
      </c>
      <c r="B466" s="277">
        <v>4</v>
      </c>
      <c r="C466" s="265">
        <v>34</v>
      </c>
      <c r="D466" s="266" t="s">
        <v>7878</v>
      </c>
      <c r="E466" s="266" t="s">
        <v>44</v>
      </c>
      <c r="F466" s="266" t="s">
        <v>45</v>
      </c>
      <c r="G466" s="266" t="s">
        <v>49</v>
      </c>
      <c r="H466" s="266"/>
      <c r="I466" s="219" t="s">
        <v>104</v>
      </c>
      <c r="J466" s="219" t="s">
        <v>6764</v>
      </c>
      <c r="K466" s="164" t="s">
        <v>7481</v>
      </c>
      <c r="L466" s="219" t="s">
        <v>7084</v>
      </c>
      <c r="M466" s="219" t="s">
        <v>297</v>
      </c>
      <c r="N466" s="219" t="s">
        <v>298</v>
      </c>
      <c r="O466" s="219" t="s">
        <v>2018</v>
      </c>
      <c r="P466" s="164" t="s">
        <v>6790</v>
      </c>
      <c r="Q466" s="164"/>
      <c r="R466" s="219" t="s">
        <v>91</v>
      </c>
      <c r="S466" s="165">
        <v>0</v>
      </c>
      <c r="T466" s="164" t="s">
        <v>7779</v>
      </c>
      <c r="U466" s="164" t="s">
        <v>7784</v>
      </c>
      <c r="V466" s="79" t="s">
        <v>91</v>
      </c>
      <c r="W466" s="79"/>
      <c r="X466" s="79"/>
    </row>
    <row r="467" spans="1:24" x14ac:dyDescent="0.25">
      <c r="A467" s="79" t="s">
        <v>49</v>
      </c>
      <c r="B467" s="277">
        <v>5</v>
      </c>
      <c r="C467" s="265">
        <v>35</v>
      </c>
      <c r="D467" s="266" t="s">
        <v>7878</v>
      </c>
      <c r="E467" s="266" t="s">
        <v>44</v>
      </c>
      <c r="F467" s="266" t="s">
        <v>45</v>
      </c>
      <c r="G467" s="266" t="s">
        <v>49</v>
      </c>
      <c r="H467" s="266"/>
      <c r="I467" s="219" t="s">
        <v>105</v>
      </c>
      <c r="J467" s="219" t="s">
        <v>1466</v>
      </c>
      <c r="K467" s="164" t="s">
        <v>7480</v>
      </c>
      <c r="L467" s="219" t="s">
        <v>6943</v>
      </c>
      <c r="M467" s="219" t="s">
        <v>299</v>
      </c>
      <c r="N467" s="219" t="s">
        <v>300</v>
      </c>
      <c r="O467" s="219" t="s">
        <v>2019</v>
      </c>
      <c r="P467" s="164" t="s">
        <v>2931</v>
      </c>
      <c r="Q467" s="19" t="s">
        <v>6788</v>
      </c>
      <c r="R467" s="219" t="s">
        <v>91</v>
      </c>
      <c r="S467" s="165">
        <v>0</v>
      </c>
      <c r="T467" s="164" t="s">
        <v>7779</v>
      </c>
      <c r="U467" s="164" t="s">
        <v>7784</v>
      </c>
      <c r="V467" s="79" t="s">
        <v>92</v>
      </c>
      <c r="W467" s="79"/>
      <c r="X467" s="79"/>
    </row>
    <row r="468" spans="1:24" x14ac:dyDescent="0.25">
      <c r="A468" s="79" t="s">
        <v>49</v>
      </c>
      <c r="B468" s="277">
        <v>6</v>
      </c>
      <c r="C468" s="265">
        <v>36</v>
      </c>
      <c r="D468" s="266" t="s">
        <v>7878</v>
      </c>
      <c r="E468" s="266" t="s">
        <v>44</v>
      </c>
      <c r="F468" s="266" t="s">
        <v>45</v>
      </c>
      <c r="G468" s="266" t="s">
        <v>49</v>
      </c>
      <c r="H468" s="266"/>
      <c r="I468" s="79" t="s">
        <v>3163</v>
      </c>
      <c r="J468" s="79" t="s">
        <v>5737</v>
      </c>
      <c r="K468" s="79" t="s">
        <v>7483</v>
      </c>
      <c r="L468" s="79" t="s">
        <v>7086</v>
      </c>
      <c r="M468" s="79" t="s">
        <v>3260</v>
      </c>
      <c r="N468" s="79" t="s">
        <v>3261</v>
      </c>
      <c r="O468" s="79"/>
      <c r="P468" s="164" t="s">
        <v>6790</v>
      </c>
      <c r="Q468" s="164"/>
      <c r="R468" s="79" t="s">
        <v>91</v>
      </c>
      <c r="S468" s="265">
        <v>0</v>
      </c>
      <c r="T468" s="79" t="s">
        <v>7779</v>
      </c>
      <c r="U468" s="79" t="s">
        <v>7784</v>
      </c>
      <c r="V468" s="79" t="s">
        <v>91</v>
      </c>
      <c r="W468" s="79"/>
      <c r="X468" s="79"/>
    </row>
    <row r="469" spans="1:24" x14ac:dyDescent="0.25">
      <c r="A469" s="79" t="s">
        <v>49</v>
      </c>
      <c r="B469" s="277">
        <v>7</v>
      </c>
      <c r="C469" s="265">
        <v>37</v>
      </c>
      <c r="D469" s="266" t="s">
        <v>7878</v>
      </c>
      <c r="E469" s="266" t="s">
        <v>44</v>
      </c>
      <c r="F469" s="266" t="s">
        <v>45</v>
      </c>
      <c r="G469" s="266" t="s">
        <v>49</v>
      </c>
      <c r="H469" s="266"/>
      <c r="I469" s="79" t="s">
        <v>7953</v>
      </c>
      <c r="J469" s="219" t="s">
        <v>6765</v>
      </c>
      <c r="K469" s="164" t="s">
        <v>7376</v>
      </c>
      <c r="L469" s="270" t="s">
        <v>7088</v>
      </c>
      <c r="M469" s="79" t="s">
        <v>301</v>
      </c>
      <c r="N469" s="79" t="s">
        <v>3262</v>
      </c>
      <c r="O469" s="79"/>
      <c r="P469" s="164" t="s">
        <v>6790</v>
      </c>
      <c r="Q469" s="164"/>
      <c r="R469" s="219" t="s">
        <v>6770</v>
      </c>
      <c r="S469" s="165" t="s">
        <v>7778</v>
      </c>
      <c r="T469" s="164" t="s">
        <v>7780</v>
      </c>
      <c r="U469" s="164" t="s">
        <v>7783</v>
      </c>
      <c r="V469" s="79" t="s">
        <v>100</v>
      </c>
      <c r="W469" s="79"/>
      <c r="X469" s="79"/>
    </row>
    <row r="470" spans="1:24" x14ac:dyDescent="0.25">
      <c r="A470" s="79" t="s">
        <v>49</v>
      </c>
      <c r="B470" s="277">
        <v>8</v>
      </c>
      <c r="C470" s="265">
        <v>38</v>
      </c>
      <c r="D470" s="266" t="s">
        <v>7878</v>
      </c>
      <c r="E470" s="266" t="s">
        <v>44</v>
      </c>
      <c r="F470" s="266" t="s">
        <v>45</v>
      </c>
      <c r="G470" s="266" t="s">
        <v>49</v>
      </c>
      <c r="H470" s="266"/>
      <c r="I470" s="79" t="s">
        <v>3165</v>
      </c>
      <c r="J470" s="219" t="s">
        <v>5738</v>
      </c>
      <c r="K470" s="79" t="s">
        <v>7485</v>
      </c>
      <c r="L470" s="219" t="s">
        <v>7085</v>
      </c>
      <c r="M470" s="79" t="s">
        <v>3265</v>
      </c>
      <c r="N470" s="79" t="s">
        <v>3266</v>
      </c>
      <c r="O470" s="79"/>
      <c r="P470" s="164" t="s">
        <v>6790</v>
      </c>
      <c r="Q470" s="164"/>
      <c r="R470" s="79" t="s">
        <v>91</v>
      </c>
      <c r="S470" s="265">
        <v>0</v>
      </c>
      <c r="T470" s="79" t="s">
        <v>7779</v>
      </c>
      <c r="U470" s="79" t="s">
        <v>7784</v>
      </c>
      <c r="V470" s="79" t="s">
        <v>91</v>
      </c>
      <c r="W470" s="79"/>
      <c r="X470" s="79"/>
    </row>
    <row r="471" spans="1:24" x14ac:dyDescent="0.25">
      <c r="A471" s="183" t="s">
        <v>49</v>
      </c>
      <c r="B471" s="293">
        <v>9</v>
      </c>
      <c r="C471" s="265">
        <v>39</v>
      </c>
      <c r="D471" s="266" t="s">
        <v>7878</v>
      </c>
      <c r="E471" s="266" t="s">
        <v>44</v>
      </c>
      <c r="F471" s="266" t="s">
        <v>45</v>
      </c>
      <c r="G471" s="266" t="s">
        <v>49</v>
      </c>
      <c r="H471" s="266"/>
      <c r="I471" s="79" t="s">
        <v>3164</v>
      </c>
      <c r="J471" s="79" t="s">
        <v>1440</v>
      </c>
      <c r="K471" s="79" t="s">
        <v>7486</v>
      </c>
      <c r="L471" s="79" t="s">
        <v>7087</v>
      </c>
      <c r="M471" s="79" t="s">
        <v>3263</v>
      </c>
      <c r="N471" s="79" t="s">
        <v>3264</v>
      </c>
      <c r="O471" s="79"/>
      <c r="P471" s="164" t="s">
        <v>6790</v>
      </c>
      <c r="Q471" s="164"/>
      <c r="R471" s="79" t="s">
        <v>91</v>
      </c>
      <c r="S471" s="265">
        <v>1</v>
      </c>
      <c r="T471" s="79" t="s">
        <v>7779</v>
      </c>
      <c r="U471" s="79" t="s">
        <v>7784</v>
      </c>
      <c r="V471" s="79" t="s">
        <v>91</v>
      </c>
      <c r="W471" s="79"/>
      <c r="X471" s="79"/>
    </row>
    <row r="472" spans="1:24" s="140" customFormat="1" x14ac:dyDescent="0.25">
      <c r="A472" s="140" t="s">
        <v>8342</v>
      </c>
      <c r="B472" s="294">
        <v>0</v>
      </c>
      <c r="C472" s="176">
        <v>0</v>
      </c>
      <c r="D472" s="152"/>
      <c r="E472" s="152"/>
      <c r="F472" s="152"/>
      <c r="G472" s="152"/>
      <c r="H472" s="152"/>
      <c r="I472" s="154" t="s">
        <v>8504</v>
      </c>
      <c r="J472" s="168" t="s">
        <v>1859</v>
      </c>
      <c r="K472" s="153" t="s">
        <v>1667</v>
      </c>
      <c r="L472" s="154" t="s">
        <v>6971</v>
      </c>
      <c r="M472" s="154" t="s">
        <v>8464</v>
      </c>
      <c r="N472" s="154" t="s">
        <v>8465</v>
      </c>
      <c r="O472" s="154" t="s">
        <v>1848</v>
      </c>
      <c r="P472" s="168" t="s">
        <v>6790</v>
      </c>
      <c r="Q472" s="168"/>
      <c r="R472" s="154" t="s">
        <v>6770</v>
      </c>
      <c r="S472" s="169" t="s">
        <v>7778</v>
      </c>
      <c r="T472" s="168" t="s">
        <v>7780</v>
      </c>
      <c r="U472" s="168" t="s">
        <v>7783</v>
      </c>
      <c r="V472" s="140" t="s">
        <v>100</v>
      </c>
    </row>
    <row r="473" spans="1:24" x14ac:dyDescent="0.25">
      <c r="A473" s="140" t="s">
        <v>8342</v>
      </c>
      <c r="B473" s="294">
        <v>0</v>
      </c>
      <c r="C473" s="176">
        <v>0</v>
      </c>
      <c r="D473" s="152"/>
      <c r="E473" s="152"/>
      <c r="F473" s="152"/>
      <c r="G473" s="152"/>
      <c r="H473" s="152"/>
      <c r="I473" s="154" t="s">
        <v>8505</v>
      </c>
      <c r="J473" s="168" t="s">
        <v>8460</v>
      </c>
      <c r="K473" s="153" t="s">
        <v>1667</v>
      </c>
      <c r="L473" s="154" t="s">
        <v>6971</v>
      </c>
      <c r="M473" s="154" t="s">
        <v>8466</v>
      </c>
      <c r="N473" s="154" t="s">
        <v>8467</v>
      </c>
      <c r="O473" s="154" t="s">
        <v>1848</v>
      </c>
      <c r="P473" s="168" t="s">
        <v>6790</v>
      </c>
      <c r="Q473" s="168"/>
      <c r="R473" s="154" t="s">
        <v>91</v>
      </c>
      <c r="S473" s="169" t="s">
        <v>7778</v>
      </c>
      <c r="T473" s="168" t="s">
        <v>7780</v>
      </c>
      <c r="U473" s="168" t="s">
        <v>7783</v>
      </c>
      <c r="V473" s="140" t="s">
        <v>91</v>
      </c>
      <c r="W473" s="140" t="s">
        <v>8468</v>
      </c>
      <c r="X473" s="140"/>
    </row>
    <row r="474" spans="1:24" x14ac:dyDescent="0.25">
      <c r="A474" s="140" t="s">
        <v>8342</v>
      </c>
      <c r="B474" s="294">
        <v>1</v>
      </c>
      <c r="C474" s="176">
        <v>0</v>
      </c>
      <c r="D474" s="152"/>
      <c r="E474" s="152"/>
      <c r="F474" s="152"/>
      <c r="G474" s="152"/>
      <c r="H474" s="152"/>
      <c r="I474" s="150" t="s">
        <v>7949</v>
      </c>
      <c r="J474" s="168" t="s">
        <v>1468</v>
      </c>
      <c r="K474" s="153" t="s">
        <v>1667</v>
      </c>
      <c r="L474" s="154" t="s">
        <v>6971</v>
      </c>
      <c r="M474" s="154" t="s">
        <v>6005</v>
      </c>
      <c r="N474" s="154" t="s">
        <v>278</v>
      </c>
      <c r="O474" s="154" t="s">
        <v>1848</v>
      </c>
      <c r="P474" s="168" t="s">
        <v>6790</v>
      </c>
      <c r="Q474" s="168"/>
      <c r="R474" s="154" t="s">
        <v>91</v>
      </c>
      <c r="S474" s="169" t="s">
        <v>7778</v>
      </c>
      <c r="T474" s="168" t="s">
        <v>7780</v>
      </c>
      <c r="U474" s="168" t="s">
        <v>7783</v>
      </c>
      <c r="V474" s="140" t="s">
        <v>91</v>
      </c>
      <c r="W474" s="140"/>
      <c r="X474" s="140"/>
    </row>
    <row r="475" spans="1:24" x14ac:dyDescent="0.25">
      <c r="A475" s="140" t="s">
        <v>8342</v>
      </c>
      <c r="B475" s="294">
        <v>2</v>
      </c>
      <c r="C475" s="176">
        <v>0</v>
      </c>
      <c r="D475" s="152"/>
      <c r="E475" s="152"/>
      <c r="F475" s="152"/>
      <c r="G475" s="152"/>
      <c r="H475" s="152"/>
      <c r="I475" s="150" t="s">
        <v>8254</v>
      </c>
      <c r="J475" s="168" t="s">
        <v>8156</v>
      </c>
      <c r="K475" s="153"/>
      <c r="L475" s="154"/>
      <c r="M475" s="154" t="s">
        <v>8150</v>
      </c>
      <c r="N475" s="154" t="s">
        <v>8151</v>
      </c>
      <c r="O475" s="154"/>
      <c r="P475" s="168" t="s">
        <v>6790</v>
      </c>
      <c r="Q475" s="168"/>
      <c r="R475" s="154" t="s">
        <v>6770</v>
      </c>
      <c r="S475" s="169" t="s">
        <v>7778</v>
      </c>
      <c r="T475" s="168" t="s">
        <v>7780</v>
      </c>
      <c r="U475" s="168" t="s">
        <v>7783</v>
      </c>
      <c r="V475" s="140" t="s">
        <v>91</v>
      </c>
      <c r="W475" s="140"/>
      <c r="X475" s="140"/>
    </row>
    <row r="476" spans="1:24" x14ac:dyDescent="0.25">
      <c r="A476" s="140" t="s">
        <v>8342</v>
      </c>
      <c r="B476" s="294">
        <v>3</v>
      </c>
      <c r="C476" s="176">
        <v>0</v>
      </c>
      <c r="D476" s="152"/>
      <c r="E476" s="152"/>
      <c r="F476" s="152"/>
      <c r="G476" s="152"/>
      <c r="H476" s="152"/>
      <c r="I476" s="150" t="s">
        <v>8142</v>
      </c>
      <c r="J476" s="168" t="s">
        <v>6823</v>
      </c>
      <c r="K476" s="154" t="s">
        <v>7680</v>
      </c>
      <c r="L476" s="154" t="s">
        <v>1683</v>
      </c>
      <c r="M476" s="154" t="s">
        <v>318</v>
      </c>
      <c r="N476" s="154" t="s">
        <v>319</v>
      </c>
      <c r="O476" s="154" t="s">
        <v>1751</v>
      </c>
      <c r="P476" s="168" t="s">
        <v>6790</v>
      </c>
      <c r="Q476" s="168"/>
      <c r="R476" s="140" t="s">
        <v>91</v>
      </c>
      <c r="S476" s="169" t="s">
        <v>7778</v>
      </c>
      <c r="T476" s="168" t="s">
        <v>7780</v>
      </c>
      <c r="U476" s="168" t="s">
        <v>7783</v>
      </c>
      <c r="V476" s="140" t="s">
        <v>91</v>
      </c>
      <c r="W476" s="140"/>
      <c r="X476" s="140"/>
    </row>
    <row r="477" spans="1:24" x14ac:dyDescent="0.25">
      <c r="A477" s="140" t="s">
        <v>8342</v>
      </c>
      <c r="B477" s="294">
        <v>4</v>
      </c>
      <c r="C477" s="176">
        <v>0</v>
      </c>
      <c r="D477" s="152"/>
      <c r="E477" s="152"/>
      <c r="F477" s="152"/>
      <c r="G477" s="152"/>
      <c r="H477" s="152"/>
      <c r="I477" s="150" t="s">
        <v>8143</v>
      </c>
      <c r="J477" s="168" t="s">
        <v>6834</v>
      </c>
      <c r="K477" s="153" t="s">
        <v>7355</v>
      </c>
      <c r="L477" s="154" t="s">
        <v>1683</v>
      </c>
      <c r="M477" s="153" t="s">
        <v>8144</v>
      </c>
      <c r="N477" s="153" t="s">
        <v>8145</v>
      </c>
      <c r="O477" s="154"/>
      <c r="P477" s="168" t="s">
        <v>6790</v>
      </c>
      <c r="Q477" s="168"/>
      <c r="R477" s="140" t="s">
        <v>6770</v>
      </c>
      <c r="S477" s="176" t="s">
        <v>7778</v>
      </c>
      <c r="T477" s="140" t="s">
        <v>7780</v>
      </c>
      <c r="U477" s="140" t="s">
        <v>7783</v>
      </c>
      <c r="V477" s="140" t="s">
        <v>100</v>
      </c>
      <c r="W477" s="140"/>
      <c r="X477" s="140"/>
    </row>
    <row r="478" spans="1:24" x14ac:dyDescent="0.25">
      <c r="A478" t="s">
        <v>8342</v>
      </c>
      <c r="B478" s="185">
        <v>5</v>
      </c>
      <c r="C478" s="8">
        <v>927</v>
      </c>
      <c r="D478" s="11" t="s">
        <v>7858</v>
      </c>
      <c r="E478" s="11" t="s">
        <v>44</v>
      </c>
      <c r="F478" s="11" t="s">
        <v>80</v>
      </c>
      <c r="G478" s="11" t="s">
        <v>88</v>
      </c>
      <c r="H478" s="11"/>
      <c r="I478" t="s">
        <v>267</v>
      </c>
      <c r="J478" s="147" t="s">
        <v>8337</v>
      </c>
      <c r="M478" s="147" t="s">
        <v>480</v>
      </c>
      <c r="N478" s="147" t="s">
        <v>481</v>
      </c>
      <c r="P478" s="19" t="s">
        <v>6790</v>
      </c>
      <c r="Q478" s="19"/>
      <c r="R478" t="s">
        <v>153</v>
      </c>
      <c r="S478" s="8" t="s">
        <v>7778</v>
      </c>
      <c r="T478" t="s">
        <v>7780</v>
      </c>
      <c r="U478" t="s">
        <v>7783</v>
      </c>
      <c r="V478" t="s">
        <v>153</v>
      </c>
    </row>
    <row r="479" spans="1:24" x14ac:dyDescent="0.25">
      <c r="A479" s="140" t="s">
        <v>8342</v>
      </c>
      <c r="B479" s="294">
        <v>6</v>
      </c>
      <c r="C479" s="176">
        <v>0</v>
      </c>
      <c r="D479" s="152"/>
      <c r="E479" s="152"/>
      <c r="F479" s="152"/>
      <c r="G479" s="152"/>
      <c r="H479" s="152"/>
      <c r="I479" s="154" t="s">
        <v>8247</v>
      </c>
      <c r="J479" s="168" t="s">
        <v>8377</v>
      </c>
      <c r="K479" s="153"/>
      <c r="L479" s="154"/>
      <c r="M479" s="154" t="s">
        <v>8530</v>
      </c>
      <c r="N479" s="154" t="s">
        <v>8529</v>
      </c>
      <c r="O479" s="154"/>
      <c r="P479" s="168" t="s">
        <v>6790</v>
      </c>
      <c r="Q479" s="168"/>
      <c r="R479" s="154" t="s">
        <v>91</v>
      </c>
      <c r="S479" s="169" t="s">
        <v>7778</v>
      </c>
      <c r="T479" s="140" t="s">
        <v>7779</v>
      </c>
      <c r="U479" s="168" t="s">
        <v>7783</v>
      </c>
      <c r="V479" s="140" t="s">
        <v>100</v>
      </c>
      <c r="W479" s="140"/>
      <c r="X479" s="140"/>
    </row>
    <row r="480" spans="1:24" x14ac:dyDescent="0.25">
      <c r="A480" s="140" t="s">
        <v>8342</v>
      </c>
      <c r="B480" s="294">
        <v>7</v>
      </c>
      <c r="C480" s="176">
        <v>0</v>
      </c>
      <c r="D480" s="152"/>
      <c r="E480" s="152"/>
      <c r="F480" s="152"/>
      <c r="G480" s="152"/>
      <c r="H480" s="152"/>
      <c r="I480" s="154" t="s">
        <v>8503</v>
      </c>
      <c r="J480" s="168" t="s">
        <v>8476</v>
      </c>
      <c r="K480" s="153"/>
      <c r="L480" s="154"/>
      <c r="M480" s="154" t="s">
        <v>8503</v>
      </c>
      <c r="N480" s="154" t="s">
        <v>8478</v>
      </c>
      <c r="O480" s="154"/>
      <c r="P480" s="168" t="s">
        <v>6790</v>
      </c>
      <c r="Q480" s="168"/>
      <c r="R480" s="154" t="s">
        <v>91</v>
      </c>
      <c r="S480" s="169" t="s">
        <v>7778</v>
      </c>
      <c r="T480" s="140" t="s">
        <v>7779</v>
      </c>
      <c r="U480" s="168" t="s">
        <v>7783</v>
      </c>
      <c r="V480" s="140" t="s">
        <v>92</v>
      </c>
      <c r="W480" s="140"/>
      <c r="X480" s="140"/>
    </row>
    <row r="481" spans="1:23" x14ac:dyDescent="0.25">
      <c r="A481" t="s">
        <v>8342</v>
      </c>
      <c r="B481" s="185">
        <v>8</v>
      </c>
      <c r="C481" s="8">
        <v>737</v>
      </c>
      <c r="D481" s="11" t="s">
        <v>7851</v>
      </c>
      <c r="E481" s="11" t="s">
        <v>44</v>
      </c>
      <c r="F481" s="11" t="s">
        <v>80</v>
      </c>
      <c r="G481" s="11" t="s">
        <v>81</v>
      </c>
      <c r="H481" s="11"/>
      <c r="I481" t="s">
        <v>8013</v>
      </c>
      <c r="J481" t="s">
        <v>1440</v>
      </c>
      <c r="K481">
        <v>99</v>
      </c>
      <c r="L481" t="s">
        <v>6</v>
      </c>
      <c r="M481" t="s">
        <v>8014</v>
      </c>
      <c r="N481" s="10" t="s">
        <v>8015</v>
      </c>
      <c r="P481" t="s">
        <v>6790</v>
      </c>
      <c r="R481" t="s">
        <v>91</v>
      </c>
      <c r="S481" s="8"/>
      <c r="T481" t="s">
        <v>7779</v>
      </c>
      <c r="U481" t="s">
        <v>7784</v>
      </c>
      <c r="V481" t="s">
        <v>91</v>
      </c>
    </row>
    <row r="482" spans="1:23" x14ac:dyDescent="0.25">
      <c r="A482" t="s">
        <v>8342</v>
      </c>
      <c r="B482" s="185">
        <v>-99</v>
      </c>
      <c r="C482" s="8">
        <v>932</v>
      </c>
      <c r="D482" t="str">
        <f>E482&amp;"."&amp;F482&amp;"."&amp;G482&amp;"."&amp;H482&amp;"."&amp;I482</f>
        <v>EXPERIMENT.MEASURED_DATA.TIME_SERIES..obs_time_series_comment</v>
      </c>
      <c r="E482" t="s">
        <v>44</v>
      </c>
      <c r="F482" t="s">
        <v>80</v>
      </c>
      <c r="G482" t="s">
        <v>88</v>
      </c>
      <c r="H482" t="s">
        <v>6</v>
      </c>
      <c r="I482" t="s">
        <v>8023</v>
      </c>
      <c r="K482" s="142">
        <v>99</v>
      </c>
      <c r="L482" s="142" t="s">
        <v>6</v>
      </c>
      <c r="M482" t="s">
        <v>8024</v>
      </c>
      <c r="N482" t="s">
        <v>8025</v>
      </c>
      <c r="R482" t="s">
        <v>91</v>
      </c>
      <c r="S482" s="8">
        <v>0</v>
      </c>
      <c r="T482" t="s">
        <v>7779</v>
      </c>
      <c r="U482" t="s">
        <v>7784</v>
      </c>
      <c r="V482" t="s">
        <v>91</v>
      </c>
      <c r="W482" t="s">
        <v>8487</v>
      </c>
    </row>
    <row r="483" spans="1:23" x14ac:dyDescent="0.25">
      <c r="A483" t="s">
        <v>8352</v>
      </c>
      <c r="B483" s="185">
        <v>-99</v>
      </c>
      <c r="C483" s="8">
        <v>738</v>
      </c>
      <c r="D483" s="11" t="s">
        <v>7852</v>
      </c>
      <c r="E483" s="11" t="s">
        <v>44</v>
      </c>
      <c r="F483" s="11" t="s">
        <v>80</v>
      </c>
      <c r="G483" s="11" t="s">
        <v>83</v>
      </c>
      <c r="H483" s="11" t="s">
        <v>84</v>
      </c>
      <c r="I483" t="s">
        <v>3465</v>
      </c>
      <c r="J483" t="s">
        <v>6178</v>
      </c>
      <c r="M483" s="147" t="s">
        <v>4405</v>
      </c>
      <c r="N483" s="147" t="s">
        <v>4406</v>
      </c>
      <c r="P483" t="s">
        <v>6790</v>
      </c>
      <c r="R483" s="147" t="s">
        <v>6770</v>
      </c>
      <c r="S483" s="161">
        <v>0</v>
      </c>
      <c r="T483" s="147" t="s">
        <v>7779</v>
      </c>
      <c r="U483" s="147"/>
      <c r="V483" t="s">
        <v>2494</v>
      </c>
    </row>
    <row r="484" spans="1:23" x14ac:dyDescent="0.25">
      <c r="A484" t="s">
        <v>8352</v>
      </c>
      <c r="B484" s="185">
        <v>-99</v>
      </c>
      <c r="C484" s="8">
        <v>740</v>
      </c>
      <c r="D484" s="11" t="s">
        <v>7852</v>
      </c>
      <c r="E484" s="11" t="s">
        <v>44</v>
      </c>
      <c r="F484" s="11" t="s">
        <v>80</v>
      </c>
      <c r="G484" s="11" t="s">
        <v>83</v>
      </c>
      <c r="H484" s="11" t="s">
        <v>84</v>
      </c>
      <c r="I484" t="s">
        <v>3466</v>
      </c>
      <c r="M484" s="147" t="s">
        <v>4407</v>
      </c>
      <c r="N484" s="147" t="s">
        <v>4408</v>
      </c>
      <c r="P484" t="s">
        <v>6790</v>
      </c>
      <c r="R484" s="147" t="s">
        <v>6770</v>
      </c>
      <c r="S484" s="161">
        <v>0</v>
      </c>
      <c r="T484" s="147" t="s">
        <v>7779</v>
      </c>
      <c r="U484" s="147"/>
      <c r="V484" t="s">
        <v>2494</v>
      </c>
    </row>
    <row r="485" spans="1:23" x14ac:dyDescent="0.25">
      <c r="A485" t="s">
        <v>8352</v>
      </c>
      <c r="B485" s="185">
        <v>-99</v>
      </c>
      <c r="C485" s="8">
        <v>741</v>
      </c>
      <c r="D485" s="11" t="s">
        <v>7852</v>
      </c>
      <c r="E485" s="11" t="s">
        <v>44</v>
      </c>
      <c r="F485" s="11" t="s">
        <v>80</v>
      </c>
      <c r="G485" s="11" t="s">
        <v>83</v>
      </c>
      <c r="H485" s="11" t="s">
        <v>84</v>
      </c>
      <c r="I485" t="s">
        <v>3467</v>
      </c>
      <c r="M485" s="147" t="s">
        <v>4409</v>
      </c>
      <c r="N485" s="147" t="s">
        <v>4410</v>
      </c>
      <c r="P485" t="s">
        <v>6790</v>
      </c>
      <c r="R485" s="147" t="s">
        <v>6770</v>
      </c>
      <c r="S485" s="161">
        <v>0</v>
      </c>
      <c r="T485" s="147" t="s">
        <v>7779</v>
      </c>
      <c r="U485" s="147"/>
      <c r="V485" t="s">
        <v>5667</v>
      </c>
    </row>
    <row r="486" spans="1:23" x14ac:dyDescent="0.25">
      <c r="A486" t="s">
        <v>8352</v>
      </c>
      <c r="B486" s="185">
        <v>-99</v>
      </c>
      <c r="C486" s="8">
        <v>742</v>
      </c>
      <c r="D486" s="11" t="s">
        <v>7852</v>
      </c>
      <c r="E486" s="11" t="s">
        <v>44</v>
      </c>
      <c r="F486" s="11" t="s">
        <v>80</v>
      </c>
      <c r="G486" s="11" t="s">
        <v>83</v>
      </c>
      <c r="H486" s="11" t="s">
        <v>84</v>
      </c>
      <c r="I486" t="s">
        <v>3468</v>
      </c>
      <c r="J486" t="s">
        <v>6159</v>
      </c>
      <c r="M486" s="147" t="s">
        <v>4411</v>
      </c>
      <c r="N486" s="147" t="s">
        <v>4412</v>
      </c>
      <c r="P486" t="s">
        <v>6790</v>
      </c>
      <c r="R486" s="147" t="s">
        <v>6770</v>
      </c>
      <c r="S486" s="161">
        <v>0</v>
      </c>
      <c r="T486" s="147" t="s">
        <v>7779</v>
      </c>
      <c r="U486" s="147"/>
      <c r="V486" t="s">
        <v>5667</v>
      </c>
    </row>
    <row r="487" spans="1:23" x14ac:dyDescent="0.25">
      <c r="A487" t="s">
        <v>8352</v>
      </c>
      <c r="B487" s="185">
        <v>-99</v>
      </c>
      <c r="C487" s="8">
        <v>744</v>
      </c>
      <c r="D487" s="11" t="s">
        <v>7852</v>
      </c>
      <c r="E487" s="11" t="s">
        <v>44</v>
      </c>
      <c r="F487" s="11" t="s">
        <v>80</v>
      </c>
      <c r="G487" s="11" t="s">
        <v>83</v>
      </c>
      <c r="H487" s="11" t="s">
        <v>84</v>
      </c>
      <c r="I487" t="s">
        <v>3469</v>
      </c>
      <c r="J487" t="s">
        <v>6160</v>
      </c>
      <c r="M487" s="147" t="s">
        <v>4413</v>
      </c>
      <c r="N487" s="147" t="s">
        <v>4414</v>
      </c>
      <c r="P487" t="s">
        <v>6790</v>
      </c>
      <c r="R487" s="147" t="s">
        <v>6770</v>
      </c>
      <c r="S487" s="161">
        <v>0</v>
      </c>
      <c r="T487" s="147" t="s">
        <v>7779</v>
      </c>
      <c r="U487" s="147"/>
      <c r="V487" t="s">
        <v>5667</v>
      </c>
    </row>
    <row r="488" spans="1:23" x14ac:dyDescent="0.25">
      <c r="A488" t="s">
        <v>8352</v>
      </c>
      <c r="B488" s="185">
        <v>-99</v>
      </c>
      <c r="C488" s="8">
        <v>748</v>
      </c>
      <c r="D488" s="11" t="s">
        <v>7852</v>
      </c>
      <c r="E488" s="11" t="s">
        <v>44</v>
      </c>
      <c r="F488" s="11" t="s">
        <v>80</v>
      </c>
      <c r="G488" s="11" t="s">
        <v>83</v>
      </c>
      <c r="H488" s="11" t="s">
        <v>84</v>
      </c>
      <c r="I488" t="s">
        <v>3471</v>
      </c>
      <c r="J488" t="s">
        <v>6179</v>
      </c>
      <c r="M488" s="147" t="s">
        <v>4419</v>
      </c>
      <c r="N488" s="147" t="s">
        <v>4420</v>
      </c>
      <c r="P488" t="s">
        <v>6790</v>
      </c>
      <c r="R488" s="147" t="s">
        <v>6770</v>
      </c>
      <c r="S488" s="161">
        <v>0</v>
      </c>
      <c r="T488" s="147" t="s">
        <v>7779</v>
      </c>
      <c r="U488" s="147" t="s">
        <v>7784</v>
      </c>
      <c r="V488" t="s">
        <v>5667</v>
      </c>
    </row>
    <row r="489" spans="1:23" x14ac:dyDescent="0.25">
      <c r="A489" t="s">
        <v>8352</v>
      </c>
      <c r="B489" s="185">
        <v>-99</v>
      </c>
      <c r="C489" s="8">
        <v>749</v>
      </c>
      <c r="D489" s="11" t="s">
        <v>7852</v>
      </c>
      <c r="E489" s="11" t="s">
        <v>44</v>
      </c>
      <c r="F489" s="11" t="s">
        <v>80</v>
      </c>
      <c r="G489" s="11" t="s">
        <v>83</v>
      </c>
      <c r="H489" s="11" t="s">
        <v>84</v>
      </c>
      <c r="I489" t="s">
        <v>3472</v>
      </c>
      <c r="J489" t="s">
        <v>6156</v>
      </c>
      <c r="M489" s="147" t="s">
        <v>4421</v>
      </c>
      <c r="N489" s="147" t="s">
        <v>4422</v>
      </c>
      <c r="P489" t="s">
        <v>6790</v>
      </c>
      <c r="R489" s="147" t="s">
        <v>6770</v>
      </c>
      <c r="S489" s="161">
        <v>0</v>
      </c>
      <c r="T489" s="147" t="s">
        <v>7779</v>
      </c>
      <c r="U489" s="147"/>
      <c r="V489" t="s">
        <v>5667</v>
      </c>
    </row>
    <row r="490" spans="1:23" x14ac:dyDescent="0.25">
      <c r="A490" t="s">
        <v>8352</v>
      </c>
      <c r="B490" s="185">
        <v>-99</v>
      </c>
      <c r="C490" s="8">
        <v>750</v>
      </c>
      <c r="D490" s="11" t="s">
        <v>7852</v>
      </c>
      <c r="E490" s="11" t="s">
        <v>44</v>
      </c>
      <c r="F490" s="11" t="s">
        <v>80</v>
      </c>
      <c r="G490" s="11" t="s">
        <v>83</v>
      </c>
      <c r="H490" s="11" t="s">
        <v>84</v>
      </c>
      <c r="I490" t="s">
        <v>3473</v>
      </c>
      <c r="J490" t="s">
        <v>6158</v>
      </c>
      <c r="M490" s="147" t="s">
        <v>4423</v>
      </c>
      <c r="N490" s="147" t="s">
        <v>4424</v>
      </c>
      <c r="P490" t="s">
        <v>6790</v>
      </c>
      <c r="R490" s="147" t="s">
        <v>6770</v>
      </c>
      <c r="S490" s="161">
        <v>0</v>
      </c>
      <c r="T490" s="147" t="s">
        <v>7779</v>
      </c>
      <c r="U490" s="147"/>
      <c r="V490" t="s">
        <v>5667</v>
      </c>
    </row>
    <row r="491" spans="1:23" x14ac:dyDescent="0.25">
      <c r="A491" t="s">
        <v>8352</v>
      </c>
      <c r="B491" s="185">
        <v>-99</v>
      </c>
      <c r="C491" s="8">
        <v>751</v>
      </c>
      <c r="D491" s="11" t="s">
        <v>7852</v>
      </c>
      <c r="E491" s="11" t="s">
        <v>44</v>
      </c>
      <c r="F491" s="11" t="s">
        <v>80</v>
      </c>
      <c r="G491" s="11" t="s">
        <v>83</v>
      </c>
      <c r="H491" s="11" t="s">
        <v>84</v>
      </c>
      <c r="I491" t="s">
        <v>3474</v>
      </c>
      <c r="J491" t="s">
        <v>6167</v>
      </c>
      <c r="M491" s="147" t="s">
        <v>4425</v>
      </c>
      <c r="N491" s="147" t="s">
        <v>4426</v>
      </c>
      <c r="P491" t="s">
        <v>6790</v>
      </c>
      <c r="R491" s="147" t="s">
        <v>6770</v>
      </c>
      <c r="S491" s="161">
        <v>0</v>
      </c>
      <c r="T491" s="147" t="s">
        <v>7779</v>
      </c>
      <c r="U491" s="147"/>
      <c r="V491" t="s">
        <v>5667</v>
      </c>
    </row>
    <row r="492" spans="1:23" x14ac:dyDescent="0.25">
      <c r="A492" t="s">
        <v>8352</v>
      </c>
      <c r="B492" s="185">
        <v>-99</v>
      </c>
      <c r="C492" s="8">
        <v>752</v>
      </c>
      <c r="D492" s="11" t="s">
        <v>7852</v>
      </c>
      <c r="E492" s="11" t="s">
        <v>44</v>
      </c>
      <c r="F492" s="11" t="s">
        <v>80</v>
      </c>
      <c r="G492" s="11" t="s">
        <v>83</v>
      </c>
      <c r="H492" s="11" t="s">
        <v>84</v>
      </c>
      <c r="I492" t="s">
        <v>3475</v>
      </c>
      <c r="J492" t="s">
        <v>6166</v>
      </c>
      <c r="M492" s="164" t="s">
        <v>4427</v>
      </c>
      <c r="N492" s="164" t="s">
        <v>4428</v>
      </c>
      <c r="P492" t="s">
        <v>6790</v>
      </c>
      <c r="R492" s="147" t="s">
        <v>6770</v>
      </c>
      <c r="S492" s="161">
        <v>0</v>
      </c>
      <c r="T492" s="147" t="s">
        <v>7779</v>
      </c>
      <c r="U492" s="147"/>
      <c r="V492" t="s">
        <v>5667</v>
      </c>
    </row>
    <row r="493" spans="1:23" x14ac:dyDescent="0.25">
      <c r="A493" t="s">
        <v>8352</v>
      </c>
      <c r="B493" s="185">
        <v>-99</v>
      </c>
      <c r="C493" s="8">
        <v>753</v>
      </c>
      <c r="D493" s="11" t="s">
        <v>7852</v>
      </c>
      <c r="E493" s="11" t="s">
        <v>44</v>
      </c>
      <c r="F493" s="11" t="s">
        <v>80</v>
      </c>
      <c r="G493" s="11" t="s">
        <v>83</v>
      </c>
      <c r="H493" s="11" t="s">
        <v>84</v>
      </c>
      <c r="I493" t="s">
        <v>3476</v>
      </c>
      <c r="J493" t="s">
        <v>6183</v>
      </c>
      <c r="M493" s="147" t="s">
        <v>4429</v>
      </c>
      <c r="N493" s="147" t="s">
        <v>4430</v>
      </c>
      <c r="P493" t="s">
        <v>6790</v>
      </c>
      <c r="R493" s="147" t="s">
        <v>6770</v>
      </c>
      <c r="S493" s="161">
        <v>0</v>
      </c>
      <c r="T493" s="147" t="s">
        <v>7779</v>
      </c>
      <c r="U493" s="147" t="s">
        <v>7784</v>
      </c>
      <c r="V493" t="s">
        <v>5667</v>
      </c>
    </row>
    <row r="494" spans="1:23" x14ac:dyDescent="0.25">
      <c r="A494" t="s">
        <v>8352</v>
      </c>
      <c r="B494" s="185">
        <v>-99</v>
      </c>
      <c r="C494" s="8">
        <v>770</v>
      </c>
      <c r="D494" s="11" t="s">
        <v>7852</v>
      </c>
      <c r="E494" s="11" t="s">
        <v>44</v>
      </c>
      <c r="F494" s="11" t="s">
        <v>80</v>
      </c>
      <c r="G494" s="11" t="s">
        <v>83</v>
      </c>
      <c r="H494" s="11" t="s">
        <v>84</v>
      </c>
      <c r="I494" t="s">
        <v>3493</v>
      </c>
      <c r="J494" s="26" t="s">
        <v>6164</v>
      </c>
      <c r="M494" s="147" t="s">
        <v>4463</v>
      </c>
      <c r="N494" s="156" t="s">
        <v>4464</v>
      </c>
      <c r="P494" t="s">
        <v>6790</v>
      </c>
      <c r="R494" t="s">
        <v>153</v>
      </c>
      <c r="S494" s="8">
        <v>0</v>
      </c>
      <c r="T494" t="s">
        <v>7779</v>
      </c>
      <c r="U494" t="s">
        <v>7784</v>
      </c>
      <c r="V494" t="s">
        <v>153</v>
      </c>
    </row>
    <row r="495" spans="1:23" x14ac:dyDescent="0.25">
      <c r="A495" t="s">
        <v>8352</v>
      </c>
      <c r="B495" s="185">
        <v>-99</v>
      </c>
      <c r="C495" s="8">
        <v>788</v>
      </c>
      <c r="D495" s="11" t="s">
        <v>7852</v>
      </c>
      <c r="E495" s="11" t="s">
        <v>44</v>
      </c>
      <c r="F495" s="11" t="s">
        <v>80</v>
      </c>
      <c r="G495" s="11" t="s">
        <v>83</v>
      </c>
      <c r="H495" s="11" t="s">
        <v>84</v>
      </c>
      <c r="I495" t="s">
        <v>3511</v>
      </c>
      <c r="J495" t="s">
        <v>6161</v>
      </c>
      <c r="M495" s="164" t="s">
        <v>4499</v>
      </c>
      <c r="N495" s="164" t="s">
        <v>4500</v>
      </c>
      <c r="P495" t="s">
        <v>6790</v>
      </c>
      <c r="R495" s="147" t="s">
        <v>6770</v>
      </c>
      <c r="S495" s="161">
        <v>0</v>
      </c>
      <c r="T495" s="147" t="s">
        <v>7779</v>
      </c>
      <c r="U495" s="147"/>
      <c r="V495" t="s">
        <v>5667</v>
      </c>
    </row>
    <row r="496" spans="1:23" x14ac:dyDescent="0.25">
      <c r="A496" t="s">
        <v>8352</v>
      </c>
      <c r="B496" s="185">
        <v>-99</v>
      </c>
      <c r="C496" s="8">
        <v>789</v>
      </c>
      <c r="D496" s="11" t="s">
        <v>7852</v>
      </c>
      <c r="E496" s="11" t="s">
        <v>44</v>
      </c>
      <c r="F496" s="11" t="s">
        <v>80</v>
      </c>
      <c r="G496" s="11" t="s">
        <v>83</v>
      </c>
      <c r="H496" s="11" t="s">
        <v>84</v>
      </c>
      <c r="I496" t="s">
        <v>3512</v>
      </c>
      <c r="J496" t="s">
        <v>6181</v>
      </c>
      <c r="M496" s="164" t="s">
        <v>4501</v>
      </c>
      <c r="N496" s="164" t="s">
        <v>4502</v>
      </c>
      <c r="P496" t="s">
        <v>6790</v>
      </c>
      <c r="R496" s="147" t="s">
        <v>6770</v>
      </c>
      <c r="S496" s="161">
        <v>0</v>
      </c>
      <c r="T496" s="147" t="s">
        <v>7779</v>
      </c>
      <c r="U496" s="147" t="s">
        <v>7784</v>
      </c>
      <c r="V496" t="s">
        <v>5667</v>
      </c>
    </row>
    <row r="497" spans="1:24" x14ac:dyDescent="0.25">
      <c r="A497" s="140" t="s">
        <v>8352</v>
      </c>
      <c r="B497" s="294">
        <v>0</v>
      </c>
      <c r="C497" s="176">
        <v>0</v>
      </c>
      <c r="D497" s="152"/>
      <c r="E497" s="152"/>
      <c r="F497" s="152"/>
      <c r="G497" s="152"/>
      <c r="H497" s="152"/>
      <c r="I497" s="154" t="s">
        <v>8362</v>
      </c>
      <c r="J497" s="168" t="s">
        <v>1859</v>
      </c>
      <c r="K497" s="153" t="s">
        <v>1667</v>
      </c>
      <c r="L497" s="154" t="s">
        <v>6971</v>
      </c>
      <c r="M497" s="154" t="s">
        <v>8339</v>
      </c>
      <c r="N497" s="154" t="s">
        <v>8348</v>
      </c>
      <c r="O497" s="154" t="s">
        <v>1848</v>
      </c>
      <c r="P497" s="168" t="s">
        <v>6790</v>
      </c>
      <c r="Q497" s="168"/>
      <c r="R497" s="154" t="s">
        <v>6770</v>
      </c>
      <c r="S497" s="169" t="s">
        <v>7778</v>
      </c>
      <c r="T497" s="168" t="s">
        <v>7780</v>
      </c>
      <c r="U497" s="168" t="s">
        <v>7783</v>
      </c>
      <c r="V497" s="140" t="s">
        <v>100</v>
      </c>
      <c r="W497" s="140"/>
      <c r="X497" s="140"/>
    </row>
    <row r="498" spans="1:24" x14ac:dyDescent="0.25">
      <c r="A498" s="140" t="s">
        <v>8352</v>
      </c>
      <c r="B498" s="294">
        <v>1</v>
      </c>
      <c r="C498" s="176">
        <v>0</v>
      </c>
      <c r="D498" s="152"/>
      <c r="E498" s="152"/>
      <c r="F498" s="152"/>
      <c r="G498" s="152"/>
      <c r="H498" s="152"/>
      <c r="I498" s="154" t="s">
        <v>8505</v>
      </c>
      <c r="J498" s="168" t="s">
        <v>8477</v>
      </c>
      <c r="K498" s="153" t="s">
        <v>1667</v>
      </c>
      <c r="L498" s="154" t="s">
        <v>6971</v>
      </c>
      <c r="M498" s="154" t="s">
        <v>8466</v>
      </c>
      <c r="N498" s="154" t="s">
        <v>8465</v>
      </c>
      <c r="O498" s="154" t="s">
        <v>1848</v>
      </c>
      <c r="P498" s="168" t="s">
        <v>6790</v>
      </c>
      <c r="Q498" s="168"/>
      <c r="R498" s="154" t="s">
        <v>91</v>
      </c>
      <c r="S498" s="169" t="s">
        <v>7778</v>
      </c>
      <c r="T498" s="168" t="s">
        <v>7780</v>
      </c>
      <c r="U498" s="168" t="s">
        <v>7783</v>
      </c>
      <c r="V498" s="140" t="s">
        <v>91</v>
      </c>
      <c r="W498" s="140"/>
      <c r="X498" s="140"/>
    </row>
    <row r="499" spans="1:24" x14ac:dyDescent="0.25">
      <c r="A499" t="s">
        <v>8352</v>
      </c>
      <c r="B499" s="185">
        <v>6</v>
      </c>
      <c r="C499" s="8">
        <v>739</v>
      </c>
      <c r="D499" s="11" t="s">
        <v>7852</v>
      </c>
      <c r="E499" s="11" t="s">
        <v>44</v>
      </c>
      <c r="F499" s="11" t="s">
        <v>80</v>
      </c>
      <c r="G499" s="11" t="s">
        <v>83</v>
      </c>
      <c r="H499" s="11" t="s">
        <v>84</v>
      </c>
      <c r="I499" s="145" t="s">
        <v>259</v>
      </c>
      <c r="J499" s="145" t="s">
        <v>1601</v>
      </c>
      <c r="K499" s="147"/>
      <c r="L499" s="145" t="s">
        <v>6859</v>
      </c>
      <c r="M499" s="145" t="s">
        <v>467</v>
      </c>
      <c r="N499" s="145" t="s">
        <v>468</v>
      </c>
      <c r="O499" s="145" t="s">
        <v>1930</v>
      </c>
      <c r="P499" s="19" t="s">
        <v>6790</v>
      </c>
      <c r="Q499" s="19"/>
      <c r="R499" s="145" t="s">
        <v>153</v>
      </c>
      <c r="S499" s="146">
        <v>0</v>
      </c>
      <c r="T499" s="19" t="s">
        <v>7779</v>
      </c>
      <c r="U499" s="19" t="s">
        <v>7784</v>
      </c>
      <c r="V499" t="s">
        <v>153</v>
      </c>
    </row>
    <row r="500" spans="1:24" x14ac:dyDescent="0.25">
      <c r="A500" t="s">
        <v>8352</v>
      </c>
      <c r="B500" s="185">
        <v>7</v>
      </c>
      <c r="C500" s="8">
        <v>743</v>
      </c>
      <c r="D500" s="11" t="s">
        <v>7852</v>
      </c>
      <c r="E500" s="11" t="s">
        <v>44</v>
      </c>
      <c r="F500" s="11" t="s">
        <v>80</v>
      </c>
      <c r="G500" s="11" t="s">
        <v>83</v>
      </c>
      <c r="H500" s="11" t="s">
        <v>84</v>
      </c>
      <c r="I500" s="145" t="s">
        <v>260</v>
      </c>
      <c r="J500" s="145" t="s">
        <v>1602</v>
      </c>
      <c r="K500" s="147"/>
      <c r="L500" s="145" t="s">
        <v>6860</v>
      </c>
      <c r="M500" s="145" t="s">
        <v>469</v>
      </c>
      <c r="N500" s="145" t="s">
        <v>470</v>
      </c>
      <c r="O500" s="145" t="s">
        <v>1931</v>
      </c>
      <c r="P500" s="19" t="s">
        <v>6790</v>
      </c>
      <c r="Q500" s="19"/>
      <c r="R500" s="145" t="s">
        <v>153</v>
      </c>
      <c r="S500" s="146">
        <v>0</v>
      </c>
      <c r="T500" s="19" t="s">
        <v>7779</v>
      </c>
      <c r="U500" s="19" t="s">
        <v>7784</v>
      </c>
      <c r="V500" t="s">
        <v>153</v>
      </c>
    </row>
    <row r="501" spans="1:24" x14ac:dyDescent="0.25">
      <c r="A501" t="s">
        <v>8352</v>
      </c>
      <c r="B501" s="185">
        <v>8</v>
      </c>
      <c r="C501" s="8">
        <v>745</v>
      </c>
      <c r="D501" s="11" t="s">
        <v>7852</v>
      </c>
      <c r="E501" s="11" t="s">
        <v>44</v>
      </c>
      <c r="F501" s="11" t="s">
        <v>80</v>
      </c>
      <c r="G501" s="11" t="s">
        <v>83</v>
      </c>
      <c r="H501" s="11" t="s">
        <v>84</v>
      </c>
      <c r="I501" s="145" t="s">
        <v>261</v>
      </c>
      <c r="J501" s="145" t="s">
        <v>1603</v>
      </c>
      <c r="K501" s="147"/>
      <c r="L501" s="145" t="s">
        <v>6861</v>
      </c>
      <c r="M501" s="145" t="s">
        <v>471</v>
      </c>
      <c r="N501" s="145" t="s">
        <v>472</v>
      </c>
      <c r="O501" s="145" t="s">
        <v>1932</v>
      </c>
      <c r="P501" s="19" t="s">
        <v>6790</v>
      </c>
      <c r="Q501" s="19"/>
      <c r="R501" s="145" t="s">
        <v>153</v>
      </c>
      <c r="S501" s="146">
        <v>0</v>
      </c>
      <c r="T501" s="19" t="s">
        <v>7779</v>
      </c>
      <c r="U501" s="19" t="s">
        <v>7784</v>
      </c>
      <c r="V501" t="s">
        <v>153</v>
      </c>
    </row>
    <row r="502" spans="1:24" x14ac:dyDescent="0.25">
      <c r="A502" t="s">
        <v>8352</v>
      </c>
      <c r="B502" s="185">
        <v>9</v>
      </c>
      <c r="C502" s="8">
        <v>746</v>
      </c>
      <c r="D502" s="11" t="s">
        <v>7852</v>
      </c>
      <c r="E502" s="11" t="s">
        <v>44</v>
      </c>
      <c r="F502" s="11" t="s">
        <v>80</v>
      </c>
      <c r="G502" s="11" t="s">
        <v>83</v>
      </c>
      <c r="H502" s="11" t="s">
        <v>84</v>
      </c>
      <c r="I502" t="s">
        <v>2184</v>
      </c>
      <c r="J502" s="145" t="s">
        <v>2808</v>
      </c>
      <c r="M502" s="147" t="s">
        <v>4415</v>
      </c>
      <c r="N502" s="147" t="s">
        <v>4416</v>
      </c>
      <c r="P502" t="s">
        <v>6790</v>
      </c>
      <c r="R502" t="s">
        <v>153</v>
      </c>
      <c r="S502" s="8">
        <v>0</v>
      </c>
      <c r="T502" t="s">
        <v>7779</v>
      </c>
      <c r="U502" t="s">
        <v>7784</v>
      </c>
      <c r="V502" t="s">
        <v>153</v>
      </c>
    </row>
    <row r="503" spans="1:24" x14ac:dyDescent="0.25">
      <c r="A503" t="s">
        <v>8352</v>
      </c>
      <c r="B503" s="185">
        <v>10</v>
      </c>
      <c r="C503" s="8">
        <v>747</v>
      </c>
      <c r="D503" s="11" t="s">
        <v>7852</v>
      </c>
      <c r="E503" s="11" t="s">
        <v>44</v>
      </c>
      <c r="F503" s="11" t="s">
        <v>80</v>
      </c>
      <c r="G503" s="11" t="s">
        <v>83</v>
      </c>
      <c r="H503" s="11" t="s">
        <v>84</v>
      </c>
      <c r="I503" t="s">
        <v>3470</v>
      </c>
      <c r="J503" s="26" t="s">
        <v>2760</v>
      </c>
      <c r="M503" s="147" t="s">
        <v>4417</v>
      </c>
      <c r="N503" s="147" t="s">
        <v>4418</v>
      </c>
      <c r="P503" s="26" t="s">
        <v>6790</v>
      </c>
      <c r="Q503" s="26"/>
      <c r="R503" t="s">
        <v>91</v>
      </c>
      <c r="S503" s="8">
        <v>0</v>
      </c>
      <c r="T503" t="s">
        <v>7779</v>
      </c>
      <c r="U503" t="s">
        <v>7784</v>
      </c>
      <c r="V503" t="s">
        <v>92</v>
      </c>
    </row>
    <row r="504" spans="1:24" x14ac:dyDescent="0.25">
      <c r="A504" t="s">
        <v>8352</v>
      </c>
      <c r="B504" s="185">
        <v>11</v>
      </c>
      <c r="C504" s="8">
        <v>754</v>
      </c>
      <c r="D504" s="11" t="s">
        <v>7852</v>
      </c>
      <c r="E504" s="11" t="s">
        <v>44</v>
      </c>
      <c r="F504" s="11" t="s">
        <v>80</v>
      </c>
      <c r="G504" s="11" t="s">
        <v>83</v>
      </c>
      <c r="H504" s="11" t="s">
        <v>84</v>
      </c>
      <c r="I504" t="s">
        <v>3477</v>
      </c>
      <c r="J504" t="s">
        <v>6148</v>
      </c>
      <c r="M504" s="147" t="s">
        <v>4431</v>
      </c>
      <c r="N504" s="147" t="s">
        <v>4432</v>
      </c>
      <c r="P504" t="s">
        <v>6790</v>
      </c>
      <c r="R504" t="s">
        <v>153</v>
      </c>
      <c r="S504" s="8">
        <v>0</v>
      </c>
      <c r="T504" t="s">
        <v>7779</v>
      </c>
      <c r="U504" t="s">
        <v>7784</v>
      </c>
      <c r="V504" t="s">
        <v>153</v>
      </c>
    </row>
    <row r="505" spans="1:24" x14ac:dyDescent="0.25">
      <c r="A505" t="s">
        <v>8352</v>
      </c>
      <c r="B505" s="185">
        <v>12</v>
      </c>
      <c r="C505" s="8">
        <v>755</v>
      </c>
      <c r="D505" s="11" t="s">
        <v>7852</v>
      </c>
      <c r="E505" s="11" t="s">
        <v>44</v>
      </c>
      <c r="F505" s="11" t="s">
        <v>80</v>
      </c>
      <c r="G505" s="11" t="s">
        <v>83</v>
      </c>
      <c r="H505" s="11" t="s">
        <v>84</v>
      </c>
      <c r="I505" t="s">
        <v>3478</v>
      </c>
      <c r="J505" t="s">
        <v>6165</v>
      </c>
      <c r="M505" s="147" t="s">
        <v>4433</v>
      </c>
      <c r="N505" s="147" t="s">
        <v>4434</v>
      </c>
      <c r="P505" t="s">
        <v>6790</v>
      </c>
      <c r="R505" t="s">
        <v>153</v>
      </c>
      <c r="S505" s="8">
        <v>0</v>
      </c>
      <c r="T505" t="s">
        <v>7779</v>
      </c>
      <c r="U505" t="s">
        <v>7784</v>
      </c>
      <c r="V505" t="s">
        <v>153</v>
      </c>
    </row>
    <row r="506" spans="1:24" x14ac:dyDescent="0.25">
      <c r="A506" t="s">
        <v>8352</v>
      </c>
      <c r="B506" s="185">
        <v>13</v>
      </c>
      <c r="C506" s="8">
        <v>756</v>
      </c>
      <c r="D506" s="11" t="s">
        <v>7852</v>
      </c>
      <c r="E506" s="11" t="s">
        <v>44</v>
      </c>
      <c r="F506" s="11" t="s">
        <v>80</v>
      </c>
      <c r="G506" s="11" t="s">
        <v>83</v>
      </c>
      <c r="H506" s="11" t="s">
        <v>84</v>
      </c>
      <c r="I506" t="s">
        <v>3479</v>
      </c>
      <c r="J506" t="s">
        <v>6149</v>
      </c>
      <c r="M506" s="147" t="s">
        <v>4435</v>
      </c>
      <c r="N506" s="147" t="s">
        <v>4436</v>
      </c>
      <c r="P506" t="s">
        <v>6790</v>
      </c>
      <c r="R506" t="s">
        <v>153</v>
      </c>
      <c r="S506" s="8">
        <v>0</v>
      </c>
      <c r="T506" t="s">
        <v>7779</v>
      </c>
      <c r="U506" t="s">
        <v>7784</v>
      </c>
      <c r="V506" t="s">
        <v>153</v>
      </c>
    </row>
    <row r="507" spans="1:24" x14ac:dyDescent="0.25">
      <c r="A507" t="s">
        <v>8352</v>
      </c>
      <c r="B507" s="185">
        <v>14</v>
      </c>
      <c r="C507" s="8">
        <v>757</v>
      </c>
      <c r="D507" s="11" t="s">
        <v>7852</v>
      </c>
      <c r="E507" s="11" t="s">
        <v>44</v>
      </c>
      <c r="F507" s="11" t="s">
        <v>80</v>
      </c>
      <c r="G507" s="11" t="s">
        <v>83</v>
      </c>
      <c r="H507" s="11" t="s">
        <v>84</v>
      </c>
      <c r="I507" t="s">
        <v>3480</v>
      </c>
      <c r="J507" t="s">
        <v>6150</v>
      </c>
      <c r="M507" s="147" t="s">
        <v>4437</v>
      </c>
      <c r="N507" s="147" t="s">
        <v>4438</v>
      </c>
      <c r="P507" t="s">
        <v>6790</v>
      </c>
      <c r="R507" t="s">
        <v>153</v>
      </c>
      <c r="S507" s="8">
        <v>0</v>
      </c>
      <c r="T507" t="s">
        <v>7779</v>
      </c>
      <c r="U507" t="s">
        <v>7784</v>
      </c>
      <c r="V507" t="s">
        <v>153</v>
      </c>
    </row>
    <row r="508" spans="1:24" x14ac:dyDescent="0.25">
      <c r="A508" t="s">
        <v>8352</v>
      </c>
      <c r="B508" s="185">
        <v>15</v>
      </c>
      <c r="C508" s="8">
        <v>758</v>
      </c>
      <c r="D508" s="11" t="s">
        <v>7852</v>
      </c>
      <c r="E508" s="11" t="s">
        <v>44</v>
      </c>
      <c r="F508" s="11" t="s">
        <v>80</v>
      </c>
      <c r="G508" s="11" t="s">
        <v>83</v>
      </c>
      <c r="H508" s="11" t="s">
        <v>84</v>
      </c>
      <c r="I508" t="s">
        <v>3481</v>
      </c>
      <c r="J508" t="s">
        <v>6151</v>
      </c>
      <c r="M508" s="147" t="s">
        <v>4439</v>
      </c>
      <c r="N508" s="147" t="s">
        <v>4440</v>
      </c>
      <c r="P508" t="s">
        <v>6790</v>
      </c>
      <c r="R508" t="s">
        <v>153</v>
      </c>
      <c r="S508" s="8">
        <v>0</v>
      </c>
      <c r="T508" t="s">
        <v>7779</v>
      </c>
      <c r="U508" t="s">
        <v>7784</v>
      </c>
      <c r="V508" t="s">
        <v>153</v>
      </c>
    </row>
    <row r="509" spans="1:24" x14ac:dyDescent="0.25">
      <c r="A509" t="s">
        <v>8352</v>
      </c>
      <c r="B509" s="185">
        <v>16</v>
      </c>
      <c r="C509" s="8">
        <v>759</v>
      </c>
      <c r="D509" s="11" t="s">
        <v>7852</v>
      </c>
      <c r="E509" s="11" t="s">
        <v>44</v>
      </c>
      <c r="F509" s="11" t="s">
        <v>80</v>
      </c>
      <c r="G509" s="11" t="s">
        <v>83</v>
      </c>
      <c r="H509" s="11" t="s">
        <v>84</v>
      </c>
      <c r="I509" t="s">
        <v>3482</v>
      </c>
      <c r="J509" t="s">
        <v>6174</v>
      </c>
      <c r="M509" s="147" t="s">
        <v>4441</v>
      </c>
      <c r="N509" s="147" t="s">
        <v>4442</v>
      </c>
      <c r="P509" t="s">
        <v>6790</v>
      </c>
      <c r="R509" t="s">
        <v>153</v>
      </c>
      <c r="S509" s="8">
        <v>0</v>
      </c>
      <c r="T509" t="s">
        <v>7779</v>
      </c>
      <c r="U509" t="s">
        <v>7784</v>
      </c>
      <c r="V509" t="s">
        <v>153</v>
      </c>
    </row>
    <row r="510" spans="1:24" x14ac:dyDescent="0.25">
      <c r="A510" t="s">
        <v>8352</v>
      </c>
      <c r="B510" s="185">
        <v>17</v>
      </c>
      <c r="C510" s="8">
        <v>760</v>
      </c>
      <c r="D510" s="11" t="s">
        <v>7852</v>
      </c>
      <c r="E510" s="11" t="s">
        <v>44</v>
      </c>
      <c r="F510" s="11" t="s">
        <v>80</v>
      </c>
      <c r="G510" s="11" t="s">
        <v>83</v>
      </c>
      <c r="H510" s="11" t="s">
        <v>84</v>
      </c>
      <c r="I510" t="s">
        <v>3483</v>
      </c>
      <c r="J510" t="s">
        <v>6146</v>
      </c>
      <c r="M510" s="147" t="s">
        <v>4443</v>
      </c>
      <c r="N510" s="147" t="s">
        <v>4444</v>
      </c>
      <c r="P510" t="s">
        <v>6790</v>
      </c>
      <c r="R510" t="s">
        <v>153</v>
      </c>
      <c r="S510" s="8">
        <v>0</v>
      </c>
      <c r="T510" t="s">
        <v>7779</v>
      </c>
      <c r="U510" t="s">
        <v>7784</v>
      </c>
      <c r="V510" t="s">
        <v>153</v>
      </c>
    </row>
    <row r="511" spans="1:24" x14ac:dyDescent="0.25">
      <c r="A511" t="s">
        <v>8352</v>
      </c>
      <c r="B511" s="185">
        <v>18</v>
      </c>
      <c r="C511" s="8">
        <v>761</v>
      </c>
      <c r="D511" s="11" t="s">
        <v>7852</v>
      </c>
      <c r="E511" s="11" t="s">
        <v>44</v>
      </c>
      <c r="F511" s="11" t="s">
        <v>80</v>
      </c>
      <c r="G511" s="11" t="s">
        <v>83</v>
      </c>
      <c r="H511" s="11" t="s">
        <v>84</v>
      </c>
      <c r="I511" t="s">
        <v>3484</v>
      </c>
      <c r="J511" t="s">
        <v>6147</v>
      </c>
      <c r="M511" s="147" t="s">
        <v>4445</v>
      </c>
      <c r="N511" s="147" t="s">
        <v>4446</v>
      </c>
      <c r="P511" t="s">
        <v>6790</v>
      </c>
      <c r="R511" t="s">
        <v>153</v>
      </c>
      <c r="S511" s="8">
        <v>0</v>
      </c>
      <c r="T511" t="s">
        <v>7779</v>
      </c>
      <c r="U511" t="s">
        <v>7784</v>
      </c>
      <c r="V511" t="s">
        <v>153</v>
      </c>
    </row>
    <row r="512" spans="1:24" x14ac:dyDescent="0.25">
      <c r="A512" t="s">
        <v>8352</v>
      </c>
      <c r="B512" s="185">
        <v>19</v>
      </c>
      <c r="C512" s="8">
        <v>762</v>
      </c>
      <c r="D512" s="11" t="s">
        <v>7852</v>
      </c>
      <c r="E512" s="11" t="s">
        <v>44</v>
      </c>
      <c r="F512" s="11" t="s">
        <v>80</v>
      </c>
      <c r="G512" s="11" t="s">
        <v>83</v>
      </c>
      <c r="H512" s="11" t="s">
        <v>84</v>
      </c>
      <c r="I512" t="s">
        <v>3485</v>
      </c>
      <c r="J512" t="s">
        <v>6140</v>
      </c>
      <c r="M512" s="147" t="s">
        <v>4447</v>
      </c>
      <c r="N512" s="147" t="s">
        <v>4448</v>
      </c>
      <c r="P512" t="s">
        <v>6790</v>
      </c>
      <c r="R512" t="s">
        <v>153</v>
      </c>
      <c r="S512" s="8">
        <v>0</v>
      </c>
      <c r="T512" t="s">
        <v>7779</v>
      </c>
      <c r="U512" t="s">
        <v>7784</v>
      </c>
      <c r="V512" t="s">
        <v>153</v>
      </c>
    </row>
    <row r="513" spans="1:22" x14ac:dyDescent="0.25">
      <c r="A513" t="s">
        <v>8352</v>
      </c>
      <c r="B513" s="185">
        <v>20</v>
      </c>
      <c r="C513" s="8">
        <v>763</v>
      </c>
      <c r="D513" s="11" t="s">
        <v>7852</v>
      </c>
      <c r="E513" s="11" t="s">
        <v>44</v>
      </c>
      <c r="F513" s="11" t="s">
        <v>80</v>
      </c>
      <c r="G513" s="11" t="s">
        <v>83</v>
      </c>
      <c r="H513" s="11" t="s">
        <v>84</v>
      </c>
      <c r="I513" t="s">
        <v>3486</v>
      </c>
      <c r="J513" t="s">
        <v>6180</v>
      </c>
      <c r="M513" s="147" t="s">
        <v>4449</v>
      </c>
      <c r="N513" s="147" t="s">
        <v>4450</v>
      </c>
      <c r="P513" t="s">
        <v>6790</v>
      </c>
      <c r="R513" t="s">
        <v>153</v>
      </c>
      <c r="S513" s="8">
        <v>0</v>
      </c>
      <c r="T513" t="s">
        <v>7779</v>
      </c>
      <c r="U513" t="s">
        <v>7784</v>
      </c>
      <c r="V513" t="s">
        <v>153</v>
      </c>
    </row>
    <row r="514" spans="1:22" x14ac:dyDescent="0.25">
      <c r="A514" t="s">
        <v>8352</v>
      </c>
      <c r="B514" s="185">
        <v>21</v>
      </c>
      <c r="C514" s="8">
        <v>764</v>
      </c>
      <c r="D514" s="11" t="s">
        <v>7852</v>
      </c>
      <c r="E514" s="11" t="s">
        <v>44</v>
      </c>
      <c r="F514" s="11" t="s">
        <v>80</v>
      </c>
      <c r="G514" s="11" t="s">
        <v>83</v>
      </c>
      <c r="H514" s="11" t="s">
        <v>84</v>
      </c>
      <c r="I514" t="s">
        <v>3487</v>
      </c>
      <c r="J514" t="s">
        <v>6173</v>
      </c>
      <c r="M514" s="147" t="s">
        <v>4451</v>
      </c>
      <c r="N514" s="147" t="s">
        <v>4452</v>
      </c>
      <c r="P514" t="s">
        <v>6790</v>
      </c>
      <c r="R514" t="s">
        <v>153</v>
      </c>
      <c r="S514" s="8">
        <v>0</v>
      </c>
      <c r="T514" t="s">
        <v>7779</v>
      </c>
      <c r="U514" t="s">
        <v>7784</v>
      </c>
      <c r="V514" t="s">
        <v>153</v>
      </c>
    </row>
    <row r="515" spans="1:22" x14ac:dyDescent="0.25">
      <c r="A515" t="s">
        <v>8352</v>
      </c>
      <c r="B515" s="185">
        <v>22</v>
      </c>
      <c r="C515" s="8">
        <v>765</v>
      </c>
      <c r="D515" s="11" t="s">
        <v>7852</v>
      </c>
      <c r="E515" s="11" t="s">
        <v>44</v>
      </c>
      <c r="F515" s="11" t="s">
        <v>80</v>
      </c>
      <c r="G515" s="11" t="s">
        <v>83</v>
      </c>
      <c r="H515" s="11" t="s">
        <v>84</v>
      </c>
      <c r="I515" t="s">
        <v>3488</v>
      </c>
      <c r="J515" t="s">
        <v>6175</v>
      </c>
      <c r="M515" s="147" t="s">
        <v>4453</v>
      </c>
      <c r="N515" s="147" t="s">
        <v>4454</v>
      </c>
      <c r="P515" t="s">
        <v>6790</v>
      </c>
      <c r="R515" t="s">
        <v>153</v>
      </c>
      <c r="S515" s="8">
        <v>0</v>
      </c>
      <c r="T515" t="s">
        <v>7779</v>
      </c>
      <c r="U515" t="s">
        <v>7784</v>
      </c>
      <c r="V515" t="s">
        <v>153</v>
      </c>
    </row>
    <row r="516" spans="1:22" x14ac:dyDescent="0.25">
      <c r="A516" t="s">
        <v>8352</v>
      </c>
      <c r="B516" s="185">
        <v>23</v>
      </c>
      <c r="C516" s="8">
        <v>766</v>
      </c>
      <c r="D516" s="11" t="s">
        <v>7852</v>
      </c>
      <c r="E516" s="11" t="s">
        <v>44</v>
      </c>
      <c r="F516" s="11" t="s">
        <v>80</v>
      </c>
      <c r="G516" s="11" t="s">
        <v>83</v>
      </c>
      <c r="H516" s="11" t="s">
        <v>84</v>
      </c>
      <c r="I516" t="s">
        <v>3489</v>
      </c>
      <c r="J516" t="s">
        <v>6176</v>
      </c>
      <c r="M516" s="147" t="s">
        <v>4455</v>
      </c>
      <c r="N516" s="147" t="s">
        <v>4456</v>
      </c>
      <c r="P516" t="s">
        <v>6790</v>
      </c>
      <c r="R516" t="s">
        <v>153</v>
      </c>
      <c r="S516" s="8">
        <v>0</v>
      </c>
      <c r="T516" t="s">
        <v>7779</v>
      </c>
      <c r="U516" t="s">
        <v>7784</v>
      </c>
      <c r="V516" t="s">
        <v>153</v>
      </c>
    </row>
    <row r="517" spans="1:22" x14ac:dyDescent="0.25">
      <c r="A517" t="s">
        <v>8352</v>
      </c>
      <c r="B517" s="185">
        <v>24</v>
      </c>
      <c r="C517" s="8">
        <v>767</v>
      </c>
      <c r="D517" s="11" t="s">
        <v>7852</v>
      </c>
      <c r="E517" s="11" t="s">
        <v>44</v>
      </c>
      <c r="F517" s="11" t="s">
        <v>80</v>
      </c>
      <c r="G517" s="11" t="s">
        <v>83</v>
      </c>
      <c r="H517" s="11" t="s">
        <v>84</v>
      </c>
      <c r="I517" t="s">
        <v>3490</v>
      </c>
      <c r="J517" t="s">
        <v>6153</v>
      </c>
      <c r="M517" s="147" t="s">
        <v>4457</v>
      </c>
      <c r="N517" s="147" t="s">
        <v>4458</v>
      </c>
      <c r="P517" t="s">
        <v>6790</v>
      </c>
      <c r="R517" t="s">
        <v>153</v>
      </c>
      <c r="S517" s="8">
        <v>0</v>
      </c>
      <c r="T517" t="s">
        <v>7779</v>
      </c>
      <c r="U517" t="s">
        <v>7784</v>
      </c>
      <c r="V517" t="s">
        <v>153</v>
      </c>
    </row>
    <row r="518" spans="1:22" x14ac:dyDescent="0.25">
      <c r="A518" t="s">
        <v>8352</v>
      </c>
      <c r="B518" s="185">
        <v>25</v>
      </c>
      <c r="C518" s="8">
        <v>768</v>
      </c>
      <c r="D518" s="11" t="s">
        <v>7852</v>
      </c>
      <c r="E518" s="11" t="s">
        <v>44</v>
      </c>
      <c r="F518" s="11" t="s">
        <v>80</v>
      </c>
      <c r="G518" s="11" t="s">
        <v>83</v>
      </c>
      <c r="H518" s="11" t="s">
        <v>84</v>
      </c>
      <c r="I518" t="s">
        <v>3491</v>
      </c>
      <c r="J518" t="s">
        <v>6177</v>
      </c>
      <c r="M518" s="147" t="s">
        <v>4459</v>
      </c>
      <c r="N518" s="147" t="s">
        <v>4460</v>
      </c>
      <c r="P518" t="s">
        <v>6790</v>
      </c>
      <c r="R518" t="s">
        <v>153</v>
      </c>
      <c r="S518" s="8">
        <v>0</v>
      </c>
      <c r="T518" t="s">
        <v>7779</v>
      </c>
      <c r="U518" t="s">
        <v>7784</v>
      </c>
      <c r="V518" t="s">
        <v>153</v>
      </c>
    </row>
    <row r="519" spans="1:22" x14ac:dyDescent="0.25">
      <c r="A519" t="s">
        <v>8352</v>
      </c>
      <c r="B519" s="185">
        <v>26</v>
      </c>
      <c r="C519" s="8">
        <v>769</v>
      </c>
      <c r="D519" s="11" t="s">
        <v>7852</v>
      </c>
      <c r="E519" s="11" t="s">
        <v>44</v>
      </c>
      <c r="F519" s="11" t="s">
        <v>80</v>
      </c>
      <c r="G519" s="11" t="s">
        <v>83</v>
      </c>
      <c r="H519" s="11" t="s">
        <v>84</v>
      </c>
      <c r="I519" t="s">
        <v>3492</v>
      </c>
      <c r="J519" t="s">
        <v>6162</v>
      </c>
      <c r="M519" s="147" t="s">
        <v>4461</v>
      </c>
      <c r="N519" s="147" t="s">
        <v>4462</v>
      </c>
      <c r="P519" t="s">
        <v>6790</v>
      </c>
      <c r="R519" t="s">
        <v>153</v>
      </c>
      <c r="S519" s="8">
        <v>0</v>
      </c>
      <c r="T519" t="s">
        <v>7779</v>
      </c>
      <c r="U519" t="s">
        <v>7784</v>
      </c>
      <c r="V519" t="s">
        <v>153</v>
      </c>
    </row>
    <row r="520" spans="1:22" x14ac:dyDescent="0.25">
      <c r="A520" t="s">
        <v>8352</v>
      </c>
      <c r="B520" s="185">
        <v>27</v>
      </c>
      <c r="C520" s="8">
        <v>771</v>
      </c>
      <c r="D520" s="11" t="s">
        <v>7852</v>
      </c>
      <c r="E520" s="11" t="s">
        <v>44</v>
      </c>
      <c r="F520" s="11" t="s">
        <v>80</v>
      </c>
      <c r="G520" s="11" t="s">
        <v>83</v>
      </c>
      <c r="H520" s="11" t="s">
        <v>84</v>
      </c>
      <c r="I520" t="s">
        <v>3494</v>
      </c>
      <c r="J520" t="s">
        <v>6141</v>
      </c>
      <c r="M520" s="147" t="s">
        <v>4465</v>
      </c>
      <c r="N520" s="147" t="s">
        <v>4466</v>
      </c>
      <c r="P520" t="s">
        <v>6790</v>
      </c>
      <c r="R520" t="s">
        <v>153</v>
      </c>
      <c r="S520" s="8">
        <v>0</v>
      </c>
      <c r="T520" t="s">
        <v>7779</v>
      </c>
      <c r="U520" t="s">
        <v>7784</v>
      </c>
      <c r="V520" t="s">
        <v>153</v>
      </c>
    </row>
    <row r="521" spans="1:22" x14ac:dyDescent="0.25">
      <c r="A521" t="s">
        <v>8352</v>
      </c>
      <c r="B521" s="185">
        <v>28</v>
      </c>
      <c r="C521" s="8">
        <v>772</v>
      </c>
      <c r="D521" s="11" t="s">
        <v>7852</v>
      </c>
      <c r="E521" s="11" t="s">
        <v>44</v>
      </c>
      <c r="F521" s="11" t="s">
        <v>80</v>
      </c>
      <c r="G521" s="11" t="s">
        <v>83</v>
      </c>
      <c r="H521" s="11" t="s">
        <v>84</v>
      </c>
      <c r="I521" t="s">
        <v>3495</v>
      </c>
      <c r="J521" t="s">
        <v>6143</v>
      </c>
      <c r="M521" s="147" t="s">
        <v>4467</v>
      </c>
      <c r="N521" s="147" t="s">
        <v>4468</v>
      </c>
      <c r="P521" t="s">
        <v>6790</v>
      </c>
      <c r="R521" t="s">
        <v>153</v>
      </c>
      <c r="S521" s="8">
        <v>0</v>
      </c>
      <c r="T521" t="s">
        <v>7779</v>
      </c>
      <c r="U521" t="s">
        <v>7784</v>
      </c>
      <c r="V521" t="s">
        <v>153</v>
      </c>
    </row>
    <row r="522" spans="1:22" x14ac:dyDescent="0.25">
      <c r="A522" t="s">
        <v>8352</v>
      </c>
      <c r="B522" s="185">
        <v>29</v>
      </c>
      <c r="C522" s="8">
        <v>773</v>
      </c>
      <c r="D522" s="11" t="s">
        <v>7852</v>
      </c>
      <c r="E522" s="11" t="s">
        <v>44</v>
      </c>
      <c r="F522" s="11" t="s">
        <v>80</v>
      </c>
      <c r="G522" s="11" t="s">
        <v>83</v>
      </c>
      <c r="H522" s="11" t="s">
        <v>84</v>
      </c>
      <c r="I522" t="s">
        <v>3496</v>
      </c>
      <c r="J522" t="s">
        <v>6144</v>
      </c>
      <c r="M522" s="147" t="s">
        <v>4469</v>
      </c>
      <c r="N522" s="147" t="s">
        <v>4470</v>
      </c>
      <c r="P522" t="s">
        <v>6790</v>
      </c>
      <c r="R522" t="s">
        <v>153</v>
      </c>
      <c r="S522" s="8">
        <v>0</v>
      </c>
      <c r="T522" t="s">
        <v>7779</v>
      </c>
      <c r="U522" t="s">
        <v>7784</v>
      </c>
      <c r="V522" t="s">
        <v>153</v>
      </c>
    </row>
    <row r="523" spans="1:22" x14ac:dyDescent="0.25">
      <c r="A523" t="s">
        <v>8352</v>
      </c>
      <c r="B523" s="185">
        <v>30</v>
      </c>
      <c r="C523" s="8">
        <v>774</v>
      </c>
      <c r="D523" s="11" t="s">
        <v>7852</v>
      </c>
      <c r="E523" s="11" t="s">
        <v>44</v>
      </c>
      <c r="F523" s="11" t="s">
        <v>80</v>
      </c>
      <c r="G523" s="11" t="s">
        <v>83</v>
      </c>
      <c r="H523" s="11" t="s">
        <v>84</v>
      </c>
      <c r="I523" t="s">
        <v>3497</v>
      </c>
      <c r="J523" s="26" t="s">
        <v>6164</v>
      </c>
      <c r="M523" s="147" t="s">
        <v>4471</v>
      </c>
      <c r="N523" s="156" t="s">
        <v>4472</v>
      </c>
      <c r="P523" t="s">
        <v>6790</v>
      </c>
      <c r="R523" t="s">
        <v>153</v>
      </c>
      <c r="S523" s="8">
        <v>0</v>
      </c>
      <c r="T523" t="s">
        <v>7779</v>
      </c>
      <c r="U523" t="s">
        <v>7784</v>
      </c>
      <c r="V523" t="s">
        <v>153</v>
      </c>
    </row>
    <row r="524" spans="1:22" x14ac:dyDescent="0.25">
      <c r="A524" t="s">
        <v>8352</v>
      </c>
      <c r="B524" s="185">
        <v>31</v>
      </c>
      <c r="C524" s="8">
        <v>775</v>
      </c>
      <c r="D524" s="11" t="s">
        <v>7852</v>
      </c>
      <c r="E524" s="11" t="s">
        <v>44</v>
      </c>
      <c r="F524" s="11" t="s">
        <v>80</v>
      </c>
      <c r="G524" s="11" t="s">
        <v>83</v>
      </c>
      <c r="H524" s="11" t="s">
        <v>84</v>
      </c>
      <c r="I524" t="s">
        <v>3498</v>
      </c>
      <c r="J524" t="s">
        <v>6145</v>
      </c>
      <c r="M524" s="147" t="s">
        <v>4473</v>
      </c>
      <c r="N524" s="147" t="s">
        <v>4474</v>
      </c>
      <c r="P524" t="s">
        <v>6790</v>
      </c>
      <c r="R524" t="s">
        <v>153</v>
      </c>
      <c r="S524" s="8">
        <v>0</v>
      </c>
      <c r="T524" t="s">
        <v>7779</v>
      </c>
      <c r="U524" t="s">
        <v>7784</v>
      </c>
      <c r="V524" t="s">
        <v>153</v>
      </c>
    </row>
    <row r="525" spans="1:22" x14ac:dyDescent="0.25">
      <c r="A525" t="s">
        <v>8352</v>
      </c>
      <c r="B525" s="185">
        <v>32</v>
      </c>
      <c r="C525" s="8">
        <v>776</v>
      </c>
      <c r="D525" s="11" t="s">
        <v>7852</v>
      </c>
      <c r="E525" s="11" t="s">
        <v>44</v>
      </c>
      <c r="F525" s="11" t="s">
        <v>80</v>
      </c>
      <c r="G525" s="11" t="s">
        <v>83</v>
      </c>
      <c r="H525" s="11" t="s">
        <v>84</v>
      </c>
      <c r="I525" t="s">
        <v>3499</v>
      </c>
      <c r="J525" t="s">
        <v>6163</v>
      </c>
      <c r="M525" s="147" t="s">
        <v>4475</v>
      </c>
      <c r="N525" s="147" t="s">
        <v>4476</v>
      </c>
      <c r="P525" t="s">
        <v>6790</v>
      </c>
      <c r="R525" t="s">
        <v>153</v>
      </c>
      <c r="S525" s="8">
        <v>0</v>
      </c>
      <c r="T525" t="s">
        <v>7779</v>
      </c>
      <c r="U525" t="s">
        <v>7784</v>
      </c>
      <c r="V525" t="s">
        <v>153</v>
      </c>
    </row>
    <row r="526" spans="1:22" x14ac:dyDescent="0.25">
      <c r="A526" t="s">
        <v>8352</v>
      </c>
      <c r="B526" s="185">
        <v>33</v>
      </c>
      <c r="C526" s="8">
        <v>777</v>
      </c>
      <c r="D526" s="11" t="s">
        <v>7852</v>
      </c>
      <c r="E526" s="11" t="s">
        <v>44</v>
      </c>
      <c r="F526" s="11" t="s">
        <v>80</v>
      </c>
      <c r="G526" s="11" t="s">
        <v>83</v>
      </c>
      <c r="H526" s="11" t="s">
        <v>84</v>
      </c>
      <c r="I526" t="s">
        <v>3500</v>
      </c>
      <c r="J526" t="s">
        <v>6142</v>
      </c>
      <c r="M526" s="147" t="s">
        <v>4477</v>
      </c>
      <c r="N526" s="147" t="s">
        <v>4478</v>
      </c>
      <c r="P526" t="s">
        <v>6790</v>
      </c>
      <c r="R526" t="s">
        <v>153</v>
      </c>
      <c r="S526" s="8">
        <v>0</v>
      </c>
      <c r="T526" t="s">
        <v>7779</v>
      </c>
      <c r="U526" t="s">
        <v>7784</v>
      </c>
      <c r="V526" t="s">
        <v>153</v>
      </c>
    </row>
    <row r="527" spans="1:22" x14ac:dyDescent="0.25">
      <c r="A527" t="s">
        <v>8352</v>
      </c>
      <c r="B527" s="185">
        <v>34</v>
      </c>
      <c r="C527" s="8">
        <v>778</v>
      </c>
      <c r="D527" s="11" t="s">
        <v>7852</v>
      </c>
      <c r="E527" s="11" t="s">
        <v>44</v>
      </c>
      <c r="F527" s="11" t="s">
        <v>80</v>
      </c>
      <c r="G527" s="11" t="s">
        <v>83</v>
      </c>
      <c r="H527" s="11" t="s">
        <v>84</v>
      </c>
      <c r="I527" t="s">
        <v>3501</v>
      </c>
      <c r="J527" s="145" t="s">
        <v>6152</v>
      </c>
      <c r="M527" s="147" t="s">
        <v>4479</v>
      </c>
      <c r="N527" s="147" t="s">
        <v>4480</v>
      </c>
      <c r="P527" t="s">
        <v>6790</v>
      </c>
      <c r="R527" t="s">
        <v>153</v>
      </c>
      <c r="S527" s="8">
        <v>0</v>
      </c>
      <c r="T527" t="s">
        <v>7779</v>
      </c>
      <c r="U527" t="s">
        <v>7784</v>
      </c>
      <c r="V527" t="s">
        <v>153</v>
      </c>
    </row>
    <row r="528" spans="1:22" x14ac:dyDescent="0.25">
      <c r="A528" t="s">
        <v>8352</v>
      </c>
      <c r="B528" s="185">
        <v>35</v>
      </c>
      <c r="C528" s="8">
        <v>779</v>
      </c>
      <c r="D528" s="11" t="s">
        <v>7852</v>
      </c>
      <c r="E528" s="11" t="s">
        <v>44</v>
      </c>
      <c r="F528" s="11" t="s">
        <v>80</v>
      </c>
      <c r="G528" s="11" t="s">
        <v>83</v>
      </c>
      <c r="H528" s="11" t="s">
        <v>84</v>
      </c>
      <c r="I528" t="s">
        <v>3502</v>
      </c>
      <c r="J528" t="s">
        <v>6182</v>
      </c>
      <c r="M528" s="147" t="s">
        <v>4481</v>
      </c>
      <c r="N528" s="147" t="s">
        <v>4482</v>
      </c>
      <c r="P528" t="s">
        <v>6790</v>
      </c>
      <c r="R528" t="s">
        <v>153</v>
      </c>
      <c r="S528" s="8">
        <v>0</v>
      </c>
      <c r="T528" t="s">
        <v>7779</v>
      </c>
      <c r="U528" t="s">
        <v>7784</v>
      </c>
      <c r="V528" t="s">
        <v>153</v>
      </c>
    </row>
    <row r="529" spans="1:24" x14ac:dyDescent="0.25">
      <c r="A529" t="s">
        <v>8352</v>
      </c>
      <c r="B529" s="185">
        <v>36</v>
      </c>
      <c r="C529" s="8">
        <v>780</v>
      </c>
      <c r="D529" s="11" t="s">
        <v>7852</v>
      </c>
      <c r="E529" s="11" t="s">
        <v>44</v>
      </c>
      <c r="F529" s="11" t="s">
        <v>80</v>
      </c>
      <c r="G529" s="11" t="s">
        <v>83</v>
      </c>
      <c r="H529" s="11" t="s">
        <v>84</v>
      </c>
      <c r="I529" t="s">
        <v>3503</v>
      </c>
      <c r="J529" t="s">
        <v>6155</v>
      </c>
      <c r="M529" s="147" t="s">
        <v>4483</v>
      </c>
      <c r="N529" s="147" t="s">
        <v>4484</v>
      </c>
      <c r="P529" t="s">
        <v>6790</v>
      </c>
      <c r="R529" t="s">
        <v>153</v>
      </c>
      <c r="S529" s="8">
        <v>0</v>
      </c>
      <c r="T529" t="s">
        <v>7779</v>
      </c>
      <c r="U529" t="s">
        <v>7784</v>
      </c>
      <c r="V529" t="s">
        <v>153</v>
      </c>
    </row>
    <row r="530" spans="1:24" x14ac:dyDescent="0.25">
      <c r="A530" t="s">
        <v>8352</v>
      </c>
      <c r="B530" s="185">
        <v>37</v>
      </c>
      <c r="C530" s="8">
        <v>781</v>
      </c>
      <c r="D530" s="11" t="s">
        <v>7852</v>
      </c>
      <c r="E530" s="11" t="s">
        <v>44</v>
      </c>
      <c r="F530" s="11" t="s">
        <v>80</v>
      </c>
      <c r="G530" s="11" t="s">
        <v>83</v>
      </c>
      <c r="H530" s="11" t="s">
        <v>84</v>
      </c>
      <c r="I530" t="s">
        <v>3504</v>
      </c>
      <c r="J530" t="s">
        <v>6154</v>
      </c>
      <c r="M530" s="147" t="s">
        <v>4485</v>
      </c>
      <c r="N530" s="147" t="s">
        <v>4486</v>
      </c>
      <c r="P530" t="s">
        <v>6790</v>
      </c>
      <c r="R530" t="s">
        <v>153</v>
      </c>
      <c r="S530" s="8">
        <v>0</v>
      </c>
      <c r="T530" t="s">
        <v>7779</v>
      </c>
      <c r="U530" t="s">
        <v>7784</v>
      </c>
      <c r="V530" t="s">
        <v>153</v>
      </c>
    </row>
    <row r="531" spans="1:24" x14ac:dyDescent="0.25">
      <c r="A531" t="s">
        <v>8352</v>
      </c>
      <c r="B531" s="185">
        <v>38</v>
      </c>
      <c r="C531" s="8">
        <v>782</v>
      </c>
      <c r="D531" s="11" t="s">
        <v>7852</v>
      </c>
      <c r="E531" s="11" t="s">
        <v>44</v>
      </c>
      <c r="F531" s="11" t="s">
        <v>80</v>
      </c>
      <c r="G531" s="11" t="s">
        <v>83</v>
      </c>
      <c r="H531" s="11" t="s">
        <v>84</v>
      </c>
      <c r="I531" t="s">
        <v>3505</v>
      </c>
      <c r="J531" t="s">
        <v>6168</v>
      </c>
      <c r="M531" s="147" t="s">
        <v>4487</v>
      </c>
      <c r="N531" s="147" t="s">
        <v>4488</v>
      </c>
      <c r="P531" t="s">
        <v>6790</v>
      </c>
      <c r="R531" t="s">
        <v>153</v>
      </c>
      <c r="S531" s="8">
        <v>0</v>
      </c>
      <c r="T531" t="s">
        <v>7779</v>
      </c>
      <c r="U531" t="s">
        <v>7784</v>
      </c>
      <c r="V531" t="s">
        <v>153</v>
      </c>
    </row>
    <row r="532" spans="1:24" x14ac:dyDescent="0.25">
      <c r="A532" t="s">
        <v>8352</v>
      </c>
      <c r="B532" s="185">
        <v>39</v>
      </c>
      <c r="C532" s="8">
        <v>783</v>
      </c>
      <c r="D532" s="11" t="s">
        <v>7852</v>
      </c>
      <c r="E532" s="11" t="s">
        <v>44</v>
      </c>
      <c r="F532" s="11" t="s">
        <v>80</v>
      </c>
      <c r="G532" s="11" t="s">
        <v>83</v>
      </c>
      <c r="H532" s="11" t="s">
        <v>84</v>
      </c>
      <c r="I532" t="s">
        <v>3506</v>
      </c>
      <c r="J532" t="s">
        <v>6169</v>
      </c>
      <c r="M532" s="147" t="s">
        <v>4489</v>
      </c>
      <c r="N532" s="147" t="s">
        <v>4490</v>
      </c>
      <c r="P532" t="s">
        <v>6790</v>
      </c>
      <c r="R532" t="s">
        <v>153</v>
      </c>
      <c r="S532" s="8">
        <v>0</v>
      </c>
      <c r="T532" t="s">
        <v>7779</v>
      </c>
      <c r="U532" t="s">
        <v>7784</v>
      </c>
      <c r="V532" t="s">
        <v>153</v>
      </c>
    </row>
    <row r="533" spans="1:24" x14ac:dyDescent="0.25">
      <c r="A533" t="s">
        <v>8352</v>
      </c>
      <c r="B533" s="185">
        <v>40</v>
      </c>
      <c r="C533" s="8">
        <v>784</v>
      </c>
      <c r="D533" s="11" t="s">
        <v>7852</v>
      </c>
      <c r="E533" s="11" t="s">
        <v>44</v>
      </c>
      <c r="F533" s="11" t="s">
        <v>80</v>
      </c>
      <c r="G533" s="11" t="s">
        <v>83</v>
      </c>
      <c r="H533" s="11" t="s">
        <v>84</v>
      </c>
      <c r="I533" t="s">
        <v>3507</v>
      </c>
      <c r="J533" t="s">
        <v>6170</v>
      </c>
      <c r="M533" s="147" t="s">
        <v>4491</v>
      </c>
      <c r="N533" s="147" t="s">
        <v>4492</v>
      </c>
      <c r="P533" t="s">
        <v>6790</v>
      </c>
      <c r="R533" t="s">
        <v>153</v>
      </c>
      <c r="S533" s="8">
        <v>0</v>
      </c>
      <c r="T533" t="s">
        <v>7779</v>
      </c>
      <c r="U533" t="s">
        <v>7784</v>
      </c>
      <c r="V533" t="s">
        <v>153</v>
      </c>
    </row>
    <row r="534" spans="1:24" x14ac:dyDescent="0.25">
      <c r="A534" t="s">
        <v>8352</v>
      </c>
      <c r="B534" s="185">
        <v>41</v>
      </c>
      <c r="C534" s="8">
        <v>785</v>
      </c>
      <c r="D534" s="11" t="s">
        <v>7852</v>
      </c>
      <c r="E534" s="11" t="s">
        <v>44</v>
      </c>
      <c r="F534" s="11" t="s">
        <v>80</v>
      </c>
      <c r="G534" s="11" t="s">
        <v>83</v>
      </c>
      <c r="H534" s="11" t="s">
        <v>84</v>
      </c>
      <c r="I534" t="s">
        <v>3508</v>
      </c>
      <c r="J534" t="s">
        <v>6171</v>
      </c>
      <c r="M534" s="147" t="s">
        <v>4493</v>
      </c>
      <c r="N534" s="147" t="s">
        <v>4494</v>
      </c>
      <c r="P534" t="s">
        <v>6790</v>
      </c>
      <c r="R534" t="s">
        <v>153</v>
      </c>
      <c r="S534" s="8">
        <v>0</v>
      </c>
      <c r="T534" t="s">
        <v>7779</v>
      </c>
      <c r="U534" t="s">
        <v>7784</v>
      </c>
      <c r="V534" t="s">
        <v>153</v>
      </c>
    </row>
    <row r="535" spans="1:24" x14ac:dyDescent="0.25">
      <c r="A535" t="s">
        <v>8352</v>
      </c>
      <c r="B535" s="185">
        <v>42</v>
      </c>
      <c r="C535" s="8">
        <v>786</v>
      </c>
      <c r="D535" s="11" t="s">
        <v>7852</v>
      </c>
      <c r="E535" s="11" t="s">
        <v>44</v>
      </c>
      <c r="F535" s="11" t="s">
        <v>80</v>
      </c>
      <c r="G535" s="11" t="s">
        <v>83</v>
      </c>
      <c r="H535" s="11" t="s">
        <v>84</v>
      </c>
      <c r="I535" t="s">
        <v>3509</v>
      </c>
      <c r="J535" t="s">
        <v>6172</v>
      </c>
      <c r="M535" s="147" t="s">
        <v>4495</v>
      </c>
      <c r="N535" s="147" t="s">
        <v>4496</v>
      </c>
      <c r="P535" t="s">
        <v>6790</v>
      </c>
      <c r="R535" t="s">
        <v>153</v>
      </c>
      <c r="S535" s="8">
        <v>0</v>
      </c>
      <c r="T535" t="s">
        <v>7779</v>
      </c>
      <c r="U535" t="s">
        <v>7784</v>
      </c>
      <c r="V535" t="s">
        <v>153</v>
      </c>
    </row>
    <row r="536" spans="1:24" x14ac:dyDescent="0.25">
      <c r="A536" t="s">
        <v>8352</v>
      </c>
      <c r="B536" s="185">
        <v>43</v>
      </c>
      <c r="C536" s="8">
        <v>787</v>
      </c>
      <c r="D536" s="11" t="s">
        <v>7852</v>
      </c>
      <c r="E536" s="11" t="s">
        <v>44</v>
      </c>
      <c r="F536" s="11" t="s">
        <v>80</v>
      </c>
      <c r="G536" s="11" t="s">
        <v>83</v>
      </c>
      <c r="H536" s="11" t="s">
        <v>84</v>
      </c>
      <c r="I536" t="s">
        <v>3510</v>
      </c>
      <c r="J536" t="s">
        <v>6157</v>
      </c>
      <c r="M536" s="147" t="s">
        <v>4497</v>
      </c>
      <c r="N536" s="147" t="s">
        <v>4498</v>
      </c>
      <c r="P536" t="s">
        <v>6790</v>
      </c>
      <c r="R536" t="s">
        <v>153</v>
      </c>
      <c r="S536" s="8">
        <v>0</v>
      </c>
      <c r="T536" t="s">
        <v>7779</v>
      </c>
      <c r="U536" t="s">
        <v>7784</v>
      </c>
      <c r="V536" t="s">
        <v>153</v>
      </c>
    </row>
    <row r="537" spans="1:24" x14ac:dyDescent="0.25">
      <c r="A537" t="s">
        <v>8352</v>
      </c>
      <c r="B537" s="185">
        <v>44</v>
      </c>
      <c r="C537" s="8">
        <v>790</v>
      </c>
      <c r="D537" s="11" t="s">
        <v>7852</v>
      </c>
      <c r="E537" s="11" t="s">
        <v>44</v>
      </c>
      <c r="F537" s="11" t="s">
        <v>80</v>
      </c>
      <c r="G537" s="11" t="s">
        <v>83</v>
      </c>
      <c r="H537" s="11" t="s">
        <v>84</v>
      </c>
      <c r="I537" t="s">
        <v>3405</v>
      </c>
      <c r="J537" t="s">
        <v>5865</v>
      </c>
      <c r="M537" s="164" t="s">
        <v>4503</v>
      </c>
      <c r="N537" s="164" t="s">
        <v>4504</v>
      </c>
      <c r="P537" t="s">
        <v>6790</v>
      </c>
      <c r="R537" t="s">
        <v>6770</v>
      </c>
      <c r="S537" s="8">
        <v>0</v>
      </c>
      <c r="T537" t="s">
        <v>7779</v>
      </c>
      <c r="U537" t="s">
        <v>7784</v>
      </c>
      <c r="V537" t="s">
        <v>6773</v>
      </c>
    </row>
    <row r="538" spans="1:24" x14ac:dyDescent="0.25">
      <c r="A538" s="140" t="s">
        <v>8353</v>
      </c>
      <c r="B538" s="294">
        <v>0</v>
      </c>
      <c r="C538" s="176">
        <v>0</v>
      </c>
      <c r="D538" s="152"/>
      <c r="E538" s="152"/>
      <c r="F538" s="152"/>
      <c r="G538" s="152"/>
      <c r="H538" s="152"/>
      <c r="I538" s="154" t="s">
        <v>8361</v>
      </c>
      <c r="J538" s="168" t="s">
        <v>1859</v>
      </c>
      <c r="K538" s="153" t="s">
        <v>1667</v>
      </c>
      <c r="L538" s="154" t="s">
        <v>6971</v>
      </c>
      <c r="M538" s="154" t="s">
        <v>8339</v>
      </c>
      <c r="N538" s="154" t="s">
        <v>8348</v>
      </c>
      <c r="O538" s="154" t="s">
        <v>1848</v>
      </c>
      <c r="P538" s="168" t="s">
        <v>6790</v>
      </c>
      <c r="Q538" s="168"/>
      <c r="R538" s="154" t="s">
        <v>6770</v>
      </c>
      <c r="S538" s="169" t="s">
        <v>7778</v>
      </c>
      <c r="T538" s="168" t="s">
        <v>7780</v>
      </c>
      <c r="U538" s="168" t="s">
        <v>7783</v>
      </c>
      <c r="V538" s="140" t="s">
        <v>100</v>
      </c>
      <c r="W538" s="140"/>
      <c r="X538" s="140"/>
    </row>
    <row r="539" spans="1:24" x14ac:dyDescent="0.25">
      <c r="A539" s="140" t="s">
        <v>8353</v>
      </c>
      <c r="B539" s="294">
        <v>1</v>
      </c>
      <c r="C539" s="176">
        <v>0</v>
      </c>
      <c r="D539" s="152"/>
      <c r="E539" s="152"/>
      <c r="F539" s="152"/>
      <c r="G539" s="152"/>
      <c r="H539" s="152"/>
      <c r="I539" s="154" t="s">
        <v>8505</v>
      </c>
      <c r="J539" s="168" t="s">
        <v>8477</v>
      </c>
      <c r="K539" s="153" t="s">
        <v>1667</v>
      </c>
      <c r="L539" s="154" t="s">
        <v>6971</v>
      </c>
      <c r="M539" s="154" t="s">
        <v>8466</v>
      </c>
      <c r="N539" s="154" t="s">
        <v>8465</v>
      </c>
      <c r="O539" s="154" t="s">
        <v>1848</v>
      </c>
      <c r="P539" s="168" t="s">
        <v>6790</v>
      </c>
      <c r="Q539" s="168"/>
      <c r="R539" s="154" t="s">
        <v>91</v>
      </c>
      <c r="S539" s="169" t="s">
        <v>7778</v>
      </c>
      <c r="T539" s="168" t="s">
        <v>7780</v>
      </c>
      <c r="U539" s="168" t="s">
        <v>7783</v>
      </c>
      <c r="V539" s="140" t="s">
        <v>91</v>
      </c>
      <c r="W539" s="140"/>
      <c r="X539" s="140"/>
    </row>
    <row r="540" spans="1:24" x14ac:dyDescent="0.25">
      <c r="A540" t="s">
        <v>8353</v>
      </c>
      <c r="B540" s="185">
        <v>5</v>
      </c>
      <c r="C540" s="8">
        <v>797</v>
      </c>
      <c r="D540" s="11" t="s">
        <v>7854</v>
      </c>
      <c r="E540" s="11" t="s">
        <v>44</v>
      </c>
      <c r="F540" s="11" t="s">
        <v>80</v>
      </c>
      <c r="G540" s="11" t="s">
        <v>83</v>
      </c>
      <c r="H540" s="11" t="s">
        <v>86</v>
      </c>
      <c r="I540" s="145" t="s">
        <v>265</v>
      </c>
      <c r="J540" s="145" t="s">
        <v>2865</v>
      </c>
      <c r="K540" s="147"/>
      <c r="L540" s="145" t="s">
        <v>1759</v>
      </c>
      <c r="M540" s="145" t="s">
        <v>477</v>
      </c>
      <c r="N540" s="145" t="s">
        <v>478</v>
      </c>
      <c r="O540" s="145" t="s">
        <v>1933</v>
      </c>
      <c r="P540" s="19" t="s">
        <v>6790</v>
      </c>
      <c r="Q540" s="19"/>
      <c r="R540" s="145" t="s">
        <v>6769</v>
      </c>
      <c r="S540" s="146">
        <v>0</v>
      </c>
      <c r="T540" s="19" t="s">
        <v>7779</v>
      </c>
      <c r="U540" s="19" t="s">
        <v>7784</v>
      </c>
      <c r="V540" t="s">
        <v>163</v>
      </c>
    </row>
    <row r="541" spans="1:24" x14ac:dyDescent="0.25">
      <c r="A541" t="s">
        <v>8353</v>
      </c>
      <c r="B541" s="185">
        <v>6</v>
      </c>
      <c r="C541" s="8">
        <v>792</v>
      </c>
      <c r="D541" s="11" t="s">
        <v>7854</v>
      </c>
      <c r="E541" s="11" t="s">
        <v>44</v>
      </c>
      <c r="F541" s="11" t="s">
        <v>80</v>
      </c>
      <c r="G541" s="11" t="s">
        <v>83</v>
      </c>
      <c r="H541" s="11" t="s">
        <v>86</v>
      </c>
      <c r="I541" s="145" t="s">
        <v>264</v>
      </c>
      <c r="J541" s="145" t="s">
        <v>6320</v>
      </c>
      <c r="K541" s="147"/>
      <c r="L541" s="145" t="s">
        <v>1813</v>
      </c>
      <c r="M541" s="145" t="s">
        <v>475</v>
      </c>
      <c r="N541" s="145" t="s">
        <v>476</v>
      </c>
      <c r="O541" s="145" t="s">
        <v>2009</v>
      </c>
      <c r="P541" s="19" t="s">
        <v>6790</v>
      </c>
      <c r="Q541" s="19"/>
      <c r="R541" s="147" t="s">
        <v>6769</v>
      </c>
      <c r="S541" s="161">
        <v>0</v>
      </c>
      <c r="T541" s="147" t="s">
        <v>7779</v>
      </c>
      <c r="U541" s="147" t="s">
        <v>7784</v>
      </c>
      <c r="V541" t="s">
        <v>262</v>
      </c>
    </row>
    <row r="542" spans="1:24" x14ac:dyDescent="0.25">
      <c r="A542" t="s">
        <v>8353</v>
      </c>
      <c r="B542" s="185">
        <v>7</v>
      </c>
      <c r="C542" s="8">
        <v>791</v>
      </c>
      <c r="D542" s="11" t="s">
        <v>7854</v>
      </c>
      <c r="E542" s="11" t="s">
        <v>44</v>
      </c>
      <c r="F542" s="11" t="s">
        <v>80</v>
      </c>
      <c r="G542" s="11" t="s">
        <v>83</v>
      </c>
      <c r="H542" s="11" t="s">
        <v>86</v>
      </c>
      <c r="I542" s="145" t="s">
        <v>263</v>
      </c>
      <c r="J542" s="145" t="s">
        <v>1593</v>
      </c>
      <c r="K542" s="147"/>
      <c r="L542" s="145" t="s">
        <v>1812</v>
      </c>
      <c r="M542" s="145" t="s">
        <v>473</v>
      </c>
      <c r="N542" s="145" t="s">
        <v>474</v>
      </c>
      <c r="O542" s="145" t="s">
        <v>2008</v>
      </c>
      <c r="P542" s="19" t="s">
        <v>6790</v>
      </c>
      <c r="Q542" s="19"/>
      <c r="R542" s="147" t="s">
        <v>6769</v>
      </c>
      <c r="S542" s="161">
        <v>0</v>
      </c>
      <c r="T542" s="147" t="s">
        <v>7779</v>
      </c>
      <c r="U542" s="147" t="s">
        <v>7784</v>
      </c>
      <c r="V542" t="s">
        <v>262</v>
      </c>
    </row>
    <row r="543" spans="1:24" x14ac:dyDescent="0.25">
      <c r="A543" t="s">
        <v>8353</v>
      </c>
      <c r="B543" s="185">
        <v>8</v>
      </c>
      <c r="C543" s="8">
        <v>793</v>
      </c>
      <c r="D543" s="11" t="s">
        <v>7854</v>
      </c>
      <c r="E543" s="11" t="s">
        <v>44</v>
      </c>
      <c r="F543" s="11" t="s">
        <v>80</v>
      </c>
      <c r="G543" s="11" t="s">
        <v>83</v>
      </c>
      <c r="H543" s="11" t="s">
        <v>86</v>
      </c>
      <c r="I543" t="s">
        <v>3513</v>
      </c>
      <c r="J543" t="s">
        <v>6191</v>
      </c>
      <c r="M543" s="147" t="s">
        <v>4505</v>
      </c>
      <c r="N543" s="147" t="s">
        <v>4506</v>
      </c>
      <c r="P543" t="s">
        <v>6790</v>
      </c>
      <c r="R543" s="147" t="s">
        <v>6769</v>
      </c>
      <c r="S543" s="161">
        <v>0</v>
      </c>
      <c r="T543" s="147" t="s">
        <v>7779</v>
      </c>
      <c r="U543" s="147" t="s">
        <v>7784</v>
      </c>
      <c r="V543" t="s">
        <v>262</v>
      </c>
    </row>
    <row r="544" spans="1:24" x14ac:dyDescent="0.25">
      <c r="A544" t="s">
        <v>8353</v>
      </c>
      <c r="B544" s="185">
        <v>9</v>
      </c>
      <c r="C544" s="8">
        <v>794</v>
      </c>
      <c r="D544" s="11" t="s">
        <v>7854</v>
      </c>
      <c r="E544" s="11" t="s">
        <v>44</v>
      </c>
      <c r="F544" s="11" t="s">
        <v>80</v>
      </c>
      <c r="G544" s="11" t="s">
        <v>83</v>
      </c>
      <c r="H544" s="11" t="s">
        <v>86</v>
      </c>
      <c r="I544" t="s">
        <v>3514</v>
      </c>
      <c r="J544" t="s">
        <v>6190</v>
      </c>
      <c r="M544" s="147" t="s">
        <v>4507</v>
      </c>
      <c r="N544" s="147" t="s">
        <v>4508</v>
      </c>
      <c r="P544" t="s">
        <v>6790</v>
      </c>
      <c r="R544" s="147" t="s">
        <v>6769</v>
      </c>
      <c r="S544" s="161">
        <v>0</v>
      </c>
      <c r="T544" s="147" t="s">
        <v>7779</v>
      </c>
      <c r="U544" s="147" t="s">
        <v>7784</v>
      </c>
      <c r="V544" t="s">
        <v>262</v>
      </c>
    </row>
    <row r="545" spans="1:24" x14ac:dyDescent="0.25">
      <c r="A545" t="s">
        <v>8353</v>
      </c>
      <c r="B545" s="185">
        <v>10</v>
      </c>
      <c r="C545" s="8">
        <v>795</v>
      </c>
      <c r="D545" s="11" t="s">
        <v>7854</v>
      </c>
      <c r="E545" s="11" t="s">
        <v>44</v>
      </c>
      <c r="F545" s="11" t="s">
        <v>80</v>
      </c>
      <c r="G545" s="11" t="s">
        <v>83</v>
      </c>
      <c r="H545" s="11" t="s">
        <v>86</v>
      </c>
      <c r="I545" t="s">
        <v>3515</v>
      </c>
      <c r="J545" t="s">
        <v>6189</v>
      </c>
      <c r="M545" s="147" t="s">
        <v>4509</v>
      </c>
      <c r="N545" s="147" t="s">
        <v>4510</v>
      </c>
      <c r="P545" t="s">
        <v>6790</v>
      </c>
      <c r="R545" s="145" t="s">
        <v>6769</v>
      </c>
      <c r="S545" s="146">
        <v>0</v>
      </c>
      <c r="T545" s="19" t="s">
        <v>7779</v>
      </c>
      <c r="U545" s="19" t="s">
        <v>7784</v>
      </c>
      <c r="V545" t="s">
        <v>163</v>
      </c>
    </row>
    <row r="546" spans="1:24" x14ac:dyDescent="0.25">
      <c r="A546" t="s">
        <v>8353</v>
      </c>
      <c r="B546" s="185">
        <v>11</v>
      </c>
      <c r="C546" s="8">
        <v>796</v>
      </c>
      <c r="D546" s="11" t="s">
        <v>7854</v>
      </c>
      <c r="E546" s="11" t="s">
        <v>44</v>
      </c>
      <c r="F546" s="11" t="s">
        <v>80</v>
      </c>
      <c r="G546" s="11" t="s">
        <v>83</v>
      </c>
      <c r="H546" s="11" t="s">
        <v>86</v>
      </c>
      <c r="I546" t="s">
        <v>3516</v>
      </c>
      <c r="J546" t="s">
        <v>6188</v>
      </c>
      <c r="M546" s="147" t="s">
        <v>4511</v>
      </c>
      <c r="N546" s="147" t="s">
        <v>4512</v>
      </c>
      <c r="P546" t="s">
        <v>6790</v>
      </c>
      <c r="R546" s="145" t="s">
        <v>6769</v>
      </c>
      <c r="S546" s="146">
        <v>0</v>
      </c>
      <c r="T546" s="19" t="s">
        <v>7779</v>
      </c>
      <c r="U546" s="19" t="s">
        <v>7784</v>
      </c>
      <c r="V546" t="s">
        <v>163</v>
      </c>
    </row>
    <row r="547" spans="1:24" x14ac:dyDescent="0.25">
      <c r="A547" t="s">
        <v>8353</v>
      </c>
      <c r="B547" s="185">
        <v>12</v>
      </c>
      <c r="C547" s="8">
        <v>798</v>
      </c>
      <c r="D547" s="11" t="s">
        <v>7854</v>
      </c>
      <c r="E547" s="11" t="s">
        <v>44</v>
      </c>
      <c r="F547" s="11" t="s">
        <v>80</v>
      </c>
      <c r="G547" s="11" t="s">
        <v>83</v>
      </c>
      <c r="H547" s="11" t="s">
        <v>86</v>
      </c>
      <c r="I547" t="s">
        <v>3517</v>
      </c>
      <c r="J547" t="s">
        <v>4514</v>
      </c>
      <c r="M547" s="147" t="s">
        <v>4513</v>
      </c>
      <c r="N547" s="147" t="s">
        <v>4514</v>
      </c>
      <c r="P547" t="s">
        <v>6790</v>
      </c>
      <c r="R547" s="147" t="s">
        <v>6769</v>
      </c>
      <c r="S547" s="161">
        <v>0</v>
      </c>
      <c r="T547" s="147" t="s">
        <v>7779</v>
      </c>
      <c r="U547" s="147" t="s">
        <v>7784</v>
      </c>
      <c r="V547" t="s">
        <v>266</v>
      </c>
    </row>
    <row r="548" spans="1:24" x14ac:dyDescent="0.25">
      <c r="A548" t="s">
        <v>8353</v>
      </c>
      <c r="B548" s="185">
        <v>13</v>
      </c>
      <c r="C548" s="8">
        <v>799</v>
      </c>
      <c r="D548" s="11" t="s">
        <v>7854</v>
      </c>
      <c r="E548" s="11" t="s">
        <v>44</v>
      </c>
      <c r="F548" s="11" t="s">
        <v>80</v>
      </c>
      <c r="G548" s="11" t="s">
        <v>83</v>
      </c>
      <c r="H548" s="11" t="s">
        <v>86</v>
      </c>
      <c r="I548" t="s">
        <v>3518</v>
      </c>
      <c r="J548" t="s">
        <v>6212</v>
      </c>
      <c r="M548" s="147" t="s">
        <v>4515</v>
      </c>
      <c r="N548" s="147" t="s">
        <v>4516</v>
      </c>
      <c r="P548" t="s">
        <v>6790</v>
      </c>
      <c r="R548" s="147" t="s">
        <v>6769</v>
      </c>
      <c r="S548" s="161">
        <v>0</v>
      </c>
      <c r="T548" s="147" t="s">
        <v>7779</v>
      </c>
      <c r="U548" s="147" t="s">
        <v>7784</v>
      </c>
      <c r="V548" t="s">
        <v>195</v>
      </c>
    </row>
    <row r="549" spans="1:24" x14ac:dyDescent="0.25">
      <c r="A549" t="s">
        <v>8353</v>
      </c>
      <c r="B549" s="185">
        <v>14</v>
      </c>
      <c r="C549" s="8">
        <v>800</v>
      </c>
      <c r="D549" s="11" t="s">
        <v>7854</v>
      </c>
      <c r="E549" s="11" t="s">
        <v>44</v>
      </c>
      <c r="F549" s="11" t="s">
        <v>80</v>
      </c>
      <c r="G549" s="11" t="s">
        <v>83</v>
      </c>
      <c r="H549" s="11" t="s">
        <v>86</v>
      </c>
      <c r="I549" t="s">
        <v>3519</v>
      </c>
      <c r="J549" t="s">
        <v>6213</v>
      </c>
      <c r="M549" s="147" t="s">
        <v>4517</v>
      </c>
      <c r="N549" s="147" t="s">
        <v>4518</v>
      </c>
      <c r="P549" t="s">
        <v>6790</v>
      </c>
      <c r="R549" s="147" t="s">
        <v>6769</v>
      </c>
      <c r="S549" s="161">
        <v>0</v>
      </c>
      <c r="T549" s="147" t="s">
        <v>7779</v>
      </c>
      <c r="U549" s="147" t="s">
        <v>7784</v>
      </c>
      <c r="V549" t="s">
        <v>195</v>
      </c>
    </row>
    <row r="550" spans="1:24" x14ac:dyDescent="0.25">
      <c r="A550" t="s">
        <v>8353</v>
      </c>
      <c r="B550" s="185">
        <v>15</v>
      </c>
      <c r="C550" s="8">
        <v>801</v>
      </c>
      <c r="D550" s="11" t="s">
        <v>7854</v>
      </c>
      <c r="E550" s="11" t="s">
        <v>44</v>
      </c>
      <c r="F550" s="11" t="s">
        <v>80</v>
      </c>
      <c r="G550" s="11" t="s">
        <v>83</v>
      </c>
      <c r="H550" s="11" t="s">
        <v>86</v>
      </c>
      <c r="I550" t="s">
        <v>3520</v>
      </c>
      <c r="J550" t="s">
        <v>6214</v>
      </c>
      <c r="M550" s="147" t="s">
        <v>4519</v>
      </c>
      <c r="N550" s="147" t="s">
        <v>4520</v>
      </c>
      <c r="P550" t="s">
        <v>6790</v>
      </c>
      <c r="R550" s="147" t="s">
        <v>6769</v>
      </c>
      <c r="S550" s="161">
        <v>0</v>
      </c>
      <c r="T550" s="147" t="s">
        <v>7779</v>
      </c>
      <c r="U550" s="147" t="s">
        <v>7784</v>
      </c>
      <c r="V550" t="s">
        <v>195</v>
      </c>
    </row>
    <row r="551" spans="1:24" x14ac:dyDescent="0.25">
      <c r="A551" t="s">
        <v>8353</v>
      </c>
      <c r="B551" s="185">
        <v>16</v>
      </c>
      <c r="C551" s="8">
        <v>802</v>
      </c>
      <c r="D551" s="11" t="s">
        <v>7854</v>
      </c>
      <c r="E551" s="11" t="s">
        <v>44</v>
      </c>
      <c r="F551" s="11" t="s">
        <v>80</v>
      </c>
      <c r="G551" s="11" t="s">
        <v>83</v>
      </c>
      <c r="H551" s="11" t="s">
        <v>86</v>
      </c>
      <c r="I551" t="s">
        <v>3521</v>
      </c>
      <c r="J551" t="s">
        <v>6209</v>
      </c>
      <c r="M551" s="147" t="s">
        <v>4521</v>
      </c>
      <c r="N551" s="147" t="s">
        <v>4522</v>
      </c>
      <c r="P551" t="s">
        <v>6790</v>
      </c>
      <c r="R551" s="147" t="s">
        <v>6769</v>
      </c>
      <c r="S551" s="161">
        <v>0</v>
      </c>
      <c r="T551" s="147" t="s">
        <v>7779</v>
      </c>
      <c r="U551" s="147" t="s">
        <v>7784</v>
      </c>
      <c r="V551" t="s">
        <v>195</v>
      </c>
    </row>
    <row r="552" spans="1:24" x14ac:dyDescent="0.25">
      <c r="A552" t="s">
        <v>8353</v>
      </c>
      <c r="B552" s="185">
        <v>17</v>
      </c>
      <c r="C552" s="8">
        <v>803</v>
      </c>
      <c r="D552" s="11" t="s">
        <v>7854</v>
      </c>
      <c r="E552" s="11" t="s">
        <v>44</v>
      </c>
      <c r="F552" s="11" t="s">
        <v>80</v>
      </c>
      <c r="G552" s="11" t="s">
        <v>83</v>
      </c>
      <c r="H552" s="11" t="s">
        <v>86</v>
      </c>
      <c r="I552" t="s">
        <v>3522</v>
      </c>
      <c r="J552" t="s">
        <v>6312</v>
      </c>
      <c r="M552" s="147" t="s">
        <v>4523</v>
      </c>
      <c r="N552" s="147" t="s">
        <v>4524</v>
      </c>
      <c r="P552" t="s">
        <v>6790</v>
      </c>
      <c r="R552" s="147" t="s">
        <v>6769</v>
      </c>
      <c r="S552" s="161">
        <v>0</v>
      </c>
      <c r="T552" s="147" t="s">
        <v>7779</v>
      </c>
      <c r="U552" s="147" t="s">
        <v>7784</v>
      </c>
      <c r="V552" t="s">
        <v>195</v>
      </c>
      <c r="X552" t="s">
        <v>7788</v>
      </c>
    </row>
    <row r="553" spans="1:24" x14ac:dyDescent="0.25">
      <c r="A553" t="s">
        <v>8353</v>
      </c>
      <c r="B553" s="185">
        <v>18</v>
      </c>
      <c r="C553" s="8">
        <v>804</v>
      </c>
      <c r="D553" s="11" t="s">
        <v>7854</v>
      </c>
      <c r="E553" s="11" t="s">
        <v>44</v>
      </c>
      <c r="F553" s="11" t="s">
        <v>80</v>
      </c>
      <c r="G553" s="11" t="s">
        <v>83</v>
      </c>
      <c r="H553" s="11" t="s">
        <v>86</v>
      </c>
      <c r="I553" t="s">
        <v>3523</v>
      </c>
      <c r="J553" t="s">
        <v>6315</v>
      </c>
      <c r="M553" s="147" t="s">
        <v>4525</v>
      </c>
      <c r="N553" s="147" t="s">
        <v>4526</v>
      </c>
      <c r="P553" t="s">
        <v>6790</v>
      </c>
      <c r="R553" s="147" t="s">
        <v>6769</v>
      </c>
      <c r="S553" s="161">
        <v>0</v>
      </c>
      <c r="T553" s="147" t="s">
        <v>7779</v>
      </c>
      <c r="U553" s="147" t="s">
        <v>7784</v>
      </c>
      <c r="V553" t="s">
        <v>195</v>
      </c>
    </row>
    <row r="554" spans="1:24" x14ac:dyDescent="0.25">
      <c r="A554" t="s">
        <v>8353</v>
      </c>
      <c r="B554" s="185">
        <v>19</v>
      </c>
      <c r="C554" s="8">
        <v>805</v>
      </c>
      <c r="D554" s="11" t="s">
        <v>7854</v>
      </c>
      <c r="E554" s="11" t="s">
        <v>44</v>
      </c>
      <c r="F554" s="11" t="s">
        <v>80</v>
      </c>
      <c r="G554" s="11" t="s">
        <v>83</v>
      </c>
      <c r="H554" s="11" t="s">
        <v>86</v>
      </c>
      <c r="I554" t="s">
        <v>3524</v>
      </c>
      <c r="J554" t="s">
        <v>6206</v>
      </c>
      <c r="M554" s="147" t="s">
        <v>4527</v>
      </c>
      <c r="N554" s="147" t="s">
        <v>4528</v>
      </c>
      <c r="P554" t="s">
        <v>6790</v>
      </c>
      <c r="R554" s="147" t="s">
        <v>6769</v>
      </c>
      <c r="S554" s="161">
        <v>0</v>
      </c>
      <c r="T554" s="147" t="s">
        <v>7779</v>
      </c>
      <c r="U554" s="147" t="s">
        <v>7784</v>
      </c>
      <c r="V554" t="s">
        <v>5668</v>
      </c>
    </row>
    <row r="555" spans="1:24" x14ac:dyDescent="0.25">
      <c r="A555" t="s">
        <v>8353</v>
      </c>
      <c r="B555" s="185">
        <v>20</v>
      </c>
      <c r="C555" s="8">
        <v>806</v>
      </c>
      <c r="D555" s="11" t="s">
        <v>7854</v>
      </c>
      <c r="E555" s="11" t="s">
        <v>44</v>
      </c>
      <c r="F555" s="11" t="s">
        <v>80</v>
      </c>
      <c r="G555" s="11" t="s">
        <v>83</v>
      </c>
      <c r="H555" s="11" t="s">
        <v>86</v>
      </c>
      <c r="I555" t="s">
        <v>3525</v>
      </c>
      <c r="J555" s="147" t="s">
        <v>6304</v>
      </c>
      <c r="M555" s="147" t="s">
        <v>4529</v>
      </c>
      <c r="N555" s="147" t="s">
        <v>4530</v>
      </c>
      <c r="P555" t="s">
        <v>6790</v>
      </c>
      <c r="R555" s="147" t="s">
        <v>6769</v>
      </c>
      <c r="S555" s="161">
        <v>0</v>
      </c>
      <c r="T555" s="147" t="s">
        <v>7779</v>
      </c>
      <c r="U555" s="147" t="s">
        <v>7784</v>
      </c>
      <c r="V555" t="s">
        <v>5669</v>
      </c>
    </row>
    <row r="556" spans="1:24" x14ac:dyDescent="0.25">
      <c r="A556" t="s">
        <v>8353</v>
      </c>
      <c r="B556" s="185">
        <v>21</v>
      </c>
      <c r="C556" s="8">
        <v>807</v>
      </c>
      <c r="D556" s="11" t="s">
        <v>7854</v>
      </c>
      <c r="E556" s="11" t="s">
        <v>44</v>
      </c>
      <c r="F556" s="11" t="s">
        <v>80</v>
      </c>
      <c r="G556" s="11" t="s">
        <v>83</v>
      </c>
      <c r="H556" s="11" t="s">
        <v>86</v>
      </c>
      <c r="I556" t="s">
        <v>3526</v>
      </c>
      <c r="J556" s="147" t="s">
        <v>6303</v>
      </c>
      <c r="M556" s="147" t="s">
        <v>4531</v>
      </c>
      <c r="N556" s="147" t="s">
        <v>4532</v>
      </c>
      <c r="P556" t="s">
        <v>6790</v>
      </c>
      <c r="R556" s="147" t="s">
        <v>6769</v>
      </c>
      <c r="S556" s="161">
        <v>0</v>
      </c>
      <c r="T556" s="147" t="s">
        <v>7779</v>
      </c>
      <c r="U556" s="147" t="s">
        <v>7784</v>
      </c>
      <c r="V556" t="s">
        <v>5670</v>
      </c>
    </row>
    <row r="557" spans="1:24" x14ac:dyDescent="0.25">
      <c r="A557" t="s">
        <v>8353</v>
      </c>
      <c r="B557" s="185">
        <v>22</v>
      </c>
      <c r="C557" s="8">
        <v>808</v>
      </c>
      <c r="D557" s="11" t="s">
        <v>7854</v>
      </c>
      <c r="E557" s="11" t="s">
        <v>44</v>
      </c>
      <c r="F557" s="11" t="s">
        <v>80</v>
      </c>
      <c r="G557" s="11" t="s">
        <v>83</v>
      </c>
      <c r="H557" s="11" t="s">
        <v>86</v>
      </c>
      <c r="I557" t="s">
        <v>3527</v>
      </c>
      <c r="J557" t="s">
        <v>6208</v>
      </c>
      <c r="M557" s="147" t="s">
        <v>4533</v>
      </c>
      <c r="N557" s="147" t="s">
        <v>4534</v>
      </c>
      <c r="P557" t="s">
        <v>6790</v>
      </c>
      <c r="R557" s="147" t="s">
        <v>6769</v>
      </c>
      <c r="S557" s="161">
        <v>0</v>
      </c>
      <c r="T557" s="147" t="s">
        <v>7779</v>
      </c>
      <c r="U557" s="147" t="s">
        <v>7784</v>
      </c>
      <c r="V557" t="s">
        <v>156</v>
      </c>
    </row>
    <row r="558" spans="1:24" x14ac:dyDescent="0.25">
      <c r="A558" t="s">
        <v>8353</v>
      </c>
      <c r="B558" s="185">
        <v>23</v>
      </c>
      <c r="C558" s="8">
        <v>809</v>
      </c>
      <c r="D558" s="11" t="s">
        <v>7854</v>
      </c>
      <c r="E558" s="11" t="s">
        <v>44</v>
      </c>
      <c r="F558" s="11" t="s">
        <v>80</v>
      </c>
      <c r="G558" s="11" t="s">
        <v>83</v>
      </c>
      <c r="H558" s="11" t="s">
        <v>86</v>
      </c>
      <c r="I558" t="s">
        <v>3528</v>
      </c>
      <c r="J558" t="s">
        <v>6217</v>
      </c>
      <c r="M558" s="147" t="s">
        <v>4535</v>
      </c>
      <c r="N558" s="147" t="s">
        <v>4536</v>
      </c>
      <c r="P558" t="s">
        <v>6790</v>
      </c>
      <c r="R558" s="147" t="s">
        <v>6769</v>
      </c>
      <c r="S558" s="161">
        <v>0</v>
      </c>
      <c r="T558" s="147" t="s">
        <v>7779</v>
      </c>
      <c r="U558" s="147" t="s">
        <v>7784</v>
      </c>
      <c r="V558" t="s">
        <v>195</v>
      </c>
    </row>
    <row r="559" spans="1:24" x14ac:dyDescent="0.25">
      <c r="A559" t="s">
        <v>8353</v>
      </c>
      <c r="B559" s="185">
        <v>24</v>
      </c>
      <c r="C559" s="8">
        <v>810</v>
      </c>
      <c r="D559" s="11" t="s">
        <v>7854</v>
      </c>
      <c r="E559" s="11" t="s">
        <v>44</v>
      </c>
      <c r="F559" s="11" t="s">
        <v>80</v>
      </c>
      <c r="G559" s="11" t="s">
        <v>83</v>
      </c>
      <c r="H559" s="11" t="s">
        <v>86</v>
      </c>
      <c r="I559" t="s">
        <v>3529</v>
      </c>
      <c r="J559" t="s">
        <v>6216</v>
      </c>
      <c r="M559" s="147" t="s">
        <v>4537</v>
      </c>
      <c r="N559" s="147" t="s">
        <v>4538</v>
      </c>
      <c r="P559" t="s">
        <v>6790</v>
      </c>
      <c r="R559" s="147" t="s">
        <v>6769</v>
      </c>
      <c r="S559" s="161">
        <v>0</v>
      </c>
      <c r="T559" s="147" t="s">
        <v>7779</v>
      </c>
      <c r="U559" s="147" t="s">
        <v>7784</v>
      </c>
      <c r="V559" t="s">
        <v>5671</v>
      </c>
    </row>
    <row r="560" spans="1:24" x14ac:dyDescent="0.25">
      <c r="A560" t="s">
        <v>8353</v>
      </c>
      <c r="B560" s="185">
        <v>25</v>
      </c>
      <c r="C560" s="8">
        <v>811</v>
      </c>
      <c r="D560" s="11" t="s">
        <v>7854</v>
      </c>
      <c r="E560" s="11" t="s">
        <v>44</v>
      </c>
      <c r="F560" s="11" t="s">
        <v>80</v>
      </c>
      <c r="G560" s="11" t="s">
        <v>83</v>
      </c>
      <c r="H560" s="11" t="s">
        <v>86</v>
      </c>
      <c r="I560" t="s">
        <v>3530</v>
      </c>
      <c r="J560" t="s">
        <v>6215</v>
      </c>
      <c r="M560" s="147" t="s">
        <v>4539</v>
      </c>
      <c r="N560" s="147" t="s">
        <v>4540</v>
      </c>
      <c r="P560" t="s">
        <v>6790</v>
      </c>
      <c r="R560" s="147" t="s">
        <v>6769</v>
      </c>
      <c r="S560" s="161">
        <v>0</v>
      </c>
      <c r="T560" s="147" t="s">
        <v>7779</v>
      </c>
      <c r="U560" s="147" t="s">
        <v>7784</v>
      </c>
      <c r="V560" t="s">
        <v>157</v>
      </c>
    </row>
    <row r="561" spans="1:22" x14ac:dyDescent="0.25">
      <c r="A561" t="s">
        <v>8353</v>
      </c>
      <c r="B561" s="185">
        <v>26</v>
      </c>
      <c r="C561" s="8">
        <v>812</v>
      </c>
      <c r="D561" s="11" t="s">
        <v>7854</v>
      </c>
      <c r="E561" s="11" t="s">
        <v>44</v>
      </c>
      <c r="F561" s="11" t="s">
        <v>80</v>
      </c>
      <c r="G561" s="11" t="s">
        <v>83</v>
      </c>
      <c r="H561" s="11" t="s">
        <v>86</v>
      </c>
      <c r="I561" t="s">
        <v>3531</v>
      </c>
      <c r="J561" s="147" t="s">
        <v>4542</v>
      </c>
      <c r="M561" s="147" t="s">
        <v>4541</v>
      </c>
      <c r="N561" s="147" t="s">
        <v>4542</v>
      </c>
      <c r="P561" t="s">
        <v>6790</v>
      </c>
      <c r="R561" s="147" t="s">
        <v>6769</v>
      </c>
      <c r="S561" s="161">
        <v>0</v>
      </c>
      <c r="T561" s="147" t="s">
        <v>7779</v>
      </c>
      <c r="U561" s="147" t="s">
        <v>7784</v>
      </c>
      <c r="V561" t="s">
        <v>157</v>
      </c>
    </row>
    <row r="562" spans="1:22" x14ac:dyDescent="0.25">
      <c r="A562" t="s">
        <v>8353</v>
      </c>
      <c r="B562" s="185">
        <v>27</v>
      </c>
      <c r="C562" s="8">
        <v>813</v>
      </c>
      <c r="D562" s="11" t="s">
        <v>7854</v>
      </c>
      <c r="E562" s="11" t="s">
        <v>44</v>
      </c>
      <c r="F562" s="11" t="s">
        <v>80</v>
      </c>
      <c r="G562" s="11" t="s">
        <v>83</v>
      </c>
      <c r="H562" s="11" t="s">
        <v>86</v>
      </c>
      <c r="I562" t="s">
        <v>3532</v>
      </c>
      <c r="J562" s="147" t="s">
        <v>4544</v>
      </c>
      <c r="M562" s="147" t="s">
        <v>4543</v>
      </c>
      <c r="N562" s="147" t="s">
        <v>4544</v>
      </c>
      <c r="P562" t="s">
        <v>6790</v>
      </c>
      <c r="R562" s="147" t="s">
        <v>6769</v>
      </c>
      <c r="S562" s="161">
        <v>0</v>
      </c>
      <c r="T562" s="147" t="s">
        <v>7779</v>
      </c>
      <c r="U562" s="147" t="s">
        <v>7784</v>
      </c>
      <c r="V562" t="s">
        <v>157</v>
      </c>
    </row>
    <row r="563" spans="1:22" x14ac:dyDescent="0.25">
      <c r="A563" t="s">
        <v>8353</v>
      </c>
      <c r="B563" s="185">
        <v>28</v>
      </c>
      <c r="C563" s="8">
        <v>814</v>
      </c>
      <c r="D563" s="11" t="s">
        <v>7854</v>
      </c>
      <c r="E563" s="11" t="s">
        <v>44</v>
      </c>
      <c r="F563" s="11" t="s">
        <v>80</v>
      </c>
      <c r="G563" s="11" t="s">
        <v>83</v>
      </c>
      <c r="H563" s="11" t="s">
        <v>86</v>
      </c>
      <c r="I563" t="s">
        <v>3533</v>
      </c>
      <c r="J563" t="s">
        <v>6207</v>
      </c>
      <c r="M563" s="147" t="s">
        <v>4545</v>
      </c>
      <c r="N563" s="147" t="s">
        <v>4546</v>
      </c>
      <c r="P563" t="s">
        <v>6790</v>
      </c>
      <c r="R563" s="147" t="s">
        <v>6769</v>
      </c>
      <c r="S563" s="161">
        <v>0</v>
      </c>
      <c r="T563" s="147" t="s">
        <v>7779</v>
      </c>
      <c r="U563" s="147" t="s">
        <v>7784</v>
      </c>
      <c r="V563" t="s">
        <v>195</v>
      </c>
    </row>
    <row r="564" spans="1:22" x14ac:dyDescent="0.25">
      <c r="A564" t="s">
        <v>8353</v>
      </c>
      <c r="B564" s="185">
        <v>29</v>
      </c>
      <c r="C564" s="8">
        <v>815</v>
      </c>
      <c r="D564" t="str">
        <f>E564&amp;"."&amp;F564&amp;"."&amp;G564&amp;"."&amp;H564&amp;"."&amp;I564</f>
        <v>EXPERIMENT.MEASURED_DATA.SUMMARY.SM_GROWTH.fiber_elongation</v>
      </c>
      <c r="E564" t="s">
        <v>44</v>
      </c>
      <c r="F564" t="s">
        <v>80</v>
      </c>
      <c r="G564" t="s">
        <v>83</v>
      </c>
      <c r="H564" t="s">
        <v>86</v>
      </c>
      <c r="I564" t="s">
        <v>8016</v>
      </c>
      <c r="J564" t="s">
        <v>8018</v>
      </c>
      <c r="K564" t="s">
        <v>6</v>
      </c>
      <c r="L564" t="s">
        <v>6</v>
      </c>
      <c r="M564" t="s">
        <v>8017</v>
      </c>
      <c r="N564" s="10" t="s">
        <v>8018</v>
      </c>
      <c r="P564" t="s">
        <v>6790</v>
      </c>
      <c r="R564" t="s">
        <v>6769</v>
      </c>
      <c r="S564" s="8">
        <v>0</v>
      </c>
      <c r="T564" t="s">
        <v>7779</v>
      </c>
      <c r="U564" t="s">
        <v>7784</v>
      </c>
      <c r="V564" t="s">
        <v>195</v>
      </c>
    </row>
    <row r="565" spans="1:22" x14ac:dyDescent="0.25">
      <c r="A565" t="s">
        <v>8353</v>
      </c>
      <c r="B565" s="185">
        <v>30</v>
      </c>
      <c r="C565" s="8">
        <v>816</v>
      </c>
      <c r="D565" s="11" t="s">
        <v>7854</v>
      </c>
      <c r="E565" s="11" t="s">
        <v>44</v>
      </c>
      <c r="F565" s="11" t="s">
        <v>80</v>
      </c>
      <c r="G565" s="11" t="s">
        <v>83</v>
      </c>
      <c r="H565" s="11" t="s">
        <v>86</v>
      </c>
      <c r="I565" t="s">
        <v>3534</v>
      </c>
      <c r="J565" t="s">
        <v>6288</v>
      </c>
      <c r="M565" s="147" t="s">
        <v>4547</v>
      </c>
      <c r="N565" s="147" t="s">
        <v>4548</v>
      </c>
      <c r="P565" t="s">
        <v>6790</v>
      </c>
      <c r="R565" s="147" t="s">
        <v>6769</v>
      </c>
      <c r="S565" s="161">
        <v>0</v>
      </c>
      <c r="T565" s="147" t="s">
        <v>7779</v>
      </c>
      <c r="U565" s="147" t="s">
        <v>7784</v>
      </c>
      <c r="V565" t="s">
        <v>5672</v>
      </c>
    </row>
    <row r="566" spans="1:22" x14ac:dyDescent="0.25">
      <c r="A566" t="s">
        <v>8353</v>
      </c>
      <c r="B566" s="185">
        <v>31</v>
      </c>
      <c r="C566" s="8">
        <v>817</v>
      </c>
      <c r="D566" s="11" t="s">
        <v>7854</v>
      </c>
      <c r="E566" s="11" t="s">
        <v>44</v>
      </c>
      <c r="F566" s="11" t="s">
        <v>80</v>
      </c>
      <c r="G566" s="11" t="s">
        <v>83</v>
      </c>
      <c r="H566" s="11" t="s">
        <v>86</v>
      </c>
      <c r="I566" t="s">
        <v>3535</v>
      </c>
      <c r="J566" t="s">
        <v>6220</v>
      </c>
      <c r="M566" s="147" t="s">
        <v>4549</v>
      </c>
      <c r="N566" s="147" t="s">
        <v>4550</v>
      </c>
      <c r="P566" t="s">
        <v>6790</v>
      </c>
      <c r="R566" s="147" t="s">
        <v>6769</v>
      </c>
      <c r="S566" s="161">
        <v>0</v>
      </c>
      <c r="T566" s="147" t="s">
        <v>7779</v>
      </c>
      <c r="U566" s="147" t="s">
        <v>7784</v>
      </c>
      <c r="V566" t="s">
        <v>5672</v>
      </c>
    </row>
    <row r="567" spans="1:22" x14ac:dyDescent="0.25">
      <c r="A567" t="s">
        <v>8353</v>
      </c>
      <c r="B567" s="185">
        <v>32</v>
      </c>
      <c r="C567" s="8">
        <v>818</v>
      </c>
      <c r="D567" s="11" t="s">
        <v>7854</v>
      </c>
      <c r="E567" s="11" t="s">
        <v>44</v>
      </c>
      <c r="F567" s="11" t="s">
        <v>80</v>
      </c>
      <c r="G567" s="11" t="s">
        <v>83</v>
      </c>
      <c r="H567" s="11" t="s">
        <v>86</v>
      </c>
      <c r="I567" t="s">
        <v>3536</v>
      </c>
      <c r="J567" t="s">
        <v>6322</v>
      </c>
      <c r="M567" s="147" t="s">
        <v>4551</v>
      </c>
      <c r="N567" s="147" t="s">
        <v>4552</v>
      </c>
      <c r="P567" t="s">
        <v>6790</v>
      </c>
      <c r="R567" s="147" t="s">
        <v>6769</v>
      </c>
      <c r="S567" s="161">
        <v>0</v>
      </c>
      <c r="T567" s="147" t="s">
        <v>7779</v>
      </c>
      <c r="U567" s="147" t="s">
        <v>7784</v>
      </c>
      <c r="V567" t="s">
        <v>5673</v>
      </c>
    </row>
    <row r="568" spans="1:22" x14ac:dyDescent="0.25">
      <c r="A568" t="s">
        <v>8353</v>
      </c>
      <c r="B568" s="185">
        <v>33</v>
      </c>
      <c r="C568" s="8">
        <v>819</v>
      </c>
      <c r="D568" s="11" t="s">
        <v>7854</v>
      </c>
      <c r="E568" s="11" t="s">
        <v>44</v>
      </c>
      <c r="F568" s="11" t="s">
        <v>80</v>
      </c>
      <c r="G568" s="11" t="s">
        <v>83</v>
      </c>
      <c r="H568" s="11" t="s">
        <v>86</v>
      </c>
      <c r="I568" t="s">
        <v>3537</v>
      </c>
      <c r="J568" t="s">
        <v>6193</v>
      </c>
      <c r="M568" s="147" t="s">
        <v>4553</v>
      </c>
      <c r="N568" s="147" t="s">
        <v>4554</v>
      </c>
      <c r="P568" t="s">
        <v>6790</v>
      </c>
      <c r="R568" s="147" t="s">
        <v>6769</v>
      </c>
      <c r="S568" s="161">
        <v>0</v>
      </c>
      <c r="T568" s="147" t="s">
        <v>7779</v>
      </c>
      <c r="U568" s="147" t="s">
        <v>7784</v>
      </c>
      <c r="V568" t="s">
        <v>262</v>
      </c>
    </row>
    <row r="569" spans="1:22" x14ac:dyDescent="0.25">
      <c r="A569" t="s">
        <v>8353</v>
      </c>
      <c r="B569" s="185">
        <v>34</v>
      </c>
      <c r="C569" s="8">
        <v>820</v>
      </c>
      <c r="D569" s="11" t="s">
        <v>7854</v>
      </c>
      <c r="E569" s="11" t="s">
        <v>44</v>
      </c>
      <c r="F569" s="11" t="s">
        <v>80</v>
      </c>
      <c r="G569" s="11" t="s">
        <v>83</v>
      </c>
      <c r="H569" s="11" t="s">
        <v>86</v>
      </c>
      <c r="I569" t="s">
        <v>3538</v>
      </c>
      <c r="J569" t="s">
        <v>6317</v>
      </c>
      <c r="M569" s="147" t="s">
        <v>4555</v>
      </c>
      <c r="N569" s="147" t="s">
        <v>4556</v>
      </c>
      <c r="P569" t="s">
        <v>6790</v>
      </c>
      <c r="R569" s="147" t="s">
        <v>6769</v>
      </c>
      <c r="S569" s="161">
        <v>0</v>
      </c>
      <c r="T569" s="147" t="s">
        <v>7779</v>
      </c>
      <c r="U569" s="147" t="s">
        <v>7784</v>
      </c>
      <c r="V569" t="s">
        <v>262</v>
      </c>
    </row>
    <row r="570" spans="1:22" x14ac:dyDescent="0.25">
      <c r="A570" t="s">
        <v>8353</v>
      </c>
      <c r="B570" s="185">
        <v>35</v>
      </c>
      <c r="C570" s="8">
        <v>821</v>
      </c>
      <c r="D570" s="11" t="s">
        <v>7854</v>
      </c>
      <c r="E570" s="11" t="s">
        <v>44</v>
      </c>
      <c r="F570" s="11" t="s">
        <v>80</v>
      </c>
      <c r="G570" s="11" t="s">
        <v>83</v>
      </c>
      <c r="H570" s="11" t="s">
        <v>86</v>
      </c>
      <c r="I570" t="s">
        <v>3539</v>
      </c>
      <c r="J570" t="s">
        <v>6194</v>
      </c>
      <c r="M570" s="147" t="s">
        <v>4557</v>
      </c>
      <c r="N570" s="147" t="s">
        <v>4558</v>
      </c>
      <c r="P570" t="s">
        <v>6790</v>
      </c>
      <c r="R570" s="147" t="s">
        <v>6769</v>
      </c>
      <c r="S570" s="161">
        <v>0</v>
      </c>
      <c r="T570" s="147" t="s">
        <v>7779</v>
      </c>
      <c r="U570" s="147" t="s">
        <v>7784</v>
      </c>
      <c r="V570" t="s">
        <v>262</v>
      </c>
    </row>
    <row r="571" spans="1:22" x14ac:dyDescent="0.25">
      <c r="A571" t="s">
        <v>8353</v>
      </c>
      <c r="B571" s="185">
        <v>36</v>
      </c>
      <c r="C571" s="8">
        <v>822</v>
      </c>
      <c r="D571" s="11" t="s">
        <v>7854</v>
      </c>
      <c r="E571" s="11" t="s">
        <v>44</v>
      </c>
      <c r="F571" s="11" t="s">
        <v>80</v>
      </c>
      <c r="G571" s="11" t="s">
        <v>83</v>
      </c>
      <c r="H571" s="11" t="s">
        <v>86</v>
      </c>
      <c r="I571" t="s">
        <v>3540</v>
      </c>
      <c r="J571" s="147" t="s">
        <v>6200</v>
      </c>
      <c r="M571" s="147" t="s">
        <v>4559</v>
      </c>
      <c r="N571" s="147" t="s">
        <v>4560</v>
      </c>
      <c r="P571" t="s">
        <v>6790</v>
      </c>
      <c r="R571" s="147" t="s">
        <v>6769</v>
      </c>
      <c r="S571" s="161">
        <v>0</v>
      </c>
      <c r="T571" s="147" t="s">
        <v>7779</v>
      </c>
      <c r="U571" s="147" t="s">
        <v>7784</v>
      </c>
      <c r="V571" t="s">
        <v>262</v>
      </c>
    </row>
    <row r="572" spans="1:22" x14ac:dyDescent="0.25">
      <c r="A572" t="s">
        <v>8353</v>
      </c>
      <c r="B572" s="185">
        <v>37</v>
      </c>
      <c r="C572" s="8">
        <v>823</v>
      </c>
      <c r="D572" s="11" t="s">
        <v>7854</v>
      </c>
      <c r="E572" s="11" t="s">
        <v>44</v>
      </c>
      <c r="F572" s="11" t="s">
        <v>80</v>
      </c>
      <c r="G572" s="11" t="s">
        <v>83</v>
      </c>
      <c r="H572" s="11" t="s">
        <v>86</v>
      </c>
      <c r="I572" t="s">
        <v>3541</v>
      </c>
      <c r="J572" t="s">
        <v>6318</v>
      </c>
      <c r="M572" s="147" t="s">
        <v>4561</v>
      </c>
      <c r="N572" s="147" t="s">
        <v>4562</v>
      </c>
      <c r="P572" t="s">
        <v>6790</v>
      </c>
      <c r="R572" s="147" t="s">
        <v>6769</v>
      </c>
      <c r="S572" s="161">
        <v>0</v>
      </c>
      <c r="T572" s="147" t="s">
        <v>7779</v>
      </c>
      <c r="U572" s="147" t="s">
        <v>7784</v>
      </c>
      <c r="V572" t="s">
        <v>262</v>
      </c>
    </row>
    <row r="573" spans="1:22" x14ac:dyDescent="0.25">
      <c r="A573" t="s">
        <v>8353</v>
      </c>
      <c r="B573" s="185">
        <v>38</v>
      </c>
      <c r="C573" s="8">
        <v>824</v>
      </c>
      <c r="D573" s="11" t="s">
        <v>7854</v>
      </c>
      <c r="E573" s="11" t="s">
        <v>44</v>
      </c>
      <c r="F573" s="11" t="s">
        <v>80</v>
      </c>
      <c r="G573" s="11" t="s">
        <v>83</v>
      </c>
      <c r="H573" s="11" t="s">
        <v>86</v>
      </c>
      <c r="I573" t="s">
        <v>3542</v>
      </c>
      <c r="J573" t="s">
        <v>6325</v>
      </c>
      <c r="M573" s="164" t="s">
        <v>4563</v>
      </c>
      <c r="N573" s="164" t="s">
        <v>4564</v>
      </c>
      <c r="P573" t="s">
        <v>6790</v>
      </c>
      <c r="R573" s="147" t="s">
        <v>6769</v>
      </c>
      <c r="S573" s="161">
        <v>0</v>
      </c>
      <c r="T573" s="147" t="s">
        <v>7779</v>
      </c>
      <c r="U573" s="147" t="s">
        <v>7784</v>
      </c>
      <c r="V573" t="s">
        <v>262</v>
      </c>
    </row>
    <row r="574" spans="1:22" x14ac:dyDescent="0.25">
      <c r="A574" t="s">
        <v>8353</v>
      </c>
      <c r="B574" s="185">
        <v>39</v>
      </c>
      <c r="C574" s="8">
        <v>825</v>
      </c>
      <c r="D574" s="11" t="s">
        <v>7854</v>
      </c>
      <c r="E574" s="11" t="s">
        <v>44</v>
      </c>
      <c r="F574" s="11" t="s">
        <v>80</v>
      </c>
      <c r="G574" s="11" t="s">
        <v>83</v>
      </c>
      <c r="H574" s="11" t="s">
        <v>86</v>
      </c>
      <c r="I574" t="s">
        <v>3543</v>
      </c>
      <c r="J574" t="s">
        <v>6287</v>
      </c>
      <c r="M574" s="147" t="s">
        <v>4565</v>
      </c>
      <c r="N574" s="147" t="s">
        <v>4566</v>
      </c>
      <c r="P574" t="s">
        <v>6790</v>
      </c>
      <c r="R574" s="147" t="s">
        <v>6769</v>
      </c>
      <c r="S574" s="161">
        <v>0</v>
      </c>
      <c r="T574" s="147" t="s">
        <v>7779</v>
      </c>
      <c r="U574" s="147" t="s">
        <v>7784</v>
      </c>
      <c r="V574" t="s">
        <v>262</v>
      </c>
    </row>
    <row r="575" spans="1:22" x14ac:dyDescent="0.25">
      <c r="A575" t="s">
        <v>8353</v>
      </c>
      <c r="B575" s="185">
        <v>40</v>
      </c>
      <c r="C575" s="8">
        <v>826</v>
      </c>
      <c r="D575" s="11" t="s">
        <v>7854</v>
      </c>
      <c r="E575" s="11" t="s">
        <v>44</v>
      </c>
      <c r="F575" s="11" t="s">
        <v>80</v>
      </c>
      <c r="G575" s="11" t="s">
        <v>83</v>
      </c>
      <c r="H575" s="11" t="s">
        <v>86</v>
      </c>
      <c r="I575" t="s">
        <v>3544</v>
      </c>
      <c r="J575" t="s">
        <v>6219</v>
      </c>
      <c r="M575" s="147" t="s">
        <v>4567</v>
      </c>
      <c r="N575" s="147" t="s">
        <v>4568</v>
      </c>
      <c r="P575" t="s">
        <v>6790</v>
      </c>
      <c r="R575" s="147" t="s">
        <v>6769</v>
      </c>
      <c r="S575" s="161">
        <v>0</v>
      </c>
      <c r="T575" s="147" t="s">
        <v>7779</v>
      </c>
      <c r="U575" s="147" t="s">
        <v>7784</v>
      </c>
      <c r="V575" t="s">
        <v>262</v>
      </c>
    </row>
    <row r="576" spans="1:22" x14ac:dyDescent="0.25">
      <c r="A576" t="s">
        <v>8353</v>
      </c>
      <c r="B576" s="185">
        <v>41</v>
      </c>
      <c r="C576" s="8">
        <v>827</v>
      </c>
      <c r="D576" s="11" t="s">
        <v>7854</v>
      </c>
      <c r="E576" s="11" t="s">
        <v>44</v>
      </c>
      <c r="F576" s="11" t="s">
        <v>80</v>
      </c>
      <c r="G576" s="11" t="s">
        <v>83</v>
      </c>
      <c r="H576" s="11" t="s">
        <v>86</v>
      </c>
      <c r="I576" t="s">
        <v>3545</v>
      </c>
      <c r="J576" t="s">
        <v>6298</v>
      </c>
      <c r="M576" s="147" t="s">
        <v>4569</v>
      </c>
      <c r="N576" s="147" t="s">
        <v>4570</v>
      </c>
      <c r="P576" t="s">
        <v>6790</v>
      </c>
      <c r="R576" s="147" t="s">
        <v>6769</v>
      </c>
      <c r="S576" s="161">
        <v>0</v>
      </c>
      <c r="T576" s="147" t="s">
        <v>7779</v>
      </c>
      <c r="U576" s="147" t="s">
        <v>7784</v>
      </c>
      <c r="V576" t="s">
        <v>262</v>
      </c>
    </row>
    <row r="577" spans="1:22" x14ac:dyDescent="0.25">
      <c r="A577" t="s">
        <v>8353</v>
      </c>
      <c r="B577" s="185">
        <v>42</v>
      </c>
      <c r="C577" s="8">
        <v>828</v>
      </c>
      <c r="D577" s="11" t="s">
        <v>7854</v>
      </c>
      <c r="E577" s="11" t="s">
        <v>44</v>
      </c>
      <c r="F577" s="11" t="s">
        <v>80</v>
      </c>
      <c r="G577" s="11" t="s">
        <v>83</v>
      </c>
      <c r="H577" s="11" t="s">
        <v>86</v>
      </c>
      <c r="I577" t="s">
        <v>3546</v>
      </c>
      <c r="J577" t="s">
        <v>6324</v>
      </c>
      <c r="M577" s="147" t="s">
        <v>4571</v>
      </c>
      <c r="N577" s="147" t="s">
        <v>4572</v>
      </c>
      <c r="P577" t="s">
        <v>6790</v>
      </c>
      <c r="R577" s="147" t="s">
        <v>6769</v>
      </c>
      <c r="S577" s="161">
        <v>0</v>
      </c>
      <c r="T577" s="147" t="s">
        <v>7779</v>
      </c>
      <c r="U577" s="147" t="s">
        <v>7784</v>
      </c>
      <c r="V577" t="s">
        <v>262</v>
      </c>
    </row>
    <row r="578" spans="1:22" x14ac:dyDescent="0.25">
      <c r="A578" t="s">
        <v>8353</v>
      </c>
      <c r="B578" s="185">
        <v>43</v>
      </c>
      <c r="C578" s="8">
        <v>829</v>
      </c>
      <c r="D578" s="11" t="s">
        <v>7854</v>
      </c>
      <c r="E578" s="11" t="s">
        <v>44</v>
      </c>
      <c r="F578" s="11" t="s">
        <v>80</v>
      </c>
      <c r="G578" s="11" t="s">
        <v>83</v>
      </c>
      <c r="H578" s="11" t="s">
        <v>86</v>
      </c>
      <c r="I578" t="s">
        <v>3547</v>
      </c>
      <c r="J578" t="s">
        <v>6300</v>
      </c>
      <c r="M578" s="147" t="s">
        <v>4573</v>
      </c>
      <c r="N578" s="147" t="s">
        <v>4574</v>
      </c>
      <c r="P578" t="s">
        <v>6790</v>
      </c>
      <c r="R578" s="147" t="s">
        <v>6769</v>
      </c>
      <c r="S578" s="161">
        <v>0</v>
      </c>
      <c r="T578" s="147" t="s">
        <v>7779</v>
      </c>
      <c r="U578" s="147" t="s">
        <v>7784</v>
      </c>
      <c r="V578" t="s">
        <v>262</v>
      </c>
    </row>
    <row r="579" spans="1:22" x14ac:dyDescent="0.25">
      <c r="A579" t="s">
        <v>8353</v>
      </c>
      <c r="B579" s="185">
        <v>44</v>
      </c>
      <c r="C579" s="8">
        <v>830</v>
      </c>
      <c r="D579" s="11" t="s">
        <v>7854</v>
      </c>
      <c r="E579" s="11" t="s">
        <v>44</v>
      </c>
      <c r="F579" s="11" t="s">
        <v>80</v>
      </c>
      <c r="G579" s="11" t="s">
        <v>83</v>
      </c>
      <c r="H579" s="11" t="s">
        <v>86</v>
      </c>
      <c r="I579" t="s">
        <v>3548</v>
      </c>
      <c r="J579" t="s">
        <v>6309</v>
      </c>
      <c r="M579" s="147" t="s">
        <v>4575</v>
      </c>
      <c r="N579" s="147" t="s">
        <v>4576</v>
      </c>
      <c r="P579" t="s">
        <v>6790</v>
      </c>
      <c r="R579" s="147" t="s">
        <v>6769</v>
      </c>
      <c r="S579" s="161">
        <v>0</v>
      </c>
      <c r="T579" s="147" t="s">
        <v>7779</v>
      </c>
      <c r="U579" s="147" t="s">
        <v>7784</v>
      </c>
      <c r="V579" t="s">
        <v>262</v>
      </c>
    </row>
    <row r="580" spans="1:22" x14ac:dyDescent="0.25">
      <c r="A580" t="s">
        <v>8353</v>
      </c>
      <c r="B580" s="185">
        <v>45</v>
      </c>
      <c r="C580" s="8">
        <v>831</v>
      </c>
      <c r="D580" s="11" t="s">
        <v>7854</v>
      </c>
      <c r="E580" s="11" t="s">
        <v>44</v>
      </c>
      <c r="F580" s="11" t="s">
        <v>80</v>
      </c>
      <c r="G580" s="11" t="s">
        <v>83</v>
      </c>
      <c r="H580" s="11" t="s">
        <v>86</v>
      </c>
      <c r="I580" t="s">
        <v>3549</v>
      </c>
      <c r="J580" t="s">
        <v>6222</v>
      </c>
      <c r="M580" s="147" t="s">
        <v>4577</v>
      </c>
      <c r="N580" s="147" t="s">
        <v>4578</v>
      </c>
      <c r="P580" t="s">
        <v>6790</v>
      </c>
      <c r="R580" s="147" t="s">
        <v>6769</v>
      </c>
      <c r="S580" s="161">
        <v>0</v>
      </c>
      <c r="T580" s="147" t="s">
        <v>7779</v>
      </c>
      <c r="U580" s="147" t="s">
        <v>7784</v>
      </c>
      <c r="V580" t="s">
        <v>262</v>
      </c>
    </row>
    <row r="581" spans="1:22" x14ac:dyDescent="0.25">
      <c r="A581" t="s">
        <v>8353</v>
      </c>
      <c r="B581" s="185">
        <v>46</v>
      </c>
      <c r="C581" s="8">
        <v>832</v>
      </c>
      <c r="D581" s="11" t="s">
        <v>7854</v>
      </c>
      <c r="E581" s="11" t="s">
        <v>44</v>
      </c>
      <c r="F581" s="11" t="s">
        <v>80</v>
      </c>
      <c r="G581" s="11" t="s">
        <v>83</v>
      </c>
      <c r="H581" s="11" t="s">
        <v>86</v>
      </c>
      <c r="I581" t="s">
        <v>3550</v>
      </c>
      <c r="J581" t="s">
        <v>6319</v>
      </c>
      <c r="M581" s="147" t="s">
        <v>4579</v>
      </c>
      <c r="N581" s="147" t="s">
        <v>4580</v>
      </c>
      <c r="P581" t="s">
        <v>6790</v>
      </c>
      <c r="R581" s="147" t="s">
        <v>6769</v>
      </c>
      <c r="S581" s="161">
        <v>0</v>
      </c>
      <c r="T581" s="147" t="s">
        <v>7779</v>
      </c>
      <c r="U581" s="147" t="s">
        <v>7784</v>
      </c>
      <c r="V581" t="s">
        <v>262</v>
      </c>
    </row>
    <row r="582" spans="1:22" x14ac:dyDescent="0.25">
      <c r="A582" t="s">
        <v>8353</v>
      </c>
      <c r="B582" s="185">
        <v>47</v>
      </c>
      <c r="C582" s="8">
        <v>833</v>
      </c>
      <c r="D582" s="11" t="s">
        <v>7854</v>
      </c>
      <c r="E582" s="11" t="s">
        <v>44</v>
      </c>
      <c r="F582" s="11" t="s">
        <v>80</v>
      </c>
      <c r="G582" s="11" t="s">
        <v>83</v>
      </c>
      <c r="H582" s="11" t="s">
        <v>86</v>
      </c>
      <c r="I582" t="s">
        <v>3551</v>
      </c>
      <c r="J582" t="s">
        <v>6223</v>
      </c>
      <c r="M582" s="147" t="s">
        <v>4581</v>
      </c>
      <c r="N582" s="147" t="s">
        <v>4582</v>
      </c>
      <c r="P582" t="s">
        <v>6790</v>
      </c>
      <c r="R582" s="147" t="s">
        <v>6769</v>
      </c>
      <c r="S582" s="161">
        <v>0</v>
      </c>
      <c r="T582" s="147" t="s">
        <v>7779</v>
      </c>
      <c r="U582" s="147" t="s">
        <v>7784</v>
      </c>
      <c r="V582" t="s">
        <v>262</v>
      </c>
    </row>
    <row r="583" spans="1:22" x14ac:dyDescent="0.25">
      <c r="A583" t="s">
        <v>8353</v>
      </c>
      <c r="B583" s="185">
        <v>48</v>
      </c>
      <c r="C583" s="8">
        <v>834</v>
      </c>
      <c r="D583" s="11" t="s">
        <v>7854</v>
      </c>
      <c r="E583" s="11" t="s">
        <v>44</v>
      </c>
      <c r="F583" s="11" t="s">
        <v>80</v>
      </c>
      <c r="G583" s="11" t="s">
        <v>83</v>
      </c>
      <c r="H583" s="11" t="s">
        <v>86</v>
      </c>
      <c r="I583" t="s">
        <v>3552</v>
      </c>
      <c r="J583" t="s">
        <v>6323</v>
      </c>
      <c r="M583" s="147" t="s">
        <v>4583</v>
      </c>
      <c r="N583" s="147" t="s">
        <v>4584</v>
      </c>
      <c r="P583" t="s">
        <v>6790</v>
      </c>
      <c r="R583" s="147" t="s">
        <v>6769</v>
      </c>
      <c r="S583" s="161">
        <v>0</v>
      </c>
      <c r="T583" s="147" t="s">
        <v>7779</v>
      </c>
      <c r="U583" s="147" t="s">
        <v>7784</v>
      </c>
      <c r="V583" t="s">
        <v>262</v>
      </c>
    </row>
    <row r="584" spans="1:22" x14ac:dyDescent="0.25">
      <c r="A584" t="s">
        <v>8353</v>
      </c>
      <c r="B584" s="185">
        <v>49</v>
      </c>
      <c r="C584" s="8">
        <v>835</v>
      </c>
      <c r="D584" s="11" t="s">
        <v>7854</v>
      </c>
      <c r="E584" s="11" t="s">
        <v>44</v>
      </c>
      <c r="F584" s="11" t="s">
        <v>80</v>
      </c>
      <c r="G584" s="11" t="s">
        <v>83</v>
      </c>
      <c r="H584" s="11" t="s">
        <v>86</v>
      </c>
      <c r="I584" t="s">
        <v>3553</v>
      </c>
      <c r="J584" t="s">
        <v>6314</v>
      </c>
      <c r="M584" s="147" t="s">
        <v>4585</v>
      </c>
      <c r="N584" s="147" t="s">
        <v>4586</v>
      </c>
      <c r="P584" t="s">
        <v>6790</v>
      </c>
      <c r="R584" s="147" t="s">
        <v>6769</v>
      </c>
      <c r="S584" s="161">
        <v>0</v>
      </c>
      <c r="T584" s="147" t="s">
        <v>7779</v>
      </c>
      <c r="U584" s="147" t="s">
        <v>7784</v>
      </c>
      <c r="V584" t="s">
        <v>5674</v>
      </c>
    </row>
    <row r="585" spans="1:22" x14ac:dyDescent="0.25">
      <c r="A585" t="s">
        <v>8353</v>
      </c>
      <c r="B585" s="185">
        <v>50</v>
      </c>
      <c r="C585" s="8">
        <v>836</v>
      </c>
      <c r="D585" s="11" t="s">
        <v>7854</v>
      </c>
      <c r="E585" s="11" t="s">
        <v>44</v>
      </c>
      <c r="F585" s="11" t="s">
        <v>80</v>
      </c>
      <c r="G585" s="11" t="s">
        <v>83</v>
      </c>
      <c r="H585" s="11" t="s">
        <v>86</v>
      </c>
      <c r="I585" t="s">
        <v>3554</v>
      </c>
      <c r="J585" t="s">
        <v>6221</v>
      </c>
      <c r="M585" s="147" t="s">
        <v>4587</v>
      </c>
      <c r="N585" s="147" t="s">
        <v>4588</v>
      </c>
      <c r="P585" t="s">
        <v>6790</v>
      </c>
      <c r="R585" s="147" t="s">
        <v>6769</v>
      </c>
      <c r="S585" s="161">
        <v>0</v>
      </c>
      <c r="T585" s="147" t="s">
        <v>7779</v>
      </c>
      <c r="U585" s="147" t="s">
        <v>7784</v>
      </c>
      <c r="V585" t="s">
        <v>5675</v>
      </c>
    </row>
    <row r="586" spans="1:22" x14ac:dyDescent="0.25">
      <c r="A586" t="s">
        <v>8353</v>
      </c>
      <c r="B586" s="185">
        <v>51</v>
      </c>
      <c r="C586" s="8">
        <v>837</v>
      </c>
      <c r="D586" s="11" t="s">
        <v>7854</v>
      </c>
      <c r="E586" s="11" t="s">
        <v>44</v>
      </c>
      <c r="F586" s="11" t="s">
        <v>80</v>
      </c>
      <c r="G586" s="11" t="s">
        <v>83</v>
      </c>
      <c r="H586" s="11" t="s">
        <v>86</v>
      </c>
      <c r="I586" t="s">
        <v>3555</v>
      </c>
      <c r="J586" s="147" t="s">
        <v>6195</v>
      </c>
      <c r="M586" s="147" t="s">
        <v>4589</v>
      </c>
      <c r="N586" s="147" t="s">
        <v>4590</v>
      </c>
      <c r="P586" t="s">
        <v>6790</v>
      </c>
      <c r="R586" s="147" t="s">
        <v>6769</v>
      </c>
      <c r="S586" s="161">
        <v>0</v>
      </c>
      <c r="T586" s="147" t="s">
        <v>7779</v>
      </c>
      <c r="U586" s="147" t="s">
        <v>7784</v>
      </c>
      <c r="V586" t="s">
        <v>139</v>
      </c>
    </row>
    <row r="587" spans="1:22" x14ac:dyDescent="0.25">
      <c r="A587" t="s">
        <v>8353</v>
      </c>
      <c r="B587" s="185">
        <v>52</v>
      </c>
      <c r="C587" s="8">
        <v>838</v>
      </c>
      <c r="D587" s="11" t="s">
        <v>7854</v>
      </c>
      <c r="E587" s="11" t="s">
        <v>44</v>
      </c>
      <c r="F587" s="11" t="s">
        <v>80</v>
      </c>
      <c r="G587" s="11" t="s">
        <v>83</v>
      </c>
      <c r="H587" s="11" t="s">
        <v>86</v>
      </c>
      <c r="I587" t="s">
        <v>3556</v>
      </c>
      <c r="J587" s="147" t="s">
        <v>6197</v>
      </c>
      <c r="M587" s="147" t="s">
        <v>4591</v>
      </c>
      <c r="N587" s="147" t="s">
        <v>4592</v>
      </c>
      <c r="P587" t="s">
        <v>6790</v>
      </c>
      <c r="R587" s="147" t="s">
        <v>6769</v>
      </c>
      <c r="S587" s="161">
        <v>0</v>
      </c>
      <c r="T587" s="147" t="s">
        <v>7779</v>
      </c>
      <c r="U587" s="147" t="s">
        <v>7784</v>
      </c>
      <c r="V587" t="s">
        <v>139</v>
      </c>
    </row>
    <row r="588" spans="1:22" x14ac:dyDescent="0.25">
      <c r="A588" t="s">
        <v>8353</v>
      </c>
      <c r="B588" s="185">
        <v>53</v>
      </c>
      <c r="C588" s="8">
        <v>839</v>
      </c>
      <c r="D588" s="11" t="s">
        <v>7854</v>
      </c>
      <c r="E588" s="11" t="s">
        <v>44</v>
      </c>
      <c r="F588" s="11" t="s">
        <v>80</v>
      </c>
      <c r="G588" s="11" t="s">
        <v>83</v>
      </c>
      <c r="H588" s="11" t="s">
        <v>86</v>
      </c>
      <c r="I588" t="s">
        <v>3557</v>
      </c>
      <c r="J588" s="147" t="s">
        <v>6196</v>
      </c>
      <c r="M588" s="147" t="s">
        <v>4593</v>
      </c>
      <c r="N588" s="147" t="s">
        <v>4594</v>
      </c>
      <c r="P588" t="s">
        <v>6790</v>
      </c>
      <c r="R588" s="147" t="s">
        <v>6769</v>
      </c>
      <c r="S588" s="161">
        <v>0</v>
      </c>
      <c r="T588" s="147" t="s">
        <v>7779</v>
      </c>
      <c r="U588" s="147" t="s">
        <v>7784</v>
      </c>
      <c r="V588" t="s">
        <v>139</v>
      </c>
    </row>
    <row r="589" spans="1:22" x14ac:dyDescent="0.25">
      <c r="A589" t="s">
        <v>8353</v>
      </c>
      <c r="B589" s="185">
        <v>54</v>
      </c>
      <c r="C589" s="8">
        <v>840</v>
      </c>
      <c r="D589" s="11" t="s">
        <v>7854</v>
      </c>
      <c r="E589" s="11" t="s">
        <v>44</v>
      </c>
      <c r="F589" s="11" t="s">
        <v>80</v>
      </c>
      <c r="G589" s="11" t="s">
        <v>83</v>
      </c>
      <c r="H589" s="11" t="s">
        <v>86</v>
      </c>
      <c r="I589" t="s">
        <v>3558</v>
      </c>
      <c r="J589" t="s">
        <v>6198</v>
      </c>
      <c r="M589" s="147" t="s">
        <v>4595</v>
      </c>
      <c r="N589" s="147" t="s">
        <v>4596</v>
      </c>
      <c r="P589" t="s">
        <v>6790</v>
      </c>
      <c r="R589" s="147" t="s">
        <v>6769</v>
      </c>
      <c r="S589" s="161">
        <v>0</v>
      </c>
      <c r="T589" s="147" t="s">
        <v>7779</v>
      </c>
      <c r="U589" s="147" t="s">
        <v>7784</v>
      </c>
      <c r="V589" t="s">
        <v>139</v>
      </c>
    </row>
    <row r="590" spans="1:22" x14ac:dyDescent="0.25">
      <c r="A590" t="s">
        <v>8353</v>
      </c>
      <c r="B590" s="185">
        <v>55</v>
      </c>
      <c r="C590" s="8">
        <v>841</v>
      </c>
      <c r="D590" s="11" t="s">
        <v>7854</v>
      </c>
      <c r="E590" s="11" t="s">
        <v>44</v>
      </c>
      <c r="F590" s="11" t="s">
        <v>80</v>
      </c>
      <c r="G590" s="11" t="s">
        <v>83</v>
      </c>
      <c r="H590" s="11" t="s">
        <v>86</v>
      </c>
      <c r="I590" t="s">
        <v>3559</v>
      </c>
      <c r="J590" t="s">
        <v>6199</v>
      </c>
      <c r="M590" s="147" t="s">
        <v>4597</v>
      </c>
      <c r="N590" s="147" t="s">
        <v>4598</v>
      </c>
      <c r="P590" t="s">
        <v>6790</v>
      </c>
      <c r="R590" s="147" t="s">
        <v>6769</v>
      </c>
      <c r="S590" s="161">
        <v>0</v>
      </c>
      <c r="T590" s="147" t="s">
        <v>7779</v>
      </c>
      <c r="U590" s="147" t="s">
        <v>7784</v>
      </c>
      <c r="V590" t="s">
        <v>139</v>
      </c>
    </row>
    <row r="591" spans="1:22" x14ac:dyDescent="0.25">
      <c r="A591" t="s">
        <v>8353</v>
      </c>
      <c r="B591" s="185">
        <v>56</v>
      </c>
      <c r="C591" s="8">
        <v>842</v>
      </c>
      <c r="D591" s="11" t="s">
        <v>7854</v>
      </c>
      <c r="E591" s="11" t="s">
        <v>44</v>
      </c>
      <c r="F591" s="11" t="s">
        <v>80</v>
      </c>
      <c r="G591" s="11" t="s">
        <v>83</v>
      </c>
      <c r="H591" s="11" t="s">
        <v>86</v>
      </c>
      <c r="I591" t="s">
        <v>3560</v>
      </c>
      <c r="J591" t="s">
        <v>6308</v>
      </c>
      <c r="M591" s="147" t="s">
        <v>4599</v>
      </c>
      <c r="N591" s="147" t="s">
        <v>4600</v>
      </c>
      <c r="P591" t="s">
        <v>6790</v>
      </c>
      <c r="R591" s="147" t="s">
        <v>6769</v>
      </c>
      <c r="S591" s="161">
        <v>0</v>
      </c>
      <c r="T591" s="147" t="s">
        <v>7779</v>
      </c>
      <c r="U591" s="147" t="s">
        <v>7784</v>
      </c>
      <c r="V591" t="s">
        <v>139</v>
      </c>
    </row>
    <row r="592" spans="1:22" x14ac:dyDescent="0.25">
      <c r="A592" t="s">
        <v>8353</v>
      </c>
      <c r="B592" s="185">
        <v>57</v>
      </c>
      <c r="C592" s="8">
        <v>843</v>
      </c>
      <c r="D592" s="11" t="s">
        <v>7854</v>
      </c>
      <c r="E592" s="11" t="s">
        <v>44</v>
      </c>
      <c r="F592" s="11" t="s">
        <v>80</v>
      </c>
      <c r="G592" s="11" t="s">
        <v>83</v>
      </c>
      <c r="H592" s="11" t="s">
        <v>86</v>
      </c>
      <c r="I592" t="s">
        <v>3561</v>
      </c>
      <c r="J592" t="s">
        <v>6307</v>
      </c>
      <c r="M592" s="147" t="s">
        <v>4601</v>
      </c>
      <c r="N592" s="147" t="s">
        <v>4602</v>
      </c>
      <c r="P592" t="s">
        <v>6790</v>
      </c>
      <c r="R592" s="147" t="s">
        <v>6769</v>
      </c>
      <c r="S592" s="161">
        <v>0</v>
      </c>
      <c r="T592" s="147" t="s">
        <v>7779</v>
      </c>
      <c r="U592" s="147" t="s">
        <v>7784</v>
      </c>
      <c r="V592" t="s">
        <v>139</v>
      </c>
    </row>
    <row r="593" spans="1:22" x14ac:dyDescent="0.25">
      <c r="A593" t="s">
        <v>8353</v>
      </c>
      <c r="B593" s="185">
        <v>58</v>
      </c>
      <c r="C593" s="8">
        <v>844</v>
      </c>
      <c r="D593" s="11" t="s">
        <v>7854</v>
      </c>
      <c r="E593" s="11" t="s">
        <v>44</v>
      </c>
      <c r="F593" s="11" t="s">
        <v>80</v>
      </c>
      <c r="G593" s="11" t="s">
        <v>83</v>
      </c>
      <c r="H593" s="11" t="s">
        <v>86</v>
      </c>
      <c r="I593" t="s">
        <v>3562</v>
      </c>
      <c r="J593" t="s">
        <v>6306</v>
      </c>
      <c r="M593" s="147" t="s">
        <v>4603</v>
      </c>
      <c r="N593" s="147" t="s">
        <v>4604</v>
      </c>
      <c r="P593" t="s">
        <v>6790</v>
      </c>
      <c r="R593" s="147" t="s">
        <v>6769</v>
      </c>
      <c r="S593" s="161">
        <v>0</v>
      </c>
      <c r="T593" s="147" t="s">
        <v>7779</v>
      </c>
      <c r="U593" s="147" t="s">
        <v>7784</v>
      </c>
      <c r="V593" t="s">
        <v>139</v>
      </c>
    </row>
    <row r="594" spans="1:22" x14ac:dyDescent="0.25">
      <c r="A594" t="s">
        <v>8353</v>
      </c>
      <c r="B594" s="185">
        <v>59</v>
      </c>
      <c r="C594" s="8">
        <v>845</v>
      </c>
      <c r="D594" s="11" t="s">
        <v>7854</v>
      </c>
      <c r="E594" s="11" t="s">
        <v>44</v>
      </c>
      <c r="F594" s="11" t="s">
        <v>80</v>
      </c>
      <c r="G594" s="11" t="s">
        <v>83</v>
      </c>
      <c r="H594" s="11" t="s">
        <v>86</v>
      </c>
      <c r="I594" t="s">
        <v>3563</v>
      </c>
      <c r="J594" t="s">
        <v>6203</v>
      </c>
      <c r="M594" s="147" t="s">
        <v>4605</v>
      </c>
      <c r="N594" s="147" t="s">
        <v>4606</v>
      </c>
      <c r="P594" t="s">
        <v>6790</v>
      </c>
      <c r="R594" s="147" t="s">
        <v>6769</v>
      </c>
      <c r="S594" s="161">
        <v>0</v>
      </c>
      <c r="T594" s="147" t="s">
        <v>7779</v>
      </c>
      <c r="U594" s="147" t="s">
        <v>7784</v>
      </c>
      <c r="V594" t="s">
        <v>139</v>
      </c>
    </row>
    <row r="595" spans="1:22" x14ac:dyDescent="0.25">
      <c r="A595" t="s">
        <v>8353</v>
      </c>
      <c r="B595" s="185">
        <v>60</v>
      </c>
      <c r="C595" s="8">
        <v>846</v>
      </c>
      <c r="D595" s="11" t="s">
        <v>7854</v>
      </c>
      <c r="E595" s="11" t="s">
        <v>44</v>
      </c>
      <c r="F595" s="11" t="s">
        <v>80</v>
      </c>
      <c r="G595" s="11" t="s">
        <v>83</v>
      </c>
      <c r="H595" s="11" t="s">
        <v>86</v>
      </c>
      <c r="I595" t="s">
        <v>3564</v>
      </c>
      <c r="J595" t="s">
        <v>6202</v>
      </c>
      <c r="M595" s="147" t="s">
        <v>4607</v>
      </c>
      <c r="N595" s="147" t="s">
        <v>4608</v>
      </c>
      <c r="P595" t="s">
        <v>6790</v>
      </c>
      <c r="R595" s="147" t="s">
        <v>6769</v>
      </c>
      <c r="S595" s="161">
        <v>0</v>
      </c>
      <c r="T595" s="147" t="s">
        <v>7779</v>
      </c>
      <c r="U595" s="147" t="s">
        <v>7784</v>
      </c>
      <c r="V595" t="s">
        <v>139</v>
      </c>
    </row>
    <row r="596" spans="1:22" x14ac:dyDescent="0.25">
      <c r="A596" t="s">
        <v>8353</v>
      </c>
      <c r="B596" s="185">
        <v>61</v>
      </c>
      <c r="C596" s="8">
        <v>847</v>
      </c>
      <c r="D596" s="11" t="s">
        <v>7854</v>
      </c>
      <c r="E596" s="11" t="s">
        <v>44</v>
      </c>
      <c r="F596" s="11" t="s">
        <v>80</v>
      </c>
      <c r="G596" s="11" t="s">
        <v>83</v>
      </c>
      <c r="H596" s="11" t="s">
        <v>86</v>
      </c>
      <c r="I596" t="s">
        <v>3565</v>
      </c>
      <c r="J596" t="s">
        <v>6285</v>
      </c>
      <c r="M596" s="147" t="s">
        <v>4609</v>
      </c>
      <c r="N596" s="147" t="s">
        <v>4610</v>
      </c>
      <c r="P596" t="s">
        <v>6790</v>
      </c>
      <c r="R596" s="147" t="s">
        <v>6769</v>
      </c>
      <c r="S596" s="161">
        <v>0</v>
      </c>
      <c r="T596" s="147" t="s">
        <v>7779</v>
      </c>
      <c r="U596" s="147" t="s">
        <v>7784</v>
      </c>
      <c r="V596" t="s">
        <v>1418</v>
      </c>
    </row>
    <row r="597" spans="1:22" x14ac:dyDescent="0.25">
      <c r="A597" t="s">
        <v>8353</v>
      </c>
      <c r="B597" s="185">
        <v>62</v>
      </c>
      <c r="C597" s="8">
        <v>848</v>
      </c>
      <c r="D597" s="11" t="s">
        <v>7854</v>
      </c>
      <c r="E597" s="11" t="s">
        <v>44</v>
      </c>
      <c r="F597" s="11" t="s">
        <v>80</v>
      </c>
      <c r="G597" s="11" t="s">
        <v>83</v>
      </c>
      <c r="H597" s="11" t="s">
        <v>86</v>
      </c>
      <c r="I597" t="s">
        <v>3566</v>
      </c>
      <c r="J597" t="s">
        <v>6321</v>
      </c>
      <c r="M597" s="147" t="s">
        <v>4611</v>
      </c>
      <c r="N597" s="147" t="s">
        <v>4612</v>
      </c>
      <c r="P597" t="s">
        <v>6790</v>
      </c>
      <c r="R597" s="147" t="s">
        <v>6769</v>
      </c>
      <c r="S597" s="161">
        <v>0</v>
      </c>
      <c r="T597" s="147" t="s">
        <v>7779</v>
      </c>
      <c r="U597" s="147" t="s">
        <v>7784</v>
      </c>
      <c r="V597" t="s">
        <v>5676</v>
      </c>
    </row>
    <row r="598" spans="1:22" x14ac:dyDescent="0.25">
      <c r="A598" t="s">
        <v>8353</v>
      </c>
      <c r="B598" s="185">
        <v>63</v>
      </c>
      <c r="C598" s="8">
        <v>849</v>
      </c>
      <c r="D598" s="11" t="s">
        <v>7854</v>
      </c>
      <c r="E598" s="11" t="s">
        <v>44</v>
      </c>
      <c r="F598" s="11" t="s">
        <v>80</v>
      </c>
      <c r="G598" s="11" t="s">
        <v>83</v>
      </c>
      <c r="H598" s="11" t="s">
        <v>86</v>
      </c>
      <c r="I598" t="s">
        <v>3567</v>
      </c>
      <c r="J598" t="s">
        <v>6204</v>
      </c>
      <c r="M598" s="147" t="s">
        <v>4613</v>
      </c>
      <c r="N598" s="147" t="s">
        <v>4614</v>
      </c>
      <c r="P598" t="s">
        <v>6790</v>
      </c>
      <c r="R598" s="145" t="s">
        <v>6769</v>
      </c>
      <c r="S598" s="146">
        <v>0</v>
      </c>
      <c r="T598" s="19" t="s">
        <v>7779</v>
      </c>
      <c r="U598" s="19" t="s">
        <v>7784</v>
      </c>
      <c r="V598" t="s">
        <v>100</v>
      </c>
    </row>
    <row r="599" spans="1:22" x14ac:dyDescent="0.25">
      <c r="A599" t="s">
        <v>8353</v>
      </c>
      <c r="B599" s="185">
        <v>64</v>
      </c>
      <c r="C599" s="8">
        <v>850</v>
      </c>
      <c r="D599" s="11" t="s">
        <v>7854</v>
      </c>
      <c r="E599" s="11" t="s">
        <v>44</v>
      </c>
      <c r="F599" s="11" t="s">
        <v>80</v>
      </c>
      <c r="G599" s="11" t="s">
        <v>83</v>
      </c>
      <c r="H599" s="11" t="s">
        <v>86</v>
      </c>
      <c r="I599" t="s">
        <v>3568</v>
      </c>
      <c r="J599" t="s">
        <v>6294</v>
      </c>
      <c r="M599" s="147" t="s">
        <v>4615</v>
      </c>
      <c r="N599" s="147" t="s">
        <v>4616</v>
      </c>
      <c r="P599" t="s">
        <v>6790</v>
      </c>
      <c r="R599" s="145" t="s">
        <v>6769</v>
      </c>
      <c r="S599" s="146">
        <v>0</v>
      </c>
      <c r="T599" s="19" t="s">
        <v>7779</v>
      </c>
      <c r="U599" s="19" t="s">
        <v>7784</v>
      </c>
      <c r="V599" t="s">
        <v>100</v>
      </c>
    </row>
    <row r="600" spans="1:22" x14ac:dyDescent="0.25">
      <c r="A600" t="s">
        <v>8353</v>
      </c>
      <c r="B600" s="185">
        <v>65</v>
      </c>
      <c r="C600" s="8">
        <v>851</v>
      </c>
      <c r="D600" s="11" t="s">
        <v>7854</v>
      </c>
      <c r="E600" s="11" t="s">
        <v>44</v>
      </c>
      <c r="F600" s="11" t="s">
        <v>80</v>
      </c>
      <c r="G600" s="11" t="s">
        <v>83</v>
      </c>
      <c r="H600" s="11" t="s">
        <v>86</v>
      </c>
      <c r="I600" t="s">
        <v>3569</v>
      </c>
      <c r="J600" t="s">
        <v>6286</v>
      </c>
      <c r="M600" s="147" t="s">
        <v>4617</v>
      </c>
      <c r="N600" s="147" t="s">
        <v>4618</v>
      </c>
      <c r="P600" t="s">
        <v>6790</v>
      </c>
      <c r="R600" s="145" t="s">
        <v>6769</v>
      </c>
      <c r="S600" s="146">
        <v>0</v>
      </c>
      <c r="T600" s="19" t="s">
        <v>7779</v>
      </c>
      <c r="U600" s="19" t="s">
        <v>7784</v>
      </c>
      <c r="V600" t="s">
        <v>100</v>
      </c>
    </row>
    <row r="601" spans="1:22" x14ac:dyDescent="0.25">
      <c r="A601" t="s">
        <v>8353</v>
      </c>
      <c r="B601" s="185">
        <v>66</v>
      </c>
      <c r="C601" s="8">
        <v>852</v>
      </c>
      <c r="D601" s="11" t="s">
        <v>7854</v>
      </c>
      <c r="E601" s="11" t="s">
        <v>44</v>
      </c>
      <c r="F601" s="11" t="s">
        <v>80</v>
      </c>
      <c r="G601" s="11" t="s">
        <v>83</v>
      </c>
      <c r="H601" s="11" t="s">
        <v>86</v>
      </c>
      <c r="I601" t="s">
        <v>3570</v>
      </c>
      <c r="J601" t="s">
        <v>6301</v>
      </c>
      <c r="M601" s="147" t="s">
        <v>4619</v>
      </c>
      <c r="N601" s="147" t="s">
        <v>4620</v>
      </c>
      <c r="P601" t="s">
        <v>6790</v>
      </c>
      <c r="R601" s="145" t="s">
        <v>6769</v>
      </c>
      <c r="S601" s="146">
        <v>0</v>
      </c>
      <c r="T601" s="19" t="s">
        <v>7779</v>
      </c>
      <c r="U601" s="19" t="s">
        <v>7784</v>
      </c>
      <c r="V601" t="s">
        <v>100</v>
      </c>
    </row>
    <row r="602" spans="1:22" x14ac:dyDescent="0.25">
      <c r="A602" t="s">
        <v>8353</v>
      </c>
      <c r="B602" s="185">
        <v>67</v>
      </c>
      <c r="C602" s="8">
        <v>853</v>
      </c>
      <c r="D602" s="11" t="s">
        <v>7854</v>
      </c>
      <c r="E602" s="11" t="s">
        <v>44</v>
      </c>
      <c r="F602" s="11" t="s">
        <v>80</v>
      </c>
      <c r="G602" s="11" t="s">
        <v>83</v>
      </c>
      <c r="H602" s="11" t="s">
        <v>86</v>
      </c>
      <c r="I602" t="s">
        <v>3571</v>
      </c>
      <c r="J602" t="s">
        <v>6302</v>
      </c>
      <c r="M602" s="147" t="s">
        <v>4621</v>
      </c>
      <c r="N602" s="147" t="s">
        <v>4622</v>
      </c>
      <c r="P602" t="s">
        <v>6790</v>
      </c>
      <c r="R602" s="145" t="s">
        <v>6769</v>
      </c>
      <c r="S602" s="146">
        <v>0</v>
      </c>
      <c r="T602" s="19" t="s">
        <v>7779</v>
      </c>
      <c r="U602" s="19" t="s">
        <v>7784</v>
      </c>
      <c r="V602" t="s">
        <v>100</v>
      </c>
    </row>
    <row r="603" spans="1:22" x14ac:dyDescent="0.25">
      <c r="A603" t="s">
        <v>8353</v>
      </c>
      <c r="B603" s="185">
        <v>68</v>
      </c>
      <c r="C603" s="8">
        <v>854</v>
      </c>
      <c r="D603" s="11" t="s">
        <v>7854</v>
      </c>
      <c r="E603" s="11" t="s">
        <v>44</v>
      </c>
      <c r="F603" s="11" t="s">
        <v>80</v>
      </c>
      <c r="G603" s="11" t="s">
        <v>83</v>
      </c>
      <c r="H603" s="11" t="s">
        <v>86</v>
      </c>
      <c r="I603" t="s">
        <v>3572</v>
      </c>
      <c r="J603" t="s">
        <v>6205</v>
      </c>
      <c r="M603" s="147" t="s">
        <v>4623</v>
      </c>
      <c r="N603" s="147" t="s">
        <v>4624</v>
      </c>
      <c r="P603" t="s">
        <v>6790</v>
      </c>
      <c r="R603" s="145" t="s">
        <v>6769</v>
      </c>
      <c r="S603" s="146">
        <v>0</v>
      </c>
      <c r="T603" s="19" t="s">
        <v>7779</v>
      </c>
      <c r="U603" s="19" t="s">
        <v>7784</v>
      </c>
      <c r="V603" t="s">
        <v>163</v>
      </c>
    </row>
    <row r="604" spans="1:22" x14ac:dyDescent="0.25">
      <c r="A604" t="s">
        <v>8353</v>
      </c>
      <c r="B604" s="185">
        <v>69</v>
      </c>
      <c r="C604" s="8">
        <v>855</v>
      </c>
      <c r="D604" s="11" t="s">
        <v>7854</v>
      </c>
      <c r="E604" s="11" t="s">
        <v>44</v>
      </c>
      <c r="F604" s="11" t="s">
        <v>80</v>
      </c>
      <c r="G604" s="11" t="s">
        <v>83</v>
      </c>
      <c r="H604" s="11" t="s">
        <v>86</v>
      </c>
      <c r="I604" t="s">
        <v>3573</v>
      </c>
      <c r="J604" t="s">
        <v>6293</v>
      </c>
      <c r="M604" s="147" t="s">
        <v>4625</v>
      </c>
      <c r="N604" s="147" t="s">
        <v>4626</v>
      </c>
      <c r="P604" t="s">
        <v>6790</v>
      </c>
      <c r="R604" s="145" t="s">
        <v>6769</v>
      </c>
      <c r="S604" s="146">
        <v>0</v>
      </c>
      <c r="T604" s="19" t="s">
        <v>7779</v>
      </c>
      <c r="U604" s="19" t="s">
        <v>7784</v>
      </c>
      <c r="V604" t="s">
        <v>163</v>
      </c>
    </row>
    <row r="605" spans="1:22" x14ac:dyDescent="0.25">
      <c r="A605" t="s">
        <v>8353</v>
      </c>
      <c r="B605" s="185">
        <v>70</v>
      </c>
      <c r="C605" s="8">
        <v>856</v>
      </c>
      <c r="D605" s="11" t="s">
        <v>7854</v>
      </c>
      <c r="E605" s="11" t="s">
        <v>44</v>
      </c>
      <c r="F605" s="11" t="s">
        <v>80</v>
      </c>
      <c r="G605" s="11" t="s">
        <v>83</v>
      </c>
      <c r="H605" s="11" t="s">
        <v>86</v>
      </c>
      <c r="I605" t="s">
        <v>3574</v>
      </c>
      <c r="J605" t="s">
        <v>6311</v>
      </c>
      <c r="M605" s="147" t="s">
        <v>4627</v>
      </c>
      <c r="N605" s="147" t="s">
        <v>4628</v>
      </c>
      <c r="P605" t="s">
        <v>6790</v>
      </c>
      <c r="R605" s="145" t="s">
        <v>6769</v>
      </c>
      <c r="S605" s="146">
        <v>0</v>
      </c>
      <c r="T605" s="19" t="s">
        <v>7779</v>
      </c>
      <c r="U605" s="19" t="s">
        <v>7784</v>
      </c>
      <c r="V605" t="s">
        <v>163</v>
      </c>
    </row>
    <row r="606" spans="1:22" x14ac:dyDescent="0.25">
      <c r="A606" t="s">
        <v>8353</v>
      </c>
      <c r="B606" s="185">
        <v>71</v>
      </c>
      <c r="C606" s="8">
        <v>857</v>
      </c>
      <c r="D606" s="11" t="s">
        <v>7854</v>
      </c>
      <c r="E606" s="11" t="s">
        <v>44</v>
      </c>
      <c r="F606" s="11" t="s">
        <v>80</v>
      </c>
      <c r="G606" s="11" t="s">
        <v>83</v>
      </c>
      <c r="H606" s="11" t="s">
        <v>86</v>
      </c>
      <c r="I606" t="s">
        <v>3575</v>
      </c>
      <c r="J606" t="s">
        <v>6305</v>
      </c>
      <c r="M606" s="79" t="s">
        <v>4629</v>
      </c>
      <c r="N606" s="79" t="s">
        <v>4630</v>
      </c>
      <c r="P606" t="s">
        <v>6790</v>
      </c>
      <c r="R606" s="145" t="s">
        <v>6769</v>
      </c>
      <c r="S606" s="146">
        <v>0</v>
      </c>
      <c r="T606" s="19" t="s">
        <v>7779</v>
      </c>
      <c r="U606" s="19" t="s">
        <v>7784</v>
      </c>
      <c r="V606" t="s">
        <v>163</v>
      </c>
    </row>
    <row r="607" spans="1:22" x14ac:dyDescent="0.25">
      <c r="A607" t="s">
        <v>8353</v>
      </c>
      <c r="B607" s="185">
        <v>72</v>
      </c>
      <c r="C607" s="8">
        <v>858</v>
      </c>
      <c r="D607" s="11" t="s">
        <v>7854</v>
      </c>
      <c r="E607" s="11" t="s">
        <v>44</v>
      </c>
      <c r="F607" s="11" t="s">
        <v>80</v>
      </c>
      <c r="G607" s="11" t="s">
        <v>83</v>
      </c>
      <c r="H607" s="11" t="s">
        <v>86</v>
      </c>
      <c r="I607" t="s">
        <v>3576</v>
      </c>
      <c r="J607" t="s">
        <v>6316</v>
      </c>
      <c r="M607" s="147" t="s">
        <v>4631</v>
      </c>
      <c r="N607" s="147" t="s">
        <v>4632</v>
      </c>
      <c r="P607" t="s">
        <v>6790</v>
      </c>
      <c r="R607" s="145" t="s">
        <v>6769</v>
      </c>
      <c r="S607" s="146">
        <v>0</v>
      </c>
      <c r="T607" s="19" t="s">
        <v>7779</v>
      </c>
      <c r="U607" s="19" t="s">
        <v>7784</v>
      </c>
      <c r="V607" t="s">
        <v>163</v>
      </c>
    </row>
    <row r="608" spans="1:22" x14ac:dyDescent="0.25">
      <c r="A608" t="s">
        <v>8353</v>
      </c>
      <c r="B608" s="185">
        <v>73</v>
      </c>
      <c r="C608" s="8">
        <v>859</v>
      </c>
      <c r="D608" s="11" t="s">
        <v>7854</v>
      </c>
      <c r="E608" s="11" t="s">
        <v>44</v>
      </c>
      <c r="F608" s="11" t="s">
        <v>80</v>
      </c>
      <c r="G608" s="11" t="s">
        <v>83</v>
      </c>
      <c r="H608" s="11" t="s">
        <v>86</v>
      </c>
      <c r="I608" t="s">
        <v>3577</v>
      </c>
      <c r="J608" t="s">
        <v>6218</v>
      </c>
      <c r="M608" s="147" t="s">
        <v>4633</v>
      </c>
      <c r="N608" s="147" t="s">
        <v>4634</v>
      </c>
      <c r="P608" t="s">
        <v>6790</v>
      </c>
      <c r="R608" s="147" t="s">
        <v>6769</v>
      </c>
      <c r="S608" s="161">
        <v>0</v>
      </c>
      <c r="T608" s="147" t="s">
        <v>7779</v>
      </c>
      <c r="U608" s="147" t="s">
        <v>7784</v>
      </c>
      <c r="V608" t="s">
        <v>5677</v>
      </c>
    </row>
    <row r="609" spans="1:24" x14ac:dyDescent="0.25">
      <c r="A609" t="s">
        <v>8353</v>
      </c>
      <c r="B609" s="185">
        <v>74</v>
      </c>
      <c r="C609" s="8">
        <v>860</v>
      </c>
      <c r="D609" s="11" t="s">
        <v>7854</v>
      </c>
      <c r="E609" s="11" t="s">
        <v>44</v>
      </c>
      <c r="F609" s="11" t="s">
        <v>80</v>
      </c>
      <c r="G609" s="11" t="s">
        <v>83</v>
      </c>
      <c r="H609" s="11" t="s">
        <v>86</v>
      </c>
      <c r="I609" t="s">
        <v>3578</v>
      </c>
      <c r="J609" s="147" t="s">
        <v>4636</v>
      </c>
      <c r="M609" s="147" t="s">
        <v>4635</v>
      </c>
      <c r="N609" s="147" t="s">
        <v>4636</v>
      </c>
      <c r="P609" t="s">
        <v>6790</v>
      </c>
      <c r="R609" s="147" t="s">
        <v>6769</v>
      </c>
      <c r="S609" s="161">
        <v>0</v>
      </c>
      <c r="T609" s="147" t="s">
        <v>7779</v>
      </c>
      <c r="U609" s="147" t="s">
        <v>7784</v>
      </c>
      <c r="V609" t="s">
        <v>157</v>
      </c>
    </row>
    <row r="610" spans="1:24" x14ac:dyDescent="0.25">
      <c r="A610" t="s">
        <v>8353</v>
      </c>
      <c r="B610" s="185">
        <v>75</v>
      </c>
      <c r="C610" s="8">
        <v>861</v>
      </c>
      <c r="D610" s="11" t="s">
        <v>7854</v>
      </c>
      <c r="E610" s="11" t="s">
        <v>44</v>
      </c>
      <c r="F610" s="11" t="s">
        <v>80</v>
      </c>
      <c r="G610" s="11" t="s">
        <v>83</v>
      </c>
      <c r="H610" s="11" t="s">
        <v>86</v>
      </c>
      <c r="I610" t="s">
        <v>3579</v>
      </c>
      <c r="J610" t="s">
        <v>6310</v>
      </c>
      <c r="M610" s="147" t="s">
        <v>4637</v>
      </c>
      <c r="N610" s="147" t="s">
        <v>4638</v>
      </c>
      <c r="P610" t="s">
        <v>6790</v>
      </c>
      <c r="R610" s="147" t="s">
        <v>6769</v>
      </c>
      <c r="S610" s="161">
        <v>0</v>
      </c>
      <c r="T610" s="147" t="s">
        <v>7779</v>
      </c>
      <c r="U610" s="147" t="s">
        <v>7784</v>
      </c>
      <c r="V610" t="s">
        <v>157</v>
      </c>
    </row>
    <row r="611" spans="1:24" x14ac:dyDescent="0.25">
      <c r="A611" t="s">
        <v>8353</v>
      </c>
      <c r="B611" s="185">
        <v>76</v>
      </c>
      <c r="C611" s="8">
        <v>862</v>
      </c>
      <c r="D611" s="11" t="s">
        <v>7854</v>
      </c>
      <c r="E611" s="11" t="s">
        <v>44</v>
      </c>
      <c r="F611" s="11" t="s">
        <v>80</v>
      </c>
      <c r="G611" s="11" t="s">
        <v>83</v>
      </c>
      <c r="H611" s="11" t="s">
        <v>86</v>
      </c>
      <c r="I611" t="s">
        <v>3580</v>
      </c>
      <c r="J611" t="s">
        <v>6211</v>
      </c>
      <c r="M611" s="147" t="s">
        <v>4639</v>
      </c>
      <c r="N611" s="147" t="s">
        <v>4640</v>
      </c>
      <c r="P611" t="s">
        <v>6790</v>
      </c>
      <c r="R611" s="147" t="s">
        <v>6769</v>
      </c>
      <c r="S611" s="161">
        <v>0</v>
      </c>
      <c r="T611" s="147" t="s">
        <v>7779</v>
      </c>
      <c r="U611" s="147" t="s">
        <v>7784</v>
      </c>
      <c r="V611" t="s">
        <v>195</v>
      </c>
    </row>
    <row r="612" spans="1:24" x14ac:dyDescent="0.25">
      <c r="A612" t="s">
        <v>8353</v>
      </c>
      <c r="B612" s="185">
        <v>77</v>
      </c>
      <c r="C612" s="8">
        <v>863</v>
      </c>
      <c r="D612" s="11" t="s">
        <v>7854</v>
      </c>
      <c r="E612" s="11" t="s">
        <v>44</v>
      </c>
      <c r="F612" s="11" t="s">
        <v>80</v>
      </c>
      <c r="G612" s="11" t="s">
        <v>83</v>
      </c>
      <c r="H612" s="11" t="s">
        <v>86</v>
      </c>
      <c r="I612" t="s">
        <v>3581</v>
      </c>
      <c r="J612" t="s">
        <v>6210</v>
      </c>
      <c r="M612" s="147" t="s">
        <v>4641</v>
      </c>
      <c r="N612" s="147" t="s">
        <v>4642</v>
      </c>
      <c r="P612" t="s">
        <v>6790</v>
      </c>
      <c r="R612" s="147" t="s">
        <v>6769</v>
      </c>
      <c r="S612" s="161">
        <v>0</v>
      </c>
      <c r="T612" s="147" t="s">
        <v>7779</v>
      </c>
      <c r="U612" s="147" t="s">
        <v>7784</v>
      </c>
      <c r="V612" t="s">
        <v>195</v>
      </c>
    </row>
    <row r="613" spans="1:24" x14ac:dyDescent="0.25">
      <c r="A613" t="s">
        <v>8353</v>
      </c>
      <c r="B613" s="185">
        <v>78</v>
      </c>
      <c r="C613" s="8">
        <v>864</v>
      </c>
      <c r="D613" s="11" t="s">
        <v>7854</v>
      </c>
      <c r="E613" s="11" t="s">
        <v>44</v>
      </c>
      <c r="F613" s="11" t="s">
        <v>80</v>
      </c>
      <c r="G613" s="11" t="s">
        <v>83</v>
      </c>
      <c r="H613" s="11" t="s">
        <v>86</v>
      </c>
      <c r="I613" t="s">
        <v>3582</v>
      </c>
      <c r="J613" t="s">
        <v>6289</v>
      </c>
      <c r="M613" s="164" t="s">
        <v>4643</v>
      </c>
      <c r="N613" s="164" t="s">
        <v>4644</v>
      </c>
      <c r="P613" t="s">
        <v>6790</v>
      </c>
      <c r="R613" s="147" t="s">
        <v>6769</v>
      </c>
      <c r="S613" s="161">
        <v>0</v>
      </c>
      <c r="T613" s="147" t="s">
        <v>7779</v>
      </c>
      <c r="U613" s="147" t="s">
        <v>7784</v>
      </c>
      <c r="V613" t="s">
        <v>5678</v>
      </c>
    </row>
    <row r="614" spans="1:24" x14ac:dyDescent="0.25">
      <c r="A614" t="s">
        <v>8353</v>
      </c>
      <c r="B614" s="185">
        <v>79</v>
      </c>
      <c r="C614" s="8">
        <v>865</v>
      </c>
      <c r="D614" s="11" t="s">
        <v>7854</v>
      </c>
      <c r="E614" s="11" t="s">
        <v>44</v>
      </c>
      <c r="F614" s="11" t="s">
        <v>80</v>
      </c>
      <c r="G614" s="11" t="s">
        <v>83</v>
      </c>
      <c r="H614" s="11" t="s">
        <v>86</v>
      </c>
      <c r="I614" t="s">
        <v>3583</v>
      </c>
      <c r="J614" t="s">
        <v>6201</v>
      </c>
      <c r="M614" s="164" t="s">
        <v>4645</v>
      </c>
      <c r="N614" s="164" t="s">
        <v>4646</v>
      </c>
      <c r="P614" t="s">
        <v>6790</v>
      </c>
      <c r="R614" s="147" t="s">
        <v>6769</v>
      </c>
      <c r="S614" s="161">
        <v>0</v>
      </c>
      <c r="T614" s="147" t="s">
        <v>7779</v>
      </c>
      <c r="U614" s="147" t="s">
        <v>7784</v>
      </c>
      <c r="V614" t="s">
        <v>195</v>
      </c>
    </row>
    <row r="615" spans="1:24" x14ac:dyDescent="0.25">
      <c r="A615" t="s">
        <v>8353</v>
      </c>
      <c r="B615" s="185">
        <v>80</v>
      </c>
      <c r="C615" s="8">
        <v>866</v>
      </c>
      <c r="D615" s="11" t="s">
        <v>7854</v>
      </c>
      <c r="E615" s="11" t="s">
        <v>44</v>
      </c>
      <c r="F615" s="11" t="s">
        <v>80</v>
      </c>
      <c r="G615" s="11" t="s">
        <v>83</v>
      </c>
      <c r="H615" s="11" t="s">
        <v>86</v>
      </c>
      <c r="I615" t="s">
        <v>3584</v>
      </c>
      <c r="J615" t="s">
        <v>6291</v>
      </c>
      <c r="M615" s="164" t="s">
        <v>4647</v>
      </c>
      <c r="N615" s="164" t="s">
        <v>4648</v>
      </c>
      <c r="P615" t="s">
        <v>6790</v>
      </c>
      <c r="R615" s="147" t="s">
        <v>6769</v>
      </c>
      <c r="S615" s="161">
        <v>0</v>
      </c>
      <c r="T615" s="147" t="s">
        <v>7779</v>
      </c>
      <c r="U615" s="147" t="s">
        <v>7784</v>
      </c>
      <c r="V615" t="s">
        <v>5678</v>
      </c>
    </row>
    <row r="616" spans="1:24" x14ac:dyDescent="0.25">
      <c r="A616" t="s">
        <v>8353</v>
      </c>
      <c r="B616" s="185">
        <v>81</v>
      </c>
      <c r="C616" s="8">
        <v>867</v>
      </c>
      <c r="D616" s="11" t="s">
        <v>7854</v>
      </c>
      <c r="E616" s="11" t="s">
        <v>44</v>
      </c>
      <c r="F616" s="11" t="s">
        <v>80</v>
      </c>
      <c r="G616" s="11" t="s">
        <v>83</v>
      </c>
      <c r="H616" s="11" t="s">
        <v>86</v>
      </c>
      <c r="I616" t="s">
        <v>3585</v>
      </c>
      <c r="J616" t="s">
        <v>6290</v>
      </c>
      <c r="M616" s="164" t="s">
        <v>4649</v>
      </c>
      <c r="N616" s="164" t="s">
        <v>4650</v>
      </c>
      <c r="P616" t="s">
        <v>6790</v>
      </c>
      <c r="R616" s="147" t="s">
        <v>6769</v>
      </c>
      <c r="S616" s="161">
        <v>0</v>
      </c>
      <c r="T616" s="147" t="s">
        <v>7779</v>
      </c>
      <c r="U616" s="147" t="s">
        <v>7784</v>
      </c>
      <c r="V616" t="s">
        <v>5678</v>
      </c>
    </row>
    <row r="617" spans="1:24" x14ac:dyDescent="0.25">
      <c r="A617" t="s">
        <v>8353</v>
      </c>
      <c r="B617" s="185">
        <v>82</v>
      </c>
      <c r="C617" s="8">
        <v>868</v>
      </c>
      <c r="D617" s="11" t="s">
        <v>7854</v>
      </c>
      <c r="E617" s="11" t="s">
        <v>44</v>
      </c>
      <c r="F617" s="11" t="s">
        <v>80</v>
      </c>
      <c r="G617" s="11" t="s">
        <v>83</v>
      </c>
      <c r="H617" s="11" t="s">
        <v>86</v>
      </c>
      <c r="I617" t="s">
        <v>3586</v>
      </c>
      <c r="J617" t="s">
        <v>6292</v>
      </c>
      <c r="M617" s="164" t="s">
        <v>4651</v>
      </c>
      <c r="N617" s="164" t="s">
        <v>4652</v>
      </c>
      <c r="P617" t="s">
        <v>6790</v>
      </c>
      <c r="R617" s="147" t="s">
        <v>6769</v>
      </c>
      <c r="S617" s="161">
        <v>0</v>
      </c>
      <c r="T617" s="147" t="s">
        <v>7779</v>
      </c>
      <c r="U617" s="147" t="s">
        <v>7784</v>
      </c>
      <c r="V617" t="s">
        <v>5678</v>
      </c>
    </row>
    <row r="618" spans="1:24" x14ac:dyDescent="0.25">
      <c r="A618" t="s">
        <v>8353</v>
      </c>
      <c r="B618" s="185">
        <v>83</v>
      </c>
      <c r="C618" s="8">
        <v>869</v>
      </c>
      <c r="D618" s="11" t="s">
        <v>7854</v>
      </c>
      <c r="E618" s="11" t="s">
        <v>44</v>
      </c>
      <c r="F618" s="11" t="s">
        <v>80</v>
      </c>
      <c r="G618" s="11" t="s">
        <v>83</v>
      </c>
      <c r="H618" s="11" t="s">
        <v>86</v>
      </c>
      <c r="I618" t="s">
        <v>3587</v>
      </c>
      <c r="J618" t="s">
        <v>6192</v>
      </c>
      <c r="M618" s="147" t="s">
        <v>4653</v>
      </c>
      <c r="N618" s="147" t="s">
        <v>4654</v>
      </c>
      <c r="P618" t="s">
        <v>6790</v>
      </c>
      <c r="R618" s="147" t="s">
        <v>6769</v>
      </c>
      <c r="S618" s="161">
        <v>0</v>
      </c>
      <c r="T618" s="147" t="s">
        <v>7779</v>
      </c>
      <c r="U618" s="147" t="s">
        <v>7784</v>
      </c>
      <c r="V618" t="s">
        <v>262</v>
      </c>
    </row>
    <row r="619" spans="1:24" x14ac:dyDescent="0.25">
      <c r="A619" t="s">
        <v>8353</v>
      </c>
      <c r="B619" s="185">
        <v>84</v>
      </c>
      <c r="C619" s="8">
        <v>870</v>
      </c>
      <c r="D619" s="11" t="s">
        <v>7854</v>
      </c>
      <c r="E619" s="11" t="s">
        <v>44</v>
      </c>
      <c r="F619" s="11" t="s">
        <v>80</v>
      </c>
      <c r="G619" s="11" t="s">
        <v>83</v>
      </c>
      <c r="H619" s="11" t="s">
        <v>86</v>
      </c>
      <c r="I619" t="s">
        <v>3588</v>
      </c>
      <c r="J619" t="s">
        <v>6295</v>
      </c>
      <c r="M619" s="147" t="s">
        <v>4655</v>
      </c>
      <c r="N619" s="147" t="s">
        <v>4656</v>
      </c>
      <c r="P619" t="s">
        <v>6790</v>
      </c>
      <c r="R619" s="147" t="s">
        <v>6769</v>
      </c>
      <c r="S619" s="161">
        <v>0</v>
      </c>
      <c r="T619" s="147" t="s">
        <v>7779</v>
      </c>
      <c r="U619" s="147" t="s">
        <v>7784</v>
      </c>
      <c r="V619" t="s">
        <v>262</v>
      </c>
    </row>
    <row r="620" spans="1:24" x14ac:dyDescent="0.25">
      <c r="A620" t="s">
        <v>8353</v>
      </c>
      <c r="B620" s="185">
        <v>85</v>
      </c>
      <c r="C620" s="8">
        <v>871</v>
      </c>
      <c r="D620" s="11" t="s">
        <v>7854</v>
      </c>
      <c r="E620" s="11" t="s">
        <v>44</v>
      </c>
      <c r="F620" s="11" t="s">
        <v>80</v>
      </c>
      <c r="G620" s="11" t="s">
        <v>83</v>
      </c>
      <c r="H620" s="11" t="s">
        <v>86</v>
      </c>
      <c r="I620" t="s">
        <v>3589</v>
      </c>
      <c r="J620" t="s">
        <v>6299</v>
      </c>
      <c r="M620" s="164" t="s">
        <v>4657</v>
      </c>
      <c r="N620" s="164" t="s">
        <v>4658</v>
      </c>
      <c r="P620" t="s">
        <v>6790</v>
      </c>
      <c r="R620" s="147" t="s">
        <v>6769</v>
      </c>
      <c r="S620" s="161">
        <v>0</v>
      </c>
      <c r="T620" s="147" t="s">
        <v>7779</v>
      </c>
      <c r="U620" s="147" t="s">
        <v>7784</v>
      </c>
      <c r="V620" t="s">
        <v>262</v>
      </c>
    </row>
    <row r="621" spans="1:24" x14ac:dyDescent="0.25">
      <c r="A621" t="s">
        <v>8353</v>
      </c>
      <c r="B621" s="185">
        <v>86</v>
      </c>
      <c r="C621" s="8">
        <v>872</v>
      </c>
      <c r="D621" s="11" t="s">
        <v>7854</v>
      </c>
      <c r="E621" s="11" t="s">
        <v>44</v>
      </c>
      <c r="F621" s="11" t="s">
        <v>80</v>
      </c>
      <c r="G621" s="11" t="s">
        <v>83</v>
      </c>
      <c r="H621" s="11" t="s">
        <v>86</v>
      </c>
      <c r="I621" t="s">
        <v>3590</v>
      </c>
      <c r="J621" t="s">
        <v>6296</v>
      </c>
      <c r="M621" s="147" t="s">
        <v>4659</v>
      </c>
      <c r="N621" s="147" t="s">
        <v>4660</v>
      </c>
      <c r="P621" t="s">
        <v>6790</v>
      </c>
      <c r="R621" s="147" t="s">
        <v>6769</v>
      </c>
      <c r="S621" s="161">
        <v>0</v>
      </c>
      <c r="T621" s="147" t="s">
        <v>7779</v>
      </c>
      <c r="U621" s="147" t="s">
        <v>7784</v>
      </c>
      <c r="V621" t="s">
        <v>5677</v>
      </c>
    </row>
    <row r="622" spans="1:24" x14ac:dyDescent="0.25">
      <c r="A622" t="s">
        <v>8353</v>
      </c>
      <c r="B622" s="185">
        <v>87</v>
      </c>
      <c r="C622" s="8">
        <v>873</v>
      </c>
      <c r="D622" s="11" t="s">
        <v>7854</v>
      </c>
      <c r="E622" s="11" t="s">
        <v>44</v>
      </c>
      <c r="F622" s="11" t="s">
        <v>80</v>
      </c>
      <c r="G622" s="11" t="s">
        <v>83</v>
      </c>
      <c r="H622" s="11" t="s">
        <v>86</v>
      </c>
      <c r="I622" t="s">
        <v>3591</v>
      </c>
      <c r="J622" t="s">
        <v>6297</v>
      </c>
      <c r="M622" s="164" t="s">
        <v>4661</v>
      </c>
      <c r="N622" s="164" t="s">
        <v>4662</v>
      </c>
      <c r="P622" t="s">
        <v>6790</v>
      </c>
      <c r="R622" s="147" t="s">
        <v>6769</v>
      </c>
      <c r="S622" s="161">
        <v>0</v>
      </c>
      <c r="T622" s="147" t="s">
        <v>7779</v>
      </c>
      <c r="U622" s="147" t="s">
        <v>7784</v>
      </c>
      <c r="V622" t="s">
        <v>5677</v>
      </c>
    </row>
    <row r="623" spans="1:24" x14ac:dyDescent="0.25">
      <c r="A623" s="140" t="s">
        <v>8354</v>
      </c>
      <c r="B623" s="294">
        <v>0</v>
      </c>
      <c r="C623" s="176">
        <v>0</v>
      </c>
      <c r="D623" s="152"/>
      <c r="E623" s="152"/>
      <c r="F623" s="152"/>
      <c r="G623" s="152"/>
      <c r="H623" s="152"/>
      <c r="I623" s="154" t="s">
        <v>8360</v>
      </c>
      <c r="J623" s="168" t="s">
        <v>1859</v>
      </c>
      <c r="K623" s="153" t="s">
        <v>1667</v>
      </c>
      <c r="L623" s="154" t="s">
        <v>6971</v>
      </c>
      <c r="M623" s="154" t="s">
        <v>8339</v>
      </c>
      <c r="N623" s="154" t="s">
        <v>8348</v>
      </c>
      <c r="O623" s="154" t="s">
        <v>1848</v>
      </c>
      <c r="P623" s="168" t="s">
        <v>6790</v>
      </c>
      <c r="Q623" s="168"/>
      <c r="R623" s="154" t="s">
        <v>6770</v>
      </c>
      <c r="S623" s="169" t="s">
        <v>7778</v>
      </c>
      <c r="T623" s="168" t="s">
        <v>7780</v>
      </c>
      <c r="U623" s="168" t="s">
        <v>7783</v>
      </c>
      <c r="V623" s="140" t="s">
        <v>100</v>
      </c>
      <c r="W623" s="140"/>
      <c r="X623" s="140"/>
    </row>
    <row r="624" spans="1:24" x14ac:dyDescent="0.25">
      <c r="A624" s="140" t="s">
        <v>8354</v>
      </c>
      <c r="B624" s="294">
        <v>1</v>
      </c>
      <c r="C624" s="176">
        <v>0</v>
      </c>
      <c r="D624" s="152"/>
      <c r="E624" s="152"/>
      <c r="F624" s="152"/>
      <c r="G624" s="152"/>
      <c r="H624" s="152"/>
      <c r="I624" s="154" t="s">
        <v>8505</v>
      </c>
      <c r="J624" s="168" t="s">
        <v>8477</v>
      </c>
      <c r="K624" s="153" t="s">
        <v>1667</v>
      </c>
      <c r="L624" s="154" t="s">
        <v>6971</v>
      </c>
      <c r="M624" s="154" t="s">
        <v>8466</v>
      </c>
      <c r="N624" s="154" t="s">
        <v>8465</v>
      </c>
      <c r="O624" s="154" t="s">
        <v>1848</v>
      </c>
      <c r="P624" s="168" t="s">
        <v>6790</v>
      </c>
      <c r="Q624" s="168"/>
      <c r="R624" s="154" t="s">
        <v>91</v>
      </c>
      <c r="S624" s="169" t="s">
        <v>7778</v>
      </c>
      <c r="T624" s="168" t="s">
        <v>7780</v>
      </c>
      <c r="U624" s="168" t="s">
        <v>7783</v>
      </c>
      <c r="V624" s="140" t="s">
        <v>91</v>
      </c>
      <c r="W624" s="140"/>
      <c r="X624" s="140"/>
    </row>
    <row r="625" spans="1:22" x14ac:dyDescent="0.25">
      <c r="A625" t="s">
        <v>8354</v>
      </c>
      <c r="B625" s="185">
        <v>7</v>
      </c>
      <c r="C625" s="8">
        <v>874</v>
      </c>
      <c r="D625" s="11" t="s">
        <v>7855</v>
      </c>
      <c r="E625" s="11" t="s">
        <v>44</v>
      </c>
      <c r="F625" s="11" t="s">
        <v>80</v>
      </c>
      <c r="G625" s="11" t="s">
        <v>83</v>
      </c>
      <c r="H625" s="11" t="s">
        <v>7887</v>
      </c>
      <c r="I625" t="s">
        <v>3593</v>
      </c>
      <c r="J625" t="s">
        <v>6343</v>
      </c>
      <c r="M625" s="147" t="s">
        <v>4663</v>
      </c>
      <c r="N625" s="147" t="s">
        <v>4664</v>
      </c>
      <c r="P625" t="s">
        <v>6790</v>
      </c>
      <c r="R625" s="147" t="s">
        <v>6769</v>
      </c>
      <c r="S625" s="161">
        <v>0</v>
      </c>
      <c r="T625" s="147" t="s">
        <v>7779</v>
      </c>
      <c r="U625" s="147" t="s">
        <v>7784</v>
      </c>
      <c r="V625" t="s">
        <v>262</v>
      </c>
    </row>
    <row r="626" spans="1:22" x14ac:dyDescent="0.25">
      <c r="A626" t="s">
        <v>8354</v>
      </c>
      <c r="B626" s="185">
        <v>8</v>
      </c>
      <c r="C626" s="8">
        <v>875</v>
      </c>
      <c r="D626" s="11" t="s">
        <v>7855</v>
      </c>
      <c r="E626" s="11" t="s">
        <v>44</v>
      </c>
      <c r="F626" s="11" t="s">
        <v>80</v>
      </c>
      <c r="G626" s="11" t="s">
        <v>83</v>
      </c>
      <c r="H626" s="11" t="s">
        <v>7887</v>
      </c>
      <c r="I626" t="s">
        <v>3594</v>
      </c>
      <c r="J626" t="s">
        <v>4666</v>
      </c>
      <c r="M626" s="147" t="s">
        <v>4665</v>
      </c>
      <c r="N626" s="147" t="s">
        <v>4666</v>
      </c>
      <c r="P626" t="s">
        <v>6790</v>
      </c>
      <c r="R626" t="s">
        <v>6770</v>
      </c>
      <c r="S626" s="8">
        <v>0</v>
      </c>
      <c r="T626" t="s">
        <v>7779</v>
      </c>
      <c r="U626" t="s">
        <v>7784</v>
      </c>
      <c r="V626" t="s">
        <v>100</v>
      </c>
    </row>
    <row r="627" spans="1:22" x14ac:dyDescent="0.25">
      <c r="A627" t="s">
        <v>8354</v>
      </c>
      <c r="B627" s="185">
        <v>9</v>
      </c>
      <c r="C627" s="8">
        <v>876</v>
      </c>
      <c r="D627" s="11" t="s">
        <v>7855</v>
      </c>
      <c r="E627" s="11" t="s">
        <v>44</v>
      </c>
      <c r="F627" s="11" t="s">
        <v>80</v>
      </c>
      <c r="G627" s="11" t="s">
        <v>83</v>
      </c>
      <c r="H627" s="11" t="s">
        <v>7887</v>
      </c>
      <c r="I627" t="s">
        <v>3595</v>
      </c>
      <c r="J627" t="s">
        <v>6326</v>
      </c>
      <c r="M627" s="147" t="s">
        <v>4667</v>
      </c>
      <c r="N627" s="147" t="s">
        <v>4668</v>
      </c>
      <c r="P627" t="s">
        <v>6790</v>
      </c>
      <c r="R627" s="147" t="s">
        <v>6769</v>
      </c>
      <c r="S627" s="161">
        <v>0</v>
      </c>
      <c r="T627" s="147" t="s">
        <v>7779</v>
      </c>
      <c r="U627" s="147" t="s">
        <v>7784</v>
      </c>
      <c r="V627" t="s">
        <v>262</v>
      </c>
    </row>
    <row r="628" spans="1:22" x14ac:dyDescent="0.25">
      <c r="A628" t="s">
        <v>8354</v>
      </c>
      <c r="B628" s="185">
        <v>10</v>
      </c>
      <c r="C628" s="8">
        <v>877</v>
      </c>
      <c r="D628" s="11" t="s">
        <v>7855</v>
      </c>
      <c r="E628" s="11" t="s">
        <v>44</v>
      </c>
      <c r="F628" s="11" t="s">
        <v>80</v>
      </c>
      <c r="G628" s="11" t="s">
        <v>83</v>
      </c>
      <c r="H628" s="11" t="s">
        <v>7887</v>
      </c>
      <c r="I628" t="s">
        <v>3596</v>
      </c>
      <c r="J628" t="s">
        <v>6328</v>
      </c>
      <c r="M628" s="147" t="s">
        <v>4669</v>
      </c>
      <c r="N628" s="147" t="s">
        <v>4670</v>
      </c>
      <c r="P628" t="s">
        <v>6790</v>
      </c>
      <c r="R628" s="147" t="s">
        <v>6769</v>
      </c>
      <c r="S628" s="161">
        <v>0</v>
      </c>
      <c r="T628" s="147" t="s">
        <v>7779</v>
      </c>
      <c r="U628" s="147" t="s">
        <v>7784</v>
      </c>
      <c r="V628" t="s">
        <v>262</v>
      </c>
    </row>
    <row r="629" spans="1:22" x14ac:dyDescent="0.25">
      <c r="A629" t="s">
        <v>8354</v>
      </c>
      <c r="B629" s="185">
        <v>10</v>
      </c>
      <c r="C629" s="8">
        <v>883</v>
      </c>
      <c r="D629" s="11" t="s">
        <v>7855</v>
      </c>
      <c r="E629" s="11" t="s">
        <v>44</v>
      </c>
      <c r="F629" s="11" t="s">
        <v>80</v>
      </c>
      <c r="G629" s="11" t="s">
        <v>83</v>
      </c>
      <c r="H629" s="11" t="s">
        <v>7887</v>
      </c>
      <c r="I629" t="s">
        <v>3602</v>
      </c>
      <c r="J629" t="s">
        <v>6327</v>
      </c>
      <c r="M629" s="147" t="s">
        <v>4681</v>
      </c>
      <c r="N629" s="147" t="s">
        <v>4682</v>
      </c>
      <c r="P629" t="s">
        <v>6790</v>
      </c>
      <c r="R629" s="147" t="s">
        <v>6769</v>
      </c>
      <c r="S629" s="161">
        <v>0</v>
      </c>
      <c r="T629" s="147" t="s">
        <v>7779</v>
      </c>
      <c r="U629" s="147" t="s">
        <v>7784</v>
      </c>
      <c r="V629" t="s">
        <v>262</v>
      </c>
    </row>
    <row r="630" spans="1:22" x14ac:dyDescent="0.25">
      <c r="A630" t="s">
        <v>8354</v>
      </c>
      <c r="B630" s="185">
        <v>11</v>
      </c>
      <c r="C630" s="8">
        <v>878</v>
      </c>
      <c r="D630" s="11" t="s">
        <v>7855</v>
      </c>
      <c r="E630" s="11" t="s">
        <v>44</v>
      </c>
      <c r="F630" s="11" t="s">
        <v>80</v>
      </c>
      <c r="G630" s="11" t="s">
        <v>83</v>
      </c>
      <c r="H630" s="11" t="s">
        <v>7887</v>
      </c>
      <c r="I630" t="s">
        <v>3597</v>
      </c>
      <c r="J630" t="s">
        <v>6225</v>
      </c>
      <c r="M630" s="147" t="s">
        <v>4671</v>
      </c>
      <c r="N630" s="147" t="s">
        <v>4672</v>
      </c>
      <c r="P630" t="s">
        <v>6790</v>
      </c>
      <c r="R630" s="147" t="s">
        <v>6769</v>
      </c>
      <c r="S630" s="161">
        <v>0</v>
      </c>
      <c r="T630" s="147" t="s">
        <v>7779</v>
      </c>
      <c r="U630" s="147" t="s">
        <v>7784</v>
      </c>
      <c r="V630" t="s">
        <v>262</v>
      </c>
    </row>
    <row r="631" spans="1:22" x14ac:dyDescent="0.25">
      <c r="A631" t="s">
        <v>8354</v>
      </c>
      <c r="B631" s="185">
        <v>11</v>
      </c>
      <c r="C631" s="8">
        <v>884</v>
      </c>
      <c r="D631" s="11" t="s">
        <v>7855</v>
      </c>
      <c r="E631" s="11" t="s">
        <v>44</v>
      </c>
      <c r="F631" s="11" t="s">
        <v>80</v>
      </c>
      <c r="G631" s="11" t="s">
        <v>83</v>
      </c>
      <c r="H631" s="11" t="s">
        <v>7887</v>
      </c>
      <c r="I631" t="s">
        <v>3603</v>
      </c>
      <c r="J631" t="s">
        <v>6224</v>
      </c>
      <c r="M631" s="147" t="s">
        <v>4683</v>
      </c>
      <c r="N631" s="147" t="s">
        <v>4684</v>
      </c>
      <c r="P631" t="s">
        <v>6790</v>
      </c>
      <c r="R631" s="147" t="s">
        <v>6769</v>
      </c>
      <c r="S631" s="161">
        <v>0</v>
      </c>
      <c r="T631" s="147" t="s">
        <v>7779</v>
      </c>
      <c r="U631" s="147" t="s">
        <v>7784</v>
      </c>
      <c r="V631" t="s">
        <v>262</v>
      </c>
    </row>
    <row r="632" spans="1:22" x14ac:dyDescent="0.25">
      <c r="A632" t="s">
        <v>8354</v>
      </c>
      <c r="B632" s="185">
        <v>12</v>
      </c>
      <c r="C632" s="8">
        <v>879</v>
      </c>
      <c r="D632" s="11" t="s">
        <v>7855</v>
      </c>
      <c r="E632" s="11" t="s">
        <v>44</v>
      </c>
      <c r="F632" s="11" t="s">
        <v>80</v>
      </c>
      <c r="G632" s="11" t="s">
        <v>83</v>
      </c>
      <c r="H632" s="11" t="s">
        <v>7887</v>
      </c>
      <c r="I632" t="s">
        <v>3598</v>
      </c>
      <c r="J632" t="s">
        <v>6337</v>
      </c>
      <c r="M632" s="147" t="s">
        <v>4673</v>
      </c>
      <c r="N632" s="147" t="s">
        <v>4674</v>
      </c>
      <c r="P632" t="s">
        <v>6790</v>
      </c>
      <c r="R632" s="147" t="s">
        <v>6769</v>
      </c>
      <c r="S632" s="161">
        <v>0</v>
      </c>
      <c r="T632" s="147" t="s">
        <v>7779</v>
      </c>
      <c r="U632" s="147" t="s">
        <v>7784</v>
      </c>
      <c r="V632" t="s">
        <v>195</v>
      </c>
    </row>
    <row r="633" spans="1:22" x14ac:dyDescent="0.25">
      <c r="A633" t="s">
        <v>8354</v>
      </c>
      <c r="B633" s="185">
        <v>13</v>
      </c>
      <c r="C633" s="8">
        <v>880</v>
      </c>
      <c r="D633" s="11" t="s">
        <v>7855</v>
      </c>
      <c r="E633" s="11" t="s">
        <v>44</v>
      </c>
      <c r="F633" s="11" t="s">
        <v>80</v>
      </c>
      <c r="G633" s="11" t="s">
        <v>83</v>
      </c>
      <c r="H633" s="11" t="s">
        <v>7887</v>
      </c>
      <c r="I633" t="s">
        <v>3599</v>
      </c>
      <c r="J633" t="s">
        <v>6329</v>
      </c>
      <c r="M633" s="147" t="s">
        <v>4675</v>
      </c>
      <c r="N633" s="147" t="s">
        <v>4676</v>
      </c>
      <c r="P633" t="s">
        <v>6790</v>
      </c>
      <c r="R633" s="147" t="s">
        <v>6769</v>
      </c>
      <c r="S633" s="161">
        <v>0</v>
      </c>
      <c r="T633" s="147" t="s">
        <v>7779</v>
      </c>
      <c r="U633" s="147" t="s">
        <v>7784</v>
      </c>
      <c r="V633" t="s">
        <v>262</v>
      </c>
    </row>
    <row r="634" spans="1:22" x14ac:dyDescent="0.25">
      <c r="A634" t="s">
        <v>8354</v>
      </c>
      <c r="B634" s="185">
        <v>14</v>
      </c>
      <c r="C634" s="8">
        <v>881</v>
      </c>
      <c r="D634" s="11" t="s">
        <v>7855</v>
      </c>
      <c r="E634" s="11" t="s">
        <v>44</v>
      </c>
      <c r="F634" s="11" t="s">
        <v>80</v>
      </c>
      <c r="G634" s="11" t="s">
        <v>83</v>
      </c>
      <c r="H634" s="11" t="s">
        <v>7887</v>
      </c>
      <c r="I634" t="s">
        <v>3600</v>
      </c>
      <c r="J634" t="s">
        <v>6338</v>
      </c>
      <c r="M634" s="147" t="s">
        <v>4677</v>
      </c>
      <c r="N634" s="147" t="s">
        <v>4678</v>
      </c>
      <c r="P634" t="s">
        <v>6790</v>
      </c>
      <c r="R634" s="147" t="s">
        <v>6769</v>
      </c>
      <c r="S634" s="161">
        <v>0</v>
      </c>
      <c r="T634" s="147" t="s">
        <v>7779</v>
      </c>
      <c r="U634" s="147" t="s">
        <v>7784</v>
      </c>
      <c r="V634" t="s">
        <v>262</v>
      </c>
    </row>
    <row r="635" spans="1:22" x14ac:dyDescent="0.25">
      <c r="A635" t="s">
        <v>8354</v>
      </c>
      <c r="B635" s="185">
        <v>14</v>
      </c>
      <c r="C635" s="8">
        <v>882</v>
      </c>
      <c r="D635" s="11" t="s">
        <v>7855</v>
      </c>
      <c r="E635" s="11" t="s">
        <v>44</v>
      </c>
      <c r="F635" s="11" t="s">
        <v>80</v>
      </c>
      <c r="G635" s="11" t="s">
        <v>83</v>
      </c>
      <c r="H635" s="11" t="s">
        <v>7887</v>
      </c>
      <c r="I635" t="s">
        <v>3601</v>
      </c>
      <c r="J635" t="s">
        <v>6340</v>
      </c>
      <c r="M635" s="147" t="s">
        <v>4679</v>
      </c>
      <c r="N635" s="147" t="s">
        <v>4680</v>
      </c>
      <c r="P635" t="s">
        <v>6790</v>
      </c>
      <c r="R635" s="147" t="s">
        <v>6769</v>
      </c>
      <c r="S635" s="161">
        <v>0</v>
      </c>
      <c r="T635" s="147" t="s">
        <v>7779</v>
      </c>
      <c r="U635" s="147" t="s">
        <v>7784</v>
      </c>
      <c r="V635" t="s">
        <v>262</v>
      </c>
    </row>
    <row r="636" spans="1:22" x14ac:dyDescent="0.25">
      <c r="A636" t="s">
        <v>8354</v>
      </c>
      <c r="B636" s="185">
        <v>14</v>
      </c>
      <c r="C636" s="8">
        <v>885</v>
      </c>
      <c r="D636" s="11" t="s">
        <v>7855</v>
      </c>
      <c r="E636" s="11" t="s">
        <v>44</v>
      </c>
      <c r="F636" s="11" t="s">
        <v>80</v>
      </c>
      <c r="G636" s="11" t="s">
        <v>83</v>
      </c>
      <c r="H636" s="11" t="s">
        <v>7887</v>
      </c>
      <c r="I636" t="s">
        <v>3604</v>
      </c>
      <c r="J636" t="s">
        <v>6339</v>
      </c>
      <c r="M636" s="147" t="s">
        <v>4685</v>
      </c>
      <c r="N636" s="147" t="s">
        <v>4686</v>
      </c>
      <c r="P636" t="s">
        <v>6790</v>
      </c>
      <c r="R636" s="147" t="s">
        <v>6769</v>
      </c>
      <c r="S636" s="161">
        <v>0</v>
      </c>
      <c r="T636" s="147" t="s">
        <v>7779</v>
      </c>
      <c r="U636" s="147" t="s">
        <v>7784</v>
      </c>
      <c r="V636" t="s">
        <v>262</v>
      </c>
    </row>
    <row r="637" spans="1:22" x14ac:dyDescent="0.25">
      <c r="A637" t="s">
        <v>8354</v>
      </c>
      <c r="B637" s="185">
        <v>15</v>
      </c>
      <c r="C637" s="8">
        <v>886</v>
      </c>
      <c r="D637" s="11" t="s">
        <v>7855</v>
      </c>
      <c r="E637" s="11" t="s">
        <v>44</v>
      </c>
      <c r="F637" s="11" t="s">
        <v>80</v>
      </c>
      <c r="G637" s="11" t="s">
        <v>83</v>
      </c>
      <c r="H637" s="11" t="s">
        <v>7887</v>
      </c>
      <c r="I637" t="s">
        <v>3605</v>
      </c>
      <c r="J637" t="s">
        <v>6336</v>
      </c>
      <c r="M637" s="147" t="s">
        <v>4687</v>
      </c>
      <c r="N637" s="147" t="s">
        <v>4688</v>
      </c>
      <c r="P637" t="s">
        <v>6790</v>
      </c>
      <c r="R637" s="147" t="s">
        <v>6769</v>
      </c>
      <c r="S637" s="161">
        <v>0</v>
      </c>
      <c r="T637" s="147" t="s">
        <v>7779</v>
      </c>
      <c r="U637" s="147" t="s">
        <v>7784</v>
      </c>
      <c r="V637" t="s">
        <v>165</v>
      </c>
    </row>
    <row r="638" spans="1:22" x14ac:dyDescent="0.25">
      <c r="A638" t="s">
        <v>8354</v>
      </c>
      <c r="B638" s="185">
        <v>16</v>
      </c>
      <c r="C638" s="8">
        <v>887</v>
      </c>
      <c r="D638" s="11" t="s">
        <v>7855</v>
      </c>
      <c r="E638" s="11" t="s">
        <v>44</v>
      </c>
      <c r="F638" s="11" t="s">
        <v>80</v>
      </c>
      <c r="G638" s="11" t="s">
        <v>83</v>
      </c>
      <c r="H638" s="11" t="s">
        <v>7887</v>
      </c>
      <c r="I638" t="s">
        <v>3606</v>
      </c>
      <c r="J638" s="147" t="s">
        <v>6335</v>
      </c>
      <c r="M638" s="147" t="s">
        <v>4689</v>
      </c>
      <c r="N638" s="147" t="s">
        <v>4690</v>
      </c>
      <c r="P638" t="s">
        <v>6790</v>
      </c>
      <c r="R638" s="147" t="s">
        <v>6769</v>
      </c>
      <c r="S638" s="161">
        <v>0</v>
      </c>
      <c r="T638" s="147" t="s">
        <v>7779</v>
      </c>
      <c r="U638" s="147" t="s">
        <v>7784</v>
      </c>
      <c r="V638" t="s">
        <v>262</v>
      </c>
    </row>
    <row r="639" spans="1:22" x14ac:dyDescent="0.25">
      <c r="A639" t="s">
        <v>8354</v>
      </c>
      <c r="B639" s="185">
        <v>17</v>
      </c>
      <c r="C639" s="8">
        <v>888</v>
      </c>
      <c r="D639" s="11" t="s">
        <v>7855</v>
      </c>
      <c r="E639" s="11" t="s">
        <v>44</v>
      </c>
      <c r="F639" s="11" t="s">
        <v>80</v>
      </c>
      <c r="G639" s="11" t="s">
        <v>83</v>
      </c>
      <c r="H639" s="11" t="s">
        <v>7887</v>
      </c>
      <c r="I639" t="s">
        <v>3607</v>
      </c>
      <c r="J639" s="147" t="s">
        <v>6226</v>
      </c>
      <c r="M639" s="147" t="s">
        <v>4691</v>
      </c>
      <c r="N639" s="147" t="s">
        <v>4692</v>
      </c>
      <c r="P639" t="s">
        <v>6790</v>
      </c>
      <c r="R639" s="147" t="s">
        <v>6769</v>
      </c>
      <c r="S639" s="161">
        <v>0</v>
      </c>
      <c r="T639" s="147" t="s">
        <v>7779</v>
      </c>
      <c r="U639" s="147" t="s">
        <v>7784</v>
      </c>
      <c r="V639" t="s">
        <v>262</v>
      </c>
    </row>
    <row r="640" spans="1:22" x14ac:dyDescent="0.25">
      <c r="A640" t="s">
        <v>8354</v>
      </c>
      <c r="B640" s="185">
        <v>18</v>
      </c>
      <c r="C640" s="8">
        <v>889</v>
      </c>
      <c r="D640" s="11" t="s">
        <v>7855</v>
      </c>
      <c r="E640" s="11" t="s">
        <v>44</v>
      </c>
      <c r="F640" s="11" t="s">
        <v>80</v>
      </c>
      <c r="G640" s="11" t="s">
        <v>83</v>
      </c>
      <c r="H640" s="11" t="s">
        <v>7887</v>
      </c>
      <c r="I640" t="s">
        <v>3608</v>
      </c>
      <c r="J640" s="147" t="s">
        <v>6227</v>
      </c>
      <c r="M640" s="147" t="s">
        <v>4693</v>
      </c>
      <c r="N640" s="147" t="s">
        <v>4694</v>
      </c>
      <c r="P640" t="s">
        <v>6790</v>
      </c>
      <c r="R640" s="147" t="s">
        <v>6769</v>
      </c>
      <c r="S640" s="161">
        <v>0</v>
      </c>
      <c r="T640" s="147" t="s">
        <v>7779</v>
      </c>
      <c r="U640" s="147" t="s">
        <v>7784</v>
      </c>
      <c r="V640" t="s">
        <v>262</v>
      </c>
    </row>
    <row r="641" spans="1:24" x14ac:dyDescent="0.25">
      <c r="A641" t="s">
        <v>8354</v>
      </c>
      <c r="B641" s="185">
        <v>19</v>
      </c>
      <c r="C641" s="8">
        <v>890</v>
      </c>
      <c r="D641" s="11" t="s">
        <v>7855</v>
      </c>
      <c r="E641" s="11" t="s">
        <v>44</v>
      </c>
      <c r="F641" s="11" t="s">
        <v>80</v>
      </c>
      <c r="G641" s="11" t="s">
        <v>83</v>
      </c>
      <c r="H641" s="11" t="s">
        <v>7887</v>
      </c>
      <c r="I641" t="s">
        <v>3609</v>
      </c>
      <c r="J641" t="s">
        <v>6341</v>
      </c>
      <c r="M641" s="147" t="s">
        <v>4695</v>
      </c>
      <c r="N641" s="147" t="s">
        <v>4696</v>
      </c>
      <c r="P641" t="s">
        <v>6790</v>
      </c>
      <c r="R641" s="147" t="s">
        <v>6769</v>
      </c>
      <c r="S641" s="161">
        <v>0</v>
      </c>
      <c r="T641" s="147" t="s">
        <v>7779</v>
      </c>
      <c r="U641" s="147" t="s">
        <v>7784</v>
      </c>
      <c r="V641" t="s">
        <v>195</v>
      </c>
    </row>
    <row r="642" spans="1:24" x14ac:dyDescent="0.25">
      <c r="A642" t="s">
        <v>8354</v>
      </c>
      <c r="B642" s="185">
        <v>20</v>
      </c>
      <c r="C642" s="8">
        <v>891</v>
      </c>
      <c r="D642" s="11" t="s">
        <v>7855</v>
      </c>
      <c r="E642" s="11" t="s">
        <v>44</v>
      </c>
      <c r="F642" s="11" t="s">
        <v>80</v>
      </c>
      <c r="G642" s="11" t="s">
        <v>83</v>
      </c>
      <c r="H642" s="11" t="s">
        <v>7887</v>
      </c>
      <c r="I642" t="s">
        <v>3610</v>
      </c>
      <c r="J642" t="s">
        <v>6330</v>
      </c>
      <c r="M642" s="147" t="s">
        <v>4697</v>
      </c>
      <c r="N642" s="147" t="s">
        <v>4698</v>
      </c>
      <c r="P642" t="s">
        <v>6790</v>
      </c>
      <c r="R642" s="147" t="s">
        <v>6769</v>
      </c>
      <c r="S642" s="161">
        <v>0</v>
      </c>
      <c r="T642" s="147" t="s">
        <v>7779</v>
      </c>
      <c r="U642" s="147" t="s">
        <v>7784</v>
      </c>
      <c r="V642" t="s">
        <v>262</v>
      </c>
    </row>
    <row r="643" spans="1:24" x14ac:dyDescent="0.25">
      <c r="A643" t="s">
        <v>8354</v>
      </c>
      <c r="B643" s="185">
        <v>21</v>
      </c>
      <c r="C643" s="8">
        <v>892</v>
      </c>
      <c r="D643" s="11" t="s">
        <v>7855</v>
      </c>
      <c r="E643" s="11" t="s">
        <v>44</v>
      </c>
      <c r="F643" s="11" t="s">
        <v>80</v>
      </c>
      <c r="G643" s="11" t="s">
        <v>83</v>
      </c>
      <c r="H643" s="11" t="s">
        <v>7887</v>
      </c>
      <c r="I643" t="s">
        <v>3611</v>
      </c>
      <c r="J643" t="s">
        <v>6331</v>
      </c>
      <c r="M643" s="147" t="s">
        <v>4699</v>
      </c>
      <c r="N643" s="147" t="s">
        <v>4700</v>
      </c>
      <c r="P643" t="s">
        <v>6790</v>
      </c>
      <c r="R643" s="147" t="s">
        <v>6769</v>
      </c>
      <c r="S643" s="161">
        <v>0</v>
      </c>
      <c r="T643" s="147" t="s">
        <v>7779</v>
      </c>
      <c r="U643" s="147" t="s">
        <v>7784</v>
      </c>
      <c r="V643" t="s">
        <v>262</v>
      </c>
    </row>
    <row r="644" spans="1:24" x14ac:dyDescent="0.25">
      <c r="A644" t="s">
        <v>8354</v>
      </c>
      <c r="B644" s="185">
        <v>22</v>
      </c>
      <c r="C644" s="8">
        <v>893</v>
      </c>
      <c r="D644" s="11" t="s">
        <v>7855</v>
      </c>
      <c r="E644" s="11" t="s">
        <v>44</v>
      </c>
      <c r="F644" s="11" t="s">
        <v>80</v>
      </c>
      <c r="G644" s="11" t="s">
        <v>83</v>
      </c>
      <c r="H644" s="11" t="s">
        <v>7887</v>
      </c>
      <c r="I644" t="s">
        <v>3612</v>
      </c>
      <c r="J644" t="s">
        <v>6228</v>
      </c>
      <c r="M644" s="147" t="s">
        <v>4701</v>
      </c>
      <c r="N644" s="147" t="s">
        <v>4702</v>
      </c>
      <c r="P644" t="s">
        <v>6790</v>
      </c>
      <c r="R644" s="147" t="s">
        <v>6769</v>
      </c>
      <c r="S644" s="161">
        <v>0</v>
      </c>
      <c r="T644" s="147" t="s">
        <v>7779</v>
      </c>
      <c r="U644" s="147" t="s">
        <v>7784</v>
      </c>
      <c r="V644" t="s">
        <v>262</v>
      </c>
    </row>
    <row r="645" spans="1:24" x14ac:dyDescent="0.25">
      <c r="A645" t="s">
        <v>8354</v>
      </c>
      <c r="B645" s="185">
        <v>23</v>
      </c>
      <c r="C645" s="8">
        <v>894</v>
      </c>
      <c r="D645" s="11" t="s">
        <v>7855</v>
      </c>
      <c r="E645" s="11" t="s">
        <v>44</v>
      </c>
      <c r="F645" s="11" t="s">
        <v>80</v>
      </c>
      <c r="G645" s="11" t="s">
        <v>83</v>
      </c>
      <c r="H645" s="11" t="s">
        <v>7887</v>
      </c>
      <c r="I645" t="s">
        <v>3613</v>
      </c>
      <c r="J645" t="s">
        <v>6342</v>
      </c>
      <c r="M645" s="147" t="s">
        <v>4703</v>
      </c>
      <c r="N645" s="147" t="s">
        <v>4704</v>
      </c>
      <c r="P645" t="s">
        <v>6790</v>
      </c>
      <c r="R645" s="147" t="s">
        <v>6769</v>
      </c>
      <c r="S645" s="161">
        <v>0</v>
      </c>
      <c r="T645" s="147" t="s">
        <v>7779</v>
      </c>
      <c r="U645" s="147" t="s">
        <v>7784</v>
      </c>
      <c r="V645" t="s">
        <v>195</v>
      </c>
    </row>
    <row r="646" spans="1:24" x14ac:dyDescent="0.25">
      <c r="A646" t="s">
        <v>8354</v>
      </c>
      <c r="B646" s="185">
        <v>24</v>
      </c>
      <c r="C646" s="8">
        <v>895</v>
      </c>
      <c r="D646" s="11" t="s">
        <v>7855</v>
      </c>
      <c r="E646" s="11" t="s">
        <v>44</v>
      </c>
      <c r="F646" s="11" t="s">
        <v>80</v>
      </c>
      <c r="G646" s="11" t="s">
        <v>83</v>
      </c>
      <c r="H646" s="11" t="s">
        <v>7887</v>
      </c>
      <c r="I646" t="s">
        <v>3614</v>
      </c>
      <c r="J646" t="s">
        <v>6332</v>
      </c>
      <c r="M646" s="147" t="s">
        <v>4705</v>
      </c>
      <c r="N646" s="147" t="s">
        <v>4706</v>
      </c>
      <c r="P646" t="s">
        <v>6790</v>
      </c>
      <c r="R646" s="147" t="s">
        <v>6769</v>
      </c>
      <c r="S646" s="161">
        <v>0</v>
      </c>
      <c r="T646" s="147" t="s">
        <v>7779</v>
      </c>
      <c r="U646" s="147" t="s">
        <v>7784</v>
      </c>
      <c r="V646" t="s">
        <v>262</v>
      </c>
    </row>
    <row r="647" spans="1:24" x14ac:dyDescent="0.25">
      <c r="A647" t="s">
        <v>8354</v>
      </c>
      <c r="B647" s="185">
        <v>25</v>
      </c>
      <c r="C647" s="8">
        <v>896</v>
      </c>
      <c r="D647" s="11" t="s">
        <v>7855</v>
      </c>
      <c r="E647" s="11" t="s">
        <v>44</v>
      </c>
      <c r="F647" s="11" t="s">
        <v>80</v>
      </c>
      <c r="G647" s="11" t="s">
        <v>83</v>
      </c>
      <c r="H647" s="11" t="s">
        <v>7887</v>
      </c>
      <c r="I647" t="s">
        <v>3615</v>
      </c>
      <c r="J647" t="s">
        <v>6334</v>
      </c>
      <c r="M647" s="147" t="s">
        <v>4707</v>
      </c>
      <c r="N647" s="147" t="s">
        <v>4708</v>
      </c>
      <c r="P647" t="s">
        <v>6790</v>
      </c>
      <c r="R647" s="147" t="s">
        <v>6769</v>
      </c>
      <c r="S647" s="161">
        <v>0</v>
      </c>
      <c r="T647" s="147" t="s">
        <v>7779</v>
      </c>
      <c r="U647" s="147" t="s">
        <v>7784</v>
      </c>
      <c r="V647" t="s">
        <v>262</v>
      </c>
    </row>
    <row r="648" spans="1:24" x14ac:dyDescent="0.25">
      <c r="A648" t="s">
        <v>8354</v>
      </c>
      <c r="B648" s="185">
        <v>25</v>
      </c>
      <c r="C648" s="8">
        <v>897</v>
      </c>
      <c r="D648" s="11" t="s">
        <v>7855</v>
      </c>
      <c r="E648" s="11" t="s">
        <v>44</v>
      </c>
      <c r="F648" s="11" t="s">
        <v>80</v>
      </c>
      <c r="G648" s="11" t="s">
        <v>83</v>
      </c>
      <c r="H648" s="11" t="s">
        <v>7887</v>
      </c>
      <c r="I648" t="s">
        <v>3616</v>
      </c>
      <c r="J648" t="s">
        <v>6333</v>
      </c>
      <c r="M648" s="147" t="s">
        <v>4709</v>
      </c>
      <c r="N648" s="147" t="s">
        <v>4710</v>
      </c>
      <c r="P648" t="s">
        <v>6790</v>
      </c>
      <c r="R648" s="147" t="s">
        <v>6769</v>
      </c>
      <c r="S648" s="161">
        <v>0</v>
      </c>
      <c r="T648" s="147" t="s">
        <v>7779</v>
      </c>
      <c r="U648" s="147" t="s">
        <v>7784</v>
      </c>
      <c r="V648" t="s">
        <v>262</v>
      </c>
    </row>
    <row r="649" spans="1:24" x14ac:dyDescent="0.25">
      <c r="A649" t="s">
        <v>8354</v>
      </c>
      <c r="B649" s="185">
        <v>26</v>
      </c>
      <c r="C649" s="8">
        <v>898</v>
      </c>
      <c r="D649" s="11" t="s">
        <v>7855</v>
      </c>
      <c r="E649" s="11" t="s">
        <v>44</v>
      </c>
      <c r="F649" s="11" t="s">
        <v>80</v>
      </c>
      <c r="G649" s="11" t="s">
        <v>83</v>
      </c>
      <c r="H649" s="11" t="s">
        <v>7887</v>
      </c>
      <c r="I649" t="s">
        <v>3617</v>
      </c>
      <c r="J649" t="s">
        <v>6229</v>
      </c>
      <c r="M649" s="147" t="s">
        <v>4711</v>
      </c>
      <c r="N649" s="147" t="s">
        <v>4712</v>
      </c>
      <c r="P649" t="s">
        <v>6790</v>
      </c>
      <c r="R649" s="147" t="s">
        <v>6769</v>
      </c>
      <c r="S649" s="161">
        <v>0</v>
      </c>
      <c r="T649" s="147" t="s">
        <v>7779</v>
      </c>
      <c r="U649" s="147" t="s">
        <v>7784</v>
      </c>
      <c r="V649" t="s">
        <v>262</v>
      </c>
    </row>
    <row r="650" spans="1:24" x14ac:dyDescent="0.25">
      <c r="A650" t="s">
        <v>8354</v>
      </c>
      <c r="B650" s="185">
        <v>27</v>
      </c>
      <c r="C650" s="8">
        <v>899</v>
      </c>
      <c r="D650" s="11" t="s">
        <v>7855</v>
      </c>
      <c r="E650" s="11" t="s">
        <v>44</v>
      </c>
      <c r="F650" s="11" t="s">
        <v>80</v>
      </c>
      <c r="G650" s="11" t="s">
        <v>83</v>
      </c>
      <c r="H650" s="11" t="s">
        <v>7887</v>
      </c>
      <c r="I650" t="s">
        <v>3618</v>
      </c>
      <c r="J650" t="s">
        <v>6230</v>
      </c>
      <c r="M650" s="147" t="s">
        <v>4713</v>
      </c>
      <c r="N650" s="147" t="s">
        <v>4714</v>
      </c>
      <c r="P650" t="s">
        <v>6790</v>
      </c>
      <c r="R650" s="147" t="s">
        <v>6769</v>
      </c>
      <c r="S650" s="161">
        <v>0</v>
      </c>
      <c r="T650" s="147" t="s">
        <v>7779</v>
      </c>
      <c r="U650" s="147" t="s">
        <v>7784</v>
      </c>
      <c r="V650" t="s">
        <v>262</v>
      </c>
    </row>
    <row r="651" spans="1:24" x14ac:dyDescent="0.25">
      <c r="A651" t="s">
        <v>8357</v>
      </c>
      <c r="B651" s="185">
        <v>-99</v>
      </c>
      <c r="C651" s="8">
        <v>958</v>
      </c>
      <c r="D651" s="11" t="s">
        <v>7872</v>
      </c>
      <c r="E651" s="11" t="s">
        <v>44</v>
      </c>
      <c r="F651" s="11" t="s">
        <v>80</v>
      </c>
      <c r="G651" s="11" t="s">
        <v>88</v>
      </c>
      <c r="H651" s="11" t="s">
        <v>89</v>
      </c>
      <c r="I651" t="s">
        <v>3673</v>
      </c>
      <c r="J651" s="147" t="s">
        <v>6435</v>
      </c>
      <c r="M651" s="147" t="s">
        <v>4816</v>
      </c>
      <c r="N651" s="147" t="s">
        <v>4817</v>
      </c>
      <c r="P651" s="19" t="s">
        <v>6790</v>
      </c>
      <c r="Q651" s="19"/>
      <c r="R651" s="170" t="s">
        <v>6770</v>
      </c>
      <c r="S651" s="171">
        <v>0</v>
      </c>
      <c r="T651" s="170" t="s">
        <v>7779</v>
      </c>
      <c r="U651" s="170" t="s">
        <v>7784</v>
      </c>
      <c r="V651" t="s">
        <v>5667</v>
      </c>
    </row>
    <row r="652" spans="1:24" x14ac:dyDescent="0.25">
      <c r="A652" s="140" t="s">
        <v>8357</v>
      </c>
      <c r="B652" s="294">
        <v>0</v>
      </c>
      <c r="C652" s="176">
        <v>0</v>
      </c>
      <c r="D652" s="152"/>
      <c r="E652" s="152"/>
      <c r="F652" s="152"/>
      <c r="G652" s="152"/>
      <c r="H652" s="152"/>
      <c r="I652" s="154" t="s">
        <v>8338</v>
      </c>
      <c r="J652" s="168" t="s">
        <v>1859</v>
      </c>
      <c r="K652" s="153" t="s">
        <v>1667</v>
      </c>
      <c r="L652" s="154" t="s">
        <v>6971</v>
      </c>
      <c r="M652" s="154" t="s">
        <v>8339</v>
      </c>
      <c r="N652" s="154" t="s">
        <v>8348</v>
      </c>
      <c r="O652" s="154" t="s">
        <v>1848</v>
      </c>
      <c r="P652" s="168" t="s">
        <v>6790</v>
      </c>
      <c r="Q652" s="168"/>
      <c r="R652" s="154" t="s">
        <v>6770</v>
      </c>
      <c r="S652" s="169" t="s">
        <v>7778</v>
      </c>
      <c r="T652" s="168" t="s">
        <v>7780</v>
      </c>
      <c r="U652" s="168" t="s">
        <v>7783</v>
      </c>
      <c r="V652" s="140" t="s">
        <v>100</v>
      </c>
      <c r="W652" s="140"/>
      <c r="X652" s="140"/>
    </row>
    <row r="653" spans="1:24" x14ac:dyDescent="0.25">
      <c r="A653" s="140" t="s">
        <v>8357</v>
      </c>
      <c r="B653" s="294">
        <v>1</v>
      </c>
      <c r="C653" s="176">
        <v>0</v>
      </c>
      <c r="D653" s="152"/>
      <c r="E653" s="152"/>
      <c r="F653" s="152"/>
      <c r="G653" s="152"/>
      <c r="H653" s="152"/>
      <c r="I653" s="154" t="s">
        <v>8505</v>
      </c>
      <c r="J653" s="168" t="s">
        <v>8477</v>
      </c>
      <c r="K653" s="153" t="s">
        <v>1667</v>
      </c>
      <c r="L653" s="154" t="s">
        <v>6971</v>
      </c>
      <c r="M653" s="154" t="s">
        <v>8466</v>
      </c>
      <c r="N653" s="154" t="s">
        <v>8465</v>
      </c>
      <c r="O653" s="154" t="s">
        <v>1848</v>
      </c>
      <c r="P653" s="168" t="s">
        <v>6790</v>
      </c>
      <c r="Q653" s="168"/>
      <c r="R653" s="154" t="s">
        <v>91</v>
      </c>
      <c r="S653" s="169" t="s">
        <v>7778</v>
      </c>
      <c r="T653" s="168" t="s">
        <v>7780</v>
      </c>
      <c r="U653" s="168" t="s">
        <v>7783</v>
      </c>
      <c r="V653" s="140" t="s">
        <v>91</v>
      </c>
      <c r="W653" s="140"/>
      <c r="X653" s="140"/>
    </row>
    <row r="654" spans="1:24" x14ac:dyDescent="0.25">
      <c r="A654" t="s">
        <v>8357</v>
      </c>
      <c r="B654" s="185">
        <v>6</v>
      </c>
      <c r="C654" s="8">
        <v>984</v>
      </c>
      <c r="D654" s="11" t="s">
        <v>7872</v>
      </c>
      <c r="E654" s="11" t="s">
        <v>44</v>
      </c>
      <c r="F654" s="11" t="s">
        <v>80</v>
      </c>
      <c r="G654" s="11" t="s">
        <v>88</v>
      </c>
      <c r="H654" s="11" t="s">
        <v>89</v>
      </c>
      <c r="I654" t="s">
        <v>3698</v>
      </c>
      <c r="J654" s="147" t="s">
        <v>6833</v>
      </c>
      <c r="M654" s="174" t="s">
        <v>4865</v>
      </c>
      <c r="N654" s="174" t="s">
        <v>4866</v>
      </c>
      <c r="P654" s="168" t="s">
        <v>6790</v>
      </c>
      <c r="Q654" s="168"/>
      <c r="R654" s="147" t="s">
        <v>6769</v>
      </c>
      <c r="S654" s="161">
        <v>0</v>
      </c>
      <c r="T654" s="147" t="s">
        <v>7779</v>
      </c>
      <c r="U654" s="147" t="s">
        <v>7784</v>
      </c>
      <c r="V654" t="s">
        <v>5692</v>
      </c>
      <c r="X654" s="26"/>
    </row>
    <row r="655" spans="1:24" x14ac:dyDescent="0.25">
      <c r="A655" t="s">
        <v>8357</v>
      </c>
      <c r="B655" s="185">
        <v>10</v>
      </c>
      <c r="C655" s="8">
        <v>982</v>
      </c>
      <c r="D655" s="11" t="s">
        <v>7872</v>
      </c>
      <c r="E655" s="11" t="s">
        <v>44</v>
      </c>
      <c r="F655" s="11" t="s">
        <v>80</v>
      </c>
      <c r="G655" s="11" t="s">
        <v>88</v>
      </c>
      <c r="H655" s="11" t="s">
        <v>89</v>
      </c>
      <c r="I655" s="145" t="s">
        <v>269</v>
      </c>
      <c r="J655" s="19" t="s">
        <v>6742</v>
      </c>
      <c r="K655" s="155"/>
      <c r="L655" s="150" t="s">
        <v>1814</v>
      </c>
      <c r="M655" s="145" t="s">
        <v>484</v>
      </c>
      <c r="N655" s="145" t="s">
        <v>485</v>
      </c>
      <c r="O655" s="148" t="s">
        <v>2010</v>
      </c>
      <c r="P655" s="19" t="s">
        <v>6790</v>
      </c>
      <c r="Q655" s="19"/>
      <c r="R655" s="147" t="s">
        <v>6769</v>
      </c>
      <c r="S655" s="161">
        <v>0</v>
      </c>
      <c r="T655" s="147" t="s">
        <v>7779</v>
      </c>
      <c r="U655" s="147" t="s">
        <v>7784</v>
      </c>
      <c r="V655" t="s">
        <v>262</v>
      </c>
    </row>
    <row r="656" spans="1:24" x14ac:dyDescent="0.25">
      <c r="A656" t="s">
        <v>8357</v>
      </c>
      <c r="B656" s="185">
        <v>11</v>
      </c>
      <c r="C656" s="8">
        <v>995</v>
      </c>
      <c r="D656" s="11" t="s">
        <v>7872</v>
      </c>
      <c r="E656" s="11" t="s">
        <v>44</v>
      </c>
      <c r="F656" s="11" t="s">
        <v>80</v>
      </c>
      <c r="G656" s="11" t="s">
        <v>88</v>
      </c>
      <c r="H656" s="11" t="s">
        <v>89</v>
      </c>
      <c r="I656" s="145" t="s">
        <v>271</v>
      </c>
      <c r="J656" s="19" t="s">
        <v>6743</v>
      </c>
      <c r="K656" s="155"/>
      <c r="L656" s="145" t="s">
        <v>1815</v>
      </c>
      <c r="M656" s="145" t="s">
        <v>488</v>
      </c>
      <c r="N656" s="145" t="s">
        <v>489</v>
      </c>
      <c r="O656" s="148" t="s">
        <v>2012</v>
      </c>
      <c r="P656" s="19" t="s">
        <v>6790</v>
      </c>
      <c r="Q656" s="19"/>
      <c r="R656" s="147" t="s">
        <v>6769</v>
      </c>
      <c r="S656" s="161">
        <v>0</v>
      </c>
      <c r="T656" s="147" t="s">
        <v>7779</v>
      </c>
      <c r="U656" s="147" t="s">
        <v>7784</v>
      </c>
      <c r="V656" t="s">
        <v>262</v>
      </c>
    </row>
    <row r="657" spans="1:22" x14ac:dyDescent="0.25">
      <c r="A657" t="s">
        <v>8357</v>
      </c>
      <c r="B657" s="185">
        <v>12</v>
      </c>
      <c r="C657" s="8">
        <v>1027</v>
      </c>
      <c r="D657" s="11" t="s">
        <v>7872</v>
      </c>
      <c r="E657" s="11" t="s">
        <v>44</v>
      </c>
      <c r="F657" s="11" t="s">
        <v>80</v>
      </c>
      <c r="G657" s="11" t="s">
        <v>88</v>
      </c>
      <c r="H657" s="11" t="s">
        <v>89</v>
      </c>
      <c r="I657" s="145" t="s">
        <v>272</v>
      </c>
      <c r="J657" s="145" t="s">
        <v>2868</v>
      </c>
      <c r="K657" s="155"/>
      <c r="L657" s="145" t="s">
        <v>1762</v>
      </c>
      <c r="M657" s="145" t="s">
        <v>490</v>
      </c>
      <c r="N657" s="145" t="s">
        <v>491</v>
      </c>
      <c r="O657" s="148" t="s">
        <v>1934</v>
      </c>
      <c r="P657" s="19" t="s">
        <v>6790</v>
      </c>
      <c r="Q657" s="19"/>
      <c r="R657" s="147" t="s">
        <v>6769</v>
      </c>
      <c r="S657" s="161">
        <v>0</v>
      </c>
      <c r="T657" s="147" t="s">
        <v>7779</v>
      </c>
      <c r="U657" s="147" t="s">
        <v>7784</v>
      </c>
      <c r="V657" t="s">
        <v>266</v>
      </c>
    </row>
    <row r="658" spans="1:22" x14ac:dyDescent="0.25">
      <c r="A658" t="s">
        <v>8357</v>
      </c>
      <c r="B658" s="185">
        <v>13</v>
      </c>
      <c r="C658" s="8">
        <v>989</v>
      </c>
      <c r="D658" s="11" t="s">
        <v>7872</v>
      </c>
      <c r="E658" s="11" t="s">
        <v>44</v>
      </c>
      <c r="F658" s="11" t="s">
        <v>80</v>
      </c>
      <c r="G658" s="11" t="s">
        <v>88</v>
      </c>
      <c r="H658" s="11" t="s">
        <v>89</v>
      </c>
      <c r="I658" s="145" t="s">
        <v>270</v>
      </c>
      <c r="J658" s="19" t="s">
        <v>6744</v>
      </c>
      <c r="K658" s="155"/>
      <c r="L658" s="145" t="s">
        <v>1816</v>
      </c>
      <c r="M658" s="145" t="s">
        <v>486</v>
      </c>
      <c r="N658" s="145" t="s">
        <v>487</v>
      </c>
      <c r="O658" s="148" t="s">
        <v>2011</v>
      </c>
      <c r="P658" s="19" t="s">
        <v>6790</v>
      </c>
      <c r="Q658" s="19"/>
      <c r="R658" s="147" t="s">
        <v>6769</v>
      </c>
      <c r="S658" s="161">
        <v>0</v>
      </c>
      <c r="T658" s="147" t="s">
        <v>7779</v>
      </c>
      <c r="U658" s="147" t="s">
        <v>7784</v>
      </c>
      <c r="V658" t="s">
        <v>262</v>
      </c>
    </row>
    <row r="659" spans="1:22" x14ac:dyDescent="0.25">
      <c r="A659" t="s">
        <v>8357</v>
      </c>
      <c r="B659" s="185"/>
      <c r="C659" s="8">
        <v>933</v>
      </c>
      <c r="D659" s="11" t="s">
        <v>7872</v>
      </c>
      <c r="E659" s="11" t="s">
        <v>44</v>
      </c>
      <c r="F659" s="11" t="s">
        <v>80</v>
      </c>
      <c r="G659" s="11" t="s">
        <v>88</v>
      </c>
      <c r="H659" s="11" t="s">
        <v>89</v>
      </c>
      <c r="I659" s="145" t="s">
        <v>268</v>
      </c>
      <c r="J659" s="19" t="s">
        <v>6131</v>
      </c>
      <c r="K659" s="147"/>
      <c r="L659" s="145" t="s">
        <v>1763</v>
      </c>
      <c r="M659" s="145" t="s">
        <v>482</v>
      </c>
      <c r="N659" s="145" t="s">
        <v>483</v>
      </c>
      <c r="O659" s="145" t="s">
        <v>1761</v>
      </c>
      <c r="P659" s="19" t="s">
        <v>6790</v>
      </c>
      <c r="Q659" s="19"/>
      <c r="R659" s="147" t="s">
        <v>6769</v>
      </c>
      <c r="S659" s="161">
        <v>0</v>
      </c>
      <c r="T659" s="147" t="s">
        <v>7779</v>
      </c>
      <c r="U659" s="147" t="s">
        <v>7784</v>
      </c>
      <c r="V659" t="s">
        <v>139</v>
      </c>
    </row>
    <row r="660" spans="1:22" x14ac:dyDescent="0.25">
      <c r="A660" t="s">
        <v>8357</v>
      </c>
      <c r="B660" s="185"/>
      <c r="C660" s="8">
        <v>934</v>
      </c>
      <c r="D660" s="11" t="s">
        <v>7872</v>
      </c>
      <c r="E660" s="11" t="s">
        <v>44</v>
      </c>
      <c r="F660" s="11" t="s">
        <v>80</v>
      </c>
      <c r="G660" s="11" t="s">
        <v>88</v>
      </c>
      <c r="H660" s="11" t="s">
        <v>89</v>
      </c>
      <c r="I660" t="s">
        <v>3650</v>
      </c>
      <c r="J660" s="147" t="s">
        <v>6424</v>
      </c>
      <c r="M660" s="79" t="s">
        <v>4766</v>
      </c>
      <c r="N660" s="79" t="s">
        <v>4767</v>
      </c>
      <c r="P660" s="19" t="s">
        <v>6790</v>
      </c>
      <c r="Q660" s="19"/>
      <c r="R660" s="147" t="s">
        <v>6769</v>
      </c>
      <c r="S660" s="161">
        <v>0</v>
      </c>
      <c r="T660" s="147" t="s">
        <v>7779</v>
      </c>
      <c r="U660" s="147" t="s">
        <v>7784</v>
      </c>
      <c r="V660" t="s">
        <v>139</v>
      </c>
    </row>
    <row r="661" spans="1:22" x14ac:dyDescent="0.25">
      <c r="A661" t="s">
        <v>8357</v>
      </c>
      <c r="B661" s="185"/>
      <c r="C661" s="8">
        <v>935</v>
      </c>
      <c r="D661" s="11" t="s">
        <v>7872</v>
      </c>
      <c r="E661" s="11" t="s">
        <v>44</v>
      </c>
      <c r="F661" s="11" t="s">
        <v>80</v>
      </c>
      <c r="G661" s="11" t="s">
        <v>88</v>
      </c>
      <c r="H661" s="11" t="s">
        <v>89</v>
      </c>
      <c r="I661" t="s">
        <v>3651</v>
      </c>
      <c r="J661" s="147" t="s">
        <v>6484</v>
      </c>
      <c r="M661" s="147" t="s">
        <v>4768</v>
      </c>
      <c r="N661" s="147" t="s">
        <v>4769</v>
      </c>
      <c r="P661" s="19" t="s">
        <v>6790</v>
      </c>
      <c r="Q661" s="19"/>
      <c r="R661" s="147" t="s">
        <v>6769</v>
      </c>
      <c r="S661" s="161">
        <v>0</v>
      </c>
      <c r="T661" s="147" t="s">
        <v>7779</v>
      </c>
      <c r="U661" s="147" t="s">
        <v>7784</v>
      </c>
      <c r="V661" t="s">
        <v>139</v>
      </c>
    </row>
    <row r="662" spans="1:22" x14ac:dyDescent="0.25">
      <c r="A662" t="s">
        <v>8357</v>
      </c>
      <c r="B662" s="185"/>
      <c r="C662" s="8">
        <v>936</v>
      </c>
      <c r="D662" s="11" t="s">
        <v>7872</v>
      </c>
      <c r="E662" s="11" t="s">
        <v>44</v>
      </c>
      <c r="F662" s="11" t="s">
        <v>80</v>
      </c>
      <c r="G662" s="11" t="s">
        <v>88</v>
      </c>
      <c r="H662" s="11" t="s">
        <v>89</v>
      </c>
      <c r="I662" t="s">
        <v>3652</v>
      </c>
      <c r="J662" s="147" t="s">
        <v>6468</v>
      </c>
      <c r="M662" s="147" t="s">
        <v>4770</v>
      </c>
      <c r="N662" s="147" t="s">
        <v>4771</v>
      </c>
      <c r="P662" s="19" t="s">
        <v>6790</v>
      </c>
      <c r="Q662" s="19"/>
      <c r="R662" s="147" t="s">
        <v>6769</v>
      </c>
      <c r="S662" s="161">
        <v>0</v>
      </c>
      <c r="T662" s="147" t="s">
        <v>7779</v>
      </c>
      <c r="U662" s="147" t="s">
        <v>7784</v>
      </c>
      <c r="V662" t="s">
        <v>195</v>
      </c>
    </row>
    <row r="663" spans="1:22" x14ac:dyDescent="0.25">
      <c r="A663" t="s">
        <v>8357</v>
      </c>
      <c r="B663" s="185"/>
      <c r="C663" s="8">
        <v>937</v>
      </c>
      <c r="D663" s="11" t="s">
        <v>7872</v>
      </c>
      <c r="E663" s="11" t="s">
        <v>44</v>
      </c>
      <c r="F663" s="11" t="s">
        <v>80</v>
      </c>
      <c r="G663" s="11" t="s">
        <v>88</v>
      </c>
      <c r="H663" s="11" t="s">
        <v>89</v>
      </c>
      <c r="I663" t="s">
        <v>3653</v>
      </c>
      <c r="J663" s="147" t="s">
        <v>6253</v>
      </c>
      <c r="M663" s="147" t="s">
        <v>4772</v>
      </c>
      <c r="N663" s="147" t="s">
        <v>4773</v>
      </c>
      <c r="P663" s="19" t="s">
        <v>6790</v>
      </c>
      <c r="Q663" s="19"/>
      <c r="R663" s="147" t="s">
        <v>6769</v>
      </c>
      <c r="S663" s="161">
        <v>0</v>
      </c>
      <c r="T663" s="147" t="s">
        <v>7779</v>
      </c>
      <c r="U663" s="147" t="s">
        <v>7784</v>
      </c>
      <c r="V663" t="s">
        <v>195</v>
      </c>
    </row>
    <row r="664" spans="1:22" x14ac:dyDescent="0.25">
      <c r="A664" t="s">
        <v>8357</v>
      </c>
      <c r="B664" s="185"/>
      <c r="C664" s="8">
        <v>938</v>
      </c>
      <c r="D664" s="11" t="s">
        <v>7872</v>
      </c>
      <c r="E664" s="11" t="s">
        <v>44</v>
      </c>
      <c r="F664" s="11" t="s">
        <v>80</v>
      </c>
      <c r="G664" s="11" t="s">
        <v>88</v>
      </c>
      <c r="H664" s="11" t="s">
        <v>89</v>
      </c>
      <c r="I664" t="s">
        <v>3654</v>
      </c>
      <c r="J664" s="147" t="s">
        <v>6238</v>
      </c>
      <c r="M664" s="147" t="s">
        <v>4774</v>
      </c>
      <c r="N664" s="147" t="s">
        <v>4775</v>
      </c>
      <c r="P664" s="19" t="s">
        <v>6790</v>
      </c>
      <c r="Q664" s="19"/>
      <c r="R664" s="147" t="s">
        <v>6769</v>
      </c>
      <c r="S664" s="161">
        <v>0</v>
      </c>
      <c r="T664" s="147" t="s">
        <v>7779</v>
      </c>
      <c r="U664" s="147" t="s">
        <v>7784</v>
      </c>
      <c r="V664" t="s">
        <v>195</v>
      </c>
    </row>
    <row r="665" spans="1:22" x14ac:dyDescent="0.25">
      <c r="A665" t="s">
        <v>8357</v>
      </c>
      <c r="B665" s="185"/>
      <c r="C665" s="8">
        <v>939</v>
      </c>
      <c r="D665" s="11" t="s">
        <v>7872</v>
      </c>
      <c r="E665" s="11" t="s">
        <v>44</v>
      </c>
      <c r="F665" s="11" t="s">
        <v>80</v>
      </c>
      <c r="G665" s="11" t="s">
        <v>88</v>
      </c>
      <c r="H665" s="11" t="s">
        <v>89</v>
      </c>
      <c r="I665" t="s">
        <v>3655</v>
      </c>
      <c r="J665" s="147" t="s">
        <v>6239</v>
      </c>
      <c r="M665" s="147" t="s">
        <v>4776</v>
      </c>
      <c r="N665" s="147" t="s">
        <v>4777</v>
      </c>
      <c r="P665" s="19" t="s">
        <v>6790</v>
      </c>
      <c r="Q665" s="19"/>
      <c r="R665" s="147" t="s">
        <v>6769</v>
      </c>
      <c r="S665" s="161">
        <v>0</v>
      </c>
      <c r="T665" s="147" t="s">
        <v>7779</v>
      </c>
      <c r="U665" s="147" t="s">
        <v>7784</v>
      </c>
      <c r="V665" t="s">
        <v>195</v>
      </c>
    </row>
    <row r="666" spans="1:22" x14ac:dyDescent="0.25">
      <c r="A666" t="s">
        <v>8357</v>
      </c>
      <c r="B666" s="185"/>
      <c r="C666" s="8">
        <v>940</v>
      </c>
      <c r="D666" s="11" t="s">
        <v>7872</v>
      </c>
      <c r="E666" s="11" t="s">
        <v>44</v>
      </c>
      <c r="F666" s="11" t="s">
        <v>80</v>
      </c>
      <c r="G666" s="11" t="s">
        <v>88</v>
      </c>
      <c r="H666" s="11" t="s">
        <v>89</v>
      </c>
      <c r="I666" t="s">
        <v>3656</v>
      </c>
      <c r="J666" s="147" t="s">
        <v>6243</v>
      </c>
      <c r="M666" s="147" t="s">
        <v>4778</v>
      </c>
      <c r="N666" s="147" t="s">
        <v>4779</v>
      </c>
      <c r="P666" s="19" t="s">
        <v>6790</v>
      </c>
      <c r="Q666" s="19"/>
      <c r="R666" s="147" t="s">
        <v>6769</v>
      </c>
      <c r="S666" s="161">
        <v>0</v>
      </c>
      <c r="T666" s="147" t="s">
        <v>7779</v>
      </c>
      <c r="U666" s="147" t="s">
        <v>7784</v>
      </c>
      <c r="V666" t="s">
        <v>195</v>
      </c>
    </row>
    <row r="667" spans="1:22" x14ac:dyDescent="0.25">
      <c r="A667" t="s">
        <v>8357</v>
      </c>
      <c r="B667" s="185"/>
      <c r="C667" s="8">
        <v>941</v>
      </c>
      <c r="D667" s="11" t="s">
        <v>7872</v>
      </c>
      <c r="E667" s="11" t="s">
        <v>44</v>
      </c>
      <c r="F667" s="11" t="s">
        <v>80</v>
      </c>
      <c r="G667" s="11" t="s">
        <v>88</v>
      </c>
      <c r="H667" s="11" t="s">
        <v>89</v>
      </c>
      <c r="I667" t="s">
        <v>3657</v>
      </c>
      <c r="J667" s="147" t="s">
        <v>6489</v>
      </c>
      <c r="M667" s="147" t="s">
        <v>4780</v>
      </c>
      <c r="N667" s="147" t="s">
        <v>4781</v>
      </c>
      <c r="P667" s="19" t="s">
        <v>6790</v>
      </c>
      <c r="Q667" s="19"/>
      <c r="R667" s="147" t="s">
        <v>6769</v>
      </c>
      <c r="S667" s="161">
        <v>0</v>
      </c>
      <c r="T667" s="147" t="s">
        <v>7779</v>
      </c>
      <c r="U667" s="147" t="s">
        <v>7784</v>
      </c>
      <c r="V667" t="s">
        <v>195</v>
      </c>
    </row>
    <row r="668" spans="1:22" x14ac:dyDescent="0.25">
      <c r="A668" t="s">
        <v>8357</v>
      </c>
      <c r="B668" s="185"/>
      <c r="C668" s="8">
        <v>942</v>
      </c>
      <c r="D668" s="11" t="s">
        <v>7872</v>
      </c>
      <c r="E668" s="11" t="s">
        <v>44</v>
      </c>
      <c r="F668" s="11" t="s">
        <v>80</v>
      </c>
      <c r="G668" s="11" t="s">
        <v>88</v>
      </c>
      <c r="H668" s="11" t="s">
        <v>89</v>
      </c>
      <c r="I668" t="s">
        <v>3658</v>
      </c>
      <c r="J668" s="147" t="s">
        <v>6405</v>
      </c>
      <c r="M668" s="147" t="s">
        <v>4782</v>
      </c>
      <c r="N668" s="147" t="s">
        <v>4783</v>
      </c>
      <c r="P668" s="19" t="s">
        <v>6790</v>
      </c>
      <c r="Q668" s="19"/>
      <c r="R668" s="147" t="s">
        <v>6769</v>
      </c>
      <c r="S668" s="161">
        <v>0</v>
      </c>
      <c r="T668" s="147" t="s">
        <v>7779</v>
      </c>
      <c r="U668" s="147" t="s">
        <v>7784</v>
      </c>
      <c r="V668" t="s">
        <v>195</v>
      </c>
    </row>
    <row r="669" spans="1:22" x14ac:dyDescent="0.25">
      <c r="A669" t="s">
        <v>8357</v>
      </c>
      <c r="B669" s="185"/>
      <c r="C669" s="8">
        <v>943</v>
      </c>
      <c r="D669" s="11" t="s">
        <v>7872</v>
      </c>
      <c r="E669" s="11" t="s">
        <v>44</v>
      </c>
      <c r="F669" s="11" t="s">
        <v>80</v>
      </c>
      <c r="G669" s="11" t="s">
        <v>88</v>
      </c>
      <c r="H669" s="11" t="s">
        <v>89</v>
      </c>
      <c r="I669" t="s">
        <v>3659</v>
      </c>
      <c r="J669" s="147" t="s">
        <v>6248</v>
      </c>
      <c r="M669" s="147" t="s">
        <v>4784</v>
      </c>
      <c r="N669" s="147" t="s">
        <v>4785</v>
      </c>
      <c r="P669" s="19" t="s">
        <v>6790</v>
      </c>
      <c r="Q669" s="19"/>
      <c r="R669" s="147" t="s">
        <v>6769</v>
      </c>
      <c r="S669" s="161">
        <v>0</v>
      </c>
      <c r="T669" s="147" t="s">
        <v>7779</v>
      </c>
      <c r="U669" s="147" t="s">
        <v>7784</v>
      </c>
      <c r="V669" t="s">
        <v>195</v>
      </c>
    </row>
    <row r="670" spans="1:22" x14ac:dyDescent="0.25">
      <c r="A670" t="s">
        <v>8357</v>
      </c>
      <c r="B670" s="185"/>
      <c r="C670" s="8">
        <v>944</v>
      </c>
      <c r="D670" s="11" t="s">
        <v>7872</v>
      </c>
      <c r="E670" s="11" t="s">
        <v>44</v>
      </c>
      <c r="F670" s="11" t="s">
        <v>80</v>
      </c>
      <c r="G670" s="11" t="s">
        <v>88</v>
      </c>
      <c r="H670" s="11" t="s">
        <v>89</v>
      </c>
      <c r="I670" t="s">
        <v>1426</v>
      </c>
      <c r="J670" s="147" t="s">
        <v>6250</v>
      </c>
      <c r="M670" s="147" t="s">
        <v>4786</v>
      </c>
      <c r="N670" s="147" t="s">
        <v>4787</v>
      </c>
      <c r="P670" s="19" t="s">
        <v>6790</v>
      </c>
      <c r="Q670" s="19"/>
      <c r="R670" s="147" t="s">
        <v>6769</v>
      </c>
      <c r="S670" s="161">
        <v>0</v>
      </c>
      <c r="T670" s="147" t="s">
        <v>7779</v>
      </c>
      <c r="U670" s="147" t="s">
        <v>7784</v>
      </c>
      <c r="V670" t="s">
        <v>195</v>
      </c>
    </row>
    <row r="671" spans="1:22" x14ac:dyDescent="0.25">
      <c r="A671" t="s">
        <v>8357</v>
      </c>
      <c r="B671" s="185"/>
      <c r="C671" s="8">
        <v>945</v>
      </c>
      <c r="D671" s="11" t="s">
        <v>7872</v>
      </c>
      <c r="E671" s="11" t="s">
        <v>44</v>
      </c>
      <c r="F671" s="11" t="s">
        <v>80</v>
      </c>
      <c r="G671" s="11" t="s">
        <v>88</v>
      </c>
      <c r="H671" s="11" t="s">
        <v>89</v>
      </c>
      <c r="I671" t="s">
        <v>3660</v>
      </c>
      <c r="J671" s="147" t="s">
        <v>6457</v>
      </c>
      <c r="M671" s="147" t="s">
        <v>4788</v>
      </c>
      <c r="N671" s="147" t="s">
        <v>4789</v>
      </c>
      <c r="P671" s="19" t="s">
        <v>6790</v>
      </c>
      <c r="Q671" s="19"/>
      <c r="R671" s="147" t="s">
        <v>6769</v>
      </c>
      <c r="S671" s="161">
        <v>0</v>
      </c>
      <c r="T671" s="147" t="s">
        <v>7779</v>
      </c>
      <c r="U671" s="147" t="s">
        <v>7784</v>
      </c>
      <c r="V671" t="s">
        <v>5680</v>
      </c>
    </row>
    <row r="672" spans="1:22" x14ac:dyDescent="0.25">
      <c r="A672" t="s">
        <v>8357</v>
      </c>
      <c r="B672" s="185"/>
      <c r="C672" s="8">
        <v>946</v>
      </c>
      <c r="D672" s="11" t="s">
        <v>7872</v>
      </c>
      <c r="E672" s="11" t="s">
        <v>44</v>
      </c>
      <c r="F672" s="11" t="s">
        <v>80</v>
      </c>
      <c r="G672" s="11" t="s">
        <v>88</v>
      </c>
      <c r="H672" s="11" t="s">
        <v>89</v>
      </c>
      <c r="I672" t="s">
        <v>3661</v>
      </c>
      <c r="J672" s="147" t="s">
        <v>6246</v>
      </c>
      <c r="M672" s="147" t="s">
        <v>4790</v>
      </c>
      <c r="N672" s="147" t="s">
        <v>4791</v>
      </c>
      <c r="P672" s="19" t="s">
        <v>6790</v>
      </c>
      <c r="Q672" s="19"/>
      <c r="R672" s="147" t="s">
        <v>6769</v>
      </c>
      <c r="S672" s="161">
        <v>0</v>
      </c>
      <c r="T672" s="147" t="s">
        <v>7779</v>
      </c>
      <c r="U672" s="147" t="s">
        <v>7784</v>
      </c>
      <c r="V672" t="s">
        <v>5681</v>
      </c>
    </row>
    <row r="673" spans="1:24" x14ac:dyDescent="0.25">
      <c r="A673" t="s">
        <v>8357</v>
      </c>
      <c r="B673" s="185"/>
      <c r="C673" s="8">
        <v>947</v>
      </c>
      <c r="D673" s="11" t="s">
        <v>7872</v>
      </c>
      <c r="E673" s="11" t="s">
        <v>44</v>
      </c>
      <c r="F673" s="11" t="s">
        <v>80</v>
      </c>
      <c r="G673" s="11" t="s">
        <v>88</v>
      </c>
      <c r="H673" s="11" t="s">
        <v>89</v>
      </c>
      <c r="I673" t="s">
        <v>3663</v>
      </c>
      <c r="J673" s="147" t="s">
        <v>6403</v>
      </c>
      <c r="M673" s="147" t="s">
        <v>4794</v>
      </c>
      <c r="N673" s="147" t="s">
        <v>4795</v>
      </c>
      <c r="P673" s="19" t="s">
        <v>6790</v>
      </c>
      <c r="Q673" s="19"/>
      <c r="R673" s="147" t="s">
        <v>6769</v>
      </c>
      <c r="S673" s="161">
        <v>0</v>
      </c>
      <c r="T673" s="147" t="s">
        <v>7779</v>
      </c>
      <c r="U673" s="147" t="s">
        <v>7784</v>
      </c>
      <c r="V673" t="s">
        <v>5683</v>
      </c>
    </row>
    <row r="674" spans="1:24" x14ac:dyDescent="0.25">
      <c r="A674" t="s">
        <v>8357</v>
      </c>
      <c r="B674" s="185"/>
      <c r="C674" s="8">
        <v>948</v>
      </c>
      <c r="D674" s="11" t="s">
        <v>7872</v>
      </c>
      <c r="E674" s="11" t="s">
        <v>44</v>
      </c>
      <c r="F674" s="11" t="s">
        <v>80</v>
      </c>
      <c r="G674" s="11" t="s">
        <v>88</v>
      </c>
      <c r="H674" s="11" t="s">
        <v>89</v>
      </c>
      <c r="I674" t="s">
        <v>1427</v>
      </c>
      <c r="J674" s="147" t="s">
        <v>6251</v>
      </c>
      <c r="M674" s="147" t="s">
        <v>4796</v>
      </c>
      <c r="N674" s="147" t="s">
        <v>4797</v>
      </c>
      <c r="P674" s="19" t="s">
        <v>6790</v>
      </c>
      <c r="Q674" s="19"/>
      <c r="R674" s="147" t="s">
        <v>6769</v>
      </c>
      <c r="S674" s="161">
        <v>0</v>
      </c>
      <c r="T674" s="147" t="s">
        <v>7779</v>
      </c>
      <c r="U674" s="147" t="s">
        <v>7784</v>
      </c>
      <c r="V674" t="s">
        <v>1429</v>
      </c>
    </row>
    <row r="675" spans="1:24" x14ac:dyDescent="0.25">
      <c r="A675" t="s">
        <v>8357</v>
      </c>
      <c r="B675" s="185"/>
      <c r="C675" s="8">
        <v>949</v>
      </c>
      <c r="D675" s="11" t="s">
        <v>7872</v>
      </c>
      <c r="E675" s="11" t="s">
        <v>44</v>
      </c>
      <c r="F675" s="11" t="s">
        <v>80</v>
      </c>
      <c r="G675" s="11" t="s">
        <v>88</v>
      </c>
      <c r="H675" s="11" t="s">
        <v>89</v>
      </c>
      <c r="I675" t="s">
        <v>3664</v>
      </c>
      <c r="J675" s="147" t="s">
        <v>6240</v>
      </c>
      <c r="M675" s="147" t="s">
        <v>4798</v>
      </c>
      <c r="N675" s="147" t="s">
        <v>4799</v>
      </c>
      <c r="P675" s="19" t="s">
        <v>6790</v>
      </c>
      <c r="Q675" s="19"/>
      <c r="R675" s="147" t="s">
        <v>6769</v>
      </c>
      <c r="S675" s="161">
        <v>0</v>
      </c>
      <c r="T675" s="147" t="s">
        <v>7779</v>
      </c>
      <c r="U675" s="147" t="s">
        <v>7784</v>
      </c>
      <c r="V675" t="s">
        <v>5684</v>
      </c>
    </row>
    <row r="676" spans="1:24" x14ac:dyDescent="0.25">
      <c r="A676" t="s">
        <v>8357</v>
      </c>
      <c r="B676" s="185"/>
      <c r="C676" s="8">
        <v>950</v>
      </c>
      <c r="D676" s="11" t="s">
        <v>7872</v>
      </c>
      <c r="E676" s="11" t="s">
        <v>44</v>
      </c>
      <c r="F676" s="11" t="s">
        <v>80</v>
      </c>
      <c r="G676" s="11" t="s">
        <v>88</v>
      </c>
      <c r="H676" s="11" t="s">
        <v>89</v>
      </c>
      <c r="I676" t="s">
        <v>3665</v>
      </c>
      <c r="J676" s="147" t="s">
        <v>6404</v>
      </c>
      <c r="M676" s="147" t="s">
        <v>4800</v>
      </c>
      <c r="N676" s="147" t="s">
        <v>4801</v>
      </c>
      <c r="P676" s="19" t="s">
        <v>6790</v>
      </c>
      <c r="Q676" s="19"/>
      <c r="R676" s="147" t="s">
        <v>6769</v>
      </c>
      <c r="S676" s="161">
        <v>0</v>
      </c>
      <c r="T676" s="147" t="s">
        <v>7779</v>
      </c>
      <c r="U676" s="147" t="s">
        <v>7784</v>
      </c>
      <c r="V676" t="s">
        <v>5684</v>
      </c>
    </row>
    <row r="677" spans="1:24" x14ac:dyDescent="0.25">
      <c r="A677" t="s">
        <v>8357</v>
      </c>
      <c r="B677" s="185"/>
      <c r="C677" s="8">
        <v>951</v>
      </c>
      <c r="D677" s="11" t="s">
        <v>7872</v>
      </c>
      <c r="E677" s="11" t="s">
        <v>44</v>
      </c>
      <c r="F677" s="11" t="s">
        <v>80</v>
      </c>
      <c r="G677" s="11" t="s">
        <v>88</v>
      </c>
      <c r="H677" s="11" t="s">
        <v>89</v>
      </c>
      <c r="I677" t="s">
        <v>3666</v>
      </c>
      <c r="J677" s="147" t="s">
        <v>6241</v>
      </c>
      <c r="M677" s="147" t="s">
        <v>4802</v>
      </c>
      <c r="N677" s="147" t="s">
        <v>4803</v>
      </c>
      <c r="P677" s="19" t="s">
        <v>6790</v>
      </c>
      <c r="Q677" s="19"/>
      <c r="R677" s="147" t="s">
        <v>6769</v>
      </c>
      <c r="S677" s="161">
        <v>0</v>
      </c>
      <c r="T677" s="147" t="s">
        <v>7779</v>
      </c>
      <c r="U677" s="147" t="s">
        <v>7784</v>
      </c>
      <c r="V677" t="s">
        <v>5685</v>
      </c>
    </row>
    <row r="678" spans="1:24" x14ac:dyDescent="0.25">
      <c r="A678" t="s">
        <v>8357</v>
      </c>
      <c r="B678" s="185"/>
      <c r="C678" s="8">
        <v>952</v>
      </c>
      <c r="D678" s="11" t="s">
        <v>7872</v>
      </c>
      <c r="E678" s="11" t="s">
        <v>44</v>
      </c>
      <c r="F678" s="11" t="s">
        <v>80</v>
      </c>
      <c r="G678" s="11" t="s">
        <v>88</v>
      </c>
      <c r="H678" s="11" t="s">
        <v>89</v>
      </c>
      <c r="I678" t="s">
        <v>3667</v>
      </c>
      <c r="J678" s="156" t="s">
        <v>6449</v>
      </c>
      <c r="M678" s="147" t="s">
        <v>4804</v>
      </c>
      <c r="N678" s="147" t="s">
        <v>4805</v>
      </c>
      <c r="P678" s="19" t="s">
        <v>6790</v>
      </c>
      <c r="Q678" s="19"/>
      <c r="R678" t="s">
        <v>91</v>
      </c>
      <c r="S678" s="8">
        <v>0</v>
      </c>
      <c r="T678" t="s">
        <v>7779</v>
      </c>
      <c r="U678" t="s">
        <v>7784</v>
      </c>
      <c r="V678" t="s">
        <v>92</v>
      </c>
    </row>
    <row r="679" spans="1:24" x14ac:dyDescent="0.25">
      <c r="A679" t="s">
        <v>8357</v>
      </c>
      <c r="B679" s="185"/>
      <c r="C679" s="8">
        <v>953</v>
      </c>
      <c r="D679" s="11" t="s">
        <v>7872</v>
      </c>
      <c r="E679" s="11" t="s">
        <v>44</v>
      </c>
      <c r="F679" s="11" t="s">
        <v>80</v>
      </c>
      <c r="G679" s="11" t="s">
        <v>88</v>
      </c>
      <c r="H679" s="11" t="s">
        <v>89</v>
      </c>
      <c r="I679" t="s">
        <v>3668</v>
      </c>
      <c r="J679" s="156" t="s">
        <v>6459</v>
      </c>
      <c r="M679" s="147" t="s">
        <v>4806</v>
      </c>
      <c r="N679" s="147" t="s">
        <v>4807</v>
      </c>
      <c r="P679" s="19" t="s">
        <v>6790</v>
      </c>
      <c r="Q679" s="19"/>
      <c r="R679" t="s">
        <v>91</v>
      </c>
      <c r="S679" s="8">
        <v>0</v>
      </c>
      <c r="T679" t="s">
        <v>7779</v>
      </c>
      <c r="U679" t="s">
        <v>7784</v>
      </c>
      <c r="V679" t="s">
        <v>92</v>
      </c>
    </row>
    <row r="680" spans="1:24" x14ac:dyDescent="0.25">
      <c r="A680" t="s">
        <v>8357</v>
      </c>
      <c r="B680" s="185"/>
      <c r="C680" s="8">
        <v>954</v>
      </c>
      <c r="D680" s="11" t="s">
        <v>7872</v>
      </c>
      <c r="E680" s="11" t="s">
        <v>44</v>
      </c>
      <c r="F680" s="11" t="s">
        <v>80</v>
      </c>
      <c r="G680" s="11" t="s">
        <v>88</v>
      </c>
      <c r="H680" s="11" t="s">
        <v>89</v>
      </c>
      <c r="I680" t="s">
        <v>3669</v>
      </c>
      <c r="J680" s="156" t="s">
        <v>6462</v>
      </c>
      <c r="M680" s="147" t="s">
        <v>4808</v>
      </c>
      <c r="N680" s="147" t="s">
        <v>4809</v>
      </c>
      <c r="P680" s="19" t="s">
        <v>6790</v>
      </c>
      <c r="Q680" s="19"/>
      <c r="R680" s="26" t="s">
        <v>91</v>
      </c>
      <c r="S680" s="166">
        <v>0</v>
      </c>
      <c r="T680" s="26" t="s">
        <v>7779</v>
      </c>
      <c r="U680" s="26" t="s">
        <v>7784</v>
      </c>
      <c r="V680" t="s">
        <v>92</v>
      </c>
    </row>
    <row r="681" spans="1:24" x14ac:dyDescent="0.25">
      <c r="A681" t="s">
        <v>8357</v>
      </c>
      <c r="B681" s="185"/>
      <c r="C681" s="8">
        <v>955</v>
      </c>
      <c r="D681" s="11" t="s">
        <v>7872</v>
      </c>
      <c r="E681" s="11" t="s">
        <v>44</v>
      </c>
      <c r="F681" s="11" t="s">
        <v>80</v>
      </c>
      <c r="G681" s="11" t="s">
        <v>88</v>
      </c>
      <c r="H681" s="11" t="s">
        <v>89</v>
      </c>
      <c r="I681" t="s">
        <v>3670</v>
      </c>
      <c r="J681" s="156" t="s">
        <v>6461</v>
      </c>
      <c r="M681" s="147" t="s">
        <v>4810</v>
      </c>
      <c r="N681" s="147" t="s">
        <v>4811</v>
      </c>
      <c r="P681" s="19" t="s">
        <v>6790</v>
      </c>
      <c r="Q681" s="19"/>
      <c r="R681" t="s">
        <v>91</v>
      </c>
      <c r="S681" s="8">
        <v>0</v>
      </c>
      <c r="T681" t="s">
        <v>7779</v>
      </c>
      <c r="U681" t="s">
        <v>7784</v>
      </c>
      <c r="V681" t="s">
        <v>92</v>
      </c>
    </row>
    <row r="682" spans="1:24" x14ac:dyDescent="0.25">
      <c r="A682" t="s">
        <v>8357</v>
      </c>
      <c r="B682" s="185"/>
      <c r="C682" s="8">
        <v>956</v>
      </c>
      <c r="D682" s="11" t="s">
        <v>7872</v>
      </c>
      <c r="E682" s="11" t="s">
        <v>44</v>
      </c>
      <c r="F682" s="11" t="s">
        <v>80</v>
      </c>
      <c r="G682" s="11" t="s">
        <v>88</v>
      </c>
      <c r="H682" s="11" t="s">
        <v>89</v>
      </c>
      <c r="I682" t="s">
        <v>3671</v>
      </c>
      <c r="J682" s="156" t="s">
        <v>6460</v>
      </c>
      <c r="M682" s="147" t="s">
        <v>4812</v>
      </c>
      <c r="N682" s="147" t="s">
        <v>4813</v>
      </c>
      <c r="P682" s="19" t="s">
        <v>6790</v>
      </c>
      <c r="Q682" s="19"/>
      <c r="R682" t="s">
        <v>91</v>
      </c>
      <c r="S682" s="8">
        <v>0</v>
      </c>
      <c r="T682" t="s">
        <v>7779</v>
      </c>
      <c r="U682" t="s">
        <v>7784</v>
      </c>
      <c r="V682" t="s">
        <v>92</v>
      </c>
    </row>
    <row r="683" spans="1:24" x14ac:dyDescent="0.25">
      <c r="A683" t="s">
        <v>8357</v>
      </c>
      <c r="B683" s="185"/>
      <c r="C683" s="8">
        <v>957</v>
      </c>
      <c r="D683" s="11" t="s">
        <v>7872</v>
      </c>
      <c r="E683" s="11" t="s">
        <v>44</v>
      </c>
      <c r="F683" s="11" t="s">
        <v>80</v>
      </c>
      <c r="G683" s="11" t="s">
        <v>88</v>
      </c>
      <c r="H683" s="11" t="s">
        <v>89</v>
      </c>
      <c r="I683" t="s">
        <v>3672</v>
      </c>
      <c r="J683" s="156" t="s">
        <v>6786</v>
      </c>
      <c r="M683" s="147" t="s">
        <v>4814</v>
      </c>
      <c r="N683" s="147" t="s">
        <v>4815</v>
      </c>
      <c r="P683" s="19" t="s">
        <v>6790</v>
      </c>
      <c r="Q683" s="19"/>
      <c r="R683" t="s">
        <v>91</v>
      </c>
      <c r="S683" s="8">
        <v>0</v>
      </c>
      <c r="T683" t="s">
        <v>7779</v>
      </c>
      <c r="U683" t="s">
        <v>7784</v>
      </c>
      <c r="V683" t="s">
        <v>92</v>
      </c>
      <c r="X683" t="s">
        <v>6472</v>
      </c>
    </row>
    <row r="684" spans="1:24" x14ac:dyDescent="0.25">
      <c r="A684" t="s">
        <v>8357</v>
      </c>
      <c r="B684" s="185"/>
      <c r="C684" s="8">
        <v>959</v>
      </c>
      <c r="D684" s="11" t="s">
        <v>7872</v>
      </c>
      <c r="E684" s="11" t="s">
        <v>44</v>
      </c>
      <c r="F684" s="11" t="s">
        <v>80</v>
      </c>
      <c r="G684" s="11" t="s">
        <v>88</v>
      </c>
      <c r="H684" s="11" t="s">
        <v>89</v>
      </c>
      <c r="I684" t="s">
        <v>3674</v>
      </c>
      <c r="J684" s="147" t="s">
        <v>6436</v>
      </c>
      <c r="M684" s="147" t="s">
        <v>4818</v>
      </c>
      <c r="N684" s="147" t="s">
        <v>4819</v>
      </c>
      <c r="P684" s="19" t="s">
        <v>6790</v>
      </c>
      <c r="Q684" s="19"/>
      <c r="R684" t="s">
        <v>6770</v>
      </c>
      <c r="S684" s="8">
        <v>0</v>
      </c>
      <c r="T684" t="s">
        <v>7779</v>
      </c>
      <c r="U684" t="s">
        <v>7784</v>
      </c>
      <c r="V684" t="s">
        <v>6773</v>
      </c>
    </row>
    <row r="685" spans="1:24" x14ac:dyDescent="0.25">
      <c r="A685" t="s">
        <v>8357</v>
      </c>
      <c r="B685" s="185"/>
      <c r="C685" s="8">
        <v>960</v>
      </c>
      <c r="D685" s="11" t="s">
        <v>7872</v>
      </c>
      <c r="E685" s="11" t="s">
        <v>44</v>
      </c>
      <c r="F685" s="11" t="s">
        <v>80</v>
      </c>
      <c r="G685" s="11" t="s">
        <v>88</v>
      </c>
      <c r="H685" s="11" t="s">
        <v>89</v>
      </c>
      <c r="I685" t="s">
        <v>3675</v>
      </c>
      <c r="J685" s="147" t="s">
        <v>6379</v>
      </c>
      <c r="M685" s="147" t="s">
        <v>4820</v>
      </c>
      <c r="N685" s="147" t="s">
        <v>4821</v>
      </c>
      <c r="P685" s="19" t="s">
        <v>6790</v>
      </c>
      <c r="Q685" s="19"/>
      <c r="R685" s="147" t="s">
        <v>6769</v>
      </c>
      <c r="S685" s="161">
        <v>0</v>
      </c>
      <c r="T685" s="147" t="s">
        <v>7779</v>
      </c>
      <c r="U685" s="147" t="s">
        <v>7784</v>
      </c>
      <c r="V685" t="s">
        <v>5686</v>
      </c>
    </row>
    <row r="686" spans="1:24" x14ac:dyDescent="0.25">
      <c r="A686" t="s">
        <v>8357</v>
      </c>
      <c r="B686" s="185"/>
      <c r="C686" s="8">
        <v>961</v>
      </c>
      <c r="D686" s="11" t="s">
        <v>7872</v>
      </c>
      <c r="E686" s="11" t="s">
        <v>44</v>
      </c>
      <c r="F686" s="11" t="s">
        <v>80</v>
      </c>
      <c r="G686" s="11" t="s">
        <v>88</v>
      </c>
      <c r="H686" s="11" t="s">
        <v>89</v>
      </c>
      <c r="I686" t="s">
        <v>7957</v>
      </c>
      <c r="J686" s="147" t="s">
        <v>6409</v>
      </c>
      <c r="M686" s="147" t="s">
        <v>4822</v>
      </c>
      <c r="N686" s="147" t="s">
        <v>4823</v>
      </c>
      <c r="P686" s="19" t="s">
        <v>6790</v>
      </c>
      <c r="Q686" s="19"/>
      <c r="R686" s="147" t="s">
        <v>6769</v>
      </c>
      <c r="S686" s="161">
        <v>0</v>
      </c>
      <c r="T686" s="147" t="s">
        <v>7779</v>
      </c>
      <c r="U686" s="147" t="s">
        <v>7784</v>
      </c>
      <c r="V686" t="s">
        <v>5687</v>
      </c>
    </row>
    <row r="687" spans="1:24" x14ac:dyDescent="0.25">
      <c r="A687" t="s">
        <v>8357</v>
      </c>
      <c r="B687" s="185"/>
      <c r="C687" s="8">
        <v>962</v>
      </c>
      <c r="D687" s="11" t="s">
        <v>7872</v>
      </c>
      <c r="E687" s="11" t="s">
        <v>44</v>
      </c>
      <c r="F687" s="11" t="s">
        <v>80</v>
      </c>
      <c r="G687" s="11" t="s">
        <v>88</v>
      </c>
      <c r="H687" s="11" t="s">
        <v>89</v>
      </c>
      <c r="I687" t="s">
        <v>3677</v>
      </c>
      <c r="J687" s="147" t="s">
        <v>6434</v>
      </c>
      <c r="M687" s="147" t="s">
        <v>4824</v>
      </c>
      <c r="N687" s="147" t="s">
        <v>4825</v>
      </c>
      <c r="P687" s="19" t="s">
        <v>6790</v>
      </c>
      <c r="Q687" s="19"/>
      <c r="R687" s="147" t="s">
        <v>6769</v>
      </c>
      <c r="S687" s="161">
        <v>0</v>
      </c>
      <c r="T687" s="147" t="s">
        <v>7779</v>
      </c>
      <c r="U687" s="147" t="s">
        <v>7784</v>
      </c>
      <c r="V687" t="s">
        <v>5688</v>
      </c>
    </row>
    <row r="688" spans="1:24" x14ac:dyDescent="0.25">
      <c r="A688" t="s">
        <v>8357</v>
      </c>
      <c r="B688" s="185"/>
      <c r="C688" s="8">
        <v>963</v>
      </c>
      <c r="D688" s="11" t="s">
        <v>7872</v>
      </c>
      <c r="E688" s="11" t="s">
        <v>44</v>
      </c>
      <c r="F688" s="11" t="s">
        <v>80</v>
      </c>
      <c r="G688" s="11" t="s">
        <v>88</v>
      </c>
      <c r="H688" s="11" t="s">
        <v>89</v>
      </c>
      <c r="I688" t="s">
        <v>3678</v>
      </c>
      <c r="J688" s="147" t="s">
        <v>6478</v>
      </c>
      <c r="M688" s="147" t="s">
        <v>4826</v>
      </c>
      <c r="N688" s="147" t="s">
        <v>4827</v>
      </c>
      <c r="P688" s="19" t="s">
        <v>6790</v>
      </c>
      <c r="Q688" s="19"/>
      <c r="R688" s="147" t="s">
        <v>6769</v>
      </c>
      <c r="S688" s="161">
        <v>0</v>
      </c>
      <c r="T688" s="147" t="s">
        <v>7779</v>
      </c>
      <c r="U688" s="147" t="s">
        <v>7784</v>
      </c>
      <c r="V688" t="s">
        <v>5669</v>
      </c>
    </row>
    <row r="689" spans="1:22" x14ac:dyDescent="0.25">
      <c r="A689" t="s">
        <v>8357</v>
      </c>
      <c r="B689" s="185"/>
      <c r="C689" s="8">
        <v>964</v>
      </c>
      <c r="D689" s="11" t="s">
        <v>7872</v>
      </c>
      <c r="E689" s="11" t="s">
        <v>44</v>
      </c>
      <c r="F689" s="11" t="s">
        <v>80</v>
      </c>
      <c r="G689" s="11" t="s">
        <v>88</v>
      </c>
      <c r="H689" s="11" t="s">
        <v>89</v>
      </c>
      <c r="I689" t="s">
        <v>3679</v>
      </c>
      <c r="J689" s="147" t="s">
        <v>6257</v>
      </c>
      <c r="M689" s="147" t="s">
        <v>4828</v>
      </c>
      <c r="N689" s="147" t="s">
        <v>4829</v>
      </c>
      <c r="P689" s="19" t="s">
        <v>6790</v>
      </c>
      <c r="Q689" s="19"/>
      <c r="R689" s="147" t="s">
        <v>6769</v>
      </c>
      <c r="S689" s="161">
        <v>0</v>
      </c>
      <c r="T689" s="147" t="s">
        <v>7779</v>
      </c>
      <c r="U689" s="147" t="s">
        <v>7784</v>
      </c>
      <c r="V689" t="s">
        <v>5669</v>
      </c>
    </row>
    <row r="690" spans="1:22" x14ac:dyDescent="0.25">
      <c r="A690" t="s">
        <v>8357</v>
      </c>
      <c r="B690" s="185"/>
      <c r="C690" s="8">
        <v>965</v>
      </c>
      <c r="D690" s="11" t="s">
        <v>7872</v>
      </c>
      <c r="E690" s="11" t="s">
        <v>44</v>
      </c>
      <c r="F690" s="11" t="s">
        <v>80</v>
      </c>
      <c r="G690" s="11" t="s">
        <v>88</v>
      </c>
      <c r="H690" s="11" t="s">
        <v>89</v>
      </c>
      <c r="I690" t="s">
        <v>3680</v>
      </c>
      <c r="J690" s="147" t="s">
        <v>6437</v>
      </c>
      <c r="M690" s="147" t="s">
        <v>4830</v>
      </c>
      <c r="N690" s="147" t="s">
        <v>4831</v>
      </c>
      <c r="P690" s="19" t="s">
        <v>6790</v>
      </c>
      <c r="Q690" s="19"/>
      <c r="R690" s="147" t="s">
        <v>6769</v>
      </c>
      <c r="S690" s="161">
        <v>0</v>
      </c>
      <c r="T690" s="147" t="s">
        <v>7779</v>
      </c>
      <c r="U690" s="147" t="s">
        <v>7784</v>
      </c>
      <c r="V690" t="s">
        <v>5689</v>
      </c>
    </row>
    <row r="691" spans="1:22" x14ac:dyDescent="0.25">
      <c r="A691" t="s">
        <v>8357</v>
      </c>
      <c r="B691" s="185"/>
      <c r="C691" s="8">
        <v>966</v>
      </c>
      <c r="D691" s="11" t="s">
        <v>7872</v>
      </c>
      <c r="E691" s="11" t="s">
        <v>44</v>
      </c>
      <c r="F691" s="11" t="s">
        <v>80</v>
      </c>
      <c r="G691" s="11" t="s">
        <v>88</v>
      </c>
      <c r="H691" s="11" t="s">
        <v>89</v>
      </c>
      <c r="I691" t="s">
        <v>3681</v>
      </c>
      <c r="J691" s="147" t="s">
        <v>6427</v>
      </c>
      <c r="M691" s="147" t="s">
        <v>4832</v>
      </c>
      <c r="N691" s="147" t="s">
        <v>4833</v>
      </c>
      <c r="P691" s="19" t="s">
        <v>6790</v>
      </c>
      <c r="Q691" s="19"/>
      <c r="R691" s="147" t="s">
        <v>6769</v>
      </c>
      <c r="S691" s="161">
        <v>0</v>
      </c>
      <c r="T691" s="147" t="s">
        <v>7779</v>
      </c>
      <c r="U691" s="147" t="s">
        <v>7784</v>
      </c>
      <c r="V691" t="s">
        <v>5689</v>
      </c>
    </row>
    <row r="692" spans="1:22" x14ac:dyDescent="0.25">
      <c r="A692" t="s">
        <v>8357</v>
      </c>
      <c r="B692" s="185"/>
      <c r="C692" s="8">
        <v>967</v>
      </c>
      <c r="D692" s="11" t="s">
        <v>7872</v>
      </c>
      <c r="E692" s="11" t="s">
        <v>44</v>
      </c>
      <c r="F692" s="11" t="s">
        <v>80</v>
      </c>
      <c r="G692" s="11" t="s">
        <v>88</v>
      </c>
      <c r="H692" s="11" t="s">
        <v>89</v>
      </c>
      <c r="I692" t="s">
        <v>3682</v>
      </c>
      <c r="J692" s="147" t="s">
        <v>6428</v>
      </c>
      <c r="M692" s="147" t="s">
        <v>4834</v>
      </c>
      <c r="N692" s="147" t="s">
        <v>4835</v>
      </c>
      <c r="P692" s="19" t="s">
        <v>6790</v>
      </c>
      <c r="Q692" s="19"/>
      <c r="R692" s="147" t="s">
        <v>6769</v>
      </c>
      <c r="S692" s="161">
        <v>0</v>
      </c>
      <c r="T692" s="147" t="s">
        <v>7779</v>
      </c>
      <c r="U692" s="147" t="s">
        <v>7784</v>
      </c>
      <c r="V692" t="s">
        <v>5689</v>
      </c>
    </row>
    <row r="693" spans="1:22" x14ac:dyDescent="0.25">
      <c r="A693" t="s">
        <v>8357</v>
      </c>
      <c r="B693" s="185"/>
      <c r="C693" s="8">
        <v>968</v>
      </c>
      <c r="D693" s="11" t="s">
        <v>7872</v>
      </c>
      <c r="E693" s="11" t="s">
        <v>44</v>
      </c>
      <c r="F693" s="11" t="s">
        <v>80</v>
      </c>
      <c r="G693" s="11" t="s">
        <v>88</v>
      </c>
      <c r="H693" s="11" t="s">
        <v>89</v>
      </c>
      <c r="I693" t="s">
        <v>3683</v>
      </c>
      <c r="J693" s="147" t="s">
        <v>6458</v>
      </c>
      <c r="M693" s="147" t="s">
        <v>4836</v>
      </c>
      <c r="N693" s="147" t="s">
        <v>4837</v>
      </c>
      <c r="P693" s="19" t="s">
        <v>6790</v>
      </c>
      <c r="Q693" s="19"/>
      <c r="R693" s="147" t="s">
        <v>6769</v>
      </c>
      <c r="S693" s="161">
        <v>0</v>
      </c>
      <c r="T693" s="147" t="s">
        <v>7779</v>
      </c>
      <c r="U693" s="147" t="s">
        <v>7784</v>
      </c>
      <c r="V693" t="s">
        <v>5689</v>
      </c>
    </row>
    <row r="694" spans="1:22" x14ac:dyDescent="0.25">
      <c r="A694" t="s">
        <v>8357</v>
      </c>
      <c r="B694" s="185"/>
      <c r="C694" s="8">
        <v>969</v>
      </c>
      <c r="D694" s="11" t="s">
        <v>7872</v>
      </c>
      <c r="E694" s="11" t="s">
        <v>44</v>
      </c>
      <c r="F694" s="11" t="s">
        <v>80</v>
      </c>
      <c r="G694" s="11" t="s">
        <v>88</v>
      </c>
      <c r="H694" s="11" t="s">
        <v>89</v>
      </c>
      <c r="I694" t="s">
        <v>3684</v>
      </c>
      <c r="J694" s="147" t="s">
        <v>6480</v>
      </c>
      <c r="M694" s="147" t="s">
        <v>4838</v>
      </c>
      <c r="N694" s="147" t="s">
        <v>4839</v>
      </c>
      <c r="P694" s="19" t="s">
        <v>6790</v>
      </c>
      <c r="Q694" s="19"/>
      <c r="R694" s="147" t="s">
        <v>6769</v>
      </c>
      <c r="S694" s="161">
        <v>0</v>
      </c>
      <c r="T694" s="147" t="s">
        <v>7779</v>
      </c>
      <c r="U694" s="147" t="s">
        <v>7784</v>
      </c>
      <c r="V694" t="s">
        <v>5689</v>
      </c>
    </row>
    <row r="695" spans="1:22" x14ac:dyDescent="0.25">
      <c r="A695" t="s">
        <v>8357</v>
      </c>
      <c r="B695" s="185"/>
      <c r="C695" s="8">
        <v>970</v>
      </c>
      <c r="D695" s="11" t="s">
        <v>7872</v>
      </c>
      <c r="E695" s="11" t="s">
        <v>44</v>
      </c>
      <c r="F695" s="11" t="s">
        <v>80</v>
      </c>
      <c r="G695" s="11" t="s">
        <v>88</v>
      </c>
      <c r="H695" s="11" t="s">
        <v>89</v>
      </c>
      <c r="I695" t="s">
        <v>3685</v>
      </c>
      <c r="J695" s="147" t="s">
        <v>6418</v>
      </c>
      <c r="M695" s="147" t="s">
        <v>4840</v>
      </c>
      <c r="N695" s="147" t="s">
        <v>485</v>
      </c>
      <c r="P695" s="19" t="s">
        <v>6790</v>
      </c>
      <c r="Q695" s="19"/>
      <c r="R695" s="147" t="s">
        <v>6769</v>
      </c>
      <c r="S695" s="161">
        <v>0</v>
      </c>
      <c r="T695" s="147" t="s">
        <v>7779</v>
      </c>
      <c r="U695" s="147" t="s">
        <v>7784</v>
      </c>
      <c r="V695" t="s">
        <v>5672</v>
      </c>
    </row>
    <row r="696" spans="1:22" x14ac:dyDescent="0.25">
      <c r="A696" t="s">
        <v>8357</v>
      </c>
      <c r="B696" s="185"/>
      <c r="C696" s="8">
        <v>971</v>
      </c>
      <c r="D696" s="11" t="s">
        <v>7872</v>
      </c>
      <c r="E696" s="11" t="s">
        <v>44</v>
      </c>
      <c r="F696" s="11" t="s">
        <v>80</v>
      </c>
      <c r="G696" s="11" t="s">
        <v>88</v>
      </c>
      <c r="H696" s="11" t="s">
        <v>89</v>
      </c>
      <c r="I696" t="s">
        <v>3686</v>
      </c>
      <c r="J696" s="147" t="s">
        <v>6470</v>
      </c>
      <c r="M696" s="147" t="s">
        <v>4841</v>
      </c>
      <c r="N696" s="147" t="s">
        <v>4842</v>
      </c>
      <c r="P696" s="19" t="s">
        <v>6790</v>
      </c>
      <c r="Q696" s="19"/>
      <c r="R696" s="147" t="s">
        <v>6769</v>
      </c>
      <c r="S696" s="161">
        <v>0</v>
      </c>
      <c r="T696" s="147" t="s">
        <v>7779</v>
      </c>
      <c r="U696" s="147" t="s">
        <v>7784</v>
      </c>
      <c r="V696" t="s">
        <v>5672</v>
      </c>
    </row>
    <row r="697" spans="1:22" x14ac:dyDescent="0.25">
      <c r="A697" t="s">
        <v>8357</v>
      </c>
      <c r="B697" s="185"/>
      <c r="C697" s="8">
        <v>972</v>
      </c>
      <c r="D697" s="11" t="s">
        <v>7872</v>
      </c>
      <c r="E697" s="11" t="s">
        <v>44</v>
      </c>
      <c r="F697" s="11" t="s">
        <v>80</v>
      </c>
      <c r="G697" s="11" t="s">
        <v>88</v>
      </c>
      <c r="H697" s="11" t="s">
        <v>89</v>
      </c>
      <c r="I697" t="s">
        <v>3687</v>
      </c>
      <c r="J697" s="147" t="s">
        <v>6247</v>
      </c>
      <c r="M697" s="147" t="s">
        <v>4843</v>
      </c>
      <c r="N697" s="147" t="s">
        <v>4844</v>
      </c>
      <c r="P697" s="19" t="s">
        <v>6790</v>
      </c>
      <c r="Q697" s="19"/>
      <c r="R697" s="147" t="s">
        <v>6769</v>
      </c>
      <c r="S697" s="161">
        <v>0</v>
      </c>
      <c r="T697" s="147" t="s">
        <v>7779</v>
      </c>
      <c r="U697" s="147" t="s">
        <v>7784</v>
      </c>
      <c r="V697" t="s">
        <v>5672</v>
      </c>
    </row>
    <row r="698" spans="1:22" x14ac:dyDescent="0.25">
      <c r="A698" t="s">
        <v>8357</v>
      </c>
      <c r="B698" s="185"/>
      <c r="C698" s="8">
        <v>973</v>
      </c>
      <c r="D698" s="11" t="s">
        <v>7872</v>
      </c>
      <c r="E698" s="11" t="s">
        <v>44</v>
      </c>
      <c r="F698" s="11" t="s">
        <v>80</v>
      </c>
      <c r="G698" s="11" t="s">
        <v>88</v>
      </c>
      <c r="H698" s="11" t="s">
        <v>89</v>
      </c>
      <c r="I698" t="s">
        <v>3688</v>
      </c>
      <c r="J698" s="147" t="s">
        <v>6411</v>
      </c>
      <c r="M698" s="147" t="s">
        <v>4845</v>
      </c>
      <c r="N698" s="147" t="s">
        <v>4846</v>
      </c>
      <c r="P698" s="19" t="s">
        <v>6790</v>
      </c>
      <c r="Q698" s="19"/>
      <c r="R698" s="147" t="s">
        <v>6769</v>
      </c>
      <c r="S698" s="161">
        <v>0</v>
      </c>
      <c r="T698" s="147" t="s">
        <v>7779</v>
      </c>
      <c r="U698" s="147" t="s">
        <v>7784</v>
      </c>
      <c r="V698" t="s">
        <v>5672</v>
      </c>
    </row>
    <row r="699" spans="1:22" x14ac:dyDescent="0.25">
      <c r="A699" t="s">
        <v>8357</v>
      </c>
      <c r="B699" s="185"/>
      <c r="C699" s="8">
        <v>974</v>
      </c>
      <c r="D699" s="11" t="s">
        <v>7872</v>
      </c>
      <c r="E699" s="11" t="s">
        <v>44</v>
      </c>
      <c r="F699" s="11" t="s">
        <v>80</v>
      </c>
      <c r="G699" s="11" t="s">
        <v>88</v>
      </c>
      <c r="H699" s="11" t="s">
        <v>89</v>
      </c>
      <c r="I699" t="s">
        <v>3689</v>
      </c>
      <c r="J699" s="147" t="s">
        <v>6416</v>
      </c>
      <c r="M699" s="147" t="s">
        <v>4847</v>
      </c>
      <c r="N699" s="147" t="s">
        <v>4848</v>
      </c>
      <c r="P699" s="19" t="s">
        <v>6790</v>
      </c>
      <c r="Q699" s="19"/>
      <c r="R699" s="147" t="s">
        <v>6769</v>
      </c>
      <c r="S699" s="161">
        <v>0</v>
      </c>
      <c r="T699" s="147" t="s">
        <v>7779</v>
      </c>
      <c r="U699" s="147" t="s">
        <v>7784</v>
      </c>
      <c r="V699" t="s">
        <v>5672</v>
      </c>
    </row>
    <row r="700" spans="1:22" x14ac:dyDescent="0.25">
      <c r="A700" t="s">
        <v>8357</v>
      </c>
      <c r="B700" s="185"/>
      <c r="C700" s="8">
        <v>975</v>
      </c>
      <c r="D700" s="11" t="s">
        <v>7872</v>
      </c>
      <c r="E700" s="11" t="s">
        <v>44</v>
      </c>
      <c r="F700" s="11" t="s">
        <v>80</v>
      </c>
      <c r="G700" s="11" t="s">
        <v>88</v>
      </c>
      <c r="H700" s="11" t="s">
        <v>89</v>
      </c>
      <c r="I700" t="s">
        <v>3690</v>
      </c>
      <c r="J700" s="147" t="s">
        <v>6429</v>
      </c>
      <c r="M700" s="147" t="s">
        <v>4849</v>
      </c>
      <c r="N700" s="147" t="s">
        <v>4850</v>
      </c>
      <c r="P700" s="19" t="s">
        <v>6790</v>
      </c>
      <c r="Q700" s="19"/>
      <c r="R700" s="147" t="s">
        <v>6769</v>
      </c>
      <c r="S700" s="161">
        <v>0</v>
      </c>
      <c r="T700" s="147" t="s">
        <v>7779</v>
      </c>
      <c r="U700" s="147" t="s">
        <v>7784</v>
      </c>
      <c r="V700" t="s">
        <v>5690</v>
      </c>
    </row>
    <row r="701" spans="1:22" x14ac:dyDescent="0.25">
      <c r="A701" t="s">
        <v>8357</v>
      </c>
      <c r="B701" s="185"/>
      <c r="C701" s="8">
        <v>976</v>
      </c>
      <c r="D701" s="11" t="s">
        <v>7872</v>
      </c>
      <c r="E701" s="11" t="s">
        <v>44</v>
      </c>
      <c r="F701" s="11" t="s">
        <v>80</v>
      </c>
      <c r="G701" s="11" t="s">
        <v>88</v>
      </c>
      <c r="H701" s="11" t="s">
        <v>89</v>
      </c>
      <c r="I701" t="s">
        <v>3691</v>
      </c>
      <c r="J701" s="156" t="s">
        <v>6445</v>
      </c>
      <c r="M701" s="147" t="s">
        <v>4851</v>
      </c>
      <c r="N701" s="147" t="s">
        <v>4852</v>
      </c>
      <c r="P701" s="19" t="s">
        <v>6790</v>
      </c>
      <c r="Q701" s="19"/>
      <c r="R701" s="147" t="s">
        <v>6769</v>
      </c>
      <c r="S701" s="161">
        <v>0</v>
      </c>
      <c r="T701" s="147" t="s">
        <v>7779</v>
      </c>
      <c r="U701" s="147" t="s">
        <v>7784</v>
      </c>
      <c r="V701" t="s">
        <v>5691</v>
      </c>
    </row>
    <row r="702" spans="1:22" x14ac:dyDescent="0.25">
      <c r="A702" t="s">
        <v>8357</v>
      </c>
      <c r="B702" s="185"/>
      <c r="C702" s="8">
        <v>977</v>
      </c>
      <c r="D702" s="11" t="s">
        <v>7872</v>
      </c>
      <c r="E702" s="11" t="s">
        <v>44</v>
      </c>
      <c r="F702" s="11" t="s">
        <v>80</v>
      </c>
      <c r="G702" s="11" t="s">
        <v>88</v>
      </c>
      <c r="H702" s="11" t="s">
        <v>89</v>
      </c>
      <c r="I702" t="s">
        <v>3692</v>
      </c>
      <c r="J702" s="147" t="s">
        <v>6380</v>
      </c>
      <c r="M702" s="147" t="s">
        <v>4853</v>
      </c>
      <c r="N702" s="147" t="s">
        <v>4854</v>
      </c>
      <c r="P702" s="19" t="s">
        <v>6790</v>
      </c>
      <c r="Q702" s="19"/>
      <c r="R702" s="147" t="s">
        <v>6769</v>
      </c>
      <c r="S702" s="161">
        <v>0</v>
      </c>
      <c r="T702" s="147" t="s">
        <v>7779</v>
      </c>
      <c r="U702" s="147" t="s">
        <v>7784</v>
      </c>
      <c r="V702" t="s">
        <v>262</v>
      </c>
    </row>
    <row r="703" spans="1:22" x14ac:dyDescent="0.25">
      <c r="A703" t="s">
        <v>8357</v>
      </c>
      <c r="B703" s="185"/>
      <c r="C703" s="8">
        <v>978</v>
      </c>
      <c r="D703" s="11" t="s">
        <v>7872</v>
      </c>
      <c r="E703" s="11" t="s">
        <v>44</v>
      </c>
      <c r="F703" s="11" t="s">
        <v>80</v>
      </c>
      <c r="G703" s="11" t="s">
        <v>88</v>
      </c>
      <c r="H703" s="11" t="s">
        <v>89</v>
      </c>
      <c r="I703" t="s">
        <v>3693</v>
      </c>
      <c r="J703" s="147" t="s">
        <v>6439</v>
      </c>
      <c r="M703" s="147" t="s">
        <v>4855</v>
      </c>
      <c r="N703" s="147" t="s">
        <v>4856</v>
      </c>
      <c r="P703" s="19" t="s">
        <v>6790</v>
      </c>
      <c r="Q703" s="19"/>
      <c r="R703" s="147" t="s">
        <v>6769</v>
      </c>
      <c r="S703" s="161">
        <v>0</v>
      </c>
      <c r="T703" s="147" t="s">
        <v>7779</v>
      </c>
      <c r="U703" s="147" t="s">
        <v>7784</v>
      </c>
      <c r="V703" t="s">
        <v>262</v>
      </c>
    </row>
    <row r="704" spans="1:22" x14ac:dyDescent="0.25">
      <c r="A704" t="s">
        <v>8357</v>
      </c>
      <c r="B704" s="185"/>
      <c r="C704" s="8">
        <v>979</v>
      </c>
      <c r="D704" s="11" t="s">
        <v>7872</v>
      </c>
      <c r="E704" s="11" t="s">
        <v>44</v>
      </c>
      <c r="F704" s="11" t="s">
        <v>80</v>
      </c>
      <c r="G704" s="11" t="s">
        <v>88</v>
      </c>
      <c r="H704" s="11" t="s">
        <v>89</v>
      </c>
      <c r="I704" t="s">
        <v>3694</v>
      </c>
      <c r="J704" s="147" t="s">
        <v>6423</v>
      </c>
      <c r="M704" s="147" t="s">
        <v>4857</v>
      </c>
      <c r="N704" s="147" t="s">
        <v>4858</v>
      </c>
      <c r="P704" s="19" t="s">
        <v>6790</v>
      </c>
      <c r="Q704" s="19"/>
      <c r="R704" s="147" t="s">
        <v>6769</v>
      </c>
      <c r="S704" s="161">
        <v>0</v>
      </c>
      <c r="T704" s="147" t="s">
        <v>7779</v>
      </c>
      <c r="U704" s="147" t="s">
        <v>7784</v>
      </c>
      <c r="V704" t="s">
        <v>262</v>
      </c>
    </row>
    <row r="705" spans="1:22" x14ac:dyDescent="0.25">
      <c r="A705" t="s">
        <v>8357</v>
      </c>
      <c r="B705" s="185"/>
      <c r="C705" s="8">
        <v>980</v>
      </c>
      <c r="D705" s="11" t="s">
        <v>7872</v>
      </c>
      <c r="E705" s="11" t="s">
        <v>44</v>
      </c>
      <c r="F705" s="11" t="s">
        <v>80</v>
      </c>
      <c r="G705" s="11" t="s">
        <v>88</v>
      </c>
      <c r="H705" s="11" t="s">
        <v>89</v>
      </c>
      <c r="I705" t="s">
        <v>3695</v>
      </c>
      <c r="J705" s="147" t="s">
        <v>6430</v>
      </c>
      <c r="M705" s="147" t="s">
        <v>4859</v>
      </c>
      <c r="N705" s="147" t="s">
        <v>4860</v>
      </c>
      <c r="P705" s="19" t="s">
        <v>6790</v>
      </c>
      <c r="Q705" s="19"/>
      <c r="R705" s="147" t="s">
        <v>6769</v>
      </c>
      <c r="S705" s="161">
        <v>0</v>
      </c>
      <c r="T705" s="147" t="s">
        <v>7779</v>
      </c>
      <c r="U705" s="147" t="s">
        <v>7784</v>
      </c>
      <c r="V705" t="s">
        <v>262</v>
      </c>
    </row>
    <row r="706" spans="1:22" x14ac:dyDescent="0.25">
      <c r="A706" t="s">
        <v>8357</v>
      </c>
      <c r="B706" s="185"/>
      <c r="C706" s="8">
        <v>981</v>
      </c>
      <c r="D706" s="11" t="s">
        <v>7872</v>
      </c>
      <c r="E706" s="11" t="s">
        <v>44</v>
      </c>
      <c r="F706" s="11" t="s">
        <v>80</v>
      </c>
      <c r="G706" s="11" t="s">
        <v>88</v>
      </c>
      <c r="H706" s="11" t="s">
        <v>89</v>
      </c>
      <c r="I706" t="s">
        <v>3696</v>
      </c>
      <c r="J706" s="147" t="s">
        <v>6235</v>
      </c>
      <c r="M706" s="147" t="s">
        <v>4861</v>
      </c>
      <c r="N706" s="147" t="s">
        <v>4862</v>
      </c>
      <c r="P706" s="19" t="s">
        <v>6790</v>
      </c>
      <c r="Q706" s="19"/>
      <c r="R706" s="147" t="s">
        <v>6769</v>
      </c>
      <c r="S706" s="161">
        <v>0</v>
      </c>
      <c r="T706" s="147" t="s">
        <v>7779</v>
      </c>
      <c r="U706" s="147" t="s">
        <v>7784</v>
      </c>
      <c r="V706" t="s">
        <v>262</v>
      </c>
    </row>
    <row r="707" spans="1:22" x14ac:dyDescent="0.25">
      <c r="A707" t="s">
        <v>8357</v>
      </c>
      <c r="B707" s="185"/>
      <c r="C707" s="8">
        <v>983</v>
      </c>
      <c r="D707" s="11" t="s">
        <v>7872</v>
      </c>
      <c r="E707" s="11" t="s">
        <v>44</v>
      </c>
      <c r="F707" s="11" t="s">
        <v>80</v>
      </c>
      <c r="G707" s="11" t="s">
        <v>88</v>
      </c>
      <c r="H707" s="11" t="s">
        <v>89</v>
      </c>
      <c r="I707" t="s">
        <v>3697</v>
      </c>
      <c r="J707" s="147" t="s">
        <v>6261</v>
      </c>
      <c r="M707" s="147" t="s">
        <v>4863</v>
      </c>
      <c r="N707" s="147" t="s">
        <v>4864</v>
      </c>
      <c r="P707" s="19" t="s">
        <v>6790</v>
      </c>
      <c r="Q707" s="19"/>
      <c r="R707" s="147" t="s">
        <v>6769</v>
      </c>
      <c r="S707" s="161">
        <v>0</v>
      </c>
      <c r="T707" s="147" t="s">
        <v>7779</v>
      </c>
      <c r="U707" s="147" t="s">
        <v>7784</v>
      </c>
      <c r="V707" t="s">
        <v>5677</v>
      </c>
    </row>
    <row r="708" spans="1:22" x14ac:dyDescent="0.25">
      <c r="A708" t="s">
        <v>8357</v>
      </c>
      <c r="B708" s="185"/>
      <c r="C708" s="8">
        <v>985</v>
      </c>
      <c r="D708" s="11" t="s">
        <v>7872</v>
      </c>
      <c r="E708" s="11" t="s">
        <v>44</v>
      </c>
      <c r="F708" s="11" t="s">
        <v>80</v>
      </c>
      <c r="G708" s="11" t="s">
        <v>88</v>
      </c>
      <c r="H708" s="11" t="s">
        <v>89</v>
      </c>
      <c r="I708" t="s">
        <v>3699</v>
      </c>
      <c r="J708" s="147" t="s">
        <v>6442</v>
      </c>
      <c r="M708" s="147" t="s">
        <v>4867</v>
      </c>
      <c r="N708" s="147" t="s">
        <v>4868</v>
      </c>
      <c r="P708" s="19" t="s">
        <v>6790</v>
      </c>
      <c r="Q708" s="19"/>
      <c r="R708" s="147" t="s">
        <v>6769</v>
      </c>
      <c r="S708" s="161">
        <v>0</v>
      </c>
      <c r="T708" s="147" t="s">
        <v>7779</v>
      </c>
      <c r="U708" s="147" t="s">
        <v>7784</v>
      </c>
      <c r="V708" t="s">
        <v>262</v>
      </c>
    </row>
    <row r="709" spans="1:22" x14ac:dyDescent="0.25">
      <c r="A709" t="s">
        <v>8357</v>
      </c>
      <c r="B709" s="185"/>
      <c r="C709" s="8">
        <v>986</v>
      </c>
      <c r="D709" s="11" t="s">
        <v>7872</v>
      </c>
      <c r="E709" s="11" t="s">
        <v>44</v>
      </c>
      <c r="F709" s="11" t="s">
        <v>80</v>
      </c>
      <c r="G709" s="11" t="s">
        <v>88</v>
      </c>
      <c r="H709" s="11" t="s">
        <v>89</v>
      </c>
      <c r="I709" t="s">
        <v>3700</v>
      </c>
      <c r="J709" s="156" t="s">
        <v>6447</v>
      </c>
      <c r="M709" s="147" t="s">
        <v>4869</v>
      </c>
      <c r="N709" s="147" t="s">
        <v>4870</v>
      </c>
      <c r="P709" s="19" t="s">
        <v>6790</v>
      </c>
      <c r="Q709" s="19"/>
      <c r="R709" s="147" t="s">
        <v>6769</v>
      </c>
      <c r="S709" s="161">
        <v>0</v>
      </c>
      <c r="T709" s="147" t="s">
        <v>7779</v>
      </c>
      <c r="U709" s="147" t="s">
        <v>7784</v>
      </c>
      <c r="V709" t="s">
        <v>262</v>
      </c>
    </row>
    <row r="710" spans="1:22" x14ac:dyDescent="0.25">
      <c r="A710" t="s">
        <v>8357</v>
      </c>
      <c r="B710" s="185"/>
      <c r="C710" s="8">
        <v>987</v>
      </c>
      <c r="D710" s="11" t="s">
        <v>7872</v>
      </c>
      <c r="E710" s="11" t="s">
        <v>44</v>
      </c>
      <c r="F710" s="11" t="s">
        <v>80</v>
      </c>
      <c r="G710" s="11" t="s">
        <v>88</v>
      </c>
      <c r="H710" s="11" t="s">
        <v>89</v>
      </c>
      <c r="I710" t="s">
        <v>3701</v>
      </c>
      <c r="J710" s="156" t="s">
        <v>6448</v>
      </c>
      <c r="M710" s="147" t="s">
        <v>4871</v>
      </c>
      <c r="N710" s="147" t="s">
        <v>4872</v>
      </c>
      <c r="P710" s="19" t="s">
        <v>6790</v>
      </c>
      <c r="Q710" s="19"/>
      <c r="R710" s="147" t="s">
        <v>6769</v>
      </c>
      <c r="S710" s="161">
        <v>0</v>
      </c>
      <c r="T710" s="147" t="s">
        <v>7779</v>
      </c>
      <c r="U710" s="147" t="s">
        <v>7784</v>
      </c>
      <c r="V710" t="s">
        <v>262</v>
      </c>
    </row>
    <row r="711" spans="1:22" x14ac:dyDescent="0.25">
      <c r="A711" t="s">
        <v>8357</v>
      </c>
      <c r="B711" s="185"/>
      <c r="C711" s="8">
        <v>988</v>
      </c>
      <c r="D711" s="11" t="s">
        <v>7872</v>
      </c>
      <c r="E711" s="11" t="s">
        <v>44</v>
      </c>
      <c r="F711" s="11" t="s">
        <v>80</v>
      </c>
      <c r="G711" s="11" t="s">
        <v>88</v>
      </c>
      <c r="H711" s="11" t="s">
        <v>89</v>
      </c>
      <c r="I711" t="s">
        <v>3702</v>
      </c>
      <c r="J711" s="147" t="s">
        <v>6450</v>
      </c>
      <c r="M711" s="147" t="s">
        <v>4873</v>
      </c>
      <c r="N711" s="147" t="s">
        <v>4874</v>
      </c>
      <c r="P711" s="19" t="s">
        <v>6790</v>
      </c>
      <c r="Q711" s="19"/>
      <c r="R711" s="147" t="s">
        <v>6769</v>
      </c>
      <c r="S711" s="161">
        <v>0</v>
      </c>
      <c r="T711" s="147" t="s">
        <v>7779</v>
      </c>
      <c r="U711" s="147" t="s">
        <v>7784</v>
      </c>
      <c r="V711" t="s">
        <v>262</v>
      </c>
    </row>
    <row r="712" spans="1:22" x14ac:dyDescent="0.25">
      <c r="A712" t="s">
        <v>8357</v>
      </c>
      <c r="B712" s="185"/>
      <c r="C712" s="8">
        <v>990</v>
      </c>
      <c r="D712" s="11" t="s">
        <v>7872</v>
      </c>
      <c r="E712" s="11" t="s">
        <v>44</v>
      </c>
      <c r="F712" s="11" t="s">
        <v>80</v>
      </c>
      <c r="G712" s="11" t="s">
        <v>88</v>
      </c>
      <c r="H712" s="11" t="s">
        <v>89</v>
      </c>
      <c r="I712" t="s">
        <v>3703</v>
      </c>
      <c r="J712" s="147" t="s">
        <v>6264</v>
      </c>
      <c r="M712" s="164" t="s">
        <v>4875</v>
      </c>
      <c r="N712" s="164" t="s">
        <v>4876</v>
      </c>
      <c r="P712" s="19" t="s">
        <v>6790</v>
      </c>
      <c r="Q712" s="19"/>
      <c r="R712" s="147" t="s">
        <v>6769</v>
      </c>
      <c r="S712" s="161">
        <v>0</v>
      </c>
      <c r="T712" s="147" t="s">
        <v>7779</v>
      </c>
      <c r="U712" s="147" t="s">
        <v>7784</v>
      </c>
      <c r="V712" t="s">
        <v>195</v>
      </c>
    </row>
    <row r="713" spans="1:22" x14ac:dyDescent="0.25">
      <c r="A713" t="s">
        <v>8357</v>
      </c>
      <c r="B713" s="185"/>
      <c r="C713" s="8">
        <v>991</v>
      </c>
      <c r="D713" s="11" t="s">
        <v>7872</v>
      </c>
      <c r="E713" s="11" t="s">
        <v>44</v>
      </c>
      <c r="F713" s="11" t="s">
        <v>80</v>
      </c>
      <c r="G713" s="11" t="s">
        <v>88</v>
      </c>
      <c r="H713" s="11" t="s">
        <v>89</v>
      </c>
      <c r="I713" t="s">
        <v>3704</v>
      </c>
      <c r="J713" s="147" t="s">
        <v>6265</v>
      </c>
      <c r="M713" s="164" t="s">
        <v>4877</v>
      </c>
      <c r="N713" s="164" t="s">
        <v>4878</v>
      </c>
      <c r="P713" s="19" t="s">
        <v>6790</v>
      </c>
      <c r="Q713" s="19"/>
      <c r="R713" s="147" t="s">
        <v>6769</v>
      </c>
      <c r="S713" s="161">
        <v>0</v>
      </c>
      <c r="T713" s="147" t="s">
        <v>7779</v>
      </c>
      <c r="U713" s="147" t="s">
        <v>7784</v>
      </c>
      <c r="V713" t="s">
        <v>195</v>
      </c>
    </row>
    <row r="714" spans="1:22" x14ac:dyDescent="0.25">
      <c r="A714" t="s">
        <v>8357</v>
      </c>
      <c r="B714" s="185"/>
      <c r="C714" s="8">
        <v>992</v>
      </c>
      <c r="D714" s="11" t="s">
        <v>7872</v>
      </c>
      <c r="E714" s="11" t="s">
        <v>44</v>
      </c>
      <c r="F714" s="11" t="s">
        <v>80</v>
      </c>
      <c r="G714" s="11" t="s">
        <v>88</v>
      </c>
      <c r="H714" s="11" t="s">
        <v>89</v>
      </c>
      <c r="I714" t="s">
        <v>3705</v>
      </c>
      <c r="J714" s="147" t="s">
        <v>6417</v>
      </c>
      <c r="M714" s="147" t="s">
        <v>4879</v>
      </c>
      <c r="N714" s="147" t="s">
        <v>4880</v>
      </c>
      <c r="P714" s="19" t="s">
        <v>6790</v>
      </c>
      <c r="Q714" s="19"/>
      <c r="R714" s="147" t="s">
        <v>6769</v>
      </c>
      <c r="S714" s="161">
        <v>0</v>
      </c>
      <c r="T714" s="147" t="s">
        <v>7779</v>
      </c>
      <c r="U714" s="147" t="s">
        <v>7784</v>
      </c>
      <c r="V714" t="s">
        <v>262</v>
      </c>
    </row>
    <row r="715" spans="1:22" x14ac:dyDescent="0.25">
      <c r="A715" t="s">
        <v>8357</v>
      </c>
      <c r="B715" s="185"/>
      <c r="C715" s="8">
        <v>993</v>
      </c>
      <c r="D715" s="11" t="s">
        <v>7872</v>
      </c>
      <c r="E715" s="11" t="s">
        <v>44</v>
      </c>
      <c r="F715" s="11" t="s">
        <v>80</v>
      </c>
      <c r="G715" s="11" t="s">
        <v>88</v>
      </c>
      <c r="H715" s="11" t="s">
        <v>89</v>
      </c>
      <c r="I715" t="s">
        <v>3706</v>
      </c>
      <c r="J715" s="147" t="s">
        <v>6464</v>
      </c>
      <c r="M715" s="147" t="s">
        <v>4881</v>
      </c>
      <c r="N715" s="147" t="s">
        <v>4882</v>
      </c>
      <c r="P715" s="19" t="s">
        <v>6790</v>
      </c>
      <c r="Q715" s="19"/>
      <c r="R715" s="147" t="s">
        <v>6769</v>
      </c>
      <c r="S715" s="161">
        <v>0</v>
      </c>
      <c r="T715" s="147" t="s">
        <v>7779</v>
      </c>
      <c r="U715" s="147" t="s">
        <v>7784</v>
      </c>
      <c r="V715" t="s">
        <v>262</v>
      </c>
    </row>
    <row r="716" spans="1:22" x14ac:dyDescent="0.25">
      <c r="A716" t="s">
        <v>8357</v>
      </c>
      <c r="B716" s="185"/>
      <c r="C716" s="8">
        <v>994</v>
      </c>
      <c r="D716" s="11" t="s">
        <v>7872</v>
      </c>
      <c r="E716" s="11" t="s">
        <v>44</v>
      </c>
      <c r="F716" s="11" t="s">
        <v>80</v>
      </c>
      <c r="G716" s="11" t="s">
        <v>88</v>
      </c>
      <c r="H716" s="11" t="s">
        <v>89</v>
      </c>
      <c r="I716" t="s">
        <v>3707</v>
      </c>
      <c r="J716" s="147" t="s">
        <v>6440</v>
      </c>
      <c r="M716" s="147" t="s">
        <v>4883</v>
      </c>
      <c r="N716" s="147" t="s">
        <v>4884</v>
      </c>
      <c r="P716" s="19" t="s">
        <v>6790</v>
      </c>
      <c r="Q716" s="19"/>
      <c r="R716" s="147" t="s">
        <v>6769</v>
      </c>
      <c r="S716" s="161">
        <v>0</v>
      </c>
      <c r="T716" s="147" t="s">
        <v>7779</v>
      </c>
      <c r="U716" s="147" t="s">
        <v>7784</v>
      </c>
      <c r="V716" t="s">
        <v>262</v>
      </c>
    </row>
    <row r="717" spans="1:22" x14ac:dyDescent="0.25">
      <c r="A717" t="s">
        <v>8357</v>
      </c>
      <c r="B717" s="185"/>
      <c r="C717" s="8">
        <v>996</v>
      </c>
      <c r="D717" s="11" t="s">
        <v>7872</v>
      </c>
      <c r="E717" s="11" t="s">
        <v>44</v>
      </c>
      <c r="F717" s="11" t="s">
        <v>80</v>
      </c>
      <c r="G717" s="11" t="s">
        <v>88</v>
      </c>
      <c r="H717" s="11" t="s">
        <v>89</v>
      </c>
      <c r="I717" t="s">
        <v>3708</v>
      </c>
      <c r="J717" s="147" t="s">
        <v>6242</v>
      </c>
      <c r="M717" s="147" t="s">
        <v>4885</v>
      </c>
      <c r="N717" s="147" t="s">
        <v>4886</v>
      </c>
      <c r="P717" s="19" t="s">
        <v>6790</v>
      </c>
      <c r="Q717" s="19"/>
      <c r="R717" s="147" t="s">
        <v>6769</v>
      </c>
      <c r="S717" s="161">
        <v>0</v>
      </c>
      <c r="T717" s="147" t="s">
        <v>7779</v>
      </c>
      <c r="U717" s="147" t="s">
        <v>7784</v>
      </c>
      <c r="V717" t="s">
        <v>262</v>
      </c>
    </row>
    <row r="718" spans="1:22" x14ac:dyDescent="0.25">
      <c r="A718" t="s">
        <v>8357</v>
      </c>
      <c r="B718" s="185"/>
      <c r="C718" s="8">
        <v>997</v>
      </c>
      <c r="D718" s="11" t="s">
        <v>7872</v>
      </c>
      <c r="E718" s="11" t="s">
        <v>44</v>
      </c>
      <c r="F718" s="11" t="s">
        <v>80</v>
      </c>
      <c r="G718" s="11" t="s">
        <v>88</v>
      </c>
      <c r="H718" s="11" t="s">
        <v>89</v>
      </c>
      <c r="I718" t="s">
        <v>3709</v>
      </c>
      <c r="J718" s="147" t="s">
        <v>6432</v>
      </c>
      <c r="M718" s="147" t="s">
        <v>4887</v>
      </c>
      <c r="N718" s="147" t="s">
        <v>4888</v>
      </c>
      <c r="P718" s="19" t="s">
        <v>6790</v>
      </c>
      <c r="Q718" s="19"/>
      <c r="R718" s="147" t="s">
        <v>6769</v>
      </c>
      <c r="S718" s="161">
        <v>0</v>
      </c>
      <c r="T718" s="147" t="s">
        <v>7779</v>
      </c>
      <c r="U718" s="147" t="s">
        <v>7784</v>
      </c>
      <c r="V718" t="s">
        <v>262</v>
      </c>
    </row>
    <row r="719" spans="1:22" x14ac:dyDescent="0.25">
      <c r="A719" t="s">
        <v>8357</v>
      </c>
      <c r="B719" s="185"/>
      <c r="C719" s="8">
        <v>998</v>
      </c>
      <c r="D719" s="11" t="s">
        <v>7872</v>
      </c>
      <c r="E719" s="11" t="s">
        <v>44</v>
      </c>
      <c r="F719" s="11" t="s">
        <v>80</v>
      </c>
      <c r="G719" s="11" t="s">
        <v>88</v>
      </c>
      <c r="H719" s="11" t="s">
        <v>89</v>
      </c>
      <c r="I719" t="s">
        <v>3710</v>
      </c>
      <c r="J719" s="147" t="s">
        <v>6482</v>
      </c>
      <c r="M719" s="147" t="s">
        <v>4889</v>
      </c>
      <c r="N719" s="147" t="s">
        <v>4890</v>
      </c>
      <c r="P719" s="19" t="s">
        <v>6790</v>
      </c>
      <c r="Q719" s="19"/>
      <c r="R719" s="147" t="s">
        <v>6769</v>
      </c>
      <c r="S719" s="161">
        <v>0</v>
      </c>
      <c r="T719" s="147" t="s">
        <v>7779</v>
      </c>
      <c r="U719" s="147" t="s">
        <v>7784</v>
      </c>
      <c r="V719" t="s">
        <v>262</v>
      </c>
    </row>
    <row r="720" spans="1:22" x14ac:dyDescent="0.25">
      <c r="A720" t="s">
        <v>8357</v>
      </c>
      <c r="B720" s="185"/>
      <c r="C720" s="8">
        <v>999</v>
      </c>
      <c r="D720" s="11" t="s">
        <v>7872</v>
      </c>
      <c r="E720" s="11" t="s">
        <v>44</v>
      </c>
      <c r="F720" s="11" t="s">
        <v>80</v>
      </c>
      <c r="G720" s="11" t="s">
        <v>88</v>
      </c>
      <c r="H720" s="11" t="s">
        <v>89</v>
      </c>
      <c r="I720" t="s">
        <v>1422</v>
      </c>
      <c r="J720" s="147" t="s">
        <v>6486</v>
      </c>
      <c r="M720" s="147" t="s">
        <v>4891</v>
      </c>
      <c r="N720" s="147" t="s">
        <v>4892</v>
      </c>
      <c r="P720" s="19" t="s">
        <v>6790</v>
      </c>
      <c r="Q720" s="19"/>
      <c r="R720" s="147" t="s">
        <v>6769</v>
      </c>
      <c r="S720" s="161">
        <v>0</v>
      </c>
      <c r="T720" s="147" t="s">
        <v>7779</v>
      </c>
      <c r="U720" s="147" t="s">
        <v>7784</v>
      </c>
      <c r="V720" t="s">
        <v>262</v>
      </c>
    </row>
    <row r="721" spans="1:22" x14ac:dyDescent="0.25">
      <c r="A721" t="s">
        <v>8357</v>
      </c>
      <c r="B721" s="185"/>
      <c r="C721" s="8">
        <v>1000</v>
      </c>
      <c r="D721" s="11" t="s">
        <v>7872</v>
      </c>
      <c r="E721" s="11" t="s">
        <v>44</v>
      </c>
      <c r="F721" s="11" t="s">
        <v>80</v>
      </c>
      <c r="G721" s="11" t="s">
        <v>88</v>
      </c>
      <c r="H721" s="11" t="s">
        <v>89</v>
      </c>
      <c r="I721" t="s">
        <v>3711</v>
      </c>
      <c r="J721" s="147" t="s">
        <v>6485</v>
      </c>
      <c r="M721" s="147" t="s">
        <v>4893</v>
      </c>
      <c r="N721" s="147" t="s">
        <v>4894</v>
      </c>
      <c r="P721" s="19" t="s">
        <v>6790</v>
      </c>
      <c r="Q721" s="19"/>
      <c r="R721" s="147" t="s">
        <v>6769</v>
      </c>
      <c r="S721" s="161">
        <v>0</v>
      </c>
      <c r="T721" s="147" t="s">
        <v>7779</v>
      </c>
      <c r="U721" s="147" t="s">
        <v>7784</v>
      </c>
      <c r="V721" t="s">
        <v>262</v>
      </c>
    </row>
    <row r="722" spans="1:22" x14ac:dyDescent="0.25">
      <c r="A722" t="s">
        <v>8357</v>
      </c>
      <c r="B722" s="185"/>
      <c r="C722" s="8">
        <v>1001</v>
      </c>
      <c r="D722" s="11" t="s">
        <v>7872</v>
      </c>
      <c r="E722" s="11" t="s">
        <v>44</v>
      </c>
      <c r="F722" s="11" t="s">
        <v>80</v>
      </c>
      <c r="G722" s="11" t="s">
        <v>88</v>
      </c>
      <c r="H722" s="11" t="s">
        <v>89</v>
      </c>
      <c r="I722" t="s">
        <v>3712</v>
      </c>
      <c r="J722" s="147" t="s">
        <v>6443</v>
      </c>
      <c r="M722" s="147" t="s">
        <v>4895</v>
      </c>
      <c r="N722" s="147" t="s">
        <v>4896</v>
      </c>
      <c r="P722" s="19" t="s">
        <v>6790</v>
      </c>
      <c r="Q722" s="19"/>
      <c r="R722" s="147" t="s">
        <v>6769</v>
      </c>
      <c r="S722" s="161">
        <v>0</v>
      </c>
      <c r="T722" s="147" t="s">
        <v>7779</v>
      </c>
      <c r="U722" s="147" t="s">
        <v>7784</v>
      </c>
      <c r="V722" t="s">
        <v>262</v>
      </c>
    </row>
    <row r="723" spans="1:22" x14ac:dyDescent="0.25">
      <c r="A723" t="s">
        <v>8357</v>
      </c>
      <c r="B723" s="185"/>
      <c r="C723" s="8">
        <v>1002</v>
      </c>
      <c r="D723" s="11" t="s">
        <v>7872</v>
      </c>
      <c r="E723" s="11" t="s">
        <v>44</v>
      </c>
      <c r="F723" s="11" t="s">
        <v>80</v>
      </c>
      <c r="G723" s="11" t="s">
        <v>88</v>
      </c>
      <c r="H723" s="11" t="s">
        <v>89</v>
      </c>
      <c r="I723" t="s">
        <v>3713</v>
      </c>
      <c r="J723" s="147" t="s">
        <v>6256</v>
      </c>
      <c r="M723" s="147" t="s">
        <v>4897</v>
      </c>
      <c r="N723" s="147" t="s">
        <v>4898</v>
      </c>
      <c r="P723" s="19" t="s">
        <v>6790</v>
      </c>
      <c r="Q723" s="19"/>
      <c r="R723" s="147" t="s">
        <v>6769</v>
      </c>
      <c r="S723" s="161">
        <v>0</v>
      </c>
      <c r="T723" s="147" t="s">
        <v>7779</v>
      </c>
      <c r="U723" s="147" t="s">
        <v>7784</v>
      </c>
      <c r="V723" t="s">
        <v>262</v>
      </c>
    </row>
    <row r="724" spans="1:22" x14ac:dyDescent="0.25">
      <c r="A724" t="s">
        <v>8357</v>
      </c>
      <c r="B724" s="185"/>
      <c r="C724" s="8">
        <v>1003</v>
      </c>
      <c r="D724" s="11" t="s">
        <v>7872</v>
      </c>
      <c r="E724" s="11" t="s">
        <v>44</v>
      </c>
      <c r="F724" s="11" t="s">
        <v>80</v>
      </c>
      <c r="G724" s="11" t="s">
        <v>88</v>
      </c>
      <c r="H724" s="11" t="s">
        <v>89</v>
      </c>
      <c r="I724" t="s">
        <v>3714</v>
      </c>
      <c r="J724" s="147" t="s">
        <v>6244</v>
      </c>
      <c r="M724" s="147" t="s">
        <v>4899</v>
      </c>
      <c r="N724" s="147" t="s">
        <v>4900</v>
      </c>
      <c r="P724" s="19" t="s">
        <v>6790</v>
      </c>
      <c r="Q724" s="19"/>
      <c r="R724" s="147" t="s">
        <v>6769</v>
      </c>
      <c r="S724" s="161">
        <v>0</v>
      </c>
      <c r="T724" s="147" t="s">
        <v>7779</v>
      </c>
      <c r="U724" s="147" t="s">
        <v>7784</v>
      </c>
      <c r="V724" t="s">
        <v>262</v>
      </c>
    </row>
    <row r="725" spans="1:22" x14ac:dyDescent="0.25">
      <c r="A725" t="s">
        <v>8357</v>
      </c>
      <c r="B725" s="185"/>
      <c r="C725" s="8">
        <v>1004</v>
      </c>
      <c r="D725" s="11" t="s">
        <v>7872</v>
      </c>
      <c r="E725" s="11" t="s">
        <v>44</v>
      </c>
      <c r="F725" s="11" t="s">
        <v>80</v>
      </c>
      <c r="G725" s="11" t="s">
        <v>88</v>
      </c>
      <c r="H725" s="11" t="s">
        <v>89</v>
      </c>
      <c r="I725" t="s">
        <v>3715</v>
      </c>
      <c r="J725" s="147" t="s">
        <v>6245</v>
      </c>
      <c r="M725" s="147" t="s">
        <v>4901</v>
      </c>
      <c r="N725" s="147" t="s">
        <v>4902</v>
      </c>
      <c r="P725" s="19" t="s">
        <v>6790</v>
      </c>
      <c r="Q725" s="19"/>
      <c r="R725" s="147" t="s">
        <v>6769</v>
      </c>
      <c r="S725" s="161">
        <v>0</v>
      </c>
      <c r="T725" s="147" t="s">
        <v>7779</v>
      </c>
      <c r="U725" s="147" t="s">
        <v>7784</v>
      </c>
      <c r="V725" t="s">
        <v>262</v>
      </c>
    </row>
    <row r="726" spans="1:22" x14ac:dyDescent="0.25">
      <c r="A726" t="s">
        <v>8357</v>
      </c>
      <c r="B726" s="185"/>
      <c r="C726" s="8">
        <v>1005</v>
      </c>
      <c r="D726" s="11" t="s">
        <v>7872</v>
      </c>
      <c r="E726" s="11" t="s">
        <v>44</v>
      </c>
      <c r="F726" s="11" t="s">
        <v>80</v>
      </c>
      <c r="G726" s="11" t="s">
        <v>88</v>
      </c>
      <c r="H726" s="11" t="s">
        <v>89</v>
      </c>
      <c r="I726" t="s">
        <v>3716</v>
      </c>
      <c r="J726" s="147" t="s">
        <v>6255</v>
      </c>
      <c r="M726" s="147" t="s">
        <v>4903</v>
      </c>
      <c r="N726" s="147" t="s">
        <v>4904</v>
      </c>
      <c r="P726" s="19" t="s">
        <v>6790</v>
      </c>
      <c r="Q726" s="19"/>
      <c r="R726" s="147" t="s">
        <v>6769</v>
      </c>
      <c r="S726" s="161">
        <v>0</v>
      </c>
      <c r="T726" s="147" t="s">
        <v>7779</v>
      </c>
      <c r="U726" s="147" t="s">
        <v>7784</v>
      </c>
      <c r="V726" t="s">
        <v>262</v>
      </c>
    </row>
    <row r="727" spans="1:22" x14ac:dyDescent="0.25">
      <c r="A727" t="s">
        <v>8357</v>
      </c>
      <c r="B727" s="185"/>
      <c r="C727" s="8">
        <v>1006</v>
      </c>
      <c r="D727" s="11" t="s">
        <v>7872</v>
      </c>
      <c r="E727" s="11" t="s">
        <v>44</v>
      </c>
      <c r="F727" s="11" t="s">
        <v>80</v>
      </c>
      <c r="G727" s="11" t="s">
        <v>88</v>
      </c>
      <c r="H727" s="11" t="s">
        <v>89</v>
      </c>
      <c r="I727" t="s">
        <v>3717</v>
      </c>
      <c r="J727" s="147" t="s">
        <v>6444</v>
      </c>
      <c r="M727" s="147" t="s">
        <v>4905</v>
      </c>
      <c r="N727" s="147" t="s">
        <v>4906</v>
      </c>
      <c r="P727" s="19" t="s">
        <v>6790</v>
      </c>
      <c r="Q727" s="19"/>
      <c r="R727" s="147" t="s">
        <v>6769</v>
      </c>
      <c r="S727" s="161">
        <v>0</v>
      </c>
      <c r="T727" s="147" t="s">
        <v>7779</v>
      </c>
      <c r="U727" s="147" t="s">
        <v>7784</v>
      </c>
      <c r="V727" t="s">
        <v>262</v>
      </c>
    </row>
    <row r="728" spans="1:22" x14ac:dyDescent="0.25">
      <c r="A728" t="s">
        <v>8357</v>
      </c>
      <c r="B728" s="185"/>
      <c r="C728" s="8">
        <v>1007</v>
      </c>
      <c r="D728" s="11" t="s">
        <v>7872</v>
      </c>
      <c r="E728" s="11" t="s">
        <v>44</v>
      </c>
      <c r="F728" s="11" t="s">
        <v>80</v>
      </c>
      <c r="G728" s="11" t="s">
        <v>88</v>
      </c>
      <c r="H728" s="11" t="s">
        <v>89</v>
      </c>
      <c r="I728" t="s">
        <v>3718</v>
      </c>
      <c r="J728" s="147" t="s">
        <v>6410</v>
      </c>
      <c r="M728" s="147" t="s">
        <v>4907</v>
      </c>
      <c r="N728" s="147" t="s">
        <v>4908</v>
      </c>
      <c r="P728" s="19" t="s">
        <v>6790</v>
      </c>
      <c r="Q728" s="19"/>
      <c r="R728" s="147" t="s">
        <v>6769</v>
      </c>
      <c r="S728" s="161">
        <v>0</v>
      </c>
      <c r="T728" s="147" t="s">
        <v>7779</v>
      </c>
      <c r="U728" s="147" t="s">
        <v>7784</v>
      </c>
      <c r="V728" t="s">
        <v>262</v>
      </c>
    </row>
    <row r="729" spans="1:22" x14ac:dyDescent="0.25">
      <c r="A729" t="s">
        <v>8357</v>
      </c>
      <c r="B729" s="185"/>
      <c r="C729" s="8">
        <v>1008</v>
      </c>
      <c r="D729" s="11" t="s">
        <v>7872</v>
      </c>
      <c r="E729" s="11" t="s">
        <v>44</v>
      </c>
      <c r="F729" s="11" t="s">
        <v>80</v>
      </c>
      <c r="G729" s="11" t="s">
        <v>88</v>
      </c>
      <c r="H729" s="11" t="s">
        <v>89</v>
      </c>
      <c r="I729" t="s">
        <v>1423</v>
      </c>
      <c r="J729" s="147" t="s">
        <v>6249</v>
      </c>
      <c r="M729" s="147" t="s">
        <v>4909</v>
      </c>
      <c r="N729" s="147" t="s">
        <v>4910</v>
      </c>
      <c r="P729" s="19" t="s">
        <v>6790</v>
      </c>
      <c r="Q729" s="19"/>
      <c r="R729" s="147" t="s">
        <v>6769</v>
      </c>
      <c r="S729" s="161">
        <v>0</v>
      </c>
      <c r="T729" s="147" t="s">
        <v>7779</v>
      </c>
      <c r="U729" s="147" t="s">
        <v>7784</v>
      </c>
      <c r="V729" t="s">
        <v>262</v>
      </c>
    </row>
    <row r="730" spans="1:22" x14ac:dyDescent="0.25">
      <c r="A730" t="s">
        <v>8357</v>
      </c>
      <c r="B730" s="185"/>
      <c r="C730" s="8">
        <v>1009</v>
      </c>
      <c r="D730" s="11" t="s">
        <v>7872</v>
      </c>
      <c r="E730" s="11" t="s">
        <v>44</v>
      </c>
      <c r="F730" s="11" t="s">
        <v>80</v>
      </c>
      <c r="G730" s="11" t="s">
        <v>88</v>
      </c>
      <c r="H730" s="11" t="s">
        <v>89</v>
      </c>
      <c r="I730" t="s">
        <v>3719</v>
      </c>
      <c r="J730" s="147" t="s">
        <v>6413</v>
      </c>
      <c r="M730" s="147" t="s">
        <v>4911</v>
      </c>
      <c r="N730" s="147" t="s">
        <v>4912</v>
      </c>
      <c r="P730" s="19" t="s">
        <v>6790</v>
      </c>
      <c r="Q730" s="19"/>
      <c r="R730" s="147" t="s">
        <v>6769</v>
      </c>
      <c r="S730" s="161">
        <v>0</v>
      </c>
      <c r="T730" s="147" t="s">
        <v>7779</v>
      </c>
      <c r="U730" s="147" t="s">
        <v>7784</v>
      </c>
      <c r="V730" t="s">
        <v>262</v>
      </c>
    </row>
    <row r="731" spans="1:22" x14ac:dyDescent="0.25">
      <c r="A731" t="s">
        <v>8357</v>
      </c>
      <c r="B731" s="185"/>
      <c r="C731" s="8">
        <v>1010</v>
      </c>
      <c r="D731" s="11" t="s">
        <v>7872</v>
      </c>
      <c r="E731" s="11" t="s">
        <v>44</v>
      </c>
      <c r="F731" s="11" t="s">
        <v>80</v>
      </c>
      <c r="G731" s="11" t="s">
        <v>88</v>
      </c>
      <c r="H731" s="11" t="s">
        <v>89</v>
      </c>
      <c r="I731" t="s">
        <v>3720</v>
      </c>
      <c r="J731" s="147" t="s">
        <v>6259</v>
      </c>
      <c r="M731" s="147" t="s">
        <v>4913</v>
      </c>
      <c r="N731" s="147" t="s">
        <v>4914</v>
      </c>
      <c r="P731" s="19" t="s">
        <v>6790</v>
      </c>
      <c r="Q731" s="19"/>
      <c r="R731" s="147" t="s">
        <v>6769</v>
      </c>
      <c r="S731" s="161">
        <v>0</v>
      </c>
      <c r="T731" s="147" t="s">
        <v>7779</v>
      </c>
      <c r="U731" s="147" t="s">
        <v>7784</v>
      </c>
      <c r="V731" t="s">
        <v>262</v>
      </c>
    </row>
    <row r="732" spans="1:22" x14ac:dyDescent="0.25">
      <c r="A732" t="s">
        <v>8357</v>
      </c>
      <c r="B732" s="185"/>
      <c r="C732" s="8">
        <v>1011</v>
      </c>
      <c r="D732" s="11" t="s">
        <v>7872</v>
      </c>
      <c r="E732" s="11" t="s">
        <v>44</v>
      </c>
      <c r="F732" s="11" t="s">
        <v>80</v>
      </c>
      <c r="G732" s="11" t="s">
        <v>88</v>
      </c>
      <c r="H732" s="11" t="s">
        <v>89</v>
      </c>
      <c r="I732" t="s">
        <v>3721</v>
      </c>
      <c r="J732" s="147" t="s">
        <v>6258</v>
      </c>
      <c r="M732" s="147" t="s">
        <v>4915</v>
      </c>
      <c r="N732" s="147" t="s">
        <v>4916</v>
      </c>
      <c r="P732" s="19" t="s">
        <v>6790</v>
      </c>
      <c r="Q732" s="19"/>
      <c r="R732" s="147" t="s">
        <v>6769</v>
      </c>
      <c r="S732" s="161">
        <v>0</v>
      </c>
      <c r="T732" s="147" t="s">
        <v>7779</v>
      </c>
      <c r="U732" s="147" t="s">
        <v>7784</v>
      </c>
      <c r="V732" t="s">
        <v>262</v>
      </c>
    </row>
    <row r="733" spans="1:22" x14ac:dyDescent="0.25">
      <c r="A733" t="s">
        <v>8357</v>
      </c>
      <c r="B733" s="185"/>
      <c r="C733" s="8">
        <v>1012</v>
      </c>
      <c r="D733" s="11" t="s">
        <v>7872</v>
      </c>
      <c r="E733" s="11" t="s">
        <v>44</v>
      </c>
      <c r="F733" s="11" t="s">
        <v>80</v>
      </c>
      <c r="G733" s="11" t="s">
        <v>88</v>
      </c>
      <c r="H733" s="11" t="s">
        <v>89</v>
      </c>
      <c r="I733" t="s">
        <v>1421</v>
      </c>
      <c r="J733" s="147" t="s">
        <v>6254</v>
      </c>
      <c r="M733" s="147" t="s">
        <v>4917</v>
      </c>
      <c r="N733" s="147" t="s">
        <v>4918</v>
      </c>
      <c r="P733" s="19" t="s">
        <v>6790</v>
      </c>
      <c r="Q733" s="19"/>
      <c r="R733" s="147" t="s">
        <v>6769</v>
      </c>
      <c r="S733" s="161">
        <v>0</v>
      </c>
      <c r="T733" s="147" t="s">
        <v>7779</v>
      </c>
      <c r="U733" s="147" t="s">
        <v>7784</v>
      </c>
      <c r="V733" t="s">
        <v>262</v>
      </c>
    </row>
    <row r="734" spans="1:22" x14ac:dyDescent="0.25">
      <c r="A734" t="s">
        <v>8357</v>
      </c>
      <c r="B734" s="185"/>
      <c r="C734" s="8">
        <v>1013</v>
      </c>
      <c r="D734" s="11" t="s">
        <v>7872</v>
      </c>
      <c r="E734" s="11" t="s">
        <v>44</v>
      </c>
      <c r="F734" s="11" t="s">
        <v>80</v>
      </c>
      <c r="G734" s="11" t="s">
        <v>88</v>
      </c>
      <c r="H734" s="11" t="s">
        <v>89</v>
      </c>
      <c r="I734" t="s">
        <v>3722</v>
      </c>
      <c r="J734" s="147" t="s">
        <v>6421</v>
      </c>
      <c r="M734" s="147" t="s">
        <v>4919</v>
      </c>
      <c r="N734" s="147" t="s">
        <v>4920</v>
      </c>
      <c r="P734" s="19" t="s">
        <v>6790</v>
      </c>
      <c r="Q734" s="19"/>
      <c r="R734" s="147" t="s">
        <v>6769</v>
      </c>
      <c r="S734" s="161">
        <v>0</v>
      </c>
      <c r="T734" s="147" t="s">
        <v>7779</v>
      </c>
      <c r="U734" s="147" t="s">
        <v>7784</v>
      </c>
      <c r="V734" t="s">
        <v>262</v>
      </c>
    </row>
    <row r="735" spans="1:22" x14ac:dyDescent="0.25">
      <c r="A735" t="s">
        <v>8357</v>
      </c>
      <c r="B735" s="185"/>
      <c r="C735" s="8">
        <v>1014</v>
      </c>
      <c r="D735" s="11" t="s">
        <v>7872</v>
      </c>
      <c r="E735" s="11" t="s">
        <v>44</v>
      </c>
      <c r="F735" s="11" t="s">
        <v>80</v>
      </c>
      <c r="G735" s="11" t="s">
        <v>88</v>
      </c>
      <c r="H735" s="11" t="s">
        <v>89</v>
      </c>
      <c r="I735" t="s">
        <v>3723</v>
      </c>
      <c r="J735" s="147" t="s">
        <v>6420</v>
      </c>
      <c r="M735" s="147" t="s">
        <v>4921</v>
      </c>
      <c r="N735" s="147" t="s">
        <v>4922</v>
      </c>
      <c r="P735" s="19" t="s">
        <v>6790</v>
      </c>
      <c r="Q735" s="19"/>
      <c r="R735" s="147" t="s">
        <v>6769</v>
      </c>
      <c r="S735" s="161">
        <v>0</v>
      </c>
      <c r="T735" s="147" t="s">
        <v>7779</v>
      </c>
      <c r="U735" s="147" t="s">
        <v>7784</v>
      </c>
      <c r="V735" t="s">
        <v>262</v>
      </c>
    </row>
    <row r="736" spans="1:22" x14ac:dyDescent="0.25">
      <c r="A736" t="s">
        <v>8357</v>
      </c>
      <c r="B736" s="185"/>
      <c r="C736" s="8">
        <v>1015</v>
      </c>
      <c r="D736" s="11" t="s">
        <v>7872</v>
      </c>
      <c r="E736" s="11" t="s">
        <v>44</v>
      </c>
      <c r="F736" s="11" t="s">
        <v>80</v>
      </c>
      <c r="G736" s="11" t="s">
        <v>88</v>
      </c>
      <c r="H736" s="11" t="s">
        <v>89</v>
      </c>
      <c r="I736" t="s">
        <v>3724</v>
      </c>
      <c r="J736" s="147" t="s">
        <v>6479</v>
      </c>
      <c r="M736" s="147" t="s">
        <v>4923</v>
      </c>
      <c r="N736" s="147" t="s">
        <v>4924</v>
      </c>
      <c r="P736" s="19" t="s">
        <v>6790</v>
      </c>
      <c r="Q736" s="19"/>
      <c r="R736" s="147" t="s">
        <v>6769</v>
      </c>
      <c r="S736" s="161">
        <v>0</v>
      </c>
      <c r="T736" s="147" t="s">
        <v>7779</v>
      </c>
      <c r="U736" s="147" t="s">
        <v>7784</v>
      </c>
      <c r="V736" t="s">
        <v>262</v>
      </c>
    </row>
    <row r="737" spans="1:22" x14ac:dyDescent="0.25">
      <c r="A737" t="s">
        <v>8357</v>
      </c>
      <c r="B737" s="185"/>
      <c r="C737" s="8">
        <v>1016</v>
      </c>
      <c r="D737" s="11" t="s">
        <v>7872</v>
      </c>
      <c r="E737" s="11" t="s">
        <v>44</v>
      </c>
      <c r="F737" s="11" t="s">
        <v>80</v>
      </c>
      <c r="G737" s="11" t="s">
        <v>88</v>
      </c>
      <c r="H737" s="11" t="s">
        <v>89</v>
      </c>
      <c r="I737" t="s">
        <v>3725</v>
      </c>
      <c r="J737" s="147" t="s">
        <v>6419</v>
      </c>
      <c r="M737" s="147" t="s">
        <v>4925</v>
      </c>
      <c r="N737" s="147" t="s">
        <v>4926</v>
      </c>
      <c r="P737" s="19" t="s">
        <v>6790</v>
      </c>
      <c r="Q737" s="19"/>
      <c r="R737" s="147" t="s">
        <v>6769</v>
      </c>
      <c r="S737" s="161">
        <v>0</v>
      </c>
      <c r="T737" s="147" t="s">
        <v>7779</v>
      </c>
      <c r="U737" s="147" t="s">
        <v>7784</v>
      </c>
      <c r="V737" t="s">
        <v>262</v>
      </c>
    </row>
    <row r="738" spans="1:22" x14ac:dyDescent="0.25">
      <c r="A738" t="s">
        <v>8357</v>
      </c>
      <c r="B738" s="185"/>
      <c r="C738" s="8">
        <v>1017</v>
      </c>
      <c r="D738" s="11" t="s">
        <v>7872</v>
      </c>
      <c r="E738" s="11" t="s">
        <v>44</v>
      </c>
      <c r="F738" s="11" t="s">
        <v>80</v>
      </c>
      <c r="G738" s="11" t="s">
        <v>88</v>
      </c>
      <c r="H738" s="11" t="s">
        <v>89</v>
      </c>
      <c r="I738" t="s">
        <v>3726</v>
      </c>
      <c r="J738" s="147" t="s">
        <v>6262</v>
      </c>
      <c r="M738" s="147" t="s">
        <v>4927</v>
      </c>
      <c r="N738" s="147" t="s">
        <v>4928</v>
      </c>
      <c r="P738" s="19" t="s">
        <v>6790</v>
      </c>
      <c r="Q738" s="19"/>
      <c r="R738" s="147" t="s">
        <v>6769</v>
      </c>
      <c r="S738" s="161">
        <v>0</v>
      </c>
      <c r="T738" s="147" t="s">
        <v>7779</v>
      </c>
      <c r="U738" s="147" t="s">
        <v>7784</v>
      </c>
      <c r="V738" t="s">
        <v>262</v>
      </c>
    </row>
    <row r="739" spans="1:22" x14ac:dyDescent="0.25">
      <c r="A739" t="s">
        <v>8357</v>
      </c>
      <c r="B739" s="185"/>
      <c r="C739" s="8">
        <v>1018</v>
      </c>
      <c r="D739" s="11" t="s">
        <v>7872</v>
      </c>
      <c r="E739" s="11" t="s">
        <v>44</v>
      </c>
      <c r="F739" s="11" t="s">
        <v>80</v>
      </c>
      <c r="G739" s="11" t="s">
        <v>88</v>
      </c>
      <c r="H739" s="11" t="s">
        <v>89</v>
      </c>
      <c r="I739" t="s">
        <v>3727</v>
      </c>
      <c r="J739" s="147" t="s">
        <v>6469</v>
      </c>
      <c r="M739" s="147" t="s">
        <v>4929</v>
      </c>
      <c r="N739" s="147" t="s">
        <v>4930</v>
      </c>
      <c r="P739" s="19" t="s">
        <v>6790</v>
      </c>
      <c r="Q739" s="19"/>
      <c r="R739" s="147" t="s">
        <v>6769</v>
      </c>
      <c r="S739" s="161">
        <v>0</v>
      </c>
      <c r="T739" s="147" t="s">
        <v>7779</v>
      </c>
      <c r="U739" s="147" t="s">
        <v>7784</v>
      </c>
      <c r="V739" t="s">
        <v>262</v>
      </c>
    </row>
    <row r="740" spans="1:22" x14ac:dyDescent="0.25">
      <c r="A740" t="s">
        <v>8357</v>
      </c>
      <c r="B740" s="185"/>
      <c r="C740" s="8">
        <v>1019</v>
      </c>
      <c r="D740" s="11" t="s">
        <v>7872</v>
      </c>
      <c r="E740" s="11" t="s">
        <v>44</v>
      </c>
      <c r="F740" s="11" t="s">
        <v>80</v>
      </c>
      <c r="G740" s="11" t="s">
        <v>88</v>
      </c>
      <c r="H740" s="11" t="s">
        <v>89</v>
      </c>
      <c r="I740" t="s">
        <v>3728</v>
      </c>
      <c r="J740" s="147" t="s">
        <v>6422</v>
      </c>
      <c r="M740" s="147" t="s">
        <v>4931</v>
      </c>
      <c r="N740" s="147" t="s">
        <v>4932</v>
      </c>
      <c r="P740" s="19" t="s">
        <v>6790</v>
      </c>
      <c r="Q740" s="19"/>
      <c r="R740" s="147" t="s">
        <v>6769</v>
      </c>
      <c r="S740" s="161">
        <v>0</v>
      </c>
      <c r="T740" s="147" t="s">
        <v>7779</v>
      </c>
      <c r="U740" s="147" t="s">
        <v>7784</v>
      </c>
      <c r="V740" t="s">
        <v>5693</v>
      </c>
    </row>
    <row r="741" spans="1:22" x14ac:dyDescent="0.25">
      <c r="A741" t="s">
        <v>8357</v>
      </c>
      <c r="B741" s="185"/>
      <c r="C741" s="8">
        <v>1020</v>
      </c>
      <c r="D741" s="11" t="s">
        <v>7872</v>
      </c>
      <c r="E741" s="11" t="s">
        <v>44</v>
      </c>
      <c r="F741" s="11" t="s">
        <v>80</v>
      </c>
      <c r="G741" s="11" t="s">
        <v>88</v>
      </c>
      <c r="H741" s="11" t="s">
        <v>89</v>
      </c>
      <c r="I741" t="s">
        <v>3729</v>
      </c>
      <c r="J741" s="147" t="s">
        <v>6441</v>
      </c>
      <c r="M741" s="147" t="s">
        <v>4933</v>
      </c>
      <c r="N741" s="147" t="s">
        <v>4934</v>
      </c>
      <c r="P741" s="19" t="s">
        <v>6790</v>
      </c>
      <c r="Q741" s="19"/>
      <c r="R741" s="147" t="s">
        <v>6769</v>
      </c>
      <c r="S741" s="161">
        <v>0</v>
      </c>
      <c r="T741" s="147" t="s">
        <v>7779</v>
      </c>
      <c r="U741" s="147" t="s">
        <v>7784</v>
      </c>
      <c r="V741" t="s">
        <v>5693</v>
      </c>
    </row>
    <row r="742" spans="1:22" x14ac:dyDescent="0.25">
      <c r="A742" t="s">
        <v>8357</v>
      </c>
      <c r="B742" s="185"/>
      <c r="C742" s="8">
        <v>1021</v>
      </c>
      <c r="D742" s="11" t="s">
        <v>7872</v>
      </c>
      <c r="E742" s="11" t="s">
        <v>44</v>
      </c>
      <c r="F742" s="11" t="s">
        <v>80</v>
      </c>
      <c r="G742" s="11" t="s">
        <v>88</v>
      </c>
      <c r="H742" s="11" t="s">
        <v>89</v>
      </c>
      <c r="I742" t="s">
        <v>3730</v>
      </c>
      <c r="J742" s="147" t="s">
        <v>6412</v>
      </c>
      <c r="M742" s="147" t="s">
        <v>4935</v>
      </c>
      <c r="N742" s="147" t="s">
        <v>4936</v>
      </c>
      <c r="P742" s="19" t="s">
        <v>6790</v>
      </c>
      <c r="Q742" s="19"/>
      <c r="R742" s="147" t="s">
        <v>6769</v>
      </c>
      <c r="S742" s="161">
        <v>0</v>
      </c>
      <c r="T742" s="147" t="s">
        <v>7779</v>
      </c>
      <c r="U742" s="147" t="s">
        <v>7784</v>
      </c>
      <c r="V742" t="s">
        <v>5693</v>
      </c>
    </row>
    <row r="743" spans="1:22" x14ac:dyDescent="0.25">
      <c r="A743" t="s">
        <v>8357</v>
      </c>
      <c r="B743" s="185"/>
      <c r="C743" s="8">
        <v>1022</v>
      </c>
      <c r="D743" s="11" t="s">
        <v>7872</v>
      </c>
      <c r="E743" s="11" t="s">
        <v>44</v>
      </c>
      <c r="F743" s="11" t="s">
        <v>80</v>
      </c>
      <c r="G743" s="11" t="s">
        <v>88</v>
      </c>
      <c r="H743" s="11" t="s">
        <v>89</v>
      </c>
      <c r="I743" t="s">
        <v>3731</v>
      </c>
      <c r="J743" s="147" t="s">
        <v>6406</v>
      </c>
      <c r="M743" s="147" t="s">
        <v>4937</v>
      </c>
      <c r="N743" s="147" t="s">
        <v>4938</v>
      </c>
      <c r="P743" s="19" t="s">
        <v>6790</v>
      </c>
      <c r="Q743" s="19"/>
      <c r="R743" s="147" t="s">
        <v>6769</v>
      </c>
      <c r="S743" s="161">
        <v>0</v>
      </c>
      <c r="T743" s="147" t="s">
        <v>7779</v>
      </c>
      <c r="U743" s="147" t="s">
        <v>7784</v>
      </c>
      <c r="V743" t="s">
        <v>5693</v>
      </c>
    </row>
    <row r="744" spans="1:22" x14ac:dyDescent="0.25">
      <c r="A744" t="s">
        <v>8357</v>
      </c>
      <c r="B744" s="185"/>
      <c r="C744" s="8">
        <v>1023</v>
      </c>
      <c r="D744" s="11" t="s">
        <v>7872</v>
      </c>
      <c r="E744" s="11" t="s">
        <v>44</v>
      </c>
      <c r="F744" s="11" t="s">
        <v>80</v>
      </c>
      <c r="G744" s="11" t="s">
        <v>88</v>
      </c>
      <c r="H744" s="11" t="s">
        <v>89</v>
      </c>
      <c r="I744" t="s">
        <v>3732</v>
      </c>
      <c r="J744" s="147" t="s">
        <v>6426</v>
      </c>
      <c r="M744" s="147" t="s">
        <v>4939</v>
      </c>
      <c r="N744" s="147" t="s">
        <v>4940</v>
      </c>
      <c r="P744" s="19" t="s">
        <v>6790</v>
      </c>
      <c r="Q744" s="19"/>
      <c r="R744" s="147" t="s">
        <v>6769</v>
      </c>
      <c r="S744" s="161">
        <v>0</v>
      </c>
      <c r="T744" s="147" t="s">
        <v>7779</v>
      </c>
      <c r="U744" s="147" t="s">
        <v>7784</v>
      </c>
      <c r="V744" t="s">
        <v>139</v>
      </c>
    </row>
    <row r="745" spans="1:22" x14ac:dyDescent="0.25">
      <c r="A745" t="s">
        <v>8357</v>
      </c>
      <c r="B745" s="185"/>
      <c r="C745" s="8">
        <v>1024</v>
      </c>
      <c r="D745" s="11" t="s">
        <v>7872</v>
      </c>
      <c r="E745" s="11" t="s">
        <v>44</v>
      </c>
      <c r="F745" s="11" t="s">
        <v>80</v>
      </c>
      <c r="G745" s="11" t="s">
        <v>88</v>
      </c>
      <c r="H745" s="11" t="s">
        <v>89</v>
      </c>
      <c r="I745" t="s">
        <v>3650</v>
      </c>
      <c r="J745" s="147" t="s">
        <v>6425</v>
      </c>
      <c r="M745" s="147" t="s">
        <v>4941</v>
      </c>
      <c r="N745" s="172" t="s">
        <v>4942</v>
      </c>
      <c r="P745" s="19" t="s">
        <v>6790</v>
      </c>
      <c r="Q745" s="19"/>
      <c r="R745" s="147" t="s">
        <v>6769</v>
      </c>
      <c r="S745" s="161">
        <v>0</v>
      </c>
      <c r="T745" s="147" t="s">
        <v>7779</v>
      </c>
      <c r="U745" s="147" t="s">
        <v>7784</v>
      </c>
      <c r="V745" t="s">
        <v>139</v>
      </c>
    </row>
    <row r="746" spans="1:22" x14ac:dyDescent="0.25">
      <c r="A746" t="s">
        <v>8357</v>
      </c>
      <c r="B746" s="185"/>
      <c r="C746" s="8">
        <v>1025</v>
      </c>
      <c r="D746" s="11" t="s">
        <v>7872</v>
      </c>
      <c r="E746" s="11" t="s">
        <v>44</v>
      </c>
      <c r="F746" s="11" t="s">
        <v>80</v>
      </c>
      <c r="G746" s="11" t="s">
        <v>88</v>
      </c>
      <c r="H746" s="11" t="s">
        <v>89</v>
      </c>
      <c r="I746" t="s">
        <v>3733</v>
      </c>
      <c r="J746" s="147" t="s">
        <v>6407</v>
      </c>
      <c r="M746" s="147" t="s">
        <v>4943</v>
      </c>
      <c r="N746" s="147" t="s">
        <v>4944</v>
      </c>
      <c r="P746" s="19" t="s">
        <v>6790</v>
      </c>
      <c r="Q746" s="19"/>
      <c r="R746" s="147" t="s">
        <v>6769</v>
      </c>
      <c r="S746" s="161">
        <v>0</v>
      </c>
      <c r="T746" s="147" t="s">
        <v>7779</v>
      </c>
      <c r="U746" s="147" t="s">
        <v>7784</v>
      </c>
      <c r="V746" t="s">
        <v>139</v>
      </c>
    </row>
    <row r="747" spans="1:22" x14ac:dyDescent="0.25">
      <c r="A747" t="s">
        <v>8357</v>
      </c>
      <c r="B747" s="185"/>
      <c r="C747" s="8">
        <v>1026</v>
      </c>
      <c r="D747" s="11" t="s">
        <v>7872</v>
      </c>
      <c r="E747" s="11" t="s">
        <v>44</v>
      </c>
      <c r="F747" s="11" t="s">
        <v>80</v>
      </c>
      <c r="G747" s="11" t="s">
        <v>88</v>
      </c>
      <c r="H747" s="11" t="s">
        <v>89</v>
      </c>
      <c r="I747" t="s">
        <v>3734</v>
      </c>
      <c r="J747" s="147" t="s">
        <v>6236</v>
      </c>
      <c r="M747" s="147" t="s">
        <v>4945</v>
      </c>
      <c r="N747" s="147" t="s">
        <v>4946</v>
      </c>
      <c r="P747" s="19" t="s">
        <v>6790</v>
      </c>
      <c r="Q747" s="19"/>
      <c r="R747" s="147" t="s">
        <v>6769</v>
      </c>
      <c r="S747" s="161">
        <v>0</v>
      </c>
      <c r="T747" s="147" t="s">
        <v>7779</v>
      </c>
      <c r="U747" s="147" t="s">
        <v>7784</v>
      </c>
      <c r="V747" t="s">
        <v>266</v>
      </c>
    </row>
    <row r="748" spans="1:22" x14ac:dyDescent="0.25">
      <c r="A748" t="s">
        <v>8357</v>
      </c>
      <c r="B748" s="185"/>
      <c r="C748" s="8">
        <v>1028</v>
      </c>
      <c r="D748" s="11" t="s">
        <v>7872</v>
      </c>
      <c r="E748" s="11" t="s">
        <v>44</v>
      </c>
      <c r="F748" s="11" t="s">
        <v>80</v>
      </c>
      <c r="G748" s="11" t="s">
        <v>88</v>
      </c>
      <c r="H748" s="11" t="s">
        <v>89</v>
      </c>
      <c r="I748" t="s">
        <v>3735</v>
      </c>
      <c r="J748" s="147" t="s">
        <v>6252</v>
      </c>
      <c r="M748" s="147" t="s">
        <v>4947</v>
      </c>
      <c r="N748" s="147" t="s">
        <v>4948</v>
      </c>
      <c r="P748" s="19" t="s">
        <v>6790</v>
      </c>
      <c r="Q748" s="19"/>
      <c r="R748" s="147" t="s">
        <v>6769</v>
      </c>
      <c r="S748" s="161">
        <v>0</v>
      </c>
      <c r="T748" s="147" t="s">
        <v>7779</v>
      </c>
      <c r="U748" s="147" t="s">
        <v>7784</v>
      </c>
      <c r="V748" t="s">
        <v>266</v>
      </c>
    </row>
    <row r="749" spans="1:22" x14ac:dyDescent="0.25">
      <c r="A749" t="s">
        <v>8357</v>
      </c>
      <c r="B749" s="185"/>
      <c r="C749" s="8">
        <v>1029</v>
      </c>
      <c r="D749" s="11" t="s">
        <v>7872</v>
      </c>
      <c r="E749" s="11" t="s">
        <v>44</v>
      </c>
      <c r="F749" s="11" t="s">
        <v>80</v>
      </c>
      <c r="G749" s="11" t="s">
        <v>88</v>
      </c>
      <c r="H749" s="11" t="s">
        <v>89</v>
      </c>
      <c r="I749" t="s">
        <v>3736</v>
      </c>
      <c r="J749" s="147" t="s">
        <v>6456</v>
      </c>
      <c r="M749" s="147" t="s">
        <v>4949</v>
      </c>
      <c r="N749" s="147" t="s">
        <v>4950</v>
      </c>
      <c r="P749" s="19" t="s">
        <v>6790</v>
      </c>
      <c r="Q749" s="19"/>
      <c r="R749" s="147" t="s">
        <v>6769</v>
      </c>
      <c r="S749" s="161">
        <v>0</v>
      </c>
      <c r="T749" s="147" t="s">
        <v>7779</v>
      </c>
      <c r="U749" s="147" t="s">
        <v>7784</v>
      </c>
      <c r="V749" t="s">
        <v>266</v>
      </c>
    </row>
    <row r="750" spans="1:22" x14ac:dyDescent="0.25">
      <c r="A750" t="s">
        <v>8357</v>
      </c>
      <c r="B750" s="185"/>
      <c r="C750" s="8">
        <v>1030</v>
      </c>
      <c r="D750" s="11" t="s">
        <v>7872</v>
      </c>
      <c r="E750" s="11" t="s">
        <v>44</v>
      </c>
      <c r="F750" s="11" t="s">
        <v>80</v>
      </c>
      <c r="G750" s="11" t="s">
        <v>88</v>
      </c>
      <c r="H750" s="11" t="s">
        <v>89</v>
      </c>
      <c r="I750" t="s">
        <v>3737</v>
      </c>
      <c r="J750" s="147" t="s">
        <v>6467</v>
      </c>
      <c r="M750" s="147" t="s">
        <v>4951</v>
      </c>
      <c r="N750" s="147" t="s">
        <v>4952</v>
      </c>
      <c r="P750" s="19" t="s">
        <v>6790</v>
      </c>
      <c r="Q750" s="19"/>
      <c r="R750" s="147" t="s">
        <v>6769</v>
      </c>
      <c r="S750" s="161">
        <v>0</v>
      </c>
      <c r="T750" s="147" t="s">
        <v>7779</v>
      </c>
      <c r="U750" s="147" t="s">
        <v>7784</v>
      </c>
      <c r="V750" t="s">
        <v>266</v>
      </c>
    </row>
    <row r="751" spans="1:22" x14ac:dyDescent="0.25">
      <c r="A751" t="s">
        <v>8357</v>
      </c>
      <c r="B751" s="185"/>
      <c r="C751" s="8">
        <v>1031</v>
      </c>
      <c r="D751" s="11" t="s">
        <v>7872</v>
      </c>
      <c r="E751" s="11" t="s">
        <v>44</v>
      </c>
      <c r="F751" s="11" t="s">
        <v>80</v>
      </c>
      <c r="G751" s="11" t="s">
        <v>88</v>
      </c>
      <c r="H751" s="11" t="s">
        <v>89</v>
      </c>
      <c r="I751" t="s">
        <v>1428</v>
      </c>
      <c r="J751" s="147" t="s">
        <v>6455</v>
      </c>
      <c r="M751" s="147" t="s">
        <v>4953</v>
      </c>
      <c r="N751" s="147" t="s">
        <v>4954</v>
      </c>
      <c r="P751" s="19" t="s">
        <v>6790</v>
      </c>
      <c r="Q751" s="19"/>
      <c r="R751" s="147" t="s">
        <v>6769</v>
      </c>
      <c r="S751" s="161">
        <v>0</v>
      </c>
      <c r="T751" s="147" t="s">
        <v>7779</v>
      </c>
      <c r="U751" s="147" t="s">
        <v>7784</v>
      </c>
      <c r="V751" t="s">
        <v>1418</v>
      </c>
    </row>
    <row r="752" spans="1:22" x14ac:dyDescent="0.25">
      <c r="A752" t="s">
        <v>8357</v>
      </c>
      <c r="B752" s="185"/>
      <c r="C752" s="8">
        <v>1032</v>
      </c>
      <c r="D752" s="11" t="s">
        <v>7872</v>
      </c>
      <c r="E752" s="11" t="s">
        <v>44</v>
      </c>
      <c r="F752" s="11" t="s">
        <v>80</v>
      </c>
      <c r="G752" s="11" t="s">
        <v>88</v>
      </c>
      <c r="H752" s="11" t="s">
        <v>89</v>
      </c>
      <c r="I752" t="s">
        <v>3738</v>
      </c>
      <c r="J752" s="147" t="s">
        <v>6414</v>
      </c>
      <c r="M752" s="147" t="s">
        <v>4955</v>
      </c>
      <c r="N752" s="147" t="s">
        <v>4956</v>
      </c>
      <c r="P752" s="19" t="s">
        <v>6790</v>
      </c>
      <c r="Q752" s="19"/>
      <c r="R752" s="147" t="s">
        <v>6769</v>
      </c>
      <c r="S752" s="161">
        <v>0</v>
      </c>
      <c r="T752" s="147" t="s">
        <v>7779</v>
      </c>
      <c r="U752" s="147" t="s">
        <v>7784</v>
      </c>
      <c r="V752" t="s">
        <v>5694</v>
      </c>
    </row>
    <row r="753" spans="1:22" x14ac:dyDescent="0.25">
      <c r="A753" t="s">
        <v>8357</v>
      </c>
      <c r="B753" s="185"/>
      <c r="C753" s="8">
        <v>1033</v>
      </c>
      <c r="D753" s="11" t="s">
        <v>7872</v>
      </c>
      <c r="E753" s="11" t="s">
        <v>44</v>
      </c>
      <c r="F753" s="11" t="s">
        <v>80</v>
      </c>
      <c r="G753" s="11" t="s">
        <v>88</v>
      </c>
      <c r="H753" s="11" t="s">
        <v>89</v>
      </c>
      <c r="I753" t="s">
        <v>3739</v>
      </c>
      <c r="J753" s="147" t="s">
        <v>6415</v>
      </c>
      <c r="M753" s="147" t="s">
        <v>4957</v>
      </c>
      <c r="N753" s="147" t="s">
        <v>4958</v>
      </c>
      <c r="P753" s="19" t="s">
        <v>6790</v>
      </c>
      <c r="Q753" s="19"/>
      <c r="R753" s="147" t="s">
        <v>6769</v>
      </c>
      <c r="S753" s="161">
        <v>0</v>
      </c>
      <c r="T753" s="147" t="s">
        <v>7779</v>
      </c>
      <c r="U753" s="147" t="s">
        <v>7784</v>
      </c>
      <c r="V753" t="s">
        <v>5694</v>
      </c>
    </row>
    <row r="754" spans="1:22" x14ac:dyDescent="0.25">
      <c r="A754" t="s">
        <v>8357</v>
      </c>
      <c r="B754" s="185"/>
      <c r="C754" s="8">
        <v>1034</v>
      </c>
      <c r="D754" s="11" t="s">
        <v>7872</v>
      </c>
      <c r="E754" s="11" t="s">
        <v>44</v>
      </c>
      <c r="F754" s="11" t="s">
        <v>80</v>
      </c>
      <c r="G754" s="11" t="s">
        <v>88</v>
      </c>
      <c r="H754" s="11" t="s">
        <v>89</v>
      </c>
      <c r="I754" t="s">
        <v>3740</v>
      </c>
      <c r="J754" s="147" t="s">
        <v>6465</v>
      </c>
      <c r="M754" s="147" t="s">
        <v>4959</v>
      </c>
      <c r="N754" s="147" t="s">
        <v>4960</v>
      </c>
      <c r="P754" s="19" t="s">
        <v>6790</v>
      </c>
      <c r="Q754" s="19"/>
      <c r="R754" s="147" t="s">
        <v>6769</v>
      </c>
      <c r="S754" s="161">
        <v>0</v>
      </c>
      <c r="T754" s="147" t="s">
        <v>7779</v>
      </c>
      <c r="U754" s="147" t="s">
        <v>7784</v>
      </c>
      <c r="V754" t="s">
        <v>5677</v>
      </c>
    </row>
    <row r="755" spans="1:22" x14ac:dyDescent="0.25">
      <c r="A755" t="s">
        <v>8357</v>
      </c>
      <c r="B755" s="185"/>
      <c r="C755" s="8">
        <v>1035</v>
      </c>
      <c r="D755" s="11" t="s">
        <v>7872</v>
      </c>
      <c r="E755" s="11" t="s">
        <v>44</v>
      </c>
      <c r="F755" s="11" t="s">
        <v>80</v>
      </c>
      <c r="G755" s="11" t="s">
        <v>88</v>
      </c>
      <c r="H755" s="11" t="s">
        <v>89</v>
      </c>
      <c r="I755" t="s">
        <v>3741</v>
      </c>
      <c r="J755" s="147" t="s">
        <v>6263</v>
      </c>
      <c r="M755" s="147" t="s">
        <v>4961</v>
      </c>
      <c r="N755" s="147" t="s">
        <v>4962</v>
      </c>
      <c r="P755" s="19" t="s">
        <v>6790</v>
      </c>
      <c r="Q755" s="19"/>
      <c r="R755" s="147" t="s">
        <v>6769</v>
      </c>
      <c r="S755" s="161">
        <v>0</v>
      </c>
      <c r="T755" s="147" t="s">
        <v>7779</v>
      </c>
      <c r="U755" s="147" t="s">
        <v>7784</v>
      </c>
      <c r="V755" t="s">
        <v>5677</v>
      </c>
    </row>
    <row r="756" spans="1:22" x14ac:dyDescent="0.25">
      <c r="A756" t="s">
        <v>8357</v>
      </c>
      <c r="B756" s="185"/>
      <c r="C756" s="8">
        <v>1036</v>
      </c>
      <c r="D756" s="11" t="s">
        <v>7872</v>
      </c>
      <c r="E756" s="11" t="s">
        <v>44</v>
      </c>
      <c r="F756" s="11" t="s">
        <v>80</v>
      </c>
      <c r="G756" s="11" t="s">
        <v>88</v>
      </c>
      <c r="H756" s="11" t="s">
        <v>89</v>
      </c>
      <c r="I756" t="s">
        <v>3742</v>
      </c>
      <c r="J756" s="147" t="s">
        <v>6473</v>
      </c>
      <c r="M756" s="147" t="s">
        <v>4963</v>
      </c>
      <c r="N756" s="147" t="s">
        <v>4964</v>
      </c>
      <c r="P756" s="19" t="s">
        <v>6790</v>
      </c>
      <c r="Q756" s="19"/>
      <c r="R756" s="147" t="s">
        <v>6769</v>
      </c>
      <c r="S756" s="161">
        <v>0</v>
      </c>
      <c r="T756" s="147" t="s">
        <v>7779</v>
      </c>
      <c r="U756" s="147" t="s">
        <v>7784</v>
      </c>
      <c r="V756" t="s">
        <v>5695</v>
      </c>
    </row>
    <row r="757" spans="1:22" x14ac:dyDescent="0.25">
      <c r="A757" t="s">
        <v>8357</v>
      </c>
      <c r="B757" s="185"/>
      <c r="C757" s="8">
        <v>1037</v>
      </c>
      <c r="D757" s="11" t="s">
        <v>7872</v>
      </c>
      <c r="E757" s="11" t="s">
        <v>44</v>
      </c>
      <c r="F757" s="11" t="s">
        <v>80</v>
      </c>
      <c r="G757" s="11" t="s">
        <v>88</v>
      </c>
      <c r="H757" s="11" t="s">
        <v>89</v>
      </c>
      <c r="I757" t="s">
        <v>3743</v>
      </c>
      <c r="J757" s="147" t="s">
        <v>6474</v>
      </c>
      <c r="M757" s="147" t="s">
        <v>4965</v>
      </c>
      <c r="N757" s="147" t="s">
        <v>4966</v>
      </c>
      <c r="P757" s="19" t="s">
        <v>6790</v>
      </c>
      <c r="Q757" s="19"/>
      <c r="R757" s="147" t="s">
        <v>6769</v>
      </c>
      <c r="S757" s="161">
        <v>0</v>
      </c>
      <c r="T757" s="147" t="s">
        <v>7779</v>
      </c>
      <c r="U757" s="147" t="s">
        <v>7784</v>
      </c>
      <c r="V757" t="s">
        <v>5695</v>
      </c>
    </row>
    <row r="758" spans="1:22" x14ac:dyDescent="0.25">
      <c r="A758" t="s">
        <v>8357</v>
      </c>
      <c r="B758" s="185"/>
      <c r="C758" s="8">
        <v>1038</v>
      </c>
      <c r="D758" s="11" t="s">
        <v>7872</v>
      </c>
      <c r="E758" s="11" t="s">
        <v>44</v>
      </c>
      <c r="F758" s="11" t="s">
        <v>80</v>
      </c>
      <c r="G758" s="11" t="s">
        <v>88</v>
      </c>
      <c r="H758" s="11" t="s">
        <v>89</v>
      </c>
      <c r="I758" t="s">
        <v>3744</v>
      </c>
      <c r="J758" s="147" t="s">
        <v>6431</v>
      </c>
      <c r="M758" s="147" t="s">
        <v>4967</v>
      </c>
      <c r="N758" s="147" t="s">
        <v>4968</v>
      </c>
      <c r="P758" s="19" t="s">
        <v>6790</v>
      </c>
      <c r="Q758" s="19"/>
      <c r="R758" t="s">
        <v>6769</v>
      </c>
      <c r="S758" s="8">
        <v>0</v>
      </c>
      <c r="T758" t="s">
        <v>7779</v>
      </c>
      <c r="U758" t="s">
        <v>7784</v>
      </c>
      <c r="V758" t="s">
        <v>100</v>
      </c>
    </row>
    <row r="759" spans="1:22" x14ac:dyDescent="0.25">
      <c r="A759" t="s">
        <v>8357</v>
      </c>
      <c r="B759" s="185"/>
      <c r="C759" s="8">
        <v>1039</v>
      </c>
      <c r="D759" s="11" t="s">
        <v>7872</v>
      </c>
      <c r="E759" s="11" t="s">
        <v>44</v>
      </c>
      <c r="F759" s="11" t="s">
        <v>80</v>
      </c>
      <c r="G759" s="11" t="s">
        <v>88</v>
      </c>
      <c r="H759" s="11" t="s">
        <v>89</v>
      </c>
      <c r="I759" t="s">
        <v>3745</v>
      </c>
      <c r="J759" s="147" t="s">
        <v>6438</v>
      </c>
      <c r="M759" s="147" t="s">
        <v>4969</v>
      </c>
      <c r="N759" s="147" t="s">
        <v>4970</v>
      </c>
      <c r="P759" s="19" t="s">
        <v>6790</v>
      </c>
      <c r="Q759" s="19"/>
      <c r="R759" t="s">
        <v>6769</v>
      </c>
      <c r="S759" s="8">
        <v>0</v>
      </c>
      <c r="T759" t="s">
        <v>7779</v>
      </c>
      <c r="U759" t="s">
        <v>7784</v>
      </c>
      <c r="V759" t="s">
        <v>100</v>
      </c>
    </row>
    <row r="760" spans="1:22" x14ac:dyDescent="0.25">
      <c r="A760" t="s">
        <v>8357</v>
      </c>
      <c r="B760" s="185"/>
      <c r="C760" s="8">
        <v>1040</v>
      </c>
      <c r="D760" s="11" t="s">
        <v>7872</v>
      </c>
      <c r="E760" s="11" t="s">
        <v>44</v>
      </c>
      <c r="F760" s="11" t="s">
        <v>80</v>
      </c>
      <c r="G760" s="11" t="s">
        <v>88</v>
      </c>
      <c r="H760" s="11" t="s">
        <v>89</v>
      </c>
      <c r="I760" t="s">
        <v>1419</v>
      </c>
      <c r="J760" s="147" t="s">
        <v>6476</v>
      </c>
      <c r="M760" s="147" t="s">
        <v>4971</v>
      </c>
      <c r="N760" s="147" t="s">
        <v>4972</v>
      </c>
      <c r="P760" s="19" t="s">
        <v>6790</v>
      </c>
      <c r="Q760" s="19"/>
      <c r="R760" t="s">
        <v>6769</v>
      </c>
      <c r="S760" s="8">
        <v>0</v>
      </c>
      <c r="T760" t="s">
        <v>7779</v>
      </c>
      <c r="U760" t="s">
        <v>7784</v>
      </c>
      <c r="V760" t="s">
        <v>100</v>
      </c>
    </row>
    <row r="761" spans="1:22" x14ac:dyDescent="0.25">
      <c r="A761" t="s">
        <v>8357</v>
      </c>
      <c r="B761" s="185"/>
      <c r="C761" s="8">
        <v>1041</v>
      </c>
      <c r="D761" s="11" t="s">
        <v>7872</v>
      </c>
      <c r="E761" s="11" t="s">
        <v>44</v>
      </c>
      <c r="F761" s="11" t="s">
        <v>80</v>
      </c>
      <c r="G761" s="11" t="s">
        <v>88</v>
      </c>
      <c r="H761" s="11" t="s">
        <v>89</v>
      </c>
      <c r="I761" t="s">
        <v>3746</v>
      </c>
      <c r="J761" s="147" t="s">
        <v>6475</v>
      </c>
      <c r="M761" s="147" t="s">
        <v>4973</v>
      </c>
      <c r="N761" s="147" t="s">
        <v>4974</v>
      </c>
      <c r="P761" s="19" t="s">
        <v>6790</v>
      </c>
      <c r="Q761" s="19"/>
      <c r="R761" t="s">
        <v>6769</v>
      </c>
      <c r="S761" s="8">
        <v>0</v>
      </c>
      <c r="T761" t="s">
        <v>7779</v>
      </c>
      <c r="U761" t="s">
        <v>7784</v>
      </c>
      <c r="V761" t="s">
        <v>100</v>
      </c>
    </row>
    <row r="762" spans="1:22" x14ac:dyDescent="0.25">
      <c r="A762" t="s">
        <v>8357</v>
      </c>
      <c r="B762" s="185"/>
      <c r="C762" s="8">
        <v>1042</v>
      </c>
      <c r="D762" s="11" t="s">
        <v>7872</v>
      </c>
      <c r="E762" s="11" t="s">
        <v>44</v>
      </c>
      <c r="F762" s="11" t="s">
        <v>80</v>
      </c>
      <c r="G762" s="11" t="s">
        <v>88</v>
      </c>
      <c r="H762" s="11" t="s">
        <v>89</v>
      </c>
      <c r="I762" t="s">
        <v>3747</v>
      </c>
      <c r="J762" s="147" t="s">
        <v>6780</v>
      </c>
      <c r="M762" s="147" t="s">
        <v>4975</v>
      </c>
      <c r="N762" s="147" t="s">
        <v>4976</v>
      </c>
      <c r="P762" s="19" t="s">
        <v>6790</v>
      </c>
      <c r="Q762" s="19"/>
      <c r="R762" t="s">
        <v>6769</v>
      </c>
      <c r="S762" s="8">
        <v>0</v>
      </c>
      <c r="T762" t="s">
        <v>7779</v>
      </c>
      <c r="U762" t="s">
        <v>7784</v>
      </c>
      <c r="V762" t="s">
        <v>100</v>
      </c>
    </row>
    <row r="763" spans="1:22" x14ac:dyDescent="0.25">
      <c r="A763" t="s">
        <v>8357</v>
      </c>
      <c r="B763" s="185"/>
      <c r="C763" s="8">
        <v>1043</v>
      </c>
      <c r="D763" s="11" t="s">
        <v>7872</v>
      </c>
      <c r="E763" s="11" t="s">
        <v>44</v>
      </c>
      <c r="F763" s="11" t="s">
        <v>80</v>
      </c>
      <c r="G763" s="11" t="s">
        <v>88</v>
      </c>
      <c r="H763" s="11" t="s">
        <v>89</v>
      </c>
      <c r="I763" t="s">
        <v>3748</v>
      </c>
      <c r="J763" s="147" t="s">
        <v>6781</v>
      </c>
      <c r="M763" s="147" t="s">
        <v>4977</v>
      </c>
      <c r="N763" s="147" t="s">
        <v>4978</v>
      </c>
      <c r="P763" s="19" t="s">
        <v>6790</v>
      </c>
      <c r="Q763" s="19"/>
      <c r="R763" t="s">
        <v>6769</v>
      </c>
      <c r="S763" s="8">
        <v>0</v>
      </c>
      <c r="T763" t="s">
        <v>7779</v>
      </c>
      <c r="U763" t="s">
        <v>7784</v>
      </c>
      <c r="V763" t="s">
        <v>100</v>
      </c>
    </row>
    <row r="764" spans="1:22" x14ac:dyDescent="0.25">
      <c r="A764" t="s">
        <v>8357</v>
      </c>
      <c r="B764" s="185"/>
      <c r="C764" s="8">
        <v>1044</v>
      </c>
      <c r="D764" s="11" t="s">
        <v>7872</v>
      </c>
      <c r="E764" s="11" t="s">
        <v>44</v>
      </c>
      <c r="F764" s="11" t="s">
        <v>80</v>
      </c>
      <c r="G764" s="11" t="s">
        <v>88</v>
      </c>
      <c r="H764" s="11" t="s">
        <v>89</v>
      </c>
      <c r="I764" t="s">
        <v>3749</v>
      </c>
      <c r="J764" s="147" t="s">
        <v>6784</v>
      </c>
      <c r="M764" s="147" t="s">
        <v>4979</v>
      </c>
      <c r="N764" s="147" t="s">
        <v>4980</v>
      </c>
      <c r="P764" s="19" t="s">
        <v>6790</v>
      </c>
      <c r="Q764" s="19"/>
      <c r="R764" t="s">
        <v>6769</v>
      </c>
      <c r="S764" s="8">
        <v>0</v>
      </c>
      <c r="T764" t="s">
        <v>7779</v>
      </c>
      <c r="U764" t="s">
        <v>7784</v>
      </c>
      <c r="V764" t="s">
        <v>100</v>
      </c>
    </row>
    <row r="765" spans="1:22" x14ac:dyDescent="0.25">
      <c r="A765" t="s">
        <v>8357</v>
      </c>
      <c r="B765" s="185"/>
      <c r="C765" s="8">
        <v>1045</v>
      </c>
      <c r="D765" s="11" t="s">
        <v>7872</v>
      </c>
      <c r="E765" s="11" t="s">
        <v>44</v>
      </c>
      <c r="F765" s="11" t="s">
        <v>80</v>
      </c>
      <c r="G765" s="11" t="s">
        <v>88</v>
      </c>
      <c r="H765" s="11" t="s">
        <v>89</v>
      </c>
      <c r="I765" t="s">
        <v>3750</v>
      </c>
      <c r="J765" s="147" t="s">
        <v>6471</v>
      </c>
      <c r="M765" s="147" t="s">
        <v>4981</v>
      </c>
      <c r="N765" s="147" t="s">
        <v>4982</v>
      </c>
      <c r="P765" s="19" t="s">
        <v>6790</v>
      </c>
      <c r="Q765" s="19"/>
      <c r="R765" t="s">
        <v>6769</v>
      </c>
      <c r="S765" s="8">
        <v>0</v>
      </c>
      <c r="T765" t="s">
        <v>7779</v>
      </c>
      <c r="U765" t="s">
        <v>7784</v>
      </c>
      <c r="V765" t="s">
        <v>5696</v>
      </c>
    </row>
    <row r="766" spans="1:22" x14ac:dyDescent="0.25">
      <c r="A766" t="s">
        <v>8357</v>
      </c>
      <c r="B766" s="185"/>
      <c r="C766" s="8">
        <v>1046</v>
      </c>
      <c r="D766" s="11" t="s">
        <v>7872</v>
      </c>
      <c r="E766" s="11" t="s">
        <v>44</v>
      </c>
      <c r="F766" s="11" t="s">
        <v>80</v>
      </c>
      <c r="G766" s="11" t="s">
        <v>88</v>
      </c>
      <c r="H766" s="11" t="s">
        <v>89</v>
      </c>
      <c r="I766" t="s">
        <v>3751</v>
      </c>
      <c r="J766" s="147" t="s">
        <v>6466</v>
      </c>
      <c r="M766" s="147" t="s">
        <v>4983</v>
      </c>
      <c r="N766" s="147" t="s">
        <v>4984</v>
      </c>
      <c r="P766" s="19" t="s">
        <v>6790</v>
      </c>
      <c r="Q766" s="19"/>
      <c r="R766" t="s">
        <v>6769</v>
      </c>
      <c r="S766" s="8">
        <v>0</v>
      </c>
      <c r="T766" t="s">
        <v>7779</v>
      </c>
      <c r="U766" t="s">
        <v>7784</v>
      </c>
      <c r="V766" t="s">
        <v>5696</v>
      </c>
    </row>
    <row r="767" spans="1:22" x14ac:dyDescent="0.25">
      <c r="A767" t="s">
        <v>8357</v>
      </c>
      <c r="B767" s="185"/>
      <c r="C767" s="8">
        <v>1047</v>
      </c>
      <c r="D767" s="11" t="s">
        <v>7872</v>
      </c>
      <c r="E767" s="11" t="s">
        <v>44</v>
      </c>
      <c r="F767" s="11" t="s">
        <v>80</v>
      </c>
      <c r="G767" s="11" t="s">
        <v>88</v>
      </c>
      <c r="H767" s="11" t="s">
        <v>89</v>
      </c>
      <c r="I767" t="s">
        <v>3752</v>
      </c>
      <c r="J767" s="147" t="s">
        <v>6477</v>
      </c>
      <c r="M767" s="147" t="s">
        <v>4985</v>
      </c>
      <c r="N767" s="147" t="s">
        <v>4986</v>
      </c>
      <c r="P767" s="19" t="s">
        <v>6790</v>
      </c>
      <c r="Q767" s="19"/>
      <c r="R767" t="s">
        <v>6769</v>
      </c>
      <c r="S767" s="8">
        <v>0</v>
      </c>
      <c r="T767" t="s">
        <v>7779</v>
      </c>
      <c r="U767" t="s">
        <v>7784</v>
      </c>
      <c r="V767" t="s">
        <v>5696</v>
      </c>
    </row>
    <row r="768" spans="1:22" x14ac:dyDescent="0.25">
      <c r="A768" t="s">
        <v>8357</v>
      </c>
      <c r="B768" s="185"/>
      <c r="C768" s="8">
        <v>1048</v>
      </c>
      <c r="D768" s="11" t="s">
        <v>7872</v>
      </c>
      <c r="E768" s="11" t="s">
        <v>44</v>
      </c>
      <c r="F768" s="11" t="s">
        <v>80</v>
      </c>
      <c r="G768" s="11" t="s">
        <v>88</v>
      </c>
      <c r="H768" s="11" t="s">
        <v>89</v>
      </c>
      <c r="I768" t="s">
        <v>3753</v>
      </c>
      <c r="J768" s="147" t="s">
        <v>6776</v>
      </c>
      <c r="M768" s="174" t="s">
        <v>4987</v>
      </c>
      <c r="N768" s="174" t="s">
        <v>4988</v>
      </c>
      <c r="P768" s="19" t="s">
        <v>6790</v>
      </c>
      <c r="Q768" s="19"/>
      <c r="R768" t="s">
        <v>6769</v>
      </c>
      <c r="S768" s="8">
        <v>0</v>
      </c>
      <c r="T768" t="s">
        <v>7779</v>
      </c>
      <c r="U768" t="s">
        <v>7784</v>
      </c>
      <c r="V768" t="s">
        <v>163</v>
      </c>
    </row>
    <row r="769" spans="1:22" x14ac:dyDescent="0.25">
      <c r="A769" t="s">
        <v>8357</v>
      </c>
      <c r="B769" s="185"/>
      <c r="C769" s="8">
        <v>1049</v>
      </c>
      <c r="D769" s="11" t="s">
        <v>7872</v>
      </c>
      <c r="E769" s="11" t="s">
        <v>44</v>
      </c>
      <c r="F769" s="11" t="s">
        <v>80</v>
      </c>
      <c r="G769" s="11" t="s">
        <v>88</v>
      </c>
      <c r="H769" s="11" t="s">
        <v>89</v>
      </c>
      <c r="I769" t="s">
        <v>3754</v>
      </c>
      <c r="J769" s="147" t="s">
        <v>6446</v>
      </c>
      <c r="M769" s="147" t="s">
        <v>4989</v>
      </c>
      <c r="N769" s="147" t="s">
        <v>4990</v>
      </c>
      <c r="P769" s="19" t="s">
        <v>6790</v>
      </c>
      <c r="Q769" s="19"/>
      <c r="R769" t="s">
        <v>6769</v>
      </c>
      <c r="S769" s="8">
        <v>0</v>
      </c>
      <c r="T769" t="s">
        <v>7779</v>
      </c>
      <c r="U769" t="s">
        <v>7784</v>
      </c>
      <c r="V769" t="s">
        <v>163</v>
      </c>
    </row>
    <row r="770" spans="1:22" x14ac:dyDescent="0.25">
      <c r="A770" t="s">
        <v>8357</v>
      </c>
      <c r="B770" s="185"/>
      <c r="C770" s="8">
        <v>1050</v>
      </c>
      <c r="D770" s="11" t="s">
        <v>7872</v>
      </c>
      <c r="E770" s="11" t="s">
        <v>44</v>
      </c>
      <c r="F770" s="11" t="s">
        <v>80</v>
      </c>
      <c r="G770" s="11" t="s">
        <v>88</v>
      </c>
      <c r="H770" s="11" t="s">
        <v>89</v>
      </c>
      <c r="I770" t="s">
        <v>3755</v>
      </c>
      <c r="J770" s="147" t="s">
        <v>6237</v>
      </c>
      <c r="M770" s="147" t="s">
        <v>4991</v>
      </c>
      <c r="N770" s="147" t="s">
        <v>4992</v>
      </c>
      <c r="P770" s="19" t="s">
        <v>6790</v>
      </c>
      <c r="Q770" s="19"/>
      <c r="R770" s="147" t="s">
        <v>6769</v>
      </c>
      <c r="S770" s="161">
        <v>0</v>
      </c>
      <c r="T770" s="147" t="s">
        <v>7779</v>
      </c>
      <c r="U770" s="147" t="s">
        <v>7784</v>
      </c>
      <c r="V770" t="s">
        <v>156</v>
      </c>
    </row>
    <row r="771" spans="1:22" x14ac:dyDescent="0.25">
      <c r="A771" t="s">
        <v>8357</v>
      </c>
      <c r="B771" s="185"/>
      <c r="C771" s="8">
        <v>1051</v>
      </c>
      <c r="D771" s="11" t="s">
        <v>7872</v>
      </c>
      <c r="E771" s="11" t="s">
        <v>44</v>
      </c>
      <c r="F771" s="11" t="s">
        <v>80</v>
      </c>
      <c r="G771" s="11" t="s">
        <v>88</v>
      </c>
      <c r="H771" s="11" t="s">
        <v>89</v>
      </c>
      <c r="I771" t="s">
        <v>1424</v>
      </c>
      <c r="J771" s="147" t="s">
        <v>6451</v>
      </c>
      <c r="M771" s="147" t="s">
        <v>4993</v>
      </c>
      <c r="N771" s="147" t="s">
        <v>4994</v>
      </c>
      <c r="P771" s="19" t="s">
        <v>6790</v>
      </c>
      <c r="Q771" s="19"/>
      <c r="R771" t="s">
        <v>6769</v>
      </c>
      <c r="S771" s="8">
        <v>0</v>
      </c>
      <c r="T771" t="s">
        <v>7779</v>
      </c>
      <c r="U771" t="s">
        <v>7784</v>
      </c>
      <c r="V771" t="s">
        <v>163</v>
      </c>
    </row>
    <row r="772" spans="1:22" x14ac:dyDescent="0.25">
      <c r="A772" t="s">
        <v>8357</v>
      </c>
      <c r="B772" s="185"/>
      <c r="C772" s="8">
        <v>1052</v>
      </c>
      <c r="D772" s="11" t="s">
        <v>7872</v>
      </c>
      <c r="E772" s="11" t="s">
        <v>44</v>
      </c>
      <c r="F772" s="11" t="s">
        <v>80</v>
      </c>
      <c r="G772" s="11" t="s">
        <v>88</v>
      </c>
      <c r="H772" s="11" t="s">
        <v>89</v>
      </c>
      <c r="I772" t="s">
        <v>3756</v>
      </c>
      <c r="J772" s="147" t="s">
        <v>6433</v>
      </c>
      <c r="M772" s="147" t="s">
        <v>4995</v>
      </c>
      <c r="N772" s="147" t="s">
        <v>4996</v>
      </c>
      <c r="P772" s="19" t="s">
        <v>6790</v>
      </c>
      <c r="Q772" s="19"/>
      <c r="R772" t="s">
        <v>6769</v>
      </c>
      <c r="S772" s="8">
        <v>0</v>
      </c>
      <c r="T772" t="s">
        <v>7779</v>
      </c>
      <c r="U772" t="s">
        <v>7784</v>
      </c>
      <c r="V772" t="s">
        <v>163</v>
      </c>
    </row>
    <row r="773" spans="1:22" x14ac:dyDescent="0.25">
      <c r="A773" t="s">
        <v>8357</v>
      </c>
      <c r="B773" s="185"/>
      <c r="C773" s="8">
        <v>1053</v>
      </c>
      <c r="D773" s="11" t="s">
        <v>7872</v>
      </c>
      <c r="E773" s="11" t="s">
        <v>44</v>
      </c>
      <c r="F773" s="11" t="s">
        <v>80</v>
      </c>
      <c r="G773" s="11" t="s">
        <v>88</v>
      </c>
      <c r="H773" s="11" t="s">
        <v>89</v>
      </c>
      <c r="I773" t="s">
        <v>1420</v>
      </c>
      <c r="J773" s="147" t="s">
        <v>6488</v>
      </c>
      <c r="M773" s="147" t="s">
        <v>4997</v>
      </c>
      <c r="N773" s="147" t="s">
        <v>4998</v>
      </c>
      <c r="P773" s="19" t="s">
        <v>6790</v>
      </c>
      <c r="Q773" s="19"/>
      <c r="R773" t="s">
        <v>6769</v>
      </c>
      <c r="S773" s="8">
        <v>0</v>
      </c>
      <c r="T773" t="s">
        <v>7779</v>
      </c>
      <c r="U773" t="s">
        <v>7784</v>
      </c>
      <c r="V773" t="s">
        <v>163</v>
      </c>
    </row>
    <row r="774" spans="1:22" x14ac:dyDescent="0.25">
      <c r="A774" t="s">
        <v>8357</v>
      </c>
      <c r="B774" s="185"/>
      <c r="C774" s="8">
        <v>1054</v>
      </c>
      <c r="D774" s="11" t="s">
        <v>7872</v>
      </c>
      <c r="E774" s="11" t="s">
        <v>44</v>
      </c>
      <c r="F774" s="11" t="s">
        <v>80</v>
      </c>
      <c r="G774" s="11" t="s">
        <v>88</v>
      </c>
      <c r="H774" s="11" t="s">
        <v>89</v>
      </c>
      <c r="I774" t="s">
        <v>3757</v>
      </c>
      <c r="J774" s="147" t="s">
        <v>6481</v>
      </c>
      <c r="M774" s="147" t="s">
        <v>4999</v>
      </c>
      <c r="N774" s="147" t="s">
        <v>5000</v>
      </c>
      <c r="P774" s="19" t="s">
        <v>6790</v>
      </c>
      <c r="Q774" s="19"/>
      <c r="R774" t="s">
        <v>6769</v>
      </c>
      <c r="S774" s="8">
        <v>0</v>
      </c>
      <c r="T774" t="s">
        <v>7779</v>
      </c>
      <c r="U774" t="s">
        <v>7784</v>
      </c>
      <c r="V774" t="s">
        <v>163</v>
      </c>
    </row>
    <row r="775" spans="1:22" x14ac:dyDescent="0.25">
      <c r="A775" t="s">
        <v>8357</v>
      </c>
      <c r="B775" s="185"/>
      <c r="C775" s="8">
        <v>1055</v>
      </c>
      <c r="D775" s="11" t="s">
        <v>7872</v>
      </c>
      <c r="E775" s="11" t="s">
        <v>44</v>
      </c>
      <c r="F775" s="11" t="s">
        <v>80</v>
      </c>
      <c r="G775" s="11" t="s">
        <v>88</v>
      </c>
      <c r="H775" s="11" t="s">
        <v>89</v>
      </c>
      <c r="I775" t="s">
        <v>3758</v>
      </c>
      <c r="J775" s="147" t="s">
        <v>6777</v>
      </c>
      <c r="M775" s="147" t="s">
        <v>5001</v>
      </c>
      <c r="N775" s="147" t="s">
        <v>5002</v>
      </c>
      <c r="P775" s="19" t="s">
        <v>6790</v>
      </c>
      <c r="Q775" s="19"/>
      <c r="R775" t="s">
        <v>6769</v>
      </c>
      <c r="S775" s="8">
        <v>0</v>
      </c>
      <c r="T775" t="s">
        <v>7779</v>
      </c>
      <c r="U775" t="s">
        <v>7784</v>
      </c>
      <c r="V775" t="s">
        <v>163</v>
      </c>
    </row>
    <row r="776" spans="1:22" x14ac:dyDescent="0.25">
      <c r="A776" t="s">
        <v>8357</v>
      </c>
      <c r="B776" s="185"/>
      <c r="C776" s="8">
        <v>1056</v>
      </c>
      <c r="D776" s="11" t="s">
        <v>7872</v>
      </c>
      <c r="E776" s="11" t="s">
        <v>44</v>
      </c>
      <c r="F776" s="11" t="s">
        <v>80</v>
      </c>
      <c r="G776" s="11" t="s">
        <v>88</v>
      </c>
      <c r="H776" s="11" t="s">
        <v>89</v>
      </c>
      <c r="I776" t="s">
        <v>3759</v>
      </c>
      <c r="J776" s="147" t="s">
        <v>6782</v>
      </c>
      <c r="M776" s="147" t="s">
        <v>5003</v>
      </c>
      <c r="N776" s="147" t="s">
        <v>5004</v>
      </c>
      <c r="P776" s="19" t="s">
        <v>6790</v>
      </c>
      <c r="Q776" s="19"/>
      <c r="R776" t="s">
        <v>6769</v>
      </c>
      <c r="S776" s="8">
        <v>0</v>
      </c>
      <c r="T776" t="s">
        <v>7779</v>
      </c>
      <c r="U776" t="s">
        <v>7784</v>
      </c>
      <c r="V776" t="s">
        <v>163</v>
      </c>
    </row>
    <row r="777" spans="1:22" x14ac:dyDescent="0.25">
      <c r="A777" t="s">
        <v>8357</v>
      </c>
      <c r="B777" s="185"/>
      <c r="C777" s="8">
        <v>1057</v>
      </c>
      <c r="D777" s="11" t="s">
        <v>7872</v>
      </c>
      <c r="E777" s="11" t="s">
        <v>44</v>
      </c>
      <c r="F777" s="11" t="s">
        <v>80</v>
      </c>
      <c r="G777" s="11" t="s">
        <v>88</v>
      </c>
      <c r="H777" s="11" t="s">
        <v>89</v>
      </c>
      <c r="I777" t="s">
        <v>3760</v>
      </c>
      <c r="J777" s="147" t="s">
        <v>6453</v>
      </c>
      <c r="M777" s="147" t="s">
        <v>5005</v>
      </c>
      <c r="N777" s="147" t="s">
        <v>5006</v>
      </c>
      <c r="P777" s="19" t="s">
        <v>6790</v>
      </c>
      <c r="Q777" s="19"/>
      <c r="R777" t="s">
        <v>6769</v>
      </c>
      <c r="S777" s="8">
        <v>0</v>
      </c>
      <c r="T777" t="s">
        <v>7779</v>
      </c>
      <c r="U777" t="s">
        <v>7784</v>
      </c>
      <c r="V777" t="s">
        <v>5697</v>
      </c>
    </row>
    <row r="778" spans="1:22" x14ac:dyDescent="0.25">
      <c r="A778" t="s">
        <v>8357</v>
      </c>
      <c r="B778" s="185"/>
      <c r="C778" s="8">
        <v>1058</v>
      </c>
      <c r="D778" s="11" t="s">
        <v>7872</v>
      </c>
      <c r="E778" s="11" t="s">
        <v>44</v>
      </c>
      <c r="F778" s="11" t="s">
        <v>80</v>
      </c>
      <c r="G778" s="11" t="s">
        <v>88</v>
      </c>
      <c r="H778" s="11" t="s">
        <v>89</v>
      </c>
      <c r="I778" t="s">
        <v>3761</v>
      </c>
      <c r="J778" s="147" t="s">
        <v>6778</v>
      </c>
      <c r="M778" s="147" t="s">
        <v>5007</v>
      </c>
      <c r="N778" s="147" t="s">
        <v>5008</v>
      </c>
      <c r="P778" s="19" t="s">
        <v>6790</v>
      </c>
      <c r="Q778" s="19"/>
      <c r="R778" t="s">
        <v>6769</v>
      </c>
      <c r="S778" s="8">
        <v>0</v>
      </c>
      <c r="T778" t="s">
        <v>7779</v>
      </c>
      <c r="U778" t="s">
        <v>7784</v>
      </c>
      <c r="V778" t="s">
        <v>5697</v>
      </c>
    </row>
    <row r="779" spans="1:22" x14ac:dyDescent="0.25">
      <c r="A779" t="s">
        <v>8357</v>
      </c>
      <c r="B779" s="185"/>
      <c r="C779" s="8">
        <v>1059</v>
      </c>
      <c r="D779" s="11" t="s">
        <v>7872</v>
      </c>
      <c r="E779" s="11" t="s">
        <v>44</v>
      </c>
      <c r="F779" s="11" t="s">
        <v>80</v>
      </c>
      <c r="G779" s="11" t="s">
        <v>88</v>
      </c>
      <c r="H779" s="11" t="s">
        <v>89</v>
      </c>
      <c r="I779" t="s">
        <v>3762</v>
      </c>
      <c r="J779" s="147" t="s">
        <v>6779</v>
      </c>
      <c r="M779" s="147" t="s">
        <v>5009</v>
      </c>
      <c r="N779" s="147" t="s">
        <v>5010</v>
      </c>
      <c r="P779" s="19" t="s">
        <v>6790</v>
      </c>
      <c r="Q779" s="19"/>
      <c r="R779" t="s">
        <v>6769</v>
      </c>
      <c r="S779" s="8">
        <v>0</v>
      </c>
      <c r="T779" t="s">
        <v>7779</v>
      </c>
      <c r="U779" t="s">
        <v>7784</v>
      </c>
      <c r="V779" t="s">
        <v>5697</v>
      </c>
    </row>
    <row r="780" spans="1:22" x14ac:dyDescent="0.25">
      <c r="A780" t="s">
        <v>8357</v>
      </c>
      <c r="B780" s="185"/>
      <c r="C780" s="8">
        <v>1060</v>
      </c>
      <c r="D780" s="11" t="s">
        <v>7872</v>
      </c>
      <c r="E780" s="11" t="s">
        <v>44</v>
      </c>
      <c r="F780" s="11" t="s">
        <v>80</v>
      </c>
      <c r="G780" s="11" t="s">
        <v>88</v>
      </c>
      <c r="H780" s="11" t="s">
        <v>89</v>
      </c>
      <c r="I780" t="s">
        <v>3763</v>
      </c>
      <c r="J780" s="147" t="s">
        <v>6783</v>
      </c>
      <c r="M780" s="147" t="s">
        <v>5011</v>
      </c>
      <c r="N780" s="147" t="s">
        <v>5012</v>
      </c>
      <c r="P780" s="19" t="s">
        <v>6790</v>
      </c>
      <c r="Q780" s="19"/>
      <c r="R780" t="s">
        <v>6769</v>
      </c>
      <c r="S780" s="8">
        <v>0</v>
      </c>
      <c r="T780" t="s">
        <v>7779</v>
      </c>
      <c r="U780" t="s">
        <v>7784</v>
      </c>
      <c r="V780" t="s">
        <v>5697</v>
      </c>
    </row>
    <row r="781" spans="1:22" x14ac:dyDescent="0.25">
      <c r="A781" t="s">
        <v>8357</v>
      </c>
      <c r="B781" s="185"/>
      <c r="C781" s="8">
        <v>1061</v>
      </c>
      <c r="D781" s="11" t="s">
        <v>7872</v>
      </c>
      <c r="E781" s="11" t="s">
        <v>44</v>
      </c>
      <c r="F781" s="11" t="s">
        <v>80</v>
      </c>
      <c r="G781" s="11" t="s">
        <v>88</v>
      </c>
      <c r="H781" s="11" t="s">
        <v>89</v>
      </c>
      <c r="I781" t="s">
        <v>3764</v>
      </c>
      <c r="J781" s="147" t="s">
        <v>6454</v>
      </c>
      <c r="M781" s="147" t="s">
        <v>5013</v>
      </c>
      <c r="N781" s="147" t="s">
        <v>5014</v>
      </c>
      <c r="P781" s="19" t="s">
        <v>6790</v>
      </c>
      <c r="Q781" s="19"/>
      <c r="R781" t="s">
        <v>6769</v>
      </c>
      <c r="S781" s="8">
        <v>0</v>
      </c>
      <c r="T781" t="s">
        <v>7779</v>
      </c>
      <c r="U781" t="s">
        <v>7784</v>
      </c>
      <c r="V781" t="s">
        <v>5698</v>
      </c>
    </row>
    <row r="782" spans="1:22" x14ac:dyDescent="0.25">
      <c r="A782" t="s">
        <v>8357</v>
      </c>
      <c r="B782" s="185"/>
      <c r="C782" s="8">
        <v>1062</v>
      </c>
      <c r="D782" s="11" t="s">
        <v>7872</v>
      </c>
      <c r="E782" s="11" t="s">
        <v>44</v>
      </c>
      <c r="F782" s="11" t="s">
        <v>80</v>
      </c>
      <c r="G782" s="11" t="s">
        <v>88</v>
      </c>
      <c r="H782" s="11" t="s">
        <v>89</v>
      </c>
      <c r="I782" t="s">
        <v>3765</v>
      </c>
      <c r="J782" s="147" t="s">
        <v>6452</v>
      </c>
      <c r="M782" s="147" t="s">
        <v>5015</v>
      </c>
      <c r="N782" s="147" t="s">
        <v>5016</v>
      </c>
      <c r="P782" s="19" t="s">
        <v>6790</v>
      </c>
      <c r="Q782" s="19"/>
      <c r="R782" t="s">
        <v>6769</v>
      </c>
      <c r="S782" s="8">
        <v>0</v>
      </c>
      <c r="T782" t="s">
        <v>7779</v>
      </c>
      <c r="U782" t="s">
        <v>7784</v>
      </c>
      <c r="V782" t="s">
        <v>5699</v>
      </c>
    </row>
    <row r="783" spans="1:22" x14ac:dyDescent="0.25">
      <c r="A783" t="s">
        <v>8357</v>
      </c>
      <c r="B783" s="185"/>
      <c r="C783" s="8">
        <v>1063</v>
      </c>
      <c r="D783" s="11" t="s">
        <v>7872</v>
      </c>
      <c r="E783" s="11" t="s">
        <v>44</v>
      </c>
      <c r="F783" s="11" t="s">
        <v>80</v>
      </c>
      <c r="G783" s="11" t="s">
        <v>88</v>
      </c>
      <c r="H783" s="11" t="s">
        <v>89</v>
      </c>
      <c r="I783" t="s">
        <v>3766</v>
      </c>
      <c r="J783" s="147" t="s">
        <v>6483</v>
      </c>
      <c r="M783" s="147" t="s">
        <v>5017</v>
      </c>
      <c r="N783" s="147" t="s">
        <v>5018</v>
      </c>
      <c r="P783" s="19" t="s">
        <v>6790</v>
      </c>
      <c r="Q783" s="19"/>
      <c r="R783" s="147" t="s">
        <v>6769</v>
      </c>
      <c r="S783" s="161">
        <v>0</v>
      </c>
      <c r="T783" s="147" t="s">
        <v>7779</v>
      </c>
      <c r="U783" s="147" t="s">
        <v>7784</v>
      </c>
      <c r="V783" t="s">
        <v>5700</v>
      </c>
    </row>
    <row r="784" spans="1:22" x14ac:dyDescent="0.25">
      <c r="A784" t="s">
        <v>8357</v>
      </c>
      <c r="B784" s="185"/>
      <c r="C784" s="8">
        <v>1064</v>
      </c>
      <c r="D784" s="11" t="s">
        <v>7872</v>
      </c>
      <c r="E784" s="11" t="s">
        <v>44</v>
      </c>
      <c r="F784" s="11" t="s">
        <v>80</v>
      </c>
      <c r="G784" s="11" t="s">
        <v>88</v>
      </c>
      <c r="H784" s="11" t="s">
        <v>89</v>
      </c>
      <c r="I784" t="s">
        <v>1425</v>
      </c>
      <c r="J784" s="147" t="s">
        <v>6463</v>
      </c>
      <c r="M784" s="147" t="s">
        <v>5019</v>
      </c>
      <c r="N784" s="147" t="s">
        <v>5020</v>
      </c>
      <c r="P784" s="19" t="s">
        <v>6790</v>
      </c>
      <c r="Q784" s="19"/>
      <c r="R784" s="147" t="s">
        <v>6769</v>
      </c>
      <c r="S784" s="161">
        <v>0</v>
      </c>
      <c r="T784" s="147" t="s">
        <v>7779</v>
      </c>
      <c r="U784" s="147" t="s">
        <v>7784</v>
      </c>
      <c r="V784" t="s">
        <v>157</v>
      </c>
    </row>
    <row r="785" spans="1:24" x14ac:dyDescent="0.25">
      <c r="A785" t="s">
        <v>8357</v>
      </c>
      <c r="B785" s="185"/>
      <c r="C785" s="8">
        <v>1065</v>
      </c>
      <c r="D785" s="11" t="s">
        <v>7872</v>
      </c>
      <c r="E785" s="11" t="s">
        <v>44</v>
      </c>
      <c r="F785" s="11" t="s">
        <v>80</v>
      </c>
      <c r="G785" s="11" t="s">
        <v>88</v>
      </c>
      <c r="H785" s="11" t="s">
        <v>89</v>
      </c>
      <c r="I785" t="s">
        <v>3767</v>
      </c>
      <c r="J785" s="147" t="s">
        <v>6487</v>
      </c>
      <c r="M785" s="147" t="s">
        <v>5021</v>
      </c>
      <c r="N785" s="147" t="s">
        <v>5022</v>
      </c>
      <c r="P785" s="19" t="s">
        <v>6790</v>
      </c>
      <c r="Q785" s="19"/>
      <c r="R785" s="147" t="s">
        <v>6769</v>
      </c>
      <c r="S785" s="161">
        <v>0</v>
      </c>
      <c r="T785" s="147" t="s">
        <v>7779</v>
      </c>
      <c r="U785" s="147" t="s">
        <v>7784</v>
      </c>
      <c r="V785" t="s">
        <v>157</v>
      </c>
    </row>
    <row r="786" spans="1:24" x14ac:dyDescent="0.25">
      <c r="A786" t="s">
        <v>8357</v>
      </c>
      <c r="B786" s="185"/>
      <c r="C786" s="8">
        <v>1066</v>
      </c>
      <c r="D786" s="11" t="s">
        <v>7872</v>
      </c>
      <c r="E786" s="11" t="s">
        <v>44</v>
      </c>
      <c r="F786" s="11" t="s">
        <v>80</v>
      </c>
      <c r="G786" s="11" t="s">
        <v>88</v>
      </c>
      <c r="H786" s="11" t="s">
        <v>89</v>
      </c>
      <c r="I786" t="s">
        <v>3768</v>
      </c>
      <c r="J786" s="147" t="s">
        <v>6260</v>
      </c>
      <c r="M786" s="147" t="s">
        <v>5023</v>
      </c>
      <c r="N786" s="147" t="s">
        <v>5024</v>
      </c>
      <c r="P786" s="19" t="s">
        <v>6790</v>
      </c>
      <c r="Q786" s="19"/>
      <c r="R786" s="147" t="s">
        <v>6769</v>
      </c>
      <c r="S786" s="161">
        <v>0</v>
      </c>
      <c r="T786" s="147" t="s">
        <v>7779</v>
      </c>
      <c r="U786" s="147" t="s">
        <v>7784</v>
      </c>
      <c r="V786" t="s">
        <v>157</v>
      </c>
    </row>
    <row r="787" spans="1:24" x14ac:dyDescent="0.25">
      <c r="A787" t="s">
        <v>8357</v>
      </c>
      <c r="B787" s="185"/>
      <c r="C787" s="8">
        <v>1067</v>
      </c>
      <c r="D787" t="str">
        <f t="shared" ref="D787:D795" si="0">E787&amp;"."&amp;F787&amp;"."&amp;G787&amp;"."&amp;H787&amp;"."&amp;I787</f>
        <v>EXPERIMENT.MEASURED_DATA.TIME_SERIES.PLANT_GROWTH.tot_wt_CH2O_equiv</v>
      </c>
      <c r="E787" t="s">
        <v>44</v>
      </c>
      <c r="F787" t="s">
        <v>80</v>
      </c>
      <c r="G787" t="s">
        <v>88</v>
      </c>
      <c r="H787" t="s">
        <v>89</v>
      </c>
      <c r="I787" t="s">
        <v>8026</v>
      </c>
      <c r="K787" s="142" t="s">
        <v>6</v>
      </c>
      <c r="L787" s="142" t="s">
        <v>6</v>
      </c>
      <c r="M787" t="s">
        <v>8027</v>
      </c>
      <c r="N787" t="s">
        <v>8028</v>
      </c>
      <c r="R787" t="s">
        <v>6769</v>
      </c>
      <c r="S787" s="8"/>
      <c r="V787" t="s">
        <v>8029</v>
      </c>
    </row>
    <row r="788" spans="1:24" x14ac:dyDescent="0.25">
      <c r="A788" t="s">
        <v>8357</v>
      </c>
      <c r="B788" s="185"/>
      <c r="C788" s="8">
        <v>1068</v>
      </c>
      <c r="D788" t="str">
        <f t="shared" si="0"/>
        <v>EXPERIMENT.MEASURED_DATA.TIME_SERIES.PLANT_GROWTH.can_wt_CH2O_equiv</v>
      </c>
      <c r="E788" t="s">
        <v>44</v>
      </c>
      <c r="F788" t="s">
        <v>80</v>
      </c>
      <c r="G788" t="s">
        <v>88</v>
      </c>
      <c r="H788" t="s">
        <v>89</v>
      </c>
      <c r="I788" t="s">
        <v>8030</v>
      </c>
      <c r="K788" s="142" t="s">
        <v>6</v>
      </c>
      <c r="L788" s="142" t="s">
        <v>6</v>
      </c>
      <c r="M788" t="s">
        <v>8031</v>
      </c>
      <c r="N788" t="s">
        <v>8032</v>
      </c>
      <c r="R788" t="s">
        <v>6769</v>
      </c>
      <c r="S788" s="8" t="s">
        <v>6</v>
      </c>
      <c r="T788" t="s">
        <v>6</v>
      </c>
      <c r="U788" t="s">
        <v>6</v>
      </c>
      <c r="V788" t="s">
        <v>8029</v>
      </c>
    </row>
    <row r="789" spans="1:24" x14ac:dyDescent="0.25">
      <c r="A789" t="s">
        <v>8357</v>
      </c>
      <c r="B789" s="185"/>
      <c r="C789" s="8">
        <v>1069</v>
      </c>
      <c r="D789" t="str">
        <f t="shared" si="0"/>
        <v>EXPERIMENT.MEASURED_DATA.TIME_SERIES.PLANT_GROWTH.tot_cost_glu_eqiv</v>
      </c>
      <c r="E789" t="s">
        <v>44</v>
      </c>
      <c r="F789" t="s">
        <v>80</v>
      </c>
      <c r="G789" t="s">
        <v>88</v>
      </c>
      <c r="H789" t="s">
        <v>89</v>
      </c>
      <c r="I789" t="s">
        <v>8033</v>
      </c>
      <c r="K789" s="142" t="s">
        <v>6</v>
      </c>
      <c r="L789" s="142" t="s">
        <v>6</v>
      </c>
      <c r="M789" t="s">
        <v>8034</v>
      </c>
      <c r="N789" t="s">
        <v>8035</v>
      </c>
      <c r="R789" t="s">
        <v>6769</v>
      </c>
      <c r="S789" s="8" t="s">
        <v>6</v>
      </c>
      <c r="T789" t="s">
        <v>6</v>
      </c>
      <c r="U789" t="s">
        <v>6</v>
      </c>
      <c r="V789" t="s">
        <v>8036</v>
      </c>
    </row>
    <row r="790" spans="1:24" x14ac:dyDescent="0.25">
      <c r="A790" t="s">
        <v>8357</v>
      </c>
      <c r="B790" s="185"/>
      <c r="C790" s="8">
        <v>1070</v>
      </c>
      <c r="D790" t="str">
        <f t="shared" si="0"/>
        <v>EXPERIMENT.MEASURED_DATA.TIME_SERIES.PLANT_GROWTH.can_cost_glu_eqiv</v>
      </c>
      <c r="E790" t="s">
        <v>44</v>
      </c>
      <c r="F790" t="s">
        <v>80</v>
      </c>
      <c r="G790" t="s">
        <v>88</v>
      </c>
      <c r="H790" t="s">
        <v>89</v>
      </c>
      <c r="I790" t="s">
        <v>8037</v>
      </c>
      <c r="K790" s="142" t="s">
        <v>6</v>
      </c>
      <c r="L790" s="142" t="s">
        <v>6</v>
      </c>
      <c r="M790" t="s">
        <v>8038</v>
      </c>
      <c r="N790" t="s">
        <v>8039</v>
      </c>
      <c r="R790" t="s">
        <v>6769</v>
      </c>
      <c r="S790" s="8" t="s">
        <v>6</v>
      </c>
      <c r="T790" t="s">
        <v>6</v>
      </c>
      <c r="U790" t="s">
        <v>6</v>
      </c>
      <c r="V790" t="s">
        <v>8036</v>
      </c>
    </row>
    <row r="791" spans="1:24" x14ac:dyDescent="0.25">
      <c r="A791" t="s">
        <v>8357</v>
      </c>
      <c r="B791" s="185"/>
      <c r="C791" s="8">
        <v>1071</v>
      </c>
      <c r="D791" t="str">
        <f t="shared" si="0"/>
        <v>EXPERIMENT.MEASURED_DATA.TIME_SERIES.PLANT_GROWTH.leaf_cost_glu_eqiv</v>
      </c>
      <c r="E791" t="s">
        <v>44</v>
      </c>
      <c r="F791" t="s">
        <v>80</v>
      </c>
      <c r="G791" t="s">
        <v>88</v>
      </c>
      <c r="H791" t="s">
        <v>89</v>
      </c>
      <c r="I791" t="s">
        <v>8040</v>
      </c>
      <c r="K791" s="142" t="s">
        <v>6</v>
      </c>
      <c r="L791" s="142" t="s">
        <v>6</v>
      </c>
      <c r="M791" t="s">
        <v>8041</v>
      </c>
      <c r="N791" t="s">
        <v>8042</v>
      </c>
      <c r="R791" t="s">
        <v>6769</v>
      </c>
      <c r="S791" s="8" t="s">
        <v>6</v>
      </c>
      <c r="T791" t="s">
        <v>6</v>
      </c>
      <c r="U791" t="s">
        <v>6</v>
      </c>
      <c r="V791" t="s">
        <v>8036</v>
      </c>
    </row>
    <row r="792" spans="1:24" x14ac:dyDescent="0.25">
      <c r="A792" t="s">
        <v>8357</v>
      </c>
      <c r="B792" s="185"/>
      <c r="C792" s="8">
        <v>1072</v>
      </c>
      <c r="D792" t="str">
        <f t="shared" si="0"/>
        <v>EXPERIMENT.MEASURED_DATA.TIME_SERIES.PLANT_GROWTH.stem_cost_glu_eqiv</v>
      </c>
      <c r="E792" t="s">
        <v>44</v>
      </c>
      <c r="F792" t="s">
        <v>80</v>
      </c>
      <c r="G792" t="s">
        <v>88</v>
      </c>
      <c r="H792" t="s">
        <v>89</v>
      </c>
      <c r="I792" t="s">
        <v>8043</v>
      </c>
      <c r="K792" s="142" t="s">
        <v>6</v>
      </c>
      <c r="L792" s="142" t="s">
        <v>6</v>
      </c>
      <c r="M792" t="s">
        <v>8044</v>
      </c>
      <c r="N792" t="s">
        <v>8045</v>
      </c>
      <c r="R792" t="s">
        <v>6769</v>
      </c>
      <c r="S792" s="8" t="s">
        <v>6</v>
      </c>
      <c r="T792" t="s">
        <v>6</v>
      </c>
      <c r="U792" t="s">
        <v>6</v>
      </c>
      <c r="V792" t="s">
        <v>8036</v>
      </c>
    </row>
    <row r="793" spans="1:24" x14ac:dyDescent="0.25">
      <c r="A793" t="s">
        <v>8357</v>
      </c>
      <c r="B793" s="185"/>
      <c r="C793" s="8">
        <v>1073</v>
      </c>
      <c r="D793" t="str">
        <f t="shared" si="0"/>
        <v>EXPERIMENT.MEASURED_DATA.TIME_SERIES.PLANT_GROWTH.root_cost_glu_eqiv</v>
      </c>
      <c r="E793" t="s">
        <v>44</v>
      </c>
      <c r="F793" t="s">
        <v>80</v>
      </c>
      <c r="G793" t="s">
        <v>88</v>
      </c>
      <c r="H793" t="s">
        <v>89</v>
      </c>
      <c r="I793" t="s">
        <v>8046</v>
      </c>
      <c r="K793" s="142" t="s">
        <v>6</v>
      </c>
      <c r="L793" s="142" t="s">
        <v>6</v>
      </c>
      <c r="M793" t="s">
        <v>8047</v>
      </c>
      <c r="N793" t="s">
        <v>8048</v>
      </c>
      <c r="R793" t="s">
        <v>6769</v>
      </c>
      <c r="S793" s="8" t="s">
        <v>6</v>
      </c>
      <c r="T793" t="s">
        <v>6</v>
      </c>
      <c r="U793" t="s">
        <v>6</v>
      </c>
      <c r="V793" t="s">
        <v>8036</v>
      </c>
    </row>
    <row r="794" spans="1:24" x14ac:dyDescent="0.25">
      <c r="A794" t="s">
        <v>8357</v>
      </c>
      <c r="B794" s="185"/>
      <c r="C794" s="8">
        <v>1074</v>
      </c>
      <c r="D794" t="str">
        <f t="shared" si="0"/>
        <v>EXPERIMENT.MEASURED_DATA.TIME_SERIES.PLANT_GROWTH.pod_cost_glu_eqiv</v>
      </c>
      <c r="E794" t="s">
        <v>44</v>
      </c>
      <c r="F794" t="s">
        <v>80</v>
      </c>
      <c r="G794" t="s">
        <v>88</v>
      </c>
      <c r="H794" t="s">
        <v>89</v>
      </c>
      <c r="I794" t="s">
        <v>8049</v>
      </c>
      <c r="K794" s="142" t="s">
        <v>6</v>
      </c>
      <c r="L794" s="142" t="s">
        <v>6</v>
      </c>
      <c r="M794" t="s">
        <v>8050</v>
      </c>
      <c r="N794" t="s">
        <v>8051</v>
      </c>
      <c r="R794" t="s">
        <v>6769</v>
      </c>
      <c r="S794" s="8" t="s">
        <v>6</v>
      </c>
      <c r="T794" t="s">
        <v>6</v>
      </c>
      <c r="U794" t="s">
        <v>6</v>
      </c>
      <c r="V794" t="s">
        <v>8036</v>
      </c>
    </row>
    <row r="795" spans="1:24" x14ac:dyDescent="0.25">
      <c r="A795" t="s">
        <v>8357</v>
      </c>
      <c r="B795" s="185"/>
      <c r="C795" s="8">
        <v>1075</v>
      </c>
      <c r="D795" t="str">
        <f t="shared" si="0"/>
        <v>EXPERIMENT.MEASURED_DATA.TIME_SERIES.PLANT_GROWTH.seed_cost_glu_eqiv</v>
      </c>
      <c r="E795" t="s">
        <v>44</v>
      </c>
      <c r="F795" t="s">
        <v>80</v>
      </c>
      <c r="G795" t="s">
        <v>88</v>
      </c>
      <c r="H795" t="s">
        <v>89</v>
      </c>
      <c r="I795" t="s">
        <v>8052</v>
      </c>
      <c r="K795" s="142" t="s">
        <v>6</v>
      </c>
      <c r="L795" s="142" t="s">
        <v>6</v>
      </c>
      <c r="M795" t="s">
        <v>8044</v>
      </c>
      <c r="N795" t="s">
        <v>8053</v>
      </c>
      <c r="R795" t="s">
        <v>6769</v>
      </c>
      <c r="S795" s="8" t="s">
        <v>6</v>
      </c>
      <c r="T795" t="s">
        <v>6</v>
      </c>
      <c r="U795" t="s">
        <v>6</v>
      </c>
      <c r="V795" t="s">
        <v>8036</v>
      </c>
    </row>
    <row r="796" spans="1:24" x14ac:dyDescent="0.25">
      <c r="A796" s="140" t="s">
        <v>8356</v>
      </c>
      <c r="B796" s="294">
        <v>0</v>
      </c>
      <c r="C796" s="176">
        <v>0</v>
      </c>
      <c r="D796" s="152"/>
      <c r="E796" s="152"/>
      <c r="F796" s="152"/>
      <c r="G796" s="152"/>
      <c r="H796" s="152"/>
      <c r="I796" s="154" t="s">
        <v>8340</v>
      </c>
      <c r="J796" s="168" t="s">
        <v>1859</v>
      </c>
      <c r="K796" s="153" t="s">
        <v>1667</v>
      </c>
      <c r="L796" s="154" t="s">
        <v>6971</v>
      </c>
      <c r="M796" s="154" t="s">
        <v>8339</v>
      </c>
      <c r="N796" s="154" t="s">
        <v>8348</v>
      </c>
      <c r="O796" s="154" t="s">
        <v>1848</v>
      </c>
      <c r="P796" s="168" t="s">
        <v>6790</v>
      </c>
      <c r="Q796" s="168"/>
      <c r="R796" s="154" t="s">
        <v>6770</v>
      </c>
      <c r="S796" s="169" t="s">
        <v>7778</v>
      </c>
      <c r="T796" s="168" t="s">
        <v>7780</v>
      </c>
      <c r="U796" s="168" t="s">
        <v>7783</v>
      </c>
      <c r="V796" s="140" t="s">
        <v>100</v>
      </c>
      <c r="W796" s="140"/>
      <c r="X796" s="140"/>
    </row>
    <row r="797" spans="1:24" x14ac:dyDescent="0.25">
      <c r="A797" s="140" t="s">
        <v>8356</v>
      </c>
      <c r="B797" s="294">
        <v>1</v>
      </c>
      <c r="C797" s="176">
        <v>0</v>
      </c>
      <c r="D797" s="152"/>
      <c r="E797" s="152"/>
      <c r="F797" s="152"/>
      <c r="G797" s="152"/>
      <c r="H797" s="152"/>
      <c r="I797" s="154" t="s">
        <v>8505</v>
      </c>
      <c r="J797" s="168" t="s">
        <v>8477</v>
      </c>
      <c r="K797" s="153" t="s">
        <v>1667</v>
      </c>
      <c r="L797" s="154" t="s">
        <v>6971</v>
      </c>
      <c r="M797" s="154" t="s">
        <v>8466</v>
      </c>
      <c r="N797" s="154" t="s">
        <v>8465</v>
      </c>
      <c r="O797" s="154" t="s">
        <v>1848</v>
      </c>
      <c r="P797" s="168" t="s">
        <v>6790</v>
      </c>
      <c r="Q797" s="168"/>
      <c r="R797" s="154" t="s">
        <v>91</v>
      </c>
      <c r="S797" s="169" t="s">
        <v>7778</v>
      </c>
      <c r="T797" s="168" t="s">
        <v>7780</v>
      </c>
      <c r="U797" s="168" t="s">
        <v>7783</v>
      </c>
      <c r="V797" s="140" t="s">
        <v>91</v>
      </c>
      <c r="W797" s="140"/>
      <c r="X797" s="140"/>
    </row>
    <row r="798" spans="1:24" x14ac:dyDescent="0.25">
      <c r="A798" t="s">
        <v>8356</v>
      </c>
      <c r="B798" s="185"/>
      <c r="C798" s="8">
        <v>1076</v>
      </c>
      <c r="D798" s="11" t="s">
        <v>7861</v>
      </c>
      <c r="E798" s="11" t="s">
        <v>44</v>
      </c>
      <c r="F798" s="11" t="s">
        <v>80</v>
      </c>
      <c r="G798" s="11" t="s">
        <v>88</v>
      </c>
      <c r="H798" s="11" t="s">
        <v>7894</v>
      </c>
      <c r="I798" t="s">
        <v>3770</v>
      </c>
      <c r="J798" t="s">
        <v>6266</v>
      </c>
      <c r="M798" s="147" t="s">
        <v>5025</v>
      </c>
      <c r="N798" s="147" t="s">
        <v>5026</v>
      </c>
      <c r="P798" s="168" t="s">
        <v>6790</v>
      </c>
      <c r="Q798" s="168"/>
      <c r="R798" s="147" t="s">
        <v>6769</v>
      </c>
      <c r="S798" s="161">
        <v>0</v>
      </c>
      <c r="T798" s="147" t="s">
        <v>7779</v>
      </c>
      <c r="U798" s="147" t="s">
        <v>7784</v>
      </c>
      <c r="V798" t="s">
        <v>195</v>
      </c>
    </row>
    <row r="799" spans="1:24" x14ac:dyDescent="0.25">
      <c r="A799" t="s">
        <v>8356</v>
      </c>
      <c r="B799" s="185"/>
      <c r="C799" s="8">
        <v>1077</v>
      </c>
      <c r="D799" s="11" t="s">
        <v>7861</v>
      </c>
      <c r="E799" s="11" t="s">
        <v>44</v>
      </c>
      <c r="F799" s="11" t="s">
        <v>80</v>
      </c>
      <c r="G799" s="11" t="s">
        <v>88</v>
      </c>
      <c r="H799" s="11" t="s">
        <v>7894</v>
      </c>
      <c r="I799" t="s">
        <v>3771</v>
      </c>
      <c r="J799" t="s">
        <v>6546</v>
      </c>
      <c r="M799" s="147" t="s">
        <v>5027</v>
      </c>
      <c r="N799" s="147" t="s">
        <v>5028</v>
      </c>
      <c r="P799" s="168" t="s">
        <v>6790</v>
      </c>
      <c r="Q799" s="168"/>
      <c r="R799" s="147" t="s">
        <v>6769</v>
      </c>
      <c r="S799" s="161">
        <v>0</v>
      </c>
      <c r="T799" s="147" t="s">
        <v>7779</v>
      </c>
      <c r="U799" s="147" t="s">
        <v>7784</v>
      </c>
      <c r="V799" t="s">
        <v>195</v>
      </c>
    </row>
    <row r="800" spans="1:24" x14ac:dyDescent="0.25">
      <c r="A800" t="s">
        <v>8356</v>
      </c>
      <c r="B800" s="185"/>
      <c r="C800" s="8">
        <v>1078</v>
      </c>
      <c r="D800" s="11" t="s">
        <v>7861</v>
      </c>
      <c r="E800" s="11" t="s">
        <v>44</v>
      </c>
      <c r="F800" s="11" t="s">
        <v>80</v>
      </c>
      <c r="G800" s="11" t="s">
        <v>88</v>
      </c>
      <c r="H800" s="11" t="s">
        <v>7894</v>
      </c>
      <c r="I800" t="s">
        <v>3772</v>
      </c>
      <c r="J800" t="s">
        <v>6547</v>
      </c>
      <c r="M800" s="147" t="s">
        <v>5029</v>
      </c>
      <c r="N800" s="147" t="s">
        <v>5030</v>
      </c>
      <c r="P800" s="168" t="s">
        <v>6790</v>
      </c>
      <c r="Q800" s="168"/>
      <c r="R800" s="147" t="s">
        <v>6769</v>
      </c>
      <c r="S800" s="161">
        <v>0</v>
      </c>
      <c r="T800" s="147" t="s">
        <v>7779</v>
      </c>
      <c r="U800" s="147" t="s">
        <v>7784</v>
      </c>
      <c r="V800" t="s">
        <v>195</v>
      </c>
    </row>
    <row r="801" spans="1:22" x14ac:dyDescent="0.25">
      <c r="A801" t="s">
        <v>8356</v>
      </c>
      <c r="B801" s="185"/>
      <c r="C801" s="8">
        <v>1079</v>
      </c>
      <c r="D801" s="11" t="s">
        <v>7861</v>
      </c>
      <c r="E801" s="11" t="s">
        <v>44</v>
      </c>
      <c r="F801" s="11" t="s">
        <v>80</v>
      </c>
      <c r="G801" s="11" t="s">
        <v>88</v>
      </c>
      <c r="H801" s="11" t="s">
        <v>7894</v>
      </c>
      <c r="I801" t="s">
        <v>3773</v>
      </c>
      <c r="J801" t="s">
        <v>6499</v>
      </c>
      <c r="M801" s="147" t="s">
        <v>5031</v>
      </c>
      <c r="N801" s="147" t="s">
        <v>5032</v>
      </c>
      <c r="P801" s="168" t="s">
        <v>6790</v>
      </c>
      <c r="Q801" s="168"/>
      <c r="R801" s="147" t="s">
        <v>6769</v>
      </c>
      <c r="S801" s="161">
        <v>0</v>
      </c>
      <c r="T801" s="147" t="s">
        <v>7779</v>
      </c>
      <c r="U801" s="147" t="s">
        <v>7784</v>
      </c>
      <c r="V801" t="s">
        <v>195</v>
      </c>
    </row>
    <row r="802" spans="1:22" x14ac:dyDescent="0.25">
      <c r="A802" t="s">
        <v>8356</v>
      </c>
      <c r="B802" s="185"/>
      <c r="C802" s="8">
        <v>1080</v>
      </c>
      <c r="D802" s="11" t="s">
        <v>7861</v>
      </c>
      <c r="E802" s="11" t="s">
        <v>44</v>
      </c>
      <c r="F802" s="11" t="s">
        <v>80</v>
      </c>
      <c r="G802" s="11" t="s">
        <v>88</v>
      </c>
      <c r="H802" s="11" t="s">
        <v>7894</v>
      </c>
      <c r="I802" t="s">
        <v>3774</v>
      </c>
      <c r="J802" t="s">
        <v>6269</v>
      </c>
      <c r="M802" s="147" t="s">
        <v>5033</v>
      </c>
      <c r="N802" s="147" t="s">
        <v>5034</v>
      </c>
      <c r="P802" s="168" t="s">
        <v>6790</v>
      </c>
      <c r="Q802" s="168"/>
      <c r="R802" s="147" t="s">
        <v>6769</v>
      </c>
      <c r="S802" s="161">
        <v>0</v>
      </c>
      <c r="T802" s="147" t="s">
        <v>7779</v>
      </c>
      <c r="U802" s="147" t="s">
        <v>7784</v>
      </c>
      <c r="V802" t="s">
        <v>195</v>
      </c>
    </row>
    <row r="803" spans="1:22" x14ac:dyDescent="0.25">
      <c r="A803" t="s">
        <v>8356</v>
      </c>
      <c r="B803" s="185"/>
      <c r="C803" s="8">
        <v>1081</v>
      </c>
      <c r="D803" s="11" t="s">
        <v>7861</v>
      </c>
      <c r="E803" s="11" t="s">
        <v>44</v>
      </c>
      <c r="F803" s="11" t="s">
        <v>80</v>
      </c>
      <c r="G803" s="11" t="s">
        <v>88</v>
      </c>
      <c r="H803" s="11" t="s">
        <v>7894</v>
      </c>
      <c r="I803" t="s">
        <v>3775</v>
      </c>
      <c r="J803" t="s">
        <v>6270</v>
      </c>
      <c r="M803" s="147" t="s">
        <v>5035</v>
      </c>
      <c r="N803" s="147" t="s">
        <v>5036</v>
      </c>
      <c r="P803" s="168" t="s">
        <v>6790</v>
      </c>
      <c r="Q803" s="168"/>
      <c r="R803" s="147" t="s">
        <v>6769</v>
      </c>
      <c r="S803" s="161">
        <v>0</v>
      </c>
      <c r="T803" s="147" t="s">
        <v>7779</v>
      </c>
      <c r="U803" s="147" t="s">
        <v>7784</v>
      </c>
      <c r="V803" t="s">
        <v>195</v>
      </c>
    </row>
    <row r="804" spans="1:22" x14ac:dyDescent="0.25">
      <c r="A804" t="s">
        <v>8356</v>
      </c>
      <c r="B804" s="185"/>
      <c r="C804" s="8">
        <v>1082</v>
      </c>
      <c r="D804" s="11" t="s">
        <v>7861</v>
      </c>
      <c r="E804" s="11" t="s">
        <v>44</v>
      </c>
      <c r="F804" s="11" t="s">
        <v>80</v>
      </c>
      <c r="G804" s="11" t="s">
        <v>88</v>
      </c>
      <c r="H804" s="11" t="s">
        <v>7894</v>
      </c>
      <c r="I804" t="s">
        <v>3776</v>
      </c>
      <c r="J804" t="s">
        <v>6530</v>
      </c>
      <c r="M804" s="147" t="s">
        <v>5037</v>
      </c>
      <c r="N804" s="147" t="s">
        <v>5038</v>
      </c>
      <c r="P804" s="168" t="s">
        <v>6790</v>
      </c>
      <c r="Q804" s="168"/>
      <c r="R804" s="147" t="s">
        <v>6769</v>
      </c>
      <c r="S804" s="161">
        <v>0</v>
      </c>
      <c r="T804" s="147" t="s">
        <v>7779</v>
      </c>
      <c r="U804" s="147" t="s">
        <v>7784</v>
      </c>
      <c r="V804" t="s">
        <v>195</v>
      </c>
    </row>
    <row r="805" spans="1:22" x14ac:dyDescent="0.25">
      <c r="A805" t="s">
        <v>8356</v>
      </c>
      <c r="B805" s="185"/>
      <c r="C805" s="8">
        <v>1083</v>
      </c>
      <c r="D805" s="11" t="s">
        <v>7861</v>
      </c>
      <c r="E805" s="11" t="s">
        <v>44</v>
      </c>
      <c r="F805" s="11" t="s">
        <v>80</v>
      </c>
      <c r="G805" s="11" t="s">
        <v>88</v>
      </c>
      <c r="H805" s="11" t="s">
        <v>7894</v>
      </c>
      <c r="I805" t="s">
        <v>3777</v>
      </c>
      <c r="J805" t="s">
        <v>6538</v>
      </c>
      <c r="M805" s="147" t="s">
        <v>5039</v>
      </c>
      <c r="N805" s="147" t="s">
        <v>5040</v>
      </c>
      <c r="P805" s="168" t="s">
        <v>6790</v>
      </c>
      <c r="Q805" s="168"/>
      <c r="R805" s="147" t="s">
        <v>6769</v>
      </c>
      <c r="S805" s="161">
        <v>0</v>
      </c>
      <c r="T805" s="147" t="s">
        <v>7779</v>
      </c>
      <c r="U805" s="147" t="s">
        <v>7784</v>
      </c>
      <c r="V805" t="s">
        <v>195</v>
      </c>
    </row>
    <row r="806" spans="1:22" x14ac:dyDescent="0.25">
      <c r="A806" t="s">
        <v>8356</v>
      </c>
      <c r="B806" s="185"/>
      <c r="C806" s="8">
        <v>1084</v>
      </c>
      <c r="D806" s="11" t="s">
        <v>7861</v>
      </c>
      <c r="E806" s="11" t="s">
        <v>44</v>
      </c>
      <c r="F806" s="11" t="s">
        <v>80</v>
      </c>
      <c r="G806" s="11" t="s">
        <v>88</v>
      </c>
      <c r="H806" s="11" t="s">
        <v>7894</v>
      </c>
      <c r="I806" t="s">
        <v>3778</v>
      </c>
      <c r="J806" t="s">
        <v>6527</v>
      </c>
      <c r="M806" s="147" t="s">
        <v>5041</v>
      </c>
      <c r="N806" s="147" t="s">
        <v>5042</v>
      </c>
      <c r="P806" s="168" t="s">
        <v>6790</v>
      </c>
      <c r="Q806" s="168"/>
      <c r="R806" s="147" t="s">
        <v>6769</v>
      </c>
      <c r="S806" s="161">
        <v>0</v>
      </c>
      <c r="T806" s="147" t="s">
        <v>7779</v>
      </c>
      <c r="U806" s="147" t="s">
        <v>7784</v>
      </c>
      <c r="V806" t="s">
        <v>195</v>
      </c>
    </row>
    <row r="807" spans="1:22" x14ac:dyDescent="0.25">
      <c r="A807" t="s">
        <v>8356</v>
      </c>
      <c r="B807" s="185"/>
      <c r="C807" s="8">
        <v>1085</v>
      </c>
      <c r="D807" s="11" t="s">
        <v>7861</v>
      </c>
      <c r="E807" s="11" t="s">
        <v>44</v>
      </c>
      <c r="F807" s="11" t="s">
        <v>80</v>
      </c>
      <c r="G807" s="11" t="s">
        <v>88</v>
      </c>
      <c r="H807" s="11" t="s">
        <v>7894</v>
      </c>
      <c r="I807" t="s">
        <v>3779</v>
      </c>
      <c r="J807" t="s">
        <v>6490</v>
      </c>
      <c r="M807" s="147" t="s">
        <v>5043</v>
      </c>
      <c r="N807" s="147" t="s">
        <v>5044</v>
      </c>
      <c r="P807" s="168" t="s">
        <v>6790</v>
      </c>
      <c r="Q807" s="168"/>
      <c r="R807" s="147" t="s">
        <v>6769</v>
      </c>
      <c r="S807" s="161">
        <v>0</v>
      </c>
      <c r="T807" s="147" t="s">
        <v>7779</v>
      </c>
      <c r="U807" s="147" t="s">
        <v>7784</v>
      </c>
      <c r="V807" t="s">
        <v>195</v>
      </c>
    </row>
    <row r="808" spans="1:22" x14ac:dyDescent="0.25">
      <c r="A808" t="s">
        <v>8356</v>
      </c>
      <c r="B808" s="185"/>
      <c r="C808" s="8">
        <v>1086</v>
      </c>
      <c r="D808" s="11" t="s">
        <v>7861</v>
      </c>
      <c r="E808" s="11" t="s">
        <v>44</v>
      </c>
      <c r="F808" s="11" t="s">
        <v>80</v>
      </c>
      <c r="G808" s="11" t="s">
        <v>88</v>
      </c>
      <c r="H808" s="11" t="s">
        <v>7894</v>
      </c>
      <c r="I808" t="s">
        <v>3780</v>
      </c>
      <c r="J808" t="s">
        <v>6491</v>
      </c>
      <c r="M808" s="147" t="s">
        <v>5045</v>
      </c>
      <c r="N808" s="147" t="s">
        <v>5046</v>
      </c>
      <c r="P808" s="168" t="s">
        <v>6790</v>
      </c>
      <c r="Q808" s="168"/>
      <c r="R808" s="147" t="s">
        <v>6769</v>
      </c>
      <c r="S808" s="161">
        <v>0</v>
      </c>
      <c r="T808" s="147" t="s">
        <v>7779</v>
      </c>
      <c r="U808" s="147" t="s">
        <v>7784</v>
      </c>
      <c r="V808" t="s">
        <v>195</v>
      </c>
    </row>
    <row r="809" spans="1:22" x14ac:dyDescent="0.25">
      <c r="A809" t="s">
        <v>8356</v>
      </c>
      <c r="B809" s="185"/>
      <c r="C809" s="8">
        <v>1087</v>
      </c>
      <c r="D809" s="11" t="s">
        <v>7861</v>
      </c>
      <c r="E809" s="11" t="s">
        <v>44</v>
      </c>
      <c r="F809" s="11" t="s">
        <v>80</v>
      </c>
      <c r="G809" s="11" t="s">
        <v>88</v>
      </c>
      <c r="H809" s="11" t="s">
        <v>7894</v>
      </c>
      <c r="I809" t="s">
        <v>3781</v>
      </c>
      <c r="J809" t="s">
        <v>6274</v>
      </c>
      <c r="M809" s="147" t="s">
        <v>5047</v>
      </c>
      <c r="N809" s="147" t="s">
        <v>5048</v>
      </c>
      <c r="P809" s="168" t="s">
        <v>6790</v>
      </c>
      <c r="Q809" s="168"/>
      <c r="R809" s="147" t="s">
        <v>6769</v>
      </c>
      <c r="S809" s="161">
        <v>0</v>
      </c>
      <c r="T809" s="147" t="s">
        <v>7779</v>
      </c>
      <c r="U809" s="147" t="s">
        <v>7784</v>
      </c>
      <c r="V809" t="s">
        <v>195</v>
      </c>
    </row>
    <row r="810" spans="1:22" x14ac:dyDescent="0.25">
      <c r="A810" t="s">
        <v>8356</v>
      </c>
      <c r="B810" s="185"/>
      <c r="C810" s="8">
        <v>1088</v>
      </c>
      <c r="D810" s="11" t="s">
        <v>7861</v>
      </c>
      <c r="E810" s="11" t="s">
        <v>44</v>
      </c>
      <c r="F810" s="11" t="s">
        <v>80</v>
      </c>
      <c r="G810" s="11" t="s">
        <v>88</v>
      </c>
      <c r="H810" s="11" t="s">
        <v>7894</v>
      </c>
      <c r="I810" t="s">
        <v>3782</v>
      </c>
      <c r="J810" t="s">
        <v>6275</v>
      </c>
      <c r="M810" s="147" t="s">
        <v>5049</v>
      </c>
      <c r="N810" s="147" t="s">
        <v>5050</v>
      </c>
      <c r="P810" s="168" t="s">
        <v>6790</v>
      </c>
      <c r="Q810" s="168"/>
      <c r="R810" s="147" t="s">
        <v>6769</v>
      </c>
      <c r="S810" s="161">
        <v>0</v>
      </c>
      <c r="T810" s="147" t="s">
        <v>7779</v>
      </c>
      <c r="U810" s="147" t="s">
        <v>7784</v>
      </c>
      <c r="V810" t="s">
        <v>195</v>
      </c>
    </row>
    <row r="811" spans="1:22" x14ac:dyDescent="0.25">
      <c r="A811" t="s">
        <v>8356</v>
      </c>
      <c r="B811" s="185"/>
      <c r="C811" s="8">
        <v>1089</v>
      </c>
      <c r="D811" s="11" t="s">
        <v>7861</v>
      </c>
      <c r="E811" s="11" t="s">
        <v>44</v>
      </c>
      <c r="F811" s="11" t="s">
        <v>80</v>
      </c>
      <c r="G811" s="11" t="s">
        <v>88</v>
      </c>
      <c r="H811" s="11" t="s">
        <v>7894</v>
      </c>
      <c r="I811" t="s">
        <v>3783</v>
      </c>
      <c r="J811" t="s">
        <v>6555</v>
      </c>
      <c r="M811" s="147" t="s">
        <v>5051</v>
      </c>
      <c r="N811" s="147" t="s">
        <v>5052</v>
      </c>
      <c r="P811" s="168" t="s">
        <v>6790</v>
      </c>
      <c r="Q811" s="168"/>
      <c r="R811" s="147" t="s">
        <v>6769</v>
      </c>
      <c r="S811" s="161">
        <v>0</v>
      </c>
      <c r="T811" s="147" t="s">
        <v>7779</v>
      </c>
      <c r="U811" s="147" t="s">
        <v>7784</v>
      </c>
      <c r="V811" t="s">
        <v>195</v>
      </c>
    </row>
    <row r="812" spans="1:22" x14ac:dyDescent="0.25">
      <c r="A812" t="s">
        <v>8356</v>
      </c>
      <c r="B812" s="185"/>
      <c r="C812" s="8">
        <v>1090</v>
      </c>
      <c r="D812" s="11" t="s">
        <v>7861</v>
      </c>
      <c r="E812" s="11" t="s">
        <v>44</v>
      </c>
      <c r="F812" s="11" t="s">
        <v>80</v>
      </c>
      <c r="G812" s="11" t="s">
        <v>88</v>
      </c>
      <c r="H812" s="11" t="s">
        <v>7894</v>
      </c>
      <c r="I812" t="s">
        <v>3784</v>
      </c>
      <c r="J812" t="s">
        <v>6273</v>
      </c>
      <c r="M812" s="147" t="s">
        <v>5053</v>
      </c>
      <c r="N812" s="147" t="s">
        <v>5054</v>
      </c>
      <c r="P812" s="168" t="s">
        <v>6790</v>
      </c>
      <c r="Q812" s="168"/>
      <c r="R812" s="147" t="s">
        <v>6769</v>
      </c>
      <c r="S812" s="161">
        <v>0</v>
      </c>
      <c r="T812" s="147" t="s">
        <v>7779</v>
      </c>
      <c r="U812" s="147" t="s">
        <v>7784</v>
      </c>
      <c r="V812" t="s">
        <v>5701</v>
      </c>
    </row>
    <row r="813" spans="1:22" x14ac:dyDescent="0.25">
      <c r="A813" t="s">
        <v>8356</v>
      </c>
      <c r="B813" s="185"/>
      <c r="C813" s="8">
        <v>1091</v>
      </c>
      <c r="D813" s="11" t="s">
        <v>7861</v>
      </c>
      <c r="E813" s="11" t="s">
        <v>44</v>
      </c>
      <c r="F813" s="11" t="s">
        <v>80</v>
      </c>
      <c r="G813" s="11" t="s">
        <v>88</v>
      </c>
      <c r="H813" s="11" t="s">
        <v>7894</v>
      </c>
      <c r="I813" t="s">
        <v>3785</v>
      </c>
      <c r="J813" t="s">
        <v>6524</v>
      </c>
      <c r="M813" s="147" t="s">
        <v>5055</v>
      </c>
      <c r="N813" s="147" t="s">
        <v>5056</v>
      </c>
      <c r="P813" s="168" t="s">
        <v>6790</v>
      </c>
      <c r="Q813" s="168"/>
      <c r="R813" s="147" t="s">
        <v>6769</v>
      </c>
      <c r="S813" s="161">
        <v>0</v>
      </c>
      <c r="T813" s="147" t="s">
        <v>7779</v>
      </c>
      <c r="U813" s="147" t="s">
        <v>7784</v>
      </c>
      <c r="V813" t="s">
        <v>5672</v>
      </c>
    </row>
    <row r="814" spans="1:22" x14ac:dyDescent="0.25">
      <c r="A814" t="s">
        <v>8356</v>
      </c>
      <c r="B814" s="185"/>
      <c r="C814" s="8">
        <v>1092</v>
      </c>
      <c r="D814" s="11" t="s">
        <v>7861</v>
      </c>
      <c r="E814" s="11" t="s">
        <v>44</v>
      </c>
      <c r="F814" s="11" t="s">
        <v>80</v>
      </c>
      <c r="G814" s="11" t="s">
        <v>88</v>
      </c>
      <c r="H814" s="11" t="s">
        <v>7894</v>
      </c>
      <c r="I814" s="26" t="s">
        <v>3786</v>
      </c>
      <c r="J814" t="s">
        <v>6539</v>
      </c>
      <c r="M814" s="147" t="s">
        <v>5057</v>
      </c>
      <c r="N814" s="147" t="s">
        <v>5058</v>
      </c>
      <c r="P814" s="168" t="s">
        <v>6790</v>
      </c>
      <c r="Q814" s="168"/>
      <c r="R814" s="147" t="s">
        <v>6769</v>
      </c>
      <c r="S814" s="161">
        <v>0</v>
      </c>
      <c r="T814" s="147" t="s">
        <v>7779</v>
      </c>
      <c r="U814" s="147" t="s">
        <v>7784</v>
      </c>
      <c r="V814" t="s">
        <v>158</v>
      </c>
    </row>
    <row r="815" spans="1:22" x14ac:dyDescent="0.25">
      <c r="A815" t="s">
        <v>8356</v>
      </c>
      <c r="B815" s="185"/>
      <c r="C815" s="8">
        <v>1093</v>
      </c>
      <c r="D815" s="11" t="s">
        <v>7861</v>
      </c>
      <c r="E815" s="11" t="s">
        <v>44</v>
      </c>
      <c r="F815" s="11" t="s">
        <v>80</v>
      </c>
      <c r="G815" s="11" t="s">
        <v>88</v>
      </c>
      <c r="H815" s="11" t="s">
        <v>7894</v>
      </c>
      <c r="I815" t="s">
        <v>3787</v>
      </c>
      <c r="J815" t="s">
        <v>6512</v>
      </c>
      <c r="M815" s="147" t="s">
        <v>5059</v>
      </c>
      <c r="N815" s="147" t="s">
        <v>5060</v>
      </c>
      <c r="P815" s="168" t="s">
        <v>6790</v>
      </c>
      <c r="Q815" s="168"/>
      <c r="R815" s="147" t="s">
        <v>6769</v>
      </c>
      <c r="S815" s="161">
        <v>0</v>
      </c>
      <c r="T815" s="147" t="s">
        <v>7779</v>
      </c>
      <c r="U815" s="147" t="s">
        <v>7784</v>
      </c>
      <c r="V815" t="s">
        <v>158</v>
      </c>
    </row>
    <row r="816" spans="1:22" x14ac:dyDescent="0.25">
      <c r="A816" t="s">
        <v>8356</v>
      </c>
      <c r="B816" s="185"/>
      <c r="C816" s="8">
        <v>1094</v>
      </c>
      <c r="D816" s="11" t="s">
        <v>7861</v>
      </c>
      <c r="E816" s="11" t="s">
        <v>44</v>
      </c>
      <c r="F816" s="11" t="s">
        <v>80</v>
      </c>
      <c r="G816" s="11" t="s">
        <v>88</v>
      </c>
      <c r="H816" s="11" t="s">
        <v>7894</v>
      </c>
      <c r="I816" t="s">
        <v>3788</v>
      </c>
      <c r="J816" t="s">
        <v>6514</v>
      </c>
      <c r="M816" s="147" t="s">
        <v>5061</v>
      </c>
      <c r="N816" s="147" t="s">
        <v>5062</v>
      </c>
      <c r="P816" s="168" t="s">
        <v>6790</v>
      </c>
      <c r="Q816" s="168"/>
      <c r="R816" s="147" t="s">
        <v>6769</v>
      </c>
      <c r="S816" s="161">
        <v>0</v>
      </c>
      <c r="T816" s="147" t="s">
        <v>7779</v>
      </c>
      <c r="U816" s="147" t="s">
        <v>7784</v>
      </c>
      <c r="V816" t="s">
        <v>158</v>
      </c>
    </row>
    <row r="817" spans="1:24" x14ac:dyDescent="0.25">
      <c r="A817" t="s">
        <v>8356</v>
      </c>
      <c r="B817" s="185"/>
      <c r="C817" s="8">
        <v>1095</v>
      </c>
      <c r="D817" s="11" t="s">
        <v>7861</v>
      </c>
      <c r="E817" s="11" t="s">
        <v>44</v>
      </c>
      <c r="F817" s="11" t="s">
        <v>80</v>
      </c>
      <c r="G817" s="11" t="s">
        <v>88</v>
      </c>
      <c r="H817" s="11" t="s">
        <v>7894</v>
      </c>
      <c r="I817" t="s">
        <v>3789</v>
      </c>
      <c r="J817" t="s">
        <v>6513</v>
      </c>
      <c r="M817" s="147" t="s">
        <v>5063</v>
      </c>
      <c r="N817" s="147" t="s">
        <v>5064</v>
      </c>
      <c r="P817" s="168" t="s">
        <v>6790</v>
      </c>
      <c r="Q817" s="168"/>
      <c r="R817" s="147" t="s">
        <v>6769</v>
      </c>
      <c r="S817" s="161">
        <v>0</v>
      </c>
      <c r="T817" s="147" t="s">
        <v>7779</v>
      </c>
      <c r="U817" s="147" t="s">
        <v>7784</v>
      </c>
      <c r="V817" t="s">
        <v>158</v>
      </c>
    </row>
    <row r="818" spans="1:24" x14ac:dyDescent="0.25">
      <c r="A818" t="s">
        <v>8356</v>
      </c>
      <c r="B818" s="185"/>
      <c r="C818" s="8">
        <v>1096</v>
      </c>
      <c r="D818" s="11" t="s">
        <v>7861</v>
      </c>
      <c r="E818" s="11" t="s">
        <v>44</v>
      </c>
      <c r="F818" s="11" t="s">
        <v>80</v>
      </c>
      <c r="G818" s="11" t="s">
        <v>88</v>
      </c>
      <c r="H818" s="11" t="s">
        <v>7894</v>
      </c>
      <c r="I818" t="s">
        <v>3790</v>
      </c>
      <c r="J818" t="s">
        <v>6523</v>
      </c>
      <c r="M818" s="147" t="s">
        <v>5065</v>
      </c>
      <c r="N818" s="147" t="s">
        <v>5056</v>
      </c>
      <c r="P818" s="168" t="s">
        <v>6790</v>
      </c>
      <c r="Q818" s="168"/>
      <c r="R818" s="147" t="s">
        <v>6769</v>
      </c>
      <c r="S818" s="161">
        <v>0</v>
      </c>
      <c r="T818" s="147" t="s">
        <v>7779</v>
      </c>
      <c r="U818" s="147" t="s">
        <v>7784</v>
      </c>
      <c r="V818" t="s">
        <v>158</v>
      </c>
    </row>
    <row r="819" spans="1:24" x14ac:dyDescent="0.25">
      <c r="A819" t="s">
        <v>8356</v>
      </c>
      <c r="B819" s="185"/>
      <c r="C819" s="8">
        <v>1097</v>
      </c>
      <c r="D819" s="11" t="s">
        <v>7861</v>
      </c>
      <c r="E819" s="11" t="s">
        <v>44</v>
      </c>
      <c r="F819" s="11" t="s">
        <v>80</v>
      </c>
      <c r="G819" s="11" t="s">
        <v>88</v>
      </c>
      <c r="H819" s="11" t="s">
        <v>7894</v>
      </c>
      <c r="I819" s="26" t="s">
        <v>3791</v>
      </c>
      <c r="J819" s="26" t="s">
        <v>6543</v>
      </c>
      <c r="M819" s="147" t="s">
        <v>5066</v>
      </c>
      <c r="N819" s="147" t="s">
        <v>5067</v>
      </c>
      <c r="P819" s="168" t="s">
        <v>6790</v>
      </c>
      <c r="Q819" s="168"/>
      <c r="R819" s="147" t="s">
        <v>6769</v>
      </c>
      <c r="S819" s="161">
        <v>0</v>
      </c>
      <c r="T819" s="147" t="s">
        <v>7779</v>
      </c>
      <c r="U819" s="147" t="s">
        <v>7784</v>
      </c>
      <c r="V819" t="s">
        <v>158</v>
      </c>
    </row>
    <row r="820" spans="1:24" x14ac:dyDescent="0.25">
      <c r="A820" t="s">
        <v>8356</v>
      </c>
      <c r="B820" s="185"/>
      <c r="C820" s="8">
        <v>1098</v>
      </c>
      <c r="D820" s="11" t="s">
        <v>7861</v>
      </c>
      <c r="E820" s="11" t="s">
        <v>44</v>
      </c>
      <c r="F820" s="11" t="s">
        <v>80</v>
      </c>
      <c r="G820" s="11" t="s">
        <v>88</v>
      </c>
      <c r="H820" s="11" t="s">
        <v>7894</v>
      </c>
      <c r="I820" t="s">
        <v>3792</v>
      </c>
      <c r="J820" t="s">
        <v>6553</v>
      </c>
      <c r="M820" s="147" t="s">
        <v>5068</v>
      </c>
      <c r="N820" s="147" t="s">
        <v>5069</v>
      </c>
      <c r="P820" s="168" t="s">
        <v>6790</v>
      </c>
      <c r="Q820" s="168"/>
      <c r="R820" s="147" t="s">
        <v>6769</v>
      </c>
      <c r="S820" s="161">
        <v>0</v>
      </c>
      <c r="T820" s="147" t="s">
        <v>7779</v>
      </c>
      <c r="U820" s="147" t="s">
        <v>7784</v>
      </c>
      <c r="V820" t="s">
        <v>158</v>
      </c>
    </row>
    <row r="821" spans="1:24" x14ac:dyDescent="0.25">
      <c r="A821" t="s">
        <v>8356</v>
      </c>
      <c r="B821" s="185"/>
      <c r="C821" s="8">
        <v>1099</v>
      </c>
      <c r="D821" s="11" t="s">
        <v>7861</v>
      </c>
      <c r="E821" s="11" t="s">
        <v>44</v>
      </c>
      <c r="F821" s="11" t="s">
        <v>80</v>
      </c>
      <c r="G821" s="11" t="s">
        <v>88</v>
      </c>
      <c r="H821" s="11" t="s">
        <v>7894</v>
      </c>
      <c r="I821" t="s">
        <v>3793</v>
      </c>
      <c r="J821" t="s">
        <v>6550</v>
      </c>
      <c r="M821" s="147" t="s">
        <v>5070</v>
      </c>
      <c r="N821" s="147" t="s">
        <v>5071</v>
      </c>
      <c r="P821" s="168" t="s">
        <v>6790</v>
      </c>
      <c r="Q821" s="168"/>
      <c r="R821" s="147" t="s">
        <v>6769</v>
      </c>
      <c r="S821" s="161">
        <v>0</v>
      </c>
      <c r="T821" s="147" t="s">
        <v>7779</v>
      </c>
      <c r="U821" s="147" t="s">
        <v>7784</v>
      </c>
      <c r="V821" t="s">
        <v>158</v>
      </c>
    </row>
    <row r="822" spans="1:24" x14ac:dyDescent="0.25">
      <c r="A822" t="s">
        <v>8356</v>
      </c>
      <c r="B822" s="185"/>
      <c r="C822" s="8">
        <v>1100</v>
      </c>
      <c r="D822" s="11" t="s">
        <v>7861</v>
      </c>
      <c r="E822" s="11" t="s">
        <v>44</v>
      </c>
      <c r="F822" s="11" t="s">
        <v>80</v>
      </c>
      <c r="G822" s="11" t="s">
        <v>88</v>
      </c>
      <c r="H822" s="11" t="s">
        <v>7894</v>
      </c>
      <c r="I822" t="s">
        <v>3794</v>
      </c>
      <c r="J822" t="s">
        <v>6557</v>
      </c>
      <c r="M822" s="147" t="s">
        <v>5072</v>
      </c>
      <c r="N822" s="147" t="s">
        <v>5073</v>
      </c>
      <c r="P822" s="168" t="s">
        <v>6790</v>
      </c>
      <c r="Q822" s="168"/>
      <c r="R822" s="147" t="s">
        <v>6769</v>
      </c>
      <c r="S822" s="161">
        <v>0</v>
      </c>
      <c r="T822" s="147" t="s">
        <v>7779</v>
      </c>
      <c r="U822" s="147" t="s">
        <v>7784</v>
      </c>
      <c r="V822" t="s">
        <v>158</v>
      </c>
    </row>
    <row r="823" spans="1:24" x14ac:dyDescent="0.25">
      <c r="A823" t="s">
        <v>8356</v>
      </c>
      <c r="B823" s="185"/>
      <c r="C823" s="8">
        <v>1101</v>
      </c>
      <c r="D823" s="11" t="s">
        <v>7861</v>
      </c>
      <c r="E823" s="11" t="s">
        <v>44</v>
      </c>
      <c r="F823" s="11" t="s">
        <v>80</v>
      </c>
      <c r="G823" s="11" t="s">
        <v>88</v>
      </c>
      <c r="H823" s="11" t="s">
        <v>7894</v>
      </c>
      <c r="I823" t="s">
        <v>3795</v>
      </c>
      <c r="J823" t="s">
        <v>6497</v>
      </c>
      <c r="M823" s="147" t="s">
        <v>5074</v>
      </c>
      <c r="N823" s="147" t="s">
        <v>5075</v>
      </c>
      <c r="P823" s="168" t="s">
        <v>6790</v>
      </c>
      <c r="Q823" s="168"/>
      <c r="R823" s="147" t="s">
        <v>6769</v>
      </c>
      <c r="S823" s="161">
        <v>0</v>
      </c>
      <c r="T823" s="147" t="s">
        <v>7779</v>
      </c>
      <c r="U823" s="147" t="s">
        <v>7784</v>
      </c>
      <c r="V823" t="s">
        <v>158</v>
      </c>
    </row>
    <row r="824" spans="1:24" x14ac:dyDescent="0.25">
      <c r="A824" t="s">
        <v>8356</v>
      </c>
      <c r="B824" s="185"/>
      <c r="C824" s="8">
        <v>1102</v>
      </c>
      <c r="D824" s="11" t="s">
        <v>7861</v>
      </c>
      <c r="E824" s="11" t="s">
        <v>44</v>
      </c>
      <c r="F824" s="11" t="s">
        <v>80</v>
      </c>
      <c r="G824" s="11" t="s">
        <v>88</v>
      </c>
      <c r="H824" s="11" t="s">
        <v>7894</v>
      </c>
      <c r="I824" t="s">
        <v>3796</v>
      </c>
      <c r="J824" t="s">
        <v>6267</v>
      </c>
      <c r="M824" s="147" t="s">
        <v>5076</v>
      </c>
      <c r="N824" s="147" t="s">
        <v>5077</v>
      </c>
      <c r="P824" s="168" t="s">
        <v>6790</v>
      </c>
      <c r="Q824" s="168"/>
      <c r="R824" s="147" t="s">
        <v>6769</v>
      </c>
      <c r="S824" s="161">
        <v>0</v>
      </c>
      <c r="T824" s="147" t="s">
        <v>7779</v>
      </c>
      <c r="U824" s="147" t="s">
        <v>7784</v>
      </c>
      <c r="V824" t="s">
        <v>262</v>
      </c>
    </row>
    <row r="825" spans="1:24" x14ac:dyDescent="0.25">
      <c r="A825" t="s">
        <v>8356</v>
      </c>
      <c r="B825" s="185"/>
      <c r="C825" s="8">
        <v>1103</v>
      </c>
      <c r="D825" s="11" t="s">
        <v>7861</v>
      </c>
      <c r="E825" s="11" t="s">
        <v>44</v>
      </c>
      <c r="F825" s="11" t="s">
        <v>80</v>
      </c>
      <c r="G825" s="11" t="s">
        <v>88</v>
      </c>
      <c r="H825" s="11" t="s">
        <v>7894</v>
      </c>
      <c r="I825" t="s">
        <v>3797</v>
      </c>
      <c r="J825" t="s">
        <v>6498</v>
      </c>
      <c r="M825" s="147" t="s">
        <v>5078</v>
      </c>
      <c r="N825" s="147" t="s">
        <v>5079</v>
      </c>
      <c r="P825" s="168" t="s">
        <v>6790</v>
      </c>
      <c r="Q825" s="168"/>
      <c r="R825" s="147" t="s">
        <v>6769</v>
      </c>
      <c r="S825" s="161">
        <v>0</v>
      </c>
      <c r="T825" s="147" t="s">
        <v>7779</v>
      </c>
      <c r="U825" s="147" t="s">
        <v>7784</v>
      </c>
      <c r="V825" t="s">
        <v>262</v>
      </c>
    </row>
    <row r="826" spans="1:24" x14ac:dyDescent="0.25">
      <c r="A826" t="s">
        <v>8356</v>
      </c>
      <c r="B826" s="185"/>
      <c r="C826" s="8">
        <v>1104</v>
      </c>
      <c r="D826" s="11" t="s">
        <v>7861</v>
      </c>
      <c r="E826" s="11" t="s">
        <v>44</v>
      </c>
      <c r="F826" s="11" t="s">
        <v>80</v>
      </c>
      <c r="G826" s="11" t="s">
        <v>88</v>
      </c>
      <c r="H826" s="11" t="s">
        <v>7894</v>
      </c>
      <c r="I826" t="s">
        <v>3798</v>
      </c>
      <c r="J826" t="s">
        <v>6504</v>
      </c>
      <c r="M826" s="147" t="s">
        <v>5080</v>
      </c>
      <c r="N826" s="147" t="s">
        <v>5081</v>
      </c>
      <c r="P826" s="168" t="s">
        <v>6790</v>
      </c>
      <c r="Q826" s="168"/>
      <c r="R826" s="147" t="s">
        <v>6769</v>
      </c>
      <c r="S826" s="161">
        <v>0</v>
      </c>
      <c r="T826" s="147" t="s">
        <v>7779</v>
      </c>
      <c r="U826" s="147" t="s">
        <v>7784</v>
      </c>
      <c r="V826" t="s">
        <v>262</v>
      </c>
    </row>
    <row r="827" spans="1:24" x14ac:dyDescent="0.25">
      <c r="A827" t="s">
        <v>8356</v>
      </c>
      <c r="B827" s="185"/>
      <c r="C827" s="8">
        <v>1105</v>
      </c>
      <c r="D827" s="11" t="s">
        <v>7861</v>
      </c>
      <c r="E827" s="11" t="s">
        <v>44</v>
      </c>
      <c r="F827" s="11" t="s">
        <v>80</v>
      </c>
      <c r="G827" s="11" t="s">
        <v>88</v>
      </c>
      <c r="H827" s="11" t="s">
        <v>7894</v>
      </c>
      <c r="I827" t="s">
        <v>3799</v>
      </c>
      <c r="J827" t="s">
        <v>6503</v>
      </c>
      <c r="M827" s="147" t="s">
        <v>5082</v>
      </c>
      <c r="N827" s="147" t="s">
        <v>5083</v>
      </c>
      <c r="P827" s="168" t="s">
        <v>6790</v>
      </c>
      <c r="Q827" s="168"/>
      <c r="R827" s="147" t="s">
        <v>6769</v>
      </c>
      <c r="S827" s="161">
        <v>0</v>
      </c>
      <c r="T827" s="147" t="s">
        <v>7779</v>
      </c>
      <c r="U827" s="147" t="s">
        <v>7784</v>
      </c>
      <c r="V827" t="s">
        <v>262</v>
      </c>
    </row>
    <row r="828" spans="1:24" x14ac:dyDescent="0.25">
      <c r="A828" t="s">
        <v>8356</v>
      </c>
      <c r="B828" s="185"/>
      <c r="C828" s="8">
        <v>1106</v>
      </c>
      <c r="D828" s="11" t="s">
        <v>7861</v>
      </c>
      <c r="E828" s="11" t="s">
        <v>44</v>
      </c>
      <c r="F828" s="11" t="s">
        <v>80</v>
      </c>
      <c r="G828" s="11" t="s">
        <v>88</v>
      </c>
      <c r="H828" s="11" t="s">
        <v>7894</v>
      </c>
      <c r="I828" t="s">
        <v>3800</v>
      </c>
      <c r="J828" t="s">
        <v>6493</v>
      </c>
      <c r="M828" s="147" t="s">
        <v>5084</v>
      </c>
      <c r="N828" s="147" t="s">
        <v>5085</v>
      </c>
      <c r="P828" s="168" t="s">
        <v>6790</v>
      </c>
      <c r="Q828" s="168"/>
      <c r="R828" s="147" t="s">
        <v>6769</v>
      </c>
      <c r="S828" s="161">
        <v>0</v>
      </c>
      <c r="T828" s="147" t="s">
        <v>7779</v>
      </c>
      <c r="U828" s="147" t="s">
        <v>7784</v>
      </c>
      <c r="V828" t="s">
        <v>262</v>
      </c>
    </row>
    <row r="829" spans="1:24" x14ac:dyDescent="0.25">
      <c r="A829" t="s">
        <v>8356</v>
      </c>
      <c r="B829" s="185"/>
      <c r="C829" s="8">
        <v>1107</v>
      </c>
      <c r="D829" s="11" t="s">
        <v>7861</v>
      </c>
      <c r="E829" s="11" t="s">
        <v>44</v>
      </c>
      <c r="F829" s="11" t="s">
        <v>80</v>
      </c>
      <c r="G829" s="11" t="s">
        <v>88</v>
      </c>
      <c r="H829" s="11" t="s">
        <v>7894</v>
      </c>
      <c r="I829" t="s">
        <v>3801</v>
      </c>
      <c r="J829" t="s">
        <v>6522</v>
      </c>
      <c r="M829" s="147" t="s">
        <v>5086</v>
      </c>
      <c r="N829" s="147" t="s">
        <v>5087</v>
      </c>
      <c r="P829" s="168" t="s">
        <v>6790</v>
      </c>
      <c r="Q829" s="168"/>
      <c r="R829" s="147" t="s">
        <v>6769</v>
      </c>
      <c r="S829" s="161">
        <v>0</v>
      </c>
      <c r="T829" s="147" t="s">
        <v>7779</v>
      </c>
      <c r="U829" s="147" t="s">
        <v>7784</v>
      </c>
      <c r="V829" t="s">
        <v>262</v>
      </c>
    </row>
    <row r="830" spans="1:24" x14ac:dyDescent="0.25">
      <c r="A830" t="s">
        <v>8356</v>
      </c>
      <c r="B830" s="185"/>
      <c r="C830" s="8">
        <v>1108</v>
      </c>
      <c r="D830" s="11" t="s">
        <v>7861</v>
      </c>
      <c r="E830" s="11" t="s">
        <v>44</v>
      </c>
      <c r="F830" s="11" t="s">
        <v>80</v>
      </c>
      <c r="G830" s="11" t="s">
        <v>88</v>
      </c>
      <c r="H830" s="11" t="s">
        <v>7894</v>
      </c>
      <c r="I830" t="s">
        <v>3802</v>
      </c>
      <c r="J830" t="s">
        <v>6535</v>
      </c>
      <c r="M830" s="147" t="s">
        <v>5088</v>
      </c>
      <c r="N830" s="147" t="s">
        <v>5089</v>
      </c>
      <c r="P830" s="168" t="s">
        <v>6790</v>
      </c>
      <c r="Q830" s="168"/>
      <c r="R830" s="147" t="s">
        <v>6769</v>
      </c>
      <c r="S830" s="161">
        <v>0</v>
      </c>
      <c r="T830" s="147" t="s">
        <v>7779</v>
      </c>
      <c r="U830" s="147" t="s">
        <v>7784</v>
      </c>
      <c r="V830" t="s">
        <v>262</v>
      </c>
    </row>
    <row r="831" spans="1:24" x14ac:dyDescent="0.25">
      <c r="A831" s="26" t="s">
        <v>8356</v>
      </c>
      <c r="B831" s="297"/>
      <c r="C831" s="166">
        <v>1109</v>
      </c>
      <c r="D831" s="253" t="s">
        <v>7861</v>
      </c>
      <c r="E831" s="253" t="s">
        <v>44</v>
      </c>
      <c r="F831" s="253" t="s">
        <v>80</v>
      </c>
      <c r="G831" s="253" t="s">
        <v>88</v>
      </c>
      <c r="H831" s="253" t="s">
        <v>7894</v>
      </c>
      <c r="I831" s="26" t="s">
        <v>3803</v>
      </c>
      <c r="J831" s="26" t="s">
        <v>6494</v>
      </c>
      <c r="K831" s="26"/>
      <c r="L831" s="26"/>
      <c r="M831" s="156" t="s">
        <v>5090</v>
      </c>
      <c r="N831" s="156" t="s">
        <v>5091</v>
      </c>
      <c r="O831" s="26"/>
      <c r="P831" s="26" t="s">
        <v>6790</v>
      </c>
      <c r="Q831" s="26"/>
      <c r="R831" s="156" t="s">
        <v>6769</v>
      </c>
      <c r="S831" s="271">
        <v>0</v>
      </c>
      <c r="T831" s="156" t="s">
        <v>7779</v>
      </c>
      <c r="U831" s="156" t="s">
        <v>7784</v>
      </c>
      <c r="V831" s="26" t="s">
        <v>5693</v>
      </c>
      <c r="W831" s="26"/>
      <c r="X831" s="26"/>
    </row>
    <row r="832" spans="1:24" x14ac:dyDescent="0.25">
      <c r="A832" t="s">
        <v>8356</v>
      </c>
      <c r="B832" s="185"/>
      <c r="C832" s="8">
        <v>1110</v>
      </c>
      <c r="D832" s="11" t="s">
        <v>7861</v>
      </c>
      <c r="E832" s="11" t="s">
        <v>44</v>
      </c>
      <c r="F832" s="11" t="s">
        <v>80</v>
      </c>
      <c r="G832" s="11" t="s">
        <v>88</v>
      </c>
      <c r="H832" s="11" t="s">
        <v>7894</v>
      </c>
      <c r="I832" t="s">
        <v>3804</v>
      </c>
      <c r="J832" t="s">
        <v>6511</v>
      </c>
      <c r="M832" s="147" t="s">
        <v>5092</v>
      </c>
      <c r="N832" s="147" t="s">
        <v>5093</v>
      </c>
      <c r="P832" s="168" t="s">
        <v>6790</v>
      </c>
      <c r="Q832" s="168"/>
      <c r="R832" s="147" t="s">
        <v>6769</v>
      </c>
      <c r="S832" s="161">
        <v>0</v>
      </c>
      <c r="T832" s="147" t="s">
        <v>7779</v>
      </c>
      <c r="U832" s="147" t="s">
        <v>7784</v>
      </c>
      <c r="V832" t="s">
        <v>5693</v>
      </c>
    </row>
    <row r="833" spans="1:22" x14ac:dyDescent="0.25">
      <c r="A833" t="s">
        <v>8356</v>
      </c>
      <c r="B833" s="185"/>
      <c r="C833" s="8">
        <v>1111</v>
      </c>
      <c r="D833" s="11" t="s">
        <v>7861</v>
      </c>
      <c r="E833" s="11" t="s">
        <v>44</v>
      </c>
      <c r="F833" s="11" t="s">
        <v>80</v>
      </c>
      <c r="G833" s="11" t="s">
        <v>88</v>
      </c>
      <c r="H833" s="11" t="s">
        <v>7894</v>
      </c>
      <c r="I833" t="s">
        <v>3805</v>
      </c>
      <c r="J833" t="s">
        <v>6515</v>
      </c>
      <c r="M833" s="147" t="s">
        <v>5094</v>
      </c>
      <c r="N833" s="147" t="s">
        <v>5095</v>
      </c>
      <c r="P833" s="168" t="s">
        <v>6790</v>
      </c>
      <c r="Q833" s="168"/>
      <c r="R833" s="147" t="s">
        <v>6769</v>
      </c>
      <c r="S833" s="161">
        <v>0</v>
      </c>
      <c r="T833" s="147" t="s">
        <v>7779</v>
      </c>
      <c r="U833" s="147" t="s">
        <v>7784</v>
      </c>
      <c r="V833" t="s">
        <v>5693</v>
      </c>
    </row>
    <row r="834" spans="1:22" x14ac:dyDescent="0.25">
      <c r="A834" t="s">
        <v>8356</v>
      </c>
      <c r="B834" s="185"/>
      <c r="C834" s="8">
        <v>1112</v>
      </c>
      <c r="D834" s="11" t="s">
        <v>7861</v>
      </c>
      <c r="E834" s="11" t="s">
        <v>44</v>
      </c>
      <c r="F834" s="11" t="s">
        <v>80</v>
      </c>
      <c r="G834" s="11" t="s">
        <v>88</v>
      </c>
      <c r="H834" s="11" t="s">
        <v>7894</v>
      </c>
      <c r="I834" t="s">
        <v>3806</v>
      </c>
      <c r="J834" t="s">
        <v>6507</v>
      </c>
      <c r="M834" s="147" t="s">
        <v>5096</v>
      </c>
      <c r="N834" s="147" t="s">
        <v>5097</v>
      </c>
      <c r="P834" s="168" t="s">
        <v>6790</v>
      </c>
      <c r="Q834" s="168"/>
      <c r="R834" t="s">
        <v>6769</v>
      </c>
      <c r="S834" s="8">
        <v>0</v>
      </c>
      <c r="T834" t="s">
        <v>7779</v>
      </c>
      <c r="U834" t="s">
        <v>7784</v>
      </c>
      <c r="V834" t="s">
        <v>100</v>
      </c>
    </row>
    <row r="835" spans="1:22" x14ac:dyDescent="0.25">
      <c r="A835" t="s">
        <v>8356</v>
      </c>
      <c r="B835" s="185"/>
      <c r="C835" s="8">
        <v>1113</v>
      </c>
      <c r="D835" s="11" t="s">
        <v>7861</v>
      </c>
      <c r="E835" s="11" t="s">
        <v>44</v>
      </c>
      <c r="F835" s="11" t="s">
        <v>80</v>
      </c>
      <c r="G835" s="11" t="s">
        <v>88</v>
      </c>
      <c r="H835" s="11" t="s">
        <v>7894</v>
      </c>
      <c r="I835" t="s">
        <v>3807</v>
      </c>
      <c r="J835" t="s">
        <v>6510</v>
      </c>
      <c r="M835" s="147" t="s">
        <v>5098</v>
      </c>
      <c r="N835" s="147" t="s">
        <v>5099</v>
      </c>
      <c r="P835" s="168" t="s">
        <v>6790</v>
      </c>
      <c r="Q835" s="168"/>
      <c r="R835" t="s">
        <v>6769</v>
      </c>
      <c r="S835" s="8">
        <v>0</v>
      </c>
      <c r="T835" t="s">
        <v>7779</v>
      </c>
      <c r="U835" t="s">
        <v>7784</v>
      </c>
      <c r="V835" t="s">
        <v>100</v>
      </c>
    </row>
    <row r="836" spans="1:22" x14ac:dyDescent="0.25">
      <c r="A836" t="s">
        <v>8356</v>
      </c>
      <c r="B836" s="185"/>
      <c r="C836" s="8">
        <v>1114</v>
      </c>
      <c r="D836" s="11" t="s">
        <v>7861</v>
      </c>
      <c r="E836" s="11" t="s">
        <v>44</v>
      </c>
      <c r="F836" s="11" t="s">
        <v>80</v>
      </c>
      <c r="G836" s="11" t="s">
        <v>88</v>
      </c>
      <c r="H836" s="11" t="s">
        <v>7894</v>
      </c>
      <c r="I836" t="s">
        <v>3808</v>
      </c>
      <c r="J836" t="s">
        <v>6508</v>
      </c>
      <c r="M836" s="147" t="s">
        <v>5100</v>
      </c>
      <c r="N836" s="147" t="s">
        <v>5101</v>
      </c>
      <c r="P836" s="168" t="s">
        <v>6790</v>
      </c>
      <c r="Q836" s="168"/>
      <c r="R836" t="s">
        <v>6769</v>
      </c>
      <c r="S836" s="8">
        <v>0</v>
      </c>
      <c r="T836" t="s">
        <v>7779</v>
      </c>
      <c r="U836" t="s">
        <v>7784</v>
      </c>
      <c r="V836" t="s">
        <v>100</v>
      </c>
    </row>
    <row r="837" spans="1:22" x14ac:dyDescent="0.25">
      <c r="A837" t="s">
        <v>8356</v>
      </c>
      <c r="B837" s="185"/>
      <c r="C837" s="8">
        <v>1115</v>
      </c>
      <c r="D837" s="11" t="s">
        <v>7861</v>
      </c>
      <c r="E837" s="11" t="s">
        <v>44</v>
      </c>
      <c r="F837" s="11" t="s">
        <v>80</v>
      </c>
      <c r="G837" s="11" t="s">
        <v>88</v>
      </c>
      <c r="H837" s="11" t="s">
        <v>7894</v>
      </c>
      <c r="I837" t="s">
        <v>3809</v>
      </c>
      <c r="J837" t="s">
        <v>6509</v>
      </c>
      <c r="M837" s="147" t="s">
        <v>5102</v>
      </c>
      <c r="N837" s="147" t="s">
        <v>5103</v>
      </c>
      <c r="P837" s="168" t="s">
        <v>6790</v>
      </c>
      <c r="Q837" s="168"/>
      <c r="R837" t="s">
        <v>6769</v>
      </c>
      <c r="S837" s="8">
        <v>0</v>
      </c>
      <c r="T837" t="s">
        <v>7779</v>
      </c>
      <c r="U837" t="s">
        <v>7784</v>
      </c>
      <c r="V837" t="s">
        <v>100</v>
      </c>
    </row>
    <row r="838" spans="1:22" x14ac:dyDescent="0.25">
      <c r="A838" t="s">
        <v>8356</v>
      </c>
      <c r="B838" s="185"/>
      <c r="C838" s="8">
        <v>1116</v>
      </c>
      <c r="D838" s="11" t="s">
        <v>7861</v>
      </c>
      <c r="E838" s="11" t="s">
        <v>44</v>
      </c>
      <c r="F838" s="11" t="s">
        <v>80</v>
      </c>
      <c r="G838" s="11" t="s">
        <v>88</v>
      </c>
      <c r="H838" s="11" t="s">
        <v>7894</v>
      </c>
      <c r="I838" t="s">
        <v>3810</v>
      </c>
      <c r="J838" t="s">
        <v>6516</v>
      </c>
      <c r="M838" s="147" t="s">
        <v>5104</v>
      </c>
      <c r="N838" s="147" t="s">
        <v>5105</v>
      </c>
      <c r="P838" s="168" t="s">
        <v>6790</v>
      </c>
      <c r="Q838" s="168"/>
      <c r="R838" t="s">
        <v>6769</v>
      </c>
      <c r="S838" s="8">
        <v>0</v>
      </c>
      <c r="T838" t="s">
        <v>7779</v>
      </c>
      <c r="U838" t="s">
        <v>7784</v>
      </c>
      <c r="V838" t="s">
        <v>100</v>
      </c>
    </row>
    <row r="839" spans="1:22" x14ac:dyDescent="0.25">
      <c r="A839" t="s">
        <v>8356</v>
      </c>
      <c r="B839" s="185"/>
      <c r="C839" s="8">
        <v>1117</v>
      </c>
      <c r="D839" s="11" t="s">
        <v>7861</v>
      </c>
      <c r="E839" s="11" t="s">
        <v>44</v>
      </c>
      <c r="F839" s="11" t="s">
        <v>80</v>
      </c>
      <c r="G839" s="11" t="s">
        <v>88</v>
      </c>
      <c r="H839" s="11" t="s">
        <v>7894</v>
      </c>
      <c r="I839" t="s">
        <v>3811</v>
      </c>
      <c r="J839" t="s">
        <v>5107</v>
      </c>
      <c r="M839" s="147" t="s">
        <v>5106</v>
      </c>
      <c r="N839" s="147" t="s">
        <v>5107</v>
      </c>
      <c r="P839" s="168" t="s">
        <v>6790</v>
      </c>
      <c r="Q839" s="168"/>
      <c r="R839" s="147" t="s">
        <v>6769</v>
      </c>
      <c r="S839" s="161">
        <v>0</v>
      </c>
      <c r="T839" s="147" t="s">
        <v>7779</v>
      </c>
      <c r="U839" s="147" t="s">
        <v>7784</v>
      </c>
      <c r="V839" t="s">
        <v>5700</v>
      </c>
    </row>
    <row r="840" spans="1:22" x14ac:dyDescent="0.25">
      <c r="A840" t="s">
        <v>8356</v>
      </c>
      <c r="B840" s="185"/>
      <c r="C840" s="8">
        <v>1118</v>
      </c>
      <c r="D840" s="11" t="s">
        <v>7861</v>
      </c>
      <c r="E840" s="11" t="s">
        <v>44</v>
      </c>
      <c r="F840" s="11" t="s">
        <v>80</v>
      </c>
      <c r="G840" s="11" t="s">
        <v>88</v>
      </c>
      <c r="H840" s="11" t="s">
        <v>7894</v>
      </c>
      <c r="I840" t="s">
        <v>3812</v>
      </c>
      <c r="J840" t="s">
        <v>6529</v>
      </c>
      <c r="M840" s="147" t="s">
        <v>5108</v>
      </c>
      <c r="N840" s="147" t="s">
        <v>5109</v>
      </c>
      <c r="P840" s="168" t="s">
        <v>6790</v>
      </c>
      <c r="Q840" s="168"/>
      <c r="R840" s="147" t="s">
        <v>6769</v>
      </c>
      <c r="S840" s="161">
        <v>0</v>
      </c>
      <c r="T840" s="147" t="s">
        <v>7779</v>
      </c>
      <c r="U840" s="147" t="s">
        <v>7784</v>
      </c>
      <c r="V840" t="s">
        <v>5700</v>
      </c>
    </row>
    <row r="841" spans="1:22" x14ac:dyDescent="0.25">
      <c r="A841" t="s">
        <v>8356</v>
      </c>
      <c r="B841" s="185"/>
      <c r="C841" s="8">
        <v>1119</v>
      </c>
      <c r="D841" s="11" t="s">
        <v>7861</v>
      </c>
      <c r="E841" s="11" t="s">
        <v>44</v>
      </c>
      <c r="F841" s="11" t="s">
        <v>80</v>
      </c>
      <c r="G841" s="11" t="s">
        <v>88</v>
      </c>
      <c r="H841" s="11" t="s">
        <v>7894</v>
      </c>
      <c r="I841" t="s">
        <v>3813</v>
      </c>
      <c r="J841" t="s">
        <v>5111</v>
      </c>
      <c r="M841" s="147" t="s">
        <v>5110</v>
      </c>
      <c r="N841" s="147" t="s">
        <v>5111</v>
      </c>
      <c r="P841" s="168" t="s">
        <v>6790</v>
      </c>
      <c r="Q841" s="168"/>
      <c r="R841" s="147" t="s">
        <v>6769</v>
      </c>
      <c r="S841" s="161">
        <v>0</v>
      </c>
      <c r="T841" s="147" t="s">
        <v>7779</v>
      </c>
      <c r="U841" s="147" t="s">
        <v>7784</v>
      </c>
      <c r="V841" t="s">
        <v>5700</v>
      </c>
    </row>
    <row r="842" spans="1:22" x14ac:dyDescent="0.25">
      <c r="A842" t="s">
        <v>8356</v>
      </c>
      <c r="B842" s="185"/>
      <c r="C842" s="8">
        <v>1120</v>
      </c>
      <c r="D842" s="11" t="s">
        <v>7861</v>
      </c>
      <c r="E842" s="11" t="s">
        <v>44</v>
      </c>
      <c r="F842" s="11" t="s">
        <v>80</v>
      </c>
      <c r="G842" s="11" t="s">
        <v>88</v>
      </c>
      <c r="H842" s="11" t="s">
        <v>7894</v>
      </c>
      <c r="I842" t="s">
        <v>3814</v>
      </c>
      <c r="J842" t="s">
        <v>5113</v>
      </c>
      <c r="M842" s="147" t="s">
        <v>5112</v>
      </c>
      <c r="N842" s="147" t="s">
        <v>5113</v>
      </c>
      <c r="P842" s="168" t="s">
        <v>6790</v>
      </c>
      <c r="Q842" s="168"/>
      <c r="R842" s="147" t="s">
        <v>6769</v>
      </c>
      <c r="S842" s="161">
        <v>0</v>
      </c>
      <c r="T842" s="147" t="s">
        <v>7779</v>
      </c>
      <c r="U842" s="147" t="s">
        <v>7784</v>
      </c>
      <c r="V842" t="s">
        <v>157</v>
      </c>
    </row>
    <row r="843" spans="1:22" x14ac:dyDescent="0.25">
      <c r="A843" t="s">
        <v>8356</v>
      </c>
      <c r="B843" s="185"/>
      <c r="C843" s="8">
        <v>1121</v>
      </c>
      <c r="D843" s="11" t="s">
        <v>7861</v>
      </c>
      <c r="E843" s="11" t="s">
        <v>44</v>
      </c>
      <c r="F843" s="11" t="s">
        <v>80</v>
      </c>
      <c r="G843" s="11" t="s">
        <v>88</v>
      </c>
      <c r="H843" s="11" t="s">
        <v>7894</v>
      </c>
      <c r="I843" t="s">
        <v>3815</v>
      </c>
      <c r="J843" t="s">
        <v>6517</v>
      </c>
      <c r="M843" s="147" t="s">
        <v>5114</v>
      </c>
      <c r="N843" s="147" t="s">
        <v>5115</v>
      </c>
      <c r="P843" s="168" t="s">
        <v>6790</v>
      </c>
      <c r="Q843" s="168"/>
      <c r="R843" s="147" t="s">
        <v>6769</v>
      </c>
      <c r="S843" s="161">
        <v>0</v>
      </c>
      <c r="T843" s="147" t="s">
        <v>7779</v>
      </c>
      <c r="U843" s="147" t="s">
        <v>7784</v>
      </c>
      <c r="V843" t="s">
        <v>157</v>
      </c>
    </row>
    <row r="844" spans="1:22" x14ac:dyDescent="0.25">
      <c r="A844" t="s">
        <v>8356</v>
      </c>
      <c r="B844" s="185"/>
      <c r="C844" s="8">
        <v>1122</v>
      </c>
      <c r="D844" s="11" t="s">
        <v>7862</v>
      </c>
      <c r="E844" s="11" t="s">
        <v>44</v>
      </c>
      <c r="F844" s="11" t="s">
        <v>80</v>
      </c>
      <c r="G844" s="11" t="s">
        <v>88</v>
      </c>
      <c r="H844" s="11" t="s">
        <v>7895</v>
      </c>
      <c r="I844" t="s">
        <v>3816</v>
      </c>
      <c r="J844" t="s">
        <v>6268</v>
      </c>
      <c r="M844" s="147" t="s">
        <v>5116</v>
      </c>
      <c r="N844" s="147" t="s">
        <v>5117</v>
      </c>
      <c r="P844" s="168" t="s">
        <v>6790</v>
      </c>
      <c r="Q844" s="168"/>
      <c r="R844" s="147" t="s">
        <v>6769</v>
      </c>
      <c r="S844" s="161">
        <v>0</v>
      </c>
      <c r="T844" s="147" t="s">
        <v>7779</v>
      </c>
      <c r="U844" s="147" t="s">
        <v>7784</v>
      </c>
      <c r="V844" t="s">
        <v>195</v>
      </c>
    </row>
    <row r="845" spans="1:22" x14ac:dyDescent="0.25">
      <c r="A845" t="s">
        <v>8356</v>
      </c>
      <c r="B845" s="185"/>
      <c r="C845" s="8">
        <v>1123</v>
      </c>
      <c r="D845" s="11" t="s">
        <v>7862</v>
      </c>
      <c r="E845" s="11" t="s">
        <v>44</v>
      </c>
      <c r="F845" s="11" t="s">
        <v>80</v>
      </c>
      <c r="G845" s="11" t="s">
        <v>88</v>
      </c>
      <c r="H845" s="11" t="s">
        <v>7895</v>
      </c>
      <c r="I845" t="s">
        <v>3817</v>
      </c>
      <c r="J845" t="s">
        <v>6545</v>
      </c>
      <c r="M845" s="147" t="s">
        <v>5118</v>
      </c>
      <c r="N845" s="147" t="s">
        <v>5119</v>
      </c>
      <c r="P845" s="168" t="s">
        <v>6790</v>
      </c>
      <c r="Q845" s="168"/>
      <c r="R845" s="147" t="s">
        <v>6769</v>
      </c>
      <c r="S845" s="161">
        <v>0</v>
      </c>
      <c r="T845" s="147" t="s">
        <v>7779</v>
      </c>
      <c r="U845" s="147" t="s">
        <v>7784</v>
      </c>
      <c r="V845" t="s">
        <v>195</v>
      </c>
    </row>
    <row r="846" spans="1:22" x14ac:dyDescent="0.25">
      <c r="A846" t="s">
        <v>8356</v>
      </c>
      <c r="B846" s="185"/>
      <c r="C846" s="8">
        <v>1124</v>
      </c>
      <c r="D846" s="11" t="s">
        <v>7862</v>
      </c>
      <c r="E846" s="11" t="s">
        <v>44</v>
      </c>
      <c r="F846" s="11" t="s">
        <v>80</v>
      </c>
      <c r="G846" s="11" t="s">
        <v>88</v>
      </c>
      <c r="H846" s="11" t="s">
        <v>7895</v>
      </c>
      <c r="I846" t="s">
        <v>3818</v>
      </c>
      <c r="J846" t="s">
        <v>6501</v>
      </c>
      <c r="M846" s="147" t="s">
        <v>5120</v>
      </c>
      <c r="N846" s="147" t="s">
        <v>5121</v>
      </c>
      <c r="P846" s="168" t="s">
        <v>6790</v>
      </c>
      <c r="Q846" s="168"/>
      <c r="R846" s="147" t="s">
        <v>6769</v>
      </c>
      <c r="S846" s="161">
        <v>0</v>
      </c>
      <c r="T846" s="147" t="s">
        <v>7779</v>
      </c>
      <c r="U846" s="147" t="s">
        <v>7784</v>
      </c>
      <c r="V846" t="s">
        <v>195</v>
      </c>
    </row>
    <row r="847" spans="1:22" x14ac:dyDescent="0.25">
      <c r="A847" t="s">
        <v>8356</v>
      </c>
      <c r="B847" s="185"/>
      <c r="C847" s="8">
        <v>1125</v>
      </c>
      <c r="D847" s="11" t="s">
        <v>7862</v>
      </c>
      <c r="E847" s="11" t="s">
        <v>44</v>
      </c>
      <c r="F847" s="11" t="s">
        <v>80</v>
      </c>
      <c r="G847" s="11" t="s">
        <v>88</v>
      </c>
      <c r="H847" s="11" t="s">
        <v>7895</v>
      </c>
      <c r="I847" t="s">
        <v>3819</v>
      </c>
      <c r="J847" t="s">
        <v>6506</v>
      </c>
      <c r="M847" s="147" t="s">
        <v>5122</v>
      </c>
      <c r="N847" s="147" t="s">
        <v>5123</v>
      </c>
      <c r="P847" s="168" t="s">
        <v>6790</v>
      </c>
      <c r="Q847" s="168"/>
      <c r="R847" s="147" t="s">
        <v>6769</v>
      </c>
      <c r="S847" s="161">
        <v>0</v>
      </c>
      <c r="T847" s="147" t="s">
        <v>7779</v>
      </c>
      <c r="U847" s="147" t="s">
        <v>7784</v>
      </c>
      <c r="V847" t="s">
        <v>195</v>
      </c>
    </row>
    <row r="848" spans="1:22" x14ac:dyDescent="0.25">
      <c r="A848" t="s">
        <v>8356</v>
      </c>
      <c r="B848" s="185"/>
      <c r="C848" s="8">
        <v>1126</v>
      </c>
      <c r="D848" s="11" t="s">
        <v>7862</v>
      </c>
      <c r="E848" s="11" t="s">
        <v>44</v>
      </c>
      <c r="F848" s="11" t="s">
        <v>80</v>
      </c>
      <c r="G848" s="11" t="s">
        <v>88</v>
      </c>
      <c r="H848" s="11" t="s">
        <v>7895</v>
      </c>
      <c r="I848" t="s">
        <v>3820</v>
      </c>
      <c r="J848" t="s">
        <v>6521</v>
      </c>
      <c r="M848" s="147" t="s">
        <v>5124</v>
      </c>
      <c r="N848" s="147" t="s">
        <v>5125</v>
      </c>
      <c r="P848" s="168" t="s">
        <v>6790</v>
      </c>
      <c r="Q848" s="168"/>
      <c r="R848" s="147" t="s">
        <v>6769</v>
      </c>
      <c r="S848" s="161">
        <v>0</v>
      </c>
      <c r="T848" s="147" t="s">
        <v>7779</v>
      </c>
      <c r="U848" s="147" t="s">
        <v>7784</v>
      </c>
      <c r="V848" t="s">
        <v>195</v>
      </c>
    </row>
    <row r="849" spans="1:22" x14ac:dyDescent="0.25">
      <c r="A849" t="s">
        <v>8356</v>
      </c>
      <c r="B849" s="185"/>
      <c r="C849" s="8">
        <v>1127</v>
      </c>
      <c r="D849" s="11" t="s">
        <v>7862</v>
      </c>
      <c r="E849" s="11" t="s">
        <v>44</v>
      </c>
      <c r="F849" s="11" t="s">
        <v>80</v>
      </c>
      <c r="G849" s="11" t="s">
        <v>88</v>
      </c>
      <c r="H849" s="11" t="s">
        <v>7895</v>
      </c>
      <c r="I849" t="s">
        <v>3821</v>
      </c>
      <c r="J849" t="s">
        <v>6271</v>
      </c>
      <c r="M849" s="147" t="s">
        <v>5126</v>
      </c>
      <c r="N849" s="147" t="s">
        <v>5127</v>
      </c>
      <c r="P849" s="168" t="s">
        <v>6790</v>
      </c>
      <c r="Q849" s="168"/>
      <c r="R849" s="147" t="s">
        <v>6769</v>
      </c>
      <c r="S849" s="161">
        <v>0</v>
      </c>
      <c r="T849" s="147" t="s">
        <v>7779</v>
      </c>
      <c r="U849" s="147" t="s">
        <v>7784</v>
      </c>
      <c r="V849" t="s">
        <v>195</v>
      </c>
    </row>
    <row r="850" spans="1:22" x14ac:dyDescent="0.25">
      <c r="A850" t="s">
        <v>8356</v>
      </c>
      <c r="B850" s="185"/>
      <c r="C850" s="8">
        <v>1128</v>
      </c>
      <c r="D850" s="11" t="s">
        <v>7862</v>
      </c>
      <c r="E850" s="11" t="s">
        <v>44</v>
      </c>
      <c r="F850" s="11" t="s">
        <v>80</v>
      </c>
      <c r="G850" s="11" t="s">
        <v>88</v>
      </c>
      <c r="H850" s="11" t="s">
        <v>7895</v>
      </c>
      <c r="I850" t="s">
        <v>3822</v>
      </c>
      <c r="J850" t="s">
        <v>6533</v>
      </c>
      <c r="M850" s="147" t="s">
        <v>5128</v>
      </c>
      <c r="N850" s="147" t="s">
        <v>5129</v>
      </c>
      <c r="P850" s="168" t="s">
        <v>6790</v>
      </c>
      <c r="Q850" s="168"/>
      <c r="R850" s="147" t="s">
        <v>6769</v>
      </c>
      <c r="S850" s="161">
        <v>0</v>
      </c>
      <c r="T850" s="147" t="s">
        <v>7779</v>
      </c>
      <c r="U850" s="147" t="s">
        <v>7784</v>
      </c>
      <c r="V850" t="s">
        <v>195</v>
      </c>
    </row>
    <row r="851" spans="1:22" x14ac:dyDescent="0.25">
      <c r="A851" t="s">
        <v>8356</v>
      </c>
      <c r="B851" s="185"/>
      <c r="C851" s="8">
        <v>1129</v>
      </c>
      <c r="D851" s="11" t="s">
        <v>7862</v>
      </c>
      <c r="E851" s="11" t="s">
        <v>44</v>
      </c>
      <c r="F851" s="11" t="s">
        <v>80</v>
      </c>
      <c r="G851" s="11" t="s">
        <v>88</v>
      </c>
      <c r="H851" s="11" t="s">
        <v>7895</v>
      </c>
      <c r="I851" t="s">
        <v>3823</v>
      </c>
      <c r="J851" t="s">
        <v>6272</v>
      </c>
      <c r="M851" s="147" t="s">
        <v>5130</v>
      </c>
      <c r="N851" s="147" t="s">
        <v>5131</v>
      </c>
      <c r="P851" s="168" t="s">
        <v>6790</v>
      </c>
      <c r="Q851" s="168"/>
      <c r="R851" s="147" t="s">
        <v>6769</v>
      </c>
      <c r="S851" s="161">
        <v>0</v>
      </c>
      <c r="T851" s="147" t="s">
        <v>7779</v>
      </c>
      <c r="U851" s="147" t="s">
        <v>7784</v>
      </c>
      <c r="V851" t="s">
        <v>195</v>
      </c>
    </row>
    <row r="852" spans="1:22" x14ac:dyDescent="0.25">
      <c r="A852" t="s">
        <v>8356</v>
      </c>
      <c r="B852" s="185"/>
      <c r="C852" s="8">
        <v>1130</v>
      </c>
      <c r="D852" s="11" t="s">
        <v>7862</v>
      </c>
      <c r="E852" s="11" t="s">
        <v>44</v>
      </c>
      <c r="F852" s="11" t="s">
        <v>80</v>
      </c>
      <c r="G852" s="11" t="s">
        <v>88</v>
      </c>
      <c r="H852" s="11" t="s">
        <v>7895</v>
      </c>
      <c r="I852" t="s">
        <v>3824</v>
      </c>
      <c r="J852" t="s">
        <v>6537</v>
      </c>
      <c r="M852" s="147" t="s">
        <v>5132</v>
      </c>
      <c r="N852" s="147" t="s">
        <v>5133</v>
      </c>
      <c r="P852" s="168" t="s">
        <v>6790</v>
      </c>
      <c r="Q852" s="168"/>
      <c r="R852" s="147" t="s">
        <v>6769</v>
      </c>
      <c r="S852" s="161">
        <v>0</v>
      </c>
      <c r="T852" s="147" t="s">
        <v>7779</v>
      </c>
      <c r="U852" s="147" t="s">
        <v>7784</v>
      </c>
      <c r="V852" t="s">
        <v>195</v>
      </c>
    </row>
    <row r="853" spans="1:22" x14ac:dyDescent="0.25">
      <c r="A853" t="s">
        <v>8356</v>
      </c>
      <c r="B853" s="185"/>
      <c r="C853" s="8">
        <v>1131</v>
      </c>
      <c r="D853" s="11" t="s">
        <v>7862</v>
      </c>
      <c r="E853" s="11" t="s">
        <v>44</v>
      </c>
      <c r="F853" s="11" t="s">
        <v>80</v>
      </c>
      <c r="G853" s="11" t="s">
        <v>88</v>
      </c>
      <c r="H853" s="11" t="s">
        <v>7895</v>
      </c>
      <c r="I853" t="s">
        <v>3825</v>
      </c>
      <c r="J853" t="s">
        <v>6552</v>
      </c>
      <c r="M853" s="147" t="s">
        <v>5134</v>
      </c>
      <c r="N853" s="147" t="s">
        <v>5135</v>
      </c>
      <c r="P853" s="168" t="s">
        <v>6790</v>
      </c>
      <c r="Q853" s="168"/>
      <c r="R853" s="147" t="s">
        <v>6769</v>
      </c>
      <c r="S853" s="161">
        <v>0</v>
      </c>
      <c r="T853" s="147" t="s">
        <v>7779</v>
      </c>
      <c r="U853" s="147" t="s">
        <v>7784</v>
      </c>
      <c r="V853" t="s">
        <v>195</v>
      </c>
    </row>
    <row r="854" spans="1:22" x14ac:dyDescent="0.25">
      <c r="A854" t="s">
        <v>8356</v>
      </c>
      <c r="B854" s="185"/>
      <c r="C854" s="8">
        <v>1132</v>
      </c>
      <c r="D854" s="11" t="s">
        <v>7862</v>
      </c>
      <c r="E854" s="11" t="s">
        <v>44</v>
      </c>
      <c r="F854" s="11" t="s">
        <v>80</v>
      </c>
      <c r="G854" s="11" t="s">
        <v>88</v>
      </c>
      <c r="H854" s="11" t="s">
        <v>7895</v>
      </c>
      <c r="I854" t="s">
        <v>3826</v>
      </c>
      <c r="J854" t="s">
        <v>6556</v>
      </c>
      <c r="M854" s="147" t="s">
        <v>5136</v>
      </c>
      <c r="N854" s="147" t="s">
        <v>5137</v>
      </c>
      <c r="P854" s="168" t="s">
        <v>6790</v>
      </c>
      <c r="Q854" s="168"/>
      <c r="R854" s="147" t="s">
        <v>6769</v>
      </c>
      <c r="S854" s="161">
        <v>0</v>
      </c>
      <c r="T854" s="147" t="s">
        <v>7779</v>
      </c>
      <c r="U854" s="147" t="s">
        <v>7784</v>
      </c>
      <c r="V854" t="s">
        <v>195</v>
      </c>
    </row>
    <row r="855" spans="1:22" x14ac:dyDescent="0.25">
      <c r="A855" t="s">
        <v>8356</v>
      </c>
      <c r="B855" s="185"/>
      <c r="C855" s="8">
        <v>1133</v>
      </c>
      <c r="D855" s="11" t="s">
        <v>7862</v>
      </c>
      <c r="E855" s="11" t="s">
        <v>44</v>
      </c>
      <c r="F855" s="11" t="s">
        <v>80</v>
      </c>
      <c r="G855" s="11" t="s">
        <v>88</v>
      </c>
      <c r="H855" s="11" t="s">
        <v>7895</v>
      </c>
      <c r="I855" t="s">
        <v>3827</v>
      </c>
      <c r="J855" t="s">
        <v>6566</v>
      </c>
      <c r="M855" s="147" t="s">
        <v>5138</v>
      </c>
      <c r="N855" s="147" t="s">
        <v>5139</v>
      </c>
      <c r="P855" s="168" t="s">
        <v>6790</v>
      </c>
      <c r="Q855" s="168"/>
      <c r="R855" s="147" t="s">
        <v>6769</v>
      </c>
      <c r="S855" s="161">
        <v>0</v>
      </c>
      <c r="T855" s="147" t="s">
        <v>7779</v>
      </c>
      <c r="U855" s="147" t="s">
        <v>7784</v>
      </c>
      <c r="V855" t="s">
        <v>235</v>
      </c>
    </row>
    <row r="856" spans="1:22" x14ac:dyDescent="0.25">
      <c r="A856" t="s">
        <v>8356</v>
      </c>
      <c r="B856" s="185"/>
      <c r="C856" s="8">
        <v>1134</v>
      </c>
      <c r="D856" s="11" t="s">
        <v>7862</v>
      </c>
      <c r="E856" s="11" t="s">
        <v>44</v>
      </c>
      <c r="F856" s="11" t="s">
        <v>80</v>
      </c>
      <c r="G856" s="11" t="s">
        <v>88</v>
      </c>
      <c r="H856" s="11" t="s">
        <v>7895</v>
      </c>
      <c r="I856" t="s">
        <v>3828</v>
      </c>
      <c r="J856" t="s">
        <v>6526</v>
      </c>
      <c r="M856" s="147" t="s">
        <v>5140</v>
      </c>
      <c r="N856" s="147" t="s">
        <v>5141</v>
      </c>
      <c r="P856" s="168" t="s">
        <v>6790</v>
      </c>
      <c r="Q856" s="168"/>
      <c r="R856" s="147" t="s">
        <v>6769</v>
      </c>
      <c r="S856" s="161">
        <v>0</v>
      </c>
      <c r="T856" s="147" t="s">
        <v>7779</v>
      </c>
      <c r="U856" s="147" t="s">
        <v>7784</v>
      </c>
      <c r="V856" t="s">
        <v>5672</v>
      </c>
    </row>
    <row r="857" spans="1:22" x14ac:dyDescent="0.25">
      <c r="A857" t="s">
        <v>8356</v>
      </c>
      <c r="B857" s="185"/>
      <c r="C857" s="8">
        <v>1135</v>
      </c>
      <c r="D857" s="11" t="s">
        <v>7862</v>
      </c>
      <c r="E857" s="11" t="s">
        <v>44</v>
      </c>
      <c r="F857" s="11" t="s">
        <v>80</v>
      </c>
      <c r="G857" s="11" t="s">
        <v>88</v>
      </c>
      <c r="H857" s="11" t="s">
        <v>7895</v>
      </c>
      <c r="I857" t="s">
        <v>3829</v>
      </c>
      <c r="J857" t="s">
        <v>6492</v>
      </c>
      <c r="M857" s="147" t="s">
        <v>5142</v>
      </c>
      <c r="N857" s="147" t="s">
        <v>5143</v>
      </c>
      <c r="P857" s="168" t="s">
        <v>6790</v>
      </c>
      <c r="Q857" s="168"/>
      <c r="R857" s="147" t="s">
        <v>6769</v>
      </c>
      <c r="S857" s="161">
        <v>0</v>
      </c>
      <c r="T857" s="147" t="s">
        <v>7779</v>
      </c>
      <c r="U857" s="147" t="s">
        <v>7784</v>
      </c>
      <c r="V857" t="s">
        <v>262</v>
      </c>
    </row>
    <row r="858" spans="1:22" x14ac:dyDescent="0.25">
      <c r="A858" t="s">
        <v>8356</v>
      </c>
      <c r="B858" s="185"/>
      <c r="C858" s="8">
        <v>1136</v>
      </c>
      <c r="D858" s="11" t="s">
        <v>7862</v>
      </c>
      <c r="E858" s="11" t="s">
        <v>44</v>
      </c>
      <c r="F858" s="11" t="s">
        <v>80</v>
      </c>
      <c r="G858" s="11" t="s">
        <v>88</v>
      </c>
      <c r="H858" s="11" t="s">
        <v>7895</v>
      </c>
      <c r="I858" s="26" t="s">
        <v>3830</v>
      </c>
      <c r="J858" t="s">
        <v>6540</v>
      </c>
      <c r="M858" s="147" t="s">
        <v>5144</v>
      </c>
      <c r="N858" s="147" t="s">
        <v>5145</v>
      </c>
      <c r="P858" s="168" t="s">
        <v>6790</v>
      </c>
      <c r="Q858" s="168"/>
      <c r="R858" s="147" t="s">
        <v>6769</v>
      </c>
      <c r="S858" s="161">
        <v>0</v>
      </c>
      <c r="T858" s="147" t="s">
        <v>7779</v>
      </c>
      <c r="U858" s="147" t="s">
        <v>7784</v>
      </c>
      <c r="V858" t="s">
        <v>262</v>
      </c>
    </row>
    <row r="859" spans="1:22" x14ac:dyDescent="0.25">
      <c r="A859" t="s">
        <v>8356</v>
      </c>
      <c r="B859" s="185"/>
      <c r="C859" s="8">
        <v>1137</v>
      </c>
      <c r="D859" s="11" t="s">
        <v>7862</v>
      </c>
      <c r="E859" s="11" t="s">
        <v>44</v>
      </c>
      <c r="F859" s="11" t="s">
        <v>80</v>
      </c>
      <c r="G859" s="11" t="s">
        <v>88</v>
      </c>
      <c r="H859" s="11" t="s">
        <v>7895</v>
      </c>
      <c r="I859" t="s">
        <v>3831</v>
      </c>
      <c r="J859" t="s">
        <v>6500</v>
      </c>
      <c r="M859" s="147" t="s">
        <v>5146</v>
      </c>
      <c r="N859" s="147" t="s">
        <v>5147</v>
      </c>
      <c r="P859" s="168" t="s">
        <v>6790</v>
      </c>
      <c r="Q859" s="168"/>
      <c r="R859" s="147" t="s">
        <v>6769</v>
      </c>
      <c r="S859" s="161">
        <v>0</v>
      </c>
      <c r="T859" s="147" t="s">
        <v>7779</v>
      </c>
      <c r="U859" s="147" t="s">
        <v>7784</v>
      </c>
      <c r="V859" t="s">
        <v>262</v>
      </c>
    </row>
    <row r="860" spans="1:22" x14ac:dyDescent="0.25">
      <c r="A860" t="s">
        <v>8356</v>
      </c>
      <c r="B860" s="185"/>
      <c r="C860" s="8">
        <v>1138</v>
      </c>
      <c r="D860" s="11" t="s">
        <v>7862</v>
      </c>
      <c r="E860" s="11" t="s">
        <v>44</v>
      </c>
      <c r="F860" s="11" t="s">
        <v>80</v>
      </c>
      <c r="G860" s="11" t="s">
        <v>88</v>
      </c>
      <c r="H860" s="11" t="s">
        <v>7895</v>
      </c>
      <c r="I860" t="s">
        <v>3832</v>
      </c>
      <c r="J860" t="s">
        <v>6505</v>
      </c>
      <c r="M860" s="147" t="s">
        <v>5148</v>
      </c>
      <c r="N860" s="147" t="s">
        <v>5149</v>
      </c>
      <c r="P860" s="168" t="s">
        <v>6790</v>
      </c>
      <c r="Q860" s="168"/>
      <c r="R860" s="147" t="s">
        <v>6769</v>
      </c>
      <c r="S860" s="161">
        <v>0</v>
      </c>
      <c r="T860" s="147" t="s">
        <v>7779</v>
      </c>
      <c r="U860" s="147" t="s">
        <v>7784</v>
      </c>
      <c r="V860" t="s">
        <v>262</v>
      </c>
    </row>
    <row r="861" spans="1:22" x14ac:dyDescent="0.25">
      <c r="A861" t="s">
        <v>8356</v>
      </c>
      <c r="B861" s="185"/>
      <c r="C861" s="8">
        <v>1139</v>
      </c>
      <c r="D861" s="11" t="s">
        <v>7862</v>
      </c>
      <c r="E861" s="11" t="s">
        <v>44</v>
      </c>
      <c r="F861" s="11" t="s">
        <v>80</v>
      </c>
      <c r="G861" s="11" t="s">
        <v>88</v>
      </c>
      <c r="H861" s="11" t="s">
        <v>7895</v>
      </c>
      <c r="I861" t="s">
        <v>3833</v>
      </c>
      <c r="J861" t="s">
        <v>6520</v>
      </c>
      <c r="M861" s="147" t="s">
        <v>5150</v>
      </c>
      <c r="N861" s="147" t="s">
        <v>5151</v>
      </c>
      <c r="P861" s="168" t="s">
        <v>6790</v>
      </c>
      <c r="Q861" s="168"/>
      <c r="R861" s="147" t="s">
        <v>6769</v>
      </c>
      <c r="S861" s="161">
        <v>0</v>
      </c>
      <c r="T861" s="147" t="s">
        <v>7779</v>
      </c>
      <c r="U861" s="147" t="s">
        <v>7784</v>
      </c>
      <c r="V861" t="s">
        <v>262</v>
      </c>
    </row>
    <row r="862" spans="1:22" x14ac:dyDescent="0.25">
      <c r="A862" t="s">
        <v>8356</v>
      </c>
      <c r="B862" s="185"/>
      <c r="C862" s="8">
        <v>1140</v>
      </c>
      <c r="D862" s="11" t="s">
        <v>7862</v>
      </c>
      <c r="E862" s="11" t="s">
        <v>44</v>
      </c>
      <c r="F862" s="11" t="s">
        <v>80</v>
      </c>
      <c r="G862" s="11" t="s">
        <v>88</v>
      </c>
      <c r="H862" s="11" t="s">
        <v>7895</v>
      </c>
      <c r="I862" s="26" t="s">
        <v>3834</v>
      </c>
      <c r="J862" t="s">
        <v>6534</v>
      </c>
      <c r="M862" s="147" t="s">
        <v>5152</v>
      </c>
      <c r="N862" s="156" t="s">
        <v>5153</v>
      </c>
      <c r="P862" s="168" t="s">
        <v>6790</v>
      </c>
      <c r="Q862" s="168"/>
      <c r="R862" s="147" t="s">
        <v>6769</v>
      </c>
      <c r="S862" s="161">
        <v>0</v>
      </c>
      <c r="T862" s="147" t="s">
        <v>7779</v>
      </c>
      <c r="U862" s="147" t="s">
        <v>7784</v>
      </c>
      <c r="V862" t="s">
        <v>262</v>
      </c>
    </row>
    <row r="863" spans="1:22" x14ac:dyDescent="0.25">
      <c r="A863" t="s">
        <v>8356</v>
      </c>
      <c r="B863" s="185"/>
      <c r="C863" s="8">
        <v>1141</v>
      </c>
      <c r="D863" s="11" t="s">
        <v>7862</v>
      </c>
      <c r="E863" s="11" t="s">
        <v>44</v>
      </c>
      <c r="F863" s="11" t="s">
        <v>80</v>
      </c>
      <c r="G863" s="11" t="s">
        <v>88</v>
      </c>
      <c r="H863" s="11" t="s">
        <v>7895</v>
      </c>
      <c r="I863" t="s">
        <v>3835</v>
      </c>
      <c r="J863" t="s">
        <v>6519</v>
      </c>
      <c r="M863" s="147" t="s">
        <v>5154</v>
      </c>
      <c r="N863" s="147" t="s">
        <v>5155</v>
      </c>
      <c r="P863" s="168" t="s">
        <v>6790</v>
      </c>
      <c r="Q863" s="168"/>
      <c r="R863" s="147" t="s">
        <v>6769</v>
      </c>
      <c r="S863" s="161">
        <v>0</v>
      </c>
      <c r="T863" s="147" t="s">
        <v>7779</v>
      </c>
      <c r="U863" s="147" t="s">
        <v>7784</v>
      </c>
      <c r="V863" t="s">
        <v>262</v>
      </c>
    </row>
    <row r="864" spans="1:22" x14ac:dyDescent="0.25">
      <c r="A864" t="s">
        <v>8356</v>
      </c>
      <c r="B864" s="185"/>
      <c r="C864" s="8">
        <v>1142</v>
      </c>
      <c r="D864" s="11" t="s">
        <v>7862</v>
      </c>
      <c r="E864" s="11" t="s">
        <v>44</v>
      </c>
      <c r="F864" s="11" t="s">
        <v>80</v>
      </c>
      <c r="G864" s="11" t="s">
        <v>88</v>
      </c>
      <c r="H864" s="11" t="s">
        <v>7895</v>
      </c>
      <c r="I864" t="s">
        <v>3836</v>
      </c>
      <c r="J864" t="s">
        <v>6525</v>
      </c>
      <c r="M864" s="147" t="s">
        <v>5156</v>
      </c>
      <c r="N864" s="147" t="s">
        <v>5157</v>
      </c>
      <c r="P864" s="168" t="s">
        <v>6790</v>
      </c>
      <c r="Q864" s="168"/>
      <c r="R864" s="147" t="s">
        <v>6769</v>
      </c>
      <c r="S864" s="161">
        <v>0</v>
      </c>
      <c r="T864" s="147" t="s">
        <v>7779</v>
      </c>
      <c r="U864" s="147" t="s">
        <v>7784</v>
      </c>
      <c r="V864" t="s">
        <v>262</v>
      </c>
    </row>
    <row r="865" spans="1:22" x14ac:dyDescent="0.25">
      <c r="A865" t="s">
        <v>8356</v>
      </c>
      <c r="B865" s="185"/>
      <c r="C865" s="8">
        <v>1143</v>
      </c>
      <c r="D865" s="11" t="s">
        <v>7862</v>
      </c>
      <c r="E865" s="11" t="s">
        <v>44</v>
      </c>
      <c r="F865" s="11" t="s">
        <v>80</v>
      </c>
      <c r="G865" s="11" t="s">
        <v>88</v>
      </c>
      <c r="H865" s="11" t="s">
        <v>7895</v>
      </c>
      <c r="I865" t="s">
        <v>3837</v>
      </c>
      <c r="J865" t="s">
        <v>6528</v>
      </c>
      <c r="M865" s="147" t="s">
        <v>5158</v>
      </c>
      <c r="N865" s="147" t="s">
        <v>5159</v>
      </c>
      <c r="P865" s="168" t="s">
        <v>6790</v>
      </c>
      <c r="Q865" s="168"/>
      <c r="R865" s="147" t="s">
        <v>6769</v>
      </c>
      <c r="S865" s="161">
        <v>0</v>
      </c>
      <c r="T865" s="147" t="s">
        <v>7779</v>
      </c>
      <c r="U865" s="147" t="s">
        <v>7784</v>
      </c>
      <c r="V865" t="s">
        <v>262</v>
      </c>
    </row>
    <row r="866" spans="1:22" x14ac:dyDescent="0.25">
      <c r="A866" t="s">
        <v>8356</v>
      </c>
      <c r="B866" s="185"/>
      <c r="C866" s="8">
        <v>1144</v>
      </c>
      <c r="D866" s="11" t="s">
        <v>7862</v>
      </c>
      <c r="E866" s="11" t="s">
        <v>44</v>
      </c>
      <c r="F866" s="11" t="s">
        <v>80</v>
      </c>
      <c r="G866" s="11" t="s">
        <v>88</v>
      </c>
      <c r="H866" s="11" t="s">
        <v>7895</v>
      </c>
      <c r="I866" t="s">
        <v>3838</v>
      </c>
      <c r="J866" t="s">
        <v>6531</v>
      </c>
      <c r="M866" s="147" t="s">
        <v>5160</v>
      </c>
      <c r="N866" s="156" t="s">
        <v>5161</v>
      </c>
      <c r="P866" s="168" t="s">
        <v>6790</v>
      </c>
      <c r="Q866" s="168"/>
      <c r="R866" s="147" t="s">
        <v>6769</v>
      </c>
      <c r="S866" s="161">
        <v>0</v>
      </c>
      <c r="T866" s="147" t="s">
        <v>7779</v>
      </c>
      <c r="U866" s="147" t="s">
        <v>7784</v>
      </c>
      <c r="V866" t="s">
        <v>262</v>
      </c>
    </row>
    <row r="867" spans="1:22" x14ac:dyDescent="0.25">
      <c r="A867" t="s">
        <v>8356</v>
      </c>
      <c r="B867" s="185"/>
      <c r="C867" s="8">
        <v>1145</v>
      </c>
      <c r="D867" s="11" t="s">
        <v>7862</v>
      </c>
      <c r="E867" s="11" t="s">
        <v>44</v>
      </c>
      <c r="F867" s="11" t="s">
        <v>80</v>
      </c>
      <c r="G867" s="11" t="s">
        <v>88</v>
      </c>
      <c r="H867" s="11" t="s">
        <v>7895</v>
      </c>
      <c r="I867" t="s">
        <v>3839</v>
      </c>
      <c r="J867" t="s">
        <v>6532</v>
      </c>
      <c r="M867" s="147" t="s">
        <v>5162</v>
      </c>
      <c r="N867" s="156" t="s">
        <v>5163</v>
      </c>
      <c r="P867" s="168" t="s">
        <v>6790</v>
      </c>
      <c r="Q867" s="168"/>
      <c r="R867" s="147" t="s">
        <v>6769</v>
      </c>
      <c r="S867" s="161">
        <v>0</v>
      </c>
      <c r="T867" s="147" t="s">
        <v>7779</v>
      </c>
      <c r="U867" s="147" t="s">
        <v>7784</v>
      </c>
      <c r="V867" t="s">
        <v>262</v>
      </c>
    </row>
    <row r="868" spans="1:22" x14ac:dyDescent="0.25">
      <c r="A868" t="s">
        <v>8356</v>
      </c>
      <c r="B868" s="185"/>
      <c r="C868" s="8">
        <v>1146</v>
      </c>
      <c r="D868" s="11" t="s">
        <v>7862</v>
      </c>
      <c r="E868" s="11" t="s">
        <v>44</v>
      </c>
      <c r="F868" s="11" t="s">
        <v>80</v>
      </c>
      <c r="G868" s="11" t="s">
        <v>88</v>
      </c>
      <c r="H868" s="11" t="s">
        <v>7895</v>
      </c>
      <c r="I868" t="s">
        <v>3840</v>
      </c>
      <c r="J868" t="s">
        <v>6536</v>
      </c>
      <c r="M868" s="147" t="s">
        <v>5164</v>
      </c>
      <c r="N868" s="147" t="s">
        <v>5165</v>
      </c>
      <c r="P868" s="168" t="s">
        <v>6790</v>
      </c>
      <c r="Q868" s="168"/>
      <c r="R868" s="147" t="s">
        <v>6769</v>
      </c>
      <c r="S868" s="161">
        <v>0</v>
      </c>
      <c r="T868" s="147" t="s">
        <v>7779</v>
      </c>
      <c r="U868" s="147" t="s">
        <v>7784</v>
      </c>
      <c r="V868" t="s">
        <v>262</v>
      </c>
    </row>
    <row r="869" spans="1:22" x14ac:dyDescent="0.25">
      <c r="A869" t="s">
        <v>8356</v>
      </c>
      <c r="B869" s="185"/>
      <c r="C869" s="8">
        <v>1147</v>
      </c>
      <c r="D869" s="11" t="s">
        <v>7862</v>
      </c>
      <c r="E869" s="11" t="s">
        <v>44</v>
      </c>
      <c r="F869" s="11" t="s">
        <v>80</v>
      </c>
      <c r="G869" s="11" t="s">
        <v>88</v>
      </c>
      <c r="H869" s="11" t="s">
        <v>7895</v>
      </c>
      <c r="I869" s="26" t="s">
        <v>3841</v>
      </c>
      <c r="J869" s="26" t="s">
        <v>6544</v>
      </c>
      <c r="M869" s="147" t="s">
        <v>5166</v>
      </c>
      <c r="N869" s="147" t="s">
        <v>5167</v>
      </c>
      <c r="P869" s="168" t="s">
        <v>6790</v>
      </c>
      <c r="Q869" s="168"/>
      <c r="R869" s="147" t="s">
        <v>6769</v>
      </c>
      <c r="S869" s="161">
        <v>0</v>
      </c>
      <c r="T869" s="147" t="s">
        <v>7779</v>
      </c>
      <c r="U869" s="147" t="s">
        <v>7784</v>
      </c>
      <c r="V869" t="s">
        <v>262</v>
      </c>
    </row>
    <row r="870" spans="1:22" x14ac:dyDescent="0.25">
      <c r="A870" t="s">
        <v>8356</v>
      </c>
      <c r="B870" s="185"/>
      <c r="C870" s="8">
        <v>1148</v>
      </c>
      <c r="D870" s="11" t="s">
        <v>7862</v>
      </c>
      <c r="E870" s="11" t="s">
        <v>44</v>
      </c>
      <c r="F870" s="11" t="s">
        <v>80</v>
      </c>
      <c r="G870" s="11" t="s">
        <v>88</v>
      </c>
      <c r="H870" s="11" t="s">
        <v>7895</v>
      </c>
      <c r="I870" t="s">
        <v>3842</v>
      </c>
      <c r="J870" t="s">
        <v>6554</v>
      </c>
      <c r="M870" s="147" t="s">
        <v>5168</v>
      </c>
      <c r="N870" s="147" t="s">
        <v>5169</v>
      </c>
      <c r="P870" s="168" t="s">
        <v>6790</v>
      </c>
      <c r="Q870" s="168"/>
      <c r="R870" s="147" t="s">
        <v>6769</v>
      </c>
      <c r="S870" s="161">
        <v>0</v>
      </c>
      <c r="T870" s="147" t="s">
        <v>7779</v>
      </c>
      <c r="U870" s="147" t="s">
        <v>7784</v>
      </c>
      <c r="V870" t="s">
        <v>262</v>
      </c>
    </row>
    <row r="871" spans="1:22" x14ac:dyDescent="0.25">
      <c r="A871" t="s">
        <v>8356</v>
      </c>
      <c r="B871" s="185"/>
      <c r="C871" s="8">
        <v>1149</v>
      </c>
      <c r="D871" s="11" t="s">
        <v>7862</v>
      </c>
      <c r="E871" s="11" t="s">
        <v>44</v>
      </c>
      <c r="F871" s="11" t="s">
        <v>80</v>
      </c>
      <c r="G871" s="11" t="s">
        <v>88</v>
      </c>
      <c r="H871" s="11" t="s">
        <v>7895</v>
      </c>
      <c r="I871" t="s">
        <v>3843</v>
      </c>
      <c r="J871" t="s">
        <v>6551</v>
      </c>
      <c r="M871" s="147" t="s">
        <v>5170</v>
      </c>
      <c r="N871" s="147" t="s">
        <v>5171</v>
      </c>
      <c r="P871" s="168" t="s">
        <v>6790</v>
      </c>
      <c r="Q871" s="168"/>
      <c r="R871" s="147" t="s">
        <v>6769</v>
      </c>
      <c r="S871" s="161">
        <v>0</v>
      </c>
      <c r="T871" s="147" t="s">
        <v>7779</v>
      </c>
      <c r="U871" s="147" t="s">
        <v>7784</v>
      </c>
      <c r="V871" t="s">
        <v>262</v>
      </c>
    </row>
    <row r="872" spans="1:22" x14ac:dyDescent="0.25">
      <c r="A872" t="s">
        <v>8356</v>
      </c>
      <c r="B872" s="185"/>
      <c r="C872" s="8">
        <v>1150</v>
      </c>
      <c r="D872" s="11" t="s">
        <v>7862</v>
      </c>
      <c r="E872" s="11" t="s">
        <v>44</v>
      </c>
      <c r="F872" s="11" t="s">
        <v>80</v>
      </c>
      <c r="G872" s="11" t="s">
        <v>88</v>
      </c>
      <c r="H872" s="11" t="s">
        <v>7895</v>
      </c>
      <c r="I872" t="s">
        <v>3844</v>
      </c>
      <c r="J872" t="s">
        <v>6276</v>
      </c>
      <c r="M872" s="147" t="s">
        <v>5172</v>
      </c>
      <c r="N872" s="147" t="s">
        <v>5173</v>
      </c>
      <c r="P872" s="168" t="s">
        <v>6790</v>
      </c>
      <c r="Q872" s="168"/>
      <c r="R872" s="147" t="s">
        <v>6769</v>
      </c>
      <c r="S872" s="161">
        <v>0</v>
      </c>
      <c r="T872" s="147" t="s">
        <v>7779</v>
      </c>
      <c r="U872" s="147" t="s">
        <v>7784</v>
      </c>
      <c r="V872" t="s">
        <v>262</v>
      </c>
    </row>
    <row r="873" spans="1:22" x14ac:dyDescent="0.25">
      <c r="A873" t="s">
        <v>8356</v>
      </c>
      <c r="B873" s="185"/>
      <c r="C873" s="8">
        <v>1151</v>
      </c>
      <c r="D873" s="11" t="s">
        <v>7862</v>
      </c>
      <c r="E873" s="11" t="s">
        <v>44</v>
      </c>
      <c r="F873" s="11" t="s">
        <v>80</v>
      </c>
      <c r="G873" s="11" t="s">
        <v>88</v>
      </c>
      <c r="H873" s="11" t="s">
        <v>7895</v>
      </c>
      <c r="I873" t="s">
        <v>3845</v>
      </c>
      <c r="J873" t="s">
        <v>6495</v>
      </c>
      <c r="M873" s="147" t="s">
        <v>5174</v>
      </c>
      <c r="N873" s="147" t="s">
        <v>5175</v>
      </c>
      <c r="P873" s="168" t="s">
        <v>6790</v>
      </c>
      <c r="Q873" s="168"/>
      <c r="R873" s="147" t="s">
        <v>6769</v>
      </c>
      <c r="S873" s="161">
        <v>0</v>
      </c>
      <c r="T873" s="147" t="s">
        <v>7779</v>
      </c>
      <c r="U873" s="147" t="s">
        <v>7784</v>
      </c>
      <c r="V873" t="s">
        <v>5693</v>
      </c>
    </row>
    <row r="874" spans="1:22" x14ac:dyDescent="0.25">
      <c r="A874" t="s">
        <v>8356</v>
      </c>
      <c r="B874" s="185"/>
      <c r="C874" s="8">
        <v>1152</v>
      </c>
      <c r="D874" s="11" t="s">
        <v>7862</v>
      </c>
      <c r="E874" s="11" t="s">
        <v>44</v>
      </c>
      <c r="F874" s="11" t="s">
        <v>80</v>
      </c>
      <c r="G874" s="11" t="s">
        <v>88</v>
      </c>
      <c r="H874" s="11" t="s">
        <v>7895</v>
      </c>
      <c r="I874" t="s">
        <v>3846</v>
      </c>
      <c r="J874" t="s">
        <v>6518</v>
      </c>
      <c r="M874" s="147" t="s">
        <v>5176</v>
      </c>
      <c r="N874" s="147" t="s">
        <v>5177</v>
      </c>
      <c r="P874" s="168" t="s">
        <v>6790</v>
      </c>
      <c r="Q874" s="168"/>
      <c r="R874" s="147" t="s">
        <v>6769</v>
      </c>
      <c r="S874" s="161">
        <v>0</v>
      </c>
      <c r="T874" s="147" t="s">
        <v>7779</v>
      </c>
      <c r="U874" s="147" t="s">
        <v>7784</v>
      </c>
      <c r="V874" t="s">
        <v>5693</v>
      </c>
    </row>
    <row r="875" spans="1:22" x14ac:dyDescent="0.25">
      <c r="A875" t="s">
        <v>8356</v>
      </c>
      <c r="B875" s="185"/>
      <c r="C875" s="8">
        <v>1153</v>
      </c>
      <c r="D875" s="11" t="s">
        <v>7862</v>
      </c>
      <c r="E875" s="11" t="s">
        <v>44</v>
      </c>
      <c r="F875" s="11" t="s">
        <v>80</v>
      </c>
      <c r="G875" s="11" t="s">
        <v>88</v>
      </c>
      <c r="H875" s="11" t="s">
        <v>7895</v>
      </c>
      <c r="I875" t="s">
        <v>3847</v>
      </c>
      <c r="J875" t="s">
        <v>6517</v>
      </c>
      <c r="M875" s="147" t="s">
        <v>5178</v>
      </c>
      <c r="N875" s="147" t="s">
        <v>5179</v>
      </c>
      <c r="P875" s="168" t="s">
        <v>6790</v>
      </c>
      <c r="Q875" s="168"/>
      <c r="R875" s="147" t="s">
        <v>6769</v>
      </c>
      <c r="S875" s="161">
        <v>0</v>
      </c>
      <c r="T875" s="147" t="s">
        <v>7779</v>
      </c>
      <c r="U875" s="147" t="s">
        <v>7784</v>
      </c>
      <c r="V875" t="s">
        <v>157</v>
      </c>
    </row>
    <row r="876" spans="1:22" x14ac:dyDescent="0.25">
      <c r="A876" t="s">
        <v>8356</v>
      </c>
      <c r="B876" s="185"/>
      <c r="C876" s="8">
        <v>1154</v>
      </c>
      <c r="D876" s="11" t="s">
        <v>7873</v>
      </c>
      <c r="E876" s="11" t="s">
        <v>44</v>
      </c>
      <c r="F876" s="11" t="s">
        <v>80</v>
      </c>
      <c r="G876" s="11" t="s">
        <v>88</v>
      </c>
      <c r="H876" s="11" t="s">
        <v>7896</v>
      </c>
      <c r="I876" t="s">
        <v>3848</v>
      </c>
      <c r="J876" t="s">
        <v>6542</v>
      </c>
      <c r="M876" s="147" t="s">
        <v>5180</v>
      </c>
      <c r="N876" s="147" t="s">
        <v>5181</v>
      </c>
      <c r="P876" s="168" t="s">
        <v>6790</v>
      </c>
      <c r="Q876" s="168"/>
      <c r="R876" s="147" t="s">
        <v>6769</v>
      </c>
      <c r="S876" s="161">
        <v>0</v>
      </c>
      <c r="T876" s="147" t="s">
        <v>7779</v>
      </c>
      <c r="U876" s="147" t="s">
        <v>7784</v>
      </c>
      <c r="V876" t="s">
        <v>262</v>
      </c>
    </row>
    <row r="877" spans="1:22" x14ac:dyDescent="0.25">
      <c r="A877" t="s">
        <v>8356</v>
      </c>
      <c r="B877" s="185"/>
      <c r="C877" s="8">
        <v>1155</v>
      </c>
      <c r="D877" s="11" t="s">
        <v>7873</v>
      </c>
      <c r="E877" s="11" t="s">
        <v>44</v>
      </c>
      <c r="F877" s="11" t="s">
        <v>80</v>
      </c>
      <c r="G877" s="11" t="s">
        <v>88</v>
      </c>
      <c r="H877" s="11" t="s">
        <v>7896</v>
      </c>
      <c r="I877" t="s">
        <v>3849</v>
      </c>
      <c r="J877" t="s">
        <v>6548</v>
      </c>
      <c r="M877" s="147" t="s">
        <v>5182</v>
      </c>
      <c r="N877" s="147" t="s">
        <v>5183</v>
      </c>
      <c r="P877" s="168" t="s">
        <v>6790</v>
      </c>
      <c r="Q877" s="168"/>
      <c r="R877" s="147" t="s">
        <v>6769</v>
      </c>
      <c r="S877" s="161">
        <v>0</v>
      </c>
      <c r="T877" s="147" t="s">
        <v>7779</v>
      </c>
      <c r="U877" s="147" t="s">
        <v>7784</v>
      </c>
      <c r="V877" t="s">
        <v>262</v>
      </c>
    </row>
    <row r="878" spans="1:22" x14ac:dyDescent="0.25">
      <c r="A878" t="s">
        <v>8356</v>
      </c>
      <c r="B878" s="185"/>
      <c r="C878" s="8">
        <v>1156</v>
      </c>
      <c r="D878" s="11" t="s">
        <v>7873</v>
      </c>
      <c r="E878" s="11" t="s">
        <v>44</v>
      </c>
      <c r="F878" s="11" t="s">
        <v>80</v>
      </c>
      <c r="G878" s="11" t="s">
        <v>88</v>
      </c>
      <c r="H878" s="11" t="s">
        <v>7896</v>
      </c>
      <c r="I878" t="s">
        <v>3850</v>
      </c>
      <c r="J878" t="s">
        <v>6541</v>
      </c>
      <c r="M878" s="147" t="s">
        <v>5184</v>
      </c>
      <c r="N878" s="147" t="s">
        <v>5185</v>
      </c>
      <c r="P878" s="168" t="s">
        <v>6790</v>
      </c>
      <c r="Q878" s="168"/>
      <c r="R878" s="147" t="s">
        <v>6769</v>
      </c>
      <c r="S878" s="161">
        <v>0</v>
      </c>
      <c r="T878" s="147" t="s">
        <v>7779</v>
      </c>
      <c r="U878" s="147" t="s">
        <v>7784</v>
      </c>
      <c r="V878" t="s">
        <v>262</v>
      </c>
    </row>
    <row r="879" spans="1:22" x14ac:dyDescent="0.25">
      <c r="A879" t="s">
        <v>8356</v>
      </c>
      <c r="B879" s="185"/>
      <c r="C879" s="8">
        <v>1157</v>
      </c>
      <c r="D879" s="11" t="s">
        <v>7873</v>
      </c>
      <c r="E879" s="11" t="s">
        <v>44</v>
      </c>
      <c r="F879" s="11" t="s">
        <v>80</v>
      </c>
      <c r="G879" s="11" t="s">
        <v>88</v>
      </c>
      <c r="H879" s="11" t="s">
        <v>7896</v>
      </c>
      <c r="I879" t="s">
        <v>3851</v>
      </c>
      <c r="J879" t="s">
        <v>6549</v>
      </c>
      <c r="M879" s="147" t="s">
        <v>5186</v>
      </c>
      <c r="N879" s="147" t="s">
        <v>5187</v>
      </c>
      <c r="P879" s="168" t="s">
        <v>6790</v>
      </c>
      <c r="Q879" s="168"/>
      <c r="R879" s="147" t="s">
        <v>6769</v>
      </c>
      <c r="S879" s="161">
        <v>0</v>
      </c>
      <c r="T879" s="147" t="s">
        <v>7779</v>
      </c>
      <c r="U879" s="147" t="s">
        <v>7784</v>
      </c>
      <c r="V879" t="s">
        <v>262</v>
      </c>
    </row>
    <row r="880" spans="1:22" x14ac:dyDescent="0.25">
      <c r="A880" t="s">
        <v>8356</v>
      </c>
      <c r="B880" s="185"/>
      <c r="C880" s="8">
        <v>1158</v>
      </c>
      <c r="D880" s="11" t="s">
        <v>7873</v>
      </c>
      <c r="E880" s="11" t="s">
        <v>44</v>
      </c>
      <c r="F880" s="11" t="s">
        <v>80</v>
      </c>
      <c r="G880" s="11" t="s">
        <v>88</v>
      </c>
      <c r="H880" s="11" t="s">
        <v>7896</v>
      </c>
      <c r="I880" t="s">
        <v>3852</v>
      </c>
      <c r="J880" t="s">
        <v>6496</v>
      </c>
      <c r="M880" s="147" t="s">
        <v>5188</v>
      </c>
      <c r="N880" s="147" t="s">
        <v>5189</v>
      </c>
      <c r="P880" s="168" t="s">
        <v>6790</v>
      </c>
      <c r="Q880" s="168"/>
      <c r="R880" s="147" t="s">
        <v>6769</v>
      </c>
      <c r="S880" s="161">
        <v>0</v>
      </c>
      <c r="T880" s="147" t="s">
        <v>7779</v>
      </c>
      <c r="U880" s="147" t="s">
        <v>7784</v>
      </c>
      <c r="V880" t="s">
        <v>262</v>
      </c>
    </row>
    <row r="881" spans="1:24" x14ac:dyDescent="0.25">
      <c r="A881" t="s">
        <v>8356</v>
      </c>
      <c r="B881" s="185"/>
      <c r="C881" s="8">
        <v>1159</v>
      </c>
      <c r="D881" s="11" t="s">
        <v>7873</v>
      </c>
      <c r="E881" s="11" t="s">
        <v>44</v>
      </c>
      <c r="F881" s="11" t="s">
        <v>80</v>
      </c>
      <c r="G881" s="11" t="s">
        <v>88</v>
      </c>
      <c r="H881" s="11" t="s">
        <v>7896</v>
      </c>
      <c r="I881" t="s">
        <v>3853</v>
      </c>
      <c r="J881" t="s">
        <v>6502</v>
      </c>
      <c r="M881" s="147" t="s">
        <v>5190</v>
      </c>
      <c r="N881" s="147" t="s">
        <v>5191</v>
      </c>
      <c r="P881" s="168" t="s">
        <v>6790</v>
      </c>
      <c r="Q881" s="168"/>
      <c r="R881" s="147" t="s">
        <v>6769</v>
      </c>
      <c r="S881" s="161">
        <v>0</v>
      </c>
      <c r="T881" s="147" t="s">
        <v>7779</v>
      </c>
      <c r="U881" s="147" t="s">
        <v>7784</v>
      </c>
      <c r="V881" t="s">
        <v>262</v>
      </c>
    </row>
    <row r="882" spans="1:24" x14ac:dyDescent="0.25">
      <c r="A882" s="140" t="s">
        <v>8355</v>
      </c>
      <c r="B882" s="294">
        <v>0</v>
      </c>
      <c r="C882" s="176">
        <v>0</v>
      </c>
      <c r="D882" s="152"/>
      <c r="E882" s="152"/>
      <c r="F882" s="152"/>
      <c r="G882" s="152"/>
      <c r="H882" s="152"/>
      <c r="I882" s="154" t="s">
        <v>8341</v>
      </c>
      <c r="J882" s="168" t="s">
        <v>1859</v>
      </c>
      <c r="K882" s="153" t="s">
        <v>1667</v>
      </c>
      <c r="L882" s="154" t="s">
        <v>6971</v>
      </c>
      <c r="M882" s="154" t="s">
        <v>8339</v>
      </c>
      <c r="N882" s="154" t="s">
        <v>8348</v>
      </c>
      <c r="O882" s="154" t="s">
        <v>1848</v>
      </c>
      <c r="P882" s="168" t="s">
        <v>6790</v>
      </c>
      <c r="Q882" s="168"/>
      <c r="R882" s="154" t="s">
        <v>6770</v>
      </c>
      <c r="S882" s="169" t="s">
        <v>7778</v>
      </c>
      <c r="T882" s="168" t="s">
        <v>7780</v>
      </c>
      <c r="U882" s="168" t="s">
        <v>7783</v>
      </c>
      <c r="V882" s="140" t="s">
        <v>100</v>
      </c>
      <c r="W882" s="140"/>
      <c r="X882" s="140"/>
    </row>
    <row r="883" spans="1:24" x14ac:dyDescent="0.25">
      <c r="A883" s="140" t="s">
        <v>8355</v>
      </c>
      <c r="B883" s="294">
        <v>1</v>
      </c>
      <c r="C883" s="176">
        <v>0</v>
      </c>
      <c r="D883" s="152"/>
      <c r="E883" s="152"/>
      <c r="F883" s="152"/>
      <c r="G883" s="152"/>
      <c r="H883" s="152"/>
      <c r="I883" s="154" t="s">
        <v>8505</v>
      </c>
      <c r="J883" s="168" t="s">
        <v>8477</v>
      </c>
      <c r="K883" s="153" t="s">
        <v>1667</v>
      </c>
      <c r="L883" s="154" t="s">
        <v>6971</v>
      </c>
      <c r="M883" s="154" t="s">
        <v>8466</v>
      </c>
      <c r="N883" s="154" t="s">
        <v>8465</v>
      </c>
      <c r="O883" s="154" t="s">
        <v>1848</v>
      </c>
      <c r="P883" s="168" t="s">
        <v>6790</v>
      </c>
      <c r="Q883" s="168"/>
      <c r="R883" s="154" t="s">
        <v>91</v>
      </c>
      <c r="S883" s="169" t="s">
        <v>7778</v>
      </c>
      <c r="T883" s="168" t="s">
        <v>7780</v>
      </c>
      <c r="U883" s="168" t="s">
        <v>7783</v>
      </c>
      <c r="V883" s="140" t="s">
        <v>91</v>
      </c>
      <c r="W883" s="140"/>
      <c r="X883" s="140"/>
    </row>
    <row r="884" spans="1:24" x14ac:dyDescent="0.25">
      <c r="A884" t="s">
        <v>8355</v>
      </c>
      <c r="B884" s="185"/>
      <c r="C884" s="8">
        <v>1361</v>
      </c>
      <c r="D884" s="11" t="s">
        <v>7864</v>
      </c>
      <c r="E884" s="11" t="s">
        <v>44</v>
      </c>
      <c r="F884" s="11" t="s">
        <v>80</v>
      </c>
      <c r="G884" s="11" t="s">
        <v>88</v>
      </c>
      <c r="H884" s="11" t="s">
        <v>7897</v>
      </c>
      <c r="I884" t="s">
        <v>4059</v>
      </c>
      <c r="J884" s="147" t="s">
        <v>6558</v>
      </c>
      <c r="M884" s="147" t="s">
        <v>5585</v>
      </c>
      <c r="N884" s="147" t="s">
        <v>5586</v>
      </c>
      <c r="P884" s="19" t="s">
        <v>6790</v>
      </c>
      <c r="Q884" s="19"/>
      <c r="R884" s="147" t="s">
        <v>6769</v>
      </c>
      <c r="S884" s="161">
        <v>0</v>
      </c>
      <c r="T884" s="147" t="s">
        <v>7779</v>
      </c>
      <c r="U884" s="147" t="s">
        <v>7784</v>
      </c>
      <c r="V884" t="s">
        <v>195</v>
      </c>
    </row>
    <row r="885" spans="1:24" x14ac:dyDescent="0.25">
      <c r="A885" t="s">
        <v>8355</v>
      </c>
      <c r="B885" s="185"/>
      <c r="C885" s="8">
        <v>1362</v>
      </c>
      <c r="D885" s="11" t="s">
        <v>7864</v>
      </c>
      <c r="E885" s="11" t="s">
        <v>44</v>
      </c>
      <c r="F885" s="11" t="s">
        <v>80</v>
      </c>
      <c r="G885" s="11" t="s">
        <v>88</v>
      </c>
      <c r="H885" s="11" t="s">
        <v>7897</v>
      </c>
      <c r="I885" t="s">
        <v>4060</v>
      </c>
      <c r="J885" s="147" t="s">
        <v>6561</v>
      </c>
      <c r="M885" s="147" t="s">
        <v>5587</v>
      </c>
      <c r="N885" s="147" t="s">
        <v>5588</v>
      </c>
      <c r="P885" s="19" t="s">
        <v>6790</v>
      </c>
      <c r="Q885" s="19"/>
      <c r="R885" s="147" t="s">
        <v>6769</v>
      </c>
      <c r="S885" s="161">
        <v>0</v>
      </c>
      <c r="T885" s="147" t="s">
        <v>7779</v>
      </c>
      <c r="U885" s="147" t="s">
        <v>7784</v>
      </c>
      <c r="V885" t="s">
        <v>5680</v>
      </c>
    </row>
    <row r="886" spans="1:24" x14ac:dyDescent="0.25">
      <c r="A886" t="s">
        <v>8355</v>
      </c>
      <c r="B886" s="185"/>
      <c r="C886" s="8">
        <v>1363</v>
      </c>
      <c r="D886" s="11" t="s">
        <v>7864</v>
      </c>
      <c r="E886" s="11" t="s">
        <v>44</v>
      </c>
      <c r="F886" s="11" t="s">
        <v>80</v>
      </c>
      <c r="G886" s="11" t="s">
        <v>88</v>
      </c>
      <c r="H886" s="11" t="s">
        <v>7897</v>
      </c>
      <c r="I886" t="s">
        <v>4061</v>
      </c>
      <c r="J886" s="147" t="s">
        <v>6559</v>
      </c>
      <c r="M886" s="147" t="s">
        <v>5589</v>
      </c>
      <c r="N886" s="147" t="s">
        <v>5590</v>
      </c>
      <c r="P886" s="19" t="s">
        <v>6790</v>
      </c>
      <c r="Q886" s="19"/>
      <c r="R886" s="147" t="s">
        <v>6769</v>
      </c>
      <c r="S886" s="161">
        <v>0</v>
      </c>
      <c r="T886" s="147" t="s">
        <v>7779</v>
      </c>
      <c r="U886" s="147" t="s">
        <v>7784</v>
      </c>
      <c r="V886" t="s">
        <v>5680</v>
      </c>
    </row>
    <row r="887" spans="1:24" x14ac:dyDescent="0.25">
      <c r="A887" t="s">
        <v>8355</v>
      </c>
      <c r="B887" s="185"/>
      <c r="C887" s="8">
        <v>1364</v>
      </c>
      <c r="D887" s="11" t="s">
        <v>7864</v>
      </c>
      <c r="E887" s="11" t="s">
        <v>44</v>
      </c>
      <c r="F887" s="11" t="s">
        <v>80</v>
      </c>
      <c r="G887" s="11" t="s">
        <v>88</v>
      </c>
      <c r="H887" s="11" t="s">
        <v>7897</v>
      </c>
      <c r="I887" t="s">
        <v>4062</v>
      </c>
      <c r="J887" s="147" t="s">
        <v>6573</v>
      </c>
      <c r="M887" s="147" t="s">
        <v>5591</v>
      </c>
      <c r="N887" s="147" t="s">
        <v>5592</v>
      </c>
      <c r="P887" s="19" t="s">
        <v>6790</v>
      </c>
      <c r="Q887" s="19"/>
      <c r="R887" s="147" t="s">
        <v>6769</v>
      </c>
      <c r="S887" s="161">
        <v>0</v>
      </c>
      <c r="T887" s="147" t="s">
        <v>7779</v>
      </c>
      <c r="U887" s="147" t="s">
        <v>7784</v>
      </c>
      <c r="V887" t="s">
        <v>5681</v>
      </c>
    </row>
    <row r="888" spans="1:24" x14ac:dyDescent="0.25">
      <c r="A888" t="s">
        <v>8355</v>
      </c>
      <c r="B888" s="185"/>
      <c r="C888" s="8">
        <v>1365</v>
      </c>
      <c r="D888" s="11" t="s">
        <v>7864</v>
      </c>
      <c r="E888" s="11" t="s">
        <v>44</v>
      </c>
      <c r="F888" s="11" t="s">
        <v>80</v>
      </c>
      <c r="G888" s="11" t="s">
        <v>88</v>
      </c>
      <c r="H888" s="11" t="s">
        <v>7897</v>
      </c>
      <c r="I888" t="s">
        <v>4063</v>
      </c>
      <c r="J888" s="147" t="s">
        <v>6574</v>
      </c>
      <c r="M888" s="147" t="s">
        <v>5593</v>
      </c>
      <c r="N888" s="147" t="s">
        <v>5594</v>
      </c>
      <c r="P888" s="19" t="s">
        <v>6790</v>
      </c>
      <c r="Q888" s="19"/>
      <c r="R888" s="147" t="s">
        <v>6769</v>
      </c>
      <c r="S888" s="161">
        <v>0</v>
      </c>
      <c r="T888" s="147" t="s">
        <v>7779</v>
      </c>
      <c r="U888" s="147" t="s">
        <v>7784</v>
      </c>
      <c r="V888" t="s">
        <v>5708</v>
      </c>
    </row>
    <row r="889" spans="1:24" x14ac:dyDescent="0.25">
      <c r="A889" t="s">
        <v>8355</v>
      </c>
      <c r="B889" s="185"/>
      <c r="C889" s="8">
        <v>1366</v>
      </c>
      <c r="D889" s="11" t="s">
        <v>7864</v>
      </c>
      <c r="E889" s="11" t="s">
        <v>44</v>
      </c>
      <c r="F889" s="11" t="s">
        <v>80</v>
      </c>
      <c r="G889" s="11" t="s">
        <v>88</v>
      </c>
      <c r="H889" s="11" t="s">
        <v>7897</v>
      </c>
      <c r="I889" t="s">
        <v>4064</v>
      </c>
      <c r="J889" s="147" t="s">
        <v>6576</v>
      </c>
      <c r="M889" s="147" t="s">
        <v>5595</v>
      </c>
      <c r="N889" s="147" t="s">
        <v>5596</v>
      </c>
      <c r="P889" s="19" t="s">
        <v>6790</v>
      </c>
      <c r="Q889" s="19"/>
      <c r="R889" s="147" t="s">
        <v>6769</v>
      </c>
      <c r="S889" s="161">
        <v>0</v>
      </c>
      <c r="T889" s="147" t="s">
        <v>7779</v>
      </c>
      <c r="U889" s="147" t="s">
        <v>7784</v>
      </c>
      <c r="V889" t="s">
        <v>5702</v>
      </c>
    </row>
    <row r="890" spans="1:24" x14ac:dyDescent="0.25">
      <c r="A890" t="s">
        <v>8355</v>
      </c>
      <c r="B890" s="185"/>
      <c r="C890" s="8">
        <v>1367</v>
      </c>
      <c r="D890" s="11" t="s">
        <v>7864</v>
      </c>
      <c r="E890" s="11" t="s">
        <v>44</v>
      </c>
      <c r="F890" s="11" t="s">
        <v>80</v>
      </c>
      <c r="G890" s="11" t="s">
        <v>88</v>
      </c>
      <c r="H890" s="11" t="s">
        <v>7897</v>
      </c>
      <c r="I890" t="s">
        <v>4065</v>
      </c>
      <c r="J890" s="147" t="s">
        <v>6575</v>
      </c>
      <c r="M890" s="147" t="s">
        <v>5597</v>
      </c>
      <c r="N890" s="147" t="s">
        <v>5598</v>
      </c>
      <c r="P890" s="19" t="s">
        <v>6790</v>
      </c>
      <c r="Q890" s="19"/>
      <c r="R890" s="147" t="s">
        <v>6769</v>
      </c>
      <c r="S890" s="161">
        <v>0</v>
      </c>
      <c r="T890" s="147" t="s">
        <v>7779</v>
      </c>
      <c r="U890" s="147" t="s">
        <v>7784</v>
      </c>
      <c r="V890" t="s">
        <v>5709</v>
      </c>
    </row>
    <row r="891" spans="1:24" x14ac:dyDescent="0.25">
      <c r="A891" t="s">
        <v>8355</v>
      </c>
      <c r="B891" s="185"/>
      <c r="C891" s="8">
        <v>1368</v>
      </c>
      <c r="D891" s="11" t="s">
        <v>7864</v>
      </c>
      <c r="E891" s="11" t="s">
        <v>44</v>
      </c>
      <c r="F891" s="11" t="s">
        <v>80</v>
      </c>
      <c r="G891" s="11" t="s">
        <v>88</v>
      </c>
      <c r="H891" s="11" t="s">
        <v>7897</v>
      </c>
      <c r="I891" t="s">
        <v>4066</v>
      </c>
      <c r="J891" s="147" t="s">
        <v>6562</v>
      </c>
      <c r="M891" s="147" t="s">
        <v>5599</v>
      </c>
      <c r="N891" s="147" t="s">
        <v>5600</v>
      </c>
      <c r="P891" s="19" t="s">
        <v>6790</v>
      </c>
      <c r="Q891" s="19"/>
      <c r="R891" s="147" t="s">
        <v>6769</v>
      </c>
      <c r="S891" s="161">
        <v>0</v>
      </c>
      <c r="T891" s="147" t="s">
        <v>7779</v>
      </c>
      <c r="U891" s="147" t="s">
        <v>7784</v>
      </c>
      <c r="V891" t="s">
        <v>5710</v>
      </c>
    </row>
    <row r="892" spans="1:24" x14ac:dyDescent="0.25">
      <c r="A892" t="s">
        <v>8355</v>
      </c>
      <c r="B892" s="185"/>
      <c r="C892" s="8">
        <v>1369</v>
      </c>
      <c r="D892" s="11" t="s">
        <v>7864</v>
      </c>
      <c r="E892" s="11" t="s">
        <v>44</v>
      </c>
      <c r="F892" s="11" t="s">
        <v>80</v>
      </c>
      <c r="G892" s="11" t="s">
        <v>88</v>
      </c>
      <c r="H892" s="11" t="s">
        <v>7897</v>
      </c>
      <c r="I892" t="s">
        <v>4067</v>
      </c>
      <c r="J892" s="147" t="s">
        <v>6568</v>
      </c>
      <c r="M892" s="147" t="s">
        <v>5601</v>
      </c>
      <c r="N892" s="147" t="s">
        <v>5602</v>
      </c>
      <c r="P892" s="19" t="s">
        <v>6790</v>
      </c>
      <c r="Q892" s="19"/>
      <c r="R892" s="147" t="s">
        <v>6769</v>
      </c>
      <c r="S892" s="161">
        <v>0</v>
      </c>
      <c r="T892" s="147" t="s">
        <v>7779</v>
      </c>
      <c r="U892" s="147" t="s">
        <v>7784</v>
      </c>
      <c r="V892" t="s">
        <v>262</v>
      </c>
    </row>
    <row r="893" spans="1:24" x14ac:dyDescent="0.25">
      <c r="A893" t="s">
        <v>8355</v>
      </c>
      <c r="B893" s="185"/>
      <c r="C893" s="8">
        <v>1370</v>
      </c>
      <c r="D893" s="11" t="s">
        <v>7864</v>
      </c>
      <c r="E893" s="11" t="s">
        <v>44</v>
      </c>
      <c r="F893" s="11" t="s">
        <v>80</v>
      </c>
      <c r="G893" s="11" t="s">
        <v>88</v>
      </c>
      <c r="H893" s="11" t="s">
        <v>7897</v>
      </c>
      <c r="I893" t="s">
        <v>4068</v>
      </c>
      <c r="J893" s="147" t="s">
        <v>6577</v>
      </c>
      <c r="M893" s="147" t="s">
        <v>5603</v>
      </c>
      <c r="N893" s="147" t="s">
        <v>5604</v>
      </c>
      <c r="P893" s="19" t="s">
        <v>6790</v>
      </c>
      <c r="Q893" s="19"/>
      <c r="R893" s="147" t="s">
        <v>6769</v>
      </c>
      <c r="S893" s="161">
        <v>0</v>
      </c>
      <c r="T893" s="147" t="s">
        <v>7779</v>
      </c>
      <c r="U893" s="147" t="s">
        <v>7784</v>
      </c>
      <c r="V893" t="s">
        <v>262</v>
      </c>
    </row>
    <row r="894" spans="1:24" x14ac:dyDescent="0.25">
      <c r="A894" t="s">
        <v>8355</v>
      </c>
      <c r="B894" s="185"/>
      <c r="C894" s="8">
        <v>1371</v>
      </c>
      <c r="D894" s="11" t="s">
        <v>7864</v>
      </c>
      <c r="E894" s="11" t="s">
        <v>44</v>
      </c>
      <c r="F894" s="11" t="s">
        <v>80</v>
      </c>
      <c r="G894" s="11" t="s">
        <v>88</v>
      </c>
      <c r="H894" s="11" t="s">
        <v>7897</v>
      </c>
      <c r="I894" t="s">
        <v>4069</v>
      </c>
      <c r="J894" s="147" t="s">
        <v>6571</v>
      </c>
      <c r="M894" s="147" t="s">
        <v>5605</v>
      </c>
      <c r="N894" s="147" t="s">
        <v>5606</v>
      </c>
      <c r="P894" s="19" t="s">
        <v>6790</v>
      </c>
      <c r="Q894" s="19"/>
      <c r="R894" s="147" t="s">
        <v>6769</v>
      </c>
      <c r="S894" s="161">
        <v>0</v>
      </c>
      <c r="T894" s="147" t="s">
        <v>7779</v>
      </c>
      <c r="U894" s="147" t="s">
        <v>7784</v>
      </c>
      <c r="V894" t="s">
        <v>262</v>
      </c>
    </row>
    <row r="895" spans="1:24" x14ac:dyDescent="0.25">
      <c r="A895" t="s">
        <v>8355</v>
      </c>
      <c r="B895" s="185"/>
      <c r="C895" s="8">
        <v>1372</v>
      </c>
      <c r="D895" s="11" t="s">
        <v>7864</v>
      </c>
      <c r="E895" s="11" t="s">
        <v>44</v>
      </c>
      <c r="F895" s="11" t="s">
        <v>80</v>
      </c>
      <c r="G895" s="11" t="s">
        <v>88</v>
      </c>
      <c r="H895" s="11" t="s">
        <v>7897</v>
      </c>
      <c r="I895" t="s">
        <v>4070</v>
      </c>
      <c r="J895" s="147" t="s">
        <v>6580</v>
      </c>
      <c r="M895" s="147" t="s">
        <v>5607</v>
      </c>
      <c r="N895" s="147" t="s">
        <v>5608</v>
      </c>
      <c r="P895" s="19" t="s">
        <v>6790</v>
      </c>
      <c r="Q895" s="19"/>
      <c r="R895" s="147" t="s">
        <v>6769</v>
      </c>
      <c r="S895" s="161">
        <v>0</v>
      </c>
      <c r="T895" s="147" t="s">
        <v>7779</v>
      </c>
      <c r="U895" s="147" t="s">
        <v>7784</v>
      </c>
      <c r="V895" t="s">
        <v>262</v>
      </c>
    </row>
    <row r="896" spans="1:24" x14ac:dyDescent="0.25">
      <c r="A896" t="s">
        <v>8355</v>
      </c>
      <c r="B896" s="185"/>
      <c r="C896" s="8">
        <v>1373</v>
      </c>
      <c r="D896" s="11" t="s">
        <v>7864</v>
      </c>
      <c r="E896" s="11" t="s">
        <v>44</v>
      </c>
      <c r="F896" s="11" t="s">
        <v>80</v>
      </c>
      <c r="G896" s="11" t="s">
        <v>88</v>
      </c>
      <c r="H896" s="11" t="s">
        <v>7897</v>
      </c>
      <c r="I896" t="s">
        <v>4071</v>
      </c>
      <c r="J896" s="147" t="s">
        <v>6586</v>
      </c>
      <c r="M896" s="147" t="s">
        <v>5609</v>
      </c>
      <c r="N896" s="147" t="s">
        <v>5610</v>
      </c>
      <c r="P896" s="19" t="s">
        <v>6790</v>
      </c>
      <c r="Q896" s="19"/>
      <c r="R896" s="147" t="s">
        <v>6769</v>
      </c>
      <c r="S896" s="161">
        <v>0</v>
      </c>
      <c r="T896" s="147" t="s">
        <v>7779</v>
      </c>
      <c r="U896" s="147" t="s">
        <v>7784</v>
      </c>
      <c r="V896" t="s">
        <v>262</v>
      </c>
    </row>
    <row r="897" spans="1:22" x14ac:dyDescent="0.25">
      <c r="A897" t="s">
        <v>8355</v>
      </c>
      <c r="B897" s="185"/>
      <c r="C897" s="8">
        <v>1374</v>
      </c>
      <c r="D897" s="11" t="s">
        <v>7864</v>
      </c>
      <c r="E897" s="11" t="s">
        <v>44</v>
      </c>
      <c r="F897" s="11" t="s">
        <v>80</v>
      </c>
      <c r="G897" s="11" t="s">
        <v>88</v>
      </c>
      <c r="H897" s="11" t="s">
        <v>7897</v>
      </c>
      <c r="I897" t="s">
        <v>4072</v>
      </c>
      <c r="J897" s="147" t="s">
        <v>6570</v>
      </c>
      <c r="M897" s="147" t="s">
        <v>5611</v>
      </c>
      <c r="N897" s="147" t="s">
        <v>5612</v>
      </c>
      <c r="P897" s="19" t="s">
        <v>6790</v>
      </c>
      <c r="Q897" s="19"/>
      <c r="R897" s="147" t="s">
        <v>6769</v>
      </c>
      <c r="S897" s="161">
        <v>0</v>
      </c>
      <c r="T897" s="147" t="s">
        <v>7779</v>
      </c>
      <c r="U897" s="147" t="s">
        <v>7784</v>
      </c>
      <c r="V897" t="s">
        <v>262</v>
      </c>
    </row>
    <row r="898" spans="1:22" x14ac:dyDescent="0.25">
      <c r="A898" t="s">
        <v>8355</v>
      </c>
      <c r="B898" s="185"/>
      <c r="C898" s="8">
        <v>1375</v>
      </c>
      <c r="D898" s="11" t="s">
        <v>7864</v>
      </c>
      <c r="E898" s="11" t="s">
        <v>44</v>
      </c>
      <c r="F898" s="11" t="s">
        <v>80</v>
      </c>
      <c r="G898" s="11" t="s">
        <v>88</v>
      </c>
      <c r="H898" s="11" t="s">
        <v>7897</v>
      </c>
      <c r="I898" t="s">
        <v>4073</v>
      </c>
      <c r="J898" s="147" t="s">
        <v>6587</v>
      </c>
      <c r="M898" s="147" t="s">
        <v>5613</v>
      </c>
      <c r="N898" s="147" t="s">
        <v>5614</v>
      </c>
      <c r="P898" s="19" t="s">
        <v>6790</v>
      </c>
      <c r="Q898" s="19"/>
      <c r="R898" s="147" t="s">
        <v>6769</v>
      </c>
      <c r="S898" s="161">
        <v>0</v>
      </c>
      <c r="T898" s="147" t="s">
        <v>7779</v>
      </c>
      <c r="U898" s="147" t="s">
        <v>7784</v>
      </c>
      <c r="V898" t="s">
        <v>262</v>
      </c>
    </row>
    <row r="899" spans="1:22" x14ac:dyDescent="0.25">
      <c r="A899" t="s">
        <v>8355</v>
      </c>
      <c r="B899" s="185"/>
      <c r="C899" s="8">
        <v>1376</v>
      </c>
      <c r="D899" s="11" t="s">
        <v>7864</v>
      </c>
      <c r="E899" s="11" t="s">
        <v>44</v>
      </c>
      <c r="F899" s="11" t="s">
        <v>80</v>
      </c>
      <c r="G899" s="11" t="s">
        <v>88</v>
      </c>
      <c r="H899" s="11" t="s">
        <v>7897</v>
      </c>
      <c r="I899" t="s">
        <v>4074</v>
      </c>
      <c r="J899" s="147" t="s">
        <v>6567</v>
      </c>
      <c r="M899" s="147" t="s">
        <v>5615</v>
      </c>
      <c r="N899" s="147" t="s">
        <v>5616</v>
      </c>
      <c r="P899" s="19" t="s">
        <v>6790</v>
      </c>
      <c r="Q899" s="19"/>
      <c r="R899" s="147" t="s">
        <v>6769</v>
      </c>
      <c r="S899" s="161">
        <v>0</v>
      </c>
      <c r="T899" s="147" t="s">
        <v>7779</v>
      </c>
      <c r="U899" s="147" t="s">
        <v>7784</v>
      </c>
      <c r="V899" t="s">
        <v>5693</v>
      </c>
    </row>
    <row r="900" spans="1:22" x14ac:dyDescent="0.25">
      <c r="A900" t="s">
        <v>8355</v>
      </c>
      <c r="B900" s="185"/>
      <c r="C900" s="8">
        <v>1377</v>
      </c>
      <c r="D900" s="11" t="s">
        <v>7864</v>
      </c>
      <c r="E900" s="11" t="s">
        <v>44</v>
      </c>
      <c r="F900" s="11" t="s">
        <v>80</v>
      </c>
      <c r="G900" s="11" t="s">
        <v>88</v>
      </c>
      <c r="H900" s="11" t="s">
        <v>7897</v>
      </c>
      <c r="I900" t="s">
        <v>4075</v>
      </c>
      <c r="J900" s="147" t="s">
        <v>6578</v>
      </c>
      <c r="M900" s="147" t="s">
        <v>5617</v>
      </c>
      <c r="N900" s="147" t="s">
        <v>5618</v>
      </c>
      <c r="P900" s="19" t="s">
        <v>6790</v>
      </c>
      <c r="Q900" s="19"/>
      <c r="R900" s="147" t="s">
        <v>6769</v>
      </c>
      <c r="S900" s="161">
        <v>0</v>
      </c>
      <c r="T900" s="147" t="s">
        <v>7779</v>
      </c>
      <c r="U900" s="147" t="s">
        <v>7784</v>
      </c>
      <c r="V900" t="s">
        <v>5693</v>
      </c>
    </row>
    <row r="901" spans="1:22" x14ac:dyDescent="0.25">
      <c r="A901" t="s">
        <v>8355</v>
      </c>
      <c r="B901" s="185"/>
      <c r="C901" s="8">
        <v>1378</v>
      </c>
      <c r="D901" s="11" t="s">
        <v>7864</v>
      </c>
      <c r="E901" s="11" t="s">
        <v>44</v>
      </c>
      <c r="F901" s="11" t="s">
        <v>80</v>
      </c>
      <c r="G901" s="11" t="s">
        <v>88</v>
      </c>
      <c r="H901" s="11" t="s">
        <v>7897</v>
      </c>
      <c r="I901" t="s">
        <v>4076</v>
      </c>
      <c r="J901" s="147" t="s">
        <v>6581</v>
      </c>
      <c r="M901" s="147" t="s">
        <v>5619</v>
      </c>
      <c r="N901" s="147" t="s">
        <v>5620</v>
      </c>
      <c r="P901" s="19" t="s">
        <v>6790</v>
      </c>
      <c r="Q901" s="19"/>
      <c r="R901" s="147" t="s">
        <v>6769</v>
      </c>
      <c r="S901" s="161">
        <v>0</v>
      </c>
      <c r="T901" s="147" t="s">
        <v>7779</v>
      </c>
      <c r="U901" s="147" t="s">
        <v>7784</v>
      </c>
      <c r="V901" t="s">
        <v>5693</v>
      </c>
    </row>
    <row r="902" spans="1:22" x14ac:dyDescent="0.25">
      <c r="A902" t="s">
        <v>8355</v>
      </c>
      <c r="B902" s="185"/>
      <c r="C902" s="8">
        <v>1379</v>
      </c>
      <c r="D902" s="11" t="s">
        <v>7864</v>
      </c>
      <c r="E902" s="11" t="s">
        <v>44</v>
      </c>
      <c r="F902" s="11" t="s">
        <v>80</v>
      </c>
      <c r="G902" s="11" t="s">
        <v>88</v>
      </c>
      <c r="H902" s="11" t="s">
        <v>7897</v>
      </c>
      <c r="I902" t="s">
        <v>4077</v>
      </c>
      <c r="J902" s="147" t="s">
        <v>6563</v>
      </c>
      <c r="M902" s="147" t="s">
        <v>5621</v>
      </c>
      <c r="N902" s="147" t="s">
        <v>5622</v>
      </c>
      <c r="P902" s="19" t="s">
        <v>6790</v>
      </c>
      <c r="Q902" s="19"/>
      <c r="R902" s="147" t="s">
        <v>6769</v>
      </c>
      <c r="S902" s="161">
        <v>0</v>
      </c>
      <c r="T902" s="147" t="s">
        <v>7779</v>
      </c>
      <c r="U902" s="147" t="s">
        <v>7784</v>
      </c>
      <c r="V902" t="s">
        <v>266</v>
      </c>
    </row>
    <row r="903" spans="1:22" x14ac:dyDescent="0.25">
      <c r="A903" t="s">
        <v>8355</v>
      </c>
      <c r="B903" s="185"/>
      <c r="C903" s="8">
        <v>1380</v>
      </c>
      <c r="D903" s="11" t="s">
        <v>7864</v>
      </c>
      <c r="E903" s="11" t="s">
        <v>44</v>
      </c>
      <c r="F903" s="11" t="s">
        <v>80</v>
      </c>
      <c r="G903" s="11" t="s">
        <v>88</v>
      </c>
      <c r="H903" s="11" t="s">
        <v>7897</v>
      </c>
      <c r="I903" t="s">
        <v>4078</v>
      </c>
      <c r="J903" s="147" t="s">
        <v>6565</v>
      </c>
      <c r="M903" s="147" t="s">
        <v>5623</v>
      </c>
      <c r="N903" s="147" t="s">
        <v>5624</v>
      </c>
      <c r="P903" s="19" t="s">
        <v>6790</v>
      </c>
      <c r="Q903" s="19"/>
      <c r="R903" s="147" t="s">
        <v>6769</v>
      </c>
      <c r="S903" s="161">
        <v>0</v>
      </c>
      <c r="T903" s="147" t="s">
        <v>7779</v>
      </c>
      <c r="U903" s="147" t="s">
        <v>7784</v>
      </c>
      <c r="V903" t="s">
        <v>5711</v>
      </c>
    </row>
    <row r="904" spans="1:22" x14ac:dyDescent="0.25">
      <c r="A904" t="s">
        <v>8355</v>
      </c>
      <c r="B904" s="185"/>
      <c r="C904" s="8">
        <v>1381</v>
      </c>
      <c r="D904" s="11" t="s">
        <v>7864</v>
      </c>
      <c r="E904" s="11" t="s">
        <v>44</v>
      </c>
      <c r="F904" s="11" t="s">
        <v>80</v>
      </c>
      <c r="G904" s="11" t="s">
        <v>88</v>
      </c>
      <c r="H904" s="11" t="s">
        <v>7897</v>
      </c>
      <c r="I904" t="s">
        <v>4079</v>
      </c>
      <c r="J904" s="147" t="s">
        <v>6590</v>
      </c>
      <c r="M904" s="147" t="s">
        <v>5625</v>
      </c>
      <c r="N904" s="147" t="s">
        <v>5626</v>
      </c>
      <c r="P904" s="19" t="s">
        <v>6790</v>
      </c>
      <c r="Q904" s="19"/>
      <c r="R904" t="s">
        <v>6769</v>
      </c>
      <c r="S904" s="8">
        <v>0</v>
      </c>
      <c r="T904" t="s">
        <v>7779</v>
      </c>
      <c r="U904" t="s">
        <v>7784</v>
      </c>
      <c r="V904" t="s">
        <v>5712</v>
      </c>
    </row>
    <row r="905" spans="1:22" x14ac:dyDescent="0.25">
      <c r="A905" t="s">
        <v>8355</v>
      </c>
      <c r="B905" s="185"/>
      <c r="C905" s="8">
        <v>1382</v>
      </c>
      <c r="D905" s="11" t="s">
        <v>7864</v>
      </c>
      <c r="E905" s="11" t="s">
        <v>44</v>
      </c>
      <c r="F905" s="11" t="s">
        <v>80</v>
      </c>
      <c r="G905" s="11" t="s">
        <v>88</v>
      </c>
      <c r="H905" s="11" t="s">
        <v>7897</v>
      </c>
      <c r="I905" t="s">
        <v>4080</v>
      </c>
      <c r="J905" s="147" t="s">
        <v>6589</v>
      </c>
      <c r="M905" s="147" t="s">
        <v>5627</v>
      </c>
      <c r="N905" s="147" t="s">
        <v>5628</v>
      </c>
      <c r="P905" s="19" t="s">
        <v>6790</v>
      </c>
      <c r="Q905" s="19"/>
      <c r="R905" t="s">
        <v>6769</v>
      </c>
      <c r="S905" s="8">
        <v>0</v>
      </c>
      <c r="T905" t="s">
        <v>7779</v>
      </c>
      <c r="U905" t="s">
        <v>7784</v>
      </c>
      <c r="V905" t="s">
        <v>5712</v>
      </c>
    </row>
    <row r="906" spans="1:22" x14ac:dyDescent="0.25">
      <c r="A906" t="s">
        <v>8355</v>
      </c>
      <c r="B906" s="185"/>
      <c r="C906" s="8">
        <v>1383</v>
      </c>
      <c r="D906" s="11" t="s">
        <v>7864</v>
      </c>
      <c r="E906" s="11" t="s">
        <v>44</v>
      </c>
      <c r="F906" s="11" t="s">
        <v>80</v>
      </c>
      <c r="G906" s="11" t="s">
        <v>88</v>
      </c>
      <c r="H906" s="11" t="s">
        <v>7897</v>
      </c>
      <c r="I906" t="s">
        <v>4081</v>
      </c>
      <c r="J906" s="147" t="s">
        <v>6588</v>
      </c>
      <c r="M906" s="147" t="s">
        <v>5629</v>
      </c>
      <c r="N906" s="147" t="s">
        <v>5630</v>
      </c>
      <c r="P906" s="19" t="s">
        <v>6790</v>
      </c>
      <c r="Q906" s="19"/>
      <c r="R906" t="s">
        <v>6769</v>
      </c>
      <c r="S906" s="8">
        <v>0</v>
      </c>
      <c r="T906" t="s">
        <v>7779</v>
      </c>
      <c r="U906" t="s">
        <v>7784</v>
      </c>
      <c r="V906" t="s">
        <v>5712</v>
      </c>
    </row>
    <row r="907" spans="1:22" x14ac:dyDescent="0.25">
      <c r="A907" t="s">
        <v>8355</v>
      </c>
      <c r="B907" s="185"/>
      <c r="C907" s="8">
        <v>1384</v>
      </c>
      <c r="D907" s="11" t="s">
        <v>7864</v>
      </c>
      <c r="E907" s="11" t="s">
        <v>44</v>
      </c>
      <c r="F907" s="11" t="s">
        <v>80</v>
      </c>
      <c r="G907" s="11" t="s">
        <v>88</v>
      </c>
      <c r="H907" s="11" t="s">
        <v>7897</v>
      </c>
      <c r="I907" t="s">
        <v>4082</v>
      </c>
      <c r="J907" s="147" t="s">
        <v>6569</v>
      </c>
      <c r="M907" s="147" t="s">
        <v>5631</v>
      </c>
      <c r="N907" s="147" t="s">
        <v>5632</v>
      </c>
      <c r="P907" s="19" t="s">
        <v>6790</v>
      </c>
      <c r="Q907" s="19"/>
      <c r="R907" t="s">
        <v>6769</v>
      </c>
      <c r="S907" s="8">
        <v>0</v>
      </c>
      <c r="T907" t="s">
        <v>7779</v>
      </c>
      <c r="U907" t="s">
        <v>7784</v>
      </c>
      <c r="V907" t="s">
        <v>163</v>
      </c>
    </row>
    <row r="908" spans="1:22" x14ac:dyDescent="0.25">
      <c r="A908" t="s">
        <v>8355</v>
      </c>
      <c r="B908" s="185"/>
      <c r="C908" s="8">
        <v>1385</v>
      </c>
      <c r="D908" s="11" t="s">
        <v>7864</v>
      </c>
      <c r="E908" s="11" t="s">
        <v>44</v>
      </c>
      <c r="F908" s="11" t="s">
        <v>80</v>
      </c>
      <c r="G908" s="11" t="s">
        <v>88</v>
      </c>
      <c r="H908" s="11" t="s">
        <v>7897</v>
      </c>
      <c r="I908" t="s">
        <v>4083</v>
      </c>
      <c r="J908" s="147" t="s">
        <v>6582</v>
      </c>
      <c r="M908" s="147" t="s">
        <v>5633</v>
      </c>
      <c r="N908" s="147" t="s">
        <v>5634</v>
      </c>
      <c r="P908" s="19" t="s">
        <v>6790</v>
      </c>
      <c r="Q908" s="19"/>
      <c r="R908" t="s">
        <v>6769</v>
      </c>
      <c r="S908" s="8">
        <v>0</v>
      </c>
      <c r="T908" t="s">
        <v>7779</v>
      </c>
      <c r="U908" t="s">
        <v>7784</v>
      </c>
      <c r="V908" t="s">
        <v>163</v>
      </c>
    </row>
    <row r="909" spans="1:22" x14ac:dyDescent="0.25">
      <c r="A909" t="s">
        <v>8355</v>
      </c>
      <c r="B909" s="185"/>
      <c r="C909" s="8">
        <v>1386</v>
      </c>
      <c r="D909" s="11" t="s">
        <v>7864</v>
      </c>
      <c r="E909" s="11" t="s">
        <v>44</v>
      </c>
      <c r="F909" s="11" t="s">
        <v>80</v>
      </c>
      <c r="G909" s="11" t="s">
        <v>88</v>
      </c>
      <c r="H909" s="11" t="s">
        <v>7897</v>
      </c>
      <c r="I909" t="s">
        <v>4084</v>
      </c>
      <c r="J909" s="147" t="s">
        <v>6560</v>
      </c>
      <c r="M909" s="147" t="s">
        <v>5635</v>
      </c>
      <c r="N909" s="147" t="s">
        <v>5636</v>
      </c>
      <c r="P909" s="19" t="s">
        <v>6790</v>
      </c>
      <c r="Q909" s="19"/>
      <c r="R909" t="s">
        <v>6769</v>
      </c>
      <c r="S909" s="8">
        <v>0</v>
      </c>
      <c r="T909" t="s">
        <v>7779</v>
      </c>
      <c r="U909" t="s">
        <v>7784</v>
      </c>
      <c r="V909" t="s">
        <v>163</v>
      </c>
    </row>
    <row r="910" spans="1:22" x14ac:dyDescent="0.25">
      <c r="A910" t="s">
        <v>8355</v>
      </c>
      <c r="B910" s="185"/>
      <c r="C910" s="8">
        <v>1387</v>
      </c>
      <c r="D910" s="11" t="s">
        <v>7864</v>
      </c>
      <c r="E910" s="11" t="s">
        <v>44</v>
      </c>
      <c r="F910" s="11" t="s">
        <v>80</v>
      </c>
      <c r="G910" s="11" t="s">
        <v>88</v>
      </c>
      <c r="H910" s="11" t="s">
        <v>7897</v>
      </c>
      <c r="I910" t="s">
        <v>4085</v>
      </c>
      <c r="J910" s="147" t="s">
        <v>6579</v>
      </c>
      <c r="M910" s="147" t="s">
        <v>5637</v>
      </c>
      <c r="N910" s="147" t="s">
        <v>5638</v>
      </c>
      <c r="P910" s="19" t="s">
        <v>6790</v>
      </c>
      <c r="Q910" s="19"/>
      <c r="R910" t="s">
        <v>6769</v>
      </c>
      <c r="S910" s="8">
        <v>0</v>
      </c>
      <c r="T910" t="s">
        <v>7779</v>
      </c>
      <c r="U910" t="s">
        <v>7784</v>
      </c>
      <c r="V910" t="s">
        <v>163</v>
      </c>
    </row>
    <row r="911" spans="1:22" x14ac:dyDescent="0.25">
      <c r="A911" t="s">
        <v>8355</v>
      </c>
      <c r="B911" s="185"/>
      <c r="C911" s="8">
        <v>1388</v>
      </c>
      <c r="D911" s="11" t="s">
        <v>7864</v>
      </c>
      <c r="E911" s="11" t="s">
        <v>44</v>
      </c>
      <c r="F911" s="11" t="s">
        <v>80</v>
      </c>
      <c r="G911" s="11" t="s">
        <v>88</v>
      </c>
      <c r="H911" s="11" t="s">
        <v>7897</v>
      </c>
      <c r="I911" t="s">
        <v>4086</v>
      </c>
      <c r="J911" s="147" t="s">
        <v>6584</v>
      </c>
      <c r="M911" s="147" t="s">
        <v>5639</v>
      </c>
      <c r="N911" s="147" t="s">
        <v>5640</v>
      </c>
      <c r="P911" s="19" t="s">
        <v>6790</v>
      </c>
      <c r="Q911" s="19"/>
      <c r="R911" t="s">
        <v>6769</v>
      </c>
      <c r="S911" s="8">
        <v>0</v>
      </c>
      <c r="T911" t="s">
        <v>7779</v>
      </c>
      <c r="U911" t="s">
        <v>7784</v>
      </c>
      <c r="V911" t="s">
        <v>163</v>
      </c>
    </row>
    <row r="912" spans="1:22" x14ac:dyDescent="0.25">
      <c r="A912" t="s">
        <v>8355</v>
      </c>
      <c r="B912" s="185"/>
      <c r="C912" s="8">
        <v>1389</v>
      </c>
      <c r="D912" s="11" t="s">
        <v>7864</v>
      </c>
      <c r="E912" s="11" t="s">
        <v>44</v>
      </c>
      <c r="F912" s="11" t="s">
        <v>80</v>
      </c>
      <c r="G912" s="11" t="s">
        <v>88</v>
      </c>
      <c r="H912" s="11" t="s">
        <v>7897</v>
      </c>
      <c r="I912" t="s">
        <v>4087</v>
      </c>
      <c r="J912" s="147" t="s">
        <v>6585</v>
      </c>
      <c r="M912" s="147" t="s">
        <v>5641</v>
      </c>
      <c r="N912" s="147" t="s">
        <v>5642</v>
      </c>
      <c r="P912" s="19" t="s">
        <v>6790</v>
      </c>
      <c r="Q912" s="19"/>
      <c r="R912" t="s">
        <v>6769</v>
      </c>
      <c r="S912" s="8">
        <v>0</v>
      </c>
      <c r="T912" t="s">
        <v>7779</v>
      </c>
      <c r="U912" t="s">
        <v>7784</v>
      </c>
      <c r="V912" t="s">
        <v>163</v>
      </c>
    </row>
    <row r="913" spans="1:24" x14ac:dyDescent="0.25">
      <c r="A913" t="s">
        <v>8355</v>
      </c>
      <c r="B913" s="185"/>
      <c r="C913" s="8">
        <v>1390</v>
      </c>
      <c r="D913" s="11" t="s">
        <v>7864</v>
      </c>
      <c r="E913" s="11" t="s">
        <v>44</v>
      </c>
      <c r="F913" s="11" t="s">
        <v>80</v>
      </c>
      <c r="G913" s="11" t="s">
        <v>88</v>
      </c>
      <c r="H913" s="11" t="s">
        <v>7897</v>
      </c>
      <c r="I913" t="s">
        <v>4088</v>
      </c>
      <c r="J913" s="147" t="s">
        <v>6564</v>
      </c>
      <c r="M913" s="147" t="s">
        <v>5643</v>
      </c>
      <c r="N913" s="147" t="s">
        <v>5644</v>
      </c>
      <c r="P913" s="19" t="s">
        <v>6790</v>
      </c>
      <c r="Q913" s="19"/>
      <c r="R913" t="s">
        <v>6769</v>
      </c>
      <c r="S913" s="8">
        <v>0</v>
      </c>
      <c r="T913" t="s">
        <v>7779</v>
      </c>
      <c r="U913" t="s">
        <v>7784</v>
      </c>
      <c r="V913" t="s">
        <v>5713</v>
      </c>
    </row>
    <row r="914" spans="1:24" x14ac:dyDescent="0.25">
      <c r="A914" t="s">
        <v>8355</v>
      </c>
      <c r="B914" s="185"/>
      <c r="C914" s="8">
        <v>1391</v>
      </c>
      <c r="D914" s="11" t="s">
        <v>7864</v>
      </c>
      <c r="E914" s="11" t="s">
        <v>44</v>
      </c>
      <c r="F914" s="11" t="s">
        <v>80</v>
      </c>
      <c r="G914" s="11" t="s">
        <v>88</v>
      </c>
      <c r="H914" s="11" t="s">
        <v>7897</v>
      </c>
      <c r="I914" t="s">
        <v>4089</v>
      </c>
      <c r="J914" s="147" t="s">
        <v>6583</v>
      </c>
      <c r="M914" s="147" t="s">
        <v>5645</v>
      </c>
      <c r="N914" s="147" t="s">
        <v>5646</v>
      </c>
      <c r="P914" s="19" t="s">
        <v>6790</v>
      </c>
      <c r="Q914" s="19"/>
      <c r="R914" t="s">
        <v>6769</v>
      </c>
      <c r="S914" s="8">
        <v>0</v>
      </c>
      <c r="T914" t="s">
        <v>7779</v>
      </c>
      <c r="U914" t="s">
        <v>7784</v>
      </c>
      <c r="V914" t="s">
        <v>5713</v>
      </c>
    </row>
    <row r="915" spans="1:24" x14ac:dyDescent="0.25">
      <c r="A915" t="s">
        <v>8355</v>
      </c>
      <c r="B915" s="185"/>
      <c r="C915" s="8">
        <v>1392</v>
      </c>
      <c r="D915" s="11" t="s">
        <v>7864</v>
      </c>
      <c r="E915" s="11" t="s">
        <v>44</v>
      </c>
      <c r="F915" s="11" t="s">
        <v>80</v>
      </c>
      <c r="G915" s="11" t="s">
        <v>88</v>
      </c>
      <c r="H915" s="11" t="s">
        <v>7897</v>
      </c>
      <c r="I915" t="s">
        <v>4090</v>
      </c>
      <c r="J915" s="147" t="s">
        <v>6277</v>
      </c>
      <c r="M915" s="147" t="s">
        <v>5647</v>
      </c>
      <c r="N915" s="147" t="s">
        <v>5648</v>
      </c>
      <c r="P915" s="19" t="s">
        <v>6790</v>
      </c>
      <c r="Q915" s="19"/>
      <c r="R915" s="147" t="s">
        <v>6769</v>
      </c>
      <c r="S915" s="161">
        <v>0</v>
      </c>
      <c r="T915" s="147" t="s">
        <v>7779</v>
      </c>
      <c r="U915" s="147" t="s">
        <v>7784</v>
      </c>
      <c r="V915" t="s">
        <v>195</v>
      </c>
    </row>
    <row r="916" spans="1:24" x14ac:dyDescent="0.25">
      <c r="A916" t="s">
        <v>8355</v>
      </c>
      <c r="B916" s="185"/>
      <c r="C916" s="8">
        <v>1393</v>
      </c>
      <c r="D916" s="11" t="s">
        <v>7864</v>
      </c>
      <c r="E916" s="11" t="s">
        <v>44</v>
      </c>
      <c r="F916" s="11" t="s">
        <v>80</v>
      </c>
      <c r="G916" s="11" t="s">
        <v>88</v>
      </c>
      <c r="H916" s="11" t="s">
        <v>7897</v>
      </c>
      <c r="I916" t="s">
        <v>4091</v>
      </c>
      <c r="J916" s="147" t="s">
        <v>6572</v>
      </c>
      <c r="M916" s="147" t="s">
        <v>5649</v>
      </c>
      <c r="N916" s="147" t="s">
        <v>5650</v>
      </c>
      <c r="P916" s="19" t="s">
        <v>6790</v>
      </c>
      <c r="Q916" s="19"/>
      <c r="R916" t="s">
        <v>6769</v>
      </c>
      <c r="S916" s="8">
        <v>0</v>
      </c>
      <c r="T916" t="s">
        <v>7779</v>
      </c>
      <c r="U916" t="s">
        <v>7784</v>
      </c>
      <c r="V916" t="s">
        <v>5713</v>
      </c>
    </row>
    <row r="917" spans="1:24" x14ac:dyDescent="0.25">
      <c r="A917" s="164" t="s">
        <v>60</v>
      </c>
      <c r="B917" s="289">
        <v>-99</v>
      </c>
      <c r="C917" s="8">
        <v>267</v>
      </c>
      <c r="D917" s="11" t="s">
        <v>7831</v>
      </c>
      <c r="E917" s="11" t="s">
        <v>44</v>
      </c>
      <c r="F917" s="11" t="s">
        <v>54</v>
      </c>
      <c r="G917" s="11" t="s">
        <v>60</v>
      </c>
      <c r="H917" s="11"/>
      <c r="I917" s="147" t="s">
        <v>5972</v>
      </c>
      <c r="K917" s="147"/>
      <c r="M917" s="147" t="s">
        <v>6046</v>
      </c>
      <c r="N917" s="147" t="s">
        <v>6047</v>
      </c>
      <c r="P917" s="147" t="s">
        <v>6790</v>
      </c>
      <c r="Q917" s="147"/>
      <c r="R917" s="147" t="s">
        <v>6769</v>
      </c>
      <c r="S917" s="161"/>
      <c r="T917" s="147"/>
      <c r="U917" s="147"/>
      <c r="V917" s="174" t="s">
        <v>3302</v>
      </c>
      <c r="W917" s="164"/>
    </row>
    <row r="918" spans="1:24" x14ac:dyDescent="0.25">
      <c r="A918" s="164" t="s">
        <v>60</v>
      </c>
      <c r="B918" s="289">
        <v>-99</v>
      </c>
      <c r="C918" s="8">
        <v>268</v>
      </c>
      <c r="D918" s="11" t="s">
        <v>7831</v>
      </c>
      <c r="E918" s="11" t="s">
        <v>44</v>
      </c>
      <c r="F918" s="11" t="s">
        <v>54</v>
      </c>
      <c r="G918" s="11" t="s">
        <v>60</v>
      </c>
      <c r="H918" s="11"/>
      <c r="I918" s="147" t="s">
        <v>5973</v>
      </c>
      <c r="K918" s="147"/>
      <c r="M918" s="147" t="s">
        <v>6048</v>
      </c>
      <c r="N918" s="147" t="s">
        <v>6049</v>
      </c>
      <c r="P918" s="147" t="s">
        <v>6790</v>
      </c>
      <c r="Q918" s="147"/>
      <c r="R918" s="147" t="s">
        <v>6770</v>
      </c>
      <c r="S918" s="161"/>
      <c r="T918" s="147"/>
      <c r="U918" s="147"/>
      <c r="V918" s="174" t="s">
        <v>100</v>
      </c>
      <c r="W918" s="164"/>
    </row>
    <row r="919" spans="1:24" x14ac:dyDescent="0.25">
      <c r="A919" s="164" t="s">
        <v>60</v>
      </c>
      <c r="B919" s="289">
        <v>-99</v>
      </c>
      <c r="C919" s="8">
        <v>269</v>
      </c>
      <c r="D919" s="11" t="s">
        <v>7831</v>
      </c>
      <c r="E919" s="11" t="s">
        <v>44</v>
      </c>
      <c r="F919" s="11" t="s">
        <v>54</v>
      </c>
      <c r="G919" s="11" t="s">
        <v>60</v>
      </c>
      <c r="H919" s="11"/>
      <c r="I919" s="147" t="s">
        <v>5974</v>
      </c>
      <c r="K919" s="147"/>
      <c r="M919" s="147" t="s">
        <v>6050</v>
      </c>
      <c r="N919" s="147" t="s">
        <v>6051</v>
      </c>
      <c r="P919" s="147" t="s">
        <v>6790</v>
      </c>
      <c r="Q919" s="147"/>
      <c r="R919" s="147" t="s">
        <v>6769</v>
      </c>
      <c r="S919" s="161"/>
      <c r="T919" s="147"/>
      <c r="U919" s="147"/>
      <c r="V919" s="174" t="s">
        <v>3302</v>
      </c>
      <c r="W919" s="164"/>
    </row>
    <row r="920" spans="1:24" x14ac:dyDescent="0.25">
      <c r="A920" s="164" t="s">
        <v>60</v>
      </c>
      <c r="B920" s="289">
        <v>-99</v>
      </c>
      <c r="C920" s="8">
        <v>271</v>
      </c>
      <c r="D920" s="11" t="s">
        <v>7831</v>
      </c>
      <c r="E920" s="11" t="s">
        <v>44</v>
      </c>
      <c r="F920" s="11" t="s">
        <v>54</v>
      </c>
      <c r="G920" s="11" t="s">
        <v>60</v>
      </c>
      <c r="H920" s="11"/>
      <c r="I920" s="147" t="s">
        <v>5975</v>
      </c>
      <c r="K920" s="147"/>
      <c r="M920" s="147" t="s">
        <v>6052</v>
      </c>
      <c r="N920" s="147" t="s">
        <v>6053</v>
      </c>
      <c r="P920" s="147" t="s">
        <v>6790</v>
      </c>
      <c r="Q920" s="147"/>
      <c r="R920" s="147" t="s">
        <v>6770</v>
      </c>
      <c r="S920" s="161"/>
      <c r="T920" s="147"/>
      <c r="U920" s="147"/>
      <c r="V920" s="174" t="s">
        <v>100</v>
      </c>
      <c r="W920" s="164"/>
    </row>
    <row r="921" spans="1:24" x14ac:dyDescent="0.25">
      <c r="A921" t="s">
        <v>60</v>
      </c>
      <c r="B921" s="185">
        <v>0</v>
      </c>
      <c r="C921" s="8">
        <v>262</v>
      </c>
      <c r="D921" s="11" t="s">
        <v>7831</v>
      </c>
      <c r="E921" s="11" t="s">
        <v>44</v>
      </c>
      <c r="F921" s="11" t="s">
        <v>54</v>
      </c>
      <c r="G921" s="11" t="s">
        <v>60</v>
      </c>
      <c r="H921" s="11"/>
      <c r="I921" s="145" t="s">
        <v>122</v>
      </c>
      <c r="J921" s="19" t="s">
        <v>1467</v>
      </c>
      <c r="K921" s="147" t="s">
        <v>7513</v>
      </c>
      <c r="L921" s="145" t="s">
        <v>1683</v>
      </c>
      <c r="M921" s="145" t="s">
        <v>330</v>
      </c>
      <c r="N921" s="145" t="s">
        <v>331</v>
      </c>
      <c r="O921" s="145" t="s">
        <v>1868</v>
      </c>
      <c r="P921" s="19" t="s">
        <v>6790</v>
      </c>
      <c r="Q921" s="19"/>
      <c r="R921" t="s">
        <v>6770</v>
      </c>
      <c r="S921" s="8" t="s">
        <v>7778</v>
      </c>
      <c r="T921" t="s">
        <v>7780</v>
      </c>
      <c r="U921" t="s">
        <v>7783</v>
      </c>
      <c r="V921" t="s">
        <v>100</v>
      </c>
    </row>
    <row r="922" spans="1:24" x14ac:dyDescent="0.25">
      <c r="A922" s="140" t="s">
        <v>60</v>
      </c>
      <c r="B922" s="294">
        <v>1</v>
      </c>
      <c r="C922" s="176">
        <v>0</v>
      </c>
      <c r="D922" s="152"/>
      <c r="E922" s="152"/>
      <c r="F922" s="152"/>
      <c r="G922" s="152"/>
      <c r="H922" s="152"/>
      <c r="I922" s="150" t="s">
        <v>7949</v>
      </c>
      <c r="J922" s="168" t="s">
        <v>1468</v>
      </c>
      <c r="K922" s="153" t="s">
        <v>1667</v>
      </c>
      <c r="L922" s="154" t="s">
        <v>6971</v>
      </c>
      <c r="M922" s="154" t="s">
        <v>6005</v>
      </c>
      <c r="N922" s="154" t="s">
        <v>278</v>
      </c>
      <c r="O922" s="154" t="s">
        <v>1848</v>
      </c>
      <c r="P922" s="168" t="s">
        <v>6790</v>
      </c>
      <c r="Q922" s="168"/>
      <c r="R922" s="154" t="s">
        <v>91</v>
      </c>
      <c r="S922" s="169" t="s">
        <v>7778</v>
      </c>
      <c r="T922" s="168" t="s">
        <v>7780</v>
      </c>
      <c r="U922" s="168" t="s">
        <v>7783</v>
      </c>
      <c r="V922" s="140" t="s">
        <v>91</v>
      </c>
      <c r="W922" s="140"/>
      <c r="X922" s="140"/>
    </row>
    <row r="923" spans="1:24" x14ac:dyDescent="0.25">
      <c r="A923" s="140" t="s">
        <v>60</v>
      </c>
      <c r="B923" s="294">
        <v>4</v>
      </c>
      <c r="C923" s="176">
        <v>0</v>
      </c>
      <c r="D923" s="152"/>
      <c r="E923" s="152"/>
      <c r="F923" s="152"/>
      <c r="G923" s="152"/>
      <c r="H923" s="152"/>
      <c r="I923" s="154" t="s">
        <v>7906</v>
      </c>
      <c r="J923" s="168" t="s">
        <v>8158</v>
      </c>
      <c r="K923" s="153" t="s">
        <v>7355</v>
      </c>
      <c r="L923" s="154" t="s">
        <v>1683</v>
      </c>
      <c r="M923" s="154" t="s">
        <v>322</v>
      </c>
      <c r="N923" s="154" t="s">
        <v>8159</v>
      </c>
      <c r="O923" s="154" t="s">
        <v>2020</v>
      </c>
      <c r="P923" s="168" t="s">
        <v>6790</v>
      </c>
      <c r="Q923" s="168"/>
      <c r="R923" s="140" t="s">
        <v>6770</v>
      </c>
      <c r="S923" s="176" t="s">
        <v>7778</v>
      </c>
      <c r="T923" s="140" t="s">
        <v>7780</v>
      </c>
      <c r="U923" s="140" t="s">
        <v>7783</v>
      </c>
      <c r="V923" s="140" t="s">
        <v>100</v>
      </c>
      <c r="W923" s="140"/>
      <c r="X923" s="140"/>
    </row>
    <row r="924" spans="1:24" x14ac:dyDescent="0.25">
      <c r="A924" t="s">
        <v>60</v>
      </c>
      <c r="B924" s="185">
        <v>5</v>
      </c>
      <c r="C924" s="8">
        <v>265</v>
      </c>
      <c r="D924" s="11" t="s">
        <v>7831</v>
      </c>
      <c r="E924" s="11" t="s">
        <v>44</v>
      </c>
      <c r="F924" s="11" t="s">
        <v>54</v>
      </c>
      <c r="G924" s="11" t="s">
        <v>60</v>
      </c>
      <c r="H924" s="11"/>
      <c r="I924" s="145" t="s">
        <v>167</v>
      </c>
      <c r="J924" s="19" t="s">
        <v>5749</v>
      </c>
      <c r="K924" s="147" t="s">
        <v>7487</v>
      </c>
      <c r="L924" s="145" t="s">
        <v>7089</v>
      </c>
      <c r="M924" s="145" t="s">
        <v>401</v>
      </c>
      <c r="N924" s="145" t="s">
        <v>402</v>
      </c>
      <c r="O924" s="145" t="s">
        <v>1897</v>
      </c>
      <c r="P924" s="19" t="s">
        <v>6790</v>
      </c>
      <c r="Q924" s="19"/>
      <c r="R924" s="145" t="s">
        <v>91</v>
      </c>
      <c r="S924" s="146" t="s">
        <v>7778</v>
      </c>
      <c r="T924" s="19" t="s">
        <v>7779</v>
      </c>
      <c r="U924" s="19" t="s">
        <v>7783</v>
      </c>
      <c r="V924" t="s">
        <v>91</v>
      </c>
    </row>
    <row r="925" spans="1:24" x14ac:dyDescent="0.25">
      <c r="A925" t="s">
        <v>60</v>
      </c>
      <c r="B925" s="185">
        <v>6</v>
      </c>
      <c r="C925" s="8">
        <v>266</v>
      </c>
      <c r="D925" s="11" t="s">
        <v>7831</v>
      </c>
      <c r="E925" s="11" t="s">
        <v>44</v>
      </c>
      <c r="F925" s="11" t="s">
        <v>54</v>
      </c>
      <c r="G925" s="11" t="s">
        <v>60</v>
      </c>
      <c r="H925" s="11"/>
      <c r="I925" s="19" t="s">
        <v>2183</v>
      </c>
      <c r="J925" s="147" t="s">
        <v>2810</v>
      </c>
      <c r="K925" s="19" t="s">
        <v>7492</v>
      </c>
      <c r="L925" s="19" t="s">
        <v>7093</v>
      </c>
      <c r="M925" s="19" t="s">
        <v>2609</v>
      </c>
      <c r="N925" s="147" t="s">
        <v>2387</v>
      </c>
      <c r="O925" s="19"/>
      <c r="P925" s="19" t="s">
        <v>6790</v>
      </c>
      <c r="Q925" s="19"/>
      <c r="R925" s="147" t="s">
        <v>91</v>
      </c>
      <c r="S925" s="161">
        <v>0</v>
      </c>
      <c r="T925" s="147" t="s">
        <v>7779</v>
      </c>
      <c r="U925" s="147" t="s">
        <v>7784</v>
      </c>
      <c r="V925" t="s">
        <v>91</v>
      </c>
    </row>
    <row r="926" spans="1:24" x14ac:dyDescent="0.25">
      <c r="A926" t="s">
        <v>60</v>
      </c>
      <c r="B926" s="185">
        <v>7</v>
      </c>
      <c r="C926" s="8">
        <v>263</v>
      </c>
      <c r="D926" s="11" t="s">
        <v>7831</v>
      </c>
      <c r="E926" s="11" t="s">
        <v>44</v>
      </c>
      <c r="F926" s="11" t="s">
        <v>54</v>
      </c>
      <c r="G926" s="11" t="s">
        <v>60</v>
      </c>
      <c r="H926" s="11"/>
      <c r="I926" s="145" t="s">
        <v>166</v>
      </c>
      <c r="J926" s="19" t="s">
        <v>2807</v>
      </c>
      <c r="K926" s="147" t="s">
        <v>7488</v>
      </c>
      <c r="L926" s="145" t="s">
        <v>7090</v>
      </c>
      <c r="M926" s="145" t="s">
        <v>399</v>
      </c>
      <c r="N926" s="145" t="s">
        <v>400</v>
      </c>
      <c r="O926" s="145" t="s">
        <v>1896</v>
      </c>
      <c r="P926" s="19" t="s">
        <v>6790</v>
      </c>
      <c r="Q926" s="19"/>
      <c r="R926" s="145" t="s">
        <v>153</v>
      </c>
      <c r="S926" s="146">
        <v>2</v>
      </c>
      <c r="T926" s="19" t="s">
        <v>7779</v>
      </c>
      <c r="U926" s="19" t="s">
        <v>7784</v>
      </c>
      <c r="V926" t="s">
        <v>153</v>
      </c>
    </row>
    <row r="927" spans="1:24" x14ac:dyDescent="0.25">
      <c r="A927" t="s">
        <v>60</v>
      </c>
      <c r="B927" s="185">
        <v>8</v>
      </c>
      <c r="C927" s="8">
        <v>264</v>
      </c>
      <c r="D927" s="11" t="s">
        <v>7831</v>
      </c>
      <c r="E927" s="11" t="s">
        <v>44</v>
      </c>
      <c r="F927" s="11" t="s">
        <v>54</v>
      </c>
      <c r="G927" s="11" t="s">
        <v>60</v>
      </c>
      <c r="H927" s="11"/>
      <c r="I927" s="19" t="s">
        <v>2182</v>
      </c>
      <c r="J927" s="19" t="s">
        <v>2809</v>
      </c>
      <c r="K927" s="19" t="s">
        <v>7489</v>
      </c>
      <c r="L927" s="19" t="s">
        <v>7091</v>
      </c>
      <c r="M927" s="19" t="s">
        <v>2608</v>
      </c>
      <c r="N927" s="147" t="s">
        <v>2386</v>
      </c>
      <c r="O927" s="19"/>
      <c r="P927" s="19" t="s">
        <v>6790</v>
      </c>
      <c r="Q927" s="19"/>
      <c r="R927" s="147" t="s">
        <v>153</v>
      </c>
      <c r="S927" s="161">
        <v>2</v>
      </c>
      <c r="T927" s="147" t="s">
        <v>7779</v>
      </c>
      <c r="U927" s="147" t="s">
        <v>7784</v>
      </c>
      <c r="V927" t="s">
        <v>153</v>
      </c>
    </row>
    <row r="928" spans="1:24" ht="16.5" x14ac:dyDescent="0.25">
      <c r="A928" t="s">
        <v>60</v>
      </c>
      <c r="B928" s="185">
        <v>9</v>
      </c>
      <c r="C928" s="8">
        <v>272</v>
      </c>
      <c r="D928" s="11" t="s">
        <v>7831</v>
      </c>
      <c r="E928" s="11" t="s">
        <v>44</v>
      </c>
      <c r="F928" s="11" t="s">
        <v>54</v>
      </c>
      <c r="G928" s="11" t="s">
        <v>60</v>
      </c>
      <c r="H928" s="11"/>
      <c r="I928" s="145" t="s">
        <v>168</v>
      </c>
      <c r="J928" s="19" t="s">
        <v>8096</v>
      </c>
      <c r="K928" s="147" t="s">
        <v>7491</v>
      </c>
      <c r="L928" s="145" t="s">
        <v>7094</v>
      </c>
      <c r="M928" s="145" t="s">
        <v>403</v>
      </c>
      <c r="N928" s="145" t="s">
        <v>404</v>
      </c>
      <c r="O928" s="145" t="s">
        <v>1898</v>
      </c>
      <c r="P928" s="19" t="s">
        <v>6790</v>
      </c>
      <c r="Q928" s="19"/>
      <c r="R928" s="145" t="s">
        <v>6769</v>
      </c>
      <c r="S928" s="146">
        <v>2</v>
      </c>
      <c r="T928" s="19" t="s">
        <v>7779</v>
      </c>
      <c r="U928" s="19" t="s">
        <v>7784</v>
      </c>
      <c r="V928" t="s">
        <v>163</v>
      </c>
    </row>
    <row r="929" spans="1:24" x14ac:dyDescent="0.25">
      <c r="A929" t="s">
        <v>60</v>
      </c>
      <c r="B929" s="185">
        <v>10</v>
      </c>
      <c r="C929" s="8">
        <v>291</v>
      </c>
      <c r="D929" s="11" t="s">
        <v>7831</v>
      </c>
      <c r="E929" s="11" t="s">
        <v>44</v>
      </c>
      <c r="F929" s="11" t="s">
        <v>54</v>
      </c>
      <c r="G929" s="11" t="s">
        <v>60</v>
      </c>
      <c r="H929" s="11"/>
      <c r="I929" s="19" t="s">
        <v>2198</v>
      </c>
      <c r="J929" s="147" t="s">
        <v>2824</v>
      </c>
      <c r="K929" s="19" t="s">
        <v>7515</v>
      </c>
      <c r="L929" s="19" t="s">
        <v>7514</v>
      </c>
      <c r="M929" s="19" t="s">
        <v>2624</v>
      </c>
      <c r="N929" s="147" t="s">
        <v>2402</v>
      </c>
      <c r="O929" s="19"/>
      <c r="P929" s="19" t="s">
        <v>6790</v>
      </c>
      <c r="Q929" s="19"/>
      <c r="R929" s="147" t="s">
        <v>6770</v>
      </c>
      <c r="S929" s="161">
        <v>0</v>
      </c>
      <c r="T929" s="147" t="s">
        <v>7779</v>
      </c>
      <c r="U929" s="147" t="s">
        <v>7784</v>
      </c>
      <c r="V929" t="s">
        <v>100</v>
      </c>
      <c r="X929" t="s">
        <v>6775</v>
      </c>
    </row>
    <row r="930" spans="1:24" x14ac:dyDescent="0.25">
      <c r="A930" t="s">
        <v>60</v>
      </c>
      <c r="B930" s="185">
        <v>11</v>
      </c>
      <c r="C930" s="8">
        <v>270</v>
      </c>
      <c r="D930" s="11" t="s">
        <v>7831</v>
      </c>
      <c r="E930" s="11" t="s">
        <v>44</v>
      </c>
      <c r="F930" s="11" t="s">
        <v>54</v>
      </c>
      <c r="G930" s="11" t="s">
        <v>60</v>
      </c>
      <c r="H930" s="11"/>
      <c r="I930" s="19" t="s">
        <v>2184</v>
      </c>
      <c r="J930" s="19" t="s">
        <v>2808</v>
      </c>
      <c r="K930" s="19" t="s">
        <v>7490</v>
      </c>
      <c r="L930" s="19" t="s">
        <v>7092</v>
      </c>
      <c r="M930" s="19" t="s">
        <v>2610</v>
      </c>
      <c r="N930" s="147" t="s">
        <v>2388</v>
      </c>
      <c r="O930" s="19"/>
      <c r="P930" s="19" t="s">
        <v>6790</v>
      </c>
      <c r="Q930" s="19"/>
      <c r="R930" s="147" t="s">
        <v>153</v>
      </c>
      <c r="S930" s="161">
        <v>0</v>
      </c>
      <c r="T930" s="147" t="s">
        <v>7779</v>
      </c>
      <c r="U930" s="147" t="s">
        <v>7784</v>
      </c>
      <c r="V930" t="s">
        <v>153</v>
      </c>
    </row>
    <row r="931" spans="1:24" ht="16.5" x14ac:dyDescent="0.25">
      <c r="A931" t="s">
        <v>60</v>
      </c>
      <c r="B931" s="185">
        <v>12</v>
      </c>
      <c r="C931" s="8">
        <v>273</v>
      </c>
      <c r="D931" s="11" t="s">
        <v>7831</v>
      </c>
      <c r="E931" s="11" t="s">
        <v>44</v>
      </c>
      <c r="F931" s="11" t="s">
        <v>54</v>
      </c>
      <c r="G931" s="11" t="s">
        <v>60</v>
      </c>
      <c r="H931" s="11"/>
      <c r="I931" s="19" t="s">
        <v>2185</v>
      </c>
      <c r="J931" s="147" t="s">
        <v>8097</v>
      </c>
      <c r="K931" s="147" t="s">
        <v>7493</v>
      </c>
      <c r="L931" s="19" t="s">
        <v>7095</v>
      </c>
      <c r="M931" s="19" t="s">
        <v>2611</v>
      </c>
      <c r="N931" s="147" t="s">
        <v>2389</v>
      </c>
      <c r="O931" s="19"/>
      <c r="P931" s="19" t="s">
        <v>6790</v>
      </c>
      <c r="Q931" s="19"/>
      <c r="R931" s="145" t="s">
        <v>6769</v>
      </c>
      <c r="S931" s="146">
        <v>1</v>
      </c>
      <c r="T931" s="19" t="s">
        <v>7779</v>
      </c>
      <c r="U931" s="19" t="s">
        <v>7784</v>
      </c>
      <c r="V931" t="s">
        <v>163</v>
      </c>
    </row>
    <row r="932" spans="1:24" x14ac:dyDescent="0.25">
      <c r="A932" t="s">
        <v>60</v>
      </c>
      <c r="B932" s="185">
        <v>13</v>
      </c>
      <c r="C932" s="8">
        <v>274</v>
      </c>
      <c r="D932" s="11" t="s">
        <v>7831</v>
      </c>
      <c r="E932" s="11" t="s">
        <v>44</v>
      </c>
      <c r="F932" s="11" t="s">
        <v>54</v>
      </c>
      <c r="G932" s="11" t="s">
        <v>60</v>
      </c>
      <c r="H932" s="11"/>
      <c r="I932" s="145" t="s">
        <v>169</v>
      </c>
      <c r="J932" s="19" t="s">
        <v>2813</v>
      </c>
      <c r="K932" s="147" t="s">
        <v>1899</v>
      </c>
      <c r="L932" s="145" t="s">
        <v>7096</v>
      </c>
      <c r="M932" s="145" t="s">
        <v>405</v>
      </c>
      <c r="N932" s="145" t="s">
        <v>406</v>
      </c>
      <c r="O932" s="145" t="s">
        <v>1899</v>
      </c>
      <c r="P932" s="19" t="s">
        <v>2930</v>
      </c>
      <c r="Q932" s="19" t="s">
        <v>6788</v>
      </c>
      <c r="R932" s="145" t="s">
        <v>91</v>
      </c>
      <c r="S932" s="146">
        <v>0</v>
      </c>
      <c r="T932" s="19" t="s">
        <v>7779</v>
      </c>
      <c r="U932" s="19" t="s">
        <v>7784</v>
      </c>
      <c r="V932" t="s">
        <v>92</v>
      </c>
    </row>
    <row r="933" spans="1:24" x14ac:dyDescent="0.25">
      <c r="A933" t="s">
        <v>60</v>
      </c>
      <c r="B933" s="185">
        <v>14</v>
      </c>
      <c r="C933" s="8">
        <v>275</v>
      </c>
      <c r="D933" s="11" t="s">
        <v>7831</v>
      </c>
      <c r="E933" s="11" t="s">
        <v>44</v>
      </c>
      <c r="F933" s="11" t="s">
        <v>54</v>
      </c>
      <c r="G933" s="11" t="s">
        <v>60</v>
      </c>
      <c r="H933" s="11"/>
      <c r="I933" s="19" t="s">
        <v>2186</v>
      </c>
      <c r="J933" s="147" t="s">
        <v>2826</v>
      </c>
      <c r="K933" s="19" t="s">
        <v>7502</v>
      </c>
      <c r="L933" s="19" t="s">
        <v>7100</v>
      </c>
      <c r="M933" s="19" t="s">
        <v>2612</v>
      </c>
      <c r="N933" s="147" t="s">
        <v>2390</v>
      </c>
      <c r="O933" s="19"/>
      <c r="P933" s="19" t="s">
        <v>6790</v>
      </c>
      <c r="Q933" s="19"/>
      <c r="R933" s="147" t="s">
        <v>91</v>
      </c>
      <c r="S933" s="161">
        <v>0</v>
      </c>
      <c r="T933" s="147" t="s">
        <v>7779</v>
      </c>
      <c r="U933" s="147" t="s">
        <v>7784</v>
      </c>
      <c r="V933" t="s">
        <v>92</v>
      </c>
    </row>
    <row r="934" spans="1:24" x14ac:dyDescent="0.25">
      <c r="A934" t="s">
        <v>60</v>
      </c>
      <c r="B934" s="185">
        <v>15</v>
      </c>
      <c r="C934" s="8">
        <v>276</v>
      </c>
      <c r="D934" s="11" t="s">
        <v>7831</v>
      </c>
      <c r="E934" s="11" t="s">
        <v>44</v>
      </c>
      <c r="F934" s="11" t="s">
        <v>54</v>
      </c>
      <c r="G934" s="11" t="s">
        <v>60</v>
      </c>
      <c r="H934" s="11"/>
      <c r="I934" s="145" t="s">
        <v>170</v>
      </c>
      <c r="J934" s="19" t="s">
        <v>2814</v>
      </c>
      <c r="K934" s="147" t="s">
        <v>1823</v>
      </c>
      <c r="L934" s="145" t="s">
        <v>6944</v>
      </c>
      <c r="M934" s="145" t="s">
        <v>407</v>
      </c>
      <c r="N934" s="145" t="s">
        <v>408</v>
      </c>
      <c r="O934" s="145" t="s">
        <v>1823</v>
      </c>
      <c r="P934" s="19" t="s">
        <v>2929</v>
      </c>
      <c r="Q934" s="19" t="s">
        <v>6788</v>
      </c>
      <c r="R934" s="145" t="s">
        <v>91</v>
      </c>
      <c r="S934" s="146">
        <v>0</v>
      </c>
      <c r="T934" s="19" t="s">
        <v>7779</v>
      </c>
      <c r="U934" s="19" t="s">
        <v>7784</v>
      </c>
      <c r="V934" t="s">
        <v>92</v>
      </c>
    </row>
    <row r="935" spans="1:24" x14ac:dyDescent="0.25">
      <c r="A935" t="s">
        <v>60</v>
      </c>
      <c r="B935" s="185">
        <v>16</v>
      </c>
      <c r="C935" s="8">
        <v>277</v>
      </c>
      <c r="D935" s="11" t="s">
        <v>7831</v>
      </c>
      <c r="E935" s="11" t="s">
        <v>44</v>
      </c>
      <c r="F935" s="11" t="s">
        <v>54</v>
      </c>
      <c r="G935" s="11" t="s">
        <v>60</v>
      </c>
      <c r="H935" s="11"/>
      <c r="I935" s="145" t="s">
        <v>171</v>
      </c>
      <c r="J935" s="19" t="s">
        <v>1437</v>
      </c>
      <c r="K935" s="147" t="s">
        <v>7495</v>
      </c>
      <c r="L935" s="145" t="s">
        <v>1738</v>
      </c>
      <c r="M935" s="145" t="s">
        <v>409</v>
      </c>
      <c r="N935" s="145" t="s">
        <v>410</v>
      </c>
      <c r="O935" s="145" t="s">
        <v>1900</v>
      </c>
      <c r="P935" s="19" t="s">
        <v>6790</v>
      </c>
      <c r="Q935" s="19"/>
      <c r="R935" s="147" t="s">
        <v>6769</v>
      </c>
      <c r="S935" s="161">
        <v>0</v>
      </c>
      <c r="T935" s="147" t="s">
        <v>7779</v>
      </c>
      <c r="U935" s="147" t="s">
        <v>7784</v>
      </c>
      <c r="V935" t="s">
        <v>156</v>
      </c>
    </row>
    <row r="936" spans="1:24" x14ac:dyDescent="0.25">
      <c r="A936" t="s">
        <v>60</v>
      </c>
      <c r="B936" s="185">
        <v>17</v>
      </c>
      <c r="C936" s="8">
        <v>278</v>
      </c>
      <c r="D936" s="11" t="s">
        <v>7831</v>
      </c>
      <c r="E936" s="11" t="s">
        <v>44</v>
      </c>
      <c r="F936" s="11" t="s">
        <v>54</v>
      </c>
      <c r="G936" s="11" t="s">
        <v>60</v>
      </c>
      <c r="H936" s="11"/>
      <c r="I936" s="19" t="s">
        <v>2187</v>
      </c>
      <c r="J936" s="147" t="s">
        <v>2815</v>
      </c>
      <c r="K936" s="19" t="s">
        <v>7494</v>
      </c>
      <c r="L936" s="19" t="s">
        <v>7097</v>
      </c>
      <c r="M936" s="19" t="s">
        <v>2613</v>
      </c>
      <c r="N936" s="147" t="s">
        <v>2391</v>
      </c>
      <c r="O936" s="19"/>
      <c r="P936" s="19" t="s">
        <v>6790</v>
      </c>
      <c r="Q936" s="19"/>
      <c r="R936" s="147" t="s">
        <v>6769</v>
      </c>
      <c r="S936" s="161">
        <v>0</v>
      </c>
      <c r="T936" s="147" t="s">
        <v>7779</v>
      </c>
      <c r="U936" s="147" t="s">
        <v>7784</v>
      </c>
      <c r="V936" t="s">
        <v>156</v>
      </c>
    </row>
    <row r="937" spans="1:24" x14ac:dyDescent="0.25">
      <c r="A937" t="s">
        <v>60</v>
      </c>
      <c r="B937" s="185">
        <v>18</v>
      </c>
      <c r="C937" s="8">
        <v>279</v>
      </c>
      <c r="D937" s="11" t="s">
        <v>7831</v>
      </c>
      <c r="E937" s="11" t="s">
        <v>44</v>
      </c>
      <c r="F937" s="11" t="s">
        <v>54</v>
      </c>
      <c r="G937" s="11" t="s">
        <v>60</v>
      </c>
      <c r="H937" s="11"/>
      <c r="I937" s="145" t="s">
        <v>172</v>
      </c>
      <c r="J937" s="19" t="s">
        <v>1438</v>
      </c>
      <c r="K937" s="147" t="s">
        <v>7496</v>
      </c>
      <c r="L937" s="145" t="s">
        <v>1739</v>
      </c>
      <c r="M937" s="145" t="s">
        <v>411</v>
      </c>
      <c r="N937" s="145" t="s">
        <v>412</v>
      </c>
      <c r="O937" s="145" t="s">
        <v>1901</v>
      </c>
      <c r="P937" s="19" t="s">
        <v>6790</v>
      </c>
      <c r="Q937" s="19"/>
      <c r="R937" s="147" t="s">
        <v>6769</v>
      </c>
      <c r="S937" s="161">
        <v>0</v>
      </c>
      <c r="T937" s="147" t="s">
        <v>7779</v>
      </c>
      <c r="U937" s="147" t="s">
        <v>7784</v>
      </c>
      <c r="V937" t="s">
        <v>164</v>
      </c>
    </row>
    <row r="938" spans="1:24" x14ac:dyDescent="0.25">
      <c r="A938" t="s">
        <v>60</v>
      </c>
      <c r="B938" s="185">
        <v>19</v>
      </c>
      <c r="C938" s="8">
        <v>280</v>
      </c>
      <c r="D938" s="11" t="s">
        <v>7831</v>
      </c>
      <c r="E938" s="11" t="s">
        <v>44</v>
      </c>
      <c r="F938" s="11" t="s">
        <v>54</v>
      </c>
      <c r="G938" s="11" t="s">
        <v>60</v>
      </c>
      <c r="H938" s="11"/>
      <c r="I938" s="19" t="s">
        <v>2188</v>
      </c>
      <c r="J938" s="147" t="s">
        <v>2816</v>
      </c>
      <c r="K938" s="19" t="s">
        <v>7498</v>
      </c>
      <c r="L938" s="19" t="s">
        <v>7497</v>
      </c>
      <c r="M938" s="19" t="s">
        <v>2614</v>
      </c>
      <c r="N938" s="147" t="s">
        <v>2392</v>
      </c>
      <c r="O938" s="19"/>
      <c r="P938" s="19" t="s">
        <v>6790</v>
      </c>
      <c r="Q938" s="19"/>
      <c r="R938" s="145" t="s">
        <v>6769</v>
      </c>
      <c r="S938" s="146">
        <v>0</v>
      </c>
      <c r="T938" s="19" t="s">
        <v>7779</v>
      </c>
      <c r="U938" s="19" t="s">
        <v>7784</v>
      </c>
      <c r="V938" t="s">
        <v>100</v>
      </c>
    </row>
    <row r="939" spans="1:24" x14ac:dyDescent="0.25">
      <c r="A939" t="s">
        <v>60</v>
      </c>
      <c r="B939" s="185">
        <v>20</v>
      </c>
      <c r="C939" s="8">
        <v>281</v>
      </c>
      <c r="D939" s="11" t="s">
        <v>7831</v>
      </c>
      <c r="E939" s="11" t="s">
        <v>44</v>
      </c>
      <c r="F939" s="11" t="s">
        <v>54</v>
      </c>
      <c r="G939" s="11" t="s">
        <v>60</v>
      </c>
      <c r="H939" s="11"/>
      <c r="I939" s="145" t="s">
        <v>173</v>
      </c>
      <c r="J939" s="19" t="s">
        <v>1439</v>
      </c>
      <c r="K939" s="147" t="s">
        <v>7500</v>
      </c>
      <c r="L939" s="145" t="s">
        <v>7098</v>
      </c>
      <c r="M939" s="145" t="s">
        <v>413</v>
      </c>
      <c r="N939" s="145" t="s">
        <v>414</v>
      </c>
      <c r="O939" s="145" t="s">
        <v>1902</v>
      </c>
      <c r="P939" s="19" t="s">
        <v>6790</v>
      </c>
      <c r="Q939" s="19"/>
      <c r="R939" s="147" t="s">
        <v>6769</v>
      </c>
      <c r="S939" s="161">
        <v>0</v>
      </c>
      <c r="T939" s="147" t="s">
        <v>7779</v>
      </c>
      <c r="U939" s="147" t="s">
        <v>7784</v>
      </c>
      <c r="V939" t="s">
        <v>165</v>
      </c>
    </row>
    <row r="940" spans="1:24" x14ac:dyDescent="0.25">
      <c r="A940" t="s">
        <v>60</v>
      </c>
      <c r="B940" s="185">
        <v>21</v>
      </c>
      <c r="C940" s="8">
        <v>282</v>
      </c>
      <c r="D940" s="11" t="s">
        <v>7831</v>
      </c>
      <c r="E940" s="11" t="s">
        <v>44</v>
      </c>
      <c r="F940" s="11" t="s">
        <v>54</v>
      </c>
      <c r="G940" s="11" t="s">
        <v>60</v>
      </c>
      <c r="H940" s="11"/>
      <c r="I940" s="19" t="s">
        <v>2189</v>
      </c>
      <c r="J940" s="147" t="s">
        <v>2817</v>
      </c>
      <c r="K940" s="19" t="s">
        <v>7501</v>
      </c>
      <c r="L940" s="19" t="s">
        <v>7099</v>
      </c>
      <c r="M940" s="19" t="s">
        <v>2615</v>
      </c>
      <c r="N940" s="147" t="s">
        <v>2393</v>
      </c>
      <c r="O940" s="19"/>
      <c r="P940" s="19" t="s">
        <v>6790</v>
      </c>
      <c r="Q940" s="19"/>
      <c r="R940" s="147" t="s">
        <v>6769</v>
      </c>
      <c r="S940" s="161">
        <v>0</v>
      </c>
      <c r="T940" s="147" t="s">
        <v>7779</v>
      </c>
      <c r="U940" s="147" t="s">
        <v>7784</v>
      </c>
      <c r="V940" t="s">
        <v>262</v>
      </c>
    </row>
    <row r="941" spans="1:24" x14ac:dyDescent="0.25">
      <c r="A941" t="s">
        <v>60</v>
      </c>
      <c r="B941" s="185">
        <v>22</v>
      </c>
      <c r="C941" s="8">
        <v>284</v>
      </c>
      <c r="D941" s="11" t="s">
        <v>7831</v>
      </c>
      <c r="E941" s="11" t="s">
        <v>44</v>
      </c>
      <c r="F941" s="11" t="s">
        <v>54</v>
      </c>
      <c r="G941" s="11" t="s">
        <v>60</v>
      </c>
      <c r="H941" s="11"/>
      <c r="I941" s="19" t="s">
        <v>2191</v>
      </c>
      <c r="J941" s="147" t="s">
        <v>2821</v>
      </c>
      <c r="K941" s="19" t="s">
        <v>7503</v>
      </c>
      <c r="L941" s="19" t="s">
        <v>7101</v>
      </c>
      <c r="M941" s="19" t="s">
        <v>2617</v>
      </c>
      <c r="N941" s="147" t="s">
        <v>2395</v>
      </c>
      <c r="O941" s="19"/>
      <c r="P941" s="19" t="s">
        <v>6790</v>
      </c>
      <c r="Q941" s="19"/>
      <c r="R941" s="145" t="s">
        <v>6769</v>
      </c>
      <c r="S941" s="146">
        <v>0</v>
      </c>
      <c r="T941" s="19" t="s">
        <v>7779</v>
      </c>
      <c r="U941" s="19" t="s">
        <v>7784</v>
      </c>
      <c r="V941" t="s">
        <v>6773</v>
      </c>
    </row>
    <row r="942" spans="1:24" x14ac:dyDescent="0.25">
      <c r="A942" t="s">
        <v>60</v>
      </c>
      <c r="B942" s="185">
        <v>23</v>
      </c>
      <c r="C942" s="8">
        <v>283</v>
      </c>
      <c r="D942" s="11" t="s">
        <v>7831</v>
      </c>
      <c r="E942" s="11" t="s">
        <v>44</v>
      </c>
      <c r="F942" s="11" t="s">
        <v>54</v>
      </c>
      <c r="G942" s="11" t="s">
        <v>60</v>
      </c>
      <c r="H942" s="11"/>
      <c r="I942" s="19" t="s">
        <v>2190</v>
      </c>
      <c r="J942" s="147" t="s">
        <v>2818</v>
      </c>
      <c r="K942" s="19" t="s">
        <v>7504</v>
      </c>
      <c r="L942" s="19" t="s">
        <v>7102</v>
      </c>
      <c r="M942" s="19" t="s">
        <v>2616</v>
      </c>
      <c r="N942" s="147" t="s">
        <v>2394</v>
      </c>
      <c r="O942" s="19"/>
      <c r="P942" s="19" t="s">
        <v>6790</v>
      </c>
      <c r="Q942" s="19"/>
      <c r="R942" s="145" t="s">
        <v>6769</v>
      </c>
      <c r="S942" s="146">
        <v>0</v>
      </c>
      <c r="T942" s="19" t="s">
        <v>7779</v>
      </c>
      <c r="U942" s="19" t="s">
        <v>7784</v>
      </c>
      <c r="V942" t="s">
        <v>6773</v>
      </c>
    </row>
    <row r="943" spans="1:24" x14ac:dyDescent="0.25">
      <c r="A943" t="s">
        <v>60</v>
      </c>
      <c r="B943" s="185">
        <v>24</v>
      </c>
      <c r="C943" s="8">
        <v>285</v>
      </c>
      <c r="D943" s="11" t="s">
        <v>7831</v>
      </c>
      <c r="E943" s="11" t="s">
        <v>44</v>
      </c>
      <c r="F943" s="11" t="s">
        <v>54</v>
      </c>
      <c r="G943" s="11" t="s">
        <v>60</v>
      </c>
      <c r="H943" s="11"/>
      <c r="I943" s="19" t="s">
        <v>2192</v>
      </c>
      <c r="J943" s="147" t="s">
        <v>6793</v>
      </c>
      <c r="K943" s="19" t="s">
        <v>7508</v>
      </c>
      <c r="L943" s="19" t="s">
        <v>7507</v>
      </c>
      <c r="M943" s="19" t="s">
        <v>2618</v>
      </c>
      <c r="N943" s="147" t="s">
        <v>2396</v>
      </c>
      <c r="O943" s="19"/>
      <c r="P943" s="19" t="s">
        <v>6790</v>
      </c>
      <c r="Q943" s="19"/>
      <c r="R943" s="147" t="s">
        <v>6769</v>
      </c>
      <c r="S943" s="161">
        <v>0</v>
      </c>
      <c r="T943" s="147" t="s">
        <v>7779</v>
      </c>
      <c r="U943" s="147" t="s">
        <v>7784</v>
      </c>
      <c r="V943" t="s">
        <v>235</v>
      </c>
    </row>
    <row r="944" spans="1:24" x14ac:dyDescent="0.25">
      <c r="A944" t="s">
        <v>60</v>
      </c>
      <c r="B944" s="185">
        <v>25</v>
      </c>
      <c r="C944" s="8">
        <v>286</v>
      </c>
      <c r="D944" s="11" t="s">
        <v>7831</v>
      </c>
      <c r="E944" s="11" t="s">
        <v>44</v>
      </c>
      <c r="F944" s="11" t="s">
        <v>54</v>
      </c>
      <c r="G944" s="11" t="s">
        <v>60</v>
      </c>
      <c r="H944" s="11"/>
      <c r="I944" s="19" t="s">
        <v>2193</v>
      </c>
      <c r="J944" s="147" t="s">
        <v>2819</v>
      </c>
      <c r="K944" s="19" t="s">
        <v>7506</v>
      </c>
      <c r="L944" s="19" t="s">
        <v>7505</v>
      </c>
      <c r="M944" s="19" t="s">
        <v>2619</v>
      </c>
      <c r="N944" s="147" t="s">
        <v>2397</v>
      </c>
      <c r="O944" s="19"/>
      <c r="P944" s="19" t="s">
        <v>6790</v>
      </c>
      <c r="Q944" s="19"/>
      <c r="R944" s="147" t="s">
        <v>6769</v>
      </c>
      <c r="S944" s="161">
        <v>0</v>
      </c>
      <c r="T944" s="147" t="s">
        <v>7779</v>
      </c>
      <c r="U944" s="147" t="s">
        <v>7784</v>
      </c>
      <c r="V944" t="s">
        <v>156</v>
      </c>
    </row>
    <row r="945" spans="1:24" ht="16.5" x14ac:dyDescent="0.25">
      <c r="A945" t="s">
        <v>60</v>
      </c>
      <c r="B945" s="185">
        <v>26</v>
      </c>
      <c r="C945" s="8">
        <v>287</v>
      </c>
      <c r="D945" s="11" t="s">
        <v>7831</v>
      </c>
      <c r="E945" s="11" t="s">
        <v>44</v>
      </c>
      <c r="F945" s="11" t="s">
        <v>54</v>
      </c>
      <c r="G945" s="11" t="s">
        <v>60</v>
      </c>
      <c r="H945" s="11"/>
      <c r="I945" s="19" t="s">
        <v>2194</v>
      </c>
      <c r="J945" s="147" t="s">
        <v>8098</v>
      </c>
      <c r="K945" s="19" t="s">
        <v>7510</v>
      </c>
      <c r="L945" s="19" t="s">
        <v>7509</v>
      </c>
      <c r="M945" s="19" t="s">
        <v>2620</v>
      </c>
      <c r="N945" s="147" t="s">
        <v>2398</v>
      </c>
      <c r="O945" s="19"/>
      <c r="P945" s="19" t="s">
        <v>6790</v>
      </c>
      <c r="Q945" s="19"/>
      <c r="R945" s="145" t="s">
        <v>6769</v>
      </c>
      <c r="S945" s="146">
        <v>0</v>
      </c>
      <c r="T945" s="19" t="s">
        <v>7779</v>
      </c>
      <c r="U945" s="19" t="s">
        <v>7784</v>
      </c>
      <c r="V945" t="s">
        <v>163</v>
      </c>
    </row>
    <row r="946" spans="1:24" x14ac:dyDescent="0.25">
      <c r="A946" t="s">
        <v>60</v>
      </c>
      <c r="B946" s="185">
        <v>27</v>
      </c>
      <c r="C946" s="8">
        <v>288</v>
      </c>
      <c r="D946" s="11" t="s">
        <v>7831</v>
      </c>
      <c r="E946" s="11" t="s">
        <v>44</v>
      </c>
      <c r="F946" s="11" t="s">
        <v>54</v>
      </c>
      <c r="G946" s="11" t="s">
        <v>60</v>
      </c>
      <c r="H946" s="11"/>
      <c r="I946" s="19" t="s">
        <v>2195</v>
      </c>
      <c r="J946" s="147" t="s">
        <v>2823</v>
      </c>
      <c r="K946" s="19" t="s">
        <v>7499</v>
      </c>
      <c r="L946" s="19" t="s">
        <v>7103</v>
      </c>
      <c r="M946" s="19" t="s">
        <v>2621</v>
      </c>
      <c r="N946" s="147" t="s">
        <v>2399</v>
      </c>
      <c r="O946" s="19"/>
      <c r="P946" s="19" t="s">
        <v>6790</v>
      </c>
      <c r="Q946" s="19"/>
      <c r="R946" s="147" t="s">
        <v>6769</v>
      </c>
      <c r="S946" s="161">
        <v>0</v>
      </c>
      <c r="T946" s="147" t="s">
        <v>7779</v>
      </c>
      <c r="U946" s="147" t="s">
        <v>7784</v>
      </c>
      <c r="V946" t="s">
        <v>195</v>
      </c>
    </row>
    <row r="947" spans="1:24" x14ac:dyDescent="0.25">
      <c r="A947" t="s">
        <v>60</v>
      </c>
      <c r="B947" s="185">
        <v>28</v>
      </c>
      <c r="C947" s="8">
        <v>289</v>
      </c>
      <c r="D947" s="11" t="s">
        <v>7831</v>
      </c>
      <c r="E947" s="11" t="s">
        <v>44</v>
      </c>
      <c r="F947" s="11" t="s">
        <v>54</v>
      </c>
      <c r="G947" s="11" t="s">
        <v>60</v>
      </c>
      <c r="H947" s="11"/>
      <c r="I947" s="19" t="s">
        <v>2196</v>
      </c>
      <c r="J947" s="147" t="s">
        <v>2825</v>
      </c>
      <c r="K947" s="19" t="s">
        <v>7511</v>
      </c>
      <c r="L947" s="19" t="s">
        <v>7104</v>
      </c>
      <c r="M947" s="19" t="s">
        <v>2622</v>
      </c>
      <c r="N947" s="147" t="s">
        <v>2400</v>
      </c>
      <c r="O947" s="19"/>
      <c r="P947" s="19" t="s">
        <v>6790</v>
      </c>
      <c r="Q947" s="19"/>
      <c r="R947" s="147" t="s">
        <v>91</v>
      </c>
      <c r="S947" s="161">
        <v>0</v>
      </c>
      <c r="T947" s="147" t="s">
        <v>7779</v>
      </c>
      <c r="U947" s="147" t="s">
        <v>7784</v>
      </c>
      <c r="V947" t="s">
        <v>91</v>
      </c>
    </row>
    <row r="948" spans="1:24" x14ac:dyDescent="0.25">
      <c r="A948" t="s">
        <v>60</v>
      </c>
      <c r="B948" s="185">
        <v>29</v>
      </c>
      <c r="C948" s="8">
        <v>290</v>
      </c>
      <c r="D948" s="11" t="s">
        <v>7831</v>
      </c>
      <c r="E948" s="11" t="s">
        <v>44</v>
      </c>
      <c r="F948" s="11" t="s">
        <v>54</v>
      </c>
      <c r="G948" s="11" t="s">
        <v>60</v>
      </c>
      <c r="H948" s="11"/>
      <c r="I948" s="19" t="s">
        <v>2197</v>
      </c>
      <c r="J948" s="147" t="s">
        <v>1440</v>
      </c>
      <c r="K948" s="147" t="s">
        <v>7512</v>
      </c>
      <c r="L948" s="145" t="s">
        <v>1709</v>
      </c>
      <c r="M948" s="19" t="s">
        <v>2623</v>
      </c>
      <c r="N948" s="147" t="s">
        <v>2401</v>
      </c>
      <c r="O948" s="19"/>
      <c r="P948" s="19" t="s">
        <v>6790</v>
      </c>
      <c r="Q948" s="19"/>
      <c r="R948" s="147" t="s">
        <v>91</v>
      </c>
      <c r="S948" s="161">
        <v>0</v>
      </c>
      <c r="T948" s="147" t="s">
        <v>7779</v>
      </c>
      <c r="U948" s="147" t="s">
        <v>7784</v>
      </c>
      <c r="V948" t="s">
        <v>91</v>
      </c>
    </row>
    <row r="949" spans="1:24" x14ac:dyDescent="0.25">
      <c r="A949" s="26" t="s">
        <v>8186</v>
      </c>
      <c r="B949" s="297">
        <v>-99</v>
      </c>
      <c r="C949" s="166">
        <v>54</v>
      </c>
      <c r="D949" s="253" t="s">
        <v>7879</v>
      </c>
      <c r="E949" s="253" t="s">
        <v>44</v>
      </c>
      <c r="F949" s="253" t="s">
        <v>45</v>
      </c>
      <c r="G949" s="253" t="s">
        <v>1587</v>
      </c>
      <c r="H949" s="253"/>
      <c r="I949" s="150" t="s">
        <v>1535</v>
      </c>
      <c r="J949" s="26" t="s">
        <v>8059</v>
      </c>
      <c r="K949" s="150" t="s">
        <v>7522</v>
      </c>
      <c r="L949" s="150" t="s">
        <v>7524</v>
      </c>
      <c r="M949" s="150" t="s">
        <v>1833</v>
      </c>
      <c r="N949" s="150" t="s">
        <v>1834</v>
      </c>
      <c r="O949" s="150" t="s">
        <v>2006</v>
      </c>
      <c r="P949" s="20" t="s">
        <v>6790</v>
      </c>
      <c r="Q949" s="20"/>
      <c r="R949" s="20" t="s">
        <v>6770</v>
      </c>
      <c r="S949" s="157">
        <v>0</v>
      </c>
      <c r="T949" s="20" t="s">
        <v>7779</v>
      </c>
      <c r="U949" s="20" t="s">
        <v>7784</v>
      </c>
      <c r="V949" s="26" t="s">
        <v>100</v>
      </c>
      <c r="W949" s="26"/>
      <c r="X949" s="26"/>
    </row>
    <row r="950" spans="1:24" x14ac:dyDescent="0.25">
      <c r="A950" t="s">
        <v>8186</v>
      </c>
      <c r="B950" s="185">
        <v>-99</v>
      </c>
      <c r="C950" s="8">
        <v>65</v>
      </c>
      <c r="D950" s="11" t="s">
        <v>7879</v>
      </c>
      <c r="E950" s="11" t="s">
        <v>44</v>
      </c>
      <c r="F950" s="11" t="s">
        <v>45</v>
      </c>
      <c r="G950" s="11" t="s">
        <v>1587</v>
      </c>
      <c r="H950" s="11"/>
      <c r="I950" s="145" t="s">
        <v>1542</v>
      </c>
      <c r="J950" s="145" t="s">
        <v>1499</v>
      </c>
      <c r="K950" s="145" t="s">
        <v>1682</v>
      </c>
      <c r="L950" s="145" t="s">
        <v>7114</v>
      </c>
      <c r="M950" s="145" t="s">
        <v>7790</v>
      </c>
      <c r="N950" s="145" t="s">
        <v>462</v>
      </c>
      <c r="O950" s="145"/>
      <c r="P950" s="19" t="s">
        <v>2904</v>
      </c>
      <c r="Q950" s="19" t="s">
        <v>6788</v>
      </c>
      <c r="R950" s="19" t="s">
        <v>91</v>
      </c>
      <c r="S950" s="146">
        <v>0</v>
      </c>
      <c r="T950" s="19" t="s">
        <v>7779</v>
      </c>
      <c r="U950" s="19" t="s">
        <v>7784</v>
      </c>
      <c r="V950" t="s">
        <v>92</v>
      </c>
    </row>
    <row r="951" spans="1:24" x14ac:dyDescent="0.25">
      <c r="A951" s="140" t="s">
        <v>8186</v>
      </c>
      <c r="B951" s="294">
        <v>0</v>
      </c>
      <c r="C951" s="176">
        <v>0</v>
      </c>
      <c r="D951" s="152"/>
      <c r="E951" s="152"/>
      <c r="F951" s="152"/>
      <c r="G951" s="152"/>
      <c r="H951" s="152"/>
      <c r="I951" s="154" t="s">
        <v>8187</v>
      </c>
      <c r="J951" s="168" t="s">
        <v>1467</v>
      </c>
      <c r="K951" s="168" t="s">
        <v>1667</v>
      </c>
      <c r="L951" s="154" t="s">
        <v>6971</v>
      </c>
      <c r="M951" s="154" t="s">
        <v>8190</v>
      </c>
      <c r="N951" s="154" t="s">
        <v>8183</v>
      </c>
      <c r="O951" s="154"/>
      <c r="P951" s="168" t="s">
        <v>6790</v>
      </c>
      <c r="Q951" s="168"/>
      <c r="R951" s="154" t="s">
        <v>6770</v>
      </c>
      <c r="S951" s="169" t="s">
        <v>7778</v>
      </c>
      <c r="T951" s="168" t="s">
        <v>7780</v>
      </c>
      <c r="U951" s="168" t="s">
        <v>7783</v>
      </c>
      <c r="V951" s="140" t="s">
        <v>91</v>
      </c>
      <c r="W951" s="140"/>
      <c r="X951" s="140"/>
    </row>
    <row r="952" spans="1:24" x14ac:dyDescent="0.25">
      <c r="A952" s="140" t="s">
        <v>8186</v>
      </c>
      <c r="B952" s="294">
        <v>1</v>
      </c>
      <c r="C952" s="176">
        <v>0</v>
      </c>
      <c r="D952" s="152"/>
      <c r="E952" s="152"/>
      <c r="F952" s="152"/>
      <c r="G952" s="152"/>
      <c r="H952" s="152"/>
      <c r="I952" s="154" t="s">
        <v>7949</v>
      </c>
      <c r="J952" s="154" t="s">
        <v>8181</v>
      </c>
      <c r="K952" s="168" t="s">
        <v>1667</v>
      </c>
      <c r="L952" s="154" t="s">
        <v>6971</v>
      </c>
      <c r="M952" s="154" t="s">
        <v>6005</v>
      </c>
      <c r="N952" s="154" t="s">
        <v>278</v>
      </c>
      <c r="O952" s="154" t="s">
        <v>1848</v>
      </c>
      <c r="P952" s="168" t="s">
        <v>6790</v>
      </c>
      <c r="Q952" s="168"/>
      <c r="R952" s="154" t="s">
        <v>91</v>
      </c>
      <c r="S952" s="169" t="s">
        <v>7778</v>
      </c>
      <c r="T952" s="168" t="s">
        <v>7780</v>
      </c>
      <c r="U952" s="168" t="s">
        <v>7783</v>
      </c>
      <c r="V952" s="140" t="s">
        <v>91</v>
      </c>
      <c r="W952" s="140"/>
      <c r="X952" s="140"/>
    </row>
    <row r="953" spans="1:24" x14ac:dyDescent="0.25">
      <c r="A953" s="140" t="s">
        <v>8186</v>
      </c>
      <c r="B953" s="294">
        <v>2</v>
      </c>
      <c r="C953" s="176">
        <v>0</v>
      </c>
      <c r="D953" s="152"/>
      <c r="E953" s="152"/>
      <c r="F953" s="152"/>
      <c r="G953" s="152"/>
      <c r="H953" s="152"/>
      <c r="I953" s="154" t="s">
        <v>119</v>
      </c>
      <c r="J953" s="168" t="s">
        <v>1501</v>
      </c>
      <c r="K953" s="168" t="s">
        <v>7682</v>
      </c>
      <c r="L953" s="154" t="s">
        <v>1683</v>
      </c>
      <c r="M953" s="154" t="s">
        <v>324</v>
      </c>
      <c r="N953" s="154" t="s">
        <v>325</v>
      </c>
      <c r="O953" s="154" t="s">
        <v>1867</v>
      </c>
      <c r="P953" s="168" t="s">
        <v>6790</v>
      </c>
      <c r="Q953" s="168"/>
      <c r="R953" s="154" t="s">
        <v>6770</v>
      </c>
      <c r="S953" s="169" t="s">
        <v>7778</v>
      </c>
      <c r="T953" s="168" t="s">
        <v>7780</v>
      </c>
      <c r="U953" s="168" t="s">
        <v>7783</v>
      </c>
      <c r="V953" s="140" t="s">
        <v>100</v>
      </c>
    </row>
    <row r="954" spans="1:24" x14ac:dyDescent="0.25">
      <c r="A954" s="140" t="s">
        <v>8186</v>
      </c>
      <c r="B954" s="294">
        <v>3</v>
      </c>
      <c r="C954" s="176">
        <v>0</v>
      </c>
      <c r="D954" s="152"/>
      <c r="E954" s="152"/>
      <c r="F954" s="152"/>
      <c r="G954" s="152"/>
      <c r="H954" s="152"/>
      <c r="I954" s="154" t="s">
        <v>8188</v>
      </c>
      <c r="J954" s="168" t="s">
        <v>8189</v>
      </c>
      <c r="K954" s="168" t="s">
        <v>1667</v>
      </c>
      <c r="L954" s="154" t="s">
        <v>6971</v>
      </c>
      <c r="M954" s="154" t="s">
        <v>8191</v>
      </c>
      <c r="N954" s="154" t="s">
        <v>8183</v>
      </c>
      <c r="O954" s="154"/>
      <c r="P954" s="168" t="s">
        <v>6790</v>
      </c>
      <c r="Q954" s="168"/>
      <c r="R954" s="154" t="s">
        <v>91</v>
      </c>
      <c r="S954" s="169" t="s">
        <v>7778</v>
      </c>
      <c r="T954" s="168" t="s">
        <v>7780</v>
      </c>
      <c r="U954" s="168" t="s">
        <v>7783</v>
      </c>
      <c r="V954" s="140" t="s">
        <v>91</v>
      </c>
      <c r="W954" s="140"/>
      <c r="X954" s="140"/>
    </row>
    <row r="955" spans="1:24" x14ac:dyDescent="0.25">
      <c r="A955" t="s">
        <v>8186</v>
      </c>
      <c r="B955" s="185">
        <v>3</v>
      </c>
      <c r="C955" s="8">
        <v>55</v>
      </c>
      <c r="D955" s="11" t="s">
        <v>7879</v>
      </c>
      <c r="E955" s="11" t="s">
        <v>44</v>
      </c>
      <c r="F955" s="11" t="s">
        <v>45</v>
      </c>
      <c r="G955" s="11" t="s">
        <v>1587</v>
      </c>
      <c r="H955" s="11"/>
      <c r="I955" s="145" t="s">
        <v>1536</v>
      </c>
      <c r="J955" s="145" t="s">
        <v>1544</v>
      </c>
      <c r="K955" s="145" t="s">
        <v>7516</v>
      </c>
      <c r="L955" s="148" t="s">
        <v>7105</v>
      </c>
      <c r="M955" s="145" t="s">
        <v>1831</v>
      </c>
      <c r="N955" s="145" t="s">
        <v>1832</v>
      </c>
      <c r="O955" s="145" t="s">
        <v>1853</v>
      </c>
      <c r="P955" s="19" t="s">
        <v>6790</v>
      </c>
      <c r="Q955" s="19"/>
      <c r="R955" s="19" t="s">
        <v>6769</v>
      </c>
      <c r="S955" s="146">
        <v>0</v>
      </c>
      <c r="T955" s="19" t="s">
        <v>7779</v>
      </c>
      <c r="U955" s="19" t="s">
        <v>7784</v>
      </c>
      <c r="V955" t="s">
        <v>139</v>
      </c>
    </row>
    <row r="956" spans="1:24" x14ac:dyDescent="0.25">
      <c r="A956" t="s">
        <v>8186</v>
      </c>
      <c r="B956" s="185">
        <v>4</v>
      </c>
      <c r="C956" s="8">
        <v>13</v>
      </c>
      <c r="D956" s="11" t="s">
        <v>7875</v>
      </c>
      <c r="E956" s="11" t="s">
        <v>44</v>
      </c>
      <c r="F956" s="11" t="s">
        <v>45</v>
      </c>
      <c r="G956" s="11" t="s">
        <v>46</v>
      </c>
      <c r="H956" s="11"/>
      <c r="I956" s="19" t="s">
        <v>99</v>
      </c>
      <c r="J956" s="145" t="s">
        <v>8314</v>
      </c>
      <c r="K956" t="s">
        <v>6914</v>
      </c>
      <c r="L956" s="148" t="s">
        <v>6914</v>
      </c>
      <c r="M956" s="145" t="s">
        <v>289</v>
      </c>
      <c r="N956" s="145" t="s">
        <v>290</v>
      </c>
      <c r="O956" s="145" t="s">
        <v>1665</v>
      </c>
      <c r="P956" s="19" t="s">
        <v>6790</v>
      </c>
      <c r="Q956" s="19"/>
      <c r="R956" s="145" t="s">
        <v>91</v>
      </c>
      <c r="S956" s="146">
        <v>0</v>
      </c>
      <c r="T956" s="19" t="s">
        <v>7779</v>
      </c>
      <c r="U956" s="19" t="s">
        <v>7784</v>
      </c>
      <c r="V956" t="s">
        <v>91</v>
      </c>
    </row>
    <row r="957" spans="1:24" x14ac:dyDescent="0.25">
      <c r="A957" t="s">
        <v>8186</v>
      </c>
      <c r="B957" s="185">
        <v>4</v>
      </c>
      <c r="C957" s="8">
        <v>56</v>
      </c>
      <c r="D957" s="11" t="s">
        <v>7879</v>
      </c>
      <c r="E957" s="11" t="s">
        <v>44</v>
      </c>
      <c r="F957" s="11" t="s">
        <v>45</v>
      </c>
      <c r="G957" s="11" t="s">
        <v>1587</v>
      </c>
      <c r="H957" s="11"/>
      <c r="I957" t="s">
        <v>3167</v>
      </c>
      <c r="J957" s="19" t="s">
        <v>8184</v>
      </c>
      <c r="K957" t="s">
        <v>7106</v>
      </c>
      <c r="L957" s="94" t="s">
        <v>7106</v>
      </c>
      <c r="M957" t="s">
        <v>3269</v>
      </c>
      <c r="N957" t="s">
        <v>3270</v>
      </c>
      <c r="P957" s="19" t="s">
        <v>6790</v>
      </c>
      <c r="Q957" s="19"/>
      <c r="R957" s="19" t="s">
        <v>6769</v>
      </c>
      <c r="S957" s="146">
        <v>0</v>
      </c>
      <c r="T957" s="19" t="s">
        <v>7779</v>
      </c>
      <c r="U957" s="19" t="s">
        <v>7784</v>
      </c>
      <c r="V957" t="s">
        <v>139</v>
      </c>
    </row>
    <row r="958" spans="1:24" x14ac:dyDescent="0.25">
      <c r="A958" t="s">
        <v>8186</v>
      </c>
      <c r="B958" s="185">
        <v>5</v>
      </c>
      <c r="C958" s="8">
        <v>53</v>
      </c>
      <c r="D958" s="11" t="s">
        <v>7879</v>
      </c>
      <c r="E958" s="11" t="s">
        <v>44</v>
      </c>
      <c r="F958" s="11" t="s">
        <v>45</v>
      </c>
      <c r="G958" s="11" t="s">
        <v>1587</v>
      </c>
      <c r="H958" s="11"/>
      <c r="I958" s="145" t="s">
        <v>1534</v>
      </c>
      <c r="J958" s="145" t="s">
        <v>1604</v>
      </c>
      <c r="K958" s="145" t="s">
        <v>7517</v>
      </c>
      <c r="L958" s="148" t="s">
        <v>1677</v>
      </c>
      <c r="M958" s="145" t="s">
        <v>1830</v>
      </c>
      <c r="N958" s="145" t="s">
        <v>1827</v>
      </c>
      <c r="O958" s="145" t="s">
        <v>1852</v>
      </c>
      <c r="P958" s="19" t="s">
        <v>6790</v>
      </c>
      <c r="Q958" s="19"/>
      <c r="R958" s="19" t="s">
        <v>6769</v>
      </c>
      <c r="S958" s="146">
        <v>0</v>
      </c>
      <c r="T958" s="19" t="s">
        <v>7779</v>
      </c>
      <c r="U958" s="19" t="s">
        <v>7784</v>
      </c>
      <c r="V958" t="s">
        <v>1828</v>
      </c>
    </row>
    <row r="959" spans="1:24" x14ac:dyDescent="0.25">
      <c r="A959" t="s">
        <v>8186</v>
      </c>
      <c r="B959" s="185">
        <v>7</v>
      </c>
      <c r="C959" s="8">
        <v>60</v>
      </c>
      <c r="D959" s="11" t="s">
        <v>7879</v>
      </c>
      <c r="E959" s="11" t="s">
        <v>44</v>
      </c>
      <c r="F959" s="11" t="s">
        <v>45</v>
      </c>
      <c r="G959" s="11" t="s">
        <v>1587</v>
      </c>
      <c r="H959" s="11"/>
      <c r="I959" s="145" t="s">
        <v>1538</v>
      </c>
      <c r="J959" s="145" t="s">
        <v>1547</v>
      </c>
      <c r="K959" s="145" t="s">
        <v>1679</v>
      </c>
      <c r="L959" s="148" t="s">
        <v>1679</v>
      </c>
      <c r="M959" s="145" t="s">
        <v>1837</v>
      </c>
      <c r="N959" s="145" t="s">
        <v>1838</v>
      </c>
      <c r="O959" s="145" t="s">
        <v>1854</v>
      </c>
      <c r="P959" s="19" t="s">
        <v>6790</v>
      </c>
      <c r="Q959" s="19"/>
      <c r="R959" s="19" t="s">
        <v>6769</v>
      </c>
      <c r="S959" s="146">
        <v>0</v>
      </c>
      <c r="T959" s="19" t="s">
        <v>7779</v>
      </c>
      <c r="U959" s="19" t="s">
        <v>7784</v>
      </c>
      <c r="V959" t="s">
        <v>156</v>
      </c>
    </row>
    <row r="960" spans="1:24" x14ac:dyDescent="0.25">
      <c r="A960" t="s">
        <v>8186</v>
      </c>
      <c r="B960" s="185">
        <v>8</v>
      </c>
      <c r="C960" s="8">
        <v>57</v>
      </c>
      <c r="D960" s="11" t="s">
        <v>7879</v>
      </c>
      <c r="E960" s="11" t="s">
        <v>44</v>
      </c>
      <c r="F960" s="11" t="s">
        <v>45</v>
      </c>
      <c r="G960" s="11" t="s">
        <v>1587</v>
      </c>
      <c r="H960" s="11"/>
      <c r="I960" t="s">
        <v>3168</v>
      </c>
      <c r="J960" s="19" t="s">
        <v>8185</v>
      </c>
      <c r="K960" t="s">
        <v>7107</v>
      </c>
      <c r="L960" s="94" t="s">
        <v>7107</v>
      </c>
      <c r="M960" t="s">
        <v>3271</v>
      </c>
      <c r="N960" t="s">
        <v>3272</v>
      </c>
      <c r="P960" s="19" t="s">
        <v>6790</v>
      </c>
      <c r="Q960" s="19"/>
      <c r="R960" s="19" t="s">
        <v>6769</v>
      </c>
      <c r="S960" s="146">
        <v>0</v>
      </c>
      <c r="T960" s="19" t="s">
        <v>7779</v>
      </c>
      <c r="U960" s="19" t="s">
        <v>7784</v>
      </c>
      <c r="V960" t="s">
        <v>164</v>
      </c>
    </row>
    <row r="961" spans="1:24" x14ac:dyDescent="0.25">
      <c r="A961" t="s">
        <v>8186</v>
      </c>
      <c r="B961" s="185">
        <v>9</v>
      </c>
      <c r="C961" s="8">
        <v>58</v>
      </c>
      <c r="D961" s="11" t="s">
        <v>7879</v>
      </c>
      <c r="E961" s="11" t="s">
        <v>44</v>
      </c>
      <c r="F961" s="11" t="s">
        <v>45</v>
      </c>
      <c r="G961" s="11" t="s">
        <v>1587</v>
      </c>
      <c r="H961" s="11"/>
      <c r="I961" t="s">
        <v>3169</v>
      </c>
      <c r="J961" s="19" t="s">
        <v>5910</v>
      </c>
      <c r="K961" t="s">
        <v>7518</v>
      </c>
      <c r="L961" s="94" t="s">
        <v>7108</v>
      </c>
      <c r="M961" t="s">
        <v>3273</v>
      </c>
      <c r="N961" t="s">
        <v>3274</v>
      </c>
      <c r="P961" s="19" t="s">
        <v>6790</v>
      </c>
      <c r="Q961" s="19"/>
      <c r="R961" s="19" t="s">
        <v>6769</v>
      </c>
      <c r="S961" s="146">
        <v>0</v>
      </c>
      <c r="T961" s="19" t="s">
        <v>7779</v>
      </c>
      <c r="U961" s="19" t="s">
        <v>7784</v>
      </c>
      <c r="V961" t="s">
        <v>164</v>
      </c>
    </row>
    <row r="962" spans="1:24" x14ac:dyDescent="0.25">
      <c r="A962" t="s">
        <v>8186</v>
      </c>
      <c r="B962" s="185">
        <v>10</v>
      </c>
      <c r="C962" s="8">
        <v>59</v>
      </c>
      <c r="D962" s="11" t="s">
        <v>7879</v>
      </c>
      <c r="E962" s="11" t="s">
        <v>44</v>
      </c>
      <c r="F962" s="11" t="s">
        <v>45</v>
      </c>
      <c r="G962" s="11" t="s">
        <v>1587</v>
      </c>
      <c r="H962" s="11"/>
      <c r="I962" t="s">
        <v>2040</v>
      </c>
      <c r="J962" s="145" t="s">
        <v>1546</v>
      </c>
      <c r="K962" s="145" t="s">
        <v>7521</v>
      </c>
      <c r="L962" s="148" t="s">
        <v>7109</v>
      </c>
      <c r="M962" t="s">
        <v>1835</v>
      </c>
      <c r="N962" t="s">
        <v>1836</v>
      </c>
      <c r="P962" s="19" t="s">
        <v>6790</v>
      </c>
      <c r="Q962" s="19"/>
      <c r="R962" s="19" t="s">
        <v>6769</v>
      </c>
      <c r="S962" s="146">
        <v>0</v>
      </c>
      <c r="T962" s="19" t="s">
        <v>7779</v>
      </c>
      <c r="U962" s="19" t="s">
        <v>7784</v>
      </c>
      <c r="V962" t="s">
        <v>164</v>
      </c>
    </row>
    <row r="963" spans="1:24" x14ac:dyDescent="0.25">
      <c r="A963" t="s">
        <v>8186</v>
      </c>
      <c r="B963" s="185">
        <v>11</v>
      </c>
      <c r="C963" s="8">
        <v>63</v>
      </c>
      <c r="D963" s="11" t="s">
        <v>7879</v>
      </c>
      <c r="E963" s="11" t="s">
        <v>44</v>
      </c>
      <c r="F963" s="11" t="s">
        <v>45</v>
      </c>
      <c r="G963" s="11" t="s">
        <v>1587</v>
      </c>
      <c r="H963" s="11"/>
      <c r="I963" s="145" t="s">
        <v>1541</v>
      </c>
      <c r="J963" s="145" t="s">
        <v>5914</v>
      </c>
      <c r="K963" s="145" t="s">
        <v>7519</v>
      </c>
      <c r="L963" s="145" t="s">
        <v>7110</v>
      </c>
      <c r="M963" s="145" t="s">
        <v>1843</v>
      </c>
      <c r="N963" s="145" t="s">
        <v>1844</v>
      </c>
      <c r="O963" s="145" t="s">
        <v>1857</v>
      </c>
      <c r="P963" s="19" t="s">
        <v>6790</v>
      </c>
      <c r="Q963" s="19"/>
      <c r="R963" s="19" t="s">
        <v>6769</v>
      </c>
      <c r="S963" s="146">
        <v>0</v>
      </c>
      <c r="T963" s="19" t="s">
        <v>7779</v>
      </c>
      <c r="U963" s="19" t="s">
        <v>7784</v>
      </c>
      <c r="V963" t="s">
        <v>139</v>
      </c>
    </row>
    <row r="964" spans="1:24" x14ac:dyDescent="0.25">
      <c r="A964" t="s">
        <v>8186</v>
      </c>
      <c r="B964" s="185">
        <v>12</v>
      </c>
      <c r="C964" s="8">
        <v>64</v>
      </c>
      <c r="D964" s="11" t="s">
        <v>7879</v>
      </c>
      <c r="E964" s="11" t="s">
        <v>44</v>
      </c>
      <c r="F964" s="11" t="s">
        <v>45</v>
      </c>
      <c r="G964" s="11" t="s">
        <v>1587</v>
      </c>
      <c r="H964" s="11"/>
      <c r="I964" t="s">
        <v>3170</v>
      </c>
      <c r="J964" s="19" t="s">
        <v>5911</v>
      </c>
      <c r="K964" t="s">
        <v>7111</v>
      </c>
      <c r="L964" t="s">
        <v>7111</v>
      </c>
      <c r="M964" t="s">
        <v>1845</v>
      </c>
      <c r="N964" t="s">
        <v>1846</v>
      </c>
      <c r="P964" s="19" t="s">
        <v>6790</v>
      </c>
      <c r="Q964" s="19"/>
      <c r="R964" s="19" t="s">
        <v>6769</v>
      </c>
      <c r="S964" s="146">
        <v>0</v>
      </c>
      <c r="T964" s="19" t="s">
        <v>7779</v>
      </c>
      <c r="U964" s="19" t="s">
        <v>7784</v>
      </c>
      <c r="V964" t="s">
        <v>139</v>
      </c>
    </row>
    <row r="965" spans="1:24" x14ac:dyDescent="0.25">
      <c r="A965" t="s">
        <v>8186</v>
      </c>
      <c r="B965" s="185">
        <v>13</v>
      </c>
      <c r="C965" s="8">
        <v>61</v>
      </c>
      <c r="D965" s="11" t="s">
        <v>7879</v>
      </c>
      <c r="E965" s="11" t="s">
        <v>44</v>
      </c>
      <c r="F965" s="11" t="s">
        <v>45</v>
      </c>
      <c r="G965" s="11" t="s">
        <v>1587</v>
      </c>
      <c r="H965" s="11"/>
      <c r="I965" s="145" t="s">
        <v>1539</v>
      </c>
      <c r="J965" s="145" t="s">
        <v>5913</v>
      </c>
      <c r="K965" s="145" t="s">
        <v>7520</v>
      </c>
      <c r="L965" s="145" t="s">
        <v>7112</v>
      </c>
      <c r="M965" s="145" t="s">
        <v>1839</v>
      </c>
      <c r="N965" s="145" t="s">
        <v>1840</v>
      </c>
      <c r="O965" s="145" t="s">
        <v>1855</v>
      </c>
      <c r="P965" s="19" t="s">
        <v>6790</v>
      </c>
      <c r="Q965" s="19"/>
      <c r="R965" s="19" t="s">
        <v>6769</v>
      </c>
      <c r="S965" s="146">
        <v>0</v>
      </c>
      <c r="T965" s="19" t="s">
        <v>7779</v>
      </c>
      <c r="U965" s="19" t="s">
        <v>7784</v>
      </c>
      <c r="V965" t="s">
        <v>1828</v>
      </c>
    </row>
    <row r="966" spans="1:24" x14ac:dyDescent="0.25">
      <c r="A966" t="s">
        <v>8186</v>
      </c>
      <c r="B966" s="185">
        <v>14</v>
      </c>
      <c r="C966" s="8">
        <v>62</v>
      </c>
      <c r="D966" s="11" t="s">
        <v>7879</v>
      </c>
      <c r="E966" s="11" t="s">
        <v>44</v>
      </c>
      <c r="F966" s="11" t="s">
        <v>45</v>
      </c>
      <c r="G966" s="11" t="s">
        <v>1587</v>
      </c>
      <c r="H966" s="11"/>
      <c r="I966" s="145" t="s">
        <v>1540</v>
      </c>
      <c r="J966" s="145" t="s">
        <v>1549</v>
      </c>
      <c r="K966" s="145" t="s">
        <v>7523</v>
      </c>
      <c r="L966" s="145" t="s">
        <v>7113</v>
      </c>
      <c r="M966" s="145" t="s">
        <v>1841</v>
      </c>
      <c r="N966" s="145" t="s">
        <v>1842</v>
      </c>
      <c r="O966" s="145" t="s">
        <v>1856</v>
      </c>
      <c r="P966" s="19" t="s">
        <v>6790</v>
      </c>
      <c r="Q966" s="19"/>
      <c r="R966" s="19" t="s">
        <v>6770</v>
      </c>
      <c r="S966" s="146">
        <v>0</v>
      </c>
      <c r="T966" s="19" t="s">
        <v>7779</v>
      </c>
      <c r="U966" s="19" t="s">
        <v>7784</v>
      </c>
      <c r="V966" t="s">
        <v>100</v>
      </c>
    </row>
    <row r="967" spans="1:24" x14ac:dyDescent="0.25">
      <c r="A967" t="s">
        <v>8186</v>
      </c>
      <c r="B967" s="185">
        <v>16</v>
      </c>
      <c r="C967" s="8">
        <v>66</v>
      </c>
      <c r="D967" s="11" t="s">
        <v>7879</v>
      </c>
      <c r="E967" s="11" t="s">
        <v>44</v>
      </c>
      <c r="F967" s="11" t="s">
        <v>45</v>
      </c>
      <c r="G967" s="11" t="s">
        <v>1587</v>
      </c>
      <c r="H967" s="11"/>
      <c r="I967" t="s">
        <v>3171</v>
      </c>
      <c r="J967" s="19" t="s">
        <v>1440</v>
      </c>
      <c r="K967" t="s">
        <v>7115</v>
      </c>
      <c r="L967" s="94" t="s">
        <v>7115</v>
      </c>
      <c r="M967" t="s">
        <v>3275</v>
      </c>
      <c r="N967" t="s">
        <v>3276</v>
      </c>
      <c r="P967" s="19" t="s">
        <v>6790</v>
      </c>
      <c r="Q967" s="19"/>
      <c r="R967" t="s">
        <v>91</v>
      </c>
      <c r="S967" s="8">
        <v>0</v>
      </c>
      <c r="T967" t="s">
        <v>7779</v>
      </c>
      <c r="U967" t="s">
        <v>7784</v>
      </c>
      <c r="V967" t="s">
        <v>91</v>
      </c>
    </row>
    <row r="968" spans="1:24" x14ac:dyDescent="0.25">
      <c r="A968" s="140" t="s">
        <v>8438</v>
      </c>
      <c r="B968" s="294">
        <v>0</v>
      </c>
      <c r="C968" s="176">
        <v>0</v>
      </c>
      <c r="D968" s="152"/>
      <c r="E968" s="152"/>
      <c r="F968" s="152"/>
      <c r="G968" s="152"/>
      <c r="H968" s="152"/>
      <c r="I968" s="154" t="s">
        <v>8175</v>
      </c>
      <c r="J968" s="168" t="s">
        <v>1467</v>
      </c>
      <c r="K968" s="168" t="s">
        <v>1667</v>
      </c>
      <c r="L968" s="154" t="s">
        <v>6971</v>
      </c>
      <c r="M968" s="154" t="s">
        <v>8171</v>
      </c>
      <c r="N968" s="154" t="s">
        <v>8172</v>
      </c>
      <c r="O968" s="154"/>
      <c r="P968" s="168" t="s">
        <v>6790</v>
      </c>
      <c r="Q968" s="168"/>
      <c r="R968" s="154" t="s">
        <v>6770</v>
      </c>
      <c r="S968" s="169" t="s">
        <v>7778</v>
      </c>
      <c r="T968" s="168" t="s">
        <v>7780</v>
      </c>
      <c r="U968" s="168" t="s">
        <v>7783</v>
      </c>
      <c r="V968" s="140" t="s">
        <v>91</v>
      </c>
      <c r="W968" s="140"/>
      <c r="X968" s="140"/>
    </row>
    <row r="969" spans="1:24" x14ac:dyDescent="0.25">
      <c r="A969" s="140" t="s">
        <v>8438</v>
      </c>
      <c r="B969" s="294">
        <v>1</v>
      </c>
      <c r="C969" s="176">
        <v>0</v>
      </c>
      <c r="D969" s="152"/>
      <c r="E969" s="152"/>
      <c r="F969" s="152"/>
      <c r="G969" s="152"/>
      <c r="H969" s="152"/>
      <c r="I969" s="154" t="s">
        <v>7949</v>
      </c>
      <c r="J969" s="154" t="s">
        <v>8181</v>
      </c>
      <c r="K969" s="168" t="s">
        <v>1667</v>
      </c>
      <c r="L969" s="154" t="s">
        <v>6971</v>
      </c>
      <c r="M969" s="154" t="s">
        <v>6005</v>
      </c>
      <c r="N969" s="154" t="s">
        <v>278</v>
      </c>
      <c r="O969" s="154" t="s">
        <v>1848</v>
      </c>
      <c r="P969" s="168" t="s">
        <v>6790</v>
      </c>
      <c r="Q969" s="168"/>
      <c r="R969" s="154" t="s">
        <v>91</v>
      </c>
      <c r="S969" s="169" t="s">
        <v>7778</v>
      </c>
      <c r="T969" s="168" t="s">
        <v>7780</v>
      </c>
      <c r="U969" s="168" t="s">
        <v>7783</v>
      </c>
      <c r="V969" s="140" t="s">
        <v>91</v>
      </c>
      <c r="W969" s="140"/>
      <c r="X969" s="140"/>
    </row>
    <row r="970" spans="1:24" x14ac:dyDescent="0.25">
      <c r="A970" s="140" t="s">
        <v>8438</v>
      </c>
      <c r="B970" s="294">
        <v>2</v>
      </c>
      <c r="C970" s="176">
        <v>0</v>
      </c>
      <c r="D970" s="152"/>
      <c r="E970" s="152"/>
      <c r="F970" s="152"/>
      <c r="G970" s="152"/>
      <c r="H970" s="152"/>
      <c r="I970" s="154" t="s">
        <v>119</v>
      </c>
      <c r="J970" s="168" t="s">
        <v>1501</v>
      </c>
      <c r="K970" s="168" t="s">
        <v>7682</v>
      </c>
      <c r="L970" s="154" t="s">
        <v>1683</v>
      </c>
      <c r="M970" s="154" t="s">
        <v>324</v>
      </c>
      <c r="N970" s="154" t="s">
        <v>325</v>
      </c>
      <c r="O970" s="154" t="s">
        <v>1867</v>
      </c>
      <c r="P970" s="168" t="s">
        <v>6790</v>
      </c>
      <c r="Q970" s="168"/>
      <c r="R970" s="154" t="s">
        <v>6770</v>
      </c>
      <c r="S970" s="169" t="s">
        <v>7778</v>
      </c>
      <c r="T970" s="168" t="s">
        <v>7780</v>
      </c>
      <c r="U970" s="168" t="s">
        <v>7783</v>
      </c>
      <c r="V970" s="140" t="s">
        <v>100</v>
      </c>
    </row>
    <row r="971" spans="1:24" x14ac:dyDescent="0.25">
      <c r="A971" s="140" t="s">
        <v>8438</v>
      </c>
      <c r="B971" s="294">
        <v>3</v>
      </c>
      <c r="C971" s="176">
        <v>0</v>
      </c>
      <c r="D971" s="152"/>
      <c r="E971" s="152"/>
      <c r="F971" s="152"/>
      <c r="G971" s="152"/>
      <c r="H971" s="152"/>
      <c r="I971" s="154" t="s">
        <v>8187</v>
      </c>
      <c r="J971" s="168" t="s">
        <v>8192</v>
      </c>
      <c r="K971" s="168" t="s">
        <v>1667</v>
      </c>
      <c r="L971" s="154" t="s">
        <v>6971</v>
      </c>
      <c r="M971" s="154" t="s">
        <v>8190</v>
      </c>
      <c r="N971" s="154" t="s">
        <v>8183</v>
      </c>
      <c r="O971" s="154"/>
      <c r="P971" s="168" t="s">
        <v>6790</v>
      </c>
      <c r="Q971" s="168"/>
      <c r="R971" s="154" t="s">
        <v>6770</v>
      </c>
      <c r="S971" s="169" t="s">
        <v>7778</v>
      </c>
      <c r="T971" s="168" t="s">
        <v>7780</v>
      </c>
      <c r="U971" s="168" t="s">
        <v>7783</v>
      </c>
      <c r="V971" s="140" t="s">
        <v>91</v>
      </c>
      <c r="W971" s="140"/>
      <c r="X971" s="140"/>
    </row>
    <row r="972" spans="1:24" x14ac:dyDescent="0.25">
      <c r="A972" s="140" t="s">
        <v>8438</v>
      </c>
      <c r="B972" s="294">
        <v>4</v>
      </c>
      <c r="C972" s="176">
        <v>0</v>
      </c>
      <c r="D972" s="152"/>
      <c r="E972" s="152"/>
      <c r="F972" s="152"/>
      <c r="G972" s="152"/>
      <c r="H972" s="152"/>
      <c r="I972" s="154" t="s">
        <v>8254</v>
      </c>
      <c r="J972" s="154" t="s">
        <v>8255</v>
      </c>
      <c r="K972" s="168"/>
      <c r="L972" s="154"/>
      <c r="M972" s="154" t="s">
        <v>8150</v>
      </c>
      <c r="N972" s="154" t="s">
        <v>8151</v>
      </c>
      <c r="O972" s="154"/>
      <c r="P972" s="168" t="s">
        <v>6790</v>
      </c>
      <c r="Q972" s="168"/>
      <c r="R972" s="154" t="s">
        <v>6770</v>
      </c>
      <c r="S972" s="169" t="s">
        <v>7778</v>
      </c>
      <c r="T972" s="168" t="s">
        <v>7780</v>
      </c>
      <c r="U972" s="168" t="s">
        <v>7783</v>
      </c>
      <c r="V972" s="140" t="s">
        <v>91</v>
      </c>
      <c r="W972" s="140"/>
      <c r="X972" s="140"/>
    </row>
    <row r="973" spans="1:24" x14ac:dyDescent="0.25">
      <c r="A973" s="140" t="s">
        <v>8438</v>
      </c>
      <c r="B973" s="294">
        <v>5</v>
      </c>
      <c r="C973" s="176">
        <v>0</v>
      </c>
      <c r="D973" s="152"/>
      <c r="E973" s="152"/>
      <c r="F973" s="152"/>
      <c r="G973" s="152"/>
      <c r="H973" s="152"/>
      <c r="I973" s="154" t="s">
        <v>116</v>
      </c>
      <c r="J973" s="154" t="s">
        <v>5821</v>
      </c>
      <c r="K973" s="154" t="s">
        <v>7680</v>
      </c>
      <c r="L973" s="154" t="s">
        <v>1683</v>
      </c>
      <c r="M973" s="154" t="s">
        <v>318</v>
      </c>
      <c r="N973" s="154" t="s">
        <v>319</v>
      </c>
      <c r="O973" s="154" t="s">
        <v>1751</v>
      </c>
      <c r="P973" s="168" t="s">
        <v>6790</v>
      </c>
      <c r="Q973" s="168"/>
      <c r="R973" s="140" t="s">
        <v>6770</v>
      </c>
      <c r="S973" s="169" t="s">
        <v>7778</v>
      </c>
      <c r="T973" s="168" t="s">
        <v>7780</v>
      </c>
      <c r="U973" s="168" t="s">
        <v>7783</v>
      </c>
      <c r="V973" s="140" t="s">
        <v>91</v>
      </c>
      <c r="W973" s="140"/>
      <c r="X973" s="140"/>
    </row>
    <row r="974" spans="1:24" x14ac:dyDescent="0.25">
      <c r="A974" t="s">
        <v>8438</v>
      </c>
      <c r="B974" s="185">
        <v>6</v>
      </c>
      <c r="C974" s="8">
        <v>52</v>
      </c>
      <c r="D974" s="11" t="s">
        <v>7879</v>
      </c>
      <c r="E974" s="11" t="s">
        <v>44</v>
      </c>
      <c r="F974" s="11" t="s">
        <v>45</v>
      </c>
      <c r="G974" s="11" t="s">
        <v>1587</v>
      </c>
      <c r="H974" s="11"/>
      <c r="I974" s="145" t="s">
        <v>1533</v>
      </c>
      <c r="J974" s="145" t="s">
        <v>8180</v>
      </c>
      <c r="K974" s="163"/>
      <c r="L974" s="145" t="s">
        <v>1675</v>
      </c>
      <c r="M974" s="145" t="s">
        <v>1829</v>
      </c>
      <c r="N974" s="145" t="s">
        <v>1826</v>
      </c>
      <c r="O974" s="145" t="s">
        <v>1851</v>
      </c>
      <c r="P974" s="19" t="s">
        <v>6790</v>
      </c>
      <c r="Q974" s="19"/>
      <c r="R974" s="256" t="s">
        <v>6770</v>
      </c>
      <c r="S974" s="255" t="s">
        <v>7778</v>
      </c>
      <c r="T974" s="254" t="s">
        <v>7779</v>
      </c>
      <c r="U974" s="168" t="s">
        <v>7783</v>
      </c>
      <c r="V974" t="s">
        <v>91</v>
      </c>
      <c r="W974" t="s">
        <v>8524</v>
      </c>
    </row>
    <row r="975" spans="1:24" x14ac:dyDescent="0.25">
      <c r="A975" t="s">
        <v>8174</v>
      </c>
      <c r="B975" s="185">
        <v>0</v>
      </c>
      <c r="C975" s="8">
        <v>107</v>
      </c>
      <c r="D975" t="str">
        <f>E975&amp;"."&amp;F975&amp;"."&amp;G975&amp;"."&amp;H975&amp;"."&amp;I975</f>
        <v>EXPERIMENT.MANAGEMENT.TREATMENTS..plot_id</v>
      </c>
      <c r="E975" t="s">
        <v>44</v>
      </c>
      <c r="F975" t="s">
        <v>54</v>
      </c>
      <c r="G975" t="s">
        <v>53</v>
      </c>
      <c r="H975" t="s">
        <v>6</v>
      </c>
      <c r="I975" t="s">
        <v>1533</v>
      </c>
      <c r="J975" t="s">
        <v>1467</v>
      </c>
      <c r="K975">
        <v>8</v>
      </c>
      <c r="L975" t="s">
        <v>6</v>
      </c>
      <c r="M975" t="s">
        <v>1533</v>
      </c>
      <c r="N975" s="10" t="s">
        <v>8057</v>
      </c>
      <c r="P975" t="s">
        <v>6790</v>
      </c>
      <c r="R975" s="256" t="s">
        <v>6770</v>
      </c>
      <c r="S975" s="8">
        <v>0</v>
      </c>
      <c r="T975" t="s">
        <v>7780</v>
      </c>
      <c r="U975" t="s">
        <v>7783</v>
      </c>
      <c r="V975" t="s">
        <v>91</v>
      </c>
      <c r="W975" t="s">
        <v>8524</v>
      </c>
    </row>
    <row r="976" spans="1:24" x14ac:dyDescent="0.25">
      <c r="A976" s="140" t="s">
        <v>8174</v>
      </c>
      <c r="B976" s="294">
        <v>1</v>
      </c>
      <c r="C976" s="176">
        <v>0</v>
      </c>
      <c r="D976" s="152"/>
      <c r="E976" s="152"/>
      <c r="F976" s="152"/>
      <c r="G976" s="152"/>
      <c r="H976" s="152"/>
      <c r="I976" s="150" t="s">
        <v>7949</v>
      </c>
      <c r="J976" s="168" t="s">
        <v>8181</v>
      </c>
      <c r="K976" s="168" t="s">
        <v>1667</v>
      </c>
      <c r="L976" s="154" t="s">
        <v>6971</v>
      </c>
      <c r="M976" s="154" t="s">
        <v>6005</v>
      </c>
      <c r="N976" s="154" t="s">
        <v>278</v>
      </c>
      <c r="O976" s="154" t="s">
        <v>1848</v>
      </c>
      <c r="P976" s="168" t="s">
        <v>6790</v>
      </c>
      <c r="Q976" s="168"/>
      <c r="R976" s="154" t="s">
        <v>91</v>
      </c>
      <c r="S976" s="169" t="s">
        <v>7778</v>
      </c>
      <c r="T976" s="168" t="s">
        <v>7780</v>
      </c>
      <c r="U976" s="168" t="s">
        <v>7783</v>
      </c>
      <c r="V976" s="140" t="s">
        <v>91</v>
      </c>
      <c r="W976" s="140"/>
      <c r="X976" s="140"/>
    </row>
    <row r="977" spans="1:24" x14ac:dyDescent="0.25">
      <c r="A977" s="140" t="s">
        <v>8174</v>
      </c>
      <c r="B977" s="294">
        <v>2</v>
      </c>
      <c r="C977" s="176">
        <v>0</v>
      </c>
      <c r="D977" s="152"/>
      <c r="E977" s="152"/>
      <c r="F977" s="152"/>
      <c r="G977" s="152"/>
      <c r="H977" s="152"/>
      <c r="I977" s="154" t="s">
        <v>119</v>
      </c>
      <c r="J977" s="168" t="s">
        <v>1501</v>
      </c>
      <c r="K977" s="168" t="s">
        <v>7682</v>
      </c>
      <c r="L977" s="154" t="s">
        <v>1683</v>
      </c>
      <c r="M977" s="154" t="s">
        <v>324</v>
      </c>
      <c r="N977" s="154" t="s">
        <v>325</v>
      </c>
      <c r="O977" s="154" t="s">
        <v>1867</v>
      </c>
      <c r="P977" s="168" t="s">
        <v>6790</v>
      </c>
      <c r="Q977" s="168"/>
      <c r="R977" s="154" t="s">
        <v>6770</v>
      </c>
      <c r="S977" s="169" t="s">
        <v>7778</v>
      </c>
      <c r="T977" s="168" t="s">
        <v>7780</v>
      </c>
      <c r="U977" s="168" t="s">
        <v>7783</v>
      </c>
      <c r="V977" s="140" t="s">
        <v>100</v>
      </c>
      <c r="W977" s="140"/>
    </row>
    <row r="978" spans="1:24" x14ac:dyDescent="0.25">
      <c r="A978" s="140" t="s">
        <v>8174</v>
      </c>
      <c r="B978" s="294">
        <v>3</v>
      </c>
      <c r="C978" s="176">
        <v>0</v>
      </c>
      <c r="D978" s="152"/>
      <c r="E978" s="152"/>
      <c r="F978" s="152"/>
      <c r="G978" s="140"/>
      <c r="H978" s="152"/>
      <c r="I978" s="154" t="s">
        <v>8187</v>
      </c>
      <c r="J978" s="168" t="s">
        <v>8182</v>
      </c>
      <c r="K978" s="168" t="s">
        <v>1667</v>
      </c>
      <c r="L978" s="154" t="s">
        <v>6971</v>
      </c>
      <c r="M978" s="154" t="s">
        <v>8190</v>
      </c>
      <c r="N978" s="154" t="s">
        <v>8183</v>
      </c>
      <c r="O978" s="154"/>
      <c r="P978" s="168" t="s">
        <v>6790</v>
      </c>
      <c r="Q978" s="168"/>
      <c r="R978" s="154" t="s">
        <v>6770</v>
      </c>
      <c r="S978" s="169" t="s">
        <v>7778</v>
      </c>
      <c r="T978" s="168" t="s">
        <v>7780</v>
      </c>
      <c r="U978" s="168" t="s">
        <v>7783</v>
      </c>
      <c r="V978" s="140" t="s">
        <v>91</v>
      </c>
      <c r="W978" s="140"/>
      <c r="X978" s="140"/>
    </row>
    <row r="979" spans="1:24" x14ac:dyDescent="0.25">
      <c r="A979" s="140" t="s">
        <v>8174</v>
      </c>
      <c r="B979" s="294">
        <v>4</v>
      </c>
      <c r="C979" s="176">
        <v>0</v>
      </c>
      <c r="D979" s="152"/>
      <c r="E979" s="152"/>
      <c r="F979" s="152"/>
      <c r="G979" s="152"/>
      <c r="H979" s="152"/>
      <c r="I979" s="154" t="s">
        <v>8176</v>
      </c>
      <c r="J979" s="168" t="s">
        <v>8179</v>
      </c>
      <c r="K979" s="168" t="s">
        <v>7682</v>
      </c>
      <c r="L979" s="154" t="s">
        <v>1683</v>
      </c>
      <c r="M979" s="154" t="s">
        <v>8177</v>
      </c>
      <c r="N979" s="154" t="s">
        <v>8178</v>
      </c>
      <c r="O979" s="154" t="s">
        <v>1867</v>
      </c>
      <c r="P979" s="168" t="s">
        <v>6790</v>
      </c>
      <c r="Q979" s="168"/>
      <c r="R979" s="154" t="s">
        <v>91</v>
      </c>
      <c r="S979" s="169" t="s">
        <v>7778</v>
      </c>
      <c r="T979" s="168" t="s">
        <v>7780</v>
      </c>
      <c r="U979" s="168" t="s">
        <v>7783</v>
      </c>
      <c r="V979" s="140" t="s">
        <v>91</v>
      </c>
      <c r="W979" s="140"/>
      <c r="X979" s="140"/>
    </row>
    <row r="980" spans="1:24" x14ac:dyDescent="0.25">
      <c r="A980" t="s">
        <v>8174</v>
      </c>
      <c r="B980" s="185">
        <v>5</v>
      </c>
      <c r="C980" s="8">
        <v>108</v>
      </c>
      <c r="D980" t="str">
        <f t="shared" ref="D980:D986" si="1">E980&amp;"."&amp;F980&amp;"."&amp;G980&amp;"."&amp;H980&amp;"."&amp;I980</f>
        <v>EXPERIMENT.MANAGEMENT.TREATMENTS..plot_row_number</v>
      </c>
      <c r="E980" t="s">
        <v>44</v>
      </c>
      <c r="F980" t="s">
        <v>54</v>
      </c>
      <c r="G980" t="s">
        <v>53</v>
      </c>
      <c r="H980" t="s">
        <v>6</v>
      </c>
      <c r="I980" t="s">
        <v>1535</v>
      </c>
      <c r="J980" t="s">
        <v>8059</v>
      </c>
      <c r="K980">
        <v>9</v>
      </c>
      <c r="L980" t="s">
        <v>6</v>
      </c>
      <c r="M980" t="s">
        <v>8058</v>
      </c>
      <c r="N980" s="10" t="s">
        <v>8059</v>
      </c>
      <c r="P980" t="s">
        <v>6790</v>
      </c>
      <c r="R980" t="s">
        <v>6769</v>
      </c>
      <c r="S980" s="8">
        <v>0</v>
      </c>
      <c r="T980" t="s">
        <v>7779</v>
      </c>
      <c r="U980" t="s">
        <v>7784</v>
      </c>
      <c r="V980" t="s">
        <v>100</v>
      </c>
    </row>
    <row r="981" spans="1:24" x14ac:dyDescent="0.25">
      <c r="A981" t="s">
        <v>8174</v>
      </c>
      <c r="B981" s="185">
        <v>6</v>
      </c>
      <c r="C981" s="8">
        <v>109</v>
      </c>
      <c r="D981" t="str">
        <f t="shared" si="1"/>
        <v>EXPERIMENT.MANAGEMENT.TREATMENTS..plot_column_number</v>
      </c>
      <c r="E981" t="s">
        <v>44</v>
      </c>
      <c r="F981" t="s">
        <v>54</v>
      </c>
      <c r="G981" t="s">
        <v>53</v>
      </c>
      <c r="H981" t="s">
        <v>6</v>
      </c>
      <c r="I981" t="s">
        <v>8060</v>
      </c>
      <c r="J981" t="s">
        <v>8062</v>
      </c>
      <c r="K981">
        <v>10</v>
      </c>
      <c r="L981" t="s">
        <v>6</v>
      </c>
      <c r="M981" t="s">
        <v>8061</v>
      </c>
      <c r="N981" s="10" t="s">
        <v>8062</v>
      </c>
      <c r="P981" t="s">
        <v>6790</v>
      </c>
      <c r="R981" t="s">
        <v>6769</v>
      </c>
      <c r="S981" s="8">
        <v>0</v>
      </c>
      <c r="T981" t="s">
        <v>7779</v>
      </c>
      <c r="U981" t="s">
        <v>7784</v>
      </c>
      <c r="V981" t="s">
        <v>100</v>
      </c>
    </row>
    <row r="982" spans="1:24" x14ac:dyDescent="0.25">
      <c r="A982" t="s">
        <v>8174</v>
      </c>
      <c r="B982" s="185">
        <v>7</v>
      </c>
      <c r="C982" s="8">
        <v>110</v>
      </c>
      <c r="D982" t="str">
        <f t="shared" si="1"/>
        <v>EXPERIMENT.MANAGEMENT.TREATMENTS..plot_row_m</v>
      </c>
      <c r="E982" t="s">
        <v>44</v>
      </c>
      <c r="F982" t="s">
        <v>54</v>
      </c>
      <c r="G982" t="s">
        <v>53</v>
      </c>
      <c r="H982" t="s">
        <v>6</v>
      </c>
      <c r="I982" t="s">
        <v>8063</v>
      </c>
      <c r="J982" t="s">
        <v>8121</v>
      </c>
      <c r="K982">
        <v>11</v>
      </c>
      <c r="L982" t="s">
        <v>6</v>
      </c>
      <c r="M982" t="s">
        <v>8064</v>
      </c>
      <c r="N982" s="10" t="s">
        <v>8065</v>
      </c>
      <c r="P982" t="s">
        <v>6790</v>
      </c>
      <c r="R982" t="s">
        <v>6769</v>
      </c>
      <c r="S982" s="8">
        <v>0</v>
      </c>
      <c r="T982" t="s">
        <v>7779</v>
      </c>
      <c r="U982" t="s">
        <v>7784</v>
      </c>
      <c r="V982" t="s">
        <v>139</v>
      </c>
    </row>
    <row r="983" spans="1:24" x14ac:dyDescent="0.25">
      <c r="A983" t="s">
        <v>8174</v>
      </c>
      <c r="B983" s="185">
        <v>8</v>
      </c>
      <c r="C983" s="8">
        <v>111</v>
      </c>
      <c r="D983" t="str">
        <f t="shared" si="1"/>
        <v>EXPERIMENT.MANAGEMENT.TREATMENTS..plot_column_m</v>
      </c>
      <c r="E983" t="s">
        <v>44</v>
      </c>
      <c r="F983" t="s">
        <v>54</v>
      </c>
      <c r="G983" t="s">
        <v>53</v>
      </c>
      <c r="H983" t="s">
        <v>6</v>
      </c>
      <c r="I983" t="s">
        <v>8066</v>
      </c>
      <c r="J983" t="s">
        <v>8122</v>
      </c>
      <c r="K983">
        <v>12</v>
      </c>
      <c r="L983" t="s">
        <v>6</v>
      </c>
      <c r="M983" t="s">
        <v>8067</v>
      </c>
      <c r="N983" s="10" t="s">
        <v>8068</v>
      </c>
      <c r="P983" t="s">
        <v>6790</v>
      </c>
      <c r="R983" t="s">
        <v>6769</v>
      </c>
      <c r="S983" s="8">
        <v>0</v>
      </c>
      <c r="T983" t="s">
        <v>7779</v>
      </c>
      <c r="U983" t="s">
        <v>7784</v>
      </c>
      <c r="V983" t="s">
        <v>139</v>
      </c>
    </row>
    <row r="984" spans="1:24" x14ac:dyDescent="0.25">
      <c r="A984" t="s">
        <v>8174</v>
      </c>
      <c r="B984" s="185">
        <v>9</v>
      </c>
      <c r="C984" s="8">
        <v>112</v>
      </c>
      <c r="D984" t="str">
        <f t="shared" si="1"/>
        <v>EXPERIMENT.MANAGEMENT.TREATMENTS..plot_geocoord_x</v>
      </c>
      <c r="E984" t="s">
        <v>44</v>
      </c>
      <c r="F984" t="s">
        <v>54</v>
      </c>
      <c r="G984" t="s">
        <v>53</v>
      </c>
      <c r="H984" t="s">
        <v>6</v>
      </c>
      <c r="I984" t="s">
        <v>8069</v>
      </c>
      <c r="J984" t="s">
        <v>8123</v>
      </c>
      <c r="K984">
        <v>13</v>
      </c>
      <c r="L984" t="s">
        <v>6</v>
      </c>
      <c r="M984" t="s">
        <v>8070</v>
      </c>
      <c r="N984" s="10" t="s">
        <v>8071</v>
      </c>
      <c r="P984" t="s">
        <v>6790</v>
      </c>
      <c r="R984" t="s">
        <v>6769</v>
      </c>
      <c r="S984" s="8">
        <v>0</v>
      </c>
      <c r="T984" t="s">
        <v>7779</v>
      </c>
      <c r="U984" t="s">
        <v>7784</v>
      </c>
      <c r="V984" t="s">
        <v>100</v>
      </c>
    </row>
    <row r="985" spans="1:24" x14ac:dyDescent="0.25">
      <c r="A985" t="s">
        <v>8174</v>
      </c>
      <c r="B985" s="185">
        <v>10</v>
      </c>
      <c r="C985" s="8">
        <v>113</v>
      </c>
      <c r="D985" t="str">
        <f t="shared" si="1"/>
        <v>EXPERIMENT.MANAGEMENT.TREATMENTS..plot_geocoord_y</v>
      </c>
      <c r="E985" t="s">
        <v>44</v>
      </c>
      <c r="F985" t="s">
        <v>54</v>
      </c>
      <c r="G985" t="s">
        <v>53</v>
      </c>
      <c r="H985" t="s">
        <v>6</v>
      </c>
      <c r="I985" t="s">
        <v>8072</v>
      </c>
      <c r="J985" t="s">
        <v>8124</v>
      </c>
      <c r="K985">
        <v>14</v>
      </c>
      <c r="L985" t="s">
        <v>6</v>
      </c>
      <c r="M985" t="s">
        <v>8073</v>
      </c>
      <c r="N985" s="10" t="s">
        <v>8074</v>
      </c>
      <c r="P985" t="s">
        <v>6790</v>
      </c>
      <c r="R985" t="s">
        <v>6769</v>
      </c>
      <c r="S985" s="8">
        <v>0</v>
      </c>
      <c r="T985" t="s">
        <v>7779</v>
      </c>
      <c r="U985" t="s">
        <v>7784</v>
      </c>
      <c r="V985" t="s">
        <v>100</v>
      </c>
    </row>
    <row r="986" spans="1:24" x14ac:dyDescent="0.25">
      <c r="A986" t="s">
        <v>8174</v>
      </c>
      <c r="B986" s="185">
        <v>11</v>
      </c>
      <c r="C986" s="8">
        <v>114</v>
      </c>
      <c r="D986" t="str">
        <f t="shared" si="1"/>
        <v>EXPERIMENT.MANAGEMENT.TREATMENTS..plot_geocoord_system</v>
      </c>
      <c r="E986" t="s">
        <v>44</v>
      </c>
      <c r="F986" t="s">
        <v>54</v>
      </c>
      <c r="G986" t="s">
        <v>53</v>
      </c>
      <c r="H986" t="s">
        <v>6</v>
      </c>
      <c r="I986" t="s">
        <v>8075</v>
      </c>
      <c r="J986" t="s">
        <v>8125</v>
      </c>
      <c r="K986">
        <v>15</v>
      </c>
      <c r="L986" t="s">
        <v>6</v>
      </c>
      <c r="M986" t="s">
        <v>8076</v>
      </c>
      <c r="N986" s="10" t="s">
        <v>8077</v>
      </c>
      <c r="P986" t="s">
        <v>6790</v>
      </c>
      <c r="R986" t="s">
        <v>91</v>
      </c>
      <c r="S986" s="8">
        <v>0</v>
      </c>
      <c r="T986" t="s">
        <v>7779</v>
      </c>
      <c r="U986" t="s">
        <v>7784</v>
      </c>
      <c r="V986" t="s">
        <v>91</v>
      </c>
    </row>
    <row r="987" spans="1:24" s="140" customFormat="1" x14ac:dyDescent="0.25">
      <c r="A987" s="140" t="s">
        <v>8343</v>
      </c>
      <c r="B987" s="294">
        <v>-99</v>
      </c>
      <c r="C987" s="176">
        <v>0</v>
      </c>
      <c r="D987" s="152"/>
      <c r="E987" s="152"/>
      <c r="F987" s="152"/>
      <c r="G987" s="152"/>
      <c r="H987" s="152"/>
      <c r="I987" s="154" t="s">
        <v>7946</v>
      </c>
      <c r="J987" s="168" t="s">
        <v>8149</v>
      </c>
      <c r="K987" s="168" t="s">
        <v>7572</v>
      </c>
      <c r="L987" s="154" t="s">
        <v>6976</v>
      </c>
      <c r="M987" s="154" t="s">
        <v>492</v>
      </c>
      <c r="N987" s="154" t="s">
        <v>7959</v>
      </c>
      <c r="O987" s="154" t="s">
        <v>1935</v>
      </c>
      <c r="P987" s="168" t="s">
        <v>6790</v>
      </c>
      <c r="Q987" s="168"/>
      <c r="R987" s="154" t="s">
        <v>91</v>
      </c>
      <c r="S987" s="169" t="s">
        <v>7778</v>
      </c>
      <c r="T987" s="168" t="s">
        <v>7780</v>
      </c>
      <c r="U987" s="168" t="s">
        <v>7783</v>
      </c>
      <c r="V987" s="140" t="s">
        <v>91</v>
      </c>
    </row>
    <row r="988" spans="1:24" x14ac:dyDescent="0.25">
      <c r="A988" s="140" t="s">
        <v>8343</v>
      </c>
      <c r="B988" s="294">
        <v>0</v>
      </c>
      <c r="C988" s="176">
        <v>0</v>
      </c>
      <c r="D988" s="152"/>
      <c r="E988" s="152"/>
      <c r="F988" s="152"/>
      <c r="G988" s="152"/>
      <c r="H988" s="152"/>
      <c r="I988" s="154" t="s">
        <v>8344</v>
      </c>
      <c r="J988" s="168" t="s">
        <v>1859</v>
      </c>
      <c r="K988" s="153" t="s">
        <v>1667</v>
      </c>
      <c r="L988" s="154" t="s">
        <v>6971</v>
      </c>
      <c r="M988" s="154" t="s">
        <v>8259</v>
      </c>
      <c r="N988" s="154" t="s">
        <v>8348</v>
      </c>
      <c r="O988" s="154" t="s">
        <v>1848</v>
      </c>
      <c r="P988" s="168" t="s">
        <v>6790</v>
      </c>
      <c r="Q988" s="168"/>
      <c r="R988" s="154" t="s">
        <v>6770</v>
      </c>
      <c r="S988" s="169" t="s">
        <v>7778</v>
      </c>
      <c r="T988" s="168" t="s">
        <v>7780</v>
      </c>
      <c r="U988" s="168" t="s">
        <v>7783</v>
      </c>
      <c r="V988" s="140" t="s">
        <v>100</v>
      </c>
      <c r="W988" s="140"/>
      <c r="X988" s="140"/>
    </row>
    <row r="989" spans="1:24" x14ac:dyDescent="0.25">
      <c r="A989" s="140" t="s">
        <v>8343</v>
      </c>
      <c r="B989" s="294">
        <v>0</v>
      </c>
      <c r="C989" s="176">
        <v>0</v>
      </c>
      <c r="D989" s="152"/>
      <c r="E989" s="152"/>
      <c r="F989" s="152"/>
      <c r="G989" s="152"/>
      <c r="H989" s="152"/>
      <c r="I989" s="154" t="s">
        <v>8459</v>
      </c>
      <c r="J989" s="168" t="s">
        <v>8460</v>
      </c>
      <c r="K989" s="153" t="s">
        <v>1667</v>
      </c>
      <c r="L989" s="154" t="s">
        <v>6971</v>
      </c>
      <c r="M989" s="154" t="s">
        <v>8469</v>
      </c>
      <c r="N989" s="154" t="s">
        <v>8472</v>
      </c>
      <c r="O989" s="154" t="s">
        <v>1848</v>
      </c>
      <c r="P989" s="168" t="s">
        <v>6790</v>
      </c>
      <c r="Q989" s="168"/>
      <c r="R989" s="154" t="s">
        <v>91</v>
      </c>
      <c r="S989" s="169" t="s">
        <v>7778</v>
      </c>
      <c r="T989" s="168" t="s">
        <v>7780</v>
      </c>
      <c r="U989" s="168" t="s">
        <v>7783</v>
      </c>
      <c r="V989" s="140" t="s">
        <v>91</v>
      </c>
      <c r="W989" s="140" t="s">
        <v>8468</v>
      </c>
      <c r="X989" s="140"/>
    </row>
    <row r="990" spans="1:24" x14ac:dyDescent="0.25">
      <c r="A990" s="140" t="s">
        <v>8343</v>
      </c>
      <c r="B990" s="294">
        <v>1</v>
      </c>
      <c r="C990" s="176">
        <v>0</v>
      </c>
      <c r="D990" s="152"/>
      <c r="E990" s="152"/>
      <c r="F990" s="152"/>
      <c r="G990" s="152"/>
      <c r="H990" s="152"/>
      <c r="I990" s="150" t="s">
        <v>7949</v>
      </c>
      <c r="J990" s="168" t="s">
        <v>1468</v>
      </c>
      <c r="K990" s="153" t="s">
        <v>1667</v>
      </c>
      <c r="L990" s="154" t="s">
        <v>6971</v>
      </c>
      <c r="M990" s="154" t="s">
        <v>6005</v>
      </c>
      <c r="N990" s="154" t="s">
        <v>278</v>
      </c>
      <c r="O990" s="154" t="s">
        <v>1848</v>
      </c>
      <c r="P990" s="168" t="s">
        <v>6790</v>
      </c>
      <c r="Q990" s="168"/>
      <c r="R990" s="154" t="s">
        <v>91</v>
      </c>
      <c r="S990" s="169" t="s">
        <v>7778</v>
      </c>
      <c r="T990" s="168" t="s">
        <v>7780</v>
      </c>
      <c r="U990" s="168" t="s">
        <v>7783</v>
      </c>
      <c r="V990" s="140" t="s">
        <v>91</v>
      </c>
      <c r="W990" s="140"/>
      <c r="X990" s="140"/>
    </row>
    <row r="991" spans="1:24" x14ac:dyDescent="0.25">
      <c r="A991" s="140" t="s">
        <v>8343</v>
      </c>
      <c r="B991" s="294">
        <v>2</v>
      </c>
      <c r="C991" s="176">
        <v>0</v>
      </c>
      <c r="D991" s="152"/>
      <c r="E991" s="152"/>
      <c r="F991" s="152"/>
      <c r="G991" s="152"/>
      <c r="H991" s="152"/>
      <c r="I991" s="150" t="s">
        <v>8254</v>
      </c>
      <c r="J991" s="168" t="s">
        <v>8156</v>
      </c>
      <c r="K991" s="153"/>
      <c r="L991" s="154"/>
      <c r="M991" s="154" t="s">
        <v>8150</v>
      </c>
      <c r="N991" s="154" t="s">
        <v>8151</v>
      </c>
      <c r="O991" s="154"/>
      <c r="P991" s="168" t="s">
        <v>6790</v>
      </c>
      <c r="Q991" s="168"/>
      <c r="R991" s="154" t="s">
        <v>6770</v>
      </c>
      <c r="S991" s="169" t="s">
        <v>7778</v>
      </c>
      <c r="T991" s="168" t="s">
        <v>7780</v>
      </c>
      <c r="U991" s="168" t="s">
        <v>7783</v>
      </c>
      <c r="V991" s="140" t="s">
        <v>91</v>
      </c>
      <c r="W991" s="140"/>
      <c r="X991" s="140"/>
    </row>
    <row r="992" spans="1:24" x14ac:dyDescent="0.25">
      <c r="A992" s="140" t="s">
        <v>8343</v>
      </c>
      <c r="B992" s="294">
        <v>3</v>
      </c>
      <c r="C992" s="176">
        <v>0</v>
      </c>
      <c r="D992" s="152"/>
      <c r="E992" s="152"/>
      <c r="F992" s="152"/>
      <c r="G992" s="152"/>
      <c r="H992" s="152"/>
      <c r="I992" s="150" t="s">
        <v>8142</v>
      </c>
      <c r="J992" s="168" t="s">
        <v>6823</v>
      </c>
      <c r="K992" s="154" t="s">
        <v>7680</v>
      </c>
      <c r="L992" s="154" t="s">
        <v>1683</v>
      </c>
      <c r="M992" s="154" t="s">
        <v>318</v>
      </c>
      <c r="N992" s="154" t="s">
        <v>319</v>
      </c>
      <c r="O992" s="154" t="s">
        <v>1751</v>
      </c>
      <c r="P992" s="168" t="s">
        <v>6790</v>
      </c>
      <c r="Q992" s="168"/>
      <c r="R992" s="140" t="s">
        <v>91</v>
      </c>
      <c r="S992" s="169" t="s">
        <v>7778</v>
      </c>
      <c r="T992" s="168" t="s">
        <v>7780</v>
      </c>
      <c r="U992" s="168" t="s">
        <v>7783</v>
      </c>
      <c r="V992" s="140" t="s">
        <v>91</v>
      </c>
      <c r="W992" s="140"/>
      <c r="X992" s="140"/>
    </row>
    <row r="993" spans="1:24" x14ac:dyDescent="0.25">
      <c r="A993" s="140" t="s">
        <v>8343</v>
      </c>
      <c r="B993" s="294">
        <v>4</v>
      </c>
      <c r="C993" s="176">
        <v>0</v>
      </c>
      <c r="D993" s="152"/>
      <c r="E993" s="152"/>
      <c r="F993" s="152"/>
      <c r="G993" s="152"/>
      <c r="H993" s="152"/>
      <c r="I993" s="150" t="s">
        <v>8143</v>
      </c>
      <c r="J993" s="168" t="s">
        <v>6834</v>
      </c>
      <c r="K993" s="153" t="s">
        <v>7355</v>
      </c>
      <c r="L993" s="154" t="s">
        <v>1683</v>
      </c>
      <c r="M993" s="153" t="s">
        <v>8144</v>
      </c>
      <c r="N993" s="153" t="s">
        <v>8145</v>
      </c>
      <c r="O993" s="154"/>
      <c r="P993" s="168" t="s">
        <v>6790</v>
      </c>
      <c r="Q993" s="168"/>
      <c r="R993" s="140" t="s">
        <v>6770</v>
      </c>
      <c r="S993" s="176" t="s">
        <v>7778</v>
      </c>
      <c r="T993" s="140" t="s">
        <v>7780</v>
      </c>
      <c r="U993" s="140" t="s">
        <v>7783</v>
      </c>
      <c r="V993" s="140" t="s">
        <v>100</v>
      </c>
      <c r="W993" s="140"/>
      <c r="X993" s="140"/>
    </row>
    <row r="994" spans="1:24" x14ac:dyDescent="0.25">
      <c r="A994" t="s">
        <v>8343</v>
      </c>
      <c r="B994" s="185">
        <v>5</v>
      </c>
      <c r="C994" s="8">
        <v>927</v>
      </c>
      <c r="D994" s="11" t="s">
        <v>7858</v>
      </c>
      <c r="E994" s="11" t="s">
        <v>44</v>
      </c>
      <c r="F994" s="11" t="s">
        <v>80</v>
      </c>
      <c r="G994" s="11" t="s">
        <v>88</v>
      </c>
      <c r="H994" s="11"/>
      <c r="I994" t="s">
        <v>267</v>
      </c>
      <c r="J994" s="147" t="s">
        <v>8337</v>
      </c>
      <c r="M994" s="147" t="s">
        <v>480</v>
      </c>
      <c r="N994" s="147" t="s">
        <v>481</v>
      </c>
      <c r="P994" s="19" t="s">
        <v>6790</v>
      </c>
      <c r="Q994" s="19"/>
      <c r="R994" t="s">
        <v>153</v>
      </c>
      <c r="S994" s="8" t="s">
        <v>7778</v>
      </c>
      <c r="T994" t="s">
        <v>7780</v>
      </c>
      <c r="U994" t="s">
        <v>7783</v>
      </c>
      <c r="V994" t="s">
        <v>153</v>
      </c>
    </row>
    <row r="995" spans="1:24" x14ac:dyDescent="0.25">
      <c r="A995" s="140" t="s">
        <v>8343</v>
      </c>
      <c r="B995" s="294">
        <v>6</v>
      </c>
      <c r="C995" s="176">
        <v>0</v>
      </c>
      <c r="D995" s="152"/>
      <c r="E995" s="152"/>
      <c r="F995" s="152"/>
      <c r="G995" s="152"/>
      <c r="H995" s="152"/>
      <c r="I995" s="154" t="s">
        <v>8247</v>
      </c>
      <c r="J995" s="168" t="s">
        <v>8377</v>
      </c>
      <c r="K995" s="153"/>
      <c r="L995" s="154"/>
      <c r="M995" s="154" t="s">
        <v>8530</v>
      </c>
      <c r="N995" s="154" t="s">
        <v>8529</v>
      </c>
      <c r="O995" s="154"/>
      <c r="P995" s="168" t="s">
        <v>6790</v>
      </c>
      <c r="Q995" s="168"/>
      <c r="R995" s="154" t="s">
        <v>91</v>
      </c>
      <c r="S995" s="169" t="s">
        <v>7778</v>
      </c>
      <c r="T995" s="140" t="s">
        <v>7779</v>
      </c>
      <c r="U995" s="168" t="s">
        <v>7783</v>
      </c>
      <c r="V995" s="140" t="s">
        <v>100</v>
      </c>
      <c r="W995" s="140"/>
      <c r="X995" s="140"/>
    </row>
    <row r="996" spans="1:24" x14ac:dyDescent="0.25">
      <c r="A996" s="140" t="s">
        <v>8343</v>
      </c>
      <c r="B996" s="294">
        <v>7</v>
      </c>
      <c r="C996" s="176">
        <v>0</v>
      </c>
      <c r="D996" s="152"/>
      <c r="E996" s="152"/>
      <c r="F996" s="152"/>
      <c r="G996" s="152"/>
      <c r="H996" s="152"/>
      <c r="I996" s="154" t="s">
        <v>8351</v>
      </c>
      <c r="J996" s="168" t="s">
        <v>8476</v>
      </c>
      <c r="K996" s="153"/>
      <c r="L996" s="154"/>
      <c r="M996" s="154" t="s">
        <v>8474</v>
      </c>
      <c r="N996" s="154" t="s">
        <v>8479</v>
      </c>
      <c r="O996" s="154"/>
      <c r="P996" s="168" t="s">
        <v>6790</v>
      </c>
      <c r="Q996" s="168"/>
      <c r="R996" s="154" t="s">
        <v>91</v>
      </c>
      <c r="S996" s="169" t="s">
        <v>7778</v>
      </c>
      <c r="T996" s="140" t="s">
        <v>7779</v>
      </c>
      <c r="U996" s="168" t="s">
        <v>7783</v>
      </c>
      <c r="V996" s="140" t="s">
        <v>92</v>
      </c>
      <c r="W996" s="140"/>
      <c r="X996" s="140"/>
    </row>
    <row r="997" spans="1:24" x14ac:dyDescent="0.25">
      <c r="A997" t="s">
        <v>8343</v>
      </c>
      <c r="B997" s="185">
        <v>8</v>
      </c>
      <c r="C997" s="8">
        <v>1191</v>
      </c>
      <c r="D997" s="11" t="s">
        <v>7866</v>
      </c>
      <c r="E997" s="11" t="s">
        <v>44</v>
      </c>
      <c r="F997" s="11" t="s">
        <v>80</v>
      </c>
      <c r="G997" s="11" t="s">
        <v>88</v>
      </c>
      <c r="H997" s="11" t="s">
        <v>7898</v>
      </c>
      <c r="I997" s="145" t="s">
        <v>3887</v>
      </c>
      <c r="J997" s="19" t="s">
        <v>1434</v>
      </c>
      <c r="M997" s="147" t="s">
        <v>5253</v>
      </c>
      <c r="N997" s="147" t="s">
        <v>2340</v>
      </c>
      <c r="P997" s="19" t="s">
        <v>6790</v>
      </c>
      <c r="Q997" s="19"/>
      <c r="R997" t="s">
        <v>6769</v>
      </c>
      <c r="S997" s="8" t="s">
        <v>7778</v>
      </c>
      <c r="T997" t="s">
        <v>7780</v>
      </c>
      <c r="U997" t="s">
        <v>7783</v>
      </c>
      <c r="V997" t="s">
        <v>156</v>
      </c>
    </row>
    <row r="998" spans="1:24" x14ac:dyDescent="0.25">
      <c r="A998" t="s">
        <v>8343</v>
      </c>
      <c r="B998" s="185">
        <v>9</v>
      </c>
      <c r="C998" s="8">
        <v>1192</v>
      </c>
      <c r="D998" s="11" t="s">
        <v>7866</v>
      </c>
      <c r="E998" s="11" t="s">
        <v>44</v>
      </c>
      <c r="F998" s="11" t="s">
        <v>80</v>
      </c>
      <c r="G998" s="11" t="s">
        <v>88</v>
      </c>
      <c r="H998" s="11" t="s">
        <v>7898</v>
      </c>
      <c r="I998" s="145" t="s">
        <v>3888</v>
      </c>
      <c r="J998" s="19" t="s">
        <v>1435</v>
      </c>
      <c r="M998" s="147" t="s">
        <v>5254</v>
      </c>
      <c r="N998" s="147" t="s">
        <v>2341</v>
      </c>
      <c r="P998" s="19" t="s">
        <v>6790</v>
      </c>
      <c r="Q998" s="19"/>
      <c r="R998" t="s">
        <v>6769</v>
      </c>
      <c r="S998" s="8" t="s">
        <v>7778</v>
      </c>
      <c r="T998" t="s">
        <v>7780</v>
      </c>
      <c r="U998" t="s">
        <v>7783</v>
      </c>
      <c r="V998" t="s">
        <v>156</v>
      </c>
    </row>
    <row r="999" spans="1:24" x14ac:dyDescent="0.25">
      <c r="A999" t="s">
        <v>8343</v>
      </c>
      <c r="B999" s="185">
        <v>10</v>
      </c>
      <c r="C999" s="8">
        <v>556</v>
      </c>
      <c r="D999" s="162" t="s">
        <v>7842</v>
      </c>
      <c r="E999" s="162" t="s">
        <v>68</v>
      </c>
      <c r="F999" s="162" t="s">
        <v>69</v>
      </c>
      <c r="G999" s="162" t="s">
        <v>71</v>
      </c>
      <c r="H999" s="162" t="s">
        <v>72</v>
      </c>
      <c r="I999" s="145" t="s">
        <v>225</v>
      </c>
      <c r="J999" s="145" t="s">
        <v>1515</v>
      </c>
      <c r="K999" s="147" t="s">
        <v>7582</v>
      </c>
      <c r="L999" s="148" t="s">
        <v>7162</v>
      </c>
      <c r="M999" s="145" t="s">
        <v>530</v>
      </c>
      <c r="N999" s="145" t="s">
        <v>531</v>
      </c>
      <c r="O999" s="148" t="s">
        <v>1951</v>
      </c>
      <c r="P999" s="19" t="s">
        <v>3114</v>
      </c>
      <c r="Q999" s="19" t="s">
        <v>6789</v>
      </c>
      <c r="R999" s="145" t="s">
        <v>91</v>
      </c>
      <c r="S999" s="146">
        <v>1</v>
      </c>
      <c r="T999" s="19" t="s">
        <v>7779</v>
      </c>
      <c r="U999" s="19" t="s">
        <v>7784</v>
      </c>
      <c r="V999" t="s">
        <v>92</v>
      </c>
    </row>
    <row r="1000" spans="1:24" x14ac:dyDescent="0.25">
      <c r="A1000" t="s">
        <v>8343</v>
      </c>
      <c r="B1000" s="185">
        <v>11</v>
      </c>
      <c r="C1000" s="8">
        <v>613</v>
      </c>
      <c r="D1000" t="str">
        <f>E1000&amp;"."&amp;F1000&amp;"."&amp;G1000&amp;"."&amp;H1000&amp;"."&amp;I1000</f>
        <v>SOIL.SOIL_PROFILES.SOIL_PROFILE.SOIL_PROFILE_LAYERS.soil_layer_comment</v>
      </c>
      <c r="E1000" t="s">
        <v>68</v>
      </c>
      <c r="F1000" t="s">
        <v>69</v>
      </c>
      <c r="G1000" t="s">
        <v>71</v>
      </c>
      <c r="H1000" t="s">
        <v>72</v>
      </c>
      <c r="I1000" t="s">
        <v>7996</v>
      </c>
      <c r="J1000" t="s">
        <v>1440</v>
      </c>
      <c r="K1000" s="250">
        <v>99</v>
      </c>
      <c r="L1000" s="250" t="s">
        <v>6</v>
      </c>
      <c r="M1000" t="s">
        <v>7997</v>
      </c>
      <c r="N1000" t="s">
        <v>7998</v>
      </c>
      <c r="R1000" t="s">
        <v>91</v>
      </c>
      <c r="S1000" s="8" t="s">
        <v>6</v>
      </c>
      <c r="T1000" t="s">
        <v>7779</v>
      </c>
      <c r="U1000" t="s">
        <v>7784</v>
      </c>
      <c r="V1000" t="s">
        <v>91</v>
      </c>
    </row>
    <row r="1001" spans="1:24" x14ac:dyDescent="0.25">
      <c r="A1001" s="184" t="s">
        <v>8263</v>
      </c>
      <c r="B1001" s="298">
        <v>-99</v>
      </c>
      <c r="C1001" s="176">
        <v>183</v>
      </c>
      <c r="D1001" s="178" t="s">
        <v>7833</v>
      </c>
      <c r="E1001" s="178" t="s">
        <v>44</v>
      </c>
      <c r="F1001" s="178" t="s">
        <v>54</v>
      </c>
      <c r="G1001" s="178" t="s">
        <v>2284</v>
      </c>
      <c r="H1001" s="178"/>
      <c r="I1001" s="168" t="s">
        <v>2126</v>
      </c>
      <c r="J1001" s="153" t="s">
        <v>1600</v>
      </c>
      <c r="K1001" s="168" t="s">
        <v>7526</v>
      </c>
      <c r="L1001" s="168" t="s">
        <v>1710</v>
      </c>
      <c r="M1001" s="168" t="s">
        <v>2549</v>
      </c>
      <c r="N1001" s="153" t="s">
        <v>2329</v>
      </c>
      <c r="O1001" s="168"/>
      <c r="P1001" s="168" t="s">
        <v>6790</v>
      </c>
      <c r="Q1001" s="168"/>
      <c r="R1001" s="153" t="s">
        <v>153</v>
      </c>
      <c r="S1001" s="179" t="s">
        <v>7778</v>
      </c>
      <c r="T1001" s="153" t="s">
        <v>7779</v>
      </c>
      <c r="U1001" s="153" t="s">
        <v>7783</v>
      </c>
      <c r="V1001" s="140" t="s">
        <v>153</v>
      </c>
      <c r="W1001" s="140"/>
      <c r="X1001" s="140"/>
    </row>
    <row r="1002" spans="1:24" x14ac:dyDescent="0.25">
      <c r="A1002" s="183" t="s">
        <v>8263</v>
      </c>
      <c r="B1002" s="293">
        <v>-99</v>
      </c>
      <c r="C1002" s="8">
        <v>204</v>
      </c>
      <c r="D1002" s="162" t="s">
        <v>7834</v>
      </c>
      <c r="E1002" s="162" t="s">
        <v>44</v>
      </c>
      <c r="F1002" s="162" t="s">
        <v>54</v>
      </c>
      <c r="G1002" s="162" t="s">
        <v>2284</v>
      </c>
      <c r="H1002" s="162" t="s">
        <v>2288</v>
      </c>
      <c r="I1002" s="19" t="s">
        <v>2140</v>
      </c>
      <c r="J1002" s="19" t="s">
        <v>8277</v>
      </c>
      <c r="K1002" s="19" t="s">
        <v>7553</v>
      </c>
      <c r="L1002" s="19" t="s">
        <v>1821</v>
      </c>
      <c r="M1002" s="19" t="s">
        <v>2565</v>
      </c>
      <c r="N1002" s="147" t="s">
        <v>2343</v>
      </c>
      <c r="O1002" s="19"/>
      <c r="P1002" s="19" t="s">
        <v>6790</v>
      </c>
      <c r="Q1002" s="19"/>
      <c r="R1002" s="147" t="s">
        <v>6769</v>
      </c>
      <c r="S1002" s="161">
        <v>0</v>
      </c>
      <c r="T1002" s="147" t="s">
        <v>7779</v>
      </c>
      <c r="U1002" s="147" t="s">
        <v>7784</v>
      </c>
      <c r="V1002" t="s">
        <v>195</v>
      </c>
    </row>
    <row r="1003" spans="1:24" x14ac:dyDescent="0.25">
      <c r="A1003" s="183" t="s">
        <v>8263</v>
      </c>
      <c r="B1003" s="293">
        <v>-99</v>
      </c>
      <c r="C1003" s="8">
        <v>205</v>
      </c>
      <c r="D1003" s="162" t="s">
        <v>7834</v>
      </c>
      <c r="E1003" s="162" t="s">
        <v>44</v>
      </c>
      <c r="F1003" s="162" t="s">
        <v>54</v>
      </c>
      <c r="G1003" s="162" t="s">
        <v>2284</v>
      </c>
      <c r="H1003" s="162" t="s">
        <v>2288</v>
      </c>
      <c r="I1003" s="19" t="s">
        <v>2141</v>
      </c>
      <c r="J1003" s="19" t="s">
        <v>8276</v>
      </c>
      <c r="K1003" s="19" t="s">
        <v>7551</v>
      </c>
      <c r="L1003" s="19" t="s">
        <v>7550</v>
      </c>
      <c r="M1003" s="19" t="s">
        <v>2566</v>
      </c>
      <c r="N1003" s="147" t="s">
        <v>2344</v>
      </c>
      <c r="O1003" s="19"/>
      <c r="P1003" s="19" t="s">
        <v>6790</v>
      </c>
      <c r="Q1003" s="19"/>
      <c r="R1003" s="147" t="s">
        <v>6769</v>
      </c>
      <c r="S1003" s="161">
        <v>1</v>
      </c>
      <c r="T1003" s="147" t="s">
        <v>7779</v>
      </c>
      <c r="U1003" s="147" t="s">
        <v>7784</v>
      </c>
      <c r="V1003" t="s">
        <v>195</v>
      </c>
    </row>
    <row r="1004" spans="1:24" x14ac:dyDescent="0.25">
      <c r="A1004" s="183" t="s">
        <v>8263</v>
      </c>
      <c r="B1004" s="293">
        <v>-99</v>
      </c>
      <c r="C1004" s="8">
        <v>256</v>
      </c>
      <c r="D1004" s="11" t="s">
        <v>7822</v>
      </c>
      <c r="E1004" s="11" t="s">
        <v>44</v>
      </c>
      <c r="F1004" s="11" t="s">
        <v>54</v>
      </c>
      <c r="G1004" s="11" t="s">
        <v>57</v>
      </c>
      <c r="H1004" s="11" t="s">
        <v>59</v>
      </c>
      <c r="I1004" s="19" t="s">
        <v>2177</v>
      </c>
      <c r="J1004" s="147" t="s">
        <v>2772</v>
      </c>
      <c r="K1004" s="19" t="s">
        <v>7389</v>
      </c>
      <c r="L1004" s="19" t="s">
        <v>7037</v>
      </c>
      <c r="M1004" s="19" t="s">
        <v>2603</v>
      </c>
      <c r="N1004" s="147" t="s">
        <v>2381</v>
      </c>
      <c r="O1004" s="19"/>
      <c r="P1004" s="19" t="s">
        <v>6790</v>
      </c>
      <c r="Q1004" s="19"/>
      <c r="R1004" s="147" t="s">
        <v>6769</v>
      </c>
      <c r="S1004" s="161">
        <v>1</v>
      </c>
      <c r="T1004" s="147" t="s">
        <v>7779</v>
      </c>
      <c r="U1004" s="147" t="s">
        <v>7784</v>
      </c>
      <c r="V1004" t="s">
        <v>195</v>
      </c>
    </row>
    <row r="1005" spans="1:24" x14ac:dyDescent="0.25">
      <c r="A1005" s="140" t="s">
        <v>8263</v>
      </c>
      <c r="B1005" s="294">
        <v>0</v>
      </c>
      <c r="C1005" s="176">
        <v>0</v>
      </c>
      <c r="D1005" s="152"/>
      <c r="E1005" s="152"/>
      <c r="F1005" s="152"/>
      <c r="G1005" s="152"/>
      <c r="H1005" s="152"/>
      <c r="I1005" s="154" t="s">
        <v>8266</v>
      </c>
      <c r="J1005" s="168" t="s">
        <v>1859</v>
      </c>
      <c r="K1005" s="153" t="s">
        <v>1667</v>
      </c>
      <c r="L1005" s="154" t="s">
        <v>6971</v>
      </c>
      <c r="M1005" s="154" t="s">
        <v>8282</v>
      </c>
      <c r="N1005" s="154" t="s">
        <v>8349</v>
      </c>
      <c r="O1005" s="154" t="s">
        <v>1848</v>
      </c>
      <c r="P1005" s="168" t="s">
        <v>6790</v>
      </c>
      <c r="Q1005" s="168"/>
      <c r="R1005" s="154" t="s">
        <v>6770</v>
      </c>
      <c r="S1005" s="169" t="s">
        <v>7778</v>
      </c>
      <c r="T1005" s="168" t="s">
        <v>7780</v>
      </c>
      <c r="U1005" s="168" t="s">
        <v>7783</v>
      </c>
      <c r="V1005" s="140" t="s">
        <v>100</v>
      </c>
      <c r="W1005" s="140"/>
      <c r="X1005" s="140"/>
    </row>
    <row r="1006" spans="1:24" x14ac:dyDescent="0.25">
      <c r="A1006" s="140" t="s">
        <v>8263</v>
      </c>
      <c r="B1006" s="294">
        <v>1</v>
      </c>
      <c r="C1006" s="176">
        <v>0</v>
      </c>
      <c r="D1006" s="152"/>
      <c r="E1006" s="152"/>
      <c r="F1006" s="152"/>
      <c r="G1006" s="152"/>
      <c r="H1006" s="152"/>
      <c r="I1006" s="154" t="s">
        <v>8459</v>
      </c>
      <c r="J1006" s="168" t="s">
        <v>8473</v>
      </c>
      <c r="K1006" s="153" t="s">
        <v>1667</v>
      </c>
      <c r="L1006" s="154" t="s">
        <v>6971</v>
      </c>
      <c r="M1006" s="154" t="s">
        <v>8469</v>
      </c>
      <c r="N1006" s="154" t="s">
        <v>8348</v>
      </c>
      <c r="O1006" s="154" t="s">
        <v>1848</v>
      </c>
      <c r="P1006" s="168" t="s">
        <v>6790</v>
      </c>
      <c r="Q1006" s="168"/>
      <c r="R1006" s="154" t="s">
        <v>91</v>
      </c>
      <c r="S1006" s="169" t="s">
        <v>7778</v>
      </c>
      <c r="T1006" s="168" t="s">
        <v>7780</v>
      </c>
      <c r="U1006" s="168" t="s">
        <v>7783</v>
      </c>
      <c r="V1006" s="140" t="s">
        <v>91</v>
      </c>
      <c r="W1006" s="140"/>
      <c r="X1006" s="140"/>
    </row>
    <row r="1007" spans="1:24" x14ac:dyDescent="0.25">
      <c r="A1007" s="183" t="s">
        <v>8263</v>
      </c>
      <c r="B1007" s="293">
        <v>5</v>
      </c>
      <c r="C1007" s="8">
        <v>571</v>
      </c>
      <c r="D1007" s="162" t="s">
        <v>7842</v>
      </c>
      <c r="E1007" s="162" t="s">
        <v>68</v>
      </c>
      <c r="F1007" s="162" t="s">
        <v>69</v>
      </c>
      <c r="G1007" s="162" t="s">
        <v>71</v>
      </c>
      <c r="H1007" s="162" t="s">
        <v>72</v>
      </c>
      <c r="I1007" t="s">
        <v>3345</v>
      </c>
      <c r="J1007" s="147" t="s">
        <v>8270</v>
      </c>
      <c r="K1007" t="s">
        <v>7638</v>
      </c>
      <c r="L1007" t="s">
        <v>7639</v>
      </c>
      <c r="M1007" s="147" t="s">
        <v>4175</v>
      </c>
      <c r="N1007" s="147" t="s">
        <v>4176</v>
      </c>
      <c r="P1007" s="19" t="s">
        <v>6790</v>
      </c>
      <c r="Q1007" s="19"/>
      <c r="R1007" s="147" t="s">
        <v>6769</v>
      </c>
      <c r="S1007" s="161">
        <v>0</v>
      </c>
      <c r="T1007" s="147" t="s">
        <v>7779</v>
      </c>
      <c r="U1007" s="147" t="s">
        <v>7784</v>
      </c>
      <c r="V1007" t="s">
        <v>5651</v>
      </c>
    </row>
    <row r="1008" spans="1:24" x14ac:dyDescent="0.25">
      <c r="A1008" s="183" t="s">
        <v>8263</v>
      </c>
      <c r="B1008" s="293">
        <v>6</v>
      </c>
      <c r="C1008" s="8">
        <v>1205</v>
      </c>
      <c r="D1008" s="11" t="s">
        <v>7866</v>
      </c>
      <c r="E1008" s="11" t="s">
        <v>44</v>
      </c>
      <c r="F1008" s="11" t="s">
        <v>80</v>
      </c>
      <c r="G1008" s="11" t="s">
        <v>88</v>
      </c>
      <c r="H1008" s="11" t="s">
        <v>7898</v>
      </c>
      <c r="I1008" t="s">
        <v>3899</v>
      </c>
      <c r="J1008" s="147" t="s">
        <v>8269</v>
      </c>
      <c r="M1008" s="147" t="s">
        <v>5275</v>
      </c>
      <c r="N1008" s="147" t="s">
        <v>5276</v>
      </c>
      <c r="P1008" s="19" t="s">
        <v>6790</v>
      </c>
      <c r="Q1008" s="19"/>
      <c r="R1008" s="147" t="s">
        <v>6769</v>
      </c>
      <c r="S1008" s="161">
        <v>0</v>
      </c>
      <c r="T1008" s="147" t="s">
        <v>7779</v>
      </c>
      <c r="U1008" s="147" t="s">
        <v>7784</v>
      </c>
      <c r="V1008" t="s">
        <v>5654</v>
      </c>
    </row>
    <row r="1009" spans="1:22" x14ac:dyDescent="0.25">
      <c r="A1009" s="183" t="s">
        <v>8263</v>
      </c>
      <c r="B1009" s="293">
        <v>7</v>
      </c>
      <c r="C1009" s="8">
        <v>570</v>
      </c>
      <c r="D1009" s="162" t="s">
        <v>7842</v>
      </c>
      <c r="E1009" s="162" t="s">
        <v>68</v>
      </c>
      <c r="F1009" s="162" t="s">
        <v>69</v>
      </c>
      <c r="G1009" s="162" t="s">
        <v>71</v>
      </c>
      <c r="H1009" s="162" t="s">
        <v>72</v>
      </c>
      <c r="I1009" s="145" t="s">
        <v>230</v>
      </c>
      <c r="J1009" s="145" t="s">
        <v>5769</v>
      </c>
      <c r="K1009" s="147" t="s">
        <v>7596</v>
      </c>
      <c r="L1009" s="145" t="s">
        <v>7575</v>
      </c>
      <c r="M1009" s="145" t="s">
        <v>540</v>
      </c>
      <c r="N1009" s="145" t="s">
        <v>541</v>
      </c>
      <c r="O1009" s="145" t="s">
        <v>1956</v>
      </c>
      <c r="P1009" s="19" t="s">
        <v>6790</v>
      </c>
      <c r="Q1009" s="19"/>
      <c r="R1009" s="147" t="s">
        <v>6769</v>
      </c>
      <c r="S1009" s="161">
        <v>2</v>
      </c>
      <c r="T1009" s="147" t="s">
        <v>7779</v>
      </c>
      <c r="U1009" s="147" t="s">
        <v>7784</v>
      </c>
      <c r="V1009" t="s">
        <v>195</v>
      </c>
    </row>
    <row r="1010" spans="1:22" x14ac:dyDescent="0.25">
      <c r="A1010" s="183" t="s">
        <v>8263</v>
      </c>
      <c r="B1010" s="293">
        <v>8</v>
      </c>
      <c r="C1010" s="8">
        <v>1206</v>
      </c>
      <c r="D1010" s="11" t="s">
        <v>7866</v>
      </c>
      <c r="E1010" s="11" t="s">
        <v>44</v>
      </c>
      <c r="F1010" s="11" t="s">
        <v>80</v>
      </c>
      <c r="G1010" s="11" t="s">
        <v>88</v>
      </c>
      <c r="H1010" s="11" t="s">
        <v>7898</v>
      </c>
      <c r="I1010" t="s">
        <v>3900</v>
      </c>
      <c r="J1010" s="147" t="s">
        <v>8268</v>
      </c>
      <c r="M1010" s="147" t="s">
        <v>5277</v>
      </c>
      <c r="N1010" s="147" t="s">
        <v>5278</v>
      </c>
      <c r="P1010" s="19" t="s">
        <v>6790</v>
      </c>
      <c r="Q1010" s="19"/>
      <c r="R1010" s="147" t="s">
        <v>6769</v>
      </c>
      <c r="S1010" s="161">
        <v>0</v>
      </c>
      <c r="T1010" s="147" t="s">
        <v>7779</v>
      </c>
      <c r="U1010" s="147" t="s">
        <v>7784</v>
      </c>
      <c r="V1010" t="s">
        <v>5654</v>
      </c>
    </row>
    <row r="1011" spans="1:22" x14ac:dyDescent="0.25">
      <c r="A1011" s="183" t="s">
        <v>8263</v>
      </c>
      <c r="B1011" s="293">
        <v>9</v>
      </c>
      <c r="C1011" s="8">
        <v>565</v>
      </c>
      <c r="D1011" s="162" t="s">
        <v>7842</v>
      </c>
      <c r="E1011" s="162" t="s">
        <v>68</v>
      </c>
      <c r="F1011" s="162" t="s">
        <v>69</v>
      </c>
      <c r="G1011" s="162" t="s">
        <v>71</v>
      </c>
      <c r="H1011" s="162" t="s">
        <v>72</v>
      </c>
      <c r="I1011" t="s">
        <v>3343</v>
      </c>
      <c r="J1011" s="145" t="s">
        <v>8278</v>
      </c>
      <c r="K1011" t="s">
        <v>7592</v>
      </c>
      <c r="L1011" t="s">
        <v>7172</v>
      </c>
      <c r="M1011" s="147" t="s">
        <v>4171</v>
      </c>
      <c r="N1011" s="147" t="s">
        <v>4172</v>
      </c>
      <c r="P1011" s="19" t="s">
        <v>6790</v>
      </c>
      <c r="Q1011" s="19"/>
      <c r="R1011" s="147" t="s">
        <v>6769</v>
      </c>
      <c r="S1011" s="161">
        <v>1</v>
      </c>
      <c r="T1011" s="147" t="s">
        <v>7779</v>
      </c>
      <c r="U1011" s="147" t="s">
        <v>7784</v>
      </c>
      <c r="V1011" t="s">
        <v>2506</v>
      </c>
    </row>
    <row r="1012" spans="1:22" x14ac:dyDescent="0.25">
      <c r="A1012" s="183" t="s">
        <v>8263</v>
      </c>
      <c r="B1012" s="293">
        <v>10</v>
      </c>
      <c r="C1012" s="8">
        <v>561</v>
      </c>
      <c r="D1012" s="162" t="s">
        <v>7842</v>
      </c>
      <c r="E1012" s="162" t="s">
        <v>68</v>
      </c>
      <c r="F1012" s="162" t="s">
        <v>69</v>
      </c>
      <c r="G1012" s="162" t="s">
        <v>71</v>
      </c>
      <c r="H1012" s="162" t="s">
        <v>72</v>
      </c>
      <c r="I1012" t="s">
        <v>2141</v>
      </c>
      <c r="J1012" s="145" t="s">
        <v>8279</v>
      </c>
      <c r="K1012" t="s">
        <v>7591</v>
      </c>
      <c r="L1012" t="s">
        <v>7171</v>
      </c>
      <c r="M1012" s="147" t="s">
        <v>4164</v>
      </c>
      <c r="N1012" s="147" t="s">
        <v>2381</v>
      </c>
      <c r="P1012" s="19" t="s">
        <v>6790</v>
      </c>
      <c r="Q1012" s="19"/>
      <c r="R1012" s="147" t="s">
        <v>6769</v>
      </c>
      <c r="S1012" s="161">
        <v>1</v>
      </c>
      <c r="T1012" s="147" t="s">
        <v>7779</v>
      </c>
      <c r="U1012" s="147" t="s">
        <v>7784</v>
      </c>
      <c r="V1012" t="s">
        <v>195</v>
      </c>
    </row>
    <row r="1013" spans="1:22" x14ac:dyDescent="0.25">
      <c r="A1013" s="183" t="s">
        <v>8263</v>
      </c>
      <c r="B1013" s="293">
        <v>11</v>
      </c>
      <c r="C1013" s="8">
        <v>559</v>
      </c>
      <c r="D1013" s="162" t="s">
        <v>7842</v>
      </c>
      <c r="E1013" s="162" t="s">
        <v>68</v>
      </c>
      <c r="F1013" s="162" t="s">
        <v>69</v>
      </c>
      <c r="G1013" s="162" t="s">
        <v>71</v>
      </c>
      <c r="H1013" s="162" t="s">
        <v>72</v>
      </c>
      <c r="I1013" t="s">
        <v>3338</v>
      </c>
      <c r="J1013" s="145" t="s">
        <v>5773</v>
      </c>
      <c r="K1013" t="s">
        <v>7584</v>
      </c>
      <c r="L1013" s="145" t="s">
        <v>7164</v>
      </c>
      <c r="M1013" s="147" t="s">
        <v>4160</v>
      </c>
      <c r="N1013" s="147" t="s">
        <v>4161</v>
      </c>
      <c r="P1013" s="19" t="s">
        <v>6790</v>
      </c>
      <c r="Q1013" s="19"/>
      <c r="R1013" s="147" t="s">
        <v>6769</v>
      </c>
      <c r="S1013" s="161">
        <v>0</v>
      </c>
      <c r="T1013" s="147" t="s">
        <v>7779</v>
      </c>
      <c r="U1013" s="147" t="s">
        <v>7784</v>
      </c>
      <c r="V1013" t="s">
        <v>195</v>
      </c>
    </row>
    <row r="1014" spans="1:22" x14ac:dyDescent="0.25">
      <c r="A1014" s="183" t="s">
        <v>8263</v>
      </c>
      <c r="B1014" s="293">
        <v>12</v>
      </c>
      <c r="C1014" s="8">
        <v>1207</v>
      </c>
      <c r="D1014" s="11" t="s">
        <v>7866</v>
      </c>
      <c r="E1014" s="11" t="s">
        <v>44</v>
      </c>
      <c r="F1014" s="11" t="s">
        <v>80</v>
      </c>
      <c r="G1014" s="11" t="s">
        <v>88</v>
      </c>
      <c r="H1014" s="11" t="s">
        <v>7898</v>
      </c>
      <c r="I1014" t="s">
        <v>3901</v>
      </c>
      <c r="J1014" s="147" t="s">
        <v>8271</v>
      </c>
      <c r="M1014" s="147" t="s">
        <v>5279</v>
      </c>
      <c r="N1014" s="147" t="s">
        <v>5280</v>
      </c>
      <c r="P1014" s="19" t="s">
        <v>6790</v>
      </c>
      <c r="Q1014" s="19"/>
      <c r="R1014" s="147" t="s">
        <v>6769</v>
      </c>
      <c r="S1014" s="161">
        <v>0</v>
      </c>
      <c r="T1014" s="147" t="s">
        <v>7779</v>
      </c>
      <c r="U1014" s="147" t="s">
        <v>7784</v>
      </c>
      <c r="V1014" t="s">
        <v>5654</v>
      </c>
    </row>
    <row r="1015" spans="1:22" x14ac:dyDescent="0.25">
      <c r="A1015" s="183" t="s">
        <v>8263</v>
      </c>
      <c r="B1015" s="293">
        <v>13</v>
      </c>
      <c r="C1015" s="8">
        <v>563</v>
      </c>
      <c r="D1015" s="162" t="s">
        <v>7842</v>
      </c>
      <c r="E1015" s="162" t="s">
        <v>68</v>
      </c>
      <c r="F1015" s="162" t="s">
        <v>69</v>
      </c>
      <c r="G1015" s="162" t="s">
        <v>71</v>
      </c>
      <c r="H1015" s="162" t="s">
        <v>72</v>
      </c>
      <c r="I1015" t="s">
        <v>3341</v>
      </c>
      <c r="J1015" s="145" t="s">
        <v>5774</v>
      </c>
      <c r="K1015" t="s">
        <v>7585</v>
      </c>
      <c r="L1015" s="145" t="s">
        <v>7165</v>
      </c>
      <c r="M1015" s="147" t="s">
        <v>4167</v>
      </c>
      <c r="N1015" s="147" t="s">
        <v>4168</v>
      </c>
      <c r="P1015" s="19" t="s">
        <v>6790</v>
      </c>
      <c r="Q1015" s="19"/>
      <c r="R1015" s="147" t="s">
        <v>6769</v>
      </c>
      <c r="S1015" s="161">
        <v>0</v>
      </c>
      <c r="T1015" s="147" t="s">
        <v>7779</v>
      </c>
      <c r="U1015" s="147" t="s">
        <v>7784</v>
      </c>
      <c r="V1015" t="s">
        <v>2506</v>
      </c>
    </row>
    <row r="1016" spans="1:22" x14ac:dyDescent="0.25">
      <c r="A1016" s="183" t="s">
        <v>8263</v>
      </c>
      <c r="B1016" s="293">
        <v>14</v>
      </c>
      <c r="C1016" s="8">
        <v>560</v>
      </c>
      <c r="D1016" s="162" t="s">
        <v>7842</v>
      </c>
      <c r="E1016" s="162" t="s">
        <v>68</v>
      </c>
      <c r="F1016" s="162" t="s">
        <v>69</v>
      </c>
      <c r="G1016" s="162" t="s">
        <v>71</v>
      </c>
      <c r="H1016" s="162" t="s">
        <v>72</v>
      </c>
      <c r="I1016" t="s">
        <v>3339</v>
      </c>
      <c r="J1016" s="145" t="s">
        <v>5771</v>
      </c>
      <c r="K1016" t="s">
        <v>7589</v>
      </c>
      <c r="L1016" t="s">
        <v>7169</v>
      </c>
      <c r="M1016" s="147" t="s">
        <v>4162</v>
      </c>
      <c r="N1016" s="147" t="s">
        <v>4163</v>
      </c>
      <c r="P1016" s="19" t="s">
        <v>6790</v>
      </c>
      <c r="Q1016" s="19"/>
      <c r="R1016" s="147" t="s">
        <v>6769</v>
      </c>
      <c r="S1016" s="161">
        <v>0</v>
      </c>
      <c r="T1016" s="147" t="s">
        <v>7779</v>
      </c>
      <c r="U1016" s="147" t="s">
        <v>7784</v>
      </c>
      <c r="V1016" t="s">
        <v>195</v>
      </c>
    </row>
    <row r="1017" spans="1:22" x14ac:dyDescent="0.25">
      <c r="A1017" s="183" t="s">
        <v>8263</v>
      </c>
      <c r="B1017" s="293">
        <v>15</v>
      </c>
      <c r="C1017" s="8">
        <v>1208</v>
      </c>
      <c r="D1017" s="11" t="s">
        <v>7866</v>
      </c>
      <c r="E1017" s="11" t="s">
        <v>44</v>
      </c>
      <c r="F1017" s="11" t="s">
        <v>80</v>
      </c>
      <c r="G1017" s="11" t="s">
        <v>88</v>
      </c>
      <c r="H1017" s="11" t="s">
        <v>7898</v>
      </c>
      <c r="I1017" t="s">
        <v>3902</v>
      </c>
      <c r="J1017" s="147" t="s">
        <v>8272</v>
      </c>
      <c r="M1017" s="147" t="s">
        <v>5281</v>
      </c>
      <c r="N1017" s="147" t="s">
        <v>5282</v>
      </c>
      <c r="P1017" s="19" t="s">
        <v>6790</v>
      </c>
      <c r="Q1017" s="19"/>
      <c r="R1017" s="147" t="s">
        <v>6769</v>
      </c>
      <c r="S1017" s="161">
        <v>0</v>
      </c>
      <c r="T1017" s="147" t="s">
        <v>7779</v>
      </c>
      <c r="U1017" s="147" t="s">
        <v>7784</v>
      </c>
      <c r="V1017" t="s">
        <v>5654</v>
      </c>
    </row>
    <row r="1018" spans="1:22" x14ac:dyDescent="0.25">
      <c r="A1018" s="183" t="s">
        <v>8263</v>
      </c>
      <c r="B1018" s="293">
        <v>16</v>
      </c>
      <c r="C1018" s="8">
        <v>564</v>
      </c>
      <c r="D1018" s="162" t="s">
        <v>7842</v>
      </c>
      <c r="E1018" s="162" t="s">
        <v>68</v>
      </c>
      <c r="F1018" s="162" t="s">
        <v>69</v>
      </c>
      <c r="G1018" s="162" t="s">
        <v>71</v>
      </c>
      <c r="H1018" s="162" t="s">
        <v>72</v>
      </c>
      <c r="I1018" t="s">
        <v>3342</v>
      </c>
      <c r="J1018" s="145" t="s">
        <v>5772</v>
      </c>
      <c r="K1018" t="s">
        <v>7590</v>
      </c>
      <c r="L1018" t="s">
        <v>7170</v>
      </c>
      <c r="M1018" s="147" t="s">
        <v>4169</v>
      </c>
      <c r="N1018" s="147" t="s">
        <v>4170</v>
      </c>
      <c r="P1018" s="19" t="s">
        <v>6790</v>
      </c>
      <c r="Q1018" s="19"/>
      <c r="R1018" s="147" t="s">
        <v>6769</v>
      </c>
      <c r="S1018" s="161">
        <v>0</v>
      </c>
      <c r="T1018" s="147" t="s">
        <v>7779</v>
      </c>
      <c r="U1018" s="147" t="s">
        <v>7784</v>
      </c>
      <c r="V1018" t="s">
        <v>2506</v>
      </c>
    </row>
    <row r="1019" spans="1:22" x14ac:dyDescent="0.25">
      <c r="A1019" s="183" t="s">
        <v>8263</v>
      </c>
      <c r="B1019" s="293">
        <v>17</v>
      </c>
      <c r="C1019" s="8">
        <v>562</v>
      </c>
      <c r="D1019" s="162" t="s">
        <v>7842</v>
      </c>
      <c r="E1019" s="162" t="s">
        <v>68</v>
      </c>
      <c r="F1019" s="162" t="s">
        <v>69</v>
      </c>
      <c r="G1019" s="162" t="s">
        <v>71</v>
      </c>
      <c r="H1019" s="162" t="s">
        <v>72</v>
      </c>
      <c r="I1019" t="s">
        <v>3340</v>
      </c>
      <c r="J1019" s="145" t="s">
        <v>5763</v>
      </c>
      <c r="K1019" t="s">
        <v>7587</v>
      </c>
      <c r="L1019" t="s">
        <v>7167</v>
      </c>
      <c r="M1019" s="147" t="s">
        <v>4165</v>
      </c>
      <c r="N1019" s="147" t="s">
        <v>4166</v>
      </c>
      <c r="P1019" s="19" t="s">
        <v>6790</v>
      </c>
      <c r="Q1019" s="19"/>
      <c r="R1019" s="147" t="s">
        <v>6769</v>
      </c>
      <c r="S1019" s="161">
        <v>1</v>
      </c>
      <c r="T1019" s="147" t="s">
        <v>7779</v>
      </c>
      <c r="U1019" s="147" t="s">
        <v>7784</v>
      </c>
      <c r="V1019" t="s">
        <v>195</v>
      </c>
    </row>
    <row r="1020" spans="1:22" x14ac:dyDescent="0.25">
      <c r="A1020" s="183" t="s">
        <v>8263</v>
      </c>
      <c r="B1020" s="293">
        <v>18</v>
      </c>
      <c r="C1020" s="8">
        <v>1209</v>
      </c>
      <c r="D1020" s="11" t="s">
        <v>7866</v>
      </c>
      <c r="E1020" s="11" t="s">
        <v>44</v>
      </c>
      <c r="F1020" s="11" t="s">
        <v>80</v>
      </c>
      <c r="G1020" s="11" t="s">
        <v>88</v>
      </c>
      <c r="H1020" s="11" t="s">
        <v>7898</v>
      </c>
      <c r="I1020" t="s">
        <v>3903</v>
      </c>
      <c r="J1020" s="156" t="s">
        <v>8280</v>
      </c>
      <c r="M1020" s="147" t="s">
        <v>5283</v>
      </c>
      <c r="N1020" s="147" t="s">
        <v>5284</v>
      </c>
      <c r="P1020" s="19" t="s">
        <v>6790</v>
      </c>
      <c r="Q1020" s="19"/>
      <c r="R1020" s="147" t="s">
        <v>6769</v>
      </c>
      <c r="S1020" s="161">
        <v>0</v>
      </c>
      <c r="T1020" s="147" t="s">
        <v>7779</v>
      </c>
      <c r="U1020" s="147" t="s">
        <v>7784</v>
      </c>
      <c r="V1020" t="s">
        <v>5654</v>
      </c>
    </row>
    <row r="1021" spans="1:22" x14ac:dyDescent="0.25">
      <c r="A1021" s="183" t="s">
        <v>8263</v>
      </c>
      <c r="B1021" s="293">
        <v>19</v>
      </c>
      <c r="C1021" s="8">
        <v>566</v>
      </c>
      <c r="D1021" s="162" t="s">
        <v>7842</v>
      </c>
      <c r="E1021" s="162" t="s">
        <v>68</v>
      </c>
      <c r="F1021" s="162" t="s">
        <v>69</v>
      </c>
      <c r="G1021" s="162" t="s">
        <v>71</v>
      </c>
      <c r="H1021" s="162" t="s">
        <v>72</v>
      </c>
      <c r="I1021" t="s">
        <v>3344</v>
      </c>
      <c r="J1021" s="145" t="s">
        <v>5770</v>
      </c>
      <c r="K1021" t="s">
        <v>7588</v>
      </c>
      <c r="L1021" t="s">
        <v>7168</v>
      </c>
      <c r="M1021" s="147" t="s">
        <v>4173</v>
      </c>
      <c r="N1021" s="147" t="s">
        <v>4174</v>
      </c>
      <c r="P1021" s="19" t="s">
        <v>6790</v>
      </c>
      <c r="Q1021" s="19"/>
      <c r="R1021" s="147" t="s">
        <v>6769</v>
      </c>
      <c r="S1021" s="161">
        <v>1</v>
      </c>
      <c r="T1021" s="147" t="s">
        <v>7779</v>
      </c>
      <c r="U1021" s="147" t="s">
        <v>7784</v>
      </c>
      <c r="V1021" t="s">
        <v>2506</v>
      </c>
    </row>
    <row r="1022" spans="1:22" x14ac:dyDescent="0.25">
      <c r="A1022" s="183" t="s">
        <v>8263</v>
      </c>
      <c r="B1022" s="293">
        <v>20</v>
      </c>
      <c r="C1022" s="8">
        <v>1215</v>
      </c>
      <c r="D1022" s="11" t="s">
        <v>7866</v>
      </c>
      <c r="E1022" s="11" t="s">
        <v>44</v>
      </c>
      <c r="F1022" s="11" t="s">
        <v>80</v>
      </c>
      <c r="G1022" s="11" t="s">
        <v>88</v>
      </c>
      <c r="H1022" s="11" t="s">
        <v>7898</v>
      </c>
      <c r="I1022" t="s">
        <v>3909</v>
      </c>
      <c r="J1022" s="147" t="s">
        <v>8273</v>
      </c>
      <c r="M1022" s="147" t="s">
        <v>5295</v>
      </c>
      <c r="N1022" s="147" t="s">
        <v>5296</v>
      </c>
      <c r="P1022" s="19" t="s">
        <v>6790</v>
      </c>
      <c r="Q1022" s="19"/>
      <c r="R1022" s="147" t="s">
        <v>6769</v>
      </c>
      <c r="S1022" s="161">
        <v>0</v>
      </c>
      <c r="T1022" s="147" t="s">
        <v>7779</v>
      </c>
      <c r="U1022" s="147" t="s">
        <v>7784</v>
      </c>
      <c r="V1022" t="s">
        <v>5654</v>
      </c>
    </row>
    <row r="1023" spans="1:22" x14ac:dyDescent="0.25">
      <c r="A1023" s="183" t="s">
        <v>8263</v>
      </c>
      <c r="B1023" s="293">
        <v>21</v>
      </c>
      <c r="C1023" s="8">
        <v>1216</v>
      </c>
      <c r="D1023" s="11" t="s">
        <v>7866</v>
      </c>
      <c r="E1023" s="11" t="s">
        <v>44</v>
      </c>
      <c r="F1023" s="11" t="s">
        <v>80</v>
      </c>
      <c r="G1023" s="11" t="s">
        <v>88</v>
      </c>
      <c r="H1023" s="11" t="s">
        <v>7898</v>
      </c>
      <c r="I1023" t="s">
        <v>3910</v>
      </c>
      <c r="J1023" s="147" t="s">
        <v>8274</v>
      </c>
      <c r="M1023" s="147" t="s">
        <v>5297</v>
      </c>
      <c r="N1023" s="147" t="s">
        <v>5298</v>
      </c>
      <c r="P1023" s="19" t="s">
        <v>6790</v>
      </c>
      <c r="Q1023" s="19"/>
      <c r="R1023" s="147" t="s">
        <v>6769</v>
      </c>
      <c r="S1023" s="161">
        <v>0</v>
      </c>
      <c r="T1023" s="147" t="s">
        <v>7779</v>
      </c>
      <c r="U1023" s="147" t="s">
        <v>7784</v>
      </c>
      <c r="V1023" t="s">
        <v>5654</v>
      </c>
    </row>
    <row r="1024" spans="1:22" x14ac:dyDescent="0.25">
      <c r="A1024" s="183" t="s">
        <v>8263</v>
      </c>
      <c r="B1024" s="293">
        <v>22</v>
      </c>
      <c r="C1024" s="8">
        <v>1217</v>
      </c>
      <c r="D1024" s="11" t="s">
        <v>7866</v>
      </c>
      <c r="E1024" s="11" t="s">
        <v>44</v>
      </c>
      <c r="F1024" s="11" t="s">
        <v>80</v>
      </c>
      <c r="G1024" s="11" t="s">
        <v>88</v>
      </c>
      <c r="H1024" s="11" t="s">
        <v>7898</v>
      </c>
      <c r="I1024" t="s">
        <v>3911</v>
      </c>
      <c r="J1024" s="147" t="s">
        <v>8275</v>
      </c>
      <c r="M1024" s="147" t="s">
        <v>5299</v>
      </c>
      <c r="N1024" s="147" t="s">
        <v>5300</v>
      </c>
      <c r="P1024" s="19" t="s">
        <v>6790</v>
      </c>
      <c r="Q1024" s="19"/>
      <c r="R1024" s="147" t="s">
        <v>6769</v>
      </c>
      <c r="S1024" s="161">
        <v>0</v>
      </c>
      <c r="T1024" s="147" t="s">
        <v>7779</v>
      </c>
      <c r="U1024" s="147" t="s">
        <v>7784</v>
      </c>
      <c r="V1024" t="s">
        <v>5654</v>
      </c>
    </row>
    <row r="1025" spans="1:24" x14ac:dyDescent="0.25">
      <c r="A1025" s="184" t="s">
        <v>8264</v>
      </c>
      <c r="B1025" s="298">
        <v>-99</v>
      </c>
      <c r="C1025" s="176">
        <v>183</v>
      </c>
      <c r="D1025" s="178" t="s">
        <v>7833</v>
      </c>
      <c r="E1025" s="178" t="s">
        <v>44</v>
      </c>
      <c r="F1025" s="178" t="s">
        <v>54</v>
      </c>
      <c r="G1025" s="178" t="s">
        <v>2284</v>
      </c>
      <c r="H1025" s="178"/>
      <c r="I1025" s="168" t="s">
        <v>2126</v>
      </c>
      <c r="J1025" s="153" t="s">
        <v>1600</v>
      </c>
      <c r="K1025" s="168" t="s">
        <v>7526</v>
      </c>
      <c r="L1025" s="168" t="s">
        <v>1710</v>
      </c>
      <c r="M1025" s="168" t="s">
        <v>2549</v>
      </c>
      <c r="N1025" s="153" t="s">
        <v>2329</v>
      </c>
      <c r="O1025" s="168"/>
      <c r="P1025" s="168" t="s">
        <v>6790</v>
      </c>
      <c r="Q1025" s="168"/>
      <c r="R1025" s="153" t="s">
        <v>153</v>
      </c>
      <c r="S1025" s="179" t="s">
        <v>7778</v>
      </c>
      <c r="T1025" s="153" t="s">
        <v>7779</v>
      </c>
      <c r="U1025" s="153" t="s">
        <v>7783</v>
      </c>
      <c r="V1025" s="140" t="s">
        <v>153</v>
      </c>
      <c r="W1025" s="140"/>
      <c r="X1025" s="140"/>
    </row>
    <row r="1026" spans="1:24" x14ac:dyDescent="0.25">
      <c r="A1026" s="183" t="s">
        <v>8264</v>
      </c>
      <c r="B1026" s="293">
        <v>-99</v>
      </c>
      <c r="C1026" s="8">
        <v>207</v>
      </c>
      <c r="D1026" s="162" t="s">
        <v>7834</v>
      </c>
      <c r="E1026" s="162" t="s">
        <v>44</v>
      </c>
      <c r="F1026" s="162" t="s">
        <v>54</v>
      </c>
      <c r="G1026" s="162" t="s">
        <v>2284</v>
      </c>
      <c r="H1026" s="162" t="s">
        <v>2288</v>
      </c>
      <c r="I1026" s="19" t="s">
        <v>2143</v>
      </c>
      <c r="J1026" s="19" t="s">
        <v>2835</v>
      </c>
      <c r="K1026" s="19" t="s">
        <v>7555</v>
      </c>
      <c r="L1026" s="19" t="s">
        <v>7129</v>
      </c>
      <c r="M1026" s="19" t="s">
        <v>2568</v>
      </c>
      <c r="N1026" s="147" t="s">
        <v>2346</v>
      </c>
      <c r="O1026" s="19"/>
      <c r="P1026" s="19" t="s">
        <v>6790</v>
      </c>
      <c r="Q1026" s="19"/>
      <c r="R1026" s="147" t="s">
        <v>6769</v>
      </c>
      <c r="S1026" s="161">
        <v>0</v>
      </c>
      <c r="T1026" s="147" t="s">
        <v>7779</v>
      </c>
      <c r="U1026" s="147" t="s">
        <v>7784</v>
      </c>
      <c r="V1026" t="s">
        <v>100</v>
      </c>
    </row>
    <row r="1027" spans="1:24" x14ac:dyDescent="0.25">
      <c r="A1027" s="183" t="s">
        <v>8264</v>
      </c>
      <c r="B1027" s="293">
        <v>-99</v>
      </c>
      <c r="C1027" s="8">
        <v>208</v>
      </c>
      <c r="D1027" s="162" t="s">
        <v>7834</v>
      </c>
      <c r="E1027" s="162" t="s">
        <v>44</v>
      </c>
      <c r="F1027" s="162" t="s">
        <v>54</v>
      </c>
      <c r="G1027" s="162" t="s">
        <v>2284</v>
      </c>
      <c r="H1027" s="162" t="s">
        <v>2288</v>
      </c>
      <c r="I1027" s="19" t="s">
        <v>2144</v>
      </c>
      <c r="J1027" s="19" t="s">
        <v>2836</v>
      </c>
      <c r="K1027" s="19" t="s">
        <v>7554</v>
      </c>
      <c r="L1027" s="19" t="s">
        <v>7130</v>
      </c>
      <c r="M1027" s="19" t="s">
        <v>2569</v>
      </c>
      <c r="N1027" s="147" t="s">
        <v>2347</v>
      </c>
      <c r="O1027" s="19"/>
      <c r="P1027" s="19" t="s">
        <v>6790</v>
      </c>
      <c r="Q1027" s="19"/>
      <c r="R1027" s="147" t="s">
        <v>6769</v>
      </c>
      <c r="S1027" s="161">
        <v>0</v>
      </c>
      <c r="T1027" s="147" t="s">
        <v>7779</v>
      </c>
      <c r="U1027" s="147" t="s">
        <v>7784</v>
      </c>
      <c r="V1027" t="s">
        <v>100</v>
      </c>
    </row>
    <row r="1028" spans="1:24" x14ac:dyDescent="0.25">
      <c r="A1028" s="140" t="s">
        <v>8264</v>
      </c>
      <c r="B1028" s="294">
        <v>0</v>
      </c>
      <c r="C1028" s="176">
        <v>0</v>
      </c>
      <c r="D1028" s="152"/>
      <c r="E1028" s="152"/>
      <c r="F1028" s="152"/>
      <c r="G1028" s="152"/>
      <c r="H1028" s="152"/>
      <c r="I1028" s="154" t="s">
        <v>8288</v>
      </c>
      <c r="J1028" s="168" t="s">
        <v>1859</v>
      </c>
      <c r="K1028" s="153" t="s">
        <v>1667</v>
      </c>
      <c r="L1028" s="154" t="s">
        <v>6971</v>
      </c>
      <c r="M1028" s="154" t="s">
        <v>8282</v>
      </c>
      <c r="N1028" s="154" t="s">
        <v>8349</v>
      </c>
      <c r="O1028" s="154" t="s">
        <v>1848</v>
      </c>
      <c r="P1028" s="168" t="s">
        <v>6790</v>
      </c>
      <c r="Q1028" s="168"/>
      <c r="R1028" s="154" t="s">
        <v>6770</v>
      </c>
      <c r="S1028" s="169" t="s">
        <v>7778</v>
      </c>
      <c r="T1028" s="168" t="s">
        <v>7780</v>
      </c>
      <c r="U1028" s="168" t="s">
        <v>7783</v>
      </c>
      <c r="V1028" s="140" t="s">
        <v>100</v>
      </c>
      <c r="W1028" s="140"/>
      <c r="X1028" s="140"/>
    </row>
    <row r="1029" spans="1:24" x14ac:dyDescent="0.25">
      <c r="A1029" s="140" t="s">
        <v>8264</v>
      </c>
      <c r="B1029" s="294">
        <v>1</v>
      </c>
      <c r="C1029" s="176">
        <v>0</v>
      </c>
      <c r="D1029" s="152"/>
      <c r="E1029" s="152"/>
      <c r="F1029" s="152"/>
      <c r="G1029" s="152"/>
      <c r="H1029" s="152"/>
      <c r="I1029" s="154" t="s">
        <v>8459</v>
      </c>
      <c r="J1029" s="168" t="s">
        <v>8473</v>
      </c>
      <c r="K1029" s="153" t="s">
        <v>1667</v>
      </c>
      <c r="L1029" s="154" t="s">
        <v>6971</v>
      </c>
      <c r="M1029" s="154" t="s">
        <v>8469</v>
      </c>
      <c r="N1029" s="154" t="s">
        <v>8348</v>
      </c>
      <c r="O1029" s="154" t="s">
        <v>1848</v>
      </c>
      <c r="P1029" s="168" t="s">
        <v>6790</v>
      </c>
      <c r="Q1029" s="168"/>
      <c r="R1029" s="154" t="s">
        <v>91</v>
      </c>
      <c r="S1029" s="169" t="s">
        <v>7778</v>
      </c>
      <c r="T1029" s="168" t="s">
        <v>7780</v>
      </c>
      <c r="U1029" s="168" t="s">
        <v>7783</v>
      </c>
      <c r="V1029" s="140" t="s">
        <v>91</v>
      </c>
      <c r="W1029" s="140"/>
      <c r="X1029" s="140"/>
    </row>
    <row r="1030" spans="1:24" x14ac:dyDescent="0.25">
      <c r="A1030" s="183" t="s">
        <v>8264</v>
      </c>
      <c r="B1030" s="293">
        <v>5</v>
      </c>
      <c r="C1030" s="8">
        <v>572</v>
      </c>
      <c r="D1030" s="162" t="s">
        <v>7842</v>
      </c>
      <c r="E1030" s="162" t="s">
        <v>68</v>
      </c>
      <c r="F1030" s="162" t="s">
        <v>69</v>
      </c>
      <c r="G1030" s="162" t="s">
        <v>71</v>
      </c>
      <c r="H1030" s="162" t="s">
        <v>72</v>
      </c>
      <c r="I1030" t="s">
        <v>3346</v>
      </c>
      <c r="J1030" s="145" t="s">
        <v>5807</v>
      </c>
      <c r="K1030" t="s">
        <v>7597</v>
      </c>
      <c r="L1030" t="s">
        <v>7176</v>
      </c>
      <c r="M1030" s="147" t="s">
        <v>4177</v>
      </c>
      <c r="N1030" s="147" t="s">
        <v>4178</v>
      </c>
      <c r="P1030" s="19" t="s">
        <v>6790</v>
      </c>
      <c r="Q1030" s="19"/>
      <c r="R1030" s="147" t="s">
        <v>6769</v>
      </c>
      <c r="S1030" s="161">
        <v>0</v>
      </c>
      <c r="T1030" s="147" t="s">
        <v>7779</v>
      </c>
      <c r="U1030" s="147" t="s">
        <v>7784</v>
      </c>
      <c r="V1030" t="s">
        <v>100</v>
      </c>
    </row>
    <row r="1031" spans="1:24" x14ac:dyDescent="0.25">
      <c r="A1031" s="258" t="s">
        <v>8264</v>
      </c>
      <c r="B1031" s="293">
        <v>6</v>
      </c>
      <c r="C1031" s="8">
        <v>573</v>
      </c>
      <c r="D1031" s="162" t="s">
        <v>7842</v>
      </c>
      <c r="E1031" s="162" t="s">
        <v>68</v>
      </c>
      <c r="F1031" s="162" t="s">
        <v>69</v>
      </c>
      <c r="G1031" s="162" t="s">
        <v>71</v>
      </c>
      <c r="H1031" s="162" t="s">
        <v>72</v>
      </c>
      <c r="I1031" t="s">
        <v>3347</v>
      </c>
      <c r="J1031" s="145" t="s">
        <v>5808</v>
      </c>
      <c r="K1031" t="s">
        <v>7598</v>
      </c>
      <c r="L1031" t="s">
        <v>7177</v>
      </c>
      <c r="M1031" s="147" t="s">
        <v>4179</v>
      </c>
      <c r="N1031" s="147" t="s">
        <v>4180</v>
      </c>
      <c r="P1031" s="19" t="s">
        <v>6790</v>
      </c>
      <c r="Q1031" s="19"/>
      <c r="R1031" s="147" t="s">
        <v>6769</v>
      </c>
      <c r="S1031" s="161">
        <v>2</v>
      </c>
      <c r="T1031" s="147" t="s">
        <v>7779</v>
      </c>
      <c r="U1031" s="147" t="s">
        <v>7784</v>
      </c>
      <c r="V1031" t="s">
        <v>100</v>
      </c>
    </row>
    <row r="1032" spans="1:24" x14ac:dyDescent="0.25">
      <c r="A1032" s="183" t="s">
        <v>8264</v>
      </c>
      <c r="B1032" s="293">
        <v>7</v>
      </c>
      <c r="C1032" s="8">
        <v>611</v>
      </c>
      <c r="D1032" s="162" t="s">
        <v>7842</v>
      </c>
      <c r="E1032" s="162" t="s">
        <v>68</v>
      </c>
      <c r="F1032" s="162" t="s">
        <v>69</v>
      </c>
      <c r="G1032" s="162" t="s">
        <v>71</v>
      </c>
      <c r="H1032" s="162" t="s">
        <v>72</v>
      </c>
      <c r="I1032" t="s">
        <v>3378</v>
      </c>
      <c r="J1032" s="147" t="s">
        <v>5789</v>
      </c>
      <c r="K1032" t="s">
        <v>7634</v>
      </c>
      <c r="L1032" t="s">
        <v>7211</v>
      </c>
      <c r="M1032" s="147" t="s">
        <v>4241</v>
      </c>
      <c r="N1032" s="147" t="s">
        <v>4242</v>
      </c>
      <c r="P1032" s="19" t="s">
        <v>6790</v>
      </c>
      <c r="Q1032" s="19"/>
      <c r="R1032" s="147" t="s">
        <v>6769</v>
      </c>
      <c r="S1032" s="161">
        <v>0</v>
      </c>
      <c r="T1032" s="147" t="s">
        <v>7779</v>
      </c>
      <c r="U1032" s="147" t="s">
        <v>7784</v>
      </c>
      <c r="V1032" t="s">
        <v>5659</v>
      </c>
    </row>
    <row r="1033" spans="1:24" s="26" customFormat="1" x14ac:dyDescent="0.25">
      <c r="A1033" t="s">
        <v>8264</v>
      </c>
      <c r="B1033" s="185">
        <v>11</v>
      </c>
      <c r="C1033" s="8">
        <v>189</v>
      </c>
      <c r="D1033" s="162" t="s">
        <v>7833</v>
      </c>
      <c r="E1033" s="162" t="s">
        <v>44</v>
      </c>
      <c r="F1033" s="162" t="s">
        <v>54</v>
      </c>
      <c r="G1033" s="162" t="s">
        <v>2284</v>
      </c>
      <c r="H1033" s="162"/>
      <c r="I1033" s="19" t="s">
        <v>2129</v>
      </c>
      <c r="J1033" s="147" t="s">
        <v>5806</v>
      </c>
      <c r="K1033" s="19" t="s">
        <v>7531</v>
      </c>
      <c r="L1033" s="19" t="s">
        <v>7120</v>
      </c>
      <c r="M1033" s="19" t="s">
        <v>2552</v>
      </c>
      <c r="N1033" s="147" t="s">
        <v>2919</v>
      </c>
      <c r="O1033" s="19"/>
      <c r="P1033" s="19" t="s">
        <v>2920</v>
      </c>
      <c r="Q1033" s="19" t="s">
        <v>6788</v>
      </c>
      <c r="R1033" s="147" t="s">
        <v>91</v>
      </c>
      <c r="S1033" s="161">
        <v>0</v>
      </c>
      <c r="T1033" s="147" t="s">
        <v>7779</v>
      </c>
      <c r="U1033" s="147" t="s">
        <v>7784</v>
      </c>
      <c r="V1033" t="s">
        <v>92</v>
      </c>
      <c r="W1033"/>
      <c r="X1033"/>
    </row>
    <row r="1034" spans="1:24" x14ac:dyDescent="0.25">
      <c r="A1034" s="303" t="s">
        <v>8393</v>
      </c>
      <c r="B1034" s="298">
        <v>-99</v>
      </c>
      <c r="C1034" s="176">
        <v>183</v>
      </c>
      <c r="D1034" s="178" t="s">
        <v>7833</v>
      </c>
      <c r="E1034" s="178" t="s">
        <v>44</v>
      </c>
      <c r="F1034" s="178" t="s">
        <v>54</v>
      </c>
      <c r="G1034" s="178" t="s">
        <v>2284</v>
      </c>
      <c r="H1034" s="178"/>
      <c r="I1034" s="168" t="s">
        <v>2126</v>
      </c>
      <c r="J1034" s="153" t="s">
        <v>1600</v>
      </c>
      <c r="K1034" s="168" t="s">
        <v>7526</v>
      </c>
      <c r="L1034" s="168" t="s">
        <v>1710</v>
      </c>
      <c r="M1034" s="168" t="s">
        <v>2549</v>
      </c>
      <c r="N1034" s="153" t="s">
        <v>2329</v>
      </c>
      <c r="O1034" s="168"/>
      <c r="P1034" s="168" t="s">
        <v>6790</v>
      </c>
      <c r="Q1034" s="168"/>
      <c r="R1034" s="153" t="s">
        <v>153</v>
      </c>
      <c r="S1034" s="179" t="s">
        <v>7778</v>
      </c>
      <c r="T1034" s="153" t="s">
        <v>7779</v>
      </c>
      <c r="U1034" s="153" t="s">
        <v>7783</v>
      </c>
      <c r="V1034" s="140" t="s">
        <v>153</v>
      </c>
      <c r="W1034" s="140"/>
      <c r="X1034" s="140"/>
    </row>
    <row r="1035" spans="1:24" x14ac:dyDescent="0.25">
      <c r="A1035" s="140" t="s">
        <v>8393</v>
      </c>
      <c r="B1035" s="294">
        <v>0</v>
      </c>
      <c r="C1035" s="176">
        <v>0</v>
      </c>
      <c r="D1035" s="152"/>
      <c r="E1035" s="152"/>
      <c r="F1035" s="152"/>
      <c r="G1035" s="152"/>
      <c r="H1035" s="152"/>
      <c r="I1035" s="154" t="s">
        <v>8295</v>
      </c>
      <c r="J1035" s="168" t="s">
        <v>1859</v>
      </c>
      <c r="K1035" s="153" t="s">
        <v>1667</v>
      </c>
      <c r="L1035" s="154" t="s">
        <v>6971</v>
      </c>
      <c r="M1035" s="154" t="s">
        <v>8282</v>
      </c>
      <c r="N1035" s="154" t="s">
        <v>8349</v>
      </c>
      <c r="O1035" s="154" t="s">
        <v>1848</v>
      </c>
      <c r="P1035" s="168" t="s">
        <v>6790</v>
      </c>
      <c r="Q1035" s="168"/>
      <c r="R1035" s="154" t="s">
        <v>6770</v>
      </c>
      <c r="S1035" s="169" t="s">
        <v>7778</v>
      </c>
      <c r="T1035" s="168" t="s">
        <v>7780</v>
      </c>
      <c r="U1035" s="168" t="s">
        <v>7783</v>
      </c>
      <c r="V1035" s="140" t="s">
        <v>100</v>
      </c>
      <c r="W1035" s="140"/>
      <c r="X1035" s="140"/>
    </row>
    <row r="1036" spans="1:24" x14ac:dyDescent="0.25">
      <c r="A1036" s="140" t="s">
        <v>8393</v>
      </c>
      <c r="B1036" s="294">
        <v>1</v>
      </c>
      <c r="C1036" s="176">
        <v>0</v>
      </c>
      <c r="D1036" s="152"/>
      <c r="E1036" s="152"/>
      <c r="F1036" s="152"/>
      <c r="G1036" s="152"/>
      <c r="H1036" s="152"/>
      <c r="I1036" s="154" t="s">
        <v>8459</v>
      </c>
      <c r="J1036" s="168" t="s">
        <v>8473</v>
      </c>
      <c r="K1036" s="153" t="s">
        <v>1667</v>
      </c>
      <c r="L1036" s="154" t="s">
        <v>6971</v>
      </c>
      <c r="M1036" s="154" t="s">
        <v>8469</v>
      </c>
      <c r="N1036" s="154" t="s">
        <v>8348</v>
      </c>
      <c r="O1036" s="154" t="s">
        <v>1848</v>
      </c>
      <c r="P1036" s="168" t="s">
        <v>6790</v>
      </c>
      <c r="Q1036" s="168"/>
      <c r="R1036" s="154" t="s">
        <v>91</v>
      </c>
      <c r="S1036" s="169" t="s">
        <v>7778</v>
      </c>
      <c r="T1036" s="168" t="s">
        <v>7780</v>
      </c>
      <c r="U1036" s="168" t="s">
        <v>7783</v>
      </c>
      <c r="V1036" s="140" t="s">
        <v>91</v>
      </c>
      <c r="W1036" s="140"/>
      <c r="X1036" s="140"/>
    </row>
    <row r="1037" spans="1:24" x14ac:dyDescent="0.25">
      <c r="A1037" t="s">
        <v>8393</v>
      </c>
      <c r="B1037" s="185"/>
      <c r="C1037" s="8">
        <v>1233</v>
      </c>
      <c r="D1037" s="11" t="s">
        <v>7867</v>
      </c>
      <c r="E1037" s="11" t="s">
        <v>44</v>
      </c>
      <c r="F1037" s="11" t="s">
        <v>80</v>
      </c>
      <c r="G1037" s="11" t="s">
        <v>88</v>
      </c>
      <c r="H1037" s="11" t="s">
        <v>7899</v>
      </c>
      <c r="I1037" t="s">
        <v>3927</v>
      </c>
      <c r="J1037" s="147" t="s">
        <v>6633</v>
      </c>
      <c r="M1037" s="147" t="s">
        <v>5331</v>
      </c>
      <c r="N1037" s="147" t="s">
        <v>5332</v>
      </c>
      <c r="P1037" s="19" t="s">
        <v>6790</v>
      </c>
      <c r="Q1037" s="19"/>
      <c r="R1037" s="147" t="s">
        <v>6769</v>
      </c>
      <c r="S1037" s="161">
        <v>0</v>
      </c>
      <c r="T1037" s="147" t="s">
        <v>7779</v>
      </c>
      <c r="U1037" s="147" t="s">
        <v>7784</v>
      </c>
      <c r="V1037" t="s">
        <v>262</v>
      </c>
    </row>
    <row r="1038" spans="1:24" x14ac:dyDescent="0.25">
      <c r="A1038" t="s">
        <v>8393</v>
      </c>
      <c r="B1038" s="185"/>
      <c r="C1038" s="8">
        <v>1234</v>
      </c>
      <c r="D1038" s="11" t="s">
        <v>7867</v>
      </c>
      <c r="E1038" s="11" t="s">
        <v>44</v>
      </c>
      <c r="F1038" s="11" t="s">
        <v>80</v>
      </c>
      <c r="G1038" s="11" t="s">
        <v>88</v>
      </c>
      <c r="H1038" s="11" t="s">
        <v>7899</v>
      </c>
      <c r="I1038" t="s">
        <v>3928</v>
      </c>
      <c r="J1038" s="147" t="s">
        <v>6279</v>
      </c>
      <c r="M1038" s="147" t="s">
        <v>5333</v>
      </c>
      <c r="N1038" s="147" t="s">
        <v>5334</v>
      </c>
      <c r="P1038" s="19" t="s">
        <v>6790</v>
      </c>
      <c r="Q1038" s="19"/>
      <c r="R1038" s="147" t="s">
        <v>6769</v>
      </c>
      <c r="S1038" s="161">
        <v>0</v>
      </c>
      <c r="T1038" s="147" t="s">
        <v>7779</v>
      </c>
      <c r="U1038" s="147" t="s">
        <v>7784</v>
      </c>
      <c r="V1038" t="s">
        <v>262</v>
      </c>
    </row>
    <row r="1039" spans="1:24" x14ac:dyDescent="0.25">
      <c r="A1039" t="s">
        <v>8393</v>
      </c>
      <c r="B1039" s="185"/>
      <c r="C1039" s="8">
        <v>1235</v>
      </c>
      <c r="D1039" s="11" t="s">
        <v>7867</v>
      </c>
      <c r="E1039" s="11" t="s">
        <v>44</v>
      </c>
      <c r="F1039" s="11" t="s">
        <v>80</v>
      </c>
      <c r="G1039" s="11" t="s">
        <v>88</v>
      </c>
      <c r="H1039" s="11" t="s">
        <v>7899</v>
      </c>
      <c r="I1039" t="s">
        <v>3929</v>
      </c>
      <c r="J1039" s="147" t="s">
        <v>6688</v>
      </c>
      <c r="M1039" s="147" t="s">
        <v>5335</v>
      </c>
      <c r="N1039" s="147" t="s">
        <v>5336</v>
      </c>
      <c r="P1039" s="19" t="s">
        <v>6790</v>
      </c>
      <c r="Q1039" s="19"/>
      <c r="R1039" s="147" t="s">
        <v>6769</v>
      </c>
      <c r="S1039" s="161">
        <v>0</v>
      </c>
      <c r="T1039" s="147" t="s">
        <v>7779</v>
      </c>
      <c r="U1039" s="147" t="s">
        <v>7784</v>
      </c>
      <c r="V1039" t="s">
        <v>262</v>
      </c>
    </row>
    <row r="1040" spans="1:24" x14ac:dyDescent="0.25">
      <c r="A1040" t="s">
        <v>8393</v>
      </c>
      <c r="B1040" s="185"/>
      <c r="C1040" s="8">
        <v>1236</v>
      </c>
      <c r="D1040" s="11" t="s">
        <v>7867</v>
      </c>
      <c r="E1040" s="11" t="s">
        <v>44</v>
      </c>
      <c r="F1040" s="11" t="s">
        <v>80</v>
      </c>
      <c r="G1040" s="11" t="s">
        <v>88</v>
      </c>
      <c r="H1040" s="11" t="s">
        <v>7899</v>
      </c>
      <c r="I1040" t="s">
        <v>3930</v>
      </c>
      <c r="J1040" s="147" t="s">
        <v>6694</v>
      </c>
      <c r="M1040" s="147" t="s">
        <v>5337</v>
      </c>
      <c r="N1040" s="147" t="s">
        <v>5338</v>
      </c>
      <c r="P1040" s="19" t="s">
        <v>6790</v>
      </c>
      <c r="Q1040" s="19"/>
      <c r="R1040" s="147" t="s">
        <v>6769</v>
      </c>
      <c r="S1040" s="161">
        <v>0</v>
      </c>
      <c r="T1040" s="147" t="s">
        <v>7779</v>
      </c>
      <c r="U1040" s="147" t="s">
        <v>7784</v>
      </c>
      <c r="V1040" t="s">
        <v>262</v>
      </c>
    </row>
    <row r="1041" spans="1:22" x14ac:dyDescent="0.25">
      <c r="A1041" t="s">
        <v>8393</v>
      </c>
      <c r="B1041" s="185"/>
      <c r="C1041" s="8">
        <v>1237</v>
      </c>
      <c r="D1041" s="11" t="s">
        <v>7867</v>
      </c>
      <c r="E1041" s="11" t="s">
        <v>44</v>
      </c>
      <c r="F1041" s="11" t="s">
        <v>80</v>
      </c>
      <c r="G1041" s="11" t="s">
        <v>88</v>
      </c>
      <c r="H1041" s="11" t="s">
        <v>7899</v>
      </c>
      <c r="I1041" t="s">
        <v>3931</v>
      </c>
      <c r="J1041" s="147" t="s">
        <v>6625</v>
      </c>
      <c r="M1041" s="147" t="s">
        <v>5339</v>
      </c>
      <c r="N1041" s="147" t="s">
        <v>5340</v>
      </c>
      <c r="P1041" s="19" t="s">
        <v>6790</v>
      </c>
      <c r="Q1041" s="19"/>
      <c r="R1041" s="147" t="s">
        <v>6769</v>
      </c>
      <c r="S1041" s="161">
        <v>0</v>
      </c>
      <c r="T1041" s="147" t="s">
        <v>7779</v>
      </c>
      <c r="U1041" s="147" t="s">
        <v>7784</v>
      </c>
      <c r="V1041" t="s">
        <v>262</v>
      </c>
    </row>
    <row r="1042" spans="1:22" x14ac:dyDescent="0.25">
      <c r="A1042" t="s">
        <v>8393</v>
      </c>
      <c r="B1042" s="185"/>
      <c r="C1042" s="8">
        <v>1238</v>
      </c>
      <c r="D1042" s="11" t="s">
        <v>7867</v>
      </c>
      <c r="E1042" s="11" t="s">
        <v>44</v>
      </c>
      <c r="F1042" s="11" t="s">
        <v>80</v>
      </c>
      <c r="G1042" s="11" t="s">
        <v>88</v>
      </c>
      <c r="H1042" s="11" t="s">
        <v>7899</v>
      </c>
      <c r="I1042" t="s">
        <v>3932</v>
      </c>
      <c r="J1042" s="147" t="s">
        <v>6700</v>
      </c>
      <c r="M1042" s="147" t="s">
        <v>5341</v>
      </c>
      <c r="N1042" s="147" t="s">
        <v>5342</v>
      </c>
      <c r="P1042" s="19" t="s">
        <v>6790</v>
      </c>
      <c r="Q1042" s="19"/>
      <c r="R1042" s="147" t="s">
        <v>6769</v>
      </c>
      <c r="S1042" s="161">
        <v>0</v>
      </c>
      <c r="T1042" s="147" t="s">
        <v>7779</v>
      </c>
      <c r="U1042" s="147" t="s">
        <v>7784</v>
      </c>
      <c r="V1042" t="s">
        <v>262</v>
      </c>
    </row>
    <row r="1043" spans="1:22" x14ac:dyDescent="0.25">
      <c r="A1043" t="s">
        <v>8393</v>
      </c>
      <c r="B1043" s="185"/>
      <c r="C1043" s="8">
        <v>1239</v>
      </c>
      <c r="D1043" s="11" t="s">
        <v>7867</v>
      </c>
      <c r="E1043" s="11" t="s">
        <v>44</v>
      </c>
      <c r="F1043" s="11" t="s">
        <v>80</v>
      </c>
      <c r="G1043" s="11" t="s">
        <v>88</v>
      </c>
      <c r="H1043" s="11" t="s">
        <v>7899</v>
      </c>
      <c r="I1043" t="s">
        <v>3933</v>
      </c>
      <c r="J1043" s="147" t="s">
        <v>6703</v>
      </c>
      <c r="M1043" s="174" t="s">
        <v>5343</v>
      </c>
      <c r="N1043" s="174" t="s">
        <v>5344</v>
      </c>
      <c r="P1043" s="19" t="s">
        <v>6790</v>
      </c>
      <c r="Q1043" s="19"/>
      <c r="R1043" s="147" t="s">
        <v>6769</v>
      </c>
      <c r="S1043" s="161">
        <v>0</v>
      </c>
      <c r="T1043" s="147" t="s">
        <v>7779</v>
      </c>
      <c r="U1043" s="147" t="s">
        <v>7784</v>
      </c>
      <c r="V1043" t="s">
        <v>262</v>
      </c>
    </row>
    <row r="1044" spans="1:22" x14ac:dyDescent="0.25">
      <c r="A1044" t="s">
        <v>8393</v>
      </c>
      <c r="B1044" s="185"/>
      <c r="C1044" s="8">
        <v>1240</v>
      </c>
      <c r="D1044" s="11" t="s">
        <v>7867</v>
      </c>
      <c r="E1044" s="11" t="s">
        <v>44</v>
      </c>
      <c r="F1044" s="11" t="s">
        <v>80</v>
      </c>
      <c r="G1044" s="11" t="s">
        <v>88</v>
      </c>
      <c r="H1044" s="11" t="s">
        <v>7899</v>
      </c>
      <c r="I1044" t="s">
        <v>3934</v>
      </c>
      <c r="J1044" s="147" t="s">
        <v>6626</v>
      </c>
      <c r="M1044" s="147" t="s">
        <v>5345</v>
      </c>
      <c r="N1044" s="147" t="s">
        <v>5346</v>
      </c>
      <c r="P1044" s="19" t="s">
        <v>6790</v>
      </c>
      <c r="Q1044" s="19"/>
      <c r="R1044" s="147" t="s">
        <v>6769</v>
      </c>
      <c r="S1044" s="161">
        <v>0</v>
      </c>
      <c r="T1044" s="147" t="s">
        <v>7779</v>
      </c>
      <c r="U1044" s="147" t="s">
        <v>7784</v>
      </c>
      <c r="V1044" t="s">
        <v>262</v>
      </c>
    </row>
    <row r="1045" spans="1:22" x14ac:dyDescent="0.25">
      <c r="A1045" t="s">
        <v>8393</v>
      </c>
      <c r="B1045" s="185"/>
      <c r="C1045" s="8">
        <v>1241</v>
      </c>
      <c r="D1045" s="11" t="s">
        <v>7867</v>
      </c>
      <c r="E1045" s="11" t="s">
        <v>44</v>
      </c>
      <c r="F1045" s="11" t="s">
        <v>80</v>
      </c>
      <c r="G1045" s="11" t="s">
        <v>88</v>
      </c>
      <c r="H1045" s="11" t="s">
        <v>7899</v>
      </c>
      <c r="I1045" t="s">
        <v>3935</v>
      </c>
      <c r="J1045" s="147" t="s">
        <v>6632</v>
      </c>
      <c r="M1045" s="147" t="s">
        <v>5347</v>
      </c>
      <c r="N1045" s="147" t="s">
        <v>5348</v>
      </c>
      <c r="P1045" s="19" t="s">
        <v>6790</v>
      </c>
      <c r="Q1045" s="19"/>
      <c r="R1045" s="147" t="s">
        <v>6769</v>
      </c>
      <c r="S1045" s="161">
        <v>0</v>
      </c>
      <c r="T1045" s="147" t="s">
        <v>7779</v>
      </c>
      <c r="U1045" s="147" t="s">
        <v>7784</v>
      </c>
      <c r="V1045" t="s">
        <v>262</v>
      </c>
    </row>
    <row r="1046" spans="1:22" x14ac:dyDescent="0.25">
      <c r="A1046" t="s">
        <v>8393</v>
      </c>
      <c r="B1046" s="185"/>
      <c r="C1046" s="8">
        <v>1242</v>
      </c>
      <c r="D1046" s="11" t="s">
        <v>7867</v>
      </c>
      <c r="E1046" s="11" t="s">
        <v>44</v>
      </c>
      <c r="F1046" s="11" t="s">
        <v>80</v>
      </c>
      <c r="G1046" s="11" t="s">
        <v>88</v>
      </c>
      <c r="H1046" s="11" t="s">
        <v>7899</v>
      </c>
      <c r="I1046" t="s">
        <v>3936</v>
      </c>
      <c r="J1046" s="147" t="s">
        <v>6704</v>
      </c>
      <c r="M1046" s="147" t="s">
        <v>5349</v>
      </c>
      <c r="N1046" s="147" t="s">
        <v>5350</v>
      </c>
      <c r="P1046" s="19" t="s">
        <v>6790</v>
      </c>
      <c r="Q1046" s="19"/>
      <c r="R1046" s="147" t="s">
        <v>6769</v>
      </c>
      <c r="S1046" s="161">
        <v>0</v>
      </c>
      <c r="T1046" s="147" t="s">
        <v>7779</v>
      </c>
      <c r="U1046" s="147" t="s">
        <v>7784</v>
      </c>
      <c r="V1046" t="s">
        <v>262</v>
      </c>
    </row>
    <row r="1047" spans="1:22" x14ac:dyDescent="0.25">
      <c r="A1047" t="s">
        <v>8393</v>
      </c>
      <c r="B1047" s="185"/>
      <c r="C1047" s="8">
        <v>1243</v>
      </c>
      <c r="D1047" s="11" t="s">
        <v>7867</v>
      </c>
      <c r="E1047" s="11" t="s">
        <v>44</v>
      </c>
      <c r="F1047" s="11" t="s">
        <v>80</v>
      </c>
      <c r="G1047" s="11" t="s">
        <v>88</v>
      </c>
      <c r="H1047" s="11" t="s">
        <v>7899</v>
      </c>
      <c r="I1047" t="s">
        <v>3937</v>
      </c>
      <c r="J1047" s="147" t="s">
        <v>6627</v>
      </c>
      <c r="M1047" s="147" t="s">
        <v>5351</v>
      </c>
      <c r="N1047" s="147" t="s">
        <v>5352</v>
      </c>
      <c r="P1047" s="19" t="s">
        <v>6790</v>
      </c>
      <c r="Q1047" s="19"/>
      <c r="R1047" s="147" t="s">
        <v>6769</v>
      </c>
      <c r="S1047" s="161">
        <v>0</v>
      </c>
      <c r="T1047" s="147" t="s">
        <v>7779</v>
      </c>
      <c r="U1047" s="147" t="s">
        <v>7784</v>
      </c>
      <c r="V1047" t="s">
        <v>262</v>
      </c>
    </row>
    <row r="1048" spans="1:22" x14ac:dyDescent="0.25">
      <c r="A1048" t="s">
        <v>8393</v>
      </c>
      <c r="B1048" s="185"/>
      <c r="C1048" s="8">
        <v>1244</v>
      </c>
      <c r="D1048" s="11" t="s">
        <v>7867</v>
      </c>
      <c r="E1048" s="11" t="s">
        <v>44</v>
      </c>
      <c r="F1048" s="11" t="s">
        <v>80</v>
      </c>
      <c r="G1048" s="11" t="s">
        <v>88</v>
      </c>
      <c r="H1048" s="11" t="s">
        <v>7899</v>
      </c>
      <c r="I1048" t="s">
        <v>3938</v>
      </c>
      <c r="J1048" s="147" t="s">
        <v>6628</v>
      </c>
      <c r="M1048" s="147" t="s">
        <v>5353</v>
      </c>
      <c r="N1048" s="147" t="s">
        <v>5354</v>
      </c>
      <c r="P1048" s="19" t="s">
        <v>6790</v>
      </c>
      <c r="Q1048" s="19"/>
      <c r="R1048" s="147" t="s">
        <v>6769</v>
      </c>
      <c r="S1048" s="161">
        <v>0</v>
      </c>
      <c r="T1048" s="147" t="s">
        <v>7779</v>
      </c>
      <c r="U1048" s="147" t="s">
        <v>7784</v>
      </c>
      <c r="V1048" t="s">
        <v>262</v>
      </c>
    </row>
    <row r="1049" spans="1:22" x14ac:dyDescent="0.25">
      <c r="A1049" t="s">
        <v>8393</v>
      </c>
      <c r="B1049" s="185"/>
      <c r="C1049" s="8">
        <v>1245</v>
      </c>
      <c r="D1049" s="11" t="s">
        <v>7867</v>
      </c>
      <c r="E1049" s="11" t="s">
        <v>44</v>
      </c>
      <c r="F1049" s="11" t="s">
        <v>80</v>
      </c>
      <c r="G1049" s="11" t="s">
        <v>88</v>
      </c>
      <c r="H1049" s="11" t="s">
        <v>7899</v>
      </c>
      <c r="I1049" t="s">
        <v>3939</v>
      </c>
      <c r="J1049" s="147" t="s">
        <v>6702</v>
      </c>
      <c r="M1049" s="79" t="s">
        <v>5355</v>
      </c>
      <c r="N1049" s="79" t="s">
        <v>5356</v>
      </c>
      <c r="P1049" s="19" t="s">
        <v>6790</v>
      </c>
      <c r="Q1049" s="19"/>
      <c r="R1049" s="147" t="s">
        <v>6769</v>
      </c>
      <c r="S1049" s="161">
        <v>0</v>
      </c>
      <c r="T1049" s="147" t="s">
        <v>7779</v>
      </c>
      <c r="U1049" s="147" t="s">
        <v>7784</v>
      </c>
      <c r="V1049" t="s">
        <v>5703</v>
      </c>
    </row>
    <row r="1050" spans="1:22" x14ac:dyDescent="0.25">
      <c r="A1050" t="s">
        <v>8393</v>
      </c>
      <c r="B1050" s="185"/>
      <c r="C1050" s="8">
        <v>1246</v>
      </c>
      <c r="D1050" s="11" t="s">
        <v>7867</v>
      </c>
      <c r="E1050" s="11" t="s">
        <v>44</v>
      </c>
      <c r="F1050" s="11" t="s">
        <v>80</v>
      </c>
      <c r="G1050" s="11" t="s">
        <v>88</v>
      </c>
      <c r="H1050" s="11" t="s">
        <v>7899</v>
      </c>
      <c r="I1050" t="s">
        <v>3940</v>
      </c>
      <c r="J1050" s="147" t="s">
        <v>6699</v>
      </c>
      <c r="M1050" s="79" t="s">
        <v>5357</v>
      </c>
      <c r="N1050" s="79" t="s">
        <v>5358</v>
      </c>
      <c r="P1050" s="19" t="s">
        <v>6790</v>
      </c>
      <c r="Q1050" s="19"/>
      <c r="R1050" s="147" t="s">
        <v>6769</v>
      </c>
      <c r="S1050" s="161">
        <v>0</v>
      </c>
      <c r="T1050" s="147" t="s">
        <v>7779</v>
      </c>
      <c r="U1050" s="147" t="s">
        <v>7784</v>
      </c>
      <c r="V1050" t="s">
        <v>5703</v>
      </c>
    </row>
    <row r="1051" spans="1:22" x14ac:dyDescent="0.25">
      <c r="A1051" t="s">
        <v>8393</v>
      </c>
      <c r="B1051" s="185"/>
      <c r="C1051" s="8">
        <v>1247</v>
      </c>
      <c r="D1051" s="11" t="s">
        <v>7867</v>
      </c>
      <c r="E1051" s="11" t="s">
        <v>44</v>
      </c>
      <c r="F1051" s="11" t="s">
        <v>80</v>
      </c>
      <c r="G1051" s="11" t="s">
        <v>88</v>
      </c>
      <c r="H1051" s="11" t="s">
        <v>7899</v>
      </c>
      <c r="I1051" t="s">
        <v>3941</v>
      </c>
      <c r="J1051" s="147" t="s">
        <v>6629</v>
      </c>
      <c r="M1051" s="147" t="s">
        <v>5359</v>
      </c>
      <c r="N1051" s="147" t="s">
        <v>5360</v>
      </c>
      <c r="P1051" s="19" t="s">
        <v>6790</v>
      </c>
      <c r="Q1051" s="19"/>
      <c r="R1051" s="147" t="s">
        <v>6769</v>
      </c>
      <c r="S1051" s="161">
        <v>0</v>
      </c>
      <c r="T1051" s="147" t="s">
        <v>7779</v>
      </c>
      <c r="U1051" s="147" t="s">
        <v>7784</v>
      </c>
      <c r="V1051" t="s">
        <v>262</v>
      </c>
    </row>
    <row r="1052" spans="1:22" x14ac:dyDescent="0.25">
      <c r="A1052" t="s">
        <v>8393</v>
      </c>
      <c r="B1052" s="185"/>
      <c r="C1052" s="8">
        <v>1248</v>
      </c>
      <c r="D1052" s="11" t="s">
        <v>7867</v>
      </c>
      <c r="E1052" s="11" t="s">
        <v>44</v>
      </c>
      <c r="F1052" s="11" t="s">
        <v>80</v>
      </c>
      <c r="G1052" s="11" t="s">
        <v>88</v>
      </c>
      <c r="H1052" s="11" t="s">
        <v>7899</v>
      </c>
      <c r="I1052" t="s">
        <v>3942</v>
      </c>
      <c r="J1052" s="147" t="s">
        <v>6630</v>
      </c>
      <c r="M1052" s="147" t="s">
        <v>5361</v>
      </c>
      <c r="N1052" s="147" t="s">
        <v>5362</v>
      </c>
      <c r="P1052" s="19" t="s">
        <v>6790</v>
      </c>
      <c r="Q1052" s="19"/>
      <c r="R1052" s="147" t="s">
        <v>6769</v>
      </c>
      <c r="S1052" s="161">
        <v>0</v>
      </c>
      <c r="T1052" s="147" t="s">
        <v>7779</v>
      </c>
      <c r="U1052" s="147" t="s">
        <v>7784</v>
      </c>
      <c r="V1052" t="s">
        <v>262</v>
      </c>
    </row>
    <row r="1053" spans="1:22" x14ac:dyDescent="0.25">
      <c r="A1053" t="s">
        <v>8393</v>
      </c>
      <c r="B1053" s="185"/>
      <c r="C1053" s="8">
        <v>1249</v>
      </c>
      <c r="D1053" s="11" t="s">
        <v>7867</v>
      </c>
      <c r="E1053" s="11" t="s">
        <v>44</v>
      </c>
      <c r="F1053" s="11" t="s">
        <v>80</v>
      </c>
      <c r="G1053" s="11" t="s">
        <v>88</v>
      </c>
      <c r="H1053" s="11" t="s">
        <v>7899</v>
      </c>
      <c r="I1053" t="s">
        <v>3943</v>
      </c>
      <c r="J1053" s="147" t="s">
        <v>6634</v>
      </c>
      <c r="M1053" s="147" t="s">
        <v>5363</v>
      </c>
      <c r="N1053" s="147" t="s">
        <v>5364</v>
      </c>
      <c r="P1053" s="19" t="s">
        <v>6790</v>
      </c>
      <c r="Q1053" s="19"/>
      <c r="R1053" s="147" t="s">
        <v>6769</v>
      </c>
      <c r="S1053" s="161">
        <v>0</v>
      </c>
      <c r="T1053" s="147" t="s">
        <v>7779</v>
      </c>
      <c r="U1053" s="147" t="s">
        <v>7784</v>
      </c>
      <c r="V1053" t="s">
        <v>5704</v>
      </c>
    </row>
    <row r="1054" spans="1:22" x14ac:dyDescent="0.25">
      <c r="A1054" t="s">
        <v>8393</v>
      </c>
      <c r="B1054" s="185"/>
      <c r="C1054" s="8">
        <v>1250</v>
      </c>
      <c r="D1054" s="11" t="s">
        <v>7867</v>
      </c>
      <c r="E1054" s="11" t="s">
        <v>44</v>
      </c>
      <c r="F1054" s="11" t="s">
        <v>80</v>
      </c>
      <c r="G1054" s="11" t="s">
        <v>88</v>
      </c>
      <c r="H1054" s="11" t="s">
        <v>7899</v>
      </c>
      <c r="I1054" t="s">
        <v>3944</v>
      </c>
      <c r="J1054" s="147" t="s">
        <v>6631</v>
      </c>
      <c r="M1054" s="147" t="s">
        <v>5365</v>
      </c>
      <c r="N1054" s="147" t="s">
        <v>5366</v>
      </c>
      <c r="P1054" s="19" t="s">
        <v>6790</v>
      </c>
      <c r="Q1054" s="19"/>
      <c r="R1054" s="147" t="s">
        <v>6769</v>
      </c>
      <c r="S1054" s="161">
        <v>0</v>
      </c>
      <c r="T1054" s="147" t="s">
        <v>7779</v>
      </c>
      <c r="U1054" s="147" t="s">
        <v>7784</v>
      </c>
      <c r="V1054" t="s">
        <v>262</v>
      </c>
    </row>
    <row r="1055" spans="1:22" x14ac:dyDescent="0.25">
      <c r="A1055" t="s">
        <v>8393</v>
      </c>
      <c r="B1055" s="185"/>
      <c r="C1055" s="8">
        <v>1251</v>
      </c>
      <c r="D1055" s="11" t="s">
        <v>7867</v>
      </c>
      <c r="E1055" s="11" t="s">
        <v>44</v>
      </c>
      <c r="F1055" s="11" t="s">
        <v>80</v>
      </c>
      <c r="G1055" s="11" t="s">
        <v>88</v>
      </c>
      <c r="H1055" s="11" t="s">
        <v>7899</v>
      </c>
      <c r="I1055" t="s">
        <v>3945</v>
      </c>
      <c r="J1055" s="147" t="s">
        <v>6717</v>
      </c>
      <c r="M1055" s="147" t="s">
        <v>5367</v>
      </c>
      <c r="N1055" s="147" t="s">
        <v>5368</v>
      </c>
      <c r="P1055" s="19" t="s">
        <v>6790</v>
      </c>
      <c r="Q1055" s="19"/>
      <c r="R1055" s="147" t="s">
        <v>6769</v>
      </c>
      <c r="S1055" s="161">
        <v>0</v>
      </c>
      <c r="T1055" s="147" t="s">
        <v>7779</v>
      </c>
      <c r="U1055" s="147" t="s">
        <v>7784</v>
      </c>
      <c r="V1055" t="s">
        <v>262</v>
      </c>
    </row>
    <row r="1056" spans="1:22" x14ac:dyDescent="0.25">
      <c r="A1056" t="s">
        <v>8393</v>
      </c>
      <c r="B1056" s="185"/>
      <c r="C1056" s="8">
        <v>1252</v>
      </c>
      <c r="D1056" s="11" t="s">
        <v>7867</v>
      </c>
      <c r="E1056" s="11" t="s">
        <v>44</v>
      </c>
      <c r="F1056" s="11" t="s">
        <v>80</v>
      </c>
      <c r="G1056" s="11" t="s">
        <v>88</v>
      </c>
      <c r="H1056" s="11" t="s">
        <v>7899</v>
      </c>
      <c r="I1056" t="s">
        <v>3946</v>
      </c>
      <c r="J1056" s="147" t="s">
        <v>6280</v>
      </c>
      <c r="M1056" s="147" t="s">
        <v>5369</v>
      </c>
      <c r="N1056" s="147" t="s">
        <v>5370</v>
      </c>
      <c r="P1056" s="19" t="s">
        <v>6790</v>
      </c>
      <c r="Q1056" s="19"/>
      <c r="R1056" s="147" t="s">
        <v>6769</v>
      </c>
      <c r="S1056" s="161">
        <v>0</v>
      </c>
      <c r="T1056" s="147" t="s">
        <v>7779</v>
      </c>
      <c r="U1056" s="147" t="s">
        <v>7784</v>
      </c>
      <c r="V1056" t="s">
        <v>262</v>
      </c>
    </row>
    <row r="1057" spans="1:24" x14ac:dyDescent="0.25">
      <c r="A1057" t="s">
        <v>8393</v>
      </c>
      <c r="B1057" s="185"/>
      <c r="C1057" s="8">
        <v>1253</v>
      </c>
      <c r="D1057" s="11" t="s">
        <v>7867</v>
      </c>
      <c r="E1057" s="11" t="s">
        <v>44</v>
      </c>
      <c r="F1057" s="11" t="s">
        <v>80</v>
      </c>
      <c r="G1057" s="11" t="s">
        <v>88</v>
      </c>
      <c r="H1057" s="11" t="s">
        <v>7899</v>
      </c>
      <c r="I1057" t="s">
        <v>3947</v>
      </c>
      <c r="J1057" s="147" t="s">
        <v>6698</v>
      </c>
      <c r="M1057" s="147" t="s">
        <v>5371</v>
      </c>
      <c r="N1057" s="147" t="s">
        <v>5372</v>
      </c>
      <c r="P1057" s="19" t="s">
        <v>6790</v>
      </c>
      <c r="Q1057" s="19"/>
      <c r="R1057" s="147" t="s">
        <v>6769</v>
      </c>
      <c r="S1057" s="161">
        <v>0</v>
      </c>
      <c r="T1057" s="147" t="s">
        <v>7779</v>
      </c>
      <c r="U1057" s="147" t="s">
        <v>7784</v>
      </c>
      <c r="V1057" t="s">
        <v>5693</v>
      </c>
    </row>
    <row r="1058" spans="1:24" x14ac:dyDescent="0.25">
      <c r="A1058" t="s">
        <v>8393</v>
      </c>
      <c r="B1058" s="185"/>
      <c r="C1058" s="8">
        <v>1254</v>
      </c>
      <c r="D1058" s="11" t="s">
        <v>7867</v>
      </c>
      <c r="E1058" s="11" t="s">
        <v>44</v>
      </c>
      <c r="F1058" s="11" t="s">
        <v>80</v>
      </c>
      <c r="G1058" s="11" t="s">
        <v>88</v>
      </c>
      <c r="H1058" s="11" t="s">
        <v>7899</v>
      </c>
      <c r="I1058" t="s">
        <v>3948</v>
      </c>
      <c r="J1058" s="147" t="s">
        <v>6701</v>
      </c>
      <c r="M1058" s="147" t="s">
        <v>5373</v>
      </c>
      <c r="N1058" s="147" t="s">
        <v>5374</v>
      </c>
      <c r="P1058" s="19" t="s">
        <v>6790</v>
      </c>
      <c r="Q1058" s="19"/>
      <c r="R1058" s="147" t="s">
        <v>6769</v>
      </c>
      <c r="S1058" s="161">
        <v>0</v>
      </c>
      <c r="T1058" s="147" t="s">
        <v>7779</v>
      </c>
      <c r="U1058" s="147" t="s">
        <v>7784</v>
      </c>
      <c r="V1058" t="s">
        <v>5693</v>
      </c>
    </row>
    <row r="1059" spans="1:24" x14ac:dyDescent="0.25">
      <c r="A1059" s="184" t="s">
        <v>8265</v>
      </c>
      <c r="B1059" s="298">
        <v>-99</v>
      </c>
      <c r="C1059" s="176">
        <v>183</v>
      </c>
      <c r="D1059" s="178" t="s">
        <v>7833</v>
      </c>
      <c r="E1059" s="178" t="s">
        <v>44</v>
      </c>
      <c r="F1059" s="178" t="s">
        <v>54</v>
      </c>
      <c r="G1059" s="178" t="s">
        <v>2284</v>
      </c>
      <c r="H1059" s="178"/>
      <c r="I1059" s="168" t="s">
        <v>2126</v>
      </c>
      <c r="J1059" s="153" t="s">
        <v>1600</v>
      </c>
      <c r="K1059" s="168" t="s">
        <v>7526</v>
      </c>
      <c r="L1059" s="168" t="s">
        <v>1710</v>
      </c>
      <c r="M1059" s="168" t="s">
        <v>2549</v>
      </c>
      <c r="N1059" s="153" t="s">
        <v>2329</v>
      </c>
      <c r="O1059" s="168"/>
      <c r="P1059" s="168" t="s">
        <v>6790</v>
      </c>
      <c r="Q1059" s="168"/>
      <c r="R1059" s="153" t="s">
        <v>153</v>
      </c>
      <c r="S1059" s="179" t="s">
        <v>7778</v>
      </c>
      <c r="T1059" s="153" t="s">
        <v>7779</v>
      </c>
      <c r="U1059" s="153" t="s">
        <v>7783</v>
      </c>
      <c r="V1059" s="140" t="s">
        <v>153</v>
      </c>
      <c r="W1059" s="140"/>
      <c r="X1059" s="140"/>
    </row>
    <row r="1060" spans="1:24" x14ac:dyDescent="0.25">
      <c r="A1060" s="140" t="s">
        <v>8265</v>
      </c>
      <c r="B1060" s="294">
        <v>0</v>
      </c>
      <c r="C1060" s="176">
        <v>0</v>
      </c>
      <c r="D1060" s="152"/>
      <c r="E1060" s="152"/>
      <c r="F1060" s="152"/>
      <c r="G1060" s="152"/>
      <c r="H1060" s="152"/>
      <c r="I1060" s="154" t="s">
        <v>8289</v>
      </c>
      <c r="J1060" s="168" t="s">
        <v>1859</v>
      </c>
      <c r="K1060" s="153" t="s">
        <v>1667</v>
      </c>
      <c r="L1060" s="154" t="s">
        <v>6971</v>
      </c>
      <c r="M1060" s="154" t="s">
        <v>8282</v>
      </c>
      <c r="N1060" s="154" t="s">
        <v>8349</v>
      </c>
      <c r="O1060" s="154" t="s">
        <v>1848</v>
      </c>
      <c r="P1060" s="168" t="s">
        <v>6790</v>
      </c>
      <c r="Q1060" s="168"/>
      <c r="R1060" s="154" t="s">
        <v>6770</v>
      </c>
      <c r="S1060" s="169" t="s">
        <v>7778</v>
      </c>
      <c r="T1060" s="168" t="s">
        <v>7780</v>
      </c>
      <c r="U1060" s="168" t="s">
        <v>7783</v>
      </c>
      <c r="V1060" s="140" t="s">
        <v>100</v>
      </c>
      <c r="W1060" s="140"/>
      <c r="X1060" s="140"/>
    </row>
    <row r="1061" spans="1:24" x14ac:dyDescent="0.25">
      <c r="A1061" s="140" t="s">
        <v>8265</v>
      </c>
      <c r="B1061" s="294">
        <v>1</v>
      </c>
      <c r="C1061" s="176">
        <v>0</v>
      </c>
      <c r="D1061" s="152"/>
      <c r="E1061" s="152"/>
      <c r="F1061" s="152"/>
      <c r="G1061" s="152"/>
      <c r="H1061" s="152"/>
      <c r="I1061" s="154" t="s">
        <v>8459</v>
      </c>
      <c r="J1061" s="168" t="s">
        <v>8473</v>
      </c>
      <c r="K1061" s="153" t="s">
        <v>1667</v>
      </c>
      <c r="L1061" s="154" t="s">
        <v>6971</v>
      </c>
      <c r="M1061" s="154" t="s">
        <v>8469</v>
      </c>
      <c r="N1061" s="154" t="s">
        <v>8348</v>
      </c>
      <c r="O1061" s="154" t="s">
        <v>1848</v>
      </c>
      <c r="P1061" s="168" t="s">
        <v>6790</v>
      </c>
      <c r="Q1061" s="168"/>
      <c r="R1061" s="154" t="s">
        <v>91</v>
      </c>
      <c r="S1061" s="169" t="s">
        <v>7778</v>
      </c>
      <c r="T1061" s="168" t="s">
        <v>7780</v>
      </c>
      <c r="U1061" s="168" t="s">
        <v>7783</v>
      </c>
      <c r="V1061" s="140" t="s">
        <v>91</v>
      </c>
      <c r="W1061" s="140"/>
      <c r="X1061" s="140"/>
    </row>
    <row r="1062" spans="1:24" s="26" customFormat="1" x14ac:dyDescent="0.25">
      <c r="A1062" s="344" t="s">
        <v>8265</v>
      </c>
      <c r="B1062" s="345">
        <v>-99</v>
      </c>
      <c r="C1062" s="166">
        <v>255</v>
      </c>
      <c r="D1062" s="253" t="s">
        <v>7822</v>
      </c>
      <c r="E1062" s="253" t="s">
        <v>44</v>
      </c>
      <c r="F1062" s="253" t="s">
        <v>54</v>
      </c>
      <c r="G1062" s="253" t="s">
        <v>57</v>
      </c>
      <c r="H1062" s="253" t="s">
        <v>59</v>
      </c>
      <c r="I1062" s="150" t="s">
        <v>162</v>
      </c>
      <c r="J1062" s="20" t="s">
        <v>2771</v>
      </c>
      <c r="K1062" s="19" t="s">
        <v>7384</v>
      </c>
      <c r="L1062" s="145" t="s">
        <v>1735</v>
      </c>
      <c r="M1062" s="150" t="s">
        <v>397</v>
      </c>
      <c r="N1062" s="150" t="s">
        <v>398</v>
      </c>
      <c r="O1062" s="150" t="s">
        <v>1895</v>
      </c>
      <c r="P1062" s="20" t="s">
        <v>6790</v>
      </c>
      <c r="Q1062" s="20"/>
      <c r="R1062" s="156" t="s">
        <v>6769</v>
      </c>
      <c r="S1062" s="271">
        <v>0</v>
      </c>
      <c r="T1062" s="156" t="s">
        <v>7779</v>
      </c>
      <c r="U1062" s="156" t="s">
        <v>7784</v>
      </c>
      <c r="V1062" s="26" t="s">
        <v>158</v>
      </c>
      <c r="W1062" s="26" t="s">
        <v>8501</v>
      </c>
    </row>
    <row r="1063" spans="1:24" x14ac:dyDescent="0.25">
      <c r="A1063" s="258" t="s">
        <v>8265</v>
      </c>
      <c r="B1063" s="293">
        <v>-99</v>
      </c>
      <c r="C1063" s="8">
        <v>251</v>
      </c>
      <c r="D1063" s="11" t="s">
        <v>7822</v>
      </c>
      <c r="E1063" s="11" t="s">
        <v>44</v>
      </c>
      <c r="F1063" s="11" t="s">
        <v>54</v>
      </c>
      <c r="G1063" s="11" t="s">
        <v>57</v>
      </c>
      <c r="H1063" s="11" t="s">
        <v>59</v>
      </c>
      <c r="I1063" s="19" t="s">
        <v>2173</v>
      </c>
      <c r="J1063" s="147" t="s">
        <v>7042</v>
      </c>
      <c r="K1063" s="19" t="s">
        <v>7776</v>
      </c>
      <c r="L1063" s="19" t="s">
        <v>7040</v>
      </c>
      <c r="M1063" s="19" t="s">
        <v>2599</v>
      </c>
      <c r="N1063" s="147" t="s">
        <v>2377</v>
      </c>
      <c r="O1063" s="19"/>
      <c r="P1063" s="19" t="s">
        <v>6790</v>
      </c>
      <c r="Q1063" s="19"/>
      <c r="R1063" s="147" t="s">
        <v>6769</v>
      </c>
      <c r="S1063" s="161">
        <v>0</v>
      </c>
      <c r="T1063" s="147" t="s">
        <v>7779</v>
      </c>
      <c r="U1063" s="147" t="s">
        <v>7784</v>
      </c>
      <c r="V1063" t="s">
        <v>2496</v>
      </c>
      <c r="W1063" t="s">
        <v>8489</v>
      </c>
    </row>
    <row r="1064" spans="1:24" x14ac:dyDescent="0.25">
      <c r="A1064" s="183" t="s">
        <v>8265</v>
      </c>
      <c r="B1064" s="293">
        <v>-99</v>
      </c>
      <c r="C1064" s="8">
        <v>253</v>
      </c>
      <c r="D1064" s="11" t="s">
        <v>7822</v>
      </c>
      <c r="E1064" s="11" t="s">
        <v>44</v>
      </c>
      <c r="F1064" s="11" t="s">
        <v>54</v>
      </c>
      <c r="G1064" s="11" t="s">
        <v>57</v>
      </c>
      <c r="H1064" s="11" t="s">
        <v>59</v>
      </c>
      <c r="I1064" s="19" t="s">
        <v>2175</v>
      </c>
      <c r="J1064" s="147" t="s">
        <v>7043</v>
      </c>
      <c r="K1064" s="19" t="s">
        <v>7387</v>
      </c>
      <c r="L1064" s="19" t="s">
        <v>7041</v>
      </c>
      <c r="M1064" s="19" t="s">
        <v>2601</v>
      </c>
      <c r="N1064" s="147" t="s">
        <v>2379</v>
      </c>
      <c r="O1064" s="19"/>
      <c r="P1064" s="19" t="s">
        <v>6790</v>
      </c>
      <c r="Q1064" s="19"/>
      <c r="R1064" s="147" t="s">
        <v>6769</v>
      </c>
      <c r="S1064" s="161">
        <v>0</v>
      </c>
      <c r="T1064" s="147" t="s">
        <v>7779</v>
      </c>
      <c r="U1064" s="147" t="s">
        <v>7784</v>
      </c>
      <c r="V1064" t="s">
        <v>158</v>
      </c>
      <c r="W1064" s="147" t="s">
        <v>8501</v>
      </c>
    </row>
    <row r="1065" spans="1:24" x14ac:dyDescent="0.25">
      <c r="A1065" s="183" t="s">
        <v>8265</v>
      </c>
      <c r="B1065" s="293">
        <v>-99</v>
      </c>
      <c r="C1065" s="8">
        <v>252</v>
      </c>
      <c r="D1065" s="11" t="s">
        <v>7822</v>
      </c>
      <c r="E1065" s="11" t="s">
        <v>44</v>
      </c>
      <c r="F1065" s="11" t="s">
        <v>54</v>
      </c>
      <c r="G1065" s="11" t="s">
        <v>57</v>
      </c>
      <c r="H1065" s="11" t="s">
        <v>59</v>
      </c>
      <c r="I1065" s="19" t="s">
        <v>2174</v>
      </c>
      <c r="J1065" s="147" t="s">
        <v>7042</v>
      </c>
      <c r="K1065" s="19" t="s">
        <v>7775</v>
      </c>
      <c r="L1065" s="19" t="s">
        <v>7044</v>
      </c>
      <c r="M1065" s="19" t="s">
        <v>2600</v>
      </c>
      <c r="N1065" s="147" t="s">
        <v>2378</v>
      </c>
      <c r="O1065" s="19"/>
      <c r="P1065" s="19" t="s">
        <v>6790</v>
      </c>
      <c r="Q1065" s="19"/>
      <c r="R1065" s="147" t="s">
        <v>6769</v>
      </c>
      <c r="S1065" s="161">
        <v>0</v>
      </c>
      <c r="T1065" s="147" t="s">
        <v>7779</v>
      </c>
      <c r="U1065" s="147" t="s">
        <v>7784</v>
      </c>
      <c r="V1065" t="s">
        <v>2496</v>
      </c>
      <c r="W1065" s="147" t="s">
        <v>8491</v>
      </c>
    </row>
    <row r="1066" spans="1:24" x14ac:dyDescent="0.25">
      <c r="A1066" t="s">
        <v>8265</v>
      </c>
      <c r="B1066" s="185">
        <v>11</v>
      </c>
      <c r="C1066" s="8">
        <v>206</v>
      </c>
      <c r="D1066" s="162" t="s">
        <v>7834</v>
      </c>
      <c r="E1066" s="162" t="s">
        <v>44</v>
      </c>
      <c r="F1066" s="162" t="s">
        <v>54</v>
      </c>
      <c r="G1066" s="162" t="s">
        <v>2284</v>
      </c>
      <c r="H1066" s="162" t="s">
        <v>2288</v>
      </c>
      <c r="I1066" s="19" t="s">
        <v>2142</v>
      </c>
      <c r="J1066" s="19" t="s">
        <v>2834</v>
      </c>
      <c r="K1066" s="19" t="s">
        <v>7552</v>
      </c>
      <c r="L1066" s="19" t="s">
        <v>7131</v>
      </c>
      <c r="M1066" s="19" t="s">
        <v>2567</v>
      </c>
      <c r="N1066" s="147" t="s">
        <v>2345</v>
      </c>
      <c r="O1066" s="19"/>
      <c r="P1066" s="19" t="s">
        <v>6790</v>
      </c>
      <c r="Q1066" s="19"/>
      <c r="R1066" s="147" t="s">
        <v>6769</v>
      </c>
      <c r="S1066" s="161">
        <v>0</v>
      </c>
      <c r="T1066" s="147" t="s">
        <v>7779</v>
      </c>
      <c r="U1066" s="147" t="s">
        <v>7784</v>
      </c>
      <c r="V1066" t="s">
        <v>195</v>
      </c>
    </row>
    <row r="1067" spans="1:24" x14ac:dyDescent="0.25">
      <c r="A1067" s="183" t="s">
        <v>8265</v>
      </c>
      <c r="B1067" s="293">
        <v>-99</v>
      </c>
      <c r="C1067" s="8">
        <v>254</v>
      </c>
      <c r="D1067" s="11" t="s">
        <v>7822</v>
      </c>
      <c r="E1067" s="11" t="s">
        <v>44</v>
      </c>
      <c r="F1067" s="11" t="s">
        <v>54</v>
      </c>
      <c r="G1067" s="11" t="s">
        <v>57</v>
      </c>
      <c r="H1067" s="11" t="s">
        <v>59</v>
      </c>
      <c r="I1067" s="19" t="s">
        <v>2176</v>
      </c>
      <c r="J1067" s="147" t="s">
        <v>7043</v>
      </c>
      <c r="K1067" s="19" t="s">
        <v>7386</v>
      </c>
      <c r="L1067" s="19" t="s">
        <v>7045</v>
      </c>
      <c r="M1067" s="19" t="s">
        <v>2602</v>
      </c>
      <c r="N1067" s="147" t="s">
        <v>2380</v>
      </c>
      <c r="O1067" s="19"/>
      <c r="P1067" s="19" t="s">
        <v>6790</v>
      </c>
      <c r="Q1067" s="19"/>
      <c r="R1067" s="147" t="s">
        <v>6769</v>
      </c>
      <c r="S1067" s="161">
        <v>0</v>
      </c>
      <c r="T1067" s="147" t="s">
        <v>7779</v>
      </c>
      <c r="U1067" s="147" t="s">
        <v>7784</v>
      </c>
      <c r="V1067" t="s">
        <v>158</v>
      </c>
      <c r="W1067" s="147" t="s">
        <v>8501</v>
      </c>
    </row>
    <row r="1068" spans="1:24" x14ac:dyDescent="0.25">
      <c r="A1068" t="s">
        <v>8265</v>
      </c>
      <c r="B1068" s="185">
        <v>12</v>
      </c>
      <c r="C1068" s="8">
        <v>190</v>
      </c>
      <c r="D1068" s="162" t="s">
        <v>7833</v>
      </c>
      <c r="E1068" s="162" t="s">
        <v>44</v>
      </c>
      <c r="F1068" s="162" t="s">
        <v>54</v>
      </c>
      <c r="G1068" s="162" t="s">
        <v>2284</v>
      </c>
      <c r="H1068" s="162"/>
      <c r="I1068" s="19" t="s">
        <v>2130</v>
      </c>
      <c r="J1068" s="147" t="s">
        <v>5805</v>
      </c>
      <c r="K1068" s="19" t="s">
        <v>7532</v>
      </c>
      <c r="L1068" s="19" t="s">
        <v>7121</v>
      </c>
      <c r="M1068" s="19" t="s">
        <v>2553</v>
      </c>
      <c r="N1068" s="147" t="s">
        <v>2333</v>
      </c>
      <c r="O1068" s="19"/>
      <c r="P1068" s="19" t="s">
        <v>2921</v>
      </c>
      <c r="Q1068" s="19" t="s">
        <v>6788</v>
      </c>
      <c r="R1068" s="147" t="s">
        <v>91</v>
      </c>
      <c r="S1068" s="161">
        <v>0</v>
      </c>
      <c r="T1068" s="147" t="s">
        <v>7779</v>
      </c>
      <c r="U1068" s="147" t="s">
        <v>7784</v>
      </c>
      <c r="V1068" t="s">
        <v>92</v>
      </c>
    </row>
    <row r="1069" spans="1:24" x14ac:dyDescent="0.25">
      <c r="A1069" t="s">
        <v>8265</v>
      </c>
      <c r="B1069" s="185">
        <v>12</v>
      </c>
      <c r="C1069" s="8">
        <v>209</v>
      </c>
      <c r="D1069" s="162" t="s">
        <v>7834</v>
      </c>
      <c r="E1069" s="162" t="s">
        <v>44</v>
      </c>
      <c r="F1069" s="162" t="s">
        <v>54</v>
      </c>
      <c r="G1069" s="162" t="s">
        <v>2284</v>
      </c>
      <c r="H1069" s="162" t="s">
        <v>2288</v>
      </c>
      <c r="I1069" s="19" t="s">
        <v>2145</v>
      </c>
      <c r="J1069" s="19" t="s">
        <v>2854</v>
      </c>
      <c r="K1069" s="19" t="s">
        <v>7542</v>
      </c>
      <c r="L1069" s="19" t="s">
        <v>7132</v>
      </c>
      <c r="M1069" s="19" t="s">
        <v>2570</v>
      </c>
      <c r="N1069" s="147" t="s">
        <v>2348</v>
      </c>
      <c r="O1069" s="19"/>
      <c r="P1069" s="19" t="s">
        <v>6790</v>
      </c>
      <c r="Q1069" s="19"/>
      <c r="R1069" s="147" t="s">
        <v>6769</v>
      </c>
      <c r="S1069" s="161">
        <v>0</v>
      </c>
      <c r="T1069" s="147" t="s">
        <v>7779</v>
      </c>
      <c r="U1069" s="147" t="s">
        <v>7784</v>
      </c>
      <c r="V1069" t="s">
        <v>2492</v>
      </c>
    </row>
    <row r="1070" spans="1:24" x14ac:dyDescent="0.25">
      <c r="A1070" t="s">
        <v>8265</v>
      </c>
      <c r="B1070" s="185">
        <v>13</v>
      </c>
      <c r="C1070" s="8">
        <v>191</v>
      </c>
      <c r="D1070" s="162" t="s">
        <v>7833</v>
      </c>
      <c r="E1070" s="162" t="s">
        <v>44</v>
      </c>
      <c r="F1070" s="162" t="s">
        <v>54</v>
      </c>
      <c r="G1070" s="162" t="s">
        <v>2284</v>
      </c>
      <c r="H1070" s="162"/>
      <c r="I1070" s="19" t="s">
        <v>2131</v>
      </c>
      <c r="J1070" s="147" t="s">
        <v>5804</v>
      </c>
      <c r="K1070" s="19" t="s">
        <v>7533</v>
      </c>
      <c r="L1070" s="19" t="s">
        <v>7122</v>
      </c>
      <c r="M1070" s="19" t="s">
        <v>2554</v>
      </c>
      <c r="N1070" s="147" t="s">
        <v>2334</v>
      </c>
      <c r="O1070" s="19"/>
      <c r="P1070" s="19" t="s">
        <v>2922</v>
      </c>
      <c r="Q1070" s="19" t="s">
        <v>6788</v>
      </c>
      <c r="R1070" s="147" t="s">
        <v>91</v>
      </c>
      <c r="S1070" s="161">
        <v>0</v>
      </c>
      <c r="T1070" s="147" t="s">
        <v>7779</v>
      </c>
      <c r="U1070" s="147" t="s">
        <v>7784</v>
      </c>
      <c r="V1070" t="s">
        <v>92</v>
      </c>
    </row>
    <row r="1071" spans="1:24" x14ac:dyDescent="0.25">
      <c r="A1071" t="s">
        <v>8265</v>
      </c>
      <c r="B1071" s="185">
        <v>13</v>
      </c>
      <c r="C1071" s="8">
        <v>210</v>
      </c>
      <c r="D1071" s="162" t="s">
        <v>7834</v>
      </c>
      <c r="E1071" s="162" t="s">
        <v>44</v>
      </c>
      <c r="F1071" s="162" t="s">
        <v>54</v>
      </c>
      <c r="G1071" s="162" t="s">
        <v>2284</v>
      </c>
      <c r="H1071" s="162" t="s">
        <v>2288</v>
      </c>
      <c r="I1071" s="19" t="s">
        <v>2146</v>
      </c>
      <c r="J1071" s="19" t="s">
        <v>2859</v>
      </c>
      <c r="K1071" s="19" t="s">
        <v>7546</v>
      </c>
      <c r="L1071" s="19" t="s">
        <v>7133</v>
      </c>
      <c r="M1071" s="19" t="s">
        <v>2571</v>
      </c>
      <c r="N1071" s="147" t="s">
        <v>2349</v>
      </c>
      <c r="O1071" s="19"/>
      <c r="P1071" s="19" t="s">
        <v>6790</v>
      </c>
      <c r="Q1071" s="19"/>
      <c r="R1071" s="147" t="s">
        <v>6769</v>
      </c>
      <c r="S1071" s="161">
        <v>0</v>
      </c>
      <c r="T1071" s="147" t="s">
        <v>7779</v>
      </c>
      <c r="U1071" s="147" t="s">
        <v>7784</v>
      </c>
      <c r="V1071" t="s">
        <v>2493</v>
      </c>
    </row>
    <row r="1072" spans="1:24" x14ac:dyDescent="0.25">
      <c r="A1072" s="258" t="s">
        <v>8393</v>
      </c>
      <c r="B1072" s="293">
        <v>-99</v>
      </c>
      <c r="C1072" s="8">
        <v>240</v>
      </c>
      <c r="D1072" s="11" t="s">
        <v>7823</v>
      </c>
      <c r="E1072" s="11" t="s">
        <v>44</v>
      </c>
      <c r="F1072" s="11" t="s">
        <v>54</v>
      </c>
      <c r="G1072" s="11" t="s">
        <v>57</v>
      </c>
      <c r="H1072" s="11"/>
      <c r="I1072" s="19" t="s">
        <v>2167</v>
      </c>
      <c r="J1072" s="147" t="s">
        <v>2790</v>
      </c>
      <c r="K1072" s="19" t="s">
        <v>7397</v>
      </c>
      <c r="L1072" s="19" t="s">
        <v>7396</v>
      </c>
      <c r="M1072" s="19" t="s">
        <v>2593</v>
      </c>
      <c r="N1072" s="147" t="s">
        <v>2371</v>
      </c>
      <c r="O1072" s="19"/>
      <c r="P1072" s="19" t="s">
        <v>6790</v>
      </c>
      <c r="Q1072" s="19"/>
      <c r="R1072" s="147" t="s">
        <v>6769</v>
      </c>
      <c r="S1072" s="161">
        <v>0</v>
      </c>
      <c r="T1072" s="147" t="s">
        <v>7779</v>
      </c>
      <c r="U1072" s="147" t="s">
        <v>7784</v>
      </c>
      <c r="V1072" t="s">
        <v>158</v>
      </c>
      <c r="W1072" t="s">
        <v>8500</v>
      </c>
    </row>
    <row r="1073" spans="1:23" x14ac:dyDescent="0.25">
      <c r="A1073" t="s">
        <v>8393</v>
      </c>
      <c r="B1073" s="293">
        <v>-99</v>
      </c>
      <c r="C1073" s="8">
        <v>241</v>
      </c>
      <c r="D1073" s="11" t="s">
        <v>7823</v>
      </c>
      <c r="E1073" s="11" t="s">
        <v>44</v>
      </c>
      <c r="F1073" s="11" t="s">
        <v>54</v>
      </c>
      <c r="G1073" s="11" t="s">
        <v>57</v>
      </c>
      <c r="H1073" s="11"/>
      <c r="I1073" s="19" t="s">
        <v>2168</v>
      </c>
      <c r="J1073" s="147" t="s">
        <v>2791</v>
      </c>
      <c r="K1073" s="19" t="s">
        <v>7395</v>
      </c>
      <c r="L1073" s="19" t="s">
        <v>7051</v>
      </c>
      <c r="M1073" s="19" t="s">
        <v>2594</v>
      </c>
      <c r="N1073" s="147" t="s">
        <v>2372</v>
      </c>
      <c r="O1073" s="19"/>
      <c r="P1073" s="19" t="s">
        <v>6790</v>
      </c>
      <c r="Q1073" s="19"/>
      <c r="R1073" s="147" t="s">
        <v>6769</v>
      </c>
      <c r="S1073" s="161">
        <v>0</v>
      </c>
      <c r="T1073" s="147" t="s">
        <v>7779</v>
      </c>
      <c r="U1073" s="147" t="s">
        <v>7784</v>
      </c>
      <c r="V1073" t="s">
        <v>158</v>
      </c>
      <c r="W1073" t="s">
        <v>8488</v>
      </c>
    </row>
    <row r="1074" spans="1:23" x14ac:dyDescent="0.25">
      <c r="A1074" t="s">
        <v>8393</v>
      </c>
      <c r="B1074" s="293">
        <v>-99</v>
      </c>
      <c r="C1074" s="8">
        <v>242</v>
      </c>
      <c r="D1074" s="11" t="s">
        <v>7823</v>
      </c>
      <c r="E1074" s="11" t="s">
        <v>44</v>
      </c>
      <c r="F1074" s="11" t="s">
        <v>54</v>
      </c>
      <c r="G1074" s="11" t="s">
        <v>57</v>
      </c>
      <c r="H1074" s="11"/>
      <c r="I1074" s="19" t="s">
        <v>2169</v>
      </c>
      <c r="J1074" s="147" t="s">
        <v>2792</v>
      </c>
      <c r="K1074" s="19" t="s">
        <v>7394</v>
      </c>
      <c r="L1074" s="19" t="s">
        <v>7052</v>
      </c>
      <c r="M1074" s="19" t="s">
        <v>2595</v>
      </c>
      <c r="N1074" s="147" t="s">
        <v>2373</v>
      </c>
      <c r="O1074" s="19"/>
      <c r="P1074" s="19" t="s">
        <v>6790</v>
      </c>
      <c r="Q1074" s="19"/>
      <c r="R1074" s="147" t="s">
        <v>6769</v>
      </c>
      <c r="S1074" s="161">
        <v>0</v>
      </c>
      <c r="T1074" s="147" t="s">
        <v>7779</v>
      </c>
      <c r="U1074" s="147" t="s">
        <v>7784</v>
      </c>
      <c r="V1074" t="s">
        <v>158</v>
      </c>
      <c r="W1074" s="147" t="s">
        <v>8490</v>
      </c>
    </row>
    <row r="1075" spans="1:23" x14ac:dyDescent="0.25">
      <c r="A1075" s="183" t="s">
        <v>8265</v>
      </c>
      <c r="B1075" s="293">
        <v>22</v>
      </c>
      <c r="C1075" s="8">
        <v>1198</v>
      </c>
      <c r="D1075" s="11" t="s">
        <v>7866</v>
      </c>
      <c r="E1075" s="11" t="s">
        <v>44</v>
      </c>
      <c r="F1075" s="11" t="s">
        <v>80</v>
      </c>
      <c r="G1075" s="11" t="s">
        <v>88</v>
      </c>
      <c r="H1075" s="11" t="s">
        <v>7898</v>
      </c>
      <c r="I1075" t="s">
        <v>3892</v>
      </c>
      <c r="J1075" s="147" t="s">
        <v>6642</v>
      </c>
      <c r="M1075" s="147" t="s">
        <v>5261</v>
      </c>
      <c r="N1075" s="147" t="s">
        <v>5262</v>
      </c>
      <c r="P1075" s="19" t="s">
        <v>6790</v>
      </c>
      <c r="Q1075" s="19"/>
      <c r="R1075" s="147" t="s">
        <v>6769</v>
      </c>
      <c r="S1075" s="161">
        <v>0</v>
      </c>
      <c r="T1075" s="147" t="s">
        <v>7779</v>
      </c>
      <c r="U1075" s="147" t="s">
        <v>7784</v>
      </c>
      <c r="V1075" t="s">
        <v>5654</v>
      </c>
    </row>
    <row r="1076" spans="1:23" x14ac:dyDescent="0.25">
      <c r="A1076" s="183" t="s">
        <v>8265</v>
      </c>
      <c r="B1076" s="293">
        <v>23</v>
      </c>
      <c r="C1076" s="8">
        <v>1199</v>
      </c>
      <c r="D1076" s="11" t="s">
        <v>7866</v>
      </c>
      <c r="E1076" s="11" t="s">
        <v>44</v>
      </c>
      <c r="F1076" s="11" t="s">
        <v>80</v>
      </c>
      <c r="G1076" s="11" t="s">
        <v>88</v>
      </c>
      <c r="H1076" s="11" t="s">
        <v>7898</v>
      </c>
      <c r="I1076" t="s">
        <v>3893</v>
      </c>
      <c r="J1076" s="147" t="s">
        <v>6643</v>
      </c>
      <c r="M1076" s="147" t="s">
        <v>5263</v>
      </c>
      <c r="N1076" s="147" t="s">
        <v>5264</v>
      </c>
      <c r="P1076" s="19" t="s">
        <v>6790</v>
      </c>
      <c r="Q1076" s="19"/>
      <c r="R1076" s="147" t="s">
        <v>6769</v>
      </c>
      <c r="S1076" s="161">
        <v>0</v>
      </c>
      <c r="T1076" s="147" t="s">
        <v>7779</v>
      </c>
      <c r="U1076" s="147" t="s">
        <v>7784</v>
      </c>
      <c r="V1076" t="s">
        <v>5654</v>
      </c>
    </row>
    <row r="1077" spans="1:23" x14ac:dyDescent="0.25">
      <c r="A1077" s="183" t="s">
        <v>8265</v>
      </c>
      <c r="B1077" s="293">
        <v>25</v>
      </c>
      <c r="C1077" s="8">
        <v>1200</v>
      </c>
      <c r="D1077" s="11" t="s">
        <v>7866</v>
      </c>
      <c r="E1077" s="11" t="s">
        <v>44</v>
      </c>
      <c r="F1077" s="11" t="s">
        <v>80</v>
      </c>
      <c r="G1077" s="11" t="s">
        <v>88</v>
      </c>
      <c r="H1077" s="11" t="s">
        <v>7898</v>
      </c>
      <c r="I1077" t="s">
        <v>3894</v>
      </c>
      <c r="J1077" s="147" t="s">
        <v>6647</v>
      </c>
      <c r="M1077" s="147" t="s">
        <v>5265</v>
      </c>
      <c r="N1077" s="147" t="s">
        <v>5266</v>
      </c>
      <c r="P1077" s="19" t="s">
        <v>6790</v>
      </c>
      <c r="Q1077" s="19"/>
      <c r="R1077" s="147" t="s">
        <v>6769</v>
      </c>
      <c r="S1077" s="161">
        <v>0</v>
      </c>
      <c r="T1077" s="147" t="s">
        <v>7779</v>
      </c>
      <c r="U1077" s="147" t="s">
        <v>7784</v>
      </c>
      <c r="V1077" t="s">
        <v>5654</v>
      </c>
    </row>
    <row r="1078" spans="1:23" x14ac:dyDescent="0.25">
      <c r="A1078" s="183" t="s">
        <v>8265</v>
      </c>
      <c r="B1078" s="293">
        <v>33</v>
      </c>
      <c r="C1078" s="8">
        <v>588</v>
      </c>
      <c r="D1078" s="162" t="s">
        <v>7842</v>
      </c>
      <c r="E1078" s="162" t="s">
        <v>68</v>
      </c>
      <c r="F1078" s="162" t="s">
        <v>69</v>
      </c>
      <c r="G1078" s="162" t="s">
        <v>71</v>
      </c>
      <c r="H1078" s="162" t="s">
        <v>72</v>
      </c>
      <c r="I1078" t="s">
        <v>3358</v>
      </c>
      <c r="J1078" s="147" t="s">
        <v>7143</v>
      </c>
      <c r="K1078" s="147" t="s">
        <v>7613</v>
      </c>
      <c r="L1078" t="s">
        <v>7190</v>
      </c>
      <c r="M1078" s="147" t="s">
        <v>4200</v>
      </c>
      <c r="N1078" s="147" t="s">
        <v>4201</v>
      </c>
      <c r="P1078" s="19" t="s">
        <v>6790</v>
      </c>
      <c r="Q1078" s="19"/>
      <c r="R1078" s="147" t="s">
        <v>6769</v>
      </c>
      <c r="S1078" s="161">
        <v>1</v>
      </c>
      <c r="T1078" s="147" t="s">
        <v>7779</v>
      </c>
      <c r="U1078" s="147" t="s">
        <v>7784</v>
      </c>
      <c r="V1078" t="s">
        <v>195</v>
      </c>
    </row>
    <row r="1079" spans="1:23" x14ac:dyDescent="0.25">
      <c r="A1079" s="183" t="s">
        <v>8265</v>
      </c>
      <c r="B1079" s="293">
        <v>33</v>
      </c>
      <c r="C1079" s="8">
        <v>1202</v>
      </c>
      <c r="D1079" s="11" t="s">
        <v>7866</v>
      </c>
      <c r="E1079" s="11" t="s">
        <v>44</v>
      </c>
      <c r="F1079" s="11" t="s">
        <v>80</v>
      </c>
      <c r="G1079" s="11" t="s">
        <v>88</v>
      </c>
      <c r="H1079" s="11" t="s">
        <v>7898</v>
      </c>
      <c r="I1079" t="s">
        <v>3896</v>
      </c>
      <c r="J1079" s="147" t="s">
        <v>6659</v>
      </c>
      <c r="M1079" s="147" t="s">
        <v>5269</v>
      </c>
      <c r="N1079" s="147" t="s">
        <v>5270</v>
      </c>
      <c r="P1079" s="19" t="s">
        <v>6790</v>
      </c>
      <c r="Q1079" s="19"/>
      <c r="R1079" s="147" t="s">
        <v>6769</v>
      </c>
      <c r="S1079" s="161">
        <v>0</v>
      </c>
      <c r="T1079" s="147" t="s">
        <v>7779</v>
      </c>
      <c r="U1079" s="147" t="s">
        <v>7784</v>
      </c>
      <c r="V1079" t="s">
        <v>2496</v>
      </c>
    </row>
    <row r="1080" spans="1:23" x14ac:dyDescent="0.25">
      <c r="A1080" s="183" t="s">
        <v>8265</v>
      </c>
      <c r="B1080" s="293">
        <v>34</v>
      </c>
      <c r="C1080" s="8">
        <v>1203</v>
      </c>
      <c r="D1080" s="11" t="s">
        <v>7866</v>
      </c>
      <c r="E1080" s="11" t="s">
        <v>44</v>
      </c>
      <c r="F1080" s="11" t="s">
        <v>80</v>
      </c>
      <c r="G1080" s="11" t="s">
        <v>88</v>
      </c>
      <c r="H1080" s="11" t="s">
        <v>7898</v>
      </c>
      <c r="I1080" t="s">
        <v>3897</v>
      </c>
      <c r="J1080" s="147" t="s">
        <v>6658</v>
      </c>
      <c r="M1080" s="147" t="s">
        <v>5271</v>
      </c>
      <c r="N1080" s="147" t="s">
        <v>5272</v>
      </c>
      <c r="P1080" s="19" t="s">
        <v>6790</v>
      </c>
      <c r="Q1080" s="19"/>
      <c r="R1080" s="147" t="s">
        <v>6769</v>
      </c>
      <c r="S1080" s="161">
        <v>0</v>
      </c>
      <c r="T1080" s="147" t="s">
        <v>7779</v>
      </c>
      <c r="U1080" s="147" t="s">
        <v>7784</v>
      </c>
      <c r="V1080" t="s">
        <v>2496</v>
      </c>
    </row>
    <row r="1081" spans="1:23" x14ac:dyDescent="0.25">
      <c r="A1081" s="183" t="s">
        <v>8265</v>
      </c>
      <c r="B1081" s="293">
        <v>35</v>
      </c>
      <c r="C1081" s="8">
        <v>1204</v>
      </c>
      <c r="D1081" s="11" t="s">
        <v>7866</v>
      </c>
      <c r="E1081" s="11" t="s">
        <v>44</v>
      </c>
      <c r="F1081" s="11" t="s">
        <v>80</v>
      </c>
      <c r="G1081" s="11" t="s">
        <v>88</v>
      </c>
      <c r="H1081" s="11" t="s">
        <v>7898</v>
      </c>
      <c r="I1081" t="s">
        <v>3898</v>
      </c>
      <c r="J1081" s="147" t="s">
        <v>6657</v>
      </c>
      <c r="M1081" s="147" t="s">
        <v>5273</v>
      </c>
      <c r="N1081" s="147" t="s">
        <v>5274</v>
      </c>
      <c r="P1081" s="19" t="s">
        <v>6790</v>
      </c>
      <c r="Q1081" s="19"/>
      <c r="R1081" s="147" t="s">
        <v>6769</v>
      </c>
      <c r="S1081" s="161">
        <v>0</v>
      </c>
      <c r="T1081" s="147" t="s">
        <v>7779</v>
      </c>
      <c r="U1081" s="147" t="s">
        <v>7784</v>
      </c>
      <c r="V1081" t="s">
        <v>2496</v>
      </c>
    </row>
    <row r="1082" spans="1:23" x14ac:dyDescent="0.25">
      <c r="A1082" s="183" t="s">
        <v>8265</v>
      </c>
      <c r="B1082" s="293">
        <v>42</v>
      </c>
      <c r="C1082" s="8">
        <v>594</v>
      </c>
      <c r="D1082" s="162" t="s">
        <v>7842</v>
      </c>
      <c r="E1082" s="162" t="s">
        <v>68</v>
      </c>
      <c r="F1082" s="162" t="s">
        <v>69</v>
      </c>
      <c r="G1082" s="162" t="s">
        <v>71</v>
      </c>
      <c r="H1082" s="162" t="s">
        <v>72</v>
      </c>
      <c r="I1082" t="s">
        <v>3363</v>
      </c>
      <c r="J1082" s="147" t="s">
        <v>7144</v>
      </c>
      <c r="K1082" t="s">
        <v>7618</v>
      </c>
      <c r="L1082" t="s">
        <v>7195</v>
      </c>
      <c r="M1082" s="147" t="s">
        <v>4211</v>
      </c>
      <c r="N1082" s="147" t="s">
        <v>4212</v>
      </c>
      <c r="P1082" s="19" t="s">
        <v>6790</v>
      </c>
      <c r="Q1082" s="19"/>
      <c r="R1082" s="147" t="s">
        <v>6769</v>
      </c>
      <c r="S1082" s="161">
        <v>0</v>
      </c>
      <c r="T1082" s="147" t="s">
        <v>7779</v>
      </c>
      <c r="U1082" s="147" t="s">
        <v>7784</v>
      </c>
      <c r="V1082" t="s">
        <v>5654</v>
      </c>
    </row>
    <row r="1083" spans="1:23" x14ac:dyDescent="0.25">
      <c r="A1083" s="183" t="s">
        <v>8265</v>
      </c>
      <c r="B1083" s="293">
        <v>43</v>
      </c>
      <c r="C1083" s="8">
        <v>595</v>
      </c>
      <c r="D1083" s="162" t="s">
        <v>7842</v>
      </c>
      <c r="E1083" s="162" t="s">
        <v>68</v>
      </c>
      <c r="F1083" s="162" t="s">
        <v>69</v>
      </c>
      <c r="G1083" s="162" t="s">
        <v>71</v>
      </c>
      <c r="H1083" s="162" t="s">
        <v>72</v>
      </c>
      <c r="I1083" t="s">
        <v>3364</v>
      </c>
      <c r="J1083" s="147" t="s">
        <v>7145</v>
      </c>
      <c r="K1083" t="s">
        <v>7619</v>
      </c>
      <c r="L1083" t="s">
        <v>7196</v>
      </c>
      <c r="M1083" s="147" t="s">
        <v>4213</v>
      </c>
      <c r="N1083" s="147" t="s">
        <v>4214</v>
      </c>
      <c r="P1083" s="19" t="s">
        <v>6790</v>
      </c>
      <c r="Q1083" s="19"/>
      <c r="R1083" s="147" t="s">
        <v>6769</v>
      </c>
      <c r="S1083" s="161">
        <v>0</v>
      </c>
      <c r="T1083" s="147" t="s">
        <v>7779</v>
      </c>
      <c r="U1083" s="147" t="s">
        <v>7784</v>
      </c>
      <c r="V1083" t="s">
        <v>5654</v>
      </c>
    </row>
    <row r="1084" spans="1:23" x14ac:dyDescent="0.25">
      <c r="A1084" s="183" t="s">
        <v>8265</v>
      </c>
      <c r="B1084" s="293">
        <v>44</v>
      </c>
      <c r="C1084" s="8">
        <v>596</v>
      </c>
      <c r="D1084" s="162" t="s">
        <v>7842</v>
      </c>
      <c r="E1084" s="162" t="s">
        <v>68</v>
      </c>
      <c r="F1084" s="162" t="s">
        <v>69</v>
      </c>
      <c r="G1084" s="162" t="s">
        <v>71</v>
      </c>
      <c r="H1084" s="162" t="s">
        <v>72</v>
      </c>
      <c r="I1084" t="s">
        <v>2145</v>
      </c>
      <c r="J1084" s="147" t="s">
        <v>7146</v>
      </c>
      <c r="K1084" t="s">
        <v>7620</v>
      </c>
      <c r="L1084" t="s">
        <v>7197</v>
      </c>
      <c r="M1084" s="147" t="s">
        <v>4215</v>
      </c>
      <c r="N1084" s="147" t="s">
        <v>2348</v>
      </c>
      <c r="P1084" s="19" t="s">
        <v>6790</v>
      </c>
      <c r="Q1084" s="19"/>
      <c r="R1084" s="147" t="s">
        <v>6769</v>
      </c>
      <c r="S1084" s="161">
        <v>0</v>
      </c>
      <c r="T1084" s="147" t="s">
        <v>7779</v>
      </c>
      <c r="U1084" s="147" t="s">
        <v>7784</v>
      </c>
      <c r="V1084" t="s">
        <v>2492</v>
      </c>
    </row>
    <row r="1085" spans="1:23" x14ac:dyDescent="0.25">
      <c r="A1085" s="183" t="s">
        <v>8265</v>
      </c>
      <c r="B1085" s="293">
        <v>45</v>
      </c>
      <c r="C1085" s="8">
        <v>597</v>
      </c>
      <c r="D1085" s="162" t="s">
        <v>7842</v>
      </c>
      <c r="E1085" s="162" t="s">
        <v>68</v>
      </c>
      <c r="F1085" s="162" t="s">
        <v>69</v>
      </c>
      <c r="G1085" s="162" t="s">
        <v>71</v>
      </c>
      <c r="H1085" s="162" t="s">
        <v>72</v>
      </c>
      <c r="I1085" t="s">
        <v>3365</v>
      </c>
      <c r="J1085" s="147" t="s">
        <v>7147</v>
      </c>
      <c r="K1085" t="s">
        <v>7621</v>
      </c>
      <c r="L1085" t="s">
        <v>7198</v>
      </c>
      <c r="M1085" s="147" t="s">
        <v>4216</v>
      </c>
      <c r="N1085" s="147" t="s">
        <v>4217</v>
      </c>
      <c r="P1085" s="19" t="s">
        <v>6790</v>
      </c>
      <c r="Q1085" s="19"/>
      <c r="R1085" s="147" t="s">
        <v>6769</v>
      </c>
      <c r="S1085" s="161">
        <v>0</v>
      </c>
      <c r="T1085" s="147" t="s">
        <v>7779</v>
      </c>
      <c r="U1085" s="147" t="s">
        <v>7784</v>
      </c>
      <c r="V1085" t="s">
        <v>2492</v>
      </c>
    </row>
    <row r="1086" spans="1:23" x14ac:dyDescent="0.25">
      <c r="A1086" s="183" t="s">
        <v>8265</v>
      </c>
      <c r="B1086" s="293">
        <v>46</v>
      </c>
      <c r="C1086" s="8">
        <v>598</v>
      </c>
      <c r="D1086" s="162" t="s">
        <v>7842</v>
      </c>
      <c r="E1086" s="162" t="s">
        <v>68</v>
      </c>
      <c r="F1086" s="162" t="s">
        <v>69</v>
      </c>
      <c r="G1086" s="162" t="s">
        <v>71</v>
      </c>
      <c r="H1086" s="162" t="s">
        <v>72</v>
      </c>
      <c r="I1086" t="s">
        <v>3366</v>
      </c>
      <c r="J1086" s="147" t="s">
        <v>7148</v>
      </c>
      <c r="K1086" t="s">
        <v>7622</v>
      </c>
      <c r="L1086" t="s">
        <v>7199</v>
      </c>
      <c r="M1086" s="147" t="s">
        <v>4218</v>
      </c>
      <c r="N1086" s="147" t="s">
        <v>4219</v>
      </c>
      <c r="P1086" s="19" t="s">
        <v>6790</v>
      </c>
      <c r="Q1086" s="19"/>
      <c r="R1086" s="147" t="s">
        <v>6769</v>
      </c>
      <c r="S1086" s="161">
        <v>0</v>
      </c>
      <c r="T1086" s="147" t="s">
        <v>7779</v>
      </c>
      <c r="U1086" s="147" t="s">
        <v>7784</v>
      </c>
      <c r="V1086" t="s">
        <v>2492</v>
      </c>
    </row>
    <row r="1087" spans="1:23" x14ac:dyDescent="0.25">
      <c r="A1087" s="183" t="s">
        <v>8265</v>
      </c>
      <c r="B1087" s="293">
        <v>47</v>
      </c>
      <c r="C1087" s="8">
        <v>599</v>
      </c>
      <c r="D1087" s="162" t="s">
        <v>7842</v>
      </c>
      <c r="E1087" s="162" t="s">
        <v>68</v>
      </c>
      <c r="F1087" s="162" t="s">
        <v>69</v>
      </c>
      <c r="G1087" s="162" t="s">
        <v>71</v>
      </c>
      <c r="H1087" s="162" t="s">
        <v>72</v>
      </c>
      <c r="I1087" t="s">
        <v>3367</v>
      </c>
      <c r="J1087" s="147" t="s">
        <v>7149</v>
      </c>
      <c r="K1087" t="s">
        <v>7623</v>
      </c>
      <c r="L1087" t="s">
        <v>7200</v>
      </c>
      <c r="M1087" s="147" t="s">
        <v>4220</v>
      </c>
      <c r="N1087" s="147" t="s">
        <v>4221</v>
      </c>
      <c r="P1087" s="19" t="s">
        <v>6790</v>
      </c>
      <c r="Q1087" s="19"/>
      <c r="R1087" s="147" t="s">
        <v>6769</v>
      </c>
      <c r="S1087" s="161">
        <v>0</v>
      </c>
      <c r="T1087" s="147" t="s">
        <v>7779</v>
      </c>
      <c r="U1087" s="147" t="s">
        <v>7784</v>
      </c>
      <c r="V1087" t="s">
        <v>5655</v>
      </c>
    </row>
    <row r="1088" spans="1:23" x14ac:dyDescent="0.25">
      <c r="A1088" s="183" t="s">
        <v>8265</v>
      </c>
      <c r="B1088" s="293">
        <v>48</v>
      </c>
      <c r="C1088" s="8">
        <v>600</v>
      </c>
      <c r="D1088" s="162" t="s">
        <v>7842</v>
      </c>
      <c r="E1088" s="162" t="s">
        <v>68</v>
      </c>
      <c r="F1088" s="162" t="s">
        <v>69</v>
      </c>
      <c r="G1088" s="162" t="s">
        <v>71</v>
      </c>
      <c r="H1088" s="162" t="s">
        <v>72</v>
      </c>
      <c r="I1088" t="s">
        <v>3368</v>
      </c>
      <c r="J1088" t="s">
        <v>7150</v>
      </c>
      <c r="K1088" t="s">
        <v>7624</v>
      </c>
      <c r="L1088" t="s">
        <v>7201</v>
      </c>
      <c r="M1088" s="147" t="s">
        <v>4222</v>
      </c>
      <c r="N1088" s="147" t="s">
        <v>4223</v>
      </c>
      <c r="P1088" s="19" t="s">
        <v>6790</v>
      </c>
      <c r="Q1088" s="19"/>
      <c r="R1088" s="147" t="s">
        <v>6769</v>
      </c>
      <c r="S1088" s="161">
        <v>0</v>
      </c>
      <c r="T1088" s="147" t="s">
        <v>7779</v>
      </c>
      <c r="U1088" s="147" t="s">
        <v>7784</v>
      </c>
      <c r="V1088" t="s">
        <v>5656</v>
      </c>
    </row>
    <row r="1089" spans="1:24" x14ac:dyDescent="0.25">
      <c r="A1089" s="183" t="s">
        <v>8265</v>
      </c>
      <c r="B1089" s="293">
        <v>49</v>
      </c>
      <c r="C1089" s="8">
        <v>601</v>
      </c>
      <c r="D1089" s="162" t="s">
        <v>7842</v>
      </c>
      <c r="E1089" s="162" t="s">
        <v>68</v>
      </c>
      <c r="F1089" s="162" t="s">
        <v>69</v>
      </c>
      <c r="G1089" s="162" t="s">
        <v>71</v>
      </c>
      <c r="H1089" s="162" t="s">
        <v>72</v>
      </c>
      <c r="I1089" t="s">
        <v>2146</v>
      </c>
      <c r="J1089" s="147" t="s">
        <v>7151</v>
      </c>
      <c r="K1089" t="s">
        <v>7625</v>
      </c>
      <c r="L1089" t="s">
        <v>7578</v>
      </c>
      <c r="M1089" s="147" t="s">
        <v>4224</v>
      </c>
      <c r="N1089" s="147" t="s">
        <v>2349</v>
      </c>
      <c r="P1089" s="19" t="s">
        <v>6790</v>
      </c>
      <c r="Q1089" s="19"/>
      <c r="R1089" s="147" t="s">
        <v>6769</v>
      </c>
      <c r="S1089" s="161">
        <v>0</v>
      </c>
      <c r="T1089" s="147" t="s">
        <v>7779</v>
      </c>
      <c r="U1089" s="147" t="s">
        <v>7784</v>
      </c>
      <c r="V1089" t="s">
        <v>2493</v>
      </c>
    </row>
    <row r="1090" spans="1:24" x14ac:dyDescent="0.25">
      <c r="A1090" s="183" t="s">
        <v>8265</v>
      </c>
      <c r="B1090" s="293">
        <v>63</v>
      </c>
      <c r="C1090" s="8">
        <v>1210</v>
      </c>
      <c r="D1090" s="11" t="s">
        <v>7866</v>
      </c>
      <c r="E1090" s="11" t="s">
        <v>44</v>
      </c>
      <c r="F1090" s="11" t="s">
        <v>80</v>
      </c>
      <c r="G1090" s="11" t="s">
        <v>88</v>
      </c>
      <c r="H1090" s="11" t="s">
        <v>7898</v>
      </c>
      <c r="I1090" t="s">
        <v>3904</v>
      </c>
      <c r="J1090" s="147" t="s">
        <v>6665</v>
      </c>
      <c r="M1090" s="147" t="s">
        <v>5285</v>
      </c>
      <c r="N1090" s="147" t="s">
        <v>5286</v>
      </c>
      <c r="P1090" s="19" t="s">
        <v>6790</v>
      </c>
      <c r="Q1090" s="19"/>
      <c r="R1090" s="147" t="s">
        <v>6769</v>
      </c>
      <c r="S1090" s="161">
        <v>0</v>
      </c>
      <c r="T1090" s="147" t="s">
        <v>7779</v>
      </c>
      <c r="U1090" s="147" t="s">
        <v>7784</v>
      </c>
      <c r="V1090" t="s">
        <v>5654</v>
      </c>
    </row>
    <row r="1091" spans="1:24" x14ac:dyDescent="0.25">
      <c r="A1091" s="183" t="s">
        <v>8265</v>
      </c>
      <c r="B1091" s="293">
        <v>63</v>
      </c>
      <c r="C1091" s="8">
        <v>1211</v>
      </c>
      <c r="D1091" s="11" t="s">
        <v>7866</v>
      </c>
      <c r="E1091" s="11" t="s">
        <v>44</v>
      </c>
      <c r="F1091" s="11" t="s">
        <v>80</v>
      </c>
      <c r="G1091" s="11" t="s">
        <v>88</v>
      </c>
      <c r="H1091" s="11" t="s">
        <v>7898</v>
      </c>
      <c r="I1091" t="s">
        <v>3905</v>
      </c>
      <c r="J1091" s="147" t="s">
        <v>6666</v>
      </c>
      <c r="M1091" s="147" t="s">
        <v>5287</v>
      </c>
      <c r="N1091" s="147" t="s">
        <v>5288</v>
      </c>
      <c r="P1091" s="19" t="s">
        <v>6790</v>
      </c>
      <c r="Q1091" s="19"/>
      <c r="R1091" s="147" t="s">
        <v>6769</v>
      </c>
      <c r="S1091" s="161">
        <v>0</v>
      </c>
      <c r="T1091" s="147" t="s">
        <v>7779</v>
      </c>
      <c r="U1091" s="147" t="s">
        <v>7784</v>
      </c>
      <c r="V1091" t="s">
        <v>5654</v>
      </c>
    </row>
    <row r="1092" spans="1:24" x14ac:dyDescent="0.25">
      <c r="A1092" s="183" t="s">
        <v>8265</v>
      </c>
      <c r="B1092" s="293">
        <v>64</v>
      </c>
      <c r="C1092" s="8">
        <v>1212</v>
      </c>
      <c r="D1092" s="11" t="s">
        <v>7866</v>
      </c>
      <c r="E1092" s="11" t="s">
        <v>44</v>
      </c>
      <c r="F1092" s="11" t="s">
        <v>80</v>
      </c>
      <c r="G1092" s="11" t="s">
        <v>88</v>
      </c>
      <c r="H1092" s="11" t="s">
        <v>7898</v>
      </c>
      <c r="I1092" t="s">
        <v>3906</v>
      </c>
      <c r="J1092" s="147" t="s">
        <v>6667</v>
      </c>
      <c r="M1092" s="147" t="s">
        <v>5289</v>
      </c>
      <c r="N1092" s="147" t="s">
        <v>5290</v>
      </c>
      <c r="P1092" s="19" t="s">
        <v>6790</v>
      </c>
      <c r="Q1092" s="19"/>
      <c r="R1092" s="147" t="s">
        <v>6769</v>
      </c>
      <c r="S1092" s="161">
        <v>0</v>
      </c>
      <c r="T1092" s="147" t="s">
        <v>7779</v>
      </c>
      <c r="U1092" s="147" t="s">
        <v>7784</v>
      </c>
      <c r="V1092" t="s">
        <v>5654</v>
      </c>
    </row>
    <row r="1093" spans="1:24" x14ac:dyDescent="0.25">
      <c r="A1093" s="183" t="s">
        <v>8265</v>
      </c>
      <c r="B1093" s="293">
        <v>65</v>
      </c>
      <c r="C1093" s="8">
        <v>587</v>
      </c>
      <c r="D1093" s="162" t="s">
        <v>7842</v>
      </c>
      <c r="E1093" s="162" t="s">
        <v>68</v>
      </c>
      <c r="F1093" s="162" t="s">
        <v>69</v>
      </c>
      <c r="G1093" s="162" t="s">
        <v>71</v>
      </c>
      <c r="H1093" s="162" t="s">
        <v>72</v>
      </c>
      <c r="I1093" t="s">
        <v>3357</v>
      </c>
      <c r="J1093" s="147" t="s">
        <v>7160</v>
      </c>
      <c r="K1093" t="s">
        <v>7637</v>
      </c>
      <c r="L1093" t="s">
        <v>7213</v>
      </c>
      <c r="M1093" s="147" t="s">
        <v>4199</v>
      </c>
      <c r="N1093" s="147"/>
      <c r="P1093" s="19" t="s">
        <v>6790</v>
      </c>
      <c r="Q1093" s="19"/>
      <c r="R1093" t="s">
        <v>6769</v>
      </c>
      <c r="S1093" s="8">
        <v>0</v>
      </c>
      <c r="T1093" t="s">
        <v>7779</v>
      </c>
      <c r="U1093" t="s">
        <v>7784</v>
      </c>
      <c r="V1093" t="s">
        <v>195</v>
      </c>
    </row>
    <row r="1094" spans="1:24" x14ac:dyDescent="0.25">
      <c r="A1094" s="183" t="s">
        <v>8265</v>
      </c>
      <c r="B1094" s="293">
        <v>65</v>
      </c>
      <c r="C1094" s="8">
        <v>1213</v>
      </c>
      <c r="D1094" s="11" t="s">
        <v>7866</v>
      </c>
      <c r="E1094" s="11" t="s">
        <v>44</v>
      </c>
      <c r="F1094" s="11" t="s">
        <v>80</v>
      </c>
      <c r="G1094" s="11" t="s">
        <v>88</v>
      </c>
      <c r="H1094" s="11" t="s">
        <v>7898</v>
      </c>
      <c r="I1094" t="s">
        <v>3907</v>
      </c>
      <c r="J1094" s="147" t="s">
        <v>6668</v>
      </c>
      <c r="M1094" s="147" t="s">
        <v>5291</v>
      </c>
      <c r="N1094" s="147" t="s">
        <v>5292</v>
      </c>
      <c r="P1094" s="19" t="s">
        <v>6790</v>
      </c>
      <c r="Q1094" s="19"/>
      <c r="R1094" s="147" t="s">
        <v>6769</v>
      </c>
      <c r="S1094" s="161">
        <v>0</v>
      </c>
      <c r="T1094" s="147" t="s">
        <v>7779</v>
      </c>
      <c r="U1094" s="147" t="s">
        <v>7784</v>
      </c>
      <c r="V1094" t="s">
        <v>5654</v>
      </c>
    </row>
    <row r="1095" spans="1:24" x14ac:dyDescent="0.25">
      <c r="A1095" s="183" t="s">
        <v>8265</v>
      </c>
      <c r="B1095" s="293">
        <v>72</v>
      </c>
      <c r="C1095" s="8">
        <v>1214</v>
      </c>
      <c r="D1095" s="11" t="s">
        <v>7866</v>
      </c>
      <c r="E1095" s="11" t="s">
        <v>44</v>
      </c>
      <c r="F1095" s="11" t="s">
        <v>80</v>
      </c>
      <c r="G1095" s="11" t="s">
        <v>88</v>
      </c>
      <c r="H1095" s="11" t="s">
        <v>7898</v>
      </c>
      <c r="I1095" t="s">
        <v>3908</v>
      </c>
      <c r="J1095" s="147" t="s">
        <v>6669</v>
      </c>
      <c r="M1095" s="147" t="s">
        <v>5293</v>
      </c>
      <c r="N1095" s="147" t="s">
        <v>5294</v>
      </c>
      <c r="P1095" s="19" t="s">
        <v>6790</v>
      </c>
      <c r="Q1095" s="19"/>
      <c r="R1095" s="147" t="s">
        <v>6769</v>
      </c>
      <c r="S1095" s="161">
        <v>0</v>
      </c>
      <c r="T1095" s="147" t="s">
        <v>7779</v>
      </c>
      <c r="U1095" s="147" t="s">
        <v>7784</v>
      </c>
      <c r="V1095" t="s">
        <v>5654</v>
      </c>
    </row>
    <row r="1096" spans="1:24" x14ac:dyDescent="0.25">
      <c r="A1096" s="183" t="s">
        <v>8265</v>
      </c>
      <c r="B1096" s="293">
        <v>105</v>
      </c>
      <c r="C1096" s="8">
        <v>1218</v>
      </c>
      <c r="D1096" s="11" t="s">
        <v>7866</v>
      </c>
      <c r="E1096" s="11" t="s">
        <v>44</v>
      </c>
      <c r="F1096" s="11" t="s">
        <v>80</v>
      </c>
      <c r="G1096" s="11" t="s">
        <v>88</v>
      </c>
      <c r="H1096" s="11" t="s">
        <v>7898</v>
      </c>
      <c r="I1096" t="s">
        <v>3912</v>
      </c>
      <c r="J1096" s="147" t="s">
        <v>6673</v>
      </c>
      <c r="M1096" s="147" t="s">
        <v>5301</v>
      </c>
      <c r="N1096" s="147" t="s">
        <v>5302</v>
      </c>
      <c r="P1096" s="19" t="s">
        <v>6790</v>
      </c>
      <c r="Q1096" s="19"/>
      <c r="R1096" s="147" t="s">
        <v>6769</v>
      </c>
      <c r="S1096" s="161">
        <v>0</v>
      </c>
      <c r="T1096" s="147" t="s">
        <v>7779</v>
      </c>
      <c r="U1096" s="147" t="s">
        <v>7784</v>
      </c>
      <c r="V1096" t="s">
        <v>5654</v>
      </c>
    </row>
    <row r="1097" spans="1:24" x14ac:dyDescent="0.25">
      <c r="A1097" s="183" t="s">
        <v>8265</v>
      </c>
      <c r="B1097" s="293">
        <v>106</v>
      </c>
      <c r="C1097" s="8">
        <v>1219</v>
      </c>
      <c r="D1097" s="11" t="s">
        <v>7866</v>
      </c>
      <c r="E1097" s="11" t="s">
        <v>44</v>
      </c>
      <c r="F1097" s="11" t="s">
        <v>80</v>
      </c>
      <c r="G1097" s="11" t="s">
        <v>88</v>
      </c>
      <c r="H1097" s="11" t="s">
        <v>7898</v>
      </c>
      <c r="I1097" t="s">
        <v>3913</v>
      </c>
      <c r="J1097" s="147" t="s">
        <v>6674</v>
      </c>
      <c r="M1097" s="147" t="s">
        <v>5303</v>
      </c>
      <c r="N1097" s="147" t="s">
        <v>5304</v>
      </c>
      <c r="P1097" s="19" t="s">
        <v>6790</v>
      </c>
      <c r="Q1097" s="19"/>
      <c r="R1097" s="147" t="s">
        <v>6769</v>
      </c>
      <c r="S1097" s="161">
        <v>0</v>
      </c>
      <c r="T1097" s="147" t="s">
        <v>7779</v>
      </c>
      <c r="U1097" s="147" t="s">
        <v>7784</v>
      </c>
      <c r="V1097" t="s">
        <v>5654</v>
      </c>
    </row>
    <row r="1098" spans="1:24" x14ac:dyDescent="0.25">
      <c r="A1098" s="183" t="s">
        <v>8265</v>
      </c>
      <c r="B1098" s="293">
        <v>107</v>
      </c>
      <c r="C1098" s="8">
        <v>1220</v>
      </c>
      <c r="D1098" s="11" t="s">
        <v>7866</v>
      </c>
      <c r="E1098" s="11" t="s">
        <v>44</v>
      </c>
      <c r="F1098" s="11" t="s">
        <v>80</v>
      </c>
      <c r="G1098" s="11" t="s">
        <v>88</v>
      </c>
      <c r="H1098" s="11" t="s">
        <v>7898</v>
      </c>
      <c r="I1098" t="s">
        <v>3914</v>
      </c>
      <c r="J1098" s="147" t="s">
        <v>6675</v>
      </c>
      <c r="M1098" s="147" t="s">
        <v>5305</v>
      </c>
      <c r="N1098" s="147" t="s">
        <v>5306</v>
      </c>
      <c r="P1098" s="19" t="s">
        <v>6790</v>
      </c>
      <c r="Q1098" s="19"/>
      <c r="R1098" s="147" t="s">
        <v>6769</v>
      </c>
      <c r="S1098" s="161">
        <v>0</v>
      </c>
      <c r="T1098" s="147" t="s">
        <v>7779</v>
      </c>
      <c r="U1098" s="147" t="s">
        <v>7784</v>
      </c>
      <c r="V1098" t="s">
        <v>5654</v>
      </c>
    </row>
    <row r="1099" spans="1:24" x14ac:dyDescent="0.25">
      <c r="A1099" s="183" t="s">
        <v>8265</v>
      </c>
      <c r="B1099" s="293">
        <v>108</v>
      </c>
      <c r="C1099" s="8">
        <v>1221</v>
      </c>
      <c r="D1099" s="11" t="s">
        <v>7866</v>
      </c>
      <c r="E1099" s="11" t="s">
        <v>44</v>
      </c>
      <c r="F1099" s="11" t="s">
        <v>80</v>
      </c>
      <c r="G1099" s="11" t="s">
        <v>88</v>
      </c>
      <c r="H1099" s="11" t="s">
        <v>7898</v>
      </c>
      <c r="I1099" t="s">
        <v>3915</v>
      </c>
      <c r="J1099" s="147" t="s">
        <v>6676</v>
      </c>
      <c r="M1099" s="147" t="s">
        <v>5307</v>
      </c>
      <c r="N1099" s="147" t="s">
        <v>5308</v>
      </c>
      <c r="P1099" s="19" t="s">
        <v>6790</v>
      </c>
      <c r="Q1099" s="19"/>
      <c r="R1099" s="147" t="s">
        <v>6769</v>
      </c>
      <c r="S1099" s="161">
        <v>0</v>
      </c>
      <c r="T1099" s="147" t="s">
        <v>7779</v>
      </c>
      <c r="U1099" s="147" t="s">
        <v>7784</v>
      </c>
      <c r="V1099" t="s">
        <v>5654</v>
      </c>
    </row>
    <row r="1100" spans="1:24" x14ac:dyDescent="0.25">
      <c r="A1100" s="183" t="s">
        <v>8265</v>
      </c>
      <c r="B1100" s="293">
        <v>109</v>
      </c>
      <c r="C1100" s="8">
        <v>1222</v>
      </c>
      <c r="D1100" s="11" t="s">
        <v>7866</v>
      </c>
      <c r="E1100" s="11" t="s">
        <v>44</v>
      </c>
      <c r="F1100" s="11" t="s">
        <v>80</v>
      </c>
      <c r="G1100" s="11" t="s">
        <v>88</v>
      </c>
      <c r="H1100" s="11" t="s">
        <v>7898</v>
      </c>
      <c r="I1100" t="s">
        <v>3916</v>
      </c>
      <c r="J1100" s="147" t="s">
        <v>6677</v>
      </c>
      <c r="M1100" s="147" t="s">
        <v>5309</v>
      </c>
      <c r="N1100" s="147" t="s">
        <v>5310</v>
      </c>
      <c r="P1100" s="19" t="s">
        <v>6790</v>
      </c>
      <c r="Q1100" s="19"/>
      <c r="R1100" s="147" t="s">
        <v>6769</v>
      </c>
      <c r="S1100" s="161">
        <v>0</v>
      </c>
      <c r="T1100" s="147" t="s">
        <v>7779</v>
      </c>
      <c r="U1100" s="147" t="s">
        <v>7784</v>
      </c>
      <c r="V1100" t="s">
        <v>5654</v>
      </c>
    </row>
    <row r="1101" spans="1:24" x14ac:dyDescent="0.25">
      <c r="A1101" s="183" t="s">
        <v>8265</v>
      </c>
      <c r="B1101" s="293"/>
      <c r="C1101" s="8">
        <v>1201</v>
      </c>
      <c r="D1101" s="11" t="s">
        <v>7866</v>
      </c>
      <c r="E1101" s="11" t="s">
        <v>44</v>
      </c>
      <c r="F1101" s="11" t="s">
        <v>80</v>
      </c>
      <c r="G1101" s="11" t="s">
        <v>88</v>
      </c>
      <c r="H1101" s="11" t="s">
        <v>7898</v>
      </c>
      <c r="I1101" t="s">
        <v>3895</v>
      </c>
      <c r="J1101" s="147" t="s">
        <v>6679</v>
      </c>
      <c r="M1101" s="147" t="s">
        <v>5267</v>
      </c>
      <c r="N1101" s="147" t="s">
        <v>5268</v>
      </c>
      <c r="P1101" s="19" t="s">
        <v>6790</v>
      </c>
      <c r="Q1101" s="19"/>
      <c r="R1101" s="147" t="s">
        <v>6769</v>
      </c>
      <c r="S1101" s="161">
        <v>0</v>
      </c>
      <c r="T1101" s="147" t="s">
        <v>7779</v>
      </c>
      <c r="U1101" s="147" t="s">
        <v>7784</v>
      </c>
      <c r="V1101" t="s">
        <v>5654</v>
      </c>
    </row>
    <row r="1102" spans="1:24" x14ac:dyDescent="0.25">
      <c r="A1102" s="184" t="s">
        <v>8283</v>
      </c>
      <c r="B1102" s="298">
        <v>-99</v>
      </c>
      <c r="C1102" s="176">
        <v>183</v>
      </c>
      <c r="D1102" s="178" t="s">
        <v>7833</v>
      </c>
      <c r="E1102" s="178" t="s">
        <v>44</v>
      </c>
      <c r="F1102" s="178" t="s">
        <v>54</v>
      </c>
      <c r="G1102" s="178" t="s">
        <v>2284</v>
      </c>
      <c r="H1102" s="178"/>
      <c r="I1102" s="168" t="s">
        <v>2126</v>
      </c>
      <c r="J1102" s="153" t="s">
        <v>1600</v>
      </c>
      <c r="K1102" s="168" t="s">
        <v>7526</v>
      </c>
      <c r="L1102" s="168" t="s">
        <v>1710</v>
      </c>
      <c r="M1102" s="168" t="s">
        <v>2549</v>
      </c>
      <c r="N1102" s="153" t="s">
        <v>2329</v>
      </c>
      <c r="O1102" s="168"/>
      <c r="P1102" s="168" t="s">
        <v>6790</v>
      </c>
      <c r="Q1102" s="168"/>
      <c r="R1102" s="153" t="s">
        <v>153</v>
      </c>
      <c r="S1102" s="179" t="s">
        <v>7778</v>
      </c>
      <c r="T1102" s="153" t="s">
        <v>7779</v>
      </c>
      <c r="U1102" s="153" t="s">
        <v>7783</v>
      </c>
      <c r="V1102" s="140" t="s">
        <v>153</v>
      </c>
      <c r="W1102" s="140"/>
      <c r="X1102" s="140"/>
    </row>
    <row r="1103" spans="1:24" x14ac:dyDescent="0.25">
      <c r="A1103" s="140" t="s">
        <v>8283</v>
      </c>
      <c r="B1103" s="294">
        <v>0</v>
      </c>
      <c r="C1103" s="176">
        <v>0</v>
      </c>
      <c r="D1103" s="152"/>
      <c r="E1103" s="152"/>
      <c r="F1103" s="152"/>
      <c r="G1103" s="152"/>
      <c r="H1103" s="152"/>
      <c r="I1103" s="154" t="s">
        <v>8290</v>
      </c>
      <c r="J1103" s="168" t="s">
        <v>1859</v>
      </c>
      <c r="K1103" s="153" t="s">
        <v>1667</v>
      </c>
      <c r="L1103" s="154" t="s">
        <v>6971</v>
      </c>
      <c r="M1103" s="154" t="s">
        <v>8282</v>
      </c>
      <c r="N1103" s="154" t="s">
        <v>8349</v>
      </c>
      <c r="O1103" s="154" t="s">
        <v>1848</v>
      </c>
      <c r="P1103" s="168" t="s">
        <v>6790</v>
      </c>
      <c r="Q1103" s="168"/>
      <c r="R1103" s="154" t="s">
        <v>6770</v>
      </c>
      <c r="S1103" s="169" t="s">
        <v>7778</v>
      </c>
      <c r="T1103" s="168" t="s">
        <v>7780</v>
      </c>
      <c r="U1103" s="168" t="s">
        <v>7783</v>
      </c>
      <c r="V1103" s="140" t="s">
        <v>100</v>
      </c>
      <c r="W1103" s="140"/>
      <c r="X1103" s="140"/>
    </row>
    <row r="1104" spans="1:24" x14ac:dyDescent="0.25">
      <c r="A1104" s="140" t="s">
        <v>8283</v>
      </c>
      <c r="B1104" s="294">
        <v>1</v>
      </c>
      <c r="C1104" s="176">
        <v>0</v>
      </c>
      <c r="D1104" s="152"/>
      <c r="E1104" s="152"/>
      <c r="F1104" s="152"/>
      <c r="G1104" s="152"/>
      <c r="H1104" s="152"/>
      <c r="I1104" s="154" t="s">
        <v>8459</v>
      </c>
      <c r="J1104" s="168" t="s">
        <v>8473</v>
      </c>
      <c r="K1104" s="153" t="s">
        <v>1667</v>
      </c>
      <c r="L1104" s="154" t="s">
        <v>6971</v>
      </c>
      <c r="M1104" s="154" t="s">
        <v>8469</v>
      </c>
      <c r="N1104" s="154" t="s">
        <v>8348</v>
      </c>
      <c r="O1104" s="154" t="s">
        <v>1848</v>
      </c>
      <c r="P1104" s="168" t="s">
        <v>6790</v>
      </c>
      <c r="Q1104" s="168"/>
      <c r="R1104" s="154" t="s">
        <v>91</v>
      </c>
      <c r="S1104" s="169" t="s">
        <v>7778</v>
      </c>
      <c r="T1104" s="168" t="s">
        <v>7780</v>
      </c>
      <c r="U1104" s="168" t="s">
        <v>7783</v>
      </c>
      <c r="V1104" s="140" t="s">
        <v>91</v>
      </c>
      <c r="W1104" s="140"/>
      <c r="X1104" s="140"/>
    </row>
    <row r="1105" spans="1:22" x14ac:dyDescent="0.25">
      <c r="A1105" t="s">
        <v>8283</v>
      </c>
      <c r="B1105" s="185">
        <v>14</v>
      </c>
      <c r="C1105" s="8">
        <v>192</v>
      </c>
      <c r="D1105" s="162" t="s">
        <v>7833</v>
      </c>
      <c r="E1105" s="162" t="s">
        <v>44</v>
      </c>
      <c r="F1105" s="162" t="s">
        <v>54</v>
      </c>
      <c r="G1105" s="162" t="s">
        <v>2284</v>
      </c>
      <c r="H1105" s="162"/>
      <c r="I1105" s="19" t="s">
        <v>2132</v>
      </c>
      <c r="J1105" s="147" t="s">
        <v>5794</v>
      </c>
      <c r="K1105" s="19" t="s">
        <v>7534</v>
      </c>
      <c r="L1105" s="19" t="s">
        <v>7123</v>
      </c>
      <c r="M1105" s="19" t="s">
        <v>2555</v>
      </c>
      <c r="N1105" s="147" t="s">
        <v>2335</v>
      </c>
      <c r="O1105" s="19"/>
      <c r="P1105" s="19" t="s">
        <v>2923</v>
      </c>
      <c r="Q1105" s="19" t="s">
        <v>6788</v>
      </c>
      <c r="R1105" s="147" t="s">
        <v>91</v>
      </c>
      <c r="S1105" s="161">
        <v>0</v>
      </c>
      <c r="T1105" s="147" t="s">
        <v>7779</v>
      </c>
      <c r="U1105" s="147" t="s">
        <v>7784</v>
      </c>
      <c r="V1105" t="s">
        <v>92</v>
      </c>
    </row>
    <row r="1106" spans="1:22" x14ac:dyDescent="0.25">
      <c r="A1106" s="183" t="s">
        <v>8283</v>
      </c>
      <c r="B1106" s="293">
        <v>14</v>
      </c>
      <c r="C1106" s="8">
        <v>211</v>
      </c>
      <c r="D1106" s="162" t="s">
        <v>7834</v>
      </c>
      <c r="E1106" s="162" t="s">
        <v>44</v>
      </c>
      <c r="F1106" s="162" t="s">
        <v>54</v>
      </c>
      <c r="G1106" s="162" t="s">
        <v>2284</v>
      </c>
      <c r="H1106" s="162" t="s">
        <v>2288</v>
      </c>
      <c r="I1106" s="19" t="s">
        <v>2147</v>
      </c>
      <c r="J1106" s="19" t="s">
        <v>2857</v>
      </c>
      <c r="K1106" s="19" t="s">
        <v>7547</v>
      </c>
      <c r="L1106" s="19" t="s">
        <v>7134</v>
      </c>
      <c r="M1106" s="19" t="s">
        <v>2572</v>
      </c>
      <c r="N1106" s="147" t="s">
        <v>2350</v>
      </c>
      <c r="O1106" s="19"/>
      <c r="P1106" s="19" t="s">
        <v>6790</v>
      </c>
      <c r="Q1106" s="19"/>
      <c r="R1106" s="147" t="s">
        <v>6769</v>
      </c>
      <c r="S1106" s="161">
        <v>0</v>
      </c>
      <c r="T1106" s="147" t="s">
        <v>7779</v>
      </c>
      <c r="U1106" s="147" t="s">
        <v>7784</v>
      </c>
      <c r="V1106" t="s">
        <v>2493</v>
      </c>
    </row>
    <row r="1107" spans="1:22" x14ac:dyDescent="0.25">
      <c r="A1107" t="s">
        <v>8283</v>
      </c>
      <c r="B1107" s="185">
        <v>15</v>
      </c>
      <c r="C1107" s="8">
        <v>193</v>
      </c>
      <c r="D1107" s="162" t="s">
        <v>7833</v>
      </c>
      <c r="E1107" s="162" t="s">
        <v>44</v>
      </c>
      <c r="F1107" s="162" t="s">
        <v>54</v>
      </c>
      <c r="G1107" s="162" t="s">
        <v>2284</v>
      </c>
      <c r="H1107" s="162"/>
      <c r="I1107" s="19" t="s">
        <v>2133</v>
      </c>
      <c r="J1107" s="147" t="s">
        <v>5795</v>
      </c>
      <c r="K1107" s="19" t="s">
        <v>7535</v>
      </c>
      <c r="L1107" s="19" t="s">
        <v>7124</v>
      </c>
      <c r="M1107" s="19" t="s">
        <v>2556</v>
      </c>
      <c r="N1107" s="147" t="s">
        <v>2336</v>
      </c>
      <c r="O1107" s="19"/>
      <c r="P1107" s="19" t="s">
        <v>2924</v>
      </c>
      <c r="Q1107" s="19" t="s">
        <v>6788</v>
      </c>
      <c r="R1107" s="147" t="s">
        <v>91</v>
      </c>
      <c r="S1107" s="161">
        <v>0</v>
      </c>
      <c r="T1107" s="147" t="s">
        <v>7779</v>
      </c>
      <c r="U1107" s="147" t="s">
        <v>7784</v>
      </c>
      <c r="V1107" t="s">
        <v>92</v>
      </c>
    </row>
    <row r="1108" spans="1:22" x14ac:dyDescent="0.25">
      <c r="A1108" s="183" t="s">
        <v>8283</v>
      </c>
      <c r="B1108" s="293">
        <v>15</v>
      </c>
      <c r="C1108" s="8">
        <v>212</v>
      </c>
      <c r="D1108" s="162" t="s">
        <v>7834</v>
      </c>
      <c r="E1108" s="162" t="s">
        <v>44</v>
      </c>
      <c r="F1108" s="162" t="s">
        <v>54</v>
      </c>
      <c r="G1108" s="162" t="s">
        <v>2284</v>
      </c>
      <c r="H1108" s="162" t="s">
        <v>2288</v>
      </c>
      <c r="I1108" s="19" t="s">
        <v>2148</v>
      </c>
      <c r="J1108" s="19" t="s">
        <v>2858</v>
      </c>
      <c r="K1108" s="19" t="s">
        <v>7548</v>
      </c>
      <c r="L1108" s="19" t="s">
        <v>7135</v>
      </c>
      <c r="M1108" s="19" t="s">
        <v>2573</v>
      </c>
      <c r="N1108" s="147" t="s">
        <v>2351</v>
      </c>
      <c r="O1108" s="19"/>
      <c r="P1108" s="19" t="s">
        <v>6790</v>
      </c>
      <c r="Q1108" s="19"/>
      <c r="R1108" s="147" t="s">
        <v>6769</v>
      </c>
      <c r="S1108" s="161">
        <v>0</v>
      </c>
      <c r="T1108" s="147" t="s">
        <v>7779</v>
      </c>
      <c r="U1108" s="147" t="s">
        <v>7784</v>
      </c>
      <c r="V1108" t="s">
        <v>2493</v>
      </c>
    </row>
    <row r="1109" spans="1:22" x14ac:dyDescent="0.25">
      <c r="A1109" t="s">
        <v>8283</v>
      </c>
      <c r="B1109" s="185">
        <v>16</v>
      </c>
      <c r="C1109" s="8">
        <v>194</v>
      </c>
      <c r="D1109" s="162" t="s">
        <v>7833</v>
      </c>
      <c r="E1109" s="162" t="s">
        <v>44</v>
      </c>
      <c r="F1109" s="162" t="s">
        <v>54</v>
      </c>
      <c r="G1109" s="162" t="s">
        <v>2284</v>
      </c>
      <c r="H1109" s="162"/>
      <c r="I1109" s="19" t="s">
        <v>2134</v>
      </c>
      <c r="J1109" s="147" t="s">
        <v>5797</v>
      </c>
      <c r="K1109" s="19" t="s">
        <v>7537</v>
      </c>
      <c r="L1109" s="19" t="s">
        <v>7126</v>
      </c>
      <c r="M1109" s="19" t="s">
        <v>2557</v>
      </c>
      <c r="N1109" s="147" t="s">
        <v>2337</v>
      </c>
      <c r="O1109" s="19"/>
      <c r="P1109" s="19" t="s">
        <v>2926</v>
      </c>
      <c r="Q1109" s="19" t="s">
        <v>6788</v>
      </c>
      <c r="R1109" s="147" t="s">
        <v>91</v>
      </c>
      <c r="S1109" s="161">
        <v>0</v>
      </c>
      <c r="T1109" s="147" t="s">
        <v>7779</v>
      </c>
      <c r="U1109" s="147" t="s">
        <v>7784</v>
      </c>
      <c r="V1109" t="s">
        <v>92</v>
      </c>
    </row>
    <row r="1110" spans="1:22" x14ac:dyDescent="0.25">
      <c r="A1110" s="183" t="s">
        <v>8283</v>
      </c>
      <c r="B1110" s="293">
        <v>16</v>
      </c>
      <c r="C1110" s="8">
        <v>215</v>
      </c>
      <c r="D1110" s="162" t="s">
        <v>7834</v>
      </c>
      <c r="E1110" s="162" t="s">
        <v>44</v>
      </c>
      <c r="F1110" s="162" t="s">
        <v>54</v>
      </c>
      <c r="G1110" s="162" t="s">
        <v>2284</v>
      </c>
      <c r="H1110" s="162" t="s">
        <v>2288</v>
      </c>
      <c r="I1110" s="19" t="s">
        <v>2151</v>
      </c>
      <c r="J1110" s="19" t="s">
        <v>2855</v>
      </c>
      <c r="K1110" s="19" t="s">
        <v>7543</v>
      </c>
      <c r="L1110" s="19" t="s">
        <v>7136</v>
      </c>
      <c r="M1110" s="19" t="s">
        <v>2576</v>
      </c>
      <c r="N1110" s="147" t="s">
        <v>2354</v>
      </c>
      <c r="O1110" s="19"/>
      <c r="P1110" s="19" t="s">
        <v>6790</v>
      </c>
      <c r="Q1110" s="19"/>
      <c r="R1110" s="147" t="s">
        <v>6769</v>
      </c>
      <c r="S1110" s="161">
        <v>0</v>
      </c>
      <c r="T1110" s="147" t="s">
        <v>7779</v>
      </c>
      <c r="U1110" s="147" t="s">
        <v>7784</v>
      </c>
      <c r="V1110" t="s">
        <v>2492</v>
      </c>
    </row>
    <row r="1111" spans="1:22" x14ac:dyDescent="0.25">
      <c r="A1111" t="s">
        <v>8283</v>
      </c>
      <c r="B1111" s="185">
        <v>17</v>
      </c>
      <c r="C1111" s="8">
        <v>195</v>
      </c>
      <c r="D1111" s="162" t="s">
        <v>7833</v>
      </c>
      <c r="E1111" s="162" t="s">
        <v>44</v>
      </c>
      <c r="F1111" s="162" t="s">
        <v>54</v>
      </c>
      <c r="G1111" s="162" t="s">
        <v>2284</v>
      </c>
      <c r="H1111" s="162"/>
      <c r="I1111" s="19" t="s">
        <v>2135</v>
      </c>
      <c r="J1111" s="147" t="s">
        <v>5798</v>
      </c>
      <c r="K1111" s="19" t="s">
        <v>7538</v>
      </c>
      <c r="L1111" s="19" t="s">
        <v>7127</v>
      </c>
      <c r="M1111" s="19" t="s">
        <v>2558</v>
      </c>
      <c r="N1111" s="147" t="s">
        <v>2338</v>
      </c>
      <c r="O1111" s="19"/>
      <c r="P1111" s="19" t="s">
        <v>2927</v>
      </c>
      <c r="Q1111" s="19" t="s">
        <v>6788</v>
      </c>
      <c r="R1111" s="147" t="s">
        <v>91</v>
      </c>
      <c r="S1111" s="161">
        <v>0</v>
      </c>
      <c r="T1111" s="147" t="s">
        <v>7779</v>
      </c>
      <c r="U1111" s="147" t="s">
        <v>7784</v>
      </c>
      <c r="V1111" t="s">
        <v>92</v>
      </c>
    </row>
    <row r="1112" spans="1:22" x14ac:dyDescent="0.25">
      <c r="A1112" s="183" t="s">
        <v>8283</v>
      </c>
      <c r="B1112" s="293">
        <v>17</v>
      </c>
      <c r="C1112" s="8">
        <v>213</v>
      </c>
      <c r="D1112" s="162" t="s">
        <v>7834</v>
      </c>
      <c r="E1112" s="162" t="s">
        <v>44</v>
      </c>
      <c r="F1112" s="162" t="s">
        <v>54</v>
      </c>
      <c r="G1112" s="162" t="s">
        <v>2284</v>
      </c>
      <c r="H1112" s="162" t="s">
        <v>2288</v>
      </c>
      <c r="I1112" s="19" t="s">
        <v>2149</v>
      </c>
      <c r="J1112" s="19" t="s">
        <v>2856</v>
      </c>
      <c r="K1112" s="19" t="s">
        <v>7544</v>
      </c>
      <c r="L1112" s="19" t="s">
        <v>7137</v>
      </c>
      <c r="M1112" s="19" t="s">
        <v>2574</v>
      </c>
      <c r="N1112" s="147" t="s">
        <v>2352</v>
      </c>
      <c r="O1112" s="19"/>
      <c r="P1112" s="19" t="s">
        <v>6790</v>
      </c>
      <c r="Q1112" s="19"/>
      <c r="R1112" s="147" t="s">
        <v>6769</v>
      </c>
      <c r="S1112" s="161">
        <v>0</v>
      </c>
      <c r="T1112" s="147" t="s">
        <v>7779</v>
      </c>
      <c r="U1112" s="147" t="s">
        <v>7784</v>
      </c>
      <c r="V1112" t="s">
        <v>2492</v>
      </c>
    </row>
    <row r="1113" spans="1:22" x14ac:dyDescent="0.25">
      <c r="A1113" t="s">
        <v>8283</v>
      </c>
      <c r="B1113" s="185">
        <v>18</v>
      </c>
      <c r="C1113" s="8">
        <v>196</v>
      </c>
      <c r="D1113" s="162" t="s">
        <v>7833</v>
      </c>
      <c r="E1113" s="162" t="s">
        <v>44</v>
      </c>
      <c r="F1113" s="162" t="s">
        <v>54</v>
      </c>
      <c r="G1113" s="162" t="s">
        <v>2284</v>
      </c>
      <c r="H1113" s="162"/>
      <c r="I1113" s="19" t="s">
        <v>2136</v>
      </c>
      <c r="J1113" s="147" t="s">
        <v>5796</v>
      </c>
      <c r="K1113" s="19" t="s">
        <v>7536</v>
      </c>
      <c r="L1113" s="19" t="s">
        <v>7125</v>
      </c>
      <c r="M1113" s="19" t="s">
        <v>2559</v>
      </c>
      <c r="N1113" s="147" t="s">
        <v>2339</v>
      </c>
      <c r="O1113" s="19"/>
      <c r="P1113" s="19" t="s">
        <v>2925</v>
      </c>
      <c r="Q1113" s="19" t="s">
        <v>6788</v>
      </c>
      <c r="R1113" s="147" t="s">
        <v>91</v>
      </c>
      <c r="S1113" s="161">
        <v>0</v>
      </c>
      <c r="T1113" s="147" t="s">
        <v>7779</v>
      </c>
      <c r="U1113" s="147" t="s">
        <v>7784</v>
      </c>
      <c r="V1113" t="s">
        <v>92</v>
      </c>
    </row>
    <row r="1114" spans="1:22" x14ac:dyDescent="0.25">
      <c r="A1114" s="183" t="s">
        <v>8283</v>
      </c>
      <c r="B1114" s="293">
        <v>18</v>
      </c>
      <c r="C1114" s="8">
        <v>214</v>
      </c>
      <c r="D1114" s="162" t="s">
        <v>7834</v>
      </c>
      <c r="E1114" s="162" t="s">
        <v>44</v>
      </c>
      <c r="F1114" s="162" t="s">
        <v>54</v>
      </c>
      <c r="G1114" s="162" t="s">
        <v>2284</v>
      </c>
      <c r="H1114" s="162" t="s">
        <v>2288</v>
      </c>
      <c r="I1114" s="19" t="s">
        <v>2150</v>
      </c>
      <c r="J1114" s="19" t="s">
        <v>2860</v>
      </c>
      <c r="K1114" s="19" t="s">
        <v>7545</v>
      </c>
      <c r="L1114" s="19" t="s">
        <v>7138</v>
      </c>
      <c r="M1114" s="19" t="s">
        <v>2575</v>
      </c>
      <c r="N1114" s="147" t="s">
        <v>2353</v>
      </c>
      <c r="O1114" s="19"/>
      <c r="P1114" s="19" t="s">
        <v>6790</v>
      </c>
      <c r="Q1114" s="19"/>
      <c r="R1114" s="147" t="s">
        <v>6769</v>
      </c>
      <c r="S1114" s="161">
        <v>0</v>
      </c>
      <c r="T1114" s="147" t="s">
        <v>7779</v>
      </c>
      <c r="U1114" s="147" t="s">
        <v>7784</v>
      </c>
      <c r="V1114" t="s">
        <v>2492</v>
      </c>
    </row>
    <row r="1115" spans="1:22" x14ac:dyDescent="0.25">
      <c r="A1115" t="s">
        <v>8283</v>
      </c>
      <c r="B1115" s="185">
        <v>32</v>
      </c>
      <c r="C1115" s="8">
        <v>586</v>
      </c>
      <c r="D1115" s="162" t="s">
        <v>7842</v>
      </c>
      <c r="E1115" s="162" t="s">
        <v>68</v>
      </c>
      <c r="F1115" s="162" t="s">
        <v>69</v>
      </c>
      <c r="G1115" s="162" t="s">
        <v>71</v>
      </c>
      <c r="H1115" s="162" t="s">
        <v>72</v>
      </c>
      <c r="I1115" t="s">
        <v>3356</v>
      </c>
      <c r="J1115" s="147" t="s">
        <v>5758</v>
      </c>
      <c r="K1115" t="s">
        <v>7612</v>
      </c>
      <c r="L1115" t="s">
        <v>7189</v>
      </c>
      <c r="M1115" s="147" t="s">
        <v>4197</v>
      </c>
      <c r="N1115" s="147" t="s">
        <v>4198</v>
      </c>
      <c r="P1115" s="19" t="s">
        <v>6790</v>
      </c>
      <c r="Q1115" s="19"/>
      <c r="R1115" s="147" t="s">
        <v>6769</v>
      </c>
      <c r="S1115" s="161">
        <v>1</v>
      </c>
      <c r="T1115" s="147" t="s">
        <v>7779</v>
      </c>
      <c r="U1115" s="147" t="s">
        <v>7784</v>
      </c>
      <c r="V1115" t="s">
        <v>2493</v>
      </c>
    </row>
    <row r="1116" spans="1:22" x14ac:dyDescent="0.25">
      <c r="A1116" t="s">
        <v>8283</v>
      </c>
      <c r="B1116" s="185">
        <v>51</v>
      </c>
      <c r="C1116" s="8">
        <v>603</v>
      </c>
      <c r="D1116" s="162" t="s">
        <v>7842</v>
      </c>
      <c r="E1116" s="162" t="s">
        <v>68</v>
      </c>
      <c r="F1116" s="162" t="s">
        <v>69</v>
      </c>
      <c r="G1116" s="162" t="s">
        <v>71</v>
      </c>
      <c r="H1116" s="162" t="s">
        <v>72</v>
      </c>
      <c r="I1116" t="s">
        <v>3370</v>
      </c>
      <c r="J1116" s="147" t="s">
        <v>7153</v>
      </c>
      <c r="K1116" t="s">
        <v>7627</v>
      </c>
      <c r="L1116" t="s">
        <v>7203</v>
      </c>
      <c r="M1116" s="147" t="s">
        <v>4227</v>
      </c>
      <c r="N1116" s="147" t="s">
        <v>4228</v>
      </c>
      <c r="P1116" s="19" t="s">
        <v>6790</v>
      </c>
      <c r="Q1116" s="19"/>
      <c r="R1116" s="147" t="s">
        <v>6769</v>
      </c>
      <c r="S1116" s="161">
        <v>0</v>
      </c>
      <c r="T1116" s="147" t="s">
        <v>7779</v>
      </c>
      <c r="U1116" s="147" t="s">
        <v>7784</v>
      </c>
      <c r="V1116" t="s">
        <v>2493</v>
      </c>
    </row>
    <row r="1117" spans="1:22" x14ac:dyDescent="0.25">
      <c r="A1117" t="s">
        <v>8283</v>
      </c>
      <c r="B1117" s="185">
        <v>52</v>
      </c>
      <c r="C1117" s="8">
        <v>604</v>
      </c>
      <c r="D1117" s="162" t="s">
        <v>7842</v>
      </c>
      <c r="E1117" s="162" t="s">
        <v>68</v>
      </c>
      <c r="F1117" s="162" t="s">
        <v>69</v>
      </c>
      <c r="G1117" s="162" t="s">
        <v>71</v>
      </c>
      <c r="H1117" s="162" t="s">
        <v>72</v>
      </c>
      <c r="I1117" t="s">
        <v>3371</v>
      </c>
      <c r="J1117" s="147" t="s">
        <v>7154</v>
      </c>
      <c r="K1117" t="s">
        <v>7628</v>
      </c>
      <c r="L1117" t="s">
        <v>7204</v>
      </c>
      <c r="M1117" s="147" t="s">
        <v>4229</v>
      </c>
      <c r="N1117" s="147" t="s">
        <v>4230</v>
      </c>
      <c r="P1117" s="19" t="s">
        <v>6790</v>
      </c>
      <c r="Q1117" s="19"/>
      <c r="R1117" s="147" t="s">
        <v>6769</v>
      </c>
      <c r="S1117" s="161">
        <v>0</v>
      </c>
      <c r="T1117" s="147" t="s">
        <v>7779</v>
      </c>
      <c r="U1117" s="147" t="s">
        <v>7784</v>
      </c>
      <c r="V1117" t="s">
        <v>2496</v>
      </c>
    </row>
    <row r="1118" spans="1:22" x14ac:dyDescent="0.25">
      <c r="A1118" t="s">
        <v>8283</v>
      </c>
      <c r="B1118" s="185">
        <v>53</v>
      </c>
      <c r="C1118" s="8">
        <v>605</v>
      </c>
      <c r="D1118" s="162" t="s">
        <v>7842</v>
      </c>
      <c r="E1118" s="162" t="s">
        <v>68</v>
      </c>
      <c r="F1118" s="162" t="s">
        <v>69</v>
      </c>
      <c r="G1118" s="162" t="s">
        <v>71</v>
      </c>
      <c r="H1118" s="162" t="s">
        <v>72</v>
      </c>
      <c r="I1118" t="s">
        <v>3372</v>
      </c>
      <c r="J1118" s="147" t="s">
        <v>7155</v>
      </c>
      <c r="K1118" t="s">
        <v>7629</v>
      </c>
      <c r="L1118" t="s">
        <v>7205</v>
      </c>
      <c r="M1118" s="147" t="s">
        <v>4231</v>
      </c>
      <c r="N1118" s="147" t="s">
        <v>4232</v>
      </c>
      <c r="P1118" s="19" t="s">
        <v>6790</v>
      </c>
      <c r="Q1118" s="19"/>
      <c r="R1118" s="147" t="s">
        <v>6769</v>
      </c>
      <c r="S1118" s="161">
        <v>0</v>
      </c>
      <c r="T1118" s="147" t="s">
        <v>7779</v>
      </c>
      <c r="U1118" s="147" t="s">
        <v>7784</v>
      </c>
      <c r="V1118" t="s">
        <v>2496</v>
      </c>
    </row>
    <row r="1119" spans="1:22" x14ac:dyDescent="0.25">
      <c r="A1119" t="s">
        <v>8283</v>
      </c>
      <c r="B1119" s="185">
        <v>54</v>
      </c>
      <c r="C1119" s="8">
        <v>606</v>
      </c>
      <c r="D1119" s="162" t="s">
        <v>7842</v>
      </c>
      <c r="E1119" s="162" t="s">
        <v>68</v>
      </c>
      <c r="F1119" s="162" t="s">
        <v>69</v>
      </c>
      <c r="G1119" s="162" t="s">
        <v>71</v>
      </c>
      <c r="H1119" s="162" t="s">
        <v>72</v>
      </c>
      <c r="I1119" t="s">
        <v>3373</v>
      </c>
      <c r="J1119" s="147" t="s">
        <v>7156</v>
      </c>
      <c r="K1119" t="s">
        <v>7630</v>
      </c>
      <c r="L1119" t="s">
        <v>7206</v>
      </c>
      <c r="M1119" s="147" t="s">
        <v>4233</v>
      </c>
      <c r="N1119" s="147" t="s">
        <v>3076</v>
      </c>
      <c r="P1119" s="19" t="s">
        <v>6790</v>
      </c>
      <c r="Q1119" s="19"/>
      <c r="R1119" s="147" t="s">
        <v>6769</v>
      </c>
      <c r="S1119" s="161">
        <v>0</v>
      </c>
      <c r="T1119" s="147" t="s">
        <v>7779</v>
      </c>
      <c r="U1119" s="147" t="s">
        <v>7784</v>
      </c>
      <c r="V1119" t="s">
        <v>2493</v>
      </c>
    </row>
    <row r="1120" spans="1:22" x14ac:dyDescent="0.25">
      <c r="A1120" t="s">
        <v>8283</v>
      </c>
      <c r="B1120" s="185">
        <v>55</v>
      </c>
      <c r="C1120" s="8">
        <v>607</v>
      </c>
      <c r="D1120" s="162" t="s">
        <v>7842</v>
      </c>
      <c r="E1120" s="162" t="s">
        <v>68</v>
      </c>
      <c r="F1120" s="162" t="s">
        <v>69</v>
      </c>
      <c r="G1120" s="162" t="s">
        <v>71</v>
      </c>
      <c r="H1120" s="162" t="s">
        <v>72</v>
      </c>
      <c r="I1120" t="s">
        <v>3374</v>
      </c>
      <c r="J1120" s="147" t="s">
        <v>7157</v>
      </c>
      <c r="K1120" t="s">
        <v>7631</v>
      </c>
      <c r="L1120" t="s">
        <v>7207</v>
      </c>
      <c r="M1120" s="147" t="s">
        <v>4234</v>
      </c>
      <c r="N1120" s="147" t="s">
        <v>3077</v>
      </c>
      <c r="P1120" s="19" t="s">
        <v>6790</v>
      </c>
      <c r="Q1120" s="19"/>
      <c r="R1120" s="147" t="s">
        <v>6769</v>
      </c>
      <c r="S1120" s="161">
        <v>0</v>
      </c>
      <c r="T1120" s="147" t="s">
        <v>7779</v>
      </c>
      <c r="U1120" s="147" t="s">
        <v>7784</v>
      </c>
      <c r="V1120" t="s">
        <v>5658</v>
      </c>
    </row>
    <row r="1121" spans="1:24" x14ac:dyDescent="0.25">
      <c r="A1121" t="s">
        <v>8283</v>
      </c>
      <c r="B1121" s="185">
        <v>56</v>
      </c>
      <c r="C1121" s="8">
        <v>608</v>
      </c>
      <c r="D1121" s="162" t="s">
        <v>7842</v>
      </c>
      <c r="E1121" s="162" t="s">
        <v>68</v>
      </c>
      <c r="F1121" s="162" t="s">
        <v>69</v>
      </c>
      <c r="G1121" s="162" t="s">
        <v>71</v>
      </c>
      <c r="H1121" s="162" t="s">
        <v>72</v>
      </c>
      <c r="I1121" t="s">
        <v>3375</v>
      </c>
      <c r="J1121" s="147" t="s">
        <v>7158</v>
      </c>
      <c r="K1121" t="s">
        <v>7632</v>
      </c>
      <c r="L1121" t="s">
        <v>7208</v>
      </c>
      <c r="M1121" s="147" t="s">
        <v>4235</v>
      </c>
      <c r="N1121" s="147" t="s">
        <v>4236</v>
      </c>
      <c r="P1121" s="19" t="s">
        <v>6790</v>
      </c>
      <c r="Q1121" s="19"/>
      <c r="R1121" s="147" t="s">
        <v>6769</v>
      </c>
      <c r="S1121" s="161">
        <v>0</v>
      </c>
      <c r="T1121" s="147" t="s">
        <v>7779</v>
      </c>
      <c r="U1121" s="147" t="s">
        <v>7784</v>
      </c>
      <c r="V1121" t="s">
        <v>2493</v>
      </c>
    </row>
    <row r="1122" spans="1:24" x14ac:dyDescent="0.25">
      <c r="A1122" t="s">
        <v>8283</v>
      </c>
      <c r="B1122" s="185">
        <v>57</v>
      </c>
      <c r="C1122" s="8">
        <v>609</v>
      </c>
      <c r="D1122" s="162" t="s">
        <v>7842</v>
      </c>
      <c r="E1122" s="162" t="s">
        <v>68</v>
      </c>
      <c r="F1122" s="162" t="s">
        <v>69</v>
      </c>
      <c r="G1122" s="162" t="s">
        <v>71</v>
      </c>
      <c r="H1122" s="162" t="s">
        <v>72</v>
      </c>
      <c r="I1122" t="s">
        <v>3376</v>
      </c>
      <c r="J1122" s="147" t="s">
        <v>7159</v>
      </c>
      <c r="K1122" t="s">
        <v>7633</v>
      </c>
      <c r="L1122" t="s">
        <v>7209</v>
      </c>
      <c r="M1122" s="147" t="s">
        <v>4237</v>
      </c>
      <c r="N1122" s="147" t="s">
        <v>4238</v>
      </c>
      <c r="P1122" s="19" t="s">
        <v>6790</v>
      </c>
      <c r="Q1122" s="19"/>
      <c r="R1122" s="147" t="s">
        <v>6769</v>
      </c>
      <c r="S1122" s="161">
        <v>0</v>
      </c>
      <c r="T1122" s="147" t="s">
        <v>7779</v>
      </c>
      <c r="U1122" s="147" t="s">
        <v>7784</v>
      </c>
      <c r="V1122" t="s">
        <v>2496</v>
      </c>
    </row>
    <row r="1123" spans="1:24" x14ac:dyDescent="0.25">
      <c r="A1123" t="s">
        <v>8283</v>
      </c>
      <c r="B1123" s="185">
        <v>62</v>
      </c>
      <c r="C1123" s="8">
        <v>610</v>
      </c>
      <c r="D1123" s="162" t="s">
        <v>7842</v>
      </c>
      <c r="E1123" s="162" t="s">
        <v>68</v>
      </c>
      <c r="F1123" s="162" t="s">
        <v>69</v>
      </c>
      <c r="G1123" s="162" t="s">
        <v>71</v>
      </c>
      <c r="H1123" s="162" t="s">
        <v>72</v>
      </c>
      <c r="I1123" t="s">
        <v>3377</v>
      </c>
      <c r="J1123" s="147" t="s">
        <v>5788</v>
      </c>
      <c r="K1123" t="s">
        <v>7635</v>
      </c>
      <c r="L1123" t="s">
        <v>7210</v>
      </c>
      <c r="M1123" s="147" t="s">
        <v>4239</v>
      </c>
      <c r="N1123" s="147" t="s">
        <v>4240</v>
      </c>
      <c r="P1123" s="19" t="s">
        <v>6790</v>
      </c>
      <c r="Q1123" s="19"/>
      <c r="R1123" s="147" t="s">
        <v>6769</v>
      </c>
      <c r="S1123" s="161">
        <v>0</v>
      </c>
      <c r="T1123" s="147" t="s">
        <v>7779</v>
      </c>
      <c r="U1123" s="147" t="s">
        <v>7784</v>
      </c>
      <c r="V1123" t="s">
        <v>2493</v>
      </c>
    </row>
    <row r="1124" spans="1:24" x14ac:dyDescent="0.25">
      <c r="A1124" s="303" t="s">
        <v>8394</v>
      </c>
      <c r="B1124" s="298">
        <v>-99</v>
      </c>
      <c r="C1124" s="176">
        <v>183</v>
      </c>
      <c r="D1124" s="178" t="s">
        <v>7833</v>
      </c>
      <c r="E1124" s="178" t="s">
        <v>44</v>
      </c>
      <c r="F1124" s="178" t="s">
        <v>54</v>
      </c>
      <c r="G1124" s="178" t="s">
        <v>2284</v>
      </c>
      <c r="H1124" s="178"/>
      <c r="I1124" s="168" t="s">
        <v>2126</v>
      </c>
      <c r="J1124" s="153" t="s">
        <v>1600</v>
      </c>
      <c r="K1124" s="168" t="s">
        <v>7526</v>
      </c>
      <c r="L1124" s="168" t="s">
        <v>1710</v>
      </c>
      <c r="M1124" s="168" t="s">
        <v>2549</v>
      </c>
      <c r="N1124" s="153" t="s">
        <v>2329</v>
      </c>
      <c r="O1124" s="168"/>
      <c r="P1124" s="168" t="s">
        <v>6790</v>
      </c>
      <c r="Q1124" s="168"/>
      <c r="R1124" s="153" t="s">
        <v>153</v>
      </c>
      <c r="S1124" s="179" t="s">
        <v>7778</v>
      </c>
      <c r="T1124" s="153" t="s">
        <v>7779</v>
      </c>
      <c r="U1124" s="153" t="s">
        <v>7783</v>
      </c>
      <c r="V1124" s="140" t="s">
        <v>153</v>
      </c>
      <c r="W1124" s="140"/>
      <c r="X1124" s="140"/>
    </row>
    <row r="1125" spans="1:24" x14ac:dyDescent="0.25">
      <c r="A1125" s="140" t="s">
        <v>8394</v>
      </c>
      <c r="B1125" s="294">
        <v>0</v>
      </c>
      <c r="C1125" s="176">
        <v>0</v>
      </c>
      <c r="D1125" s="152"/>
      <c r="E1125" s="152"/>
      <c r="F1125" s="152"/>
      <c r="G1125" s="152"/>
      <c r="H1125" s="152"/>
      <c r="I1125" s="154" t="s">
        <v>8296</v>
      </c>
      <c r="J1125" s="168" t="s">
        <v>1859</v>
      </c>
      <c r="K1125" s="153" t="s">
        <v>1667</v>
      </c>
      <c r="L1125" s="154" t="s">
        <v>6971</v>
      </c>
      <c r="M1125" s="154" t="s">
        <v>8282</v>
      </c>
      <c r="N1125" s="154" t="s">
        <v>8349</v>
      </c>
      <c r="O1125" s="154" t="s">
        <v>1848</v>
      </c>
      <c r="P1125" s="168" t="s">
        <v>6790</v>
      </c>
      <c r="Q1125" s="168"/>
      <c r="R1125" s="154" t="s">
        <v>6770</v>
      </c>
      <c r="S1125" s="169" t="s">
        <v>7778</v>
      </c>
      <c r="T1125" s="168" t="s">
        <v>7780</v>
      </c>
      <c r="U1125" s="168" t="s">
        <v>7783</v>
      </c>
      <c r="V1125" s="140" t="s">
        <v>100</v>
      </c>
      <c r="W1125" s="140"/>
      <c r="X1125" s="140"/>
    </row>
    <row r="1126" spans="1:24" x14ac:dyDescent="0.25">
      <c r="A1126" s="140" t="s">
        <v>8394</v>
      </c>
      <c r="B1126" s="294">
        <v>1</v>
      </c>
      <c r="C1126" s="176">
        <v>0</v>
      </c>
      <c r="D1126" s="152"/>
      <c r="E1126" s="152"/>
      <c r="F1126" s="152"/>
      <c r="G1126" s="152"/>
      <c r="H1126" s="152"/>
      <c r="I1126" s="154" t="s">
        <v>8459</v>
      </c>
      <c r="J1126" s="168" t="s">
        <v>8473</v>
      </c>
      <c r="K1126" s="153" t="s">
        <v>1667</v>
      </c>
      <c r="L1126" s="154" t="s">
        <v>6971</v>
      </c>
      <c r="M1126" s="154" t="s">
        <v>8469</v>
      </c>
      <c r="N1126" s="154" t="s">
        <v>8348</v>
      </c>
      <c r="O1126" s="154" t="s">
        <v>1848</v>
      </c>
      <c r="P1126" s="168" t="s">
        <v>6790</v>
      </c>
      <c r="Q1126" s="168"/>
      <c r="R1126" s="154" t="s">
        <v>91</v>
      </c>
      <c r="S1126" s="169" t="s">
        <v>7778</v>
      </c>
      <c r="T1126" s="168" t="s">
        <v>7780</v>
      </c>
      <c r="U1126" s="168" t="s">
        <v>7783</v>
      </c>
      <c r="V1126" s="140" t="s">
        <v>91</v>
      </c>
      <c r="W1126" s="140"/>
      <c r="X1126" s="140"/>
    </row>
    <row r="1127" spans="1:24" x14ac:dyDescent="0.25">
      <c r="A1127" t="s">
        <v>8394</v>
      </c>
      <c r="B1127" s="185"/>
      <c r="C1127" s="8">
        <v>1255</v>
      </c>
      <c r="D1127" s="11" t="s">
        <v>7868</v>
      </c>
      <c r="E1127" s="11" t="s">
        <v>44</v>
      </c>
      <c r="F1127" s="11" t="s">
        <v>80</v>
      </c>
      <c r="G1127" s="11" t="s">
        <v>88</v>
      </c>
      <c r="H1127" s="11" t="s">
        <v>7900</v>
      </c>
      <c r="I1127" t="s">
        <v>3949</v>
      </c>
      <c r="J1127" s="147" t="s">
        <v>6281</v>
      </c>
      <c r="M1127" s="147" t="s">
        <v>5375</v>
      </c>
      <c r="N1127" s="147" t="s">
        <v>5376</v>
      </c>
      <c r="P1127" s="19" t="s">
        <v>6790</v>
      </c>
      <c r="Q1127" s="19"/>
      <c r="R1127" s="147" t="s">
        <v>6769</v>
      </c>
      <c r="S1127" s="161">
        <v>0</v>
      </c>
      <c r="T1127" s="147" t="s">
        <v>7779</v>
      </c>
      <c r="U1127" s="147" t="s">
        <v>7784</v>
      </c>
      <c r="V1127" t="s">
        <v>195</v>
      </c>
    </row>
    <row r="1128" spans="1:24" x14ac:dyDescent="0.25">
      <c r="A1128" t="s">
        <v>8394</v>
      </c>
      <c r="B1128" s="185"/>
      <c r="C1128" s="8">
        <v>1256</v>
      </c>
      <c r="D1128" s="11" t="s">
        <v>7868</v>
      </c>
      <c r="E1128" s="11" t="s">
        <v>44</v>
      </c>
      <c r="F1128" s="11" t="s">
        <v>80</v>
      </c>
      <c r="G1128" s="11" t="s">
        <v>88</v>
      </c>
      <c r="H1128" s="11" t="s">
        <v>7900</v>
      </c>
      <c r="I1128" t="s">
        <v>3950</v>
      </c>
      <c r="J1128" s="147" t="s">
        <v>6734</v>
      </c>
      <c r="M1128" s="175" t="s">
        <v>5377</v>
      </c>
      <c r="N1128" s="147" t="s">
        <v>5378</v>
      </c>
      <c r="P1128" s="19" t="s">
        <v>6790</v>
      </c>
      <c r="Q1128" s="19"/>
      <c r="R1128" s="147" t="s">
        <v>6769</v>
      </c>
      <c r="S1128" s="161">
        <v>0</v>
      </c>
      <c r="T1128" s="147" t="s">
        <v>7779</v>
      </c>
      <c r="U1128" s="147" t="s">
        <v>7784</v>
      </c>
      <c r="V1128" t="s">
        <v>5689</v>
      </c>
    </row>
    <row r="1129" spans="1:24" x14ac:dyDescent="0.25">
      <c r="A1129" t="s">
        <v>8394</v>
      </c>
      <c r="B1129" s="185"/>
      <c r="C1129" s="8">
        <v>1257</v>
      </c>
      <c r="D1129" s="11" t="s">
        <v>7868</v>
      </c>
      <c r="E1129" s="11" t="s">
        <v>44</v>
      </c>
      <c r="F1129" s="11" t="s">
        <v>80</v>
      </c>
      <c r="G1129" s="11" t="s">
        <v>88</v>
      </c>
      <c r="H1129" s="11" t="s">
        <v>7900</v>
      </c>
      <c r="I1129" t="s">
        <v>3951</v>
      </c>
      <c r="J1129" s="147" t="s">
        <v>6623</v>
      </c>
      <c r="M1129" s="147" t="s">
        <v>5379</v>
      </c>
      <c r="N1129" s="147" t="s">
        <v>5380</v>
      </c>
      <c r="P1129" s="19" t="s">
        <v>6790</v>
      </c>
      <c r="Q1129" s="19"/>
      <c r="R1129" s="147" t="s">
        <v>6769</v>
      </c>
      <c r="S1129" s="161">
        <v>0</v>
      </c>
      <c r="T1129" s="147" t="s">
        <v>7779</v>
      </c>
      <c r="U1129" s="147" t="s">
        <v>7784</v>
      </c>
      <c r="V1129" t="s">
        <v>262</v>
      </c>
    </row>
    <row r="1130" spans="1:24" x14ac:dyDescent="0.25">
      <c r="A1130" t="s">
        <v>8394</v>
      </c>
      <c r="B1130" s="185"/>
      <c r="C1130" s="8">
        <v>1258</v>
      </c>
      <c r="D1130" s="11" t="s">
        <v>7868</v>
      </c>
      <c r="E1130" s="11" t="s">
        <v>44</v>
      </c>
      <c r="F1130" s="11" t="s">
        <v>80</v>
      </c>
      <c r="G1130" s="11" t="s">
        <v>88</v>
      </c>
      <c r="H1130" s="11" t="s">
        <v>7900</v>
      </c>
      <c r="I1130" t="s">
        <v>3952</v>
      </c>
      <c r="J1130" s="147" t="s">
        <v>6624</v>
      </c>
      <c r="M1130" s="147" t="s">
        <v>5381</v>
      </c>
      <c r="N1130" s="147" t="s">
        <v>5382</v>
      </c>
      <c r="P1130" s="19" t="s">
        <v>6790</v>
      </c>
      <c r="Q1130" s="19"/>
      <c r="R1130" s="147" t="s">
        <v>6769</v>
      </c>
      <c r="S1130" s="161">
        <v>0</v>
      </c>
      <c r="T1130" s="147" t="s">
        <v>7779</v>
      </c>
      <c r="U1130" s="147" t="s">
        <v>7784</v>
      </c>
      <c r="V1130" t="s">
        <v>262</v>
      </c>
    </row>
    <row r="1131" spans="1:24" x14ac:dyDescent="0.25">
      <c r="A1131" t="s">
        <v>8394</v>
      </c>
      <c r="B1131" s="185"/>
      <c r="C1131" s="8">
        <v>1259</v>
      </c>
      <c r="D1131" s="11" t="s">
        <v>7868</v>
      </c>
      <c r="E1131" s="11" t="s">
        <v>44</v>
      </c>
      <c r="F1131" s="11" t="s">
        <v>80</v>
      </c>
      <c r="G1131" s="11" t="s">
        <v>88</v>
      </c>
      <c r="H1131" s="11" t="s">
        <v>7900</v>
      </c>
      <c r="I1131" t="s">
        <v>3953</v>
      </c>
      <c r="J1131" s="147" t="s">
        <v>6678</v>
      </c>
      <c r="M1131" s="147" t="s">
        <v>5383</v>
      </c>
      <c r="N1131" s="147" t="s">
        <v>5384</v>
      </c>
      <c r="P1131" s="19" t="s">
        <v>6790</v>
      </c>
      <c r="Q1131" s="19"/>
      <c r="R1131" s="147" t="s">
        <v>6769</v>
      </c>
      <c r="S1131" s="161">
        <v>0</v>
      </c>
      <c r="T1131" s="147" t="s">
        <v>7779</v>
      </c>
      <c r="U1131" s="147" t="s">
        <v>7784</v>
      </c>
      <c r="V1131" t="s">
        <v>262</v>
      </c>
    </row>
    <row r="1132" spans="1:24" x14ac:dyDescent="0.25">
      <c r="A1132" t="s">
        <v>8394</v>
      </c>
      <c r="B1132" s="185"/>
      <c r="C1132" s="8">
        <v>1260</v>
      </c>
      <c r="D1132" s="11" t="s">
        <v>7868</v>
      </c>
      <c r="E1132" s="11" t="s">
        <v>44</v>
      </c>
      <c r="F1132" s="11" t="s">
        <v>80</v>
      </c>
      <c r="G1132" s="11" t="s">
        <v>88</v>
      </c>
      <c r="H1132" s="11" t="s">
        <v>7900</v>
      </c>
      <c r="I1132" t="s">
        <v>3954</v>
      </c>
      <c r="J1132" s="147" t="s">
        <v>6721</v>
      </c>
      <c r="M1132" s="147" t="s">
        <v>5385</v>
      </c>
      <c r="N1132" s="147" t="s">
        <v>5386</v>
      </c>
      <c r="P1132" s="19" t="s">
        <v>6790</v>
      </c>
      <c r="Q1132" s="19"/>
      <c r="R1132" s="147" t="s">
        <v>6769</v>
      </c>
      <c r="S1132" s="161">
        <v>0</v>
      </c>
      <c r="T1132" s="147" t="s">
        <v>7779</v>
      </c>
      <c r="U1132" s="147" t="s">
        <v>7784</v>
      </c>
      <c r="V1132" t="s">
        <v>262</v>
      </c>
    </row>
    <row r="1133" spans="1:24" x14ac:dyDescent="0.25">
      <c r="A1133" t="s">
        <v>8394</v>
      </c>
      <c r="B1133" s="185"/>
      <c r="C1133" s="8">
        <v>1261</v>
      </c>
      <c r="D1133" s="11" t="s">
        <v>7868</v>
      </c>
      <c r="E1133" s="11" t="s">
        <v>44</v>
      </c>
      <c r="F1133" s="11" t="s">
        <v>80</v>
      </c>
      <c r="G1133" s="11" t="s">
        <v>88</v>
      </c>
      <c r="H1133" s="11" t="s">
        <v>7900</v>
      </c>
      <c r="I1133" t="s">
        <v>3955</v>
      </c>
      <c r="J1133" s="147" t="s">
        <v>6635</v>
      </c>
      <c r="M1133" s="147" t="s">
        <v>5387</v>
      </c>
      <c r="N1133" s="147" t="s">
        <v>5388</v>
      </c>
      <c r="P1133" s="19" t="s">
        <v>6790</v>
      </c>
      <c r="Q1133" s="19"/>
      <c r="R1133" s="147" t="s">
        <v>6769</v>
      </c>
      <c r="S1133" s="161">
        <v>0</v>
      </c>
      <c r="T1133" s="147" t="s">
        <v>7779</v>
      </c>
      <c r="U1133" s="147" t="s">
        <v>7784</v>
      </c>
      <c r="V1133" t="s">
        <v>262</v>
      </c>
    </row>
    <row r="1134" spans="1:24" x14ac:dyDescent="0.25">
      <c r="A1134" t="s">
        <v>8394</v>
      </c>
      <c r="B1134" s="185"/>
      <c r="C1134" s="8">
        <v>1262</v>
      </c>
      <c r="D1134" s="11" t="s">
        <v>7868</v>
      </c>
      <c r="E1134" s="11" t="s">
        <v>44</v>
      </c>
      <c r="F1134" s="11" t="s">
        <v>80</v>
      </c>
      <c r="G1134" s="11" t="s">
        <v>88</v>
      </c>
      <c r="H1134" s="11" t="s">
        <v>7900</v>
      </c>
      <c r="I1134" t="s">
        <v>3956</v>
      </c>
      <c r="J1134" s="147" t="s">
        <v>6636</v>
      </c>
      <c r="M1134" s="147" t="s">
        <v>5389</v>
      </c>
      <c r="N1134" s="147" t="s">
        <v>5390</v>
      </c>
      <c r="P1134" s="19" t="s">
        <v>6790</v>
      </c>
      <c r="Q1134" s="19"/>
      <c r="R1134" s="147" t="s">
        <v>6769</v>
      </c>
      <c r="S1134" s="161">
        <v>0</v>
      </c>
      <c r="T1134" s="147" t="s">
        <v>7779</v>
      </c>
      <c r="U1134" s="147" t="s">
        <v>7784</v>
      </c>
      <c r="V1134" t="s">
        <v>262</v>
      </c>
    </row>
    <row r="1135" spans="1:24" x14ac:dyDescent="0.25">
      <c r="A1135" t="s">
        <v>8394</v>
      </c>
      <c r="B1135" s="185"/>
      <c r="C1135" s="8">
        <v>1263</v>
      </c>
      <c r="D1135" s="11" t="s">
        <v>7868</v>
      </c>
      <c r="E1135" s="11" t="s">
        <v>44</v>
      </c>
      <c r="F1135" s="11" t="s">
        <v>80</v>
      </c>
      <c r="G1135" s="11" t="s">
        <v>88</v>
      </c>
      <c r="H1135" s="11" t="s">
        <v>7900</v>
      </c>
      <c r="I1135" t="s">
        <v>3957</v>
      </c>
      <c r="J1135" s="147" t="s">
        <v>6637</v>
      </c>
      <c r="M1135" s="147" t="s">
        <v>5391</v>
      </c>
      <c r="N1135" s="147" t="s">
        <v>5392</v>
      </c>
      <c r="P1135" s="19" t="s">
        <v>6790</v>
      </c>
      <c r="Q1135" s="19"/>
      <c r="R1135" s="147" t="s">
        <v>6769</v>
      </c>
      <c r="S1135" s="161">
        <v>0</v>
      </c>
      <c r="T1135" s="147" t="s">
        <v>7779</v>
      </c>
      <c r="U1135" s="147" t="s">
        <v>7784</v>
      </c>
      <c r="V1135" t="s">
        <v>262</v>
      </c>
    </row>
    <row r="1136" spans="1:24" x14ac:dyDescent="0.25">
      <c r="A1136" t="s">
        <v>8394</v>
      </c>
      <c r="B1136" s="185"/>
      <c r="C1136" s="8">
        <v>1264</v>
      </c>
      <c r="D1136" s="11" t="s">
        <v>7868</v>
      </c>
      <c r="E1136" s="11" t="s">
        <v>44</v>
      </c>
      <c r="F1136" s="11" t="s">
        <v>80</v>
      </c>
      <c r="G1136" s="11" t="s">
        <v>88</v>
      </c>
      <c r="H1136" s="11" t="s">
        <v>7900</v>
      </c>
      <c r="I1136" t="s">
        <v>3958</v>
      </c>
      <c r="J1136" s="147" t="s">
        <v>6711</v>
      </c>
      <c r="M1136" s="147" t="s">
        <v>5393</v>
      </c>
      <c r="N1136" s="147" t="s">
        <v>5394</v>
      </c>
      <c r="P1136" s="19" t="s">
        <v>6790</v>
      </c>
      <c r="Q1136" s="19"/>
      <c r="R1136" s="147" t="s">
        <v>6769</v>
      </c>
      <c r="S1136" s="161">
        <v>0</v>
      </c>
      <c r="T1136" s="147" t="s">
        <v>7779</v>
      </c>
      <c r="U1136" s="147" t="s">
        <v>7784</v>
      </c>
      <c r="V1136" t="s">
        <v>262</v>
      </c>
    </row>
    <row r="1137" spans="1:22" x14ac:dyDescent="0.25">
      <c r="A1137" t="s">
        <v>8394</v>
      </c>
      <c r="B1137" s="185"/>
      <c r="C1137" s="8">
        <v>1265</v>
      </c>
      <c r="D1137" s="11" t="s">
        <v>7868</v>
      </c>
      <c r="E1137" s="11" t="s">
        <v>44</v>
      </c>
      <c r="F1137" s="11" t="s">
        <v>80</v>
      </c>
      <c r="G1137" s="11" t="s">
        <v>88</v>
      </c>
      <c r="H1137" s="11" t="s">
        <v>7900</v>
      </c>
      <c r="I1137" t="s">
        <v>3959</v>
      </c>
      <c r="J1137" s="147" t="s">
        <v>6712</v>
      </c>
      <c r="M1137" s="147" t="s">
        <v>5395</v>
      </c>
      <c r="N1137" s="147" t="s">
        <v>5396</v>
      </c>
      <c r="P1137" s="19" t="s">
        <v>6790</v>
      </c>
      <c r="Q1137" s="19"/>
      <c r="R1137" s="147" t="s">
        <v>6769</v>
      </c>
      <c r="S1137" s="161">
        <v>0</v>
      </c>
      <c r="T1137" s="147" t="s">
        <v>7779</v>
      </c>
      <c r="U1137" s="147" t="s">
        <v>7784</v>
      </c>
      <c r="V1137" t="s">
        <v>262</v>
      </c>
    </row>
    <row r="1138" spans="1:22" x14ac:dyDescent="0.25">
      <c r="A1138" t="s">
        <v>8394</v>
      </c>
      <c r="B1138" s="185"/>
      <c r="C1138" s="8">
        <v>1266</v>
      </c>
      <c r="D1138" s="11" t="s">
        <v>7868</v>
      </c>
      <c r="E1138" s="11" t="s">
        <v>44</v>
      </c>
      <c r="F1138" s="11" t="s">
        <v>80</v>
      </c>
      <c r="G1138" s="11" t="s">
        <v>88</v>
      </c>
      <c r="H1138" s="11" t="s">
        <v>7900</v>
      </c>
      <c r="I1138" t="s">
        <v>3960</v>
      </c>
      <c r="J1138" s="147" t="s">
        <v>6715</v>
      </c>
      <c r="M1138" s="147" t="s">
        <v>5397</v>
      </c>
      <c r="N1138" s="147" t="s">
        <v>5398</v>
      </c>
      <c r="P1138" s="19" t="s">
        <v>6790</v>
      </c>
      <c r="Q1138" s="19"/>
      <c r="R1138" s="147" t="s">
        <v>6769</v>
      </c>
      <c r="S1138" s="161">
        <v>0</v>
      </c>
      <c r="T1138" s="147" t="s">
        <v>7779</v>
      </c>
      <c r="U1138" s="147" t="s">
        <v>7784</v>
      </c>
      <c r="V1138" t="s">
        <v>262</v>
      </c>
    </row>
    <row r="1139" spans="1:22" x14ac:dyDescent="0.25">
      <c r="A1139" t="s">
        <v>8394</v>
      </c>
      <c r="B1139" s="185"/>
      <c r="C1139" s="8">
        <v>1267</v>
      </c>
      <c r="D1139" s="11" t="s">
        <v>7868</v>
      </c>
      <c r="E1139" s="11" t="s">
        <v>44</v>
      </c>
      <c r="F1139" s="11" t="s">
        <v>80</v>
      </c>
      <c r="G1139" s="11" t="s">
        <v>88</v>
      </c>
      <c r="H1139" s="11" t="s">
        <v>7900</v>
      </c>
      <c r="I1139" t="s">
        <v>3961</v>
      </c>
      <c r="J1139" s="147" t="s">
        <v>6706</v>
      </c>
      <c r="M1139" s="147" t="s">
        <v>5399</v>
      </c>
      <c r="N1139" s="147" t="s">
        <v>5400</v>
      </c>
      <c r="P1139" s="19" t="s">
        <v>6790</v>
      </c>
      <c r="Q1139" s="19"/>
      <c r="R1139" s="147" t="s">
        <v>6769</v>
      </c>
      <c r="S1139" s="161">
        <v>0</v>
      </c>
      <c r="T1139" s="147" t="s">
        <v>7779</v>
      </c>
      <c r="U1139" s="147" t="s">
        <v>7784</v>
      </c>
      <c r="V1139" t="s">
        <v>262</v>
      </c>
    </row>
    <row r="1140" spans="1:22" x14ac:dyDescent="0.25">
      <c r="A1140" t="s">
        <v>8394</v>
      </c>
      <c r="B1140" s="185"/>
      <c r="C1140" s="8">
        <v>1268</v>
      </c>
      <c r="D1140" s="11" t="s">
        <v>7868</v>
      </c>
      <c r="E1140" s="11" t="s">
        <v>44</v>
      </c>
      <c r="F1140" s="11" t="s">
        <v>80</v>
      </c>
      <c r="G1140" s="11" t="s">
        <v>88</v>
      </c>
      <c r="H1140" s="11" t="s">
        <v>7900</v>
      </c>
      <c r="I1140" t="s">
        <v>3962</v>
      </c>
      <c r="J1140" s="147" t="s">
        <v>6713</v>
      </c>
      <c r="M1140" s="147" t="s">
        <v>5401</v>
      </c>
      <c r="N1140" s="147" t="s">
        <v>5402</v>
      </c>
      <c r="P1140" s="19" t="s">
        <v>6790</v>
      </c>
      <c r="Q1140" s="19"/>
      <c r="R1140" s="147" t="s">
        <v>6769</v>
      </c>
      <c r="S1140" s="161">
        <v>0</v>
      </c>
      <c r="T1140" s="147" t="s">
        <v>7779</v>
      </c>
      <c r="U1140" s="147" t="s">
        <v>7784</v>
      </c>
      <c r="V1140" t="s">
        <v>262</v>
      </c>
    </row>
    <row r="1141" spans="1:22" x14ac:dyDescent="0.25">
      <c r="A1141" t="s">
        <v>8394</v>
      </c>
      <c r="B1141" s="185"/>
      <c r="C1141" s="8">
        <v>1269</v>
      </c>
      <c r="D1141" s="11" t="s">
        <v>7868</v>
      </c>
      <c r="E1141" s="11" t="s">
        <v>44</v>
      </c>
      <c r="F1141" s="11" t="s">
        <v>80</v>
      </c>
      <c r="G1141" s="11" t="s">
        <v>88</v>
      </c>
      <c r="H1141" s="11" t="s">
        <v>7900</v>
      </c>
      <c r="I1141" t="s">
        <v>3963</v>
      </c>
      <c r="J1141" s="147" t="s">
        <v>6716</v>
      </c>
      <c r="M1141" s="147" t="s">
        <v>5403</v>
      </c>
      <c r="N1141" s="147" t="s">
        <v>5404</v>
      </c>
      <c r="P1141" s="19" t="s">
        <v>6790</v>
      </c>
      <c r="Q1141" s="19"/>
      <c r="R1141" s="147" t="s">
        <v>6769</v>
      </c>
      <c r="S1141" s="161">
        <v>0</v>
      </c>
      <c r="T1141" s="147" t="s">
        <v>7779</v>
      </c>
      <c r="U1141" s="147" t="s">
        <v>7784</v>
      </c>
      <c r="V1141" t="s">
        <v>262</v>
      </c>
    </row>
    <row r="1142" spans="1:22" x14ac:dyDescent="0.25">
      <c r="A1142" t="s">
        <v>8394</v>
      </c>
      <c r="B1142" s="185"/>
      <c r="C1142" s="8">
        <v>1270</v>
      </c>
      <c r="D1142" s="11" t="s">
        <v>7868</v>
      </c>
      <c r="E1142" s="11" t="s">
        <v>44</v>
      </c>
      <c r="F1142" s="11" t="s">
        <v>80</v>
      </c>
      <c r="G1142" s="11" t="s">
        <v>88</v>
      </c>
      <c r="H1142" s="11" t="s">
        <v>7900</v>
      </c>
      <c r="I1142" t="s">
        <v>3964</v>
      </c>
      <c r="J1142" s="147" t="s">
        <v>6735</v>
      </c>
      <c r="M1142" s="147" t="s">
        <v>5405</v>
      </c>
      <c r="N1142" s="147" t="s">
        <v>5406</v>
      </c>
      <c r="P1142" s="19" t="s">
        <v>6790</v>
      </c>
      <c r="Q1142" s="19"/>
      <c r="R1142" s="147" t="s">
        <v>6769</v>
      </c>
      <c r="S1142" s="161">
        <v>0</v>
      </c>
      <c r="T1142" s="147" t="s">
        <v>7779</v>
      </c>
      <c r="U1142" s="147" t="s">
        <v>7784</v>
      </c>
      <c r="V1142" t="s">
        <v>262</v>
      </c>
    </row>
    <row r="1143" spans="1:22" x14ac:dyDescent="0.25">
      <c r="A1143" t="s">
        <v>8394</v>
      </c>
      <c r="B1143" s="185"/>
      <c r="C1143" s="8">
        <v>1271</v>
      </c>
      <c r="D1143" s="11" t="s">
        <v>7868</v>
      </c>
      <c r="E1143" s="11" t="s">
        <v>44</v>
      </c>
      <c r="F1143" s="11" t="s">
        <v>80</v>
      </c>
      <c r="G1143" s="11" t="s">
        <v>88</v>
      </c>
      <c r="H1143" s="11" t="s">
        <v>7900</v>
      </c>
      <c r="I1143" t="s">
        <v>3965</v>
      </c>
      <c r="J1143" s="147" t="s">
        <v>6707</v>
      </c>
      <c r="M1143" s="147" t="s">
        <v>5407</v>
      </c>
      <c r="N1143" s="147" t="s">
        <v>5408</v>
      </c>
      <c r="P1143" s="19" t="s">
        <v>6790</v>
      </c>
      <c r="Q1143" s="19"/>
      <c r="R1143" s="147" t="s">
        <v>6769</v>
      </c>
      <c r="S1143" s="161">
        <v>0</v>
      </c>
      <c r="T1143" s="147" t="s">
        <v>7779</v>
      </c>
      <c r="U1143" s="147" t="s">
        <v>7784</v>
      </c>
      <c r="V1143" t="s">
        <v>262</v>
      </c>
    </row>
    <row r="1144" spans="1:22" x14ac:dyDescent="0.25">
      <c r="A1144" t="s">
        <v>8394</v>
      </c>
      <c r="B1144" s="185"/>
      <c r="C1144" s="8">
        <v>1272</v>
      </c>
      <c r="D1144" s="11" t="s">
        <v>7868</v>
      </c>
      <c r="E1144" s="11" t="s">
        <v>44</v>
      </c>
      <c r="F1144" s="11" t="s">
        <v>80</v>
      </c>
      <c r="G1144" s="11" t="s">
        <v>88</v>
      </c>
      <c r="H1144" s="11" t="s">
        <v>7900</v>
      </c>
      <c r="I1144" t="s">
        <v>3966</v>
      </c>
      <c r="J1144" s="147" t="s">
        <v>6705</v>
      </c>
      <c r="M1144" s="147" t="s">
        <v>5409</v>
      </c>
      <c r="N1144" s="147" t="s">
        <v>5410</v>
      </c>
      <c r="P1144" s="19" t="s">
        <v>6790</v>
      </c>
      <c r="Q1144" s="19"/>
      <c r="R1144" s="147" t="s">
        <v>6769</v>
      </c>
      <c r="S1144" s="161">
        <v>0</v>
      </c>
      <c r="T1144" s="147" t="s">
        <v>7779</v>
      </c>
      <c r="U1144" s="147" t="s">
        <v>7784</v>
      </c>
      <c r="V1144" t="s">
        <v>262</v>
      </c>
    </row>
    <row r="1145" spans="1:22" x14ac:dyDescent="0.25">
      <c r="A1145" t="s">
        <v>8394</v>
      </c>
      <c r="B1145" s="185"/>
      <c r="C1145" s="8">
        <v>1273</v>
      </c>
      <c r="D1145" s="11" t="s">
        <v>7868</v>
      </c>
      <c r="E1145" s="11" t="s">
        <v>44</v>
      </c>
      <c r="F1145" s="11" t="s">
        <v>80</v>
      </c>
      <c r="G1145" s="11" t="s">
        <v>88</v>
      </c>
      <c r="H1145" s="11" t="s">
        <v>7900</v>
      </c>
      <c r="I1145" t="s">
        <v>3967</v>
      </c>
      <c r="J1145" s="147" t="s">
        <v>6714</v>
      </c>
      <c r="M1145" s="147" t="s">
        <v>5411</v>
      </c>
      <c r="N1145" s="147" t="s">
        <v>5412</v>
      </c>
      <c r="P1145" s="19" t="s">
        <v>6790</v>
      </c>
      <c r="Q1145" s="19"/>
      <c r="R1145" s="147" t="s">
        <v>6769</v>
      </c>
      <c r="S1145" s="161">
        <v>0</v>
      </c>
      <c r="T1145" s="147" t="s">
        <v>7779</v>
      </c>
      <c r="U1145" s="147" t="s">
        <v>7784</v>
      </c>
      <c r="V1145" t="s">
        <v>262</v>
      </c>
    </row>
    <row r="1146" spans="1:22" x14ac:dyDescent="0.25">
      <c r="A1146" t="s">
        <v>8394</v>
      </c>
      <c r="B1146" s="185"/>
      <c r="C1146" s="8">
        <v>1274</v>
      </c>
      <c r="D1146" s="11" t="s">
        <v>7868</v>
      </c>
      <c r="E1146" s="11" t="s">
        <v>44</v>
      </c>
      <c r="F1146" s="11" t="s">
        <v>80</v>
      </c>
      <c r="G1146" s="11" t="s">
        <v>88</v>
      </c>
      <c r="H1146" s="11" t="s">
        <v>7900</v>
      </c>
      <c r="I1146" t="s">
        <v>3968</v>
      </c>
      <c r="J1146" s="147" t="s">
        <v>6708</v>
      </c>
      <c r="M1146" s="147" t="s">
        <v>5413</v>
      </c>
      <c r="N1146" s="147" t="s">
        <v>5414</v>
      </c>
      <c r="P1146" s="19" t="s">
        <v>6790</v>
      </c>
      <c r="Q1146" s="19"/>
      <c r="R1146" s="147" t="s">
        <v>6769</v>
      </c>
      <c r="S1146" s="161">
        <v>0</v>
      </c>
      <c r="T1146" s="147" t="s">
        <v>7779</v>
      </c>
      <c r="U1146" s="147" t="s">
        <v>7784</v>
      </c>
      <c r="V1146" t="s">
        <v>262</v>
      </c>
    </row>
    <row r="1147" spans="1:22" x14ac:dyDescent="0.25">
      <c r="A1147" t="s">
        <v>8394</v>
      </c>
      <c r="B1147" s="185"/>
      <c r="C1147" s="8">
        <v>1275</v>
      </c>
      <c r="D1147" s="11" t="s">
        <v>7868</v>
      </c>
      <c r="E1147" s="11" t="s">
        <v>44</v>
      </c>
      <c r="F1147" s="11" t="s">
        <v>80</v>
      </c>
      <c r="G1147" s="11" t="s">
        <v>88</v>
      </c>
      <c r="H1147" s="11" t="s">
        <v>7900</v>
      </c>
      <c r="I1147" t="s">
        <v>3969</v>
      </c>
      <c r="J1147" s="147" t="s">
        <v>6283</v>
      </c>
      <c r="M1147" s="147" t="s">
        <v>5415</v>
      </c>
      <c r="N1147" s="147" t="s">
        <v>5416</v>
      </c>
      <c r="P1147" s="19" t="s">
        <v>6790</v>
      </c>
      <c r="Q1147" s="19"/>
      <c r="R1147" s="147" t="s">
        <v>6769</v>
      </c>
      <c r="S1147" s="161">
        <v>0</v>
      </c>
      <c r="T1147" s="147" t="s">
        <v>7779</v>
      </c>
      <c r="U1147" s="147" t="s">
        <v>7784</v>
      </c>
      <c r="V1147" t="s">
        <v>262</v>
      </c>
    </row>
    <row r="1148" spans="1:22" x14ac:dyDescent="0.25">
      <c r="A1148" t="s">
        <v>8394</v>
      </c>
      <c r="B1148" s="185"/>
      <c r="C1148" s="8">
        <v>1276</v>
      </c>
      <c r="D1148" s="11" t="s">
        <v>7868</v>
      </c>
      <c r="E1148" s="11" t="s">
        <v>44</v>
      </c>
      <c r="F1148" s="11" t="s">
        <v>80</v>
      </c>
      <c r="G1148" s="11" t="s">
        <v>88</v>
      </c>
      <c r="H1148" s="11" t="s">
        <v>7900</v>
      </c>
      <c r="I1148" t="s">
        <v>3970</v>
      </c>
      <c r="J1148" s="147" t="s">
        <v>6282</v>
      </c>
      <c r="M1148" s="147" t="s">
        <v>5417</v>
      </c>
      <c r="N1148" s="147" t="s">
        <v>5418</v>
      </c>
      <c r="P1148" s="19" t="s">
        <v>6790</v>
      </c>
      <c r="Q1148" s="19"/>
      <c r="R1148" s="147" t="s">
        <v>6769</v>
      </c>
      <c r="S1148" s="161">
        <v>0</v>
      </c>
      <c r="T1148" s="147" t="s">
        <v>7779</v>
      </c>
      <c r="U1148" s="147" t="s">
        <v>7784</v>
      </c>
      <c r="V1148" t="s">
        <v>262</v>
      </c>
    </row>
    <row r="1149" spans="1:22" x14ac:dyDescent="0.25">
      <c r="A1149" t="s">
        <v>8394</v>
      </c>
      <c r="B1149" s="185"/>
      <c r="C1149" s="8">
        <v>1277</v>
      </c>
      <c r="D1149" s="11" t="s">
        <v>7868</v>
      </c>
      <c r="E1149" s="11" t="s">
        <v>44</v>
      </c>
      <c r="F1149" s="11" t="s">
        <v>80</v>
      </c>
      <c r="G1149" s="11" t="s">
        <v>88</v>
      </c>
      <c r="H1149" s="11" t="s">
        <v>7900</v>
      </c>
      <c r="I1149" t="s">
        <v>3971</v>
      </c>
      <c r="J1149" s="147" t="s">
        <v>6639</v>
      </c>
      <c r="M1149" s="147" t="s">
        <v>5419</v>
      </c>
      <c r="N1149" s="147" t="s">
        <v>5420</v>
      </c>
      <c r="P1149" s="19" t="s">
        <v>6790</v>
      </c>
      <c r="Q1149" s="19"/>
      <c r="R1149" s="147" t="s">
        <v>6769</v>
      </c>
      <c r="S1149" s="161">
        <v>0</v>
      </c>
      <c r="T1149" s="147" t="s">
        <v>7779</v>
      </c>
      <c r="U1149" s="147" t="s">
        <v>7784</v>
      </c>
      <c r="V1149" t="s">
        <v>262</v>
      </c>
    </row>
    <row r="1150" spans="1:22" x14ac:dyDescent="0.25">
      <c r="A1150" t="s">
        <v>8394</v>
      </c>
      <c r="B1150" s="185"/>
      <c r="C1150" s="8">
        <v>1278</v>
      </c>
      <c r="D1150" s="11" t="s">
        <v>7868</v>
      </c>
      <c r="E1150" s="11" t="s">
        <v>44</v>
      </c>
      <c r="F1150" s="11" t="s">
        <v>80</v>
      </c>
      <c r="G1150" s="11" t="s">
        <v>88</v>
      </c>
      <c r="H1150" s="11" t="s">
        <v>7900</v>
      </c>
      <c r="I1150" t="s">
        <v>3972</v>
      </c>
      <c r="J1150" s="147" t="s">
        <v>6638</v>
      </c>
      <c r="M1150" s="147" t="s">
        <v>5421</v>
      </c>
      <c r="N1150" s="147" t="s">
        <v>5422</v>
      </c>
      <c r="P1150" s="19" t="s">
        <v>6790</v>
      </c>
      <c r="Q1150" s="19"/>
      <c r="R1150" s="147" t="s">
        <v>6769</v>
      </c>
      <c r="S1150" s="161">
        <v>0</v>
      </c>
      <c r="T1150" s="147" t="s">
        <v>7779</v>
      </c>
      <c r="U1150" s="147" t="s">
        <v>7784</v>
      </c>
      <c r="V1150" t="s">
        <v>262</v>
      </c>
    </row>
    <row r="1151" spans="1:22" x14ac:dyDescent="0.25">
      <c r="A1151" t="s">
        <v>8394</v>
      </c>
      <c r="B1151" s="185"/>
      <c r="C1151" s="8">
        <v>1279</v>
      </c>
      <c r="D1151" s="11" t="s">
        <v>7868</v>
      </c>
      <c r="E1151" s="11" t="s">
        <v>44</v>
      </c>
      <c r="F1151" s="11" t="s">
        <v>80</v>
      </c>
      <c r="G1151" s="11" t="s">
        <v>88</v>
      </c>
      <c r="H1151" s="11" t="s">
        <v>7900</v>
      </c>
      <c r="I1151" t="s">
        <v>3973</v>
      </c>
      <c r="J1151" s="147" t="s">
        <v>6709</v>
      </c>
      <c r="M1151" s="147" t="s">
        <v>5423</v>
      </c>
      <c r="N1151" s="147" t="s">
        <v>5424</v>
      </c>
      <c r="P1151" s="19" t="s">
        <v>6790</v>
      </c>
      <c r="Q1151" s="19"/>
      <c r="R1151" s="147" t="s">
        <v>6769</v>
      </c>
      <c r="S1151" s="161">
        <v>0</v>
      </c>
      <c r="T1151" s="147" t="s">
        <v>7779</v>
      </c>
      <c r="U1151" s="147" t="s">
        <v>7784</v>
      </c>
      <c r="V1151" t="s">
        <v>262</v>
      </c>
    </row>
    <row r="1152" spans="1:22" x14ac:dyDescent="0.25">
      <c r="A1152" t="s">
        <v>8394</v>
      </c>
      <c r="B1152" s="185"/>
      <c r="C1152" s="8">
        <v>1280</v>
      </c>
      <c r="D1152" s="11" t="s">
        <v>7868</v>
      </c>
      <c r="E1152" s="11" t="s">
        <v>44</v>
      </c>
      <c r="F1152" s="11" t="s">
        <v>80</v>
      </c>
      <c r="G1152" s="11" t="s">
        <v>88</v>
      </c>
      <c r="H1152" s="11" t="s">
        <v>7900</v>
      </c>
      <c r="I1152" t="s">
        <v>3974</v>
      </c>
      <c r="J1152" s="147" t="s">
        <v>6641</v>
      </c>
      <c r="M1152" s="147" t="s">
        <v>5425</v>
      </c>
      <c r="N1152" s="147" t="s">
        <v>5426</v>
      </c>
      <c r="P1152" s="19" t="s">
        <v>6790</v>
      </c>
      <c r="Q1152" s="19"/>
      <c r="R1152" s="147" t="s">
        <v>6769</v>
      </c>
      <c r="S1152" s="161">
        <v>0</v>
      </c>
      <c r="T1152" s="147" t="s">
        <v>7779</v>
      </c>
      <c r="U1152" s="147" t="s">
        <v>7784</v>
      </c>
      <c r="V1152" t="s">
        <v>262</v>
      </c>
    </row>
    <row r="1153" spans="1:22" x14ac:dyDescent="0.25">
      <c r="A1153" t="s">
        <v>8394</v>
      </c>
      <c r="B1153" s="185"/>
      <c r="C1153" s="8">
        <v>1281</v>
      </c>
      <c r="D1153" s="11" t="s">
        <v>7868</v>
      </c>
      <c r="E1153" s="11" t="s">
        <v>44</v>
      </c>
      <c r="F1153" s="11" t="s">
        <v>80</v>
      </c>
      <c r="G1153" s="11" t="s">
        <v>88</v>
      </c>
      <c r="H1153" s="11" t="s">
        <v>7900</v>
      </c>
      <c r="I1153" t="s">
        <v>3975</v>
      </c>
      <c r="J1153" s="147" t="s">
        <v>6640</v>
      </c>
      <c r="M1153" s="147" t="s">
        <v>5427</v>
      </c>
      <c r="N1153" s="147" t="s">
        <v>5428</v>
      </c>
      <c r="P1153" s="19" t="s">
        <v>6790</v>
      </c>
      <c r="Q1153" s="19"/>
      <c r="R1153" s="147" t="s">
        <v>6769</v>
      </c>
      <c r="S1153" s="161">
        <v>0</v>
      </c>
      <c r="T1153" s="147" t="s">
        <v>7779</v>
      </c>
      <c r="U1153" s="147" t="s">
        <v>7784</v>
      </c>
      <c r="V1153" t="s">
        <v>262</v>
      </c>
    </row>
    <row r="1154" spans="1:22" x14ac:dyDescent="0.25">
      <c r="A1154" t="s">
        <v>8394</v>
      </c>
      <c r="B1154" s="185"/>
      <c r="C1154" s="8">
        <v>1282</v>
      </c>
      <c r="D1154" s="11" t="s">
        <v>7868</v>
      </c>
      <c r="E1154" s="11" t="s">
        <v>44</v>
      </c>
      <c r="F1154" s="11" t="s">
        <v>80</v>
      </c>
      <c r="G1154" s="11" t="s">
        <v>88</v>
      </c>
      <c r="H1154" s="11" t="s">
        <v>7900</v>
      </c>
      <c r="I1154" t="s">
        <v>3976</v>
      </c>
      <c r="J1154" s="147" t="s">
        <v>6682</v>
      </c>
      <c r="M1154" s="147" t="s">
        <v>5429</v>
      </c>
      <c r="N1154" s="147" t="s">
        <v>5430</v>
      </c>
      <c r="P1154" s="19" t="s">
        <v>6790</v>
      </c>
      <c r="Q1154" s="19"/>
      <c r="R1154" s="147" t="s">
        <v>6769</v>
      </c>
      <c r="S1154" s="161">
        <v>0</v>
      </c>
      <c r="T1154" s="147" t="s">
        <v>7779</v>
      </c>
      <c r="U1154" s="147" t="s">
        <v>7784</v>
      </c>
      <c r="V1154" t="s">
        <v>262</v>
      </c>
    </row>
    <row r="1155" spans="1:22" ht="14.25" customHeight="1" x14ac:dyDescent="0.25">
      <c r="A1155" t="s">
        <v>8394</v>
      </c>
      <c r="B1155" s="185"/>
      <c r="C1155" s="8">
        <v>1283</v>
      </c>
      <c r="D1155" s="11" t="s">
        <v>7868</v>
      </c>
      <c r="E1155" s="11" t="s">
        <v>44</v>
      </c>
      <c r="F1155" s="11" t="s">
        <v>80</v>
      </c>
      <c r="G1155" s="11" t="s">
        <v>88</v>
      </c>
      <c r="H1155" s="11" t="s">
        <v>7900</v>
      </c>
      <c r="I1155" t="s">
        <v>3977</v>
      </c>
      <c r="J1155" s="147" t="s">
        <v>6687</v>
      </c>
      <c r="M1155" s="147" t="s">
        <v>5431</v>
      </c>
      <c r="N1155" s="147" t="s">
        <v>5432</v>
      </c>
      <c r="P1155" s="19" t="s">
        <v>6790</v>
      </c>
      <c r="Q1155" s="19"/>
      <c r="R1155" s="147" t="s">
        <v>6769</v>
      </c>
      <c r="S1155" s="161">
        <v>0</v>
      </c>
      <c r="T1155" s="147" t="s">
        <v>7779</v>
      </c>
      <c r="U1155" s="147" t="s">
        <v>7784</v>
      </c>
      <c r="V1155" t="s">
        <v>262</v>
      </c>
    </row>
    <row r="1156" spans="1:22" x14ac:dyDescent="0.25">
      <c r="A1156" t="s">
        <v>8394</v>
      </c>
      <c r="B1156" s="185"/>
      <c r="C1156" s="8">
        <v>1284</v>
      </c>
      <c r="D1156" s="11" t="s">
        <v>7868</v>
      </c>
      <c r="E1156" s="11" t="s">
        <v>44</v>
      </c>
      <c r="F1156" s="11" t="s">
        <v>80</v>
      </c>
      <c r="G1156" s="11" t="s">
        <v>88</v>
      </c>
      <c r="H1156" s="11" t="s">
        <v>7900</v>
      </c>
      <c r="I1156" t="s">
        <v>3978</v>
      </c>
      <c r="J1156" s="147" t="s">
        <v>6685</v>
      </c>
      <c r="M1156" s="147" t="s">
        <v>5433</v>
      </c>
      <c r="N1156" s="147" t="s">
        <v>5434</v>
      </c>
      <c r="P1156" s="19" t="s">
        <v>6790</v>
      </c>
      <c r="Q1156" s="19"/>
      <c r="R1156" s="147" t="s">
        <v>6769</v>
      </c>
      <c r="S1156" s="161">
        <v>0</v>
      </c>
      <c r="T1156" s="147" t="s">
        <v>7779</v>
      </c>
      <c r="U1156" s="147" t="s">
        <v>7784</v>
      </c>
      <c r="V1156" t="s">
        <v>262</v>
      </c>
    </row>
    <row r="1157" spans="1:22" x14ac:dyDescent="0.25">
      <c r="A1157" t="s">
        <v>8394</v>
      </c>
      <c r="B1157" s="185"/>
      <c r="C1157" s="8">
        <v>1285</v>
      </c>
      <c r="D1157" s="11" t="s">
        <v>7868</v>
      </c>
      <c r="E1157" s="11" t="s">
        <v>44</v>
      </c>
      <c r="F1157" s="11" t="s">
        <v>80</v>
      </c>
      <c r="G1157" s="11" t="s">
        <v>88</v>
      </c>
      <c r="H1157" s="11" t="s">
        <v>7900</v>
      </c>
      <c r="I1157" t="s">
        <v>3979</v>
      </c>
      <c r="J1157" s="147" t="s">
        <v>6689</v>
      </c>
      <c r="M1157" s="147" t="s">
        <v>5435</v>
      </c>
      <c r="N1157" s="147" t="s">
        <v>5436</v>
      </c>
      <c r="P1157" s="19" t="s">
        <v>6790</v>
      </c>
      <c r="Q1157" s="19"/>
      <c r="R1157" s="147" t="s">
        <v>6769</v>
      </c>
      <c r="S1157" s="161">
        <v>0</v>
      </c>
      <c r="T1157" s="147" t="s">
        <v>7779</v>
      </c>
      <c r="U1157" s="147" t="s">
        <v>7784</v>
      </c>
      <c r="V1157" t="s">
        <v>262</v>
      </c>
    </row>
    <row r="1158" spans="1:22" x14ac:dyDescent="0.25">
      <c r="A1158" t="s">
        <v>8394</v>
      </c>
      <c r="B1158" s="185"/>
      <c r="C1158" s="8">
        <v>1286</v>
      </c>
      <c r="D1158" s="11" t="s">
        <v>7868</v>
      </c>
      <c r="E1158" s="11" t="s">
        <v>44</v>
      </c>
      <c r="F1158" s="11" t="s">
        <v>80</v>
      </c>
      <c r="G1158" s="11" t="s">
        <v>88</v>
      </c>
      <c r="H1158" s="11" t="s">
        <v>7900</v>
      </c>
      <c r="I1158" t="s">
        <v>3980</v>
      </c>
      <c r="J1158" s="147" t="s">
        <v>6726</v>
      </c>
      <c r="M1158" s="147" t="s">
        <v>5437</v>
      </c>
      <c r="N1158" s="147" t="s">
        <v>5438</v>
      </c>
      <c r="P1158" s="19" t="s">
        <v>6790</v>
      </c>
      <c r="Q1158" s="19"/>
      <c r="R1158" s="147" t="s">
        <v>6769</v>
      </c>
      <c r="S1158" s="161">
        <v>0</v>
      </c>
      <c r="T1158" s="147" t="s">
        <v>7779</v>
      </c>
      <c r="U1158" s="147" t="s">
        <v>7784</v>
      </c>
      <c r="V1158" t="s">
        <v>5693</v>
      </c>
    </row>
    <row r="1159" spans="1:22" x14ac:dyDescent="0.25">
      <c r="A1159" t="s">
        <v>8394</v>
      </c>
      <c r="B1159" s="185"/>
      <c r="C1159" s="8">
        <v>1287</v>
      </c>
      <c r="D1159" s="11" t="s">
        <v>7868</v>
      </c>
      <c r="E1159" s="11" t="s">
        <v>44</v>
      </c>
      <c r="F1159" s="11" t="s">
        <v>80</v>
      </c>
      <c r="G1159" s="11" t="s">
        <v>88</v>
      </c>
      <c r="H1159" s="11" t="s">
        <v>7900</v>
      </c>
      <c r="I1159" t="s">
        <v>3981</v>
      </c>
      <c r="J1159" s="147" t="s">
        <v>6727</v>
      </c>
      <c r="M1159" s="147" t="s">
        <v>5439</v>
      </c>
      <c r="N1159" s="147" t="s">
        <v>5440</v>
      </c>
      <c r="P1159" s="19" t="s">
        <v>6790</v>
      </c>
      <c r="Q1159" s="19"/>
      <c r="R1159" s="147" t="s">
        <v>6769</v>
      </c>
      <c r="S1159" s="161">
        <v>0</v>
      </c>
      <c r="T1159" s="147" t="s">
        <v>7779</v>
      </c>
      <c r="U1159" s="147" t="s">
        <v>7784</v>
      </c>
      <c r="V1159" t="s">
        <v>5693</v>
      </c>
    </row>
    <row r="1160" spans="1:22" x14ac:dyDescent="0.25">
      <c r="A1160" t="s">
        <v>8394</v>
      </c>
      <c r="B1160" s="185"/>
      <c r="C1160" s="8">
        <v>1288</v>
      </c>
      <c r="D1160" s="11" t="s">
        <v>7868</v>
      </c>
      <c r="E1160" s="11" t="s">
        <v>44</v>
      </c>
      <c r="F1160" s="11" t="s">
        <v>80</v>
      </c>
      <c r="G1160" s="11" t="s">
        <v>88</v>
      </c>
      <c r="H1160" s="11" t="s">
        <v>7900</v>
      </c>
      <c r="I1160" t="s">
        <v>3982</v>
      </c>
      <c r="J1160" s="147" t="s">
        <v>6728</v>
      </c>
      <c r="M1160" s="147" t="s">
        <v>5441</v>
      </c>
      <c r="N1160" s="147" t="s">
        <v>5442</v>
      </c>
      <c r="P1160" s="19" t="s">
        <v>6790</v>
      </c>
      <c r="Q1160" s="19"/>
      <c r="R1160" s="147" t="s">
        <v>6769</v>
      </c>
      <c r="S1160" s="161">
        <v>0</v>
      </c>
      <c r="T1160" s="147" t="s">
        <v>7779</v>
      </c>
      <c r="U1160" s="147" t="s">
        <v>7784</v>
      </c>
      <c r="V1160" t="s">
        <v>5693</v>
      </c>
    </row>
    <row r="1161" spans="1:22" x14ac:dyDescent="0.25">
      <c r="A1161" t="s">
        <v>8394</v>
      </c>
      <c r="B1161" s="185"/>
      <c r="C1161" s="8">
        <v>1289</v>
      </c>
      <c r="D1161" s="11" t="s">
        <v>7868</v>
      </c>
      <c r="E1161" s="11" t="s">
        <v>44</v>
      </c>
      <c r="F1161" s="11" t="s">
        <v>80</v>
      </c>
      <c r="G1161" s="11" t="s">
        <v>88</v>
      </c>
      <c r="H1161" s="11" t="s">
        <v>7900</v>
      </c>
      <c r="I1161" t="s">
        <v>3983</v>
      </c>
      <c r="J1161" s="147" t="s">
        <v>6729</v>
      </c>
      <c r="M1161" s="147" t="s">
        <v>5443</v>
      </c>
      <c r="N1161" s="147" t="s">
        <v>5444</v>
      </c>
      <c r="P1161" s="19" t="s">
        <v>6790</v>
      </c>
      <c r="Q1161" s="19"/>
      <c r="R1161" s="147" t="s">
        <v>6769</v>
      </c>
      <c r="S1161" s="161">
        <v>0</v>
      </c>
      <c r="T1161" s="147" t="s">
        <v>7779</v>
      </c>
      <c r="U1161" s="147" t="s">
        <v>7784</v>
      </c>
      <c r="V1161" t="s">
        <v>5693</v>
      </c>
    </row>
    <row r="1162" spans="1:22" x14ac:dyDescent="0.25">
      <c r="A1162" t="s">
        <v>8394</v>
      </c>
      <c r="B1162" s="185"/>
      <c r="C1162" s="8">
        <v>1290</v>
      </c>
      <c r="D1162" s="11" t="s">
        <v>7868</v>
      </c>
      <c r="E1162" s="11" t="s">
        <v>44</v>
      </c>
      <c r="F1162" s="11" t="s">
        <v>80</v>
      </c>
      <c r="G1162" s="11" t="s">
        <v>88</v>
      </c>
      <c r="H1162" s="11" t="s">
        <v>7900</v>
      </c>
      <c r="I1162" t="s">
        <v>3984</v>
      </c>
      <c r="J1162" s="147" t="s">
        <v>6731</v>
      </c>
      <c r="M1162" s="147" t="s">
        <v>5445</v>
      </c>
      <c r="N1162" s="147" t="s">
        <v>5446</v>
      </c>
      <c r="P1162" s="19" t="s">
        <v>6790</v>
      </c>
      <c r="Q1162" s="19"/>
      <c r="R1162" s="147" t="s">
        <v>6769</v>
      </c>
      <c r="S1162" s="161">
        <v>0</v>
      </c>
      <c r="T1162" s="147" t="s">
        <v>7779</v>
      </c>
      <c r="U1162" s="147" t="s">
        <v>7784</v>
      </c>
      <c r="V1162" t="s">
        <v>5693</v>
      </c>
    </row>
    <row r="1163" spans="1:22" x14ac:dyDescent="0.25">
      <c r="A1163" t="s">
        <v>8394</v>
      </c>
      <c r="B1163" s="185"/>
      <c r="C1163" s="8">
        <v>1291</v>
      </c>
      <c r="D1163" s="11" t="s">
        <v>7868</v>
      </c>
      <c r="E1163" s="11" t="s">
        <v>44</v>
      </c>
      <c r="F1163" s="11" t="s">
        <v>80</v>
      </c>
      <c r="G1163" s="11" t="s">
        <v>88</v>
      </c>
      <c r="H1163" s="11" t="s">
        <v>7900</v>
      </c>
      <c r="I1163" t="s">
        <v>3985</v>
      </c>
      <c r="J1163" s="147" t="s">
        <v>6732</v>
      </c>
      <c r="M1163" s="147" t="s">
        <v>5447</v>
      </c>
      <c r="N1163" s="147" t="s">
        <v>5448</v>
      </c>
      <c r="P1163" s="19" t="s">
        <v>6790</v>
      </c>
      <c r="Q1163" s="19"/>
      <c r="R1163" s="147" t="s">
        <v>6769</v>
      </c>
      <c r="S1163" s="161">
        <v>0</v>
      </c>
      <c r="T1163" s="147" t="s">
        <v>7779</v>
      </c>
      <c r="U1163" s="147" t="s">
        <v>7784</v>
      </c>
      <c r="V1163" t="s">
        <v>5693</v>
      </c>
    </row>
    <row r="1164" spans="1:22" x14ac:dyDescent="0.25">
      <c r="A1164" t="s">
        <v>8394</v>
      </c>
      <c r="B1164" s="185"/>
      <c r="C1164" s="8">
        <v>1292</v>
      </c>
      <c r="D1164" s="11" t="s">
        <v>7868</v>
      </c>
      <c r="E1164" s="11" t="s">
        <v>44</v>
      </c>
      <c r="F1164" s="11" t="s">
        <v>80</v>
      </c>
      <c r="G1164" s="11" t="s">
        <v>88</v>
      </c>
      <c r="H1164" s="11" t="s">
        <v>7900</v>
      </c>
      <c r="I1164" t="s">
        <v>3986</v>
      </c>
      <c r="J1164" s="147" t="s">
        <v>6730</v>
      </c>
      <c r="M1164" s="147" t="s">
        <v>5449</v>
      </c>
      <c r="N1164" s="147" t="s">
        <v>5450</v>
      </c>
      <c r="P1164" s="19" t="s">
        <v>6790</v>
      </c>
      <c r="Q1164" s="19"/>
      <c r="R1164" s="147" t="s">
        <v>6769</v>
      </c>
      <c r="S1164" s="161">
        <v>0</v>
      </c>
      <c r="T1164" s="147" t="s">
        <v>7779</v>
      </c>
      <c r="U1164" s="147" t="s">
        <v>7784</v>
      </c>
      <c r="V1164" t="s">
        <v>5693</v>
      </c>
    </row>
    <row r="1165" spans="1:22" x14ac:dyDescent="0.25">
      <c r="A1165" t="s">
        <v>8394</v>
      </c>
      <c r="B1165" s="185"/>
      <c r="C1165" s="8">
        <v>1293</v>
      </c>
      <c r="D1165" s="11" t="s">
        <v>7868</v>
      </c>
      <c r="E1165" s="11" t="s">
        <v>44</v>
      </c>
      <c r="F1165" s="11" t="s">
        <v>80</v>
      </c>
      <c r="G1165" s="11" t="s">
        <v>88</v>
      </c>
      <c r="H1165" s="11" t="s">
        <v>7900</v>
      </c>
      <c r="I1165" t="s">
        <v>3987</v>
      </c>
      <c r="J1165" s="147" t="s">
        <v>6733</v>
      </c>
      <c r="M1165" s="147" t="s">
        <v>5451</v>
      </c>
      <c r="N1165" s="147" t="s">
        <v>5452</v>
      </c>
      <c r="P1165" s="19" t="s">
        <v>6790</v>
      </c>
      <c r="Q1165" s="19"/>
      <c r="R1165" s="147" t="s">
        <v>6769</v>
      </c>
      <c r="S1165" s="161">
        <v>0</v>
      </c>
      <c r="T1165" s="147" t="s">
        <v>7779</v>
      </c>
      <c r="U1165" s="147" t="s">
        <v>7784</v>
      </c>
      <c r="V1165" t="s">
        <v>5693</v>
      </c>
    </row>
    <row r="1166" spans="1:22" x14ac:dyDescent="0.25">
      <c r="A1166" t="s">
        <v>8394</v>
      </c>
      <c r="B1166" s="185"/>
      <c r="C1166" s="8">
        <v>1294</v>
      </c>
      <c r="D1166" s="11" t="s">
        <v>7868</v>
      </c>
      <c r="E1166" s="11" t="s">
        <v>44</v>
      </c>
      <c r="F1166" s="11" t="s">
        <v>80</v>
      </c>
      <c r="G1166" s="11" t="s">
        <v>88</v>
      </c>
      <c r="H1166" s="11" t="s">
        <v>7900</v>
      </c>
      <c r="I1166" t="s">
        <v>3988</v>
      </c>
      <c r="J1166" s="147" t="s">
        <v>6695</v>
      </c>
      <c r="M1166" s="147" t="s">
        <v>5453</v>
      </c>
      <c r="N1166" s="147" t="s">
        <v>5454</v>
      </c>
      <c r="P1166" s="19" t="s">
        <v>6790</v>
      </c>
      <c r="Q1166" s="19"/>
      <c r="R1166" t="s">
        <v>6769</v>
      </c>
      <c r="S1166" s="8">
        <v>0</v>
      </c>
      <c r="T1166" t="s">
        <v>7779</v>
      </c>
      <c r="U1166" t="s">
        <v>7784</v>
      </c>
      <c r="V1166" t="s">
        <v>100</v>
      </c>
    </row>
    <row r="1167" spans="1:22" x14ac:dyDescent="0.25">
      <c r="A1167" t="s">
        <v>8394</v>
      </c>
      <c r="B1167" s="185"/>
      <c r="C1167" s="8">
        <v>1295</v>
      </c>
      <c r="D1167" s="11" t="s">
        <v>7868</v>
      </c>
      <c r="E1167" s="11" t="s">
        <v>44</v>
      </c>
      <c r="F1167" s="11" t="s">
        <v>80</v>
      </c>
      <c r="G1167" s="11" t="s">
        <v>88</v>
      </c>
      <c r="H1167" s="11" t="s">
        <v>7900</v>
      </c>
      <c r="I1167" t="s">
        <v>3989</v>
      </c>
      <c r="J1167" s="147" t="s">
        <v>6696</v>
      </c>
      <c r="M1167" s="147" t="s">
        <v>5455</v>
      </c>
      <c r="N1167" s="147" t="s">
        <v>5456</v>
      </c>
      <c r="P1167" s="19" t="s">
        <v>6790</v>
      </c>
      <c r="Q1167" s="19"/>
      <c r="R1167" t="s">
        <v>6769</v>
      </c>
      <c r="S1167" s="8">
        <v>0</v>
      </c>
      <c r="T1167" t="s">
        <v>7779</v>
      </c>
      <c r="U1167" t="s">
        <v>7784</v>
      </c>
      <c r="V1167" t="s">
        <v>100</v>
      </c>
    </row>
    <row r="1168" spans="1:22" x14ac:dyDescent="0.25">
      <c r="A1168" t="s">
        <v>8394</v>
      </c>
      <c r="B1168" s="185"/>
      <c r="C1168" s="8">
        <v>1296</v>
      </c>
      <c r="D1168" s="11" t="s">
        <v>7868</v>
      </c>
      <c r="E1168" s="11" t="s">
        <v>44</v>
      </c>
      <c r="F1168" s="11" t="s">
        <v>80</v>
      </c>
      <c r="G1168" s="11" t="s">
        <v>88</v>
      </c>
      <c r="H1168" s="11" t="s">
        <v>7900</v>
      </c>
      <c r="I1168" t="s">
        <v>3990</v>
      </c>
      <c r="J1168" s="147" t="s">
        <v>6697</v>
      </c>
      <c r="M1168" s="147" t="s">
        <v>5457</v>
      </c>
      <c r="N1168" s="147" t="s">
        <v>5458</v>
      </c>
      <c r="P1168" s="19" t="s">
        <v>6790</v>
      </c>
      <c r="Q1168" s="19"/>
      <c r="R1168" t="s">
        <v>6769</v>
      </c>
      <c r="S1168" s="8">
        <v>0</v>
      </c>
      <c r="T1168" t="s">
        <v>7779</v>
      </c>
      <c r="U1168" t="s">
        <v>7784</v>
      </c>
      <c r="V1168" t="s">
        <v>100</v>
      </c>
    </row>
    <row r="1169" spans="1:24" x14ac:dyDescent="0.25">
      <c r="A1169" t="s">
        <v>8394</v>
      </c>
      <c r="B1169" s="185"/>
      <c r="C1169" s="8">
        <v>1297</v>
      </c>
      <c r="D1169" s="11" t="s">
        <v>7868</v>
      </c>
      <c r="E1169" s="11" t="s">
        <v>44</v>
      </c>
      <c r="F1169" s="11" t="s">
        <v>80</v>
      </c>
      <c r="G1169" s="11" t="s">
        <v>88</v>
      </c>
      <c r="H1169" s="11" t="s">
        <v>7900</v>
      </c>
      <c r="I1169" t="s">
        <v>3991</v>
      </c>
      <c r="J1169" s="147" t="s">
        <v>6724</v>
      </c>
      <c r="M1169" s="147" t="s">
        <v>5459</v>
      </c>
      <c r="N1169" s="147" t="s">
        <v>5460</v>
      </c>
      <c r="P1169" s="19" t="s">
        <v>6790</v>
      </c>
      <c r="Q1169" s="19"/>
      <c r="R1169" t="s">
        <v>6769</v>
      </c>
      <c r="S1169" s="8">
        <v>0</v>
      </c>
      <c r="T1169" t="s">
        <v>7779</v>
      </c>
      <c r="U1169" t="s">
        <v>7784</v>
      </c>
      <c r="V1169" t="s">
        <v>100</v>
      </c>
    </row>
    <row r="1170" spans="1:24" x14ac:dyDescent="0.25">
      <c r="A1170" t="s">
        <v>8394</v>
      </c>
      <c r="B1170" s="185"/>
      <c r="C1170" s="8">
        <v>1298</v>
      </c>
      <c r="D1170" s="11" t="s">
        <v>7868</v>
      </c>
      <c r="E1170" s="11" t="s">
        <v>44</v>
      </c>
      <c r="F1170" s="11" t="s">
        <v>80</v>
      </c>
      <c r="G1170" s="11" t="s">
        <v>88</v>
      </c>
      <c r="H1170" s="11" t="s">
        <v>7900</v>
      </c>
      <c r="I1170" t="s">
        <v>3992</v>
      </c>
      <c r="J1170" s="147" t="s">
        <v>6723</v>
      </c>
      <c r="M1170" s="147" t="s">
        <v>5461</v>
      </c>
      <c r="N1170" s="147" t="s">
        <v>5462</v>
      </c>
      <c r="P1170" s="19" t="s">
        <v>6790</v>
      </c>
      <c r="Q1170" s="19"/>
      <c r="R1170" t="s">
        <v>6769</v>
      </c>
      <c r="S1170" s="8">
        <v>0</v>
      </c>
      <c r="T1170" t="s">
        <v>7779</v>
      </c>
      <c r="U1170" t="s">
        <v>7784</v>
      </c>
      <c r="V1170" t="s">
        <v>100</v>
      </c>
    </row>
    <row r="1171" spans="1:24" x14ac:dyDescent="0.25">
      <c r="A1171" t="s">
        <v>8394</v>
      </c>
      <c r="B1171" s="185"/>
      <c r="C1171" s="8">
        <v>1299</v>
      </c>
      <c r="D1171" s="11" t="s">
        <v>7868</v>
      </c>
      <c r="E1171" s="11" t="s">
        <v>44</v>
      </c>
      <c r="F1171" s="11" t="s">
        <v>80</v>
      </c>
      <c r="G1171" s="11" t="s">
        <v>88</v>
      </c>
      <c r="H1171" s="11" t="s">
        <v>7900</v>
      </c>
      <c r="I1171" t="s">
        <v>3993</v>
      </c>
      <c r="J1171" s="147" t="s">
        <v>6725</v>
      </c>
      <c r="M1171" s="147" t="s">
        <v>5463</v>
      </c>
      <c r="N1171" s="147" t="s">
        <v>5464</v>
      </c>
      <c r="P1171" s="19" t="s">
        <v>6790</v>
      </c>
      <c r="Q1171" s="19"/>
      <c r="R1171" t="s">
        <v>6769</v>
      </c>
      <c r="S1171" s="8">
        <v>0</v>
      </c>
      <c r="T1171" t="s">
        <v>7779</v>
      </c>
      <c r="U1171" t="s">
        <v>7784</v>
      </c>
      <c r="V1171" t="s">
        <v>100</v>
      </c>
    </row>
    <row r="1172" spans="1:24" x14ac:dyDescent="0.25">
      <c r="A1172" t="s">
        <v>8394</v>
      </c>
      <c r="B1172" s="185"/>
      <c r="C1172" s="8">
        <v>1300</v>
      </c>
      <c r="D1172" s="11" t="s">
        <v>7868</v>
      </c>
      <c r="E1172" s="11" t="s">
        <v>44</v>
      </c>
      <c r="F1172" s="11" t="s">
        <v>80</v>
      </c>
      <c r="G1172" s="11" t="s">
        <v>88</v>
      </c>
      <c r="H1172" s="11" t="s">
        <v>7900</v>
      </c>
      <c r="I1172" t="s">
        <v>3994</v>
      </c>
      <c r="J1172" s="147" t="s">
        <v>6736</v>
      </c>
      <c r="M1172" s="147" t="s">
        <v>5465</v>
      </c>
      <c r="N1172" s="147" t="s">
        <v>5466</v>
      </c>
      <c r="P1172" s="19" t="s">
        <v>6790</v>
      </c>
      <c r="Q1172" s="19"/>
      <c r="R1172" s="147" t="s">
        <v>6769</v>
      </c>
      <c r="S1172" s="161">
        <v>0</v>
      </c>
      <c r="T1172" s="147" t="s">
        <v>7779</v>
      </c>
      <c r="U1172" s="147" t="s">
        <v>7784</v>
      </c>
      <c r="V1172" t="s">
        <v>5679</v>
      </c>
    </row>
    <row r="1173" spans="1:24" x14ac:dyDescent="0.25">
      <c r="A1173" s="184" t="s">
        <v>8395</v>
      </c>
      <c r="B1173" s="298">
        <v>-99</v>
      </c>
      <c r="C1173" s="176">
        <v>183</v>
      </c>
      <c r="D1173" s="178" t="s">
        <v>7833</v>
      </c>
      <c r="E1173" s="178" t="s">
        <v>44</v>
      </c>
      <c r="F1173" s="178" t="s">
        <v>54</v>
      </c>
      <c r="G1173" s="178" t="s">
        <v>2284</v>
      </c>
      <c r="H1173" s="178"/>
      <c r="I1173" s="168" t="s">
        <v>2126</v>
      </c>
      <c r="J1173" s="153" t="s">
        <v>1600</v>
      </c>
      <c r="K1173" s="168" t="s">
        <v>7526</v>
      </c>
      <c r="L1173" s="168" t="s">
        <v>1710</v>
      </c>
      <c r="M1173" s="168" t="s">
        <v>2549</v>
      </c>
      <c r="N1173" s="153" t="s">
        <v>2329</v>
      </c>
      <c r="O1173" s="168"/>
      <c r="P1173" s="168" t="s">
        <v>6790</v>
      </c>
      <c r="Q1173" s="168"/>
      <c r="R1173" s="153" t="s">
        <v>153</v>
      </c>
      <c r="S1173" s="179" t="s">
        <v>7778</v>
      </c>
      <c r="T1173" s="153" t="s">
        <v>7779</v>
      </c>
      <c r="U1173" s="153" t="s">
        <v>7783</v>
      </c>
      <c r="V1173" s="140" t="s">
        <v>153</v>
      </c>
      <c r="W1173" s="140"/>
      <c r="X1173" s="140"/>
    </row>
    <row r="1174" spans="1:24" x14ac:dyDescent="0.25">
      <c r="A1174" s="140" t="s">
        <v>8395</v>
      </c>
      <c r="B1174" s="294">
        <v>0</v>
      </c>
      <c r="C1174" s="176">
        <v>0</v>
      </c>
      <c r="D1174" s="152"/>
      <c r="E1174" s="152"/>
      <c r="F1174" s="152"/>
      <c r="G1174" s="152"/>
      <c r="H1174" s="152"/>
      <c r="I1174" s="154" t="s">
        <v>8297</v>
      </c>
      <c r="J1174" s="168" t="s">
        <v>1859</v>
      </c>
      <c r="K1174" s="153" t="s">
        <v>1667</v>
      </c>
      <c r="L1174" s="154" t="s">
        <v>6971</v>
      </c>
      <c r="M1174" s="154" t="s">
        <v>8282</v>
      </c>
      <c r="N1174" s="154" t="s">
        <v>8349</v>
      </c>
      <c r="O1174" s="154" t="s">
        <v>1848</v>
      </c>
      <c r="P1174" s="168" t="s">
        <v>6790</v>
      </c>
      <c r="Q1174" s="168"/>
      <c r="R1174" s="154" t="s">
        <v>6770</v>
      </c>
      <c r="S1174" s="169" t="s">
        <v>7778</v>
      </c>
      <c r="T1174" s="168" t="s">
        <v>7780</v>
      </c>
      <c r="U1174" s="168" t="s">
        <v>7783</v>
      </c>
      <c r="V1174" s="140" t="s">
        <v>100</v>
      </c>
      <c r="W1174" s="140"/>
      <c r="X1174" s="140"/>
    </row>
    <row r="1175" spans="1:24" x14ac:dyDescent="0.25">
      <c r="A1175" s="140" t="s">
        <v>8395</v>
      </c>
      <c r="B1175" s="294">
        <v>1</v>
      </c>
      <c r="C1175" s="176">
        <v>0</v>
      </c>
      <c r="D1175" s="152"/>
      <c r="E1175" s="152"/>
      <c r="F1175" s="152"/>
      <c r="G1175" s="152"/>
      <c r="H1175" s="152"/>
      <c r="I1175" s="154" t="s">
        <v>8459</v>
      </c>
      <c r="J1175" s="168" t="s">
        <v>8473</v>
      </c>
      <c r="K1175" s="153" t="s">
        <v>1667</v>
      </c>
      <c r="L1175" s="154" t="s">
        <v>6971</v>
      </c>
      <c r="M1175" s="154" t="s">
        <v>8469</v>
      </c>
      <c r="N1175" s="154" t="s">
        <v>8348</v>
      </c>
      <c r="O1175" s="154" t="s">
        <v>1848</v>
      </c>
      <c r="P1175" s="168" t="s">
        <v>6790</v>
      </c>
      <c r="Q1175" s="168"/>
      <c r="R1175" s="154" t="s">
        <v>91</v>
      </c>
      <c r="S1175" s="169" t="s">
        <v>7778</v>
      </c>
      <c r="T1175" s="168" t="s">
        <v>7780</v>
      </c>
      <c r="U1175" s="168" t="s">
        <v>7783</v>
      </c>
      <c r="V1175" s="140" t="s">
        <v>91</v>
      </c>
      <c r="W1175" s="140"/>
      <c r="X1175" s="140"/>
    </row>
    <row r="1176" spans="1:24" x14ac:dyDescent="0.25">
      <c r="A1176" t="s">
        <v>8395</v>
      </c>
      <c r="B1176" s="185"/>
      <c r="C1176" s="8">
        <v>1301</v>
      </c>
      <c r="D1176" s="11" t="s">
        <v>7869</v>
      </c>
      <c r="E1176" s="11" t="s">
        <v>44</v>
      </c>
      <c r="F1176" s="11" t="s">
        <v>80</v>
      </c>
      <c r="G1176" s="11" t="s">
        <v>88</v>
      </c>
      <c r="H1176" s="11" t="s">
        <v>7901</v>
      </c>
      <c r="I1176" t="s">
        <v>3995</v>
      </c>
      <c r="J1176" s="147" t="s">
        <v>6692</v>
      </c>
      <c r="M1176" s="147" t="s">
        <v>5467</v>
      </c>
      <c r="N1176" s="147" t="s">
        <v>5468</v>
      </c>
      <c r="P1176" s="19" t="s">
        <v>6790</v>
      </c>
      <c r="Q1176" s="19"/>
      <c r="R1176" s="147" t="s">
        <v>6769</v>
      </c>
      <c r="S1176" s="161">
        <v>0</v>
      </c>
      <c r="T1176" s="147" t="s">
        <v>7779</v>
      </c>
      <c r="U1176" s="147" t="s">
        <v>7784</v>
      </c>
      <c r="V1176" t="s">
        <v>262</v>
      </c>
    </row>
    <row r="1177" spans="1:24" x14ac:dyDescent="0.25">
      <c r="A1177" t="s">
        <v>8395</v>
      </c>
      <c r="B1177" s="185"/>
      <c r="C1177" s="8">
        <v>1302</v>
      </c>
      <c r="D1177" s="11" t="s">
        <v>7869</v>
      </c>
      <c r="E1177" s="11" t="s">
        <v>44</v>
      </c>
      <c r="F1177" s="11" t="s">
        <v>80</v>
      </c>
      <c r="G1177" s="11" t="s">
        <v>88</v>
      </c>
      <c r="H1177" s="11" t="s">
        <v>7901</v>
      </c>
      <c r="I1177" t="s">
        <v>3996</v>
      </c>
      <c r="J1177" s="147" t="s">
        <v>6693</v>
      </c>
      <c r="M1177" s="147" t="s">
        <v>5469</v>
      </c>
      <c r="N1177" s="147" t="s">
        <v>5470</v>
      </c>
      <c r="P1177" s="19" t="s">
        <v>6790</v>
      </c>
      <c r="Q1177" s="19"/>
      <c r="R1177" s="147" t="s">
        <v>6769</v>
      </c>
      <c r="S1177" s="161">
        <v>0</v>
      </c>
      <c r="T1177" s="147" t="s">
        <v>7779</v>
      </c>
      <c r="U1177" s="147" t="s">
        <v>7784</v>
      </c>
      <c r="V1177" t="s">
        <v>262</v>
      </c>
    </row>
    <row r="1178" spans="1:24" x14ac:dyDescent="0.25">
      <c r="A1178" t="s">
        <v>8395</v>
      </c>
      <c r="B1178" s="185"/>
      <c r="C1178" s="8">
        <v>1303</v>
      </c>
      <c r="D1178" s="11" t="s">
        <v>7869</v>
      </c>
      <c r="E1178" s="11" t="s">
        <v>44</v>
      </c>
      <c r="F1178" s="11" t="s">
        <v>80</v>
      </c>
      <c r="G1178" s="11" t="s">
        <v>88</v>
      </c>
      <c r="H1178" s="11" t="s">
        <v>7901</v>
      </c>
      <c r="I1178" t="s">
        <v>3997</v>
      </c>
      <c r="J1178" s="147" t="s">
        <v>6737</v>
      </c>
      <c r="M1178" s="147" t="s">
        <v>5471</v>
      </c>
      <c r="N1178" s="147" t="s">
        <v>5472</v>
      </c>
      <c r="P1178" s="19" t="s">
        <v>6790</v>
      </c>
      <c r="Q1178" s="19"/>
      <c r="R1178" s="147" t="s">
        <v>6769</v>
      </c>
      <c r="S1178" s="161">
        <v>0</v>
      </c>
      <c r="T1178" s="147" t="s">
        <v>7779</v>
      </c>
      <c r="U1178" s="147" t="s">
        <v>7784</v>
      </c>
      <c r="V1178" t="s">
        <v>262</v>
      </c>
    </row>
    <row r="1179" spans="1:24" x14ac:dyDescent="0.25">
      <c r="A1179" t="s">
        <v>8395</v>
      </c>
      <c r="B1179" s="185"/>
      <c r="C1179" s="8">
        <v>1304</v>
      </c>
      <c r="D1179" s="11" t="s">
        <v>7869</v>
      </c>
      <c r="E1179" s="11" t="s">
        <v>44</v>
      </c>
      <c r="F1179" s="11" t="s">
        <v>80</v>
      </c>
      <c r="G1179" s="11" t="s">
        <v>88</v>
      </c>
      <c r="H1179" s="11" t="s">
        <v>7901</v>
      </c>
      <c r="I1179" t="s">
        <v>3998</v>
      </c>
      <c r="J1179" s="147" t="s">
        <v>6720</v>
      </c>
      <c r="M1179" s="147" t="s">
        <v>5473</v>
      </c>
      <c r="N1179" s="147" t="s">
        <v>5474</v>
      </c>
      <c r="P1179" s="19" t="s">
        <v>6790</v>
      </c>
      <c r="Q1179" s="19"/>
      <c r="R1179" s="147" t="s">
        <v>6769</v>
      </c>
      <c r="S1179" s="161">
        <v>0</v>
      </c>
      <c r="T1179" s="147" t="s">
        <v>7779</v>
      </c>
      <c r="U1179" s="147" t="s">
        <v>7784</v>
      </c>
      <c r="V1179" t="s">
        <v>262</v>
      </c>
    </row>
    <row r="1180" spans="1:24" x14ac:dyDescent="0.25">
      <c r="A1180" t="s">
        <v>8395</v>
      </c>
      <c r="B1180" s="185"/>
      <c r="C1180" s="8">
        <v>1305</v>
      </c>
      <c r="D1180" s="11" t="s">
        <v>7869</v>
      </c>
      <c r="E1180" s="11" t="s">
        <v>44</v>
      </c>
      <c r="F1180" s="11" t="s">
        <v>80</v>
      </c>
      <c r="G1180" s="11" t="s">
        <v>88</v>
      </c>
      <c r="H1180" s="11" t="s">
        <v>7901</v>
      </c>
      <c r="I1180" t="s">
        <v>3999</v>
      </c>
      <c r="J1180" s="147" t="s">
        <v>6738</v>
      </c>
      <c r="M1180" s="147" t="s">
        <v>5475</v>
      </c>
      <c r="N1180" s="147" t="s">
        <v>5476</v>
      </c>
      <c r="P1180" s="19" t="s">
        <v>6790</v>
      </c>
      <c r="Q1180" s="19"/>
      <c r="R1180" s="147" t="s">
        <v>6769</v>
      </c>
      <c r="S1180" s="161">
        <v>0</v>
      </c>
      <c r="T1180" s="147" t="s">
        <v>7779</v>
      </c>
      <c r="U1180" s="147" t="s">
        <v>7784</v>
      </c>
      <c r="V1180" t="s">
        <v>262</v>
      </c>
    </row>
    <row r="1181" spans="1:24" x14ac:dyDescent="0.25">
      <c r="A1181" t="s">
        <v>8395</v>
      </c>
      <c r="B1181" s="185"/>
      <c r="C1181" s="8">
        <v>1306</v>
      </c>
      <c r="D1181" s="11" t="s">
        <v>7869</v>
      </c>
      <c r="E1181" s="11" t="s">
        <v>44</v>
      </c>
      <c r="F1181" s="11" t="s">
        <v>80</v>
      </c>
      <c r="G1181" s="11" t="s">
        <v>88</v>
      </c>
      <c r="H1181" s="11" t="s">
        <v>7901</v>
      </c>
      <c r="I1181" t="s">
        <v>4000</v>
      </c>
      <c r="J1181" s="147" t="s">
        <v>6739</v>
      </c>
      <c r="M1181" s="147" t="s">
        <v>5477</v>
      </c>
      <c r="N1181" s="147" t="s">
        <v>5478</v>
      </c>
      <c r="P1181" s="19" t="s">
        <v>6790</v>
      </c>
      <c r="Q1181" s="19"/>
      <c r="R1181" s="147" t="s">
        <v>6769</v>
      </c>
      <c r="S1181" s="161">
        <v>0</v>
      </c>
      <c r="T1181" s="147" t="s">
        <v>7779</v>
      </c>
      <c r="U1181" s="147" t="s">
        <v>7784</v>
      </c>
      <c r="V1181" t="s">
        <v>262</v>
      </c>
    </row>
    <row r="1182" spans="1:24" x14ac:dyDescent="0.25">
      <c r="A1182" t="s">
        <v>8395</v>
      </c>
      <c r="B1182" s="185"/>
      <c r="C1182" s="8">
        <v>1307</v>
      </c>
      <c r="D1182" s="11" t="s">
        <v>7869</v>
      </c>
      <c r="E1182" s="11" t="s">
        <v>44</v>
      </c>
      <c r="F1182" s="11" t="s">
        <v>80</v>
      </c>
      <c r="G1182" s="11" t="s">
        <v>88</v>
      </c>
      <c r="H1182" s="11" t="s">
        <v>7901</v>
      </c>
      <c r="I1182" t="s">
        <v>4001</v>
      </c>
      <c r="J1182" s="147" t="s">
        <v>6722</v>
      </c>
      <c r="M1182" s="147" t="s">
        <v>5479</v>
      </c>
      <c r="N1182" s="147" t="s">
        <v>5480</v>
      </c>
      <c r="P1182" s="19" t="s">
        <v>6790</v>
      </c>
      <c r="Q1182" s="19"/>
      <c r="R1182" s="147" t="s">
        <v>6769</v>
      </c>
      <c r="S1182" s="161">
        <v>0</v>
      </c>
      <c r="T1182" s="147" t="s">
        <v>7779</v>
      </c>
      <c r="U1182" s="147" t="s">
        <v>7784</v>
      </c>
      <c r="V1182" t="s">
        <v>262</v>
      </c>
    </row>
    <row r="1183" spans="1:24" x14ac:dyDescent="0.25">
      <c r="A1183" t="s">
        <v>8395</v>
      </c>
      <c r="B1183" s="185"/>
      <c r="C1183" s="8">
        <v>1308</v>
      </c>
      <c r="D1183" s="11" t="s">
        <v>7869</v>
      </c>
      <c r="E1183" s="11" t="s">
        <v>44</v>
      </c>
      <c r="F1183" s="11" t="s">
        <v>80</v>
      </c>
      <c r="G1183" s="11" t="s">
        <v>88</v>
      </c>
      <c r="H1183" s="11" t="s">
        <v>7901</v>
      </c>
      <c r="I1183" t="s">
        <v>4002</v>
      </c>
      <c r="J1183" s="147" t="s">
        <v>6718</v>
      </c>
      <c r="M1183" s="147" t="s">
        <v>5481</v>
      </c>
      <c r="N1183" s="147" t="s">
        <v>5482</v>
      </c>
      <c r="P1183" s="19" t="s">
        <v>6790</v>
      </c>
      <c r="Q1183" s="19"/>
      <c r="R1183" s="147" t="s">
        <v>6769</v>
      </c>
      <c r="S1183" s="161">
        <v>0</v>
      </c>
      <c r="T1183" s="147" t="s">
        <v>7779</v>
      </c>
      <c r="U1183" s="147" t="s">
        <v>7784</v>
      </c>
      <c r="V1183" t="s">
        <v>262</v>
      </c>
    </row>
    <row r="1184" spans="1:24" x14ac:dyDescent="0.25">
      <c r="A1184" t="s">
        <v>8395</v>
      </c>
      <c r="B1184" s="185"/>
      <c r="C1184" s="8">
        <v>1309</v>
      </c>
      <c r="D1184" s="11" t="s">
        <v>7869</v>
      </c>
      <c r="E1184" s="11" t="s">
        <v>44</v>
      </c>
      <c r="F1184" s="11" t="s">
        <v>80</v>
      </c>
      <c r="G1184" s="11" t="s">
        <v>88</v>
      </c>
      <c r="H1184" s="11" t="s">
        <v>7901</v>
      </c>
      <c r="I1184" t="s">
        <v>4003</v>
      </c>
      <c r="J1184" s="147" t="s">
        <v>6719</v>
      </c>
      <c r="M1184" s="147" t="s">
        <v>5483</v>
      </c>
      <c r="N1184" s="147" t="s">
        <v>5484</v>
      </c>
      <c r="P1184" s="19" t="s">
        <v>6790</v>
      </c>
      <c r="Q1184" s="19"/>
      <c r="R1184" s="147" t="s">
        <v>6769</v>
      </c>
      <c r="S1184" s="161">
        <v>0</v>
      </c>
      <c r="T1184" s="147" t="s">
        <v>7779</v>
      </c>
      <c r="U1184" s="147" t="s">
        <v>7784</v>
      </c>
      <c r="V1184" t="s">
        <v>5705</v>
      </c>
    </row>
    <row r="1185" spans="1:24" x14ac:dyDescent="0.25">
      <c r="A1185" t="s">
        <v>8395</v>
      </c>
      <c r="B1185" s="185"/>
      <c r="C1185" s="8">
        <v>1310</v>
      </c>
      <c r="D1185" s="11" t="s">
        <v>7869</v>
      </c>
      <c r="E1185" s="11" t="s">
        <v>44</v>
      </c>
      <c r="F1185" s="11" t="s">
        <v>80</v>
      </c>
      <c r="G1185" s="11" t="s">
        <v>88</v>
      </c>
      <c r="H1185" s="11" t="s">
        <v>7901</v>
      </c>
      <c r="I1185" t="s">
        <v>4004</v>
      </c>
      <c r="J1185" s="147" t="s">
        <v>6710</v>
      </c>
      <c r="M1185" s="147" t="s">
        <v>5485</v>
      </c>
      <c r="N1185" s="147" t="s">
        <v>5486</v>
      </c>
      <c r="P1185" s="19" t="s">
        <v>6790</v>
      </c>
      <c r="Q1185" s="19"/>
      <c r="R1185" s="147" t="s">
        <v>6769</v>
      </c>
      <c r="S1185" s="161">
        <v>0</v>
      </c>
      <c r="T1185" s="147" t="s">
        <v>7779</v>
      </c>
      <c r="U1185" s="147" t="s">
        <v>7784</v>
      </c>
      <c r="V1185" t="s">
        <v>262</v>
      </c>
    </row>
    <row r="1186" spans="1:24" x14ac:dyDescent="0.25">
      <c r="A1186" t="s">
        <v>8395</v>
      </c>
      <c r="B1186" s="185"/>
      <c r="C1186" s="8">
        <v>1311</v>
      </c>
      <c r="D1186" s="11" t="s">
        <v>7869</v>
      </c>
      <c r="E1186" s="11" t="s">
        <v>44</v>
      </c>
      <c r="F1186" s="11" t="s">
        <v>80</v>
      </c>
      <c r="G1186" s="11" t="s">
        <v>88</v>
      </c>
      <c r="H1186" s="11" t="s">
        <v>7901</v>
      </c>
      <c r="I1186" t="s">
        <v>4005</v>
      </c>
      <c r="J1186" s="147" t="s">
        <v>6740</v>
      </c>
      <c r="M1186" s="147" t="s">
        <v>5487</v>
      </c>
      <c r="N1186" s="147" t="s">
        <v>5488</v>
      </c>
      <c r="P1186" s="19" t="s">
        <v>6790</v>
      </c>
      <c r="Q1186" s="19"/>
      <c r="R1186" s="147" t="s">
        <v>6769</v>
      </c>
      <c r="S1186" s="161">
        <v>0</v>
      </c>
      <c r="T1186" s="147" t="s">
        <v>7779</v>
      </c>
      <c r="U1186" s="147" t="s">
        <v>7784</v>
      </c>
      <c r="V1186" t="s">
        <v>262</v>
      </c>
    </row>
    <row r="1187" spans="1:24" x14ac:dyDescent="0.25">
      <c r="A1187" t="s">
        <v>8395</v>
      </c>
      <c r="B1187" s="185"/>
      <c r="C1187" s="8">
        <v>1312</v>
      </c>
      <c r="D1187" s="11" t="s">
        <v>7869</v>
      </c>
      <c r="E1187" s="11" t="s">
        <v>44</v>
      </c>
      <c r="F1187" s="11" t="s">
        <v>80</v>
      </c>
      <c r="G1187" s="11" t="s">
        <v>88</v>
      </c>
      <c r="H1187" s="11" t="s">
        <v>7901</v>
      </c>
      <c r="I1187" t="s">
        <v>4006</v>
      </c>
      <c r="J1187" s="147" t="s">
        <v>6284</v>
      </c>
      <c r="M1187" s="147" t="s">
        <v>5489</v>
      </c>
      <c r="N1187" s="147" t="s">
        <v>5490</v>
      </c>
      <c r="P1187" s="19" t="s">
        <v>6790</v>
      </c>
      <c r="Q1187" s="19"/>
      <c r="R1187" s="147" t="s">
        <v>6769</v>
      </c>
      <c r="S1187" s="161">
        <v>0</v>
      </c>
      <c r="T1187" s="147" t="s">
        <v>7779</v>
      </c>
      <c r="U1187" s="147" t="s">
        <v>7784</v>
      </c>
      <c r="V1187" t="s">
        <v>262</v>
      </c>
    </row>
    <row r="1188" spans="1:24" x14ac:dyDescent="0.25">
      <c r="A1188" s="184" t="s">
        <v>8284</v>
      </c>
      <c r="B1188" s="298">
        <v>-99</v>
      </c>
      <c r="C1188" s="176">
        <v>183</v>
      </c>
      <c r="D1188" s="178" t="s">
        <v>7833</v>
      </c>
      <c r="E1188" s="178" t="s">
        <v>44</v>
      </c>
      <c r="F1188" s="178" t="s">
        <v>54</v>
      </c>
      <c r="G1188" s="178" t="s">
        <v>2284</v>
      </c>
      <c r="H1188" s="178"/>
      <c r="I1188" s="168" t="s">
        <v>2126</v>
      </c>
      <c r="J1188" s="153" t="s">
        <v>1600</v>
      </c>
      <c r="K1188" s="168" t="s">
        <v>7526</v>
      </c>
      <c r="L1188" s="168" t="s">
        <v>1710</v>
      </c>
      <c r="M1188" s="168" t="s">
        <v>2549</v>
      </c>
      <c r="N1188" s="153" t="s">
        <v>2329</v>
      </c>
      <c r="O1188" s="168"/>
      <c r="P1188" s="168" t="s">
        <v>6790</v>
      </c>
      <c r="Q1188" s="168"/>
      <c r="R1188" s="153" t="s">
        <v>153</v>
      </c>
      <c r="S1188" s="179" t="s">
        <v>7778</v>
      </c>
      <c r="T1188" s="153" t="s">
        <v>7779</v>
      </c>
      <c r="U1188" s="153" t="s">
        <v>7783</v>
      </c>
      <c r="V1188" s="140" t="s">
        <v>153</v>
      </c>
      <c r="W1188" s="140"/>
      <c r="X1188" s="140"/>
    </row>
    <row r="1189" spans="1:24" x14ac:dyDescent="0.25">
      <c r="A1189" s="140" t="s">
        <v>8284</v>
      </c>
      <c r="B1189" s="294">
        <v>0</v>
      </c>
      <c r="C1189" s="176">
        <v>0</v>
      </c>
      <c r="D1189" s="152"/>
      <c r="E1189" s="152"/>
      <c r="F1189" s="152"/>
      <c r="G1189" s="152"/>
      <c r="H1189" s="152"/>
      <c r="I1189" s="154" t="s">
        <v>8291</v>
      </c>
      <c r="J1189" s="168" t="s">
        <v>1859</v>
      </c>
      <c r="K1189" s="153" t="s">
        <v>1667</v>
      </c>
      <c r="L1189" s="154" t="s">
        <v>6971</v>
      </c>
      <c r="M1189" s="154" t="s">
        <v>8282</v>
      </c>
      <c r="N1189" s="154" t="s">
        <v>8349</v>
      </c>
      <c r="O1189" s="154" t="s">
        <v>1848</v>
      </c>
      <c r="P1189" s="168" t="s">
        <v>6790</v>
      </c>
      <c r="Q1189" s="168"/>
      <c r="R1189" s="154" t="s">
        <v>6770</v>
      </c>
      <c r="S1189" s="169" t="s">
        <v>7778</v>
      </c>
      <c r="T1189" s="168" t="s">
        <v>7780</v>
      </c>
      <c r="U1189" s="168" t="s">
        <v>7783</v>
      </c>
      <c r="V1189" s="140" t="s">
        <v>100</v>
      </c>
      <c r="W1189" s="140"/>
      <c r="X1189" s="140"/>
    </row>
    <row r="1190" spans="1:24" x14ac:dyDescent="0.25">
      <c r="A1190" s="140" t="s">
        <v>8284</v>
      </c>
      <c r="B1190" s="294">
        <v>1</v>
      </c>
      <c r="C1190" s="176">
        <v>0</v>
      </c>
      <c r="D1190" s="152"/>
      <c r="E1190" s="152"/>
      <c r="F1190" s="152"/>
      <c r="G1190" s="152"/>
      <c r="H1190" s="152"/>
      <c r="I1190" s="154" t="s">
        <v>8459</v>
      </c>
      <c r="J1190" s="168" t="s">
        <v>8473</v>
      </c>
      <c r="K1190" s="153" t="s">
        <v>1667</v>
      </c>
      <c r="L1190" s="154" t="s">
        <v>6971</v>
      </c>
      <c r="M1190" s="154" t="s">
        <v>8469</v>
      </c>
      <c r="N1190" s="154" t="s">
        <v>8348</v>
      </c>
      <c r="O1190" s="154" t="s">
        <v>1848</v>
      </c>
      <c r="P1190" s="168" t="s">
        <v>6790</v>
      </c>
      <c r="Q1190" s="168"/>
      <c r="R1190" s="154" t="s">
        <v>91</v>
      </c>
      <c r="S1190" s="169" t="s">
        <v>7778</v>
      </c>
      <c r="T1190" s="168" t="s">
        <v>7780</v>
      </c>
      <c r="U1190" s="168" t="s">
        <v>7783</v>
      </c>
      <c r="V1190" s="140" t="s">
        <v>91</v>
      </c>
      <c r="W1190" s="140"/>
      <c r="X1190" s="140"/>
    </row>
    <row r="1191" spans="1:24" ht="16.5" x14ac:dyDescent="0.25">
      <c r="A1191" s="183" t="s">
        <v>8284</v>
      </c>
      <c r="B1191" s="293">
        <v>5</v>
      </c>
      <c r="C1191" s="8">
        <v>203</v>
      </c>
      <c r="D1191" s="162" t="s">
        <v>7834</v>
      </c>
      <c r="E1191" s="162" t="s">
        <v>44</v>
      </c>
      <c r="F1191" s="162" t="s">
        <v>54</v>
      </c>
      <c r="G1191" s="162" t="s">
        <v>2284</v>
      </c>
      <c r="H1191" s="162" t="s">
        <v>2288</v>
      </c>
      <c r="I1191" s="19" t="s">
        <v>2139</v>
      </c>
      <c r="J1191" s="145" t="s">
        <v>8095</v>
      </c>
      <c r="K1191" s="19" t="s">
        <v>7576</v>
      </c>
      <c r="L1191" s="19" t="s">
        <v>7557</v>
      </c>
      <c r="M1191" s="19" t="s">
        <v>2564</v>
      </c>
      <c r="N1191" s="147" t="s">
        <v>2342</v>
      </c>
      <c r="O1191" s="19"/>
      <c r="P1191" s="19" t="s">
        <v>6790</v>
      </c>
      <c r="Q1191" s="19"/>
      <c r="R1191" s="147" t="s">
        <v>6769</v>
      </c>
      <c r="S1191" s="161">
        <v>0</v>
      </c>
      <c r="T1191" s="147" t="s">
        <v>7779</v>
      </c>
      <c r="U1191" s="147" t="s">
        <v>7784</v>
      </c>
      <c r="V1191" t="s">
        <v>2491</v>
      </c>
    </row>
    <row r="1192" spans="1:24" x14ac:dyDescent="0.25">
      <c r="A1192" s="183" t="s">
        <v>8284</v>
      </c>
      <c r="B1192" s="293">
        <v>6</v>
      </c>
      <c r="C1192" s="8">
        <v>216</v>
      </c>
      <c r="D1192" s="162" t="s">
        <v>7834</v>
      </c>
      <c r="E1192" s="162" t="s">
        <v>44</v>
      </c>
      <c r="F1192" s="162" t="s">
        <v>54</v>
      </c>
      <c r="G1192" s="162" t="s">
        <v>2284</v>
      </c>
      <c r="H1192" s="162" t="s">
        <v>2288</v>
      </c>
      <c r="I1192" s="19" t="s">
        <v>2152</v>
      </c>
      <c r="J1192" s="19" t="s">
        <v>2864</v>
      </c>
      <c r="K1192" s="19" t="s">
        <v>7556</v>
      </c>
      <c r="L1192" s="19" t="s">
        <v>7128</v>
      </c>
      <c r="M1192" s="19" t="s">
        <v>2577</v>
      </c>
      <c r="N1192" s="147" t="s">
        <v>2355</v>
      </c>
      <c r="O1192" s="19"/>
      <c r="P1192" s="19" t="s">
        <v>6790</v>
      </c>
      <c r="Q1192" s="19"/>
      <c r="R1192" s="147" t="s">
        <v>6769</v>
      </c>
      <c r="S1192" s="161">
        <v>0</v>
      </c>
      <c r="T1192" s="147" t="s">
        <v>7779</v>
      </c>
      <c r="U1192" s="147" t="s">
        <v>7784</v>
      </c>
      <c r="V1192" t="s">
        <v>100</v>
      </c>
    </row>
    <row r="1193" spans="1:24" x14ac:dyDescent="0.25">
      <c r="A1193" s="183" t="s">
        <v>8284</v>
      </c>
      <c r="B1193" s="293">
        <v>7</v>
      </c>
      <c r="C1193" s="8">
        <v>557</v>
      </c>
      <c r="D1193" s="162" t="s">
        <v>7842</v>
      </c>
      <c r="E1193" s="162" t="s">
        <v>68</v>
      </c>
      <c r="F1193" s="162" t="s">
        <v>69</v>
      </c>
      <c r="G1193" s="162" t="s">
        <v>71</v>
      </c>
      <c r="H1193" s="162" t="s">
        <v>72</v>
      </c>
      <c r="I1193" t="s">
        <v>3337</v>
      </c>
      <c r="J1193" s="145" t="s">
        <v>5801</v>
      </c>
      <c r="K1193" t="s">
        <v>7583</v>
      </c>
      <c r="L1193" s="145" t="s">
        <v>7163</v>
      </c>
      <c r="M1193" s="147" t="s">
        <v>4158</v>
      </c>
      <c r="N1193" s="147" t="s">
        <v>4159</v>
      </c>
      <c r="P1193" s="19" t="s">
        <v>6790</v>
      </c>
      <c r="Q1193" s="19"/>
      <c r="R1193" t="s">
        <v>91</v>
      </c>
      <c r="S1193" s="8">
        <v>0</v>
      </c>
      <c r="T1193" t="s">
        <v>7779</v>
      </c>
      <c r="U1193" t="s">
        <v>7784</v>
      </c>
      <c r="V1193" t="s">
        <v>92</v>
      </c>
    </row>
    <row r="1194" spans="1:24" x14ac:dyDescent="0.25">
      <c r="A1194" s="183" t="s">
        <v>8284</v>
      </c>
      <c r="B1194" s="293">
        <v>12</v>
      </c>
      <c r="C1194" s="8">
        <v>558</v>
      </c>
      <c r="D1194" s="162" t="s">
        <v>7842</v>
      </c>
      <c r="E1194" s="162" t="s">
        <v>68</v>
      </c>
      <c r="F1194" s="162" t="s">
        <v>69</v>
      </c>
      <c r="G1194" s="162" t="s">
        <v>71</v>
      </c>
      <c r="H1194" s="162" t="s">
        <v>72</v>
      </c>
      <c r="I1194" s="145" t="s">
        <v>226</v>
      </c>
      <c r="J1194" s="145" t="s">
        <v>5777</v>
      </c>
      <c r="K1194" s="147" t="s">
        <v>7586</v>
      </c>
      <c r="L1194" s="145" t="s">
        <v>7166</v>
      </c>
      <c r="M1194" s="145" t="s">
        <v>532</v>
      </c>
      <c r="N1194" s="145" t="s">
        <v>533</v>
      </c>
      <c r="O1194" s="145" t="s">
        <v>1952</v>
      </c>
      <c r="P1194" s="19" t="s">
        <v>6790</v>
      </c>
      <c r="Q1194" s="19"/>
      <c r="R1194" s="147" t="s">
        <v>6769</v>
      </c>
      <c r="S1194" s="161">
        <v>1</v>
      </c>
      <c r="T1194" s="147" t="s">
        <v>7779</v>
      </c>
      <c r="U1194" s="147" t="s">
        <v>7784</v>
      </c>
      <c r="V1194" t="s">
        <v>195</v>
      </c>
    </row>
    <row r="1195" spans="1:24" x14ac:dyDescent="0.25">
      <c r="A1195" s="183" t="s">
        <v>8284</v>
      </c>
      <c r="B1195" s="293">
        <v>13</v>
      </c>
      <c r="C1195" s="8">
        <v>567</v>
      </c>
      <c r="D1195" s="162" t="s">
        <v>7842</v>
      </c>
      <c r="E1195" s="162" t="s">
        <v>68</v>
      </c>
      <c r="F1195" s="162" t="s">
        <v>69</v>
      </c>
      <c r="G1195" s="162" t="s">
        <v>71</v>
      </c>
      <c r="H1195" s="162" t="s">
        <v>72</v>
      </c>
      <c r="I1195" s="145" t="s">
        <v>227</v>
      </c>
      <c r="J1195" s="145" t="s">
        <v>5766</v>
      </c>
      <c r="K1195" s="147" t="s">
        <v>7593</v>
      </c>
      <c r="L1195" s="145" t="s">
        <v>7173</v>
      </c>
      <c r="M1195" s="145" t="s">
        <v>534</v>
      </c>
      <c r="N1195" s="145" t="s">
        <v>535</v>
      </c>
      <c r="O1195" s="145" t="s">
        <v>1953</v>
      </c>
      <c r="P1195" s="19" t="s">
        <v>6790</v>
      </c>
      <c r="Q1195" s="19"/>
      <c r="R1195" s="147" t="s">
        <v>6769</v>
      </c>
      <c r="S1195" s="161">
        <v>2</v>
      </c>
      <c r="T1195" s="147" t="s">
        <v>7779</v>
      </c>
      <c r="U1195" s="147" t="s">
        <v>7784</v>
      </c>
      <c r="V1195" t="s">
        <v>195</v>
      </c>
    </row>
    <row r="1196" spans="1:24" x14ac:dyDescent="0.25">
      <c r="A1196" s="183" t="s">
        <v>8284</v>
      </c>
      <c r="B1196" s="293">
        <v>14</v>
      </c>
      <c r="C1196" s="8">
        <v>568</v>
      </c>
      <c r="D1196" s="162" t="s">
        <v>7842</v>
      </c>
      <c r="E1196" s="162" t="s">
        <v>68</v>
      </c>
      <c r="F1196" s="162" t="s">
        <v>69</v>
      </c>
      <c r="G1196" s="162" t="s">
        <v>71</v>
      </c>
      <c r="H1196" s="162" t="s">
        <v>72</v>
      </c>
      <c r="I1196" t="s">
        <v>228</v>
      </c>
      <c r="J1196" s="145" t="s">
        <v>5767</v>
      </c>
      <c r="K1196" s="147" t="s">
        <v>7594</v>
      </c>
      <c r="L1196" t="s">
        <v>7174</v>
      </c>
      <c r="M1196" s="164" t="s">
        <v>536</v>
      </c>
      <c r="N1196" s="147" t="s">
        <v>537</v>
      </c>
      <c r="P1196" s="19" t="s">
        <v>6790</v>
      </c>
      <c r="Q1196" s="19"/>
      <c r="R1196" s="147" t="s">
        <v>6769</v>
      </c>
      <c r="S1196" s="161">
        <v>0</v>
      </c>
      <c r="T1196" s="147" t="s">
        <v>7779</v>
      </c>
      <c r="U1196" s="147" t="s">
        <v>7784</v>
      </c>
      <c r="V1196" t="s">
        <v>195</v>
      </c>
    </row>
    <row r="1197" spans="1:24" x14ac:dyDescent="0.25">
      <c r="A1197" s="183" t="s">
        <v>8284</v>
      </c>
      <c r="B1197" s="293">
        <v>15</v>
      </c>
      <c r="C1197" s="8">
        <v>569</v>
      </c>
      <c r="D1197" s="162" t="s">
        <v>7842</v>
      </c>
      <c r="E1197" s="162" t="s">
        <v>68</v>
      </c>
      <c r="F1197" s="162" t="s">
        <v>69</v>
      </c>
      <c r="G1197" s="162" t="s">
        <v>71</v>
      </c>
      <c r="H1197" s="162" t="s">
        <v>72</v>
      </c>
      <c r="I1197" s="145" t="s">
        <v>229</v>
      </c>
      <c r="J1197" s="145" t="s">
        <v>5768</v>
      </c>
      <c r="K1197" s="147" t="s">
        <v>7595</v>
      </c>
      <c r="L1197" s="145" t="s">
        <v>7175</v>
      </c>
      <c r="M1197" s="145" t="s">
        <v>538</v>
      </c>
      <c r="N1197" s="145" t="s">
        <v>539</v>
      </c>
      <c r="O1197" s="145" t="s">
        <v>1955</v>
      </c>
      <c r="P1197" s="19" t="s">
        <v>6790</v>
      </c>
      <c r="Q1197" s="19"/>
      <c r="R1197" s="147" t="s">
        <v>6769</v>
      </c>
      <c r="S1197" s="161">
        <v>1</v>
      </c>
      <c r="T1197" s="147" t="s">
        <v>7779</v>
      </c>
      <c r="U1197" s="147" t="s">
        <v>7784</v>
      </c>
      <c r="V1197" t="s">
        <v>195</v>
      </c>
    </row>
    <row r="1198" spans="1:24" x14ac:dyDescent="0.25">
      <c r="A1198" s="183" t="s">
        <v>8284</v>
      </c>
      <c r="B1198" s="293">
        <v>19</v>
      </c>
      <c r="C1198" s="8">
        <v>575</v>
      </c>
      <c r="D1198" s="162" t="s">
        <v>7842</v>
      </c>
      <c r="E1198" s="162" t="s">
        <v>68</v>
      </c>
      <c r="F1198" s="162" t="s">
        <v>69</v>
      </c>
      <c r="G1198" s="162" t="s">
        <v>71</v>
      </c>
      <c r="H1198" s="162" t="s">
        <v>72</v>
      </c>
      <c r="I1198" t="s">
        <v>3349</v>
      </c>
      <c r="J1198" s="145" t="s">
        <v>5755</v>
      </c>
      <c r="K1198" s="19" t="s">
        <v>7599</v>
      </c>
      <c r="L1198" t="s">
        <v>7577</v>
      </c>
      <c r="M1198" s="147" t="s">
        <v>4183</v>
      </c>
      <c r="N1198" s="147" t="s">
        <v>4184</v>
      </c>
      <c r="P1198" s="19" t="s">
        <v>6790</v>
      </c>
      <c r="Q1198" s="19"/>
      <c r="R1198" s="147" t="s">
        <v>6769</v>
      </c>
      <c r="S1198" s="161">
        <v>2</v>
      </c>
      <c r="T1198" s="147" t="s">
        <v>7779</v>
      </c>
      <c r="U1198" s="147" t="s">
        <v>7784</v>
      </c>
      <c r="V1198" t="s">
        <v>2491</v>
      </c>
    </row>
    <row r="1199" spans="1:24" x14ac:dyDescent="0.25">
      <c r="A1199" s="183" t="s">
        <v>8284</v>
      </c>
      <c r="B1199" s="293">
        <v>36</v>
      </c>
      <c r="C1199" s="8">
        <v>589</v>
      </c>
      <c r="D1199" s="162" t="s">
        <v>7842</v>
      </c>
      <c r="E1199" s="162" t="s">
        <v>68</v>
      </c>
      <c r="F1199" s="162" t="s">
        <v>69</v>
      </c>
      <c r="G1199" s="162" t="s">
        <v>71</v>
      </c>
      <c r="H1199" s="162" t="s">
        <v>72</v>
      </c>
      <c r="I1199" t="s">
        <v>3359</v>
      </c>
      <c r="J1199" s="147" t="s">
        <v>5759</v>
      </c>
      <c r="K1199" t="s">
        <v>7614</v>
      </c>
      <c r="L1199" t="s">
        <v>7191</v>
      </c>
      <c r="M1199" s="147" t="s">
        <v>4202</v>
      </c>
      <c r="N1199" s="147" t="s">
        <v>4203</v>
      </c>
      <c r="P1199" s="19" t="s">
        <v>6790</v>
      </c>
      <c r="Q1199" s="19"/>
      <c r="R1199" s="147" t="s">
        <v>6769</v>
      </c>
      <c r="S1199" s="161">
        <v>0</v>
      </c>
      <c r="T1199" s="147" t="s">
        <v>7779</v>
      </c>
      <c r="U1199" s="147" t="s">
        <v>7784</v>
      </c>
      <c r="V1199" t="s">
        <v>5653</v>
      </c>
    </row>
    <row r="1200" spans="1:24" x14ac:dyDescent="0.25">
      <c r="A1200" s="183" t="s">
        <v>8284</v>
      </c>
      <c r="B1200" s="293">
        <v>38</v>
      </c>
      <c r="C1200" s="8">
        <v>593</v>
      </c>
      <c r="D1200" s="162" t="s">
        <v>7842</v>
      </c>
      <c r="E1200" s="162" t="s">
        <v>68</v>
      </c>
      <c r="F1200" s="162" t="s">
        <v>69</v>
      </c>
      <c r="G1200" s="162" t="s">
        <v>71</v>
      </c>
      <c r="H1200" s="162" t="s">
        <v>72</v>
      </c>
      <c r="I1200" t="s">
        <v>2152</v>
      </c>
      <c r="J1200" s="147" t="s">
        <v>5762</v>
      </c>
      <c r="K1200" t="s">
        <v>7617</v>
      </c>
      <c r="L1200" t="s">
        <v>7194</v>
      </c>
      <c r="M1200" s="147" t="s">
        <v>4210</v>
      </c>
      <c r="N1200" s="147" t="s">
        <v>2355</v>
      </c>
      <c r="P1200" s="19" t="s">
        <v>6790</v>
      </c>
      <c r="Q1200" s="19"/>
      <c r="R1200" s="147" t="s">
        <v>6769</v>
      </c>
      <c r="S1200" s="161">
        <v>0</v>
      </c>
      <c r="T1200" s="147" t="s">
        <v>7779</v>
      </c>
      <c r="U1200" s="147" t="s">
        <v>7784</v>
      </c>
      <c r="V1200" t="s">
        <v>100</v>
      </c>
    </row>
    <row r="1201" spans="1:24" x14ac:dyDescent="0.25">
      <c r="A1201" s="183" t="s">
        <v>8284</v>
      </c>
      <c r="B1201" s="293">
        <v>50</v>
      </c>
      <c r="C1201" s="8">
        <v>602</v>
      </c>
      <c r="D1201" s="162" t="s">
        <v>7842</v>
      </c>
      <c r="E1201" s="162" t="s">
        <v>68</v>
      </c>
      <c r="F1201" s="162" t="s">
        <v>69</v>
      </c>
      <c r="G1201" s="162" t="s">
        <v>71</v>
      </c>
      <c r="H1201" s="162" t="s">
        <v>72</v>
      </c>
      <c r="I1201" t="s">
        <v>3369</v>
      </c>
      <c r="J1201" s="147" t="s">
        <v>7152</v>
      </c>
      <c r="K1201" t="s">
        <v>7626</v>
      </c>
      <c r="L1201" t="s">
        <v>7202</v>
      </c>
      <c r="M1201" s="147" t="s">
        <v>4225</v>
      </c>
      <c r="N1201" s="147" t="s">
        <v>4226</v>
      </c>
      <c r="P1201" s="19" t="s">
        <v>6790</v>
      </c>
      <c r="Q1201" s="19"/>
      <c r="R1201" s="147" t="s">
        <v>6769</v>
      </c>
      <c r="S1201" s="161">
        <v>0</v>
      </c>
      <c r="T1201" s="147" t="s">
        <v>7779</v>
      </c>
      <c r="U1201" s="147" t="s">
        <v>7784</v>
      </c>
      <c r="V1201" t="s">
        <v>5657</v>
      </c>
    </row>
    <row r="1202" spans="1:24" x14ac:dyDescent="0.25">
      <c r="A1202" s="184" t="s">
        <v>8285</v>
      </c>
      <c r="B1202" s="298">
        <v>-99</v>
      </c>
      <c r="C1202" s="176">
        <v>183</v>
      </c>
      <c r="D1202" s="178" t="s">
        <v>7833</v>
      </c>
      <c r="E1202" s="178" t="s">
        <v>44</v>
      </c>
      <c r="F1202" s="178" t="s">
        <v>54</v>
      </c>
      <c r="G1202" s="178" t="s">
        <v>2284</v>
      </c>
      <c r="H1202" s="178"/>
      <c r="I1202" s="168" t="s">
        <v>2126</v>
      </c>
      <c r="J1202" s="153" t="s">
        <v>1600</v>
      </c>
      <c r="K1202" s="168" t="s">
        <v>7526</v>
      </c>
      <c r="L1202" s="168" t="s">
        <v>1710</v>
      </c>
      <c r="M1202" s="168" t="s">
        <v>2549</v>
      </c>
      <c r="N1202" s="153" t="s">
        <v>2329</v>
      </c>
      <c r="O1202" s="168"/>
      <c r="P1202" s="168" t="s">
        <v>6790</v>
      </c>
      <c r="Q1202" s="168"/>
      <c r="R1202" s="153" t="s">
        <v>153</v>
      </c>
      <c r="S1202" s="179" t="s">
        <v>7778</v>
      </c>
      <c r="T1202" s="153" t="s">
        <v>7779</v>
      </c>
      <c r="U1202" s="153" t="s">
        <v>7783</v>
      </c>
      <c r="V1202" s="140" t="s">
        <v>153</v>
      </c>
      <c r="W1202" s="140"/>
      <c r="X1202" s="140"/>
    </row>
    <row r="1203" spans="1:24" x14ac:dyDescent="0.25">
      <c r="A1203" s="140" t="s">
        <v>8285</v>
      </c>
      <c r="B1203" s="294">
        <v>0</v>
      </c>
      <c r="C1203" s="176">
        <v>0</v>
      </c>
      <c r="D1203" s="152"/>
      <c r="E1203" s="152"/>
      <c r="F1203" s="152"/>
      <c r="G1203" s="152"/>
      <c r="H1203" s="152"/>
      <c r="I1203" s="154" t="s">
        <v>8292</v>
      </c>
      <c r="J1203" s="168" t="s">
        <v>1859</v>
      </c>
      <c r="K1203" s="153" t="s">
        <v>1667</v>
      </c>
      <c r="L1203" s="154" t="s">
        <v>6971</v>
      </c>
      <c r="M1203" s="154" t="s">
        <v>8282</v>
      </c>
      <c r="N1203" s="154" t="s">
        <v>8349</v>
      </c>
      <c r="O1203" s="154" t="s">
        <v>1848</v>
      </c>
      <c r="P1203" s="168" t="s">
        <v>6790</v>
      </c>
      <c r="Q1203" s="168"/>
      <c r="R1203" s="154" t="s">
        <v>6770</v>
      </c>
      <c r="S1203" s="169" t="s">
        <v>7778</v>
      </c>
      <c r="T1203" s="168" t="s">
        <v>7780</v>
      </c>
      <c r="U1203" s="168" t="s">
        <v>7783</v>
      </c>
      <c r="V1203" s="140" t="s">
        <v>100</v>
      </c>
      <c r="W1203" s="140"/>
      <c r="X1203" s="140"/>
    </row>
    <row r="1204" spans="1:24" x14ac:dyDescent="0.25">
      <c r="A1204" s="140" t="s">
        <v>8285</v>
      </c>
      <c r="B1204" s="294">
        <v>1</v>
      </c>
      <c r="C1204" s="176">
        <v>0</v>
      </c>
      <c r="D1204" s="152"/>
      <c r="E1204" s="152"/>
      <c r="F1204" s="152"/>
      <c r="G1204" s="152"/>
      <c r="H1204" s="152"/>
      <c r="I1204" s="154" t="s">
        <v>8459</v>
      </c>
      <c r="J1204" s="168" t="s">
        <v>8473</v>
      </c>
      <c r="K1204" s="153" t="s">
        <v>1667</v>
      </c>
      <c r="L1204" s="154" t="s">
        <v>6971</v>
      </c>
      <c r="M1204" s="154" t="s">
        <v>8469</v>
      </c>
      <c r="N1204" s="154" t="s">
        <v>8348</v>
      </c>
      <c r="O1204" s="154" t="s">
        <v>1848</v>
      </c>
      <c r="P1204" s="168" t="s">
        <v>6790</v>
      </c>
      <c r="Q1204" s="168"/>
      <c r="R1204" s="154" t="s">
        <v>91</v>
      </c>
      <c r="S1204" s="169" t="s">
        <v>7778</v>
      </c>
      <c r="T1204" s="168" t="s">
        <v>7780</v>
      </c>
      <c r="U1204" s="168" t="s">
        <v>7783</v>
      </c>
      <c r="V1204" s="140" t="s">
        <v>91</v>
      </c>
      <c r="W1204" s="140"/>
      <c r="X1204" s="140"/>
    </row>
    <row r="1205" spans="1:24" x14ac:dyDescent="0.25">
      <c r="A1205" t="s">
        <v>8285</v>
      </c>
      <c r="B1205" s="185">
        <v>13</v>
      </c>
      <c r="C1205" s="8">
        <v>1194</v>
      </c>
      <c r="D1205" s="11" t="s">
        <v>7866</v>
      </c>
      <c r="E1205" s="11" t="s">
        <v>44</v>
      </c>
      <c r="F1205" s="11" t="s">
        <v>80</v>
      </c>
      <c r="G1205" s="11" t="s">
        <v>88</v>
      </c>
      <c r="H1205" s="11" t="s">
        <v>7898</v>
      </c>
      <c r="I1205" t="s">
        <v>3890</v>
      </c>
      <c r="J1205" s="147" t="s">
        <v>6645</v>
      </c>
      <c r="M1205" s="147" t="s">
        <v>5257</v>
      </c>
      <c r="N1205" s="147" t="s">
        <v>5258</v>
      </c>
      <c r="P1205" s="19" t="s">
        <v>6790</v>
      </c>
      <c r="Q1205" s="19"/>
      <c r="R1205" s="147" t="s">
        <v>6769</v>
      </c>
      <c r="S1205" s="161">
        <v>0</v>
      </c>
      <c r="T1205" s="147" t="s">
        <v>7779</v>
      </c>
      <c r="U1205" s="147" t="s">
        <v>7784</v>
      </c>
      <c r="V1205" t="s">
        <v>5702</v>
      </c>
    </row>
    <row r="1206" spans="1:24" x14ac:dyDescent="0.25">
      <c r="A1206" t="s">
        <v>8285</v>
      </c>
      <c r="B1206" s="185">
        <v>14</v>
      </c>
      <c r="C1206" s="8">
        <v>1195</v>
      </c>
      <c r="D1206" s="11" t="s">
        <v>7866</v>
      </c>
      <c r="E1206" s="11" t="s">
        <v>44</v>
      </c>
      <c r="F1206" s="11" t="s">
        <v>80</v>
      </c>
      <c r="G1206" s="11" t="s">
        <v>88</v>
      </c>
      <c r="H1206" s="11" t="s">
        <v>7898</v>
      </c>
      <c r="I1206" t="s">
        <v>3891</v>
      </c>
      <c r="J1206" s="147" t="s">
        <v>6644</v>
      </c>
      <c r="M1206" s="147" t="s">
        <v>5259</v>
      </c>
      <c r="N1206" s="147" t="s">
        <v>5260</v>
      </c>
      <c r="P1206" s="19" t="s">
        <v>6790</v>
      </c>
      <c r="Q1206" s="19"/>
      <c r="R1206" s="147" t="s">
        <v>6769</v>
      </c>
      <c r="S1206" s="161">
        <v>0</v>
      </c>
      <c r="T1206" s="147" t="s">
        <v>7779</v>
      </c>
      <c r="U1206" s="147" t="s">
        <v>7784</v>
      </c>
      <c r="V1206" t="s">
        <v>2491</v>
      </c>
    </row>
    <row r="1207" spans="1:24" x14ac:dyDescent="0.25">
      <c r="A1207" t="s">
        <v>8285</v>
      </c>
      <c r="B1207" s="185">
        <v>37</v>
      </c>
      <c r="C1207" s="8">
        <v>591</v>
      </c>
      <c r="D1207" s="162" t="s">
        <v>7842</v>
      </c>
      <c r="E1207" s="162" t="s">
        <v>68</v>
      </c>
      <c r="F1207" s="162" t="s">
        <v>69</v>
      </c>
      <c r="G1207" s="162" t="s">
        <v>71</v>
      </c>
      <c r="H1207" s="162" t="s">
        <v>72</v>
      </c>
      <c r="I1207" t="s">
        <v>3361</v>
      </c>
      <c r="J1207" s="147" t="s">
        <v>5760</v>
      </c>
      <c r="K1207" t="s">
        <v>7615</v>
      </c>
      <c r="L1207" t="s">
        <v>7192</v>
      </c>
      <c r="M1207" s="147" t="s">
        <v>4206</v>
      </c>
      <c r="N1207" s="147" t="s">
        <v>4207</v>
      </c>
      <c r="P1207" s="19" t="s">
        <v>6790</v>
      </c>
      <c r="Q1207" s="19"/>
      <c r="R1207" s="147" t="s">
        <v>6769</v>
      </c>
      <c r="S1207" s="161">
        <v>1</v>
      </c>
      <c r="T1207" s="147" t="s">
        <v>7779</v>
      </c>
      <c r="U1207" s="147" t="s">
        <v>7784</v>
      </c>
      <c r="V1207" t="s">
        <v>100</v>
      </c>
    </row>
    <row r="1208" spans="1:24" x14ac:dyDescent="0.25">
      <c r="A1208" t="s">
        <v>8285</v>
      </c>
      <c r="B1208" s="185">
        <v>37</v>
      </c>
      <c r="C1208" s="8">
        <v>592</v>
      </c>
      <c r="D1208" s="162" t="s">
        <v>7842</v>
      </c>
      <c r="E1208" s="162" t="s">
        <v>68</v>
      </c>
      <c r="F1208" s="162" t="s">
        <v>69</v>
      </c>
      <c r="G1208" s="162" t="s">
        <v>71</v>
      </c>
      <c r="H1208" s="162" t="s">
        <v>72</v>
      </c>
      <c r="I1208" t="s">
        <v>3362</v>
      </c>
      <c r="J1208" s="147" t="s">
        <v>5761</v>
      </c>
      <c r="K1208" t="s">
        <v>7616</v>
      </c>
      <c r="L1208" t="s">
        <v>7193</v>
      </c>
      <c r="M1208" s="147" t="s">
        <v>4208</v>
      </c>
      <c r="N1208" s="147" t="s">
        <v>4209</v>
      </c>
      <c r="P1208" s="19" t="s">
        <v>6790</v>
      </c>
      <c r="Q1208" s="19"/>
      <c r="R1208" s="147" t="s">
        <v>6769</v>
      </c>
      <c r="S1208" s="161">
        <v>0</v>
      </c>
      <c r="T1208" s="147" t="s">
        <v>7779</v>
      </c>
      <c r="U1208" s="147" t="s">
        <v>7784</v>
      </c>
      <c r="V1208" t="s">
        <v>100</v>
      </c>
    </row>
    <row r="1209" spans="1:24" x14ac:dyDescent="0.25">
      <c r="A1209" t="s">
        <v>8285</v>
      </c>
      <c r="B1209" s="185">
        <v>64</v>
      </c>
      <c r="C1209" s="8">
        <v>612</v>
      </c>
      <c r="D1209" s="162" t="s">
        <v>7842</v>
      </c>
      <c r="E1209" s="162" t="s">
        <v>68</v>
      </c>
      <c r="F1209" s="162" t="s">
        <v>69</v>
      </c>
      <c r="G1209" s="162" t="s">
        <v>71</v>
      </c>
      <c r="H1209" s="162" t="s">
        <v>72</v>
      </c>
      <c r="I1209" t="s">
        <v>3379</v>
      </c>
      <c r="J1209" s="147" t="s">
        <v>5790</v>
      </c>
      <c r="K1209" t="s">
        <v>7636</v>
      </c>
      <c r="L1209" t="s">
        <v>7212</v>
      </c>
      <c r="M1209" s="147" t="s">
        <v>4243</v>
      </c>
      <c r="N1209" s="147" t="s">
        <v>4244</v>
      </c>
      <c r="P1209" s="19" t="s">
        <v>6790</v>
      </c>
      <c r="Q1209" s="19"/>
      <c r="R1209" s="147" t="s">
        <v>6769</v>
      </c>
      <c r="S1209" s="161">
        <v>0</v>
      </c>
      <c r="T1209" s="147" t="s">
        <v>7779</v>
      </c>
      <c r="U1209" s="147" t="s">
        <v>7784</v>
      </c>
      <c r="V1209" t="s">
        <v>100</v>
      </c>
    </row>
    <row r="1210" spans="1:24" x14ac:dyDescent="0.25">
      <c r="A1210" t="s">
        <v>8285</v>
      </c>
      <c r="B1210" s="185"/>
      <c r="C1210" s="8">
        <v>1196</v>
      </c>
      <c r="D1210" s="11" t="s">
        <v>7872</v>
      </c>
      <c r="E1210" s="11" t="s">
        <v>44</v>
      </c>
      <c r="F1210" s="11" t="s">
        <v>80</v>
      </c>
      <c r="G1210" s="11" t="s">
        <v>88</v>
      </c>
      <c r="H1210" s="11" t="s">
        <v>7898</v>
      </c>
      <c r="I1210" t="s">
        <v>7956</v>
      </c>
      <c r="J1210" s="147" t="s">
        <v>7955</v>
      </c>
      <c r="M1210" t="s">
        <v>7958</v>
      </c>
      <c r="N1210" s="147" t="s">
        <v>4793</v>
      </c>
      <c r="P1210" s="19" t="s">
        <v>6790</v>
      </c>
      <c r="Q1210" s="19"/>
      <c r="R1210" s="147" t="s">
        <v>6769</v>
      </c>
      <c r="S1210" s="161">
        <v>0</v>
      </c>
      <c r="T1210" s="147" t="s">
        <v>7779</v>
      </c>
      <c r="U1210" s="147" t="s">
        <v>7784</v>
      </c>
      <c r="V1210" t="s">
        <v>5682</v>
      </c>
    </row>
    <row r="1211" spans="1:24" x14ac:dyDescent="0.25">
      <c r="A1211" t="s">
        <v>8285</v>
      </c>
      <c r="B1211" s="185"/>
      <c r="C1211" s="8">
        <v>1197</v>
      </c>
      <c r="D1211" t="str">
        <f>E1211&amp;"."&amp;F1211&amp;"."&amp;G1211&amp;"."&amp;H1211&amp;"."&amp;I1211</f>
        <v>EXPERIMENT.MEASURED_DATA.TIME_SERIES.SOIL_LAYERS.root_length_dens_proj</v>
      </c>
      <c r="E1211" t="s">
        <v>44</v>
      </c>
      <c r="F1211" t="s">
        <v>80</v>
      </c>
      <c r="G1211" t="s">
        <v>88</v>
      </c>
      <c r="H1211" t="s">
        <v>7898</v>
      </c>
      <c r="I1211" t="s">
        <v>8054</v>
      </c>
      <c r="K1211" s="142">
        <v>15</v>
      </c>
      <c r="L1211" s="142" t="s">
        <v>6</v>
      </c>
      <c r="M1211" t="s">
        <v>8055</v>
      </c>
      <c r="N1211" t="s">
        <v>8056</v>
      </c>
      <c r="R1211" t="s">
        <v>6769</v>
      </c>
      <c r="S1211" s="8" t="s">
        <v>6</v>
      </c>
      <c r="T1211" t="s">
        <v>6</v>
      </c>
      <c r="U1211" t="s">
        <v>6</v>
      </c>
      <c r="V1211" t="s">
        <v>5681</v>
      </c>
    </row>
    <row r="1212" spans="1:24" x14ac:dyDescent="0.25">
      <c r="A1212" s="184" t="s">
        <v>8286</v>
      </c>
      <c r="B1212" s="298">
        <v>-99</v>
      </c>
      <c r="C1212" s="176">
        <v>183</v>
      </c>
      <c r="D1212" s="178" t="s">
        <v>7833</v>
      </c>
      <c r="E1212" s="178" t="s">
        <v>44</v>
      </c>
      <c r="F1212" s="178" t="s">
        <v>54</v>
      </c>
      <c r="G1212" s="178" t="s">
        <v>2284</v>
      </c>
      <c r="H1212" s="178"/>
      <c r="I1212" s="168" t="s">
        <v>2126</v>
      </c>
      <c r="J1212" s="153" t="s">
        <v>1600</v>
      </c>
      <c r="K1212" s="168" t="s">
        <v>7526</v>
      </c>
      <c r="L1212" s="168" t="s">
        <v>1710</v>
      </c>
      <c r="M1212" s="168" t="s">
        <v>2549</v>
      </c>
      <c r="N1212" s="153" t="s">
        <v>2329</v>
      </c>
      <c r="O1212" s="168"/>
      <c r="P1212" s="168" t="s">
        <v>6790</v>
      </c>
      <c r="Q1212" s="168"/>
      <c r="R1212" s="153" t="s">
        <v>153</v>
      </c>
      <c r="S1212" s="179" t="s">
        <v>7778</v>
      </c>
      <c r="T1212" s="153" t="s">
        <v>7779</v>
      </c>
      <c r="U1212" s="153" t="s">
        <v>7783</v>
      </c>
      <c r="V1212" s="140" t="s">
        <v>153</v>
      </c>
      <c r="W1212" s="140"/>
      <c r="X1212" s="140"/>
    </row>
    <row r="1213" spans="1:24" x14ac:dyDescent="0.25">
      <c r="A1213" s="183" t="s">
        <v>8286</v>
      </c>
      <c r="B1213" s="293">
        <v>-99</v>
      </c>
      <c r="C1213" s="8">
        <v>257</v>
      </c>
      <c r="D1213" s="11" t="s">
        <v>7822</v>
      </c>
      <c r="E1213" s="11" t="s">
        <v>44</v>
      </c>
      <c r="F1213" s="11" t="s">
        <v>54</v>
      </c>
      <c r="G1213" s="11" t="s">
        <v>57</v>
      </c>
      <c r="H1213" s="11" t="s">
        <v>59</v>
      </c>
      <c r="I1213" s="19" t="s">
        <v>2178</v>
      </c>
      <c r="J1213" s="147" t="s">
        <v>6792</v>
      </c>
      <c r="K1213" s="19" t="s">
        <v>7382</v>
      </c>
      <c r="L1213" s="163" t="s">
        <v>7036</v>
      </c>
      <c r="M1213" s="19" t="s">
        <v>2604</v>
      </c>
      <c r="N1213" s="147" t="s">
        <v>2382</v>
      </c>
      <c r="O1213" s="19"/>
      <c r="P1213" s="19" t="s">
        <v>6790</v>
      </c>
      <c r="Q1213" s="19"/>
      <c r="R1213" s="147" t="s">
        <v>6769</v>
      </c>
      <c r="S1213" s="161">
        <v>0</v>
      </c>
      <c r="T1213" s="147" t="s">
        <v>7779</v>
      </c>
      <c r="U1213" s="147" t="s">
        <v>7784</v>
      </c>
      <c r="V1213" t="s">
        <v>235</v>
      </c>
    </row>
    <row r="1214" spans="1:24" x14ac:dyDescent="0.25">
      <c r="A1214" s="140" t="s">
        <v>8286</v>
      </c>
      <c r="B1214" s="294">
        <v>0</v>
      </c>
      <c r="C1214" s="176">
        <v>0</v>
      </c>
      <c r="D1214" s="152"/>
      <c r="E1214" s="152"/>
      <c r="F1214" s="152"/>
      <c r="G1214" s="152"/>
      <c r="H1214" s="152"/>
      <c r="I1214" s="154" t="s">
        <v>8293</v>
      </c>
      <c r="J1214" s="168" t="s">
        <v>1859</v>
      </c>
      <c r="K1214" s="153" t="s">
        <v>1667</v>
      </c>
      <c r="L1214" s="154" t="s">
        <v>6971</v>
      </c>
      <c r="M1214" s="154" t="s">
        <v>8282</v>
      </c>
      <c r="N1214" s="154" t="s">
        <v>8349</v>
      </c>
      <c r="O1214" s="154" t="s">
        <v>1848</v>
      </c>
      <c r="P1214" s="168" t="s">
        <v>6790</v>
      </c>
      <c r="Q1214" s="168"/>
      <c r="R1214" s="154" t="s">
        <v>6770</v>
      </c>
      <c r="S1214" s="169" t="s">
        <v>7778</v>
      </c>
      <c r="T1214" s="168" t="s">
        <v>7780</v>
      </c>
      <c r="U1214" s="168" t="s">
        <v>7783</v>
      </c>
      <c r="V1214" s="140" t="s">
        <v>100</v>
      </c>
      <c r="W1214" s="140"/>
      <c r="X1214" s="140"/>
    </row>
    <row r="1215" spans="1:24" x14ac:dyDescent="0.25">
      <c r="A1215" s="140" t="s">
        <v>8286</v>
      </c>
      <c r="B1215" s="294">
        <v>1</v>
      </c>
      <c r="C1215" s="176">
        <v>0</v>
      </c>
      <c r="D1215" s="152"/>
      <c r="E1215" s="152"/>
      <c r="F1215" s="152"/>
      <c r="G1215" s="152"/>
      <c r="H1215" s="152"/>
      <c r="I1215" s="154" t="s">
        <v>8459</v>
      </c>
      <c r="J1215" s="168" t="s">
        <v>8473</v>
      </c>
      <c r="K1215" s="153" t="s">
        <v>1667</v>
      </c>
      <c r="L1215" s="154" t="s">
        <v>6971</v>
      </c>
      <c r="M1215" s="154" t="s">
        <v>8469</v>
      </c>
      <c r="N1215" s="154" t="s">
        <v>8348</v>
      </c>
      <c r="O1215" s="154" t="s">
        <v>1848</v>
      </c>
      <c r="P1215" s="168" t="s">
        <v>6790</v>
      </c>
      <c r="Q1215" s="168"/>
      <c r="R1215" s="154" t="s">
        <v>91</v>
      </c>
      <c r="S1215" s="169" t="s">
        <v>7778</v>
      </c>
      <c r="T1215" s="168" t="s">
        <v>7780</v>
      </c>
      <c r="U1215" s="168" t="s">
        <v>7783</v>
      </c>
      <c r="V1215" s="140" t="s">
        <v>91</v>
      </c>
      <c r="W1215" s="140"/>
      <c r="X1215" s="140"/>
    </row>
    <row r="1216" spans="1:24" x14ac:dyDescent="0.25">
      <c r="A1216" t="s">
        <v>8286</v>
      </c>
      <c r="B1216" s="185">
        <v>31</v>
      </c>
      <c r="C1216" s="8">
        <v>1394</v>
      </c>
      <c r="D1216" t="s">
        <v>8457</v>
      </c>
      <c r="E1216" t="s">
        <v>44</v>
      </c>
      <c r="F1216" t="s">
        <v>80</v>
      </c>
      <c r="G1216" t="s">
        <v>88</v>
      </c>
      <c r="H1216" t="s">
        <v>7898</v>
      </c>
      <c r="I1216" t="s">
        <v>8454</v>
      </c>
      <c r="J1216" s="147" t="s">
        <v>8458</v>
      </c>
      <c r="M1216" t="s">
        <v>8455</v>
      </c>
      <c r="N1216" t="s">
        <v>8456</v>
      </c>
      <c r="P1216" t="s">
        <v>6790</v>
      </c>
      <c r="R1216" t="s">
        <v>6769</v>
      </c>
      <c r="S1216" s="161">
        <v>0</v>
      </c>
      <c r="T1216" t="s">
        <v>7779</v>
      </c>
      <c r="U1216" t="s">
        <v>7784</v>
      </c>
      <c r="V1216" t="s">
        <v>235</v>
      </c>
      <c r="W1216" t="s">
        <v>8502</v>
      </c>
    </row>
    <row r="1217" spans="1:24" x14ac:dyDescent="0.25">
      <c r="A1217" s="184" t="s">
        <v>8287</v>
      </c>
      <c r="B1217" s="298">
        <v>-99</v>
      </c>
      <c r="C1217" s="176">
        <v>183</v>
      </c>
      <c r="D1217" s="178" t="s">
        <v>7833</v>
      </c>
      <c r="E1217" s="178" t="s">
        <v>44</v>
      </c>
      <c r="F1217" s="178" t="s">
        <v>54</v>
      </c>
      <c r="G1217" s="178" t="s">
        <v>2284</v>
      </c>
      <c r="H1217" s="178"/>
      <c r="I1217" s="168" t="s">
        <v>2126</v>
      </c>
      <c r="J1217" s="153" t="s">
        <v>1600</v>
      </c>
      <c r="K1217" s="168" t="s">
        <v>7526</v>
      </c>
      <c r="L1217" s="168" t="s">
        <v>1710</v>
      </c>
      <c r="M1217" s="168" t="s">
        <v>2549</v>
      </c>
      <c r="N1217" s="153" t="s">
        <v>2329</v>
      </c>
      <c r="O1217" s="168"/>
      <c r="P1217" s="168" t="s">
        <v>6790</v>
      </c>
      <c r="Q1217" s="168"/>
      <c r="R1217" s="153" t="s">
        <v>153</v>
      </c>
      <c r="S1217" s="179" t="s">
        <v>7778</v>
      </c>
      <c r="T1217" s="153" t="s">
        <v>7779</v>
      </c>
      <c r="U1217" s="153" t="s">
        <v>7783</v>
      </c>
      <c r="V1217" s="140" t="s">
        <v>153</v>
      </c>
      <c r="W1217" s="140"/>
      <c r="X1217" s="140"/>
    </row>
    <row r="1218" spans="1:24" x14ac:dyDescent="0.25">
      <c r="A1218" s="140" t="s">
        <v>8287</v>
      </c>
      <c r="B1218" s="294">
        <v>0</v>
      </c>
      <c r="C1218" s="176">
        <v>0</v>
      </c>
      <c r="D1218" s="152"/>
      <c r="E1218" s="152"/>
      <c r="F1218" s="152"/>
      <c r="G1218" s="152"/>
      <c r="H1218" s="152"/>
      <c r="I1218" s="154" t="s">
        <v>8294</v>
      </c>
      <c r="J1218" s="168" t="s">
        <v>1859</v>
      </c>
      <c r="K1218" s="153" t="s">
        <v>1667</v>
      </c>
      <c r="L1218" s="154" t="s">
        <v>6971</v>
      </c>
      <c r="M1218" s="154" t="s">
        <v>8282</v>
      </c>
      <c r="N1218" s="154" t="s">
        <v>8349</v>
      </c>
      <c r="O1218" s="154" t="s">
        <v>1848</v>
      </c>
      <c r="P1218" s="168" t="s">
        <v>6790</v>
      </c>
      <c r="Q1218" s="168"/>
      <c r="R1218" s="154" t="s">
        <v>6770</v>
      </c>
      <c r="S1218" s="169" t="s">
        <v>7778</v>
      </c>
      <c r="T1218" s="168" t="s">
        <v>7780</v>
      </c>
      <c r="U1218" s="168" t="s">
        <v>7783</v>
      </c>
      <c r="V1218" s="140" t="s">
        <v>100</v>
      </c>
      <c r="W1218" s="140"/>
      <c r="X1218" s="140"/>
    </row>
    <row r="1219" spans="1:24" x14ac:dyDescent="0.25">
      <c r="A1219" s="140" t="s">
        <v>8287</v>
      </c>
      <c r="B1219" s="294">
        <v>1</v>
      </c>
      <c r="C1219" s="176">
        <v>0</v>
      </c>
      <c r="D1219" s="152"/>
      <c r="E1219" s="152"/>
      <c r="F1219" s="152"/>
      <c r="G1219" s="152"/>
      <c r="H1219" s="152"/>
      <c r="I1219" s="154" t="s">
        <v>8459</v>
      </c>
      <c r="J1219" s="168" t="s">
        <v>8473</v>
      </c>
      <c r="K1219" s="153" t="s">
        <v>1667</v>
      </c>
      <c r="L1219" s="154" t="s">
        <v>6971</v>
      </c>
      <c r="M1219" s="154" t="s">
        <v>8469</v>
      </c>
      <c r="N1219" s="154" t="s">
        <v>8348</v>
      </c>
      <c r="O1219" s="154" t="s">
        <v>1848</v>
      </c>
      <c r="P1219" s="168" t="s">
        <v>6790</v>
      </c>
      <c r="Q1219" s="168"/>
      <c r="R1219" s="154" t="s">
        <v>91</v>
      </c>
      <c r="S1219" s="169" t="s">
        <v>7778</v>
      </c>
      <c r="T1219" s="168" t="s">
        <v>7780</v>
      </c>
      <c r="U1219" s="168" t="s">
        <v>7783</v>
      </c>
      <c r="V1219" s="140" t="s">
        <v>91</v>
      </c>
      <c r="W1219" s="140"/>
      <c r="X1219" s="140"/>
    </row>
    <row r="1220" spans="1:24" x14ac:dyDescent="0.25">
      <c r="A1220" s="183" t="s">
        <v>8287</v>
      </c>
      <c r="B1220" s="293">
        <v>-99</v>
      </c>
      <c r="C1220" s="8">
        <v>250</v>
      </c>
      <c r="D1220" s="11" t="s">
        <v>7822</v>
      </c>
      <c r="E1220" s="11" t="s">
        <v>44</v>
      </c>
      <c r="F1220" s="11" t="s">
        <v>54</v>
      </c>
      <c r="G1220" s="11" t="s">
        <v>57</v>
      </c>
      <c r="H1220" s="11" t="s">
        <v>59</v>
      </c>
      <c r="I1220" s="145" t="s">
        <v>161</v>
      </c>
      <c r="J1220" s="19" t="s">
        <v>1436</v>
      </c>
      <c r="K1220" s="19" t="s">
        <v>7383</v>
      </c>
      <c r="L1220" s="148" t="s">
        <v>1734</v>
      </c>
      <c r="M1220" s="145" t="s">
        <v>395</v>
      </c>
      <c r="N1220" s="145" t="s">
        <v>396</v>
      </c>
      <c r="O1220" s="148" t="s">
        <v>1894</v>
      </c>
      <c r="P1220" s="19" t="s">
        <v>6790</v>
      </c>
      <c r="Q1220" s="19"/>
      <c r="R1220" s="147" t="s">
        <v>6769</v>
      </c>
      <c r="S1220" s="161">
        <v>1</v>
      </c>
      <c r="T1220" s="147" t="s">
        <v>7779</v>
      </c>
      <c r="U1220" s="147" t="s">
        <v>7784</v>
      </c>
      <c r="V1220" t="s">
        <v>157</v>
      </c>
      <c r="W1220" s="147" t="s">
        <v>8493</v>
      </c>
    </row>
    <row r="1221" spans="1:24" x14ac:dyDescent="0.25">
      <c r="A1221" s="183" t="s">
        <v>8287</v>
      </c>
      <c r="B1221" s="293">
        <v>12</v>
      </c>
      <c r="C1221" s="8">
        <v>1193</v>
      </c>
      <c r="D1221" s="11" t="s">
        <v>7866</v>
      </c>
      <c r="E1221" s="11" t="s">
        <v>44</v>
      </c>
      <c r="F1221" s="11" t="s">
        <v>80</v>
      </c>
      <c r="G1221" s="11" t="s">
        <v>88</v>
      </c>
      <c r="H1221" s="11" t="s">
        <v>7898</v>
      </c>
      <c r="I1221" t="s">
        <v>3889</v>
      </c>
      <c r="J1221" s="147" t="s">
        <v>6646</v>
      </c>
      <c r="M1221" s="147" t="s">
        <v>5255</v>
      </c>
      <c r="N1221" s="147" t="s">
        <v>5256</v>
      </c>
      <c r="P1221" s="168" t="s">
        <v>6790</v>
      </c>
      <c r="Q1221" s="168"/>
      <c r="R1221" s="147" t="s">
        <v>6769</v>
      </c>
      <c r="S1221" s="161">
        <v>0</v>
      </c>
      <c r="T1221" s="147" t="s">
        <v>7779</v>
      </c>
      <c r="U1221" s="147" t="s">
        <v>7784</v>
      </c>
      <c r="V1221" t="s">
        <v>221</v>
      </c>
    </row>
    <row r="1222" spans="1:24" x14ac:dyDescent="0.25">
      <c r="A1222" t="s">
        <v>8287</v>
      </c>
      <c r="B1222" s="185">
        <v>-99</v>
      </c>
      <c r="C1222" s="8">
        <v>238</v>
      </c>
      <c r="D1222" s="11" t="s">
        <v>7823</v>
      </c>
      <c r="E1222" s="11" t="s">
        <v>44</v>
      </c>
      <c r="F1222" s="11" t="s">
        <v>54</v>
      </c>
      <c r="G1222" s="11" t="s">
        <v>57</v>
      </c>
      <c r="H1222" s="11"/>
      <c r="I1222" s="19" t="s">
        <v>2165</v>
      </c>
      <c r="J1222" s="147" t="s">
        <v>2788</v>
      </c>
      <c r="K1222" s="19" t="s">
        <v>7401</v>
      </c>
      <c r="L1222" s="163" t="s">
        <v>7049</v>
      </c>
      <c r="M1222" s="19" t="s">
        <v>2591</v>
      </c>
      <c r="N1222" s="147" t="s">
        <v>2369</v>
      </c>
      <c r="O1222" s="19"/>
      <c r="P1222" s="19" t="s">
        <v>6790</v>
      </c>
      <c r="Q1222" s="19"/>
      <c r="R1222" s="147" t="s">
        <v>6769</v>
      </c>
      <c r="S1222" s="161">
        <v>0</v>
      </c>
      <c r="T1222" s="147" t="s">
        <v>7779</v>
      </c>
      <c r="U1222" s="147" t="s">
        <v>7784</v>
      </c>
      <c r="V1222" t="s">
        <v>165</v>
      </c>
      <c r="W1222" s="147" t="s">
        <v>8501</v>
      </c>
    </row>
    <row r="1223" spans="1:24" x14ac:dyDescent="0.25">
      <c r="A1223" t="s">
        <v>8287</v>
      </c>
      <c r="B1223" s="185">
        <v>-99</v>
      </c>
      <c r="C1223" s="8">
        <v>237</v>
      </c>
      <c r="D1223" s="11" t="s">
        <v>7823</v>
      </c>
      <c r="E1223" s="11" t="s">
        <v>44</v>
      </c>
      <c r="F1223" s="11" t="s">
        <v>54</v>
      </c>
      <c r="G1223" s="11" t="s">
        <v>57</v>
      </c>
      <c r="H1223" s="11"/>
      <c r="I1223" s="19" t="s">
        <v>2164</v>
      </c>
      <c r="J1223" s="147" t="s">
        <v>2789</v>
      </c>
      <c r="K1223" s="19" t="s">
        <v>7400</v>
      </c>
      <c r="L1223" s="163" t="s">
        <v>7050</v>
      </c>
      <c r="M1223" s="19" t="s">
        <v>2590</v>
      </c>
      <c r="N1223" s="147" t="s">
        <v>2368</v>
      </c>
      <c r="O1223" s="19"/>
      <c r="P1223" s="19" t="s">
        <v>6790</v>
      </c>
      <c r="Q1223" s="19"/>
      <c r="R1223" s="147" t="s">
        <v>6769</v>
      </c>
      <c r="S1223" s="161">
        <v>0</v>
      </c>
      <c r="T1223" s="147" t="s">
        <v>7779</v>
      </c>
      <c r="U1223" s="147" t="s">
        <v>7784</v>
      </c>
      <c r="V1223" t="s">
        <v>195</v>
      </c>
      <c r="W1223" s="147" t="s">
        <v>8499</v>
      </c>
    </row>
    <row r="1224" spans="1:24" s="140" customFormat="1" x14ac:dyDescent="0.25">
      <c r="A1224" s="140" t="s">
        <v>8287</v>
      </c>
      <c r="B1224" s="294">
        <v>18</v>
      </c>
      <c r="C1224" s="176">
        <v>237</v>
      </c>
      <c r="D1224" s="152"/>
      <c r="E1224" s="152"/>
      <c r="F1224" s="152"/>
      <c r="G1224" s="152"/>
      <c r="H1224" s="152"/>
      <c r="I1224" s="168" t="s">
        <v>8494</v>
      </c>
      <c r="J1224" s="153" t="s">
        <v>8495</v>
      </c>
      <c r="K1224" s="19" t="s">
        <v>2590</v>
      </c>
      <c r="L1224" s="163" t="s">
        <v>2368</v>
      </c>
      <c r="M1224" s="168" t="s">
        <v>8496</v>
      </c>
      <c r="N1224" s="147" t="s">
        <v>8497</v>
      </c>
      <c r="P1224" s="153" t="s">
        <v>6790</v>
      </c>
      <c r="Q1224" s="168"/>
      <c r="R1224" s="168" t="s">
        <v>6769</v>
      </c>
      <c r="S1224" s="168">
        <v>0</v>
      </c>
      <c r="T1224" s="153" t="s">
        <v>7779</v>
      </c>
      <c r="U1224" s="179" t="s">
        <v>7784</v>
      </c>
      <c r="V1224" s="153" t="s">
        <v>195</v>
      </c>
      <c r="W1224" s="140" t="s">
        <v>8498</v>
      </c>
    </row>
    <row r="1225" spans="1:24" x14ac:dyDescent="0.25">
      <c r="A1225" t="s">
        <v>8359</v>
      </c>
      <c r="B1225" s="185">
        <v>-99</v>
      </c>
      <c r="C1225" s="8">
        <v>239</v>
      </c>
      <c r="D1225" s="11" t="s">
        <v>7823</v>
      </c>
      <c r="E1225" s="11" t="s">
        <v>44</v>
      </c>
      <c r="F1225" s="11" t="s">
        <v>54</v>
      </c>
      <c r="G1225" s="11" t="s">
        <v>57</v>
      </c>
      <c r="H1225" s="11"/>
      <c r="I1225" s="19" t="s">
        <v>2166</v>
      </c>
      <c r="J1225" s="147" t="s">
        <v>2781</v>
      </c>
      <c r="K1225" s="19" t="s">
        <v>7399</v>
      </c>
      <c r="L1225" s="163" t="s">
        <v>7398</v>
      </c>
      <c r="M1225" s="19" t="s">
        <v>2592</v>
      </c>
      <c r="N1225" s="147" t="s">
        <v>2370</v>
      </c>
      <c r="O1225" s="19"/>
      <c r="P1225" s="19" t="s">
        <v>6790</v>
      </c>
      <c r="Q1225" s="19"/>
      <c r="R1225" s="147" t="s">
        <v>6769</v>
      </c>
      <c r="S1225" s="161">
        <v>0</v>
      </c>
      <c r="T1225" s="147" t="s">
        <v>7779</v>
      </c>
      <c r="U1225" s="147" t="s">
        <v>7784</v>
      </c>
      <c r="V1225" t="s">
        <v>156</v>
      </c>
      <c r="W1225" s="147" t="s">
        <v>8492</v>
      </c>
    </row>
    <row r="1226" spans="1:24" x14ac:dyDescent="0.25">
      <c r="A1226" s="258" t="s">
        <v>8287</v>
      </c>
      <c r="B1226" s="293">
        <v>19</v>
      </c>
      <c r="C1226" s="8">
        <v>574</v>
      </c>
      <c r="D1226" s="162" t="s">
        <v>7842</v>
      </c>
      <c r="E1226" s="162" t="s">
        <v>68</v>
      </c>
      <c r="F1226" s="162" t="s">
        <v>69</v>
      </c>
      <c r="G1226" s="162" t="s">
        <v>71</v>
      </c>
      <c r="H1226" s="162" t="s">
        <v>72</v>
      </c>
      <c r="I1226" t="s">
        <v>3348</v>
      </c>
      <c r="J1226" s="145" t="s">
        <v>5780</v>
      </c>
      <c r="K1226" t="s">
        <v>7600</v>
      </c>
      <c r="L1226" s="94" t="s">
        <v>7579</v>
      </c>
      <c r="M1226" s="147" t="s">
        <v>4181</v>
      </c>
      <c r="N1226" s="147" t="s">
        <v>4182</v>
      </c>
      <c r="P1226" s="19" t="s">
        <v>6790</v>
      </c>
      <c r="Q1226" s="19"/>
      <c r="R1226" s="147" t="s">
        <v>6769</v>
      </c>
      <c r="S1226" s="161">
        <v>0</v>
      </c>
      <c r="T1226" s="147" t="s">
        <v>7779</v>
      </c>
      <c r="U1226" s="147" t="s">
        <v>7784</v>
      </c>
      <c r="V1226" t="s">
        <v>221</v>
      </c>
    </row>
    <row r="1227" spans="1:24" x14ac:dyDescent="0.25">
      <c r="A1227" s="183" t="s">
        <v>8287</v>
      </c>
      <c r="B1227" s="293">
        <v>22</v>
      </c>
      <c r="C1227" s="8">
        <v>576</v>
      </c>
      <c r="D1227" s="162" t="s">
        <v>7842</v>
      </c>
      <c r="E1227" s="162" t="s">
        <v>68</v>
      </c>
      <c r="F1227" s="162" t="s">
        <v>69</v>
      </c>
      <c r="G1227" s="162" t="s">
        <v>71</v>
      </c>
      <c r="H1227" s="162" t="s">
        <v>72</v>
      </c>
      <c r="I1227" s="145" t="s">
        <v>231</v>
      </c>
      <c r="J1227" s="145" t="s">
        <v>5782</v>
      </c>
      <c r="K1227" t="s">
        <v>7602</v>
      </c>
      <c r="L1227" s="148" t="s">
        <v>7179</v>
      </c>
      <c r="M1227" s="145" t="s">
        <v>542</v>
      </c>
      <c r="N1227" s="145" t="s">
        <v>543</v>
      </c>
      <c r="O1227" s="148" t="s">
        <v>1957</v>
      </c>
      <c r="P1227" s="19" t="s">
        <v>6790</v>
      </c>
      <c r="Q1227" s="19"/>
      <c r="R1227" s="147" t="s">
        <v>6769</v>
      </c>
      <c r="S1227" s="161">
        <v>2</v>
      </c>
      <c r="T1227" s="147" t="s">
        <v>7779</v>
      </c>
      <c r="U1227" s="147" t="s">
        <v>7784</v>
      </c>
      <c r="V1227" t="s">
        <v>221</v>
      </c>
    </row>
    <row r="1228" spans="1:24" x14ac:dyDescent="0.25">
      <c r="A1228" s="183" t="s">
        <v>8287</v>
      </c>
      <c r="B1228" s="293">
        <v>22</v>
      </c>
      <c r="C1228" s="8">
        <v>590</v>
      </c>
      <c r="D1228" s="162" t="s">
        <v>7842</v>
      </c>
      <c r="E1228" s="162" t="s">
        <v>68</v>
      </c>
      <c r="F1228" s="162" t="s">
        <v>69</v>
      </c>
      <c r="G1228" s="162" t="s">
        <v>71</v>
      </c>
      <c r="H1228" s="162" t="s">
        <v>72</v>
      </c>
      <c r="I1228" t="s">
        <v>3360</v>
      </c>
      <c r="J1228" s="145" t="s">
        <v>5781</v>
      </c>
      <c r="K1228" t="s">
        <v>7601</v>
      </c>
      <c r="L1228" s="94" t="s">
        <v>7178</v>
      </c>
      <c r="M1228" s="147" t="s">
        <v>4204</v>
      </c>
      <c r="N1228" s="147" t="s">
        <v>4205</v>
      </c>
      <c r="P1228" s="19" t="s">
        <v>6790</v>
      </c>
      <c r="Q1228" s="19"/>
      <c r="R1228" s="147" t="s">
        <v>6769</v>
      </c>
      <c r="S1228" s="161">
        <v>2</v>
      </c>
      <c r="T1228" s="147" t="s">
        <v>7779</v>
      </c>
      <c r="U1228" s="147" t="s">
        <v>7784</v>
      </c>
      <c r="V1228" t="s">
        <v>221</v>
      </c>
    </row>
    <row r="1229" spans="1:24" x14ac:dyDescent="0.25">
      <c r="A1229" s="183" t="s">
        <v>8287</v>
      </c>
      <c r="B1229" s="293">
        <v>23</v>
      </c>
      <c r="C1229" s="8">
        <v>577</v>
      </c>
      <c r="D1229" s="162" t="s">
        <v>7842</v>
      </c>
      <c r="E1229" s="162" t="s">
        <v>68</v>
      </c>
      <c r="F1229" s="162" t="s">
        <v>69</v>
      </c>
      <c r="G1229" s="162" t="s">
        <v>71</v>
      </c>
      <c r="H1229" s="162" t="s">
        <v>72</v>
      </c>
      <c r="I1229" t="s">
        <v>3350</v>
      </c>
      <c r="J1229" s="147" t="s">
        <v>5783</v>
      </c>
      <c r="K1229" t="s">
        <v>7603</v>
      </c>
      <c r="L1229" s="94" t="s">
        <v>7180</v>
      </c>
      <c r="M1229" s="147" t="s">
        <v>4185</v>
      </c>
      <c r="N1229" s="147" t="s">
        <v>4186</v>
      </c>
      <c r="P1229" s="19" t="s">
        <v>6790</v>
      </c>
      <c r="Q1229" s="19"/>
      <c r="R1229" s="147" t="s">
        <v>6769</v>
      </c>
      <c r="S1229" s="161">
        <v>1</v>
      </c>
      <c r="T1229" s="147" t="s">
        <v>7779</v>
      </c>
      <c r="U1229" s="147" t="s">
        <v>7784</v>
      </c>
      <c r="V1229" t="s">
        <v>221</v>
      </c>
    </row>
    <row r="1230" spans="1:24" x14ac:dyDescent="0.25">
      <c r="A1230" s="183" t="s">
        <v>8287</v>
      </c>
      <c r="B1230" s="293">
        <v>24</v>
      </c>
      <c r="C1230" s="8">
        <v>578</v>
      </c>
      <c r="D1230" s="162" t="s">
        <v>7842</v>
      </c>
      <c r="E1230" s="162" t="s">
        <v>68</v>
      </c>
      <c r="F1230" s="162" t="s">
        <v>69</v>
      </c>
      <c r="G1230" s="162" t="s">
        <v>71</v>
      </c>
      <c r="H1230" s="162" t="s">
        <v>72</v>
      </c>
      <c r="I1230" t="s">
        <v>3351</v>
      </c>
      <c r="J1230" s="145" t="s">
        <v>5784</v>
      </c>
      <c r="K1230" t="s">
        <v>7604</v>
      </c>
      <c r="L1230" s="94" t="s">
        <v>7181</v>
      </c>
      <c r="M1230" s="147" t="s">
        <v>4187</v>
      </c>
      <c r="N1230" s="147" t="s">
        <v>4188</v>
      </c>
      <c r="P1230" s="19" t="s">
        <v>6790</v>
      </c>
      <c r="Q1230" s="19"/>
      <c r="R1230" s="147" t="s">
        <v>6769</v>
      </c>
      <c r="S1230" s="161">
        <v>1</v>
      </c>
      <c r="T1230" s="147" t="s">
        <v>7779</v>
      </c>
      <c r="U1230" s="147" t="s">
        <v>7784</v>
      </c>
      <c r="V1230" t="s">
        <v>221</v>
      </c>
    </row>
    <row r="1231" spans="1:24" x14ac:dyDescent="0.25">
      <c r="A1231" s="183" t="s">
        <v>8287</v>
      </c>
      <c r="B1231" s="293">
        <v>25</v>
      </c>
      <c r="C1231" s="8">
        <v>579</v>
      </c>
      <c r="D1231" s="162" t="s">
        <v>7842</v>
      </c>
      <c r="E1231" s="162" t="s">
        <v>68</v>
      </c>
      <c r="F1231" s="162" t="s">
        <v>69</v>
      </c>
      <c r="G1231" s="162" t="s">
        <v>71</v>
      </c>
      <c r="H1231" s="162" t="s">
        <v>72</v>
      </c>
      <c r="I1231" t="s">
        <v>3352</v>
      </c>
      <c r="J1231" s="145" t="s">
        <v>5785</v>
      </c>
      <c r="K1231" t="s">
        <v>7605</v>
      </c>
      <c r="L1231" s="94" t="s">
        <v>7182</v>
      </c>
      <c r="M1231" s="147" t="s">
        <v>4189</v>
      </c>
      <c r="N1231" s="147" t="s">
        <v>4190</v>
      </c>
      <c r="P1231" s="19" t="s">
        <v>6790</v>
      </c>
      <c r="Q1231" s="19"/>
      <c r="R1231" s="147" t="s">
        <v>6769</v>
      </c>
      <c r="S1231" s="161">
        <v>1</v>
      </c>
      <c r="T1231" s="147" t="s">
        <v>7779</v>
      </c>
      <c r="U1231" s="147" t="s">
        <v>7784</v>
      </c>
      <c r="V1231" t="s">
        <v>221</v>
      </c>
    </row>
    <row r="1232" spans="1:24" x14ac:dyDescent="0.25">
      <c r="A1232" s="183" t="s">
        <v>8287</v>
      </c>
      <c r="B1232" s="293">
        <v>26</v>
      </c>
      <c r="C1232" s="8">
        <v>580</v>
      </c>
      <c r="D1232" s="162" t="s">
        <v>7842</v>
      </c>
      <c r="E1232" s="162" t="s">
        <v>68</v>
      </c>
      <c r="F1232" s="162" t="s">
        <v>69</v>
      </c>
      <c r="G1232" s="162" t="s">
        <v>71</v>
      </c>
      <c r="H1232" s="162" t="s">
        <v>72</v>
      </c>
      <c r="I1232" s="145" t="s">
        <v>232</v>
      </c>
      <c r="J1232" s="145" t="s">
        <v>5786</v>
      </c>
      <c r="K1232" t="s">
        <v>7606</v>
      </c>
      <c r="L1232" s="148" t="s">
        <v>7183</v>
      </c>
      <c r="M1232" s="145" t="s">
        <v>544</v>
      </c>
      <c r="N1232" s="145" t="s">
        <v>545</v>
      </c>
      <c r="O1232" s="148" t="s">
        <v>1958</v>
      </c>
      <c r="P1232" s="19" t="s">
        <v>6790</v>
      </c>
      <c r="Q1232" s="19"/>
      <c r="R1232" s="147" t="s">
        <v>6769</v>
      </c>
      <c r="S1232" s="161">
        <v>2</v>
      </c>
      <c r="T1232" s="147" t="s">
        <v>7779</v>
      </c>
      <c r="U1232" s="147" t="s">
        <v>7784</v>
      </c>
      <c r="V1232" t="s">
        <v>221</v>
      </c>
    </row>
    <row r="1233" spans="1:24" x14ac:dyDescent="0.25">
      <c r="A1233" s="183" t="s">
        <v>8287</v>
      </c>
      <c r="B1233" s="293">
        <v>27</v>
      </c>
      <c r="C1233" s="8">
        <v>581</v>
      </c>
      <c r="D1233" s="162" t="s">
        <v>7842</v>
      </c>
      <c r="E1233" s="162" t="s">
        <v>68</v>
      </c>
      <c r="F1233" s="162" t="s">
        <v>69</v>
      </c>
      <c r="G1233" s="162" t="s">
        <v>71</v>
      </c>
      <c r="H1233" s="162" t="s">
        <v>72</v>
      </c>
      <c r="I1233" s="145" t="s">
        <v>233</v>
      </c>
      <c r="J1233" s="145" t="s">
        <v>5787</v>
      </c>
      <c r="K1233" s="147" t="s">
        <v>7607</v>
      </c>
      <c r="L1233" s="148" t="s">
        <v>7184</v>
      </c>
      <c r="M1233" s="145" t="s">
        <v>546</v>
      </c>
      <c r="N1233" s="145" t="s">
        <v>547</v>
      </c>
      <c r="O1233" s="148" t="s">
        <v>1959</v>
      </c>
      <c r="P1233" s="19" t="s">
        <v>6790</v>
      </c>
      <c r="Q1233" s="19"/>
      <c r="R1233" s="147" t="s">
        <v>6769</v>
      </c>
      <c r="S1233" s="161">
        <v>2</v>
      </c>
      <c r="T1233" s="147" t="s">
        <v>7779</v>
      </c>
      <c r="U1233" s="147" t="s">
        <v>7784</v>
      </c>
      <c r="V1233" t="s">
        <v>221</v>
      </c>
    </row>
    <row r="1234" spans="1:24" x14ac:dyDescent="0.25">
      <c r="A1234" s="183" t="s">
        <v>8287</v>
      </c>
      <c r="B1234" s="293">
        <v>28</v>
      </c>
      <c r="C1234" s="8">
        <v>582</v>
      </c>
      <c r="D1234" s="162" t="s">
        <v>7842</v>
      </c>
      <c r="E1234" s="162" t="s">
        <v>68</v>
      </c>
      <c r="F1234" s="162" t="s">
        <v>69</v>
      </c>
      <c r="G1234" s="162" t="s">
        <v>71</v>
      </c>
      <c r="H1234" s="162" t="s">
        <v>72</v>
      </c>
      <c r="I1234" s="145" t="s">
        <v>234</v>
      </c>
      <c r="J1234" s="145" t="s">
        <v>1520</v>
      </c>
      <c r="K1234" s="147" t="s">
        <v>7608</v>
      </c>
      <c r="L1234" s="148" t="s">
        <v>7185</v>
      </c>
      <c r="M1234" s="145" t="s">
        <v>548</v>
      </c>
      <c r="N1234" s="145" t="s">
        <v>549</v>
      </c>
      <c r="O1234" s="148" t="s">
        <v>1784</v>
      </c>
      <c r="P1234" s="19" t="s">
        <v>6790</v>
      </c>
      <c r="Q1234" s="19"/>
      <c r="R1234" s="147" t="s">
        <v>6769</v>
      </c>
      <c r="S1234" s="161">
        <v>1</v>
      </c>
      <c r="T1234" s="147" t="s">
        <v>7779</v>
      </c>
      <c r="U1234" s="147" t="s">
        <v>7784</v>
      </c>
      <c r="V1234" t="s">
        <v>222</v>
      </c>
    </row>
    <row r="1235" spans="1:24" x14ac:dyDescent="0.25">
      <c r="A1235" s="183" t="s">
        <v>8287</v>
      </c>
      <c r="B1235" s="293">
        <v>29</v>
      </c>
      <c r="C1235" s="8">
        <v>583</v>
      </c>
      <c r="D1235" s="162" t="s">
        <v>7842</v>
      </c>
      <c r="E1235" s="162" t="s">
        <v>68</v>
      </c>
      <c r="F1235" s="162" t="s">
        <v>69</v>
      </c>
      <c r="G1235" s="162" t="s">
        <v>71</v>
      </c>
      <c r="H1235" s="162" t="s">
        <v>72</v>
      </c>
      <c r="I1235" t="s">
        <v>3353</v>
      </c>
      <c r="J1235" s="145" t="s">
        <v>5756</v>
      </c>
      <c r="K1235" t="s">
        <v>7609</v>
      </c>
      <c r="L1235" s="94" t="s">
        <v>7186</v>
      </c>
      <c r="M1235" s="147" t="s">
        <v>4191</v>
      </c>
      <c r="N1235" s="147" t="s">
        <v>4192</v>
      </c>
      <c r="P1235" s="19" t="s">
        <v>6790</v>
      </c>
      <c r="Q1235" s="19"/>
      <c r="R1235" s="147" t="s">
        <v>6769</v>
      </c>
      <c r="S1235" s="161">
        <v>0</v>
      </c>
      <c r="T1235" s="147" t="s">
        <v>7779</v>
      </c>
      <c r="U1235" s="147" t="s">
        <v>7784</v>
      </c>
      <c r="V1235" t="s">
        <v>211</v>
      </c>
    </row>
    <row r="1236" spans="1:24" x14ac:dyDescent="0.25">
      <c r="A1236" s="183" t="s">
        <v>8287</v>
      </c>
      <c r="B1236" s="293">
        <v>30</v>
      </c>
      <c r="C1236" s="8">
        <v>584</v>
      </c>
      <c r="D1236" s="162" t="s">
        <v>7842</v>
      </c>
      <c r="E1236" s="162" t="s">
        <v>68</v>
      </c>
      <c r="F1236" s="162" t="s">
        <v>69</v>
      </c>
      <c r="G1236" s="162" t="s">
        <v>71</v>
      </c>
      <c r="H1236" s="162" t="s">
        <v>72</v>
      </c>
      <c r="I1236" t="s">
        <v>3354</v>
      </c>
      <c r="J1236" s="147" t="s">
        <v>5757</v>
      </c>
      <c r="K1236" t="s">
        <v>7610</v>
      </c>
      <c r="L1236" s="94" t="s">
        <v>7187</v>
      </c>
      <c r="M1236" s="147" t="s">
        <v>4193</v>
      </c>
      <c r="N1236" s="147" t="s">
        <v>4194</v>
      </c>
      <c r="P1236" s="19" t="s">
        <v>6790</v>
      </c>
      <c r="Q1236" s="19"/>
      <c r="R1236" s="147" t="s">
        <v>6769</v>
      </c>
      <c r="S1236" s="161">
        <v>0</v>
      </c>
      <c r="T1236" s="147" t="s">
        <v>7779</v>
      </c>
      <c r="U1236" s="147" t="s">
        <v>7784</v>
      </c>
      <c r="V1236" t="s">
        <v>5652</v>
      </c>
    </row>
    <row r="1237" spans="1:24" x14ac:dyDescent="0.25">
      <c r="A1237" s="183" t="s">
        <v>8287</v>
      </c>
      <c r="B1237" s="293">
        <v>30</v>
      </c>
      <c r="C1237" s="8">
        <v>585</v>
      </c>
      <c r="D1237" s="162" t="s">
        <v>7842</v>
      </c>
      <c r="E1237" s="162" t="s">
        <v>68</v>
      </c>
      <c r="F1237" s="162" t="s">
        <v>69</v>
      </c>
      <c r="G1237" s="162" t="s">
        <v>71</v>
      </c>
      <c r="H1237" s="162" t="s">
        <v>72</v>
      </c>
      <c r="I1237" t="s">
        <v>3355</v>
      </c>
      <c r="J1237" s="147" t="s">
        <v>4196</v>
      </c>
      <c r="K1237" t="s">
        <v>7611</v>
      </c>
      <c r="L1237" s="94" t="s">
        <v>7188</v>
      </c>
      <c r="M1237" s="147" t="s">
        <v>4195</v>
      </c>
      <c r="N1237" s="147" t="s">
        <v>4196</v>
      </c>
      <c r="P1237" s="19" t="s">
        <v>6790</v>
      </c>
      <c r="Q1237" s="19"/>
      <c r="R1237" t="s">
        <v>6769</v>
      </c>
      <c r="S1237" s="8">
        <v>0</v>
      </c>
      <c r="T1237" t="s">
        <v>7779</v>
      </c>
      <c r="U1237" t="s">
        <v>7784</v>
      </c>
      <c r="V1237" t="s">
        <v>100</v>
      </c>
    </row>
    <row r="1238" spans="1:24" x14ac:dyDescent="0.25">
      <c r="A1238" s="184" t="s">
        <v>8298</v>
      </c>
      <c r="B1238" s="298">
        <v>-99</v>
      </c>
      <c r="C1238" s="176">
        <v>183</v>
      </c>
      <c r="D1238" s="178" t="s">
        <v>7833</v>
      </c>
      <c r="E1238" s="178" t="s">
        <v>44</v>
      </c>
      <c r="F1238" s="178" t="s">
        <v>54</v>
      </c>
      <c r="G1238" s="178" t="s">
        <v>2284</v>
      </c>
      <c r="H1238" s="178"/>
      <c r="I1238" s="168" t="s">
        <v>2126</v>
      </c>
      <c r="J1238" s="153" t="s">
        <v>1600</v>
      </c>
      <c r="K1238" s="168" t="s">
        <v>7526</v>
      </c>
      <c r="L1238" s="168" t="s">
        <v>1710</v>
      </c>
      <c r="M1238" s="168" t="s">
        <v>2549</v>
      </c>
      <c r="N1238" s="153" t="s">
        <v>2329</v>
      </c>
      <c r="O1238" s="168"/>
      <c r="P1238" s="168" t="s">
        <v>6790</v>
      </c>
      <c r="Q1238" s="168"/>
      <c r="R1238" s="153" t="s">
        <v>153</v>
      </c>
      <c r="S1238" s="179" t="s">
        <v>7778</v>
      </c>
      <c r="T1238" s="153" t="s">
        <v>7779</v>
      </c>
      <c r="U1238" s="153" t="s">
        <v>7783</v>
      </c>
      <c r="V1238" s="140" t="s">
        <v>153</v>
      </c>
      <c r="W1238" s="140"/>
      <c r="X1238" s="140"/>
    </row>
    <row r="1239" spans="1:24" x14ac:dyDescent="0.25">
      <c r="A1239" s="140" t="s">
        <v>8298</v>
      </c>
      <c r="B1239" s="294">
        <v>0</v>
      </c>
      <c r="C1239" s="176">
        <v>0</v>
      </c>
      <c r="D1239" s="152"/>
      <c r="E1239" s="152"/>
      <c r="F1239" s="152"/>
      <c r="G1239" s="152"/>
      <c r="H1239" s="152"/>
      <c r="I1239" s="154" t="s">
        <v>8299</v>
      </c>
      <c r="J1239" s="168" t="s">
        <v>1859</v>
      </c>
      <c r="K1239" s="153" t="s">
        <v>1667</v>
      </c>
      <c r="L1239" s="154" t="s">
        <v>6971</v>
      </c>
      <c r="M1239" s="154" t="s">
        <v>8282</v>
      </c>
      <c r="N1239" s="154" t="s">
        <v>8350</v>
      </c>
      <c r="O1239" s="154" t="s">
        <v>1848</v>
      </c>
      <c r="P1239" s="168" t="s">
        <v>6790</v>
      </c>
      <c r="Q1239" s="168"/>
      <c r="R1239" s="154" t="s">
        <v>6770</v>
      </c>
      <c r="S1239" s="169" t="s">
        <v>7778</v>
      </c>
      <c r="T1239" s="168" t="s">
        <v>7780</v>
      </c>
      <c r="U1239" s="168" t="s">
        <v>7783</v>
      </c>
      <c r="V1239" s="140" t="s">
        <v>100</v>
      </c>
      <c r="W1239" s="140"/>
      <c r="X1239" s="140"/>
    </row>
    <row r="1240" spans="1:24" x14ac:dyDescent="0.25">
      <c r="A1240" s="140" t="s">
        <v>8298</v>
      </c>
      <c r="B1240" s="294">
        <v>1</v>
      </c>
      <c r="C1240" s="176">
        <v>0</v>
      </c>
      <c r="D1240" s="152"/>
      <c r="E1240" s="152"/>
      <c r="F1240" s="152"/>
      <c r="G1240" s="152"/>
      <c r="H1240" s="152"/>
      <c r="I1240" s="154" t="s">
        <v>8459</v>
      </c>
      <c r="J1240" s="168" t="s">
        <v>8473</v>
      </c>
      <c r="K1240" s="153" t="s">
        <v>1667</v>
      </c>
      <c r="L1240" s="154" t="s">
        <v>6971</v>
      </c>
      <c r="M1240" s="154" t="s">
        <v>8469</v>
      </c>
      <c r="N1240" s="154" t="s">
        <v>8348</v>
      </c>
      <c r="O1240" s="154" t="s">
        <v>1848</v>
      </c>
      <c r="P1240" s="168" t="s">
        <v>6790</v>
      </c>
      <c r="Q1240" s="168"/>
      <c r="R1240" s="154" t="s">
        <v>91</v>
      </c>
      <c r="S1240" s="169" t="s">
        <v>7778</v>
      </c>
      <c r="T1240" s="168" t="s">
        <v>7780</v>
      </c>
      <c r="U1240" s="168" t="s">
        <v>7783</v>
      </c>
      <c r="V1240" s="140" t="s">
        <v>91</v>
      </c>
      <c r="W1240" s="140"/>
      <c r="X1240" s="140"/>
    </row>
    <row r="1241" spans="1:24" x14ac:dyDescent="0.25">
      <c r="A1241" t="s">
        <v>8298</v>
      </c>
      <c r="B1241" s="185">
        <v>2</v>
      </c>
      <c r="C1241" s="8">
        <v>1314</v>
      </c>
      <c r="D1241" s="11" t="s">
        <v>7870</v>
      </c>
      <c r="E1241" s="11" t="s">
        <v>44</v>
      </c>
      <c r="F1241" s="11" t="s">
        <v>80</v>
      </c>
      <c r="G1241" s="11" t="s">
        <v>88</v>
      </c>
      <c r="H1241" s="11" t="s">
        <v>7902</v>
      </c>
      <c r="I1241" t="s">
        <v>4008</v>
      </c>
      <c r="J1241" s="147" t="s">
        <v>6686</v>
      </c>
      <c r="M1241" s="147" t="s">
        <v>5493</v>
      </c>
      <c r="N1241" s="147" t="s">
        <v>5494</v>
      </c>
      <c r="P1241" s="19" t="s">
        <v>6790</v>
      </c>
      <c r="Q1241" s="19"/>
      <c r="R1241" s="147" t="s">
        <v>6769</v>
      </c>
      <c r="S1241" s="161">
        <v>0</v>
      </c>
      <c r="T1241" s="147" t="s">
        <v>7779</v>
      </c>
      <c r="U1241" s="147" t="s">
        <v>7784</v>
      </c>
      <c r="V1241" t="s">
        <v>262</v>
      </c>
    </row>
    <row r="1242" spans="1:24" x14ac:dyDescent="0.25">
      <c r="A1242" t="s">
        <v>8298</v>
      </c>
      <c r="B1242" s="185">
        <v>3</v>
      </c>
      <c r="C1242" s="8">
        <v>1316</v>
      </c>
      <c r="D1242" s="11" t="s">
        <v>7870</v>
      </c>
      <c r="E1242" s="11" t="s">
        <v>44</v>
      </c>
      <c r="F1242" s="11" t="s">
        <v>80</v>
      </c>
      <c r="G1242" s="11" t="s">
        <v>88</v>
      </c>
      <c r="H1242" s="11" t="s">
        <v>7902</v>
      </c>
      <c r="I1242" t="s">
        <v>4010</v>
      </c>
      <c r="J1242" s="147" t="s">
        <v>6680</v>
      </c>
      <c r="M1242" s="147" t="s">
        <v>5497</v>
      </c>
      <c r="N1242" s="147" t="s">
        <v>5498</v>
      </c>
      <c r="P1242" s="19" t="s">
        <v>6790</v>
      </c>
      <c r="Q1242" s="19"/>
      <c r="R1242" s="147" t="s">
        <v>6769</v>
      </c>
      <c r="S1242" s="161">
        <v>0</v>
      </c>
      <c r="T1242" s="147" t="s">
        <v>7779</v>
      </c>
      <c r="U1242" s="147" t="s">
        <v>7784</v>
      </c>
      <c r="V1242" t="s">
        <v>262</v>
      </c>
    </row>
    <row r="1243" spans="1:24" x14ac:dyDescent="0.25">
      <c r="A1243" t="s">
        <v>8298</v>
      </c>
      <c r="B1243" s="185">
        <v>4</v>
      </c>
      <c r="C1243" s="8">
        <v>1313</v>
      </c>
      <c r="D1243" s="11" t="s">
        <v>7870</v>
      </c>
      <c r="E1243" s="11" t="s">
        <v>44</v>
      </c>
      <c r="F1243" s="11" t="s">
        <v>80</v>
      </c>
      <c r="G1243" s="11" t="s">
        <v>88</v>
      </c>
      <c r="H1243" s="11" t="s">
        <v>7902</v>
      </c>
      <c r="I1243" t="s">
        <v>4007</v>
      </c>
      <c r="J1243" s="147" t="s">
        <v>6278</v>
      </c>
      <c r="M1243" s="147" t="s">
        <v>5491</v>
      </c>
      <c r="N1243" s="147" t="s">
        <v>5492</v>
      </c>
      <c r="P1243" s="19" t="s">
        <v>6790</v>
      </c>
      <c r="Q1243" s="19"/>
      <c r="R1243" s="147" t="s">
        <v>6769</v>
      </c>
      <c r="S1243" s="161">
        <v>0</v>
      </c>
      <c r="T1243" s="147" t="s">
        <v>7779</v>
      </c>
      <c r="U1243" s="147" t="s">
        <v>7784</v>
      </c>
      <c r="V1243" t="s">
        <v>262</v>
      </c>
    </row>
    <row r="1244" spans="1:24" x14ac:dyDescent="0.25">
      <c r="A1244" t="s">
        <v>8298</v>
      </c>
      <c r="B1244" s="185">
        <v>5</v>
      </c>
      <c r="C1244" s="8">
        <v>1315</v>
      </c>
      <c r="D1244" s="11" t="s">
        <v>7870</v>
      </c>
      <c r="E1244" s="11" t="s">
        <v>44</v>
      </c>
      <c r="F1244" s="11" t="s">
        <v>80</v>
      </c>
      <c r="G1244" s="11" t="s">
        <v>88</v>
      </c>
      <c r="H1244" s="11" t="s">
        <v>7902</v>
      </c>
      <c r="I1244" t="s">
        <v>4009</v>
      </c>
      <c r="J1244" s="147" t="s">
        <v>6681</v>
      </c>
      <c r="M1244" s="147" t="s">
        <v>5495</v>
      </c>
      <c r="N1244" s="147" t="s">
        <v>5496</v>
      </c>
      <c r="P1244" s="19" t="s">
        <v>6790</v>
      </c>
      <c r="Q1244" s="19"/>
      <c r="R1244" s="147" t="s">
        <v>6769</v>
      </c>
      <c r="S1244" s="161">
        <v>0</v>
      </c>
      <c r="T1244" s="147" t="s">
        <v>7779</v>
      </c>
      <c r="U1244" s="147" t="s">
        <v>7784</v>
      </c>
      <c r="V1244" t="s">
        <v>262</v>
      </c>
    </row>
    <row r="1245" spans="1:24" x14ac:dyDescent="0.25">
      <c r="A1245" t="s">
        <v>8298</v>
      </c>
      <c r="B1245" s="185">
        <v>6</v>
      </c>
      <c r="C1245" s="8">
        <v>1318</v>
      </c>
      <c r="D1245" s="11" t="s">
        <v>7870</v>
      </c>
      <c r="E1245" s="11" t="s">
        <v>44</v>
      </c>
      <c r="F1245" s="11" t="s">
        <v>80</v>
      </c>
      <c r="G1245" s="11" t="s">
        <v>88</v>
      </c>
      <c r="H1245" s="11" t="s">
        <v>7902</v>
      </c>
      <c r="I1245" t="s">
        <v>4012</v>
      </c>
      <c r="J1245" s="147" t="s">
        <v>6684</v>
      </c>
      <c r="M1245" s="147" t="s">
        <v>5501</v>
      </c>
      <c r="N1245" s="147" t="s">
        <v>5502</v>
      </c>
      <c r="P1245" s="19" t="s">
        <v>6790</v>
      </c>
      <c r="Q1245" s="19"/>
      <c r="R1245" s="147" t="s">
        <v>6769</v>
      </c>
      <c r="S1245" s="161">
        <v>0</v>
      </c>
      <c r="T1245" s="147" t="s">
        <v>7779</v>
      </c>
      <c r="U1245" s="147" t="s">
        <v>7784</v>
      </c>
      <c r="V1245" t="s">
        <v>262</v>
      </c>
    </row>
    <row r="1246" spans="1:24" x14ac:dyDescent="0.25">
      <c r="A1246" t="s">
        <v>8298</v>
      </c>
      <c r="B1246" s="185">
        <v>7</v>
      </c>
      <c r="C1246" s="8">
        <v>1317</v>
      </c>
      <c r="D1246" s="11" t="s">
        <v>7870</v>
      </c>
      <c r="E1246" s="11" t="s">
        <v>44</v>
      </c>
      <c r="F1246" s="11" t="s">
        <v>80</v>
      </c>
      <c r="G1246" s="11" t="s">
        <v>88</v>
      </c>
      <c r="H1246" s="11" t="s">
        <v>7902</v>
      </c>
      <c r="I1246" t="s">
        <v>4011</v>
      </c>
      <c r="J1246" s="147" t="s">
        <v>6683</v>
      </c>
      <c r="M1246" s="147" t="s">
        <v>5499</v>
      </c>
      <c r="N1246" s="147" t="s">
        <v>5500</v>
      </c>
      <c r="P1246" s="19" t="s">
        <v>6790</v>
      </c>
      <c r="Q1246" s="19"/>
      <c r="R1246" s="147" t="s">
        <v>6769</v>
      </c>
      <c r="S1246" s="161">
        <v>0</v>
      </c>
      <c r="T1246" s="147" t="s">
        <v>7779</v>
      </c>
      <c r="U1246" s="147" t="s">
        <v>7784</v>
      </c>
      <c r="V1246" t="s">
        <v>262</v>
      </c>
    </row>
    <row r="1247" spans="1:24" x14ac:dyDescent="0.25">
      <c r="A1247" t="s">
        <v>8298</v>
      </c>
      <c r="B1247" s="185">
        <v>8</v>
      </c>
      <c r="C1247" s="8">
        <v>1320</v>
      </c>
      <c r="D1247" s="11" t="s">
        <v>7870</v>
      </c>
      <c r="E1247" s="11" t="s">
        <v>44</v>
      </c>
      <c r="F1247" s="11" t="s">
        <v>80</v>
      </c>
      <c r="G1247" s="11" t="s">
        <v>88</v>
      </c>
      <c r="H1247" s="11" t="s">
        <v>7902</v>
      </c>
      <c r="I1247" t="s">
        <v>4014</v>
      </c>
      <c r="J1247" s="147" t="s">
        <v>6691</v>
      </c>
      <c r="M1247" s="147" t="s">
        <v>5505</v>
      </c>
      <c r="N1247" s="147" t="s">
        <v>5506</v>
      </c>
      <c r="P1247" s="19" t="s">
        <v>6790</v>
      </c>
      <c r="Q1247" s="19"/>
      <c r="R1247" s="147" t="s">
        <v>6769</v>
      </c>
      <c r="S1247" s="161">
        <v>0</v>
      </c>
      <c r="T1247" s="147" t="s">
        <v>7779</v>
      </c>
      <c r="U1247" s="147" t="s">
        <v>7784</v>
      </c>
      <c r="V1247" t="s">
        <v>262</v>
      </c>
    </row>
    <row r="1248" spans="1:24" x14ac:dyDescent="0.25">
      <c r="A1248" t="s">
        <v>8298</v>
      </c>
      <c r="B1248" s="185">
        <v>9</v>
      </c>
      <c r="C1248" s="8">
        <v>1319</v>
      </c>
      <c r="D1248" s="11" t="s">
        <v>7870</v>
      </c>
      <c r="E1248" s="11" t="s">
        <v>44</v>
      </c>
      <c r="F1248" s="11" t="s">
        <v>80</v>
      </c>
      <c r="G1248" s="11" t="s">
        <v>88</v>
      </c>
      <c r="H1248" s="11" t="s">
        <v>7902</v>
      </c>
      <c r="I1248" t="s">
        <v>4013</v>
      </c>
      <c r="J1248" s="147" t="s">
        <v>6690</v>
      </c>
      <c r="M1248" s="147" t="s">
        <v>5503</v>
      </c>
      <c r="N1248" s="147" t="s">
        <v>5504</v>
      </c>
      <c r="P1248" s="19" t="s">
        <v>6790</v>
      </c>
      <c r="Q1248" s="19"/>
      <c r="R1248" s="147" t="s">
        <v>6769</v>
      </c>
      <c r="S1248" s="161">
        <v>0</v>
      </c>
      <c r="T1248" s="147" t="s">
        <v>7779</v>
      </c>
      <c r="U1248" s="147" t="s">
        <v>7784</v>
      </c>
      <c r="V1248" t="s">
        <v>262</v>
      </c>
    </row>
    <row r="1249" spans="1:24" x14ac:dyDescent="0.25">
      <c r="A1249" s="183" t="s">
        <v>7888</v>
      </c>
      <c r="B1249" s="293">
        <v>-99</v>
      </c>
      <c r="C1249" s="8">
        <v>184</v>
      </c>
      <c r="D1249" s="162" t="s">
        <v>7833</v>
      </c>
      <c r="E1249" s="162" t="s">
        <v>44</v>
      </c>
      <c r="F1249" s="162" t="s">
        <v>54</v>
      </c>
      <c r="G1249" s="162" t="s">
        <v>2284</v>
      </c>
      <c r="H1249" s="162"/>
      <c r="I1249" s="147" t="s">
        <v>120</v>
      </c>
      <c r="J1249" s="19" t="s">
        <v>1467</v>
      </c>
      <c r="K1249" s="19" t="s">
        <v>7528</v>
      </c>
      <c r="L1249" s="145" t="s">
        <v>1683</v>
      </c>
      <c r="M1249" s="19"/>
      <c r="N1249" s="19"/>
      <c r="O1249" s="19"/>
      <c r="P1249" s="19" t="s">
        <v>6790</v>
      </c>
      <c r="Q1249" s="19"/>
      <c r="R1249" s="145" t="s">
        <v>6770</v>
      </c>
      <c r="S1249" s="146" t="s">
        <v>7778</v>
      </c>
      <c r="T1249" s="19" t="s">
        <v>7780</v>
      </c>
      <c r="U1249" s="19" t="s">
        <v>7783</v>
      </c>
      <c r="V1249" t="s">
        <v>100</v>
      </c>
    </row>
    <row r="1250" spans="1:24" x14ac:dyDescent="0.25">
      <c r="A1250" s="183" t="s">
        <v>7888</v>
      </c>
      <c r="B1250" s="293">
        <v>-99</v>
      </c>
      <c r="C1250" s="8">
        <v>185</v>
      </c>
      <c r="D1250" s="162" t="s">
        <v>7833</v>
      </c>
      <c r="E1250" s="162" t="s">
        <v>44</v>
      </c>
      <c r="F1250" s="162" t="s">
        <v>54</v>
      </c>
      <c r="G1250" s="162" t="s">
        <v>2284</v>
      </c>
      <c r="H1250" s="162"/>
      <c r="I1250" s="19" t="s">
        <v>2127</v>
      </c>
      <c r="J1250" s="147" t="s">
        <v>2330</v>
      </c>
      <c r="K1250" s="19" t="s">
        <v>7525</v>
      </c>
      <c r="L1250" s="145" t="s">
        <v>7116</v>
      </c>
      <c r="M1250" s="19" t="s">
        <v>2550</v>
      </c>
      <c r="N1250" s="147" t="s">
        <v>2330</v>
      </c>
      <c r="O1250" s="19"/>
      <c r="P1250" s="19" t="s">
        <v>6790</v>
      </c>
      <c r="Q1250" s="19"/>
      <c r="R1250" s="147" t="s">
        <v>91</v>
      </c>
      <c r="S1250" s="161" t="s">
        <v>7778</v>
      </c>
      <c r="T1250" s="147" t="s">
        <v>7779</v>
      </c>
      <c r="U1250" s="147" t="s">
        <v>7783</v>
      </c>
      <c r="V1250" t="s">
        <v>91</v>
      </c>
    </row>
    <row r="1251" spans="1:24" x14ac:dyDescent="0.25">
      <c r="A1251" s="26" t="s">
        <v>7888</v>
      </c>
      <c r="B1251" s="185">
        <v>-99</v>
      </c>
      <c r="C1251" s="8">
        <v>187</v>
      </c>
      <c r="D1251" s="162" t="s">
        <v>7833</v>
      </c>
      <c r="E1251" s="162" t="s">
        <v>44</v>
      </c>
      <c r="F1251" s="162" t="s">
        <v>54</v>
      </c>
      <c r="G1251" s="162" t="s">
        <v>2284</v>
      </c>
      <c r="H1251" s="162"/>
      <c r="I1251" s="147" t="s">
        <v>5966</v>
      </c>
      <c r="K1251" s="147"/>
      <c r="M1251" s="147" t="s">
        <v>6034</v>
      </c>
      <c r="N1251" s="147" t="s">
        <v>6035</v>
      </c>
      <c r="P1251" s="147" t="s">
        <v>6790</v>
      </c>
      <c r="Q1251" s="147"/>
      <c r="R1251" s="147" t="s">
        <v>6769</v>
      </c>
      <c r="S1251" s="161"/>
      <c r="T1251" s="147"/>
      <c r="U1251" s="147"/>
      <c r="V1251" s="174" t="s">
        <v>3302</v>
      </c>
      <c r="W1251" s="164"/>
    </row>
    <row r="1252" spans="1:24" x14ac:dyDescent="0.25">
      <c r="A1252" s="26" t="s">
        <v>7888</v>
      </c>
      <c r="B1252" s="185">
        <v>-99</v>
      </c>
      <c r="C1252" s="8">
        <v>188</v>
      </c>
      <c r="D1252" s="162" t="s">
        <v>7833</v>
      </c>
      <c r="E1252" s="162" t="s">
        <v>44</v>
      </c>
      <c r="F1252" s="162" t="s">
        <v>54</v>
      </c>
      <c r="G1252" s="162" t="s">
        <v>2284</v>
      </c>
      <c r="H1252" s="162"/>
      <c r="I1252" s="147" t="s">
        <v>5967</v>
      </c>
      <c r="K1252" s="147"/>
      <c r="M1252" s="147" t="s">
        <v>6036</v>
      </c>
      <c r="N1252" s="147" t="s">
        <v>6037</v>
      </c>
      <c r="P1252" s="147" t="s">
        <v>6790</v>
      </c>
      <c r="Q1252" s="147"/>
      <c r="R1252" s="147" t="s">
        <v>6770</v>
      </c>
      <c r="S1252" s="161"/>
      <c r="T1252" s="147"/>
      <c r="U1252" s="147"/>
      <c r="V1252" s="174" t="s">
        <v>2490</v>
      </c>
      <c r="W1252" s="164"/>
    </row>
    <row r="1253" spans="1:24" x14ac:dyDescent="0.25">
      <c r="A1253" s="183" t="s">
        <v>7888</v>
      </c>
      <c r="B1253" s="293">
        <v>-99</v>
      </c>
      <c r="C1253" s="8">
        <v>197</v>
      </c>
      <c r="D1253" s="162" t="s">
        <v>7833</v>
      </c>
      <c r="E1253" s="162" t="s">
        <v>44</v>
      </c>
      <c r="F1253" s="162" t="s">
        <v>54</v>
      </c>
      <c r="G1253" s="162" t="s">
        <v>2284</v>
      </c>
      <c r="H1253" s="162"/>
      <c r="I1253" s="19" t="s">
        <v>217</v>
      </c>
      <c r="J1253" s="147" t="s">
        <v>1445</v>
      </c>
      <c r="K1253" s="19" t="s">
        <v>7530</v>
      </c>
      <c r="L1253" s="163" t="s">
        <v>7119</v>
      </c>
      <c r="M1253" s="19" t="s">
        <v>2560</v>
      </c>
      <c r="N1253" s="147" t="s">
        <v>521</v>
      </c>
      <c r="O1253" s="19"/>
      <c r="P1253" s="19" t="s">
        <v>6790</v>
      </c>
      <c r="Q1253" s="19"/>
      <c r="R1253" s="147" t="s">
        <v>6769</v>
      </c>
      <c r="S1253" s="161">
        <v>0</v>
      </c>
      <c r="T1253" s="147" t="s">
        <v>7779</v>
      </c>
      <c r="U1253" s="147" t="s">
        <v>7784</v>
      </c>
      <c r="V1253" t="s">
        <v>211</v>
      </c>
    </row>
    <row r="1254" spans="1:24" x14ac:dyDescent="0.25">
      <c r="A1254" s="183" t="s">
        <v>7888</v>
      </c>
      <c r="B1254" s="293">
        <v>-99</v>
      </c>
      <c r="C1254" s="8">
        <v>198</v>
      </c>
      <c r="D1254" s="162" t="s">
        <v>7833</v>
      </c>
      <c r="E1254" s="162" t="s">
        <v>44</v>
      </c>
      <c r="F1254" s="162" t="s">
        <v>54</v>
      </c>
      <c r="G1254" s="162" t="s">
        <v>2284</v>
      </c>
      <c r="H1254" s="162"/>
      <c r="I1254" s="19" t="s">
        <v>218</v>
      </c>
      <c r="J1254" s="147" t="s">
        <v>1514</v>
      </c>
      <c r="K1254" s="19" t="s">
        <v>7539</v>
      </c>
      <c r="L1254" s="163" t="s">
        <v>7118</v>
      </c>
      <c r="M1254" s="19" t="s">
        <v>2561</v>
      </c>
      <c r="N1254" s="147" t="s">
        <v>523</v>
      </c>
      <c r="O1254" s="19"/>
      <c r="P1254" s="19" t="s">
        <v>6790</v>
      </c>
      <c r="Q1254" s="19"/>
      <c r="R1254" s="147" t="s">
        <v>6770</v>
      </c>
      <c r="S1254" s="161">
        <v>0</v>
      </c>
      <c r="T1254" s="147" t="s">
        <v>7779</v>
      </c>
      <c r="U1254" s="147" t="s">
        <v>7784</v>
      </c>
      <c r="V1254" t="s">
        <v>100</v>
      </c>
    </row>
    <row r="1255" spans="1:24" x14ac:dyDescent="0.25">
      <c r="A1255" t="s">
        <v>7888</v>
      </c>
      <c r="B1255" s="185">
        <v>-99</v>
      </c>
      <c r="C1255" s="8">
        <v>512</v>
      </c>
      <c r="D1255" s="162" t="s">
        <v>7841</v>
      </c>
      <c r="E1255" s="162" t="s">
        <v>68</v>
      </c>
      <c r="F1255" s="162" t="s">
        <v>69</v>
      </c>
      <c r="G1255" s="162" t="s">
        <v>70</v>
      </c>
      <c r="H1255" s="162"/>
      <c r="I1255" t="s">
        <v>8521</v>
      </c>
      <c r="J1255" s="19" t="s">
        <v>5764</v>
      </c>
      <c r="K1255" t="s">
        <v>7573</v>
      </c>
      <c r="L1255" t="s">
        <v>7139</v>
      </c>
      <c r="M1255" s="147" t="s">
        <v>4117</v>
      </c>
      <c r="N1255" s="147" t="s">
        <v>4118</v>
      </c>
      <c r="P1255" s="19" t="s">
        <v>6790</v>
      </c>
      <c r="Q1255" s="19"/>
      <c r="R1255" t="s">
        <v>91</v>
      </c>
      <c r="S1255" s="8" t="s">
        <v>7778</v>
      </c>
      <c r="T1255" t="s">
        <v>7780</v>
      </c>
      <c r="U1255" t="s">
        <v>7783</v>
      </c>
      <c r="V1255" t="s">
        <v>91</v>
      </c>
    </row>
    <row r="1256" spans="1:24" x14ac:dyDescent="0.25">
      <c r="A1256" s="26" t="s">
        <v>7888</v>
      </c>
      <c r="B1256" s="185">
        <v>-99</v>
      </c>
      <c r="C1256" s="8">
        <v>522</v>
      </c>
      <c r="D1256" s="162" t="s">
        <v>7841</v>
      </c>
      <c r="E1256" s="162" t="s">
        <v>68</v>
      </c>
      <c r="F1256" s="162" t="s">
        <v>69</v>
      </c>
      <c r="G1256" s="162" t="s">
        <v>70</v>
      </c>
      <c r="H1256" s="162"/>
      <c r="I1256" t="s">
        <v>3319</v>
      </c>
      <c r="J1256" s="19" t="s">
        <v>8336</v>
      </c>
      <c r="K1256" t="s">
        <v>7569</v>
      </c>
      <c r="L1256" t="s">
        <v>7140</v>
      </c>
      <c r="M1256" s="147" t="s">
        <v>4121</v>
      </c>
      <c r="N1256" s="147" t="s">
        <v>4122</v>
      </c>
      <c r="P1256" s="19" t="s">
        <v>6790</v>
      </c>
      <c r="Q1256" s="19"/>
      <c r="R1256" t="s">
        <v>153</v>
      </c>
      <c r="S1256" s="8">
        <v>0</v>
      </c>
      <c r="T1256" t="s">
        <v>7779</v>
      </c>
      <c r="U1256" t="s">
        <v>7783</v>
      </c>
      <c r="V1256" t="s">
        <v>153</v>
      </c>
    </row>
    <row r="1257" spans="1:24" x14ac:dyDescent="0.25">
      <c r="A1257" s="321" t="s">
        <v>7888</v>
      </c>
      <c r="B1257" s="293">
        <v>-99</v>
      </c>
      <c r="C1257" s="8">
        <v>542</v>
      </c>
      <c r="D1257" s="162" t="s">
        <v>7843</v>
      </c>
      <c r="E1257" s="162" t="s">
        <v>68</v>
      </c>
      <c r="F1257" s="162" t="s">
        <v>69</v>
      </c>
      <c r="G1257" s="162" t="s">
        <v>71</v>
      </c>
      <c r="H1257" s="162"/>
      <c r="I1257" s="26" t="s">
        <v>3329</v>
      </c>
      <c r="J1257" s="147" t="s">
        <v>5806</v>
      </c>
      <c r="K1257" s="147" t="s">
        <v>7652</v>
      </c>
      <c r="L1257" s="94" t="s">
        <v>7120</v>
      </c>
      <c r="M1257" s="147" t="s">
        <v>4141</v>
      </c>
      <c r="N1257" s="147" t="s">
        <v>4142</v>
      </c>
      <c r="P1257" s="19" t="s">
        <v>2920</v>
      </c>
      <c r="Q1257" s="19" t="s">
        <v>6788</v>
      </c>
      <c r="R1257" t="s">
        <v>91</v>
      </c>
      <c r="S1257" s="8">
        <v>0</v>
      </c>
      <c r="T1257" t="s">
        <v>7779</v>
      </c>
      <c r="U1257" t="s">
        <v>7784</v>
      </c>
      <c r="V1257" t="s">
        <v>92</v>
      </c>
    </row>
    <row r="1258" spans="1:24" x14ac:dyDescent="0.25">
      <c r="A1258" s="321" t="s">
        <v>7888</v>
      </c>
      <c r="B1258" s="293">
        <v>-99</v>
      </c>
      <c r="C1258" s="8">
        <v>543</v>
      </c>
      <c r="D1258" s="162" t="s">
        <v>7843</v>
      </c>
      <c r="E1258" s="162" t="s">
        <v>68</v>
      </c>
      <c r="F1258" s="162" t="s">
        <v>69</v>
      </c>
      <c r="G1258" s="162" t="s">
        <v>71</v>
      </c>
      <c r="H1258" s="162"/>
      <c r="I1258" s="26" t="s">
        <v>3330</v>
      </c>
      <c r="J1258" s="147" t="s">
        <v>5803</v>
      </c>
      <c r="K1258" s="147" t="s">
        <v>7653</v>
      </c>
      <c r="L1258" s="94" t="s">
        <v>7220</v>
      </c>
      <c r="M1258" s="147" t="s">
        <v>4143</v>
      </c>
      <c r="N1258" s="147" t="s">
        <v>4144</v>
      </c>
      <c r="P1258" s="19" t="s">
        <v>2921</v>
      </c>
      <c r="Q1258" s="19" t="s">
        <v>6788</v>
      </c>
      <c r="R1258" t="s">
        <v>91</v>
      </c>
      <c r="S1258" s="8">
        <v>0</v>
      </c>
      <c r="T1258" t="s">
        <v>7779</v>
      </c>
      <c r="U1258" t="s">
        <v>7784</v>
      </c>
      <c r="V1258" t="s">
        <v>92</v>
      </c>
    </row>
    <row r="1259" spans="1:24" x14ac:dyDescent="0.25">
      <c r="A1259" s="321" t="s">
        <v>7888</v>
      </c>
      <c r="B1259" s="293">
        <v>-99</v>
      </c>
      <c r="C1259" s="8">
        <v>544</v>
      </c>
      <c r="D1259" s="162" t="s">
        <v>7843</v>
      </c>
      <c r="E1259" s="162" t="s">
        <v>68</v>
      </c>
      <c r="F1259" s="162" t="s">
        <v>69</v>
      </c>
      <c r="G1259" s="162" t="s">
        <v>71</v>
      </c>
      <c r="H1259" s="162"/>
      <c r="I1259" s="26" t="s">
        <v>3331</v>
      </c>
      <c r="J1259" s="147" t="s">
        <v>5802</v>
      </c>
      <c r="K1259" s="147" t="s">
        <v>7654</v>
      </c>
      <c r="L1259" s="94" t="s">
        <v>7221</v>
      </c>
      <c r="M1259" s="147" t="s">
        <v>4145</v>
      </c>
      <c r="N1259" s="147" t="s">
        <v>4146</v>
      </c>
      <c r="P1259" s="19" t="s">
        <v>2922</v>
      </c>
      <c r="Q1259" s="19" t="s">
        <v>6788</v>
      </c>
      <c r="R1259" t="s">
        <v>91</v>
      </c>
      <c r="S1259" s="8">
        <v>0</v>
      </c>
      <c r="T1259" t="s">
        <v>7779</v>
      </c>
      <c r="U1259" t="s">
        <v>7784</v>
      </c>
      <c r="V1259" t="s">
        <v>92</v>
      </c>
    </row>
    <row r="1260" spans="1:24" x14ac:dyDescent="0.25">
      <c r="A1260" t="s">
        <v>8301</v>
      </c>
      <c r="B1260" s="185">
        <v>0</v>
      </c>
      <c r="C1260" s="8">
        <v>511</v>
      </c>
      <c r="D1260" s="162" t="s">
        <v>7841</v>
      </c>
      <c r="E1260" s="162" t="s">
        <v>68</v>
      </c>
      <c r="F1260" s="162" t="s">
        <v>69</v>
      </c>
      <c r="G1260" s="162" t="s">
        <v>70</v>
      </c>
      <c r="H1260" s="162"/>
      <c r="I1260" s="145" t="s">
        <v>7946</v>
      </c>
      <c r="J1260" s="19" t="s">
        <v>8149</v>
      </c>
      <c r="K1260" t="s">
        <v>7572</v>
      </c>
      <c r="L1260" s="145" t="s">
        <v>6976</v>
      </c>
      <c r="M1260" s="145" t="s">
        <v>492</v>
      </c>
      <c r="N1260" s="10" t="s">
        <v>7959</v>
      </c>
      <c r="O1260" s="145" t="s">
        <v>1935</v>
      </c>
      <c r="P1260" s="19" t="s">
        <v>6790</v>
      </c>
      <c r="Q1260" s="19"/>
      <c r="R1260" s="145" t="s">
        <v>91</v>
      </c>
      <c r="S1260" s="146" t="s">
        <v>7778</v>
      </c>
      <c r="T1260" s="19" t="s">
        <v>7780</v>
      </c>
      <c r="U1260" s="19" t="s">
        <v>7783</v>
      </c>
      <c r="V1260" t="s">
        <v>91</v>
      </c>
    </row>
    <row r="1261" spans="1:24" x14ac:dyDescent="0.25">
      <c r="A1261" s="184" t="s">
        <v>7888</v>
      </c>
      <c r="B1261" s="298">
        <v>1</v>
      </c>
      <c r="C1261" s="176">
        <v>116</v>
      </c>
      <c r="D1261" s="178" t="s">
        <v>7812</v>
      </c>
      <c r="E1261" s="178" t="s">
        <v>44</v>
      </c>
      <c r="F1261" s="178" t="s">
        <v>54</v>
      </c>
      <c r="G1261" s="178" t="s">
        <v>53</v>
      </c>
      <c r="H1261" s="178"/>
      <c r="I1261" s="154" t="s">
        <v>119</v>
      </c>
      <c r="J1261" s="154" t="s">
        <v>1501</v>
      </c>
      <c r="K1261" s="153" t="s">
        <v>7682</v>
      </c>
      <c r="L1261" s="154" t="s">
        <v>6946</v>
      </c>
      <c r="M1261" s="154" t="s">
        <v>324</v>
      </c>
      <c r="N1261" s="154" t="s">
        <v>325</v>
      </c>
      <c r="O1261" s="154" t="s">
        <v>2031</v>
      </c>
      <c r="P1261" s="168" t="s">
        <v>6790</v>
      </c>
      <c r="Q1261" s="168"/>
      <c r="R1261" s="154" t="s">
        <v>6770</v>
      </c>
      <c r="S1261" s="169" t="s">
        <v>7778</v>
      </c>
      <c r="T1261" s="168" t="s">
        <v>7780</v>
      </c>
      <c r="U1261" s="168" t="s">
        <v>7783</v>
      </c>
      <c r="V1261" s="140" t="s">
        <v>100</v>
      </c>
      <c r="W1261" s="140" t="s">
        <v>6774</v>
      </c>
      <c r="X1261" s="140"/>
    </row>
    <row r="1262" spans="1:24" x14ac:dyDescent="0.25">
      <c r="A1262" t="s">
        <v>7888</v>
      </c>
      <c r="B1262" s="185">
        <v>2</v>
      </c>
      <c r="C1262" s="8">
        <v>513</v>
      </c>
      <c r="D1262" s="162" t="s">
        <v>7841</v>
      </c>
      <c r="E1262" s="162" t="s">
        <v>68</v>
      </c>
      <c r="F1262" s="162" t="s">
        <v>69</v>
      </c>
      <c r="G1262" s="162" t="s">
        <v>70</v>
      </c>
      <c r="H1262" s="162"/>
      <c r="I1262" s="145" t="s">
        <v>203</v>
      </c>
      <c r="J1262" s="19" t="s">
        <v>1476</v>
      </c>
      <c r="K1262" t="s">
        <v>7571</v>
      </c>
      <c r="L1262" s="145" t="s">
        <v>1766</v>
      </c>
      <c r="M1262" s="145" t="s">
        <v>494</v>
      </c>
      <c r="N1262" s="145" t="s">
        <v>495</v>
      </c>
      <c r="O1262" s="145" t="s">
        <v>1936</v>
      </c>
      <c r="P1262" s="19" t="s">
        <v>6790</v>
      </c>
      <c r="Q1262" s="19"/>
      <c r="R1262" s="145" t="s">
        <v>91</v>
      </c>
      <c r="S1262" s="146" t="s">
        <v>7778</v>
      </c>
      <c r="T1262" s="19" t="s">
        <v>7779</v>
      </c>
      <c r="U1262" s="19" t="s">
        <v>7783</v>
      </c>
      <c r="V1262" t="s">
        <v>91</v>
      </c>
    </row>
    <row r="1263" spans="1:24" x14ac:dyDescent="0.25">
      <c r="A1263" t="s">
        <v>7888</v>
      </c>
      <c r="B1263" s="185">
        <v>3</v>
      </c>
      <c r="C1263" s="8">
        <v>514</v>
      </c>
      <c r="D1263" s="162" t="s">
        <v>7841</v>
      </c>
      <c r="E1263" s="162" t="s">
        <v>68</v>
      </c>
      <c r="F1263" s="162" t="s">
        <v>69</v>
      </c>
      <c r="G1263" s="162" t="s">
        <v>70</v>
      </c>
      <c r="H1263" s="162"/>
      <c r="I1263" t="s">
        <v>3318</v>
      </c>
      <c r="J1263" t="s">
        <v>1485</v>
      </c>
      <c r="K1263" t="s">
        <v>7560</v>
      </c>
      <c r="L1263" t="s">
        <v>1780</v>
      </c>
      <c r="M1263" s="147" t="s">
        <v>4119</v>
      </c>
      <c r="N1263" s="147" t="s">
        <v>4120</v>
      </c>
      <c r="P1263" s="19" t="s">
        <v>6790</v>
      </c>
      <c r="Q1263" s="19"/>
      <c r="R1263" t="s">
        <v>91</v>
      </c>
      <c r="S1263" s="8">
        <v>0</v>
      </c>
      <c r="T1263" t="s">
        <v>7779</v>
      </c>
      <c r="U1263" t="s">
        <v>7784</v>
      </c>
      <c r="V1263" t="s">
        <v>91</v>
      </c>
    </row>
    <row r="1264" spans="1:24" x14ac:dyDescent="0.25">
      <c r="A1264" t="s">
        <v>7888</v>
      </c>
      <c r="B1264" s="185">
        <v>4</v>
      </c>
      <c r="C1264" s="8">
        <v>515</v>
      </c>
      <c r="D1264" s="162" t="s">
        <v>7841</v>
      </c>
      <c r="E1264" s="162" t="s">
        <v>68</v>
      </c>
      <c r="F1264" s="162" t="s">
        <v>69</v>
      </c>
      <c r="G1264" s="162" t="s">
        <v>70</v>
      </c>
      <c r="H1264" s="162"/>
      <c r="I1264" s="145" t="s">
        <v>204</v>
      </c>
      <c r="J1264" s="19" t="s">
        <v>1477</v>
      </c>
      <c r="K1264" s="147" t="s">
        <v>7559</v>
      </c>
      <c r="L1264" s="145" t="s">
        <v>1699</v>
      </c>
      <c r="M1264" s="145" t="s">
        <v>496</v>
      </c>
      <c r="N1264" s="145" t="s">
        <v>497</v>
      </c>
      <c r="O1264" s="145" t="s">
        <v>1937</v>
      </c>
      <c r="P1264" s="19" t="s">
        <v>6790</v>
      </c>
      <c r="Q1264" s="19"/>
      <c r="R1264" s="145" t="s">
        <v>91</v>
      </c>
      <c r="S1264" s="146">
        <v>0</v>
      </c>
      <c r="T1264" s="19" t="s">
        <v>7779</v>
      </c>
      <c r="U1264" s="19" t="s">
        <v>7784</v>
      </c>
      <c r="V1264" t="s">
        <v>91</v>
      </c>
    </row>
    <row r="1265" spans="1:22" x14ac:dyDescent="0.25">
      <c r="A1265" t="s">
        <v>7888</v>
      </c>
      <c r="B1265" s="185">
        <v>5</v>
      </c>
      <c r="C1265" s="8">
        <v>516</v>
      </c>
      <c r="D1265" s="162" t="s">
        <v>7841</v>
      </c>
      <c r="E1265" s="162" t="s">
        <v>68</v>
      </c>
      <c r="F1265" s="162" t="s">
        <v>69</v>
      </c>
      <c r="G1265" s="162" t="s">
        <v>70</v>
      </c>
      <c r="H1265" s="162"/>
      <c r="I1265" s="145" t="s">
        <v>205</v>
      </c>
      <c r="J1265" s="19" t="s">
        <v>1478</v>
      </c>
      <c r="K1265" s="147" t="s">
        <v>7562</v>
      </c>
      <c r="L1265" s="145" t="s">
        <v>1478</v>
      </c>
      <c r="M1265" s="145" t="s">
        <v>498</v>
      </c>
      <c r="N1265" s="145" t="s">
        <v>499</v>
      </c>
      <c r="O1265" s="145" t="s">
        <v>1938</v>
      </c>
      <c r="P1265" s="19" t="s">
        <v>6790</v>
      </c>
      <c r="Q1265" s="19"/>
      <c r="R1265" s="145" t="s">
        <v>91</v>
      </c>
      <c r="S1265" s="146">
        <v>0</v>
      </c>
      <c r="T1265" s="19" t="s">
        <v>7779</v>
      </c>
      <c r="U1265" s="19" t="s">
        <v>7784</v>
      </c>
      <c r="V1265" t="s">
        <v>91</v>
      </c>
    </row>
    <row r="1266" spans="1:22" x14ac:dyDescent="0.25">
      <c r="A1266" t="s">
        <v>7888</v>
      </c>
      <c r="B1266" s="185">
        <v>6</v>
      </c>
      <c r="C1266" s="8">
        <v>517</v>
      </c>
      <c r="D1266" s="162" t="s">
        <v>7841</v>
      </c>
      <c r="E1266" s="162" t="s">
        <v>68</v>
      </c>
      <c r="F1266" s="162" t="s">
        <v>69</v>
      </c>
      <c r="G1266" s="162" t="s">
        <v>70</v>
      </c>
      <c r="H1266" s="162"/>
      <c r="I1266" s="145" t="s">
        <v>206</v>
      </c>
      <c r="J1266" s="20" t="s">
        <v>1479</v>
      </c>
      <c r="K1266" s="147" t="s">
        <v>7563</v>
      </c>
      <c r="L1266" s="148" t="s">
        <v>1700</v>
      </c>
      <c r="M1266" s="145" t="s">
        <v>500</v>
      </c>
      <c r="N1266" s="145" t="s">
        <v>501</v>
      </c>
      <c r="O1266" s="148" t="s">
        <v>1939</v>
      </c>
      <c r="P1266" s="19" t="s">
        <v>6790</v>
      </c>
      <c r="Q1266" s="19"/>
      <c r="R1266" s="145" t="s">
        <v>91</v>
      </c>
      <c r="S1266" s="146">
        <v>0</v>
      </c>
      <c r="T1266" s="19" t="s">
        <v>7779</v>
      </c>
      <c r="U1266" s="19" t="s">
        <v>7784</v>
      </c>
      <c r="V1266" t="s">
        <v>91</v>
      </c>
    </row>
    <row r="1267" spans="1:22" x14ac:dyDescent="0.25">
      <c r="A1267" t="s">
        <v>7888</v>
      </c>
      <c r="B1267" s="185">
        <v>7</v>
      </c>
      <c r="C1267" s="8">
        <v>518</v>
      </c>
      <c r="D1267" s="162" t="s">
        <v>7841</v>
      </c>
      <c r="E1267" s="162" t="s">
        <v>68</v>
      </c>
      <c r="F1267" s="162" t="s">
        <v>69</v>
      </c>
      <c r="G1267" s="162" t="s">
        <v>70</v>
      </c>
      <c r="H1267" s="162"/>
      <c r="I1267" s="145" t="s">
        <v>207</v>
      </c>
      <c r="J1267" s="19" t="s">
        <v>7793</v>
      </c>
      <c r="K1267" s="19" t="s">
        <v>7564</v>
      </c>
      <c r="L1267" s="145" t="s">
        <v>1701</v>
      </c>
      <c r="M1267" s="145" t="s">
        <v>502</v>
      </c>
      <c r="N1267" s="145" t="s">
        <v>503</v>
      </c>
      <c r="O1267" s="145" t="s">
        <v>1940</v>
      </c>
      <c r="P1267" s="19" t="s">
        <v>6790</v>
      </c>
      <c r="Q1267" s="19"/>
      <c r="R1267" s="147" t="s">
        <v>6769</v>
      </c>
      <c r="S1267" s="161">
        <v>1</v>
      </c>
      <c r="T1267" s="147" t="s">
        <v>7779</v>
      </c>
      <c r="U1267" s="147" t="s">
        <v>7784</v>
      </c>
      <c r="V1267" t="s">
        <v>138</v>
      </c>
    </row>
    <row r="1268" spans="1:22" x14ac:dyDescent="0.25">
      <c r="A1268" t="s">
        <v>7888</v>
      </c>
      <c r="B1268" s="185">
        <v>8</v>
      </c>
      <c r="C1268" s="8">
        <v>519</v>
      </c>
      <c r="D1268" s="162" t="s">
        <v>7841</v>
      </c>
      <c r="E1268" s="162" t="s">
        <v>68</v>
      </c>
      <c r="F1268" s="162" t="s">
        <v>69</v>
      </c>
      <c r="G1268" s="162" t="s">
        <v>70</v>
      </c>
      <c r="H1268" s="162"/>
      <c r="I1268" s="145" t="s">
        <v>208</v>
      </c>
      <c r="J1268" s="19" t="s">
        <v>7794</v>
      </c>
      <c r="K1268" s="19" t="s">
        <v>7565</v>
      </c>
      <c r="L1268" s="145" t="s">
        <v>1702</v>
      </c>
      <c r="M1268" s="145" t="s">
        <v>504</v>
      </c>
      <c r="N1268" s="145" t="s">
        <v>505</v>
      </c>
      <c r="O1268" s="145" t="s">
        <v>1941</v>
      </c>
      <c r="P1268" s="19" t="s">
        <v>6790</v>
      </c>
      <c r="Q1268" s="19"/>
      <c r="R1268" s="147" t="s">
        <v>6769</v>
      </c>
      <c r="S1268" s="161">
        <v>1</v>
      </c>
      <c r="T1268" s="147" t="s">
        <v>7779</v>
      </c>
      <c r="U1268" s="147" t="s">
        <v>7784</v>
      </c>
      <c r="V1268" t="s">
        <v>138</v>
      </c>
    </row>
    <row r="1269" spans="1:22" x14ac:dyDescent="0.25">
      <c r="A1269" t="s">
        <v>7888</v>
      </c>
      <c r="B1269" s="185">
        <v>9</v>
      </c>
      <c r="C1269" s="8">
        <v>521</v>
      </c>
      <c r="D1269" s="162" t="s">
        <v>7841</v>
      </c>
      <c r="E1269" s="162" t="s">
        <v>68</v>
      </c>
      <c r="F1269" s="162" t="s">
        <v>69</v>
      </c>
      <c r="G1269" s="162" t="s">
        <v>70</v>
      </c>
      <c r="H1269" s="162"/>
      <c r="I1269" s="145" t="s">
        <v>209</v>
      </c>
      <c r="J1269" s="19" t="s">
        <v>1482</v>
      </c>
      <c r="K1269" s="19" t="s">
        <v>7566</v>
      </c>
      <c r="L1269" s="145" t="s">
        <v>1703</v>
      </c>
      <c r="M1269" s="145" t="s">
        <v>506</v>
      </c>
      <c r="N1269" s="145" t="s">
        <v>507</v>
      </c>
      <c r="O1269" s="145" t="s">
        <v>1942</v>
      </c>
      <c r="P1269" s="19" t="s">
        <v>6790</v>
      </c>
      <c r="Q1269" s="19"/>
      <c r="R1269" s="147" t="s">
        <v>6769</v>
      </c>
      <c r="S1269" s="161">
        <v>1</v>
      </c>
      <c r="T1269" s="147" t="s">
        <v>7779</v>
      </c>
      <c r="U1269" s="147" t="s">
        <v>7784</v>
      </c>
      <c r="V1269" t="s">
        <v>139</v>
      </c>
    </row>
    <row r="1270" spans="1:22" x14ac:dyDescent="0.25">
      <c r="A1270" s="183" t="s">
        <v>7888</v>
      </c>
      <c r="B1270" s="293">
        <v>10</v>
      </c>
      <c r="C1270" s="8">
        <v>186</v>
      </c>
      <c r="D1270" s="162" t="s">
        <v>7833</v>
      </c>
      <c r="E1270" s="162" t="s">
        <v>44</v>
      </c>
      <c r="F1270" s="162" t="s">
        <v>54</v>
      </c>
      <c r="G1270" s="162" t="s">
        <v>2284</v>
      </c>
      <c r="H1270" s="162"/>
      <c r="I1270" s="19" t="s">
        <v>2128</v>
      </c>
      <c r="J1270" s="156" t="s">
        <v>2827</v>
      </c>
      <c r="K1270" s="19" t="s">
        <v>7529</v>
      </c>
      <c r="L1270" s="163" t="s">
        <v>7117</v>
      </c>
      <c r="M1270" s="19" t="s">
        <v>2551</v>
      </c>
      <c r="N1270" s="147" t="s">
        <v>2331</v>
      </c>
      <c r="O1270" s="19"/>
      <c r="P1270" s="19" t="s">
        <v>6790</v>
      </c>
      <c r="Q1270" s="19"/>
      <c r="R1270" s="147" t="s">
        <v>91</v>
      </c>
      <c r="S1270" s="161">
        <v>0</v>
      </c>
      <c r="T1270" s="147" t="s">
        <v>7779</v>
      </c>
      <c r="U1270" s="147" t="s">
        <v>7784</v>
      </c>
      <c r="V1270" t="s">
        <v>91</v>
      </c>
    </row>
    <row r="1271" spans="1:22" x14ac:dyDescent="0.25">
      <c r="A1271" t="s">
        <v>7888</v>
      </c>
      <c r="B1271" s="185">
        <v>10</v>
      </c>
      <c r="C1271" s="8">
        <v>487</v>
      </c>
      <c r="D1271" s="162" t="s">
        <v>7838</v>
      </c>
      <c r="E1271" s="162" t="s">
        <v>7888</v>
      </c>
      <c r="F1271" s="162" t="s">
        <v>67</v>
      </c>
      <c r="G1271" s="162" t="s">
        <v>46</v>
      </c>
      <c r="H1271" s="162"/>
      <c r="I1271" t="s">
        <v>3304</v>
      </c>
      <c r="J1271" s="147" t="s">
        <v>8248</v>
      </c>
      <c r="M1271" s="147" t="s">
        <v>3005</v>
      </c>
      <c r="N1271" s="147" t="s">
        <v>4092</v>
      </c>
      <c r="P1271" s="19" t="s">
        <v>6790</v>
      </c>
      <c r="Q1271" s="19"/>
      <c r="R1271" t="s">
        <v>91</v>
      </c>
      <c r="S1271" s="8">
        <v>0</v>
      </c>
      <c r="T1271" t="s">
        <v>7779</v>
      </c>
      <c r="V1271" t="s">
        <v>91</v>
      </c>
    </row>
    <row r="1272" spans="1:22" x14ac:dyDescent="0.25">
      <c r="A1272" s="183" t="s">
        <v>7888</v>
      </c>
      <c r="B1272" s="293">
        <v>11</v>
      </c>
      <c r="C1272" s="8">
        <v>528</v>
      </c>
      <c r="D1272" s="162" t="s">
        <v>7843</v>
      </c>
      <c r="E1272" s="162" t="s">
        <v>68</v>
      </c>
      <c r="F1272" s="162" t="s">
        <v>69</v>
      </c>
      <c r="G1272" s="162" t="s">
        <v>71</v>
      </c>
      <c r="H1272" s="162"/>
      <c r="I1272" s="145" t="s">
        <v>212</v>
      </c>
      <c r="J1272" s="145" t="s">
        <v>1513</v>
      </c>
      <c r="K1272" s="147" t="s">
        <v>7640</v>
      </c>
      <c r="L1272" s="148" t="s">
        <v>7214</v>
      </c>
      <c r="M1272" s="145" t="s">
        <v>510</v>
      </c>
      <c r="N1272" s="145" t="s">
        <v>511</v>
      </c>
      <c r="O1272" s="148" t="s">
        <v>1943</v>
      </c>
      <c r="P1272" s="19" t="s">
        <v>6790</v>
      </c>
      <c r="Q1272" s="19"/>
      <c r="R1272" s="145" t="s">
        <v>91</v>
      </c>
      <c r="S1272" s="146">
        <v>1</v>
      </c>
      <c r="T1272" s="19" t="s">
        <v>7779</v>
      </c>
      <c r="U1272" s="19" t="s">
        <v>7784</v>
      </c>
      <c r="V1272" t="s">
        <v>91</v>
      </c>
    </row>
    <row r="1273" spans="1:22" x14ac:dyDescent="0.25">
      <c r="A1273" t="s">
        <v>7888</v>
      </c>
      <c r="B1273" s="293">
        <v>12</v>
      </c>
      <c r="C1273" s="8">
        <v>529</v>
      </c>
      <c r="D1273" s="162" t="s">
        <v>7843</v>
      </c>
      <c r="E1273" s="162" t="s">
        <v>68</v>
      </c>
      <c r="F1273" s="162" t="s">
        <v>69</v>
      </c>
      <c r="G1273" s="162" t="s">
        <v>71</v>
      </c>
      <c r="H1273" s="162"/>
      <c r="I1273" s="145" t="s">
        <v>213</v>
      </c>
      <c r="J1273" s="145" t="s">
        <v>513</v>
      </c>
      <c r="K1273" s="147" t="s">
        <v>7641</v>
      </c>
      <c r="L1273" s="148" t="s">
        <v>6879</v>
      </c>
      <c r="M1273" s="145" t="s">
        <v>512</v>
      </c>
      <c r="N1273" s="145" t="s">
        <v>513</v>
      </c>
      <c r="O1273" s="148" t="s">
        <v>1944</v>
      </c>
      <c r="P1273" s="19" t="s">
        <v>6790</v>
      </c>
      <c r="Q1273" s="19"/>
      <c r="R1273" s="145" t="s">
        <v>91</v>
      </c>
      <c r="S1273" s="146">
        <v>1</v>
      </c>
      <c r="T1273" s="19" t="s">
        <v>7779</v>
      </c>
      <c r="U1273" s="19" t="s">
        <v>7784</v>
      </c>
      <c r="V1273" t="s">
        <v>91</v>
      </c>
    </row>
    <row r="1274" spans="1:22" x14ac:dyDescent="0.25">
      <c r="A1274" t="s">
        <v>7888</v>
      </c>
      <c r="B1274" s="185">
        <v>13</v>
      </c>
      <c r="C1274" s="8">
        <v>524</v>
      </c>
      <c r="D1274" s="162" t="s">
        <v>7841</v>
      </c>
      <c r="E1274" s="162" t="s">
        <v>68</v>
      </c>
      <c r="F1274" s="162" t="s">
        <v>69</v>
      </c>
      <c r="G1274" s="162" t="s">
        <v>70</v>
      </c>
      <c r="H1274" s="162"/>
      <c r="I1274" t="s">
        <v>3320</v>
      </c>
      <c r="J1274" s="19" t="s">
        <v>1492</v>
      </c>
      <c r="K1274" t="s">
        <v>7568</v>
      </c>
      <c r="L1274" t="s">
        <v>1704</v>
      </c>
      <c r="M1274" s="147" t="s">
        <v>4123</v>
      </c>
      <c r="N1274" s="147" t="s">
        <v>4124</v>
      </c>
      <c r="P1274" s="19" t="s">
        <v>6790</v>
      </c>
      <c r="Q1274" s="19"/>
      <c r="R1274" s="147" t="s">
        <v>6769</v>
      </c>
      <c r="S1274" s="161">
        <v>1</v>
      </c>
      <c r="T1274" s="147" t="s">
        <v>7779</v>
      </c>
      <c r="U1274" s="147" t="s">
        <v>7784</v>
      </c>
      <c r="V1274" t="s">
        <v>195</v>
      </c>
    </row>
    <row r="1275" spans="1:22" x14ac:dyDescent="0.25">
      <c r="A1275" t="s">
        <v>7888</v>
      </c>
      <c r="B1275" s="293">
        <v>14</v>
      </c>
      <c r="C1275" s="8">
        <v>531</v>
      </c>
      <c r="D1275" s="162" t="s">
        <v>7843</v>
      </c>
      <c r="E1275" s="162" t="s">
        <v>68</v>
      </c>
      <c r="F1275" s="162" t="s">
        <v>69</v>
      </c>
      <c r="G1275" s="162" t="s">
        <v>71</v>
      </c>
      <c r="H1275" s="162"/>
      <c r="I1275" s="145" t="s">
        <v>215</v>
      </c>
      <c r="J1275" s="145" t="s">
        <v>5812</v>
      </c>
      <c r="K1275" s="147" t="s">
        <v>7642</v>
      </c>
      <c r="L1275" s="145" t="s">
        <v>5812</v>
      </c>
      <c r="M1275" s="145" t="s">
        <v>516</v>
      </c>
      <c r="N1275" s="145" t="s">
        <v>517</v>
      </c>
      <c r="O1275" s="145" t="s">
        <v>1946</v>
      </c>
      <c r="P1275" s="19" t="s">
        <v>6790</v>
      </c>
      <c r="Q1275" s="19"/>
      <c r="R1275" s="147" t="s">
        <v>6769</v>
      </c>
      <c r="S1275" s="161">
        <v>0</v>
      </c>
      <c r="T1275" s="147" t="s">
        <v>7779</v>
      </c>
      <c r="U1275" s="147" t="s">
        <v>7784</v>
      </c>
      <c r="V1275" t="s">
        <v>157</v>
      </c>
    </row>
    <row r="1276" spans="1:22" x14ac:dyDescent="0.25">
      <c r="A1276" t="s">
        <v>7888</v>
      </c>
      <c r="B1276" s="293">
        <v>15</v>
      </c>
      <c r="C1276" s="8">
        <v>532</v>
      </c>
      <c r="D1276" s="162" t="s">
        <v>7843</v>
      </c>
      <c r="E1276" s="162" t="s">
        <v>68</v>
      </c>
      <c r="F1276" s="162" t="s">
        <v>69</v>
      </c>
      <c r="G1276" s="162" t="s">
        <v>71</v>
      </c>
      <c r="H1276" s="162"/>
      <c r="I1276" t="s">
        <v>3323</v>
      </c>
      <c r="J1276" s="147" t="s">
        <v>5810</v>
      </c>
      <c r="K1276" s="147" t="s">
        <v>7646</v>
      </c>
      <c r="L1276" t="s">
        <v>7216</v>
      </c>
      <c r="M1276" s="147" t="s">
        <v>4129</v>
      </c>
      <c r="N1276" s="147" t="s">
        <v>4130</v>
      </c>
      <c r="P1276" s="19" t="s">
        <v>6790</v>
      </c>
      <c r="Q1276" s="19"/>
      <c r="R1276" s="147" t="s">
        <v>6769</v>
      </c>
      <c r="S1276" s="161">
        <v>2</v>
      </c>
      <c r="T1276" s="147" t="s">
        <v>7779</v>
      </c>
      <c r="U1276" s="147" t="s">
        <v>7784</v>
      </c>
      <c r="V1276" t="s">
        <v>157</v>
      </c>
    </row>
    <row r="1277" spans="1:22" x14ac:dyDescent="0.25">
      <c r="A1277" t="s">
        <v>7888</v>
      </c>
      <c r="B1277" s="293">
        <v>16</v>
      </c>
      <c r="C1277" s="8">
        <v>539</v>
      </c>
      <c r="D1277" s="162" t="s">
        <v>7843</v>
      </c>
      <c r="E1277" s="162" t="s">
        <v>68</v>
      </c>
      <c r="F1277" s="162" t="s">
        <v>69</v>
      </c>
      <c r="G1277" s="162" t="s">
        <v>71</v>
      </c>
      <c r="H1277" s="162"/>
      <c r="I1277" t="s">
        <v>3327</v>
      </c>
      <c r="J1277" s="147" t="s">
        <v>5800</v>
      </c>
      <c r="K1277" s="147" t="s">
        <v>7650</v>
      </c>
      <c r="L1277" t="s">
        <v>7218</v>
      </c>
      <c r="M1277" s="147" t="s">
        <v>4137</v>
      </c>
      <c r="N1277" s="147" t="s">
        <v>4138</v>
      </c>
      <c r="P1277" s="19" t="s">
        <v>6790</v>
      </c>
      <c r="Q1277" s="19"/>
      <c r="R1277" t="s">
        <v>91</v>
      </c>
      <c r="S1277" s="8">
        <v>1</v>
      </c>
      <c r="T1277" t="s">
        <v>7779</v>
      </c>
      <c r="U1277" t="s">
        <v>7784</v>
      </c>
      <c r="V1277" t="s">
        <v>92</v>
      </c>
    </row>
    <row r="1278" spans="1:22" x14ac:dyDescent="0.25">
      <c r="A1278" t="s">
        <v>7888</v>
      </c>
      <c r="B1278" s="293">
        <v>17</v>
      </c>
      <c r="C1278" s="8">
        <v>540</v>
      </c>
      <c r="D1278" s="162" t="s">
        <v>7843</v>
      </c>
      <c r="E1278" s="162" t="s">
        <v>68</v>
      </c>
      <c r="F1278" s="162" t="s">
        <v>69</v>
      </c>
      <c r="G1278" s="162" t="s">
        <v>71</v>
      </c>
      <c r="H1278" s="162"/>
      <c r="I1278" t="s">
        <v>3328</v>
      </c>
      <c r="J1278" s="147" t="s">
        <v>5799</v>
      </c>
      <c r="K1278" s="147" t="s">
        <v>7651</v>
      </c>
      <c r="L1278" t="s">
        <v>7219</v>
      </c>
      <c r="M1278" s="147" t="s">
        <v>4139</v>
      </c>
      <c r="N1278" s="147" t="s">
        <v>4140</v>
      </c>
      <c r="P1278" s="19" t="s">
        <v>6790</v>
      </c>
      <c r="Q1278" s="19"/>
      <c r="R1278" s="147" t="s">
        <v>6769</v>
      </c>
      <c r="S1278" s="161">
        <v>0</v>
      </c>
      <c r="T1278" s="147" t="s">
        <v>7779</v>
      </c>
      <c r="U1278" s="147" t="s">
        <v>7784</v>
      </c>
      <c r="V1278" t="s">
        <v>266</v>
      </c>
    </row>
    <row r="1279" spans="1:22" x14ac:dyDescent="0.25">
      <c r="A1279" t="s">
        <v>7888</v>
      </c>
      <c r="B1279" s="293">
        <v>18</v>
      </c>
      <c r="C1279" s="8">
        <v>545</v>
      </c>
      <c r="D1279" s="162" t="s">
        <v>7843</v>
      </c>
      <c r="E1279" s="162" t="s">
        <v>68</v>
      </c>
      <c r="F1279" s="162" t="s">
        <v>69</v>
      </c>
      <c r="G1279" s="162" t="s">
        <v>71</v>
      </c>
      <c r="H1279" s="162"/>
      <c r="I1279" s="145" t="s">
        <v>220</v>
      </c>
      <c r="J1279" s="145" t="s">
        <v>5815</v>
      </c>
      <c r="K1279" s="147" t="s">
        <v>7656</v>
      </c>
      <c r="L1279" s="145" t="s">
        <v>7223</v>
      </c>
      <c r="M1279" s="145" t="s">
        <v>526</v>
      </c>
      <c r="N1279" s="145" t="s">
        <v>527</v>
      </c>
      <c r="O1279" s="145" t="s">
        <v>1698</v>
      </c>
      <c r="P1279" s="19" t="s">
        <v>2912</v>
      </c>
      <c r="Q1279" s="19" t="s">
        <v>6789</v>
      </c>
      <c r="R1279" s="145" t="s">
        <v>91</v>
      </c>
      <c r="S1279" s="146">
        <v>0</v>
      </c>
      <c r="T1279" s="19" t="s">
        <v>7779</v>
      </c>
      <c r="U1279" s="19" t="s">
        <v>7784</v>
      </c>
      <c r="V1279" t="s">
        <v>92</v>
      </c>
    </row>
    <row r="1280" spans="1:22" x14ac:dyDescent="0.25">
      <c r="A1280" t="s">
        <v>7888</v>
      </c>
      <c r="B1280" s="185">
        <v>19</v>
      </c>
      <c r="C1280" s="8">
        <v>523</v>
      </c>
      <c r="D1280" s="162" t="s">
        <v>7841</v>
      </c>
      <c r="E1280" s="162" t="s">
        <v>68</v>
      </c>
      <c r="F1280" s="162" t="s">
        <v>69</v>
      </c>
      <c r="G1280" s="162" t="s">
        <v>70</v>
      </c>
      <c r="H1280" s="162"/>
      <c r="I1280" s="145" t="s">
        <v>210</v>
      </c>
      <c r="J1280" s="19" t="s">
        <v>1483</v>
      </c>
      <c r="K1280" s="147" t="s">
        <v>7567</v>
      </c>
      <c r="L1280" s="145" t="s">
        <v>1767</v>
      </c>
      <c r="M1280" s="145" t="s">
        <v>508</v>
      </c>
      <c r="N1280" s="145" t="s">
        <v>509</v>
      </c>
      <c r="O1280" s="145" t="s">
        <v>1764</v>
      </c>
      <c r="P1280" s="19" t="s">
        <v>6790</v>
      </c>
      <c r="Q1280" s="19"/>
      <c r="R1280" s="147" t="s">
        <v>6769</v>
      </c>
      <c r="S1280" s="161">
        <v>0</v>
      </c>
      <c r="T1280" s="147" t="s">
        <v>7779</v>
      </c>
      <c r="U1280" s="147" t="s">
        <v>7784</v>
      </c>
      <c r="V1280" t="s">
        <v>156</v>
      </c>
    </row>
    <row r="1281" spans="1:22" x14ac:dyDescent="0.25">
      <c r="A1281" t="s">
        <v>7888</v>
      </c>
      <c r="B1281" s="293">
        <v>20</v>
      </c>
      <c r="C1281" s="8">
        <v>533</v>
      </c>
      <c r="D1281" s="162" t="s">
        <v>7843</v>
      </c>
      <c r="E1281" s="162" t="s">
        <v>68</v>
      </c>
      <c r="F1281" s="162" t="s">
        <v>69</v>
      </c>
      <c r="G1281" s="162" t="s">
        <v>71</v>
      </c>
      <c r="H1281" s="162"/>
      <c r="I1281" s="145" t="s">
        <v>216</v>
      </c>
      <c r="J1281" s="145" t="s">
        <v>5813</v>
      </c>
      <c r="K1281" s="147" t="s">
        <v>7647</v>
      </c>
      <c r="L1281" s="145" t="s">
        <v>7217</v>
      </c>
      <c r="M1281" s="145" t="s">
        <v>518</v>
      </c>
      <c r="N1281" s="145" t="s">
        <v>519</v>
      </c>
      <c r="O1281" s="145" t="s">
        <v>1947</v>
      </c>
      <c r="P1281" s="19" t="s">
        <v>6790</v>
      </c>
      <c r="Q1281" s="19"/>
      <c r="R1281" s="147" t="s">
        <v>6769</v>
      </c>
      <c r="S1281" s="161">
        <v>0</v>
      </c>
      <c r="T1281" s="147" t="s">
        <v>7779</v>
      </c>
      <c r="U1281" s="147" t="s">
        <v>7784</v>
      </c>
      <c r="V1281" t="s">
        <v>165</v>
      </c>
    </row>
    <row r="1282" spans="1:22" x14ac:dyDescent="0.25">
      <c r="A1282" t="s">
        <v>7888</v>
      </c>
      <c r="B1282" s="293">
        <v>21</v>
      </c>
      <c r="C1282" s="8">
        <v>535</v>
      </c>
      <c r="D1282" s="162" t="s">
        <v>7843</v>
      </c>
      <c r="E1282" s="162" t="s">
        <v>68</v>
      </c>
      <c r="F1282" s="162" t="s">
        <v>69</v>
      </c>
      <c r="G1282" s="162" t="s">
        <v>71</v>
      </c>
      <c r="H1282" s="162"/>
      <c r="I1282" t="s">
        <v>3325</v>
      </c>
      <c r="J1282" s="147" t="s">
        <v>5818</v>
      </c>
      <c r="K1282" s="147" t="s">
        <v>7660</v>
      </c>
      <c r="L1282" t="s">
        <v>7228</v>
      </c>
      <c r="M1282" s="147" t="s">
        <v>4133</v>
      </c>
      <c r="N1282" s="147" t="s">
        <v>4134</v>
      </c>
      <c r="P1282" s="19" t="s">
        <v>6790</v>
      </c>
      <c r="Q1282" s="19"/>
      <c r="R1282" s="147" t="s">
        <v>6769</v>
      </c>
      <c r="S1282" s="161">
        <v>0</v>
      </c>
      <c r="T1282" s="147" t="s">
        <v>7779</v>
      </c>
      <c r="U1282" s="147" t="s">
        <v>7784</v>
      </c>
      <c r="V1282" t="s">
        <v>165</v>
      </c>
    </row>
    <row r="1283" spans="1:22" x14ac:dyDescent="0.25">
      <c r="A1283" t="s">
        <v>7888</v>
      </c>
      <c r="B1283" s="293">
        <v>22</v>
      </c>
      <c r="C1283" s="8">
        <v>536</v>
      </c>
      <c r="D1283" s="162" t="s">
        <v>7843</v>
      </c>
      <c r="E1283" s="162" t="s">
        <v>68</v>
      </c>
      <c r="F1283" s="162" t="s">
        <v>69</v>
      </c>
      <c r="G1283" s="162" t="s">
        <v>71</v>
      </c>
      <c r="H1283" s="162"/>
      <c r="I1283" t="s">
        <v>3326</v>
      </c>
      <c r="J1283" s="147" t="s">
        <v>5819</v>
      </c>
      <c r="K1283" s="147" t="s">
        <v>7661</v>
      </c>
      <c r="L1283" t="s">
        <v>7229</v>
      </c>
      <c r="M1283" s="147" t="s">
        <v>4135</v>
      </c>
      <c r="N1283" s="147" t="s">
        <v>4136</v>
      </c>
      <c r="P1283" s="19" t="s">
        <v>6790</v>
      </c>
      <c r="Q1283" s="19"/>
      <c r="R1283" s="147" t="s">
        <v>6769</v>
      </c>
      <c r="S1283" s="161">
        <v>0</v>
      </c>
      <c r="T1283" s="147" t="s">
        <v>7779</v>
      </c>
      <c r="U1283" s="147" t="s">
        <v>7784</v>
      </c>
      <c r="V1283" t="s">
        <v>165</v>
      </c>
    </row>
    <row r="1284" spans="1:22" x14ac:dyDescent="0.25">
      <c r="A1284" t="s">
        <v>7888</v>
      </c>
      <c r="B1284" s="293">
        <v>23</v>
      </c>
      <c r="C1284" s="8">
        <v>530</v>
      </c>
      <c r="D1284" s="162" t="s">
        <v>7843</v>
      </c>
      <c r="E1284" s="162" t="s">
        <v>68</v>
      </c>
      <c r="F1284" s="162" t="s">
        <v>69</v>
      </c>
      <c r="G1284" s="162" t="s">
        <v>71</v>
      </c>
      <c r="H1284" s="162"/>
      <c r="I1284" s="145" t="s">
        <v>214</v>
      </c>
      <c r="J1284" s="145" t="s">
        <v>5814</v>
      </c>
      <c r="K1284" s="147" t="s">
        <v>7645</v>
      </c>
      <c r="L1284" s="145" t="s">
        <v>7215</v>
      </c>
      <c r="M1284" s="145" t="s">
        <v>514</v>
      </c>
      <c r="N1284" s="145" t="s">
        <v>515</v>
      </c>
      <c r="O1284" s="145" t="s">
        <v>1945</v>
      </c>
      <c r="P1284" s="19" t="s">
        <v>3003</v>
      </c>
      <c r="Q1284" s="19" t="s">
        <v>6788</v>
      </c>
      <c r="R1284" s="145" t="s">
        <v>91</v>
      </c>
      <c r="S1284" s="146">
        <v>0</v>
      </c>
      <c r="T1284" s="19" t="s">
        <v>7779</v>
      </c>
      <c r="U1284" s="19" t="s">
        <v>7784</v>
      </c>
      <c r="V1284" t="s">
        <v>92</v>
      </c>
    </row>
    <row r="1285" spans="1:22" x14ac:dyDescent="0.25">
      <c r="A1285" t="s">
        <v>7888</v>
      </c>
      <c r="B1285" s="293">
        <v>24</v>
      </c>
      <c r="C1285" s="8">
        <v>537</v>
      </c>
      <c r="D1285" s="162" t="s">
        <v>7843</v>
      </c>
      <c r="E1285" s="162" t="s">
        <v>68</v>
      </c>
      <c r="F1285" s="162" t="s">
        <v>69</v>
      </c>
      <c r="G1285" s="162" t="s">
        <v>71</v>
      </c>
      <c r="H1285" s="162"/>
      <c r="I1285" s="145" t="s">
        <v>217</v>
      </c>
      <c r="J1285" s="145" t="s">
        <v>1445</v>
      </c>
      <c r="K1285" s="147" t="s">
        <v>7648</v>
      </c>
      <c r="L1285" s="145" t="s">
        <v>7119</v>
      </c>
      <c r="M1285" s="145" t="s">
        <v>520</v>
      </c>
      <c r="N1285" s="145" t="s">
        <v>521</v>
      </c>
      <c r="O1285" s="145" t="s">
        <v>1948</v>
      </c>
      <c r="P1285" s="19" t="s">
        <v>6790</v>
      </c>
      <c r="Q1285" s="19"/>
      <c r="R1285" s="147" t="s">
        <v>6769</v>
      </c>
      <c r="S1285" s="161">
        <v>0</v>
      </c>
      <c r="T1285" s="147" t="s">
        <v>7779</v>
      </c>
      <c r="U1285" s="147" t="s">
        <v>7784</v>
      </c>
      <c r="V1285" t="s">
        <v>211</v>
      </c>
    </row>
    <row r="1286" spans="1:22" x14ac:dyDescent="0.25">
      <c r="A1286" t="s">
        <v>7888</v>
      </c>
      <c r="B1286" s="293">
        <v>25</v>
      </c>
      <c r="C1286" s="8">
        <v>538</v>
      </c>
      <c r="D1286" s="162" t="s">
        <v>7843</v>
      </c>
      <c r="E1286" s="162" t="s">
        <v>68</v>
      </c>
      <c r="F1286" s="162" t="s">
        <v>69</v>
      </c>
      <c r="G1286" s="162" t="s">
        <v>71</v>
      </c>
      <c r="H1286" s="162"/>
      <c r="I1286" s="145" t="s">
        <v>218</v>
      </c>
      <c r="J1286" s="150" t="s">
        <v>1514</v>
      </c>
      <c r="K1286" s="147" t="s">
        <v>7649</v>
      </c>
      <c r="L1286" s="148" t="s">
        <v>7118</v>
      </c>
      <c r="M1286" s="145" t="s">
        <v>522</v>
      </c>
      <c r="N1286" s="145" t="s">
        <v>523</v>
      </c>
      <c r="O1286" s="148" t="s">
        <v>1949</v>
      </c>
      <c r="P1286" s="19" t="s">
        <v>6790</v>
      </c>
      <c r="Q1286" s="19"/>
      <c r="R1286" s="145" t="s">
        <v>6770</v>
      </c>
      <c r="S1286" s="146">
        <v>2</v>
      </c>
      <c r="T1286" s="19" t="s">
        <v>7779</v>
      </c>
      <c r="U1286" s="19" t="s">
        <v>7784</v>
      </c>
      <c r="V1286" t="s">
        <v>100</v>
      </c>
    </row>
    <row r="1287" spans="1:22" x14ac:dyDescent="0.25">
      <c r="A1287" t="s">
        <v>7888</v>
      </c>
      <c r="B1287" s="293">
        <v>26</v>
      </c>
      <c r="C1287" s="8">
        <v>534</v>
      </c>
      <c r="D1287" s="162" t="s">
        <v>7843</v>
      </c>
      <c r="E1287" s="162" t="s">
        <v>68</v>
      </c>
      <c r="F1287" s="162" t="s">
        <v>69</v>
      </c>
      <c r="G1287" s="162" t="s">
        <v>71</v>
      </c>
      <c r="H1287" s="162"/>
      <c r="I1287" t="s">
        <v>3324</v>
      </c>
      <c r="J1287" s="147" t="s">
        <v>5809</v>
      </c>
      <c r="K1287" s="147" t="s">
        <v>7655</v>
      </c>
      <c r="L1287" s="94" t="s">
        <v>7222</v>
      </c>
      <c r="M1287" s="147" t="s">
        <v>4131</v>
      </c>
      <c r="N1287" s="147" t="s">
        <v>4132</v>
      </c>
      <c r="P1287" s="19" t="s">
        <v>6790</v>
      </c>
      <c r="Q1287" s="19"/>
      <c r="R1287" s="147" t="s">
        <v>6769</v>
      </c>
      <c r="S1287" s="161">
        <v>0</v>
      </c>
      <c r="T1287" s="147" t="s">
        <v>7779</v>
      </c>
      <c r="U1287" s="147" t="s">
        <v>7784</v>
      </c>
      <c r="V1287" t="s">
        <v>156</v>
      </c>
    </row>
    <row r="1288" spans="1:22" x14ac:dyDescent="0.25">
      <c r="A1288" t="s">
        <v>7888</v>
      </c>
      <c r="B1288" s="185">
        <v>27</v>
      </c>
      <c r="C1288" s="8">
        <v>525</v>
      </c>
      <c r="D1288" s="162" t="s">
        <v>7841</v>
      </c>
      <c r="E1288" s="162" t="s">
        <v>68</v>
      </c>
      <c r="F1288" s="162" t="s">
        <v>69</v>
      </c>
      <c r="G1288" s="162" t="s">
        <v>70</v>
      </c>
      <c r="H1288" s="162"/>
      <c r="I1288" t="s">
        <v>3321</v>
      </c>
      <c r="J1288" s="147" t="s">
        <v>7795</v>
      </c>
      <c r="K1288" t="s">
        <v>7570</v>
      </c>
      <c r="L1288" s="145" t="s">
        <v>7141</v>
      </c>
      <c r="M1288" s="164" t="s">
        <v>4125</v>
      </c>
      <c r="N1288" s="164" t="s">
        <v>4126</v>
      </c>
      <c r="P1288" s="19" t="s">
        <v>6790</v>
      </c>
      <c r="Q1288" s="19"/>
      <c r="R1288" t="s">
        <v>91</v>
      </c>
      <c r="S1288" s="8">
        <v>1</v>
      </c>
      <c r="T1288" t="s">
        <v>7779</v>
      </c>
      <c r="U1288" t="s">
        <v>7784</v>
      </c>
      <c r="V1288" t="s">
        <v>91</v>
      </c>
    </row>
    <row r="1289" spans="1:22" x14ac:dyDescent="0.25">
      <c r="A1289" t="s">
        <v>7888</v>
      </c>
      <c r="B1289" s="185">
        <v>28</v>
      </c>
      <c r="C1289" s="8">
        <v>526</v>
      </c>
      <c r="D1289" s="162" t="s">
        <v>7841</v>
      </c>
      <c r="E1289" s="162" t="s">
        <v>68</v>
      </c>
      <c r="F1289" s="162" t="s">
        <v>69</v>
      </c>
      <c r="G1289" s="162" t="s">
        <v>70</v>
      </c>
      <c r="H1289" s="162"/>
      <c r="I1289" t="s">
        <v>3322</v>
      </c>
      <c r="J1289" s="19" t="s">
        <v>1440</v>
      </c>
      <c r="K1289" t="s">
        <v>7561</v>
      </c>
      <c r="L1289" t="s">
        <v>1709</v>
      </c>
      <c r="M1289" s="147" t="s">
        <v>4127</v>
      </c>
      <c r="N1289" s="147" t="s">
        <v>4128</v>
      </c>
      <c r="P1289" s="19" t="s">
        <v>6790</v>
      </c>
      <c r="Q1289" s="19"/>
      <c r="R1289" t="s">
        <v>91</v>
      </c>
      <c r="S1289" s="8">
        <v>0</v>
      </c>
      <c r="T1289" t="s">
        <v>7779</v>
      </c>
      <c r="U1289" t="s">
        <v>7784</v>
      </c>
      <c r="V1289" t="s">
        <v>91</v>
      </c>
    </row>
    <row r="1290" spans="1:22" x14ac:dyDescent="0.25">
      <c r="A1290" t="s">
        <v>7888</v>
      </c>
      <c r="B1290" s="293">
        <v>29</v>
      </c>
      <c r="C1290" s="8">
        <v>541</v>
      </c>
      <c r="D1290" s="162" t="s">
        <v>7843</v>
      </c>
      <c r="E1290" s="162" t="s">
        <v>68</v>
      </c>
      <c r="F1290" s="162" t="s">
        <v>69</v>
      </c>
      <c r="G1290" s="162" t="s">
        <v>71</v>
      </c>
      <c r="H1290" s="162"/>
      <c r="I1290" s="145" t="s">
        <v>219</v>
      </c>
      <c r="J1290" s="145" t="s">
        <v>1446</v>
      </c>
      <c r="K1290" s="147" t="s">
        <v>7643</v>
      </c>
      <c r="L1290" s="145" t="s">
        <v>1770</v>
      </c>
      <c r="M1290" s="145" t="s">
        <v>524</v>
      </c>
      <c r="N1290" s="145" t="s">
        <v>525</v>
      </c>
      <c r="O1290" s="145" t="s">
        <v>1950</v>
      </c>
      <c r="P1290" s="19" t="s">
        <v>6790</v>
      </c>
      <c r="Q1290" s="19"/>
      <c r="R1290" s="147" t="s">
        <v>6769</v>
      </c>
      <c r="S1290" s="161">
        <v>0</v>
      </c>
      <c r="T1290" s="147" t="s">
        <v>7779</v>
      </c>
      <c r="U1290" s="147" t="s">
        <v>7784</v>
      </c>
      <c r="V1290" t="s">
        <v>100</v>
      </c>
    </row>
    <row r="1291" spans="1:22" x14ac:dyDescent="0.25">
      <c r="A1291" t="s">
        <v>7888</v>
      </c>
      <c r="B1291" s="293">
        <v>30</v>
      </c>
      <c r="C1291" s="8">
        <v>546</v>
      </c>
      <c r="D1291" s="162" t="s">
        <v>7843</v>
      </c>
      <c r="E1291" s="162" t="s">
        <v>68</v>
      </c>
      <c r="F1291" s="162" t="s">
        <v>69</v>
      </c>
      <c r="G1291" s="162" t="s">
        <v>71</v>
      </c>
      <c r="H1291" s="162"/>
      <c r="I1291" t="s">
        <v>3332</v>
      </c>
      <c r="J1291" s="147" t="s">
        <v>5811</v>
      </c>
      <c r="K1291" s="147" t="s">
        <v>7644</v>
      </c>
      <c r="L1291" t="s">
        <v>7224</v>
      </c>
      <c r="M1291" s="147" t="s">
        <v>4147</v>
      </c>
      <c r="N1291" s="147" t="s">
        <v>4148</v>
      </c>
      <c r="P1291" s="19" t="s">
        <v>6790</v>
      </c>
      <c r="Q1291" s="19"/>
      <c r="R1291" s="147" t="s">
        <v>6769</v>
      </c>
      <c r="S1291" s="161">
        <v>0</v>
      </c>
      <c r="T1291" s="147" t="s">
        <v>7779</v>
      </c>
      <c r="U1291" s="147" t="s">
        <v>7784</v>
      </c>
      <c r="V1291" t="s">
        <v>100</v>
      </c>
    </row>
    <row r="1292" spans="1:22" x14ac:dyDescent="0.25">
      <c r="A1292" t="s">
        <v>7888</v>
      </c>
      <c r="B1292" s="293">
        <v>31</v>
      </c>
      <c r="C1292" s="8">
        <v>547</v>
      </c>
      <c r="D1292" s="162" t="s">
        <v>7843</v>
      </c>
      <c r="E1292" s="162" t="s">
        <v>68</v>
      </c>
      <c r="F1292" s="162" t="s">
        <v>69</v>
      </c>
      <c r="G1292" s="162" t="s">
        <v>71</v>
      </c>
      <c r="H1292" s="162"/>
      <c r="I1292" t="s">
        <v>3333</v>
      </c>
      <c r="J1292" s="147" t="s">
        <v>5816</v>
      </c>
      <c r="K1292" s="147" t="s">
        <v>7658</v>
      </c>
      <c r="L1292" t="s">
        <v>7226</v>
      </c>
      <c r="M1292" s="147" t="s">
        <v>4149</v>
      </c>
      <c r="N1292" s="147" t="s">
        <v>4150</v>
      </c>
      <c r="P1292" s="19" t="s">
        <v>6790</v>
      </c>
      <c r="Q1292" s="19"/>
      <c r="R1292" s="147" t="s">
        <v>6769</v>
      </c>
      <c r="S1292" s="161">
        <v>0</v>
      </c>
      <c r="T1292" s="147" t="s">
        <v>7779</v>
      </c>
      <c r="U1292" s="147" t="s">
        <v>7784</v>
      </c>
      <c r="V1292" t="s">
        <v>100</v>
      </c>
    </row>
    <row r="1293" spans="1:22" x14ac:dyDescent="0.25">
      <c r="A1293" t="s">
        <v>7888</v>
      </c>
      <c r="B1293" s="293">
        <v>32</v>
      </c>
      <c r="C1293" s="8">
        <v>548</v>
      </c>
      <c r="D1293" s="162" t="s">
        <v>7843</v>
      </c>
      <c r="E1293" s="162" t="s">
        <v>68</v>
      </c>
      <c r="F1293" s="162" t="s">
        <v>69</v>
      </c>
      <c r="G1293" s="162" t="s">
        <v>71</v>
      </c>
      <c r="H1293" s="162"/>
      <c r="I1293" t="s">
        <v>3334</v>
      </c>
      <c r="J1293" s="147" t="s">
        <v>5817</v>
      </c>
      <c r="K1293" s="147" t="s">
        <v>7657</v>
      </c>
      <c r="L1293" t="s">
        <v>7225</v>
      </c>
      <c r="M1293" s="147" t="s">
        <v>4151</v>
      </c>
      <c r="N1293" s="147" t="s">
        <v>4152</v>
      </c>
      <c r="P1293" s="19" t="s">
        <v>6790</v>
      </c>
      <c r="Q1293" s="19"/>
      <c r="R1293" s="147" t="s">
        <v>6769</v>
      </c>
      <c r="S1293" s="161">
        <v>0</v>
      </c>
      <c r="T1293" s="147" t="s">
        <v>7779</v>
      </c>
      <c r="U1293" s="147" t="s">
        <v>7784</v>
      </c>
      <c r="V1293" t="s">
        <v>100</v>
      </c>
    </row>
    <row r="1294" spans="1:22" x14ac:dyDescent="0.25">
      <c r="A1294" t="s">
        <v>7888</v>
      </c>
      <c r="B1294" s="293">
        <v>33</v>
      </c>
      <c r="C1294" s="8">
        <v>549</v>
      </c>
      <c r="D1294" s="162" t="s">
        <v>7843</v>
      </c>
      <c r="E1294" s="162" t="s">
        <v>68</v>
      </c>
      <c r="F1294" s="162" t="s">
        <v>69</v>
      </c>
      <c r="G1294" s="162" t="s">
        <v>71</v>
      </c>
      <c r="H1294" s="162"/>
      <c r="I1294" t="s">
        <v>3335</v>
      </c>
      <c r="J1294" s="147" t="s">
        <v>4154</v>
      </c>
      <c r="K1294" s="147" t="s">
        <v>7659</v>
      </c>
      <c r="L1294" t="s">
        <v>7227</v>
      </c>
      <c r="M1294" s="147" t="s">
        <v>4153</v>
      </c>
      <c r="N1294" s="147" t="s">
        <v>4154</v>
      </c>
      <c r="P1294" s="19" t="s">
        <v>6790</v>
      </c>
      <c r="Q1294" s="19"/>
      <c r="R1294" s="147" t="s">
        <v>6769</v>
      </c>
      <c r="S1294" s="161">
        <v>0</v>
      </c>
      <c r="T1294" s="147" t="s">
        <v>7779</v>
      </c>
      <c r="U1294" s="147" t="s">
        <v>7784</v>
      </c>
      <c r="V1294" t="s">
        <v>100</v>
      </c>
    </row>
    <row r="1295" spans="1:22" x14ac:dyDescent="0.25">
      <c r="A1295" t="s">
        <v>7888</v>
      </c>
      <c r="B1295" s="293">
        <v>34</v>
      </c>
      <c r="C1295" s="8">
        <v>550</v>
      </c>
      <c r="D1295" s="162" t="s">
        <v>7843</v>
      </c>
      <c r="E1295" s="162" t="s">
        <v>68</v>
      </c>
      <c r="F1295" s="162" t="s">
        <v>69</v>
      </c>
      <c r="G1295" s="162" t="s">
        <v>71</v>
      </c>
      <c r="H1295" s="162"/>
      <c r="I1295" t="s">
        <v>3336</v>
      </c>
      <c r="J1295" s="147" t="s">
        <v>4156</v>
      </c>
      <c r="K1295" s="147" t="s">
        <v>7662</v>
      </c>
      <c r="L1295" t="s">
        <v>7230</v>
      </c>
      <c r="M1295" s="147" t="s">
        <v>4155</v>
      </c>
      <c r="N1295" s="147" t="s">
        <v>4156</v>
      </c>
      <c r="P1295" s="19" t="s">
        <v>6790</v>
      </c>
      <c r="Q1295" s="19"/>
      <c r="R1295" s="147" t="s">
        <v>6769</v>
      </c>
      <c r="S1295" s="161">
        <v>0</v>
      </c>
      <c r="T1295" s="147" t="s">
        <v>7779</v>
      </c>
      <c r="U1295" s="147" t="s">
        <v>7784</v>
      </c>
      <c r="V1295" t="s">
        <v>100</v>
      </c>
    </row>
    <row r="1296" spans="1:22" x14ac:dyDescent="0.25">
      <c r="A1296" t="s">
        <v>7888</v>
      </c>
      <c r="B1296" s="185">
        <v>35</v>
      </c>
      <c r="C1296" s="8">
        <v>488</v>
      </c>
      <c r="D1296" s="162" t="s">
        <v>7838</v>
      </c>
      <c r="E1296" s="162" t="s">
        <v>7888</v>
      </c>
      <c r="F1296" s="162" t="s">
        <v>67</v>
      </c>
      <c r="G1296" s="162" t="s">
        <v>46</v>
      </c>
      <c r="H1296" s="162"/>
      <c r="I1296" t="s">
        <v>3305</v>
      </c>
      <c r="J1296" s="147" t="s">
        <v>7801</v>
      </c>
      <c r="M1296" s="147" t="s">
        <v>4093</v>
      </c>
      <c r="N1296" s="164" t="s">
        <v>4094</v>
      </c>
      <c r="P1296" s="19" t="s">
        <v>6790</v>
      </c>
      <c r="Q1296" s="19"/>
      <c r="R1296" t="s">
        <v>91</v>
      </c>
      <c r="S1296" s="8">
        <v>0</v>
      </c>
      <c r="T1296" t="s">
        <v>7779</v>
      </c>
      <c r="V1296" t="s">
        <v>91</v>
      </c>
    </row>
    <row r="1297" spans="1:24" x14ac:dyDescent="0.25">
      <c r="A1297" t="s">
        <v>7888</v>
      </c>
      <c r="B1297" s="185">
        <v>36</v>
      </c>
      <c r="C1297" s="8">
        <v>490</v>
      </c>
      <c r="D1297" s="162" t="s">
        <v>7838</v>
      </c>
      <c r="E1297" s="162" t="s">
        <v>7888</v>
      </c>
      <c r="F1297" s="162" t="s">
        <v>67</v>
      </c>
      <c r="G1297" s="162" t="s">
        <v>46</v>
      </c>
      <c r="H1297" s="162"/>
      <c r="I1297" t="s">
        <v>3306</v>
      </c>
      <c r="J1297" s="147" t="s">
        <v>7796</v>
      </c>
      <c r="M1297" s="147" t="s">
        <v>4097</v>
      </c>
      <c r="N1297" s="147" t="s">
        <v>3228</v>
      </c>
      <c r="P1297" s="19" t="s">
        <v>6790</v>
      </c>
      <c r="Q1297" s="19"/>
      <c r="R1297" t="s">
        <v>91</v>
      </c>
      <c r="S1297" s="8">
        <v>0</v>
      </c>
      <c r="T1297" t="s">
        <v>7779</v>
      </c>
      <c r="V1297" t="s">
        <v>91</v>
      </c>
    </row>
    <row r="1298" spans="1:24" x14ac:dyDescent="0.25">
      <c r="A1298" t="s">
        <v>7888</v>
      </c>
      <c r="B1298" s="185">
        <v>37</v>
      </c>
      <c r="C1298" s="8">
        <v>494</v>
      </c>
      <c r="D1298" s="162" t="s">
        <v>7838</v>
      </c>
      <c r="E1298" s="162" t="s">
        <v>7888</v>
      </c>
      <c r="F1298" s="162" t="s">
        <v>67</v>
      </c>
      <c r="G1298" s="162" t="s">
        <v>46</v>
      </c>
      <c r="H1298" s="162"/>
      <c r="I1298" t="s">
        <v>3310</v>
      </c>
      <c r="J1298" s="147" t="s">
        <v>7797</v>
      </c>
      <c r="M1298" s="164" t="s">
        <v>4102</v>
      </c>
      <c r="N1298" s="164" t="s">
        <v>4103</v>
      </c>
      <c r="P1298" s="19" t="s">
        <v>6790</v>
      </c>
      <c r="Q1298" s="19"/>
      <c r="R1298" t="s">
        <v>91</v>
      </c>
      <c r="S1298" s="8">
        <v>0</v>
      </c>
      <c r="T1298" t="s">
        <v>7779</v>
      </c>
      <c r="V1298" t="s">
        <v>91</v>
      </c>
    </row>
    <row r="1299" spans="1:24" x14ac:dyDescent="0.25">
      <c r="A1299" t="s">
        <v>7888</v>
      </c>
      <c r="B1299" s="185">
        <v>38</v>
      </c>
      <c r="C1299" s="8">
        <v>495</v>
      </c>
      <c r="D1299" s="162" t="s">
        <v>7838</v>
      </c>
      <c r="E1299" s="162" t="s">
        <v>7888</v>
      </c>
      <c r="F1299" s="162" t="s">
        <v>67</v>
      </c>
      <c r="G1299" s="162" t="s">
        <v>46</v>
      </c>
      <c r="H1299" s="162"/>
      <c r="I1299" t="s">
        <v>3311</v>
      </c>
      <c r="J1299" s="147" t="s">
        <v>7798</v>
      </c>
      <c r="M1299" s="164" t="s">
        <v>4104</v>
      </c>
      <c r="N1299" s="164" t="s">
        <v>4105</v>
      </c>
      <c r="P1299" s="19" t="s">
        <v>6790</v>
      </c>
      <c r="Q1299" s="19"/>
      <c r="R1299" t="s">
        <v>91</v>
      </c>
      <c r="S1299" s="8">
        <v>0</v>
      </c>
      <c r="T1299" t="s">
        <v>7779</v>
      </c>
      <c r="V1299" t="s">
        <v>91</v>
      </c>
    </row>
    <row r="1300" spans="1:24" x14ac:dyDescent="0.25">
      <c r="A1300" t="s">
        <v>7888</v>
      </c>
      <c r="B1300" s="185">
        <v>39</v>
      </c>
      <c r="C1300" s="8">
        <v>489</v>
      </c>
      <c r="D1300" s="162" t="s">
        <v>7838</v>
      </c>
      <c r="E1300" s="162" t="s">
        <v>7888</v>
      </c>
      <c r="F1300" s="162" t="s">
        <v>67</v>
      </c>
      <c r="G1300" s="162" t="s">
        <v>46</v>
      </c>
      <c r="H1300" s="162"/>
      <c r="I1300" t="s">
        <v>3143</v>
      </c>
      <c r="J1300" s="147" t="s">
        <v>8300</v>
      </c>
      <c r="M1300" s="147" t="s">
        <v>4095</v>
      </c>
      <c r="N1300" s="147" t="s">
        <v>4096</v>
      </c>
      <c r="P1300" s="19" t="s">
        <v>6790</v>
      </c>
      <c r="Q1300" s="19"/>
      <c r="R1300" t="s">
        <v>91</v>
      </c>
      <c r="S1300" s="8">
        <v>0</v>
      </c>
      <c r="T1300" t="s">
        <v>7779</v>
      </c>
      <c r="V1300" t="s">
        <v>91</v>
      </c>
    </row>
    <row r="1301" spans="1:24" x14ac:dyDescent="0.25">
      <c r="A1301" t="s">
        <v>7888</v>
      </c>
      <c r="B1301" s="185">
        <v>40</v>
      </c>
      <c r="C1301" s="8">
        <v>520</v>
      </c>
      <c r="D1301" t="str">
        <f>E1301&amp;"."&amp;F1301&amp;"."&amp;G1301&amp;"."&amp;H1301&amp;"."&amp;I1301</f>
        <v>SOIL.SOIL_PROFILES.PROFILE_METADATA..anonymize_soil_loc</v>
      </c>
      <c r="E1301" t="s">
        <v>68</v>
      </c>
      <c r="F1301" t="s">
        <v>69</v>
      </c>
      <c r="G1301" s="162" t="s">
        <v>70</v>
      </c>
      <c r="H1301" s="162"/>
      <c r="I1301" t="s">
        <v>7993</v>
      </c>
      <c r="J1301" t="s">
        <v>8146</v>
      </c>
      <c r="K1301" s="250">
        <v>9.5</v>
      </c>
      <c r="L1301" s="250" t="s">
        <v>6</v>
      </c>
      <c r="M1301" t="s">
        <v>7994</v>
      </c>
      <c r="N1301" s="10" t="s">
        <v>7995</v>
      </c>
      <c r="R1301" t="s">
        <v>91</v>
      </c>
      <c r="S1301" s="8" t="s">
        <v>6</v>
      </c>
      <c r="T1301" t="s">
        <v>6</v>
      </c>
      <c r="U1301" t="s">
        <v>6</v>
      </c>
      <c r="V1301" t="s">
        <v>91</v>
      </c>
    </row>
    <row r="1302" spans="1:24" x14ac:dyDescent="0.25">
      <c r="A1302" t="s">
        <v>7888</v>
      </c>
      <c r="B1302" s="185">
        <v>41</v>
      </c>
      <c r="C1302" s="8">
        <v>491</v>
      </c>
      <c r="D1302" s="162" t="s">
        <v>7838</v>
      </c>
      <c r="E1302" s="162" t="s">
        <v>7888</v>
      </c>
      <c r="F1302" s="162" t="s">
        <v>67</v>
      </c>
      <c r="G1302" s="162" t="s">
        <v>46</v>
      </c>
      <c r="H1302" s="162"/>
      <c r="I1302" t="s">
        <v>3307</v>
      </c>
      <c r="J1302" s="147" t="s">
        <v>5729</v>
      </c>
      <c r="M1302" s="147" t="s">
        <v>4098</v>
      </c>
      <c r="N1302" s="147" t="s">
        <v>3230</v>
      </c>
      <c r="P1302" s="19" t="s">
        <v>6790</v>
      </c>
      <c r="Q1302" s="19"/>
      <c r="R1302" t="s">
        <v>153</v>
      </c>
      <c r="S1302" s="8">
        <v>0</v>
      </c>
      <c r="T1302" t="s">
        <v>7779</v>
      </c>
      <c r="V1302" t="s">
        <v>153</v>
      </c>
    </row>
    <row r="1303" spans="1:24" x14ac:dyDescent="0.25">
      <c r="A1303" t="s">
        <v>7888</v>
      </c>
      <c r="B1303" s="185">
        <v>42</v>
      </c>
      <c r="C1303" s="8">
        <v>492</v>
      </c>
      <c r="D1303" s="162" t="s">
        <v>7838</v>
      </c>
      <c r="E1303" s="162" t="s">
        <v>7888</v>
      </c>
      <c r="F1303" s="162" t="s">
        <v>67</v>
      </c>
      <c r="G1303" s="162" t="s">
        <v>46</v>
      </c>
      <c r="H1303" s="162"/>
      <c r="I1303" t="s">
        <v>3308</v>
      </c>
      <c r="J1303" s="147" t="s">
        <v>7799</v>
      </c>
      <c r="M1303" s="147" t="s">
        <v>4099</v>
      </c>
      <c r="N1303" s="147" t="s">
        <v>4100</v>
      </c>
      <c r="P1303" s="19" t="s">
        <v>6790</v>
      </c>
      <c r="Q1303" s="19"/>
      <c r="R1303" t="s">
        <v>153</v>
      </c>
      <c r="S1303" s="8">
        <v>0</v>
      </c>
      <c r="T1303" t="s">
        <v>7779</v>
      </c>
      <c r="V1303" t="s">
        <v>153</v>
      </c>
    </row>
    <row r="1304" spans="1:24" x14ac:dyDescent="0.25">
      <c r="A1304" t="s">
        <v>7888</v>
      </c>
      <c r="B1304" s="185">
        <v>43</v>
      </c>
      <c r="C1304" s="8">
        <v>493</v>
      </c>
      <c r="D1304" s="162" t="s">
        <v>7838</v>
      </c>
      <c r="E1304" s="162" t="s">
        <v>7888</v>
      </c>
      <c r="F1304" s="162" t="s">
        <v>67</v>
      </c>
      <c r="G1304" s="162" t="s">
        <v>46</v>
      </c>
      <c r="H1304" s="162"/>
      <c r="I1304" t="s">
        <v>3309</v>
      </c>
      <c r="J1304" s="147" t="s">
        <v>7800</v>
      </c>
      <c r="M1304" s="147" t="s">
        <v>4101</v>
      </c>
      <c r="N1304" s="164" t="s">
        <v>3234</v>
      </c>
      <c r="P1304" s="19" t="s">
        <v>6790</v>
      </c>
      <c r="Q1304" s="19"/>
      <c r="R1304" t="s">
        <v>91</v>
      </c>
      <c r="S1304" s="8">
        <v>0</v>
      </c>
      <c r="T1304" t="s">
        <v>7779</v>
      </c>
      <c r="V1304" t="s">
        <v>91</v>
      </c>
    </row>
    <row r="1305" spans="1:24" x14ac:dyDescent="0.25">
      <c r="A1305" s="79" t="s">
        <v>448</v>
      </c>
      <c r="B1305" s="277">
        <v>0</v>
      </c>
      <c r="C1305" s="265">
        <v>421</v>
      </c>
      <c r="D1305" s="219" t="s">
        <v>7835</v>
      </c>
      <c r="E1305" s="219" t="s">
        <v>44</v>
      </c>
      <c r="F1305" s="219" t="s">
        <v>54</v>
      </c>
      <c r="G1305" s="219" t="s">
        <v>448</v>
      </c>
      <c r="H1305" s="219"/>
      <c r="I1305" s="219" t="s">
        <v>127</v>
      </c>
      <c r="J1305" s="164" t="s">
        <v>1467</v>
      </c>
      <c r="K1305" s="219" t="s">
        <v>7666</v>
      </c>
      <c r="L1305" s="219" t="s">
        <v>1683</v>
      </c>
      <c r="M1305" s="219" t="s">
        <v>340</v>
      </c>
      <c r="N1305" s="219" t="s">
        <v>341</v>
      </c>
      <c r="O1305" s="268" t="s">
        <v>1873</v>
      </c>
      <c r="P1305" s="164" t="s">
        <v>6790</v>
      </c>
      <c r="Q1305" s="164"/>
      <c r="R1305" s="79" t="s">
        <v>6770</v>
      </c>
      <c r="S1305" s="265" t="s">
        <v>7778</v>
      </c>
      <c r="T1305" s="79" t="s">
        <v>7780</v>
      </c>
      <c r="U1305" s="79" t="s">
        <v>7783</v>
      </c>
      <c r="V1305" s="79" t="s">
        <v>100</v>
      </c>
      <c r="W1305" s="79"/>
      <c r="X1305" s="79"/>
    </row>
    <row r="1306" spans="1:24" x14ac:dyDescent="0.25">
      <c r="A1306" s="259" t="s">
        <v>448</v>
      </c>
      <c r="B1306" s="290">
        <v>1</v>
      </c>
      <c r="C1306" s="260">
        <v>0</v>
      </c>
      <c r="D1306" s="261"/>
      <c r="E1306" s="261"/>
      <c r="F1306" s="261"/>
      <c r="G1306" s="261"/>
      <c r="H1306" s="261"/>
      <c r="I1306" s="264" t="s">
        <v>7949</v>
      </c>
      <c r="J1306" s="177" t="s">
        <v>1468</v>
      </c>
      <c r="K1306" s="177" t="s">
        <v>1667</v>
      </c>
      <c r="L1306" s="262" t="s">
        <v>6971</v>
      </c>
      <c r="M1306" s="262" t="s">
        <v>6005</v>
      </c>
      <c r="N1306" s="262" t="s">
        <v>278</v>
      </c>
      <c r="O1306" s="262" t="s">
        <v>1848</v>
      </c>
      <c r="P1306" s="177" t="s">
        <v>6790</v>
      </c>
      <c r="Q1306" s="177"/>
      <c r="R1306" s="262" t="s">
        <v>91</v>
      </c>
      <c r="S1306" s="263" t="s">
        <v>7778</v>
      </c>
      <c r="T1306" s="177" t="s">
        <v>7780</v>
      </c>
      <c r="U1306" s="177" t="s">
        <v>7783</v>
      </c>
      <c r="V1306" s="259" t="s">
        <v>91</v>
      </c>
      <c r="W1306" s="259"/>
      <c r="X1306" s="259"/>
    </row>
    <row r="1307" spans="1:24" x14ac:dyDescent="0.25">
      <c r="A1307" s="79" t="s">
        <v>448</v>
      </c>
      <c r="B1307" s="277">
        <v>2</v>
      </c>
      <c r="C1307" s="265">
        <v>424</v>
      </c>
      <c r="D1307" s="219" t="s">
        <v>7835</v>
      </c>
      <c r="E1307" s="219" t="s">
        <v>44</v>
      </c>
      <c r="F1307" s="219" t="s">
        <v>54</v>
      </c>
      <c r="G1307" s="219" t="s">
        <v>448</v>
      </c>
      <c r="H1307" s="219"/>
      <c r="I1307" s="219" t="s">
        <v>1527</v>
      </c>
      <c r="J1307" s="164" t="s">
        <v>8218</v>
      </c>
      <c r="K1307" s="219" t="s">
        <v>1978</v>
      </c>
      <c r="L1307" s="219" t="s">
        <v>7232</v>
      </c>
      <c r="M1307" s="219" t="s">
        <v>1614</v>
      </c>
      <c r="N1307" s="219" t="s">
        <v>1526</v>
      </c>
      <c r="O1307" s="268" t="s">
        <v>1978</v>
      </c>
      <c r="P1307" s="164" t="s">
        <v>8216</v>
      </c>
      <c r="Q1307" s="164" t="s">
        <v>6789</v>
      </c>
      <c r="R1307" s="219" t="s">
        <v>91</v>
      </c>
      <c r="S1307" s="165">
        <v>0</v>
      </c>
      <c r="T1307" s="164" t="s">
        <v>7779</v>
      </c>
      <c r="U1307" s="164" t="s">
        <v>7783</v>
      </c>
      <c r="V1307" s="79" t="s">
        <v>92</v>
      </c>
      <c r="W1307" s="79" t="s">
        <v>8217</v>
      </c>
      <c r="X1307" s="79"/>
    </row>
    <row r="1308" spans="1:24" x14ac:dyDescent="0.25">
      <c r="A1308" s="79" t="s">
        <v>448</v>
      </c>
      <c r="B1308" s="277">
        <v>3</v>
      </c>
      <c r="C1308" s="265">
        <v>422</v>
      </c>
      <c r="D1308" s="219" t="s">
        <v>7835</v>
      </c>
      <c r="E1308" s="219" t="s">
        <v>44</v>
      </c>
      <c r="F1308" s="219" t="s">
        <v>54</v>
      </c>
      <c r="G1308" s="219" t="s">
        <v>448</v>
      </c>
      <c r="H1308" s="219"/>
      <c r="I1308" s="219" t="s">
        <v>1521</v>
      </c>
      <c r="J1308" s="164" t="s">
        <v>5740</v>
      </c>
      <c r="K1308" s="219" t="s">
        <v>7667</v>
      </c>
      <c r="L1308" s="219" t="s">
        <v>7233</v>
      </c>
      <c r="M1308" s="219" t="s">
        <v>1612</v>
      </c>
      <c r="N1308" s="219" t="s">
        <v>1615</v>
      </c>
      <c r="O1308" s="268" t="s">
        <v>1979</v>
      </c>
      <c r="P1308" s="164" t="s">
        <v>6790</v>
      </c>
      <c r="Q1308" s="164"/>
      <c r="R1308" s="219" t="s">
        <v>91</v>
      </c>
      <c r="S1308" s="165" t="s">
        <v>7778</v>
      </c>
      <c r="T1308" s="164" t="s">
        <v>7779</v>
      </c>
      <c r="U1308" s="164" t="s">
        <v>7783</v>
      </c>
      <c r="V1308" s="79" t="s">
        <v>91</v>
      </c>
      <c r="W1308" s="79"/>
      <c r="X1308" s="79"/>
    </row>
    <row r="1309" spans="1:24" x14ac:dyDescent="0.25">
      <c r="A1309" s="79" t="s">
        <v>448</v>
      </c>
      <c r="B1309" s="277">
        <v>4</v>
      </c>
      <c r="C1309" s="265">
        <v>425</v>
      </c>
      <c r="D1309" s="219" t="s">
        <v>7835</v>
      </c>
      <c r="E1309" s="219" t="s">
        <v>44</v>
      </c>
      <c r="F1309" s="219" t="s">
        <v>54</v>
      </c>
      <c r="G1309" s="219" t="s">
        <v>448</v>
      </c>
      <c r="H1309" s="219"/>
      <c r="I1309" s="164" t="s">
        <v>2250</v>
      </c>
      <c r="J1309" s="164" t="s">
        <v>3119</v>
      </c>
      <c r="K1309" s="164" t="s">
        <v>7668</v>
      </c>
      <c r="L1309" s="164" t="s">
        <v>7231</v>
      </c>
      <c r="M1309" s="164" t="s">
        <v>2682</v>
      </c>
      <c r="N1309" s="164" t="s">
        <v>2454</v>
      </c>
      <c r="O1309" s="164"/>
      <c r="P1309" s="164" t="s">
        <v>6790</v>
      </c>
      <c r="Q1309" s="164"/>
      <c r="R1309" s="164" t="s">
        <v>6770</v>
      </c>
      <c r="S1309" s="165">
        <v>0</v>
      </c>
      <c r="T1309" s="164" t="s">
        <v>7779</v>
      </c>
      <c r="U1309" s="164" t="s">
        <v>7784</v>
      </c>
      <c r="V1309" s="79" t="s">
        <v>100</v>
      </c>
      <c r="W1309" s="79"/>
      <c r="X1309" s="79"/>
    </row>
    <row r="1310" spans="1:24" x14ac:dyDescent="0.25">
      <c r="A1310" s="79" t="s">
        <v>448</v>
      </c>
      <c r="B1310" s="277">
        <v>5</v>
      </c>
      <c r="C1310" s="265">
        <v>423</v>
      </c>
      <c r="D1310" s="219" t="s">
        <v>7835</v>
      </c>
      <c r="E1310" s="219" t="s">
        <v>44</v>
      </c>
      <c r="F1310" s="219" t="s">
        <v>54</v>
      </c>
      <c r="G1310" s="219" t="s">
        <v>448</v>
      </c>
      <c r="H1310" s="219"/>
      <c r="I1310" s="219" t="s">
        <v>1525</v>
      </c>
      <c r="J1310" s="164" t="s">
        <v>1440</v>
      </c>
      <c r="K1310" s="219" t="s">
        <v>7670</v>
      </c>
      <c r="L1310" s="219" t="s">
        <v>1709</v>
      </c>
      <c r="M1310" s="219" t="s">
        <v>1613</v>
      </c>
      <c r="N1310" s="219" t="s">
        <v>1616</v>
      </c>
      <c r="O1310" s="268" t="s">
        <v>1980</v>
      </c>
      <c r="P1310" s="164" t="s">
        <v>6790</v>
      </c>
      <c r="Q1310" s="164"/>
      <c r="R1310" s="219" t="s">
        <v>91</v>
      </c>
      <c r="S1310" s="165">
        <v>0</v>
      </c>
      <c r="T1310" s="164" t="s">
        <v>7779</v>
      </c>
      <c r="U1310" s="164" t="s">
        <v>7784</v>
      </c>
      <c r="V1310" s="79" t="s">
        <v>91</v>
      </c>
      <c r="W1310" s="79"/>
      <c r="X1310" s="79"/>
    </row>
    <row r="1311" spans="1:24" x14ac:dyDescent="0.25">
      <c r="A1311" s="79" t="s">
        <v>449</v>
      </c>
      <c r="B1311" s="277">
        <v>-99</v>
      </c>
      <c r="C1311" s="265">
        <v>428</v>
      </c>
      <c r="D1311" s="219" t="s">
        <v>7836</v>
      </c>
      <c r="E1311" s="219" t="s">
        <v>44</v>
      </c>
      <c r="F1311" s="219" t="s">
        <v>54</v>
      </c>
      <c r="G1311" s="219" t="s">
        <v>448</v>
      </c>
      <c r="H1311" s="219" t="s">
        <v>449</v>
      </c>
      <c r="I1311" s="164" t="s">
        <v>2251</v>
      </c>
      <c r="J1311" s="164" t="s">
        <v>2839</v>
      </c>
      <c r="K1311" s="164"/>
      <c r="L1311" s="164"/>
      <c r="M1311" s="164" t="s">
        <v>2683</v>
      </c>
      <c r="N1311" s="164" t="s">
        <v>2455</v>
      </c>
      <c r="O1311" s="164"/>
      <c r="P1311" s="164" t="s">
        <v>6790</v>
      </c>
      <c r="Q1311" s="164"/>
      <c r="R1311" s="164" t="s">
        <v>6769</v>
      </c>
      <c r="S1311" s="165">
        <v>0</v>
      </c>
      <c r="T1311" s="164" t="s">
        <v>7779</v>
      </c>
      <c r="U1311" s="164"/>
      <c r="V1311" s="79" t="s">
        <v>3302</v>
      </c>
      <c r="W1311" s="79"/>
      <c r="X1311" s="79"/>
    </row>
    <row r="1312" spans="1:24" x14ac:dyDescent="0.25">
      <c r="A1312" s="79" t="s">
        <v>449</v>
      </c>
      <c r="B1312" s="277">
        <v>-99</v>
      </c>
      <c r="C1312" s="265">
        <v>429</v>
      </c>
      <c r="D1312" s="219" t="s">
        <v>7836</v>
      </c>
      <c r="E1312" s="219" t="s">
        <v>44</v>
      </c>
      <c r="F1312" s="219" t="s">
        <v>54</v>
      </c>
      <c r="G1312" s="219" t="s">
        <v>448</v>
      </c>
      <c r="H1312" s="219" t="s">
        <v>449</v>
      </c>
      <c r="I1312" s="164" t="s">
        <v>2252</v>
      </c>
      <c r="J1312" s="164" t="s">
        <v>2840</v>
      </c>
      <c r="K1312" s="164"/>
      <c r="L1312" s="164"/>
      <c r="M1312" s="164" t="s">
        <v>2684</v>
      </c>
      <c r="N1312" s="164" t="s">
        <v>2456</v>
      </c>
      <c r="O1312" s="164"/>
      <c r="P1312" s="164" t="s">
        <v>6790</v>
      </c>
      <c r="Q1312" s="164"/>
      <c r="R1312" s="164" t="s">
        <v>6770</v>
      </c>
      <c r="S1312" s="165">
        <v>0</v>
      </c>
      <c r="T1312" s="164" t="s">
        <v>7779</v>
      </c>
      <c r="U1312" s="164"/>
      <c r="V1312" s="79" t="s">
        <v>100</v>
      </c>
      <c r="W1312" s="79"/>
      <c r="X1312" s="79"/>
    </row>
    <row r="1313" spans="1:24" x14ac:dyDescent="0.25">
      <c r="A1313" s="259" t="s">
        <v>449</v>
      </c>
      <c r="B1313" s="290">
        <v>0</v>
      </c>
      <c r="C1313" s="260">
        <v>0</v>
      </c>
      <c r="D1313" s="262"/>
      <c r="E1313" s="262"/>
      <c r="F1313" s="262"/>
      <c r="G1313" s="262"/>
      <c r="H1313" s="262"/>
      <c r="I1313" s="262" t="s">
        <v>8220</v>
      </c>
      <c r="J1313" s="262" t="s">
        <v>1859</v>
      </c>
      <c r="K1313" s="177" t="s">
        <v>1667</v>
      </c>
      <c r="L1313" s="262" t="s">
        <v>6971</v>
      </c>
      <c r="M1313" s="262" t="s">
        <v>8221</v>
      </c>
      <c r="N1313" s="262" t="s">
        <v>8222</v>
      </c>
      <c r="O1313" s="262" t="s">
        <v>1848</v>
      </c>
      <c r="P1313" s="177" t="s">
        <v>6790</v>
      </c>
      <c r="Q1313" s="177"/>
      <c r="R1313" s="262" t="s">
        <v>6770</v>
      </c>
      <c r="S1313" s="263" t="s">
        <v>7778</v>
      </c>
      <c r="T1313" s="177" t="s">
        <v>7780</v>
      </c>
      <c r="U1313" s="177" t="s">
        <v>7783</v>
      </c>
      <c r="V1313" s="259" t="s">
        <v>100</v>
      </c>
      <c r="W1313" s="259"/>
      <c r="X1313" s="259"/>
    </row>
    <row r="1314" spans="1:24" x14ac:dyDescent="0.25">
      <c r="A1314" s="259" t="s">
        <v>449</v>
      </c>
      <c r="B1314" s="290">
        <v>1</v>
      </c>
      <c r="C1314" s="260">
        <v>0</v>
      </c>
      <c r="D1314" s="262"/>
      <c r="E1314" s="262"/>
      <c r="F1314" s="262"/>
      <c r="G1314" s="262"/>
      <c r="H1314" s="262"/>
      <c r="I1314" s="264" t="s">
        <v>7949</v>
      </c>
      <c r="J1314" s="262" t="s">
        <v>1468</v>
      </c>
      <c r="K1314" s="177" t="s">
        <v>1667</v>
      </c>
      <c r="L1314" s="262" t="s">
        <v>6971</v>
      </c>
      <c r="M1314" s="262" t="s">
        <v>6005</v>
      </c>
      <c r="N1314" s="262" t="s">
        <v>278</v>
      </c>
      <c r="O1314" s="262" t="s">
        <v>1848</v>
      </c>
      <c r="P1314" s="177" t="s">
        <v>6790</v>
      </c>
      <c r="Q1314" s="177"/>
      <c r="R1314" s="262" t="s">
        <v>91</v>
      </c>
      <c r="S1314" s="263" t="s">
        <v>7778</v>
      </c>
      <c r="T1314" s="177" t="s">
        <v>7780</v>
      </c>
      <c r="U1314" s="177" t="s">
        <v>7783</v>
      </c>
      <c r="V1314" s="259" t="s">
        <v>91</v>
      </c>
      <c r="W1314" s="259"/>
      <c r="X1314" s="259"/>
    </row>
    <row r="1315" spans="1:24" x14ac:dyDescent="0.25">
      <c r="A1315" s="79" t="s">
        <v>449</v>
      </c>
      <c r="B1315" s="277">
        <v>1</v>
      </c>
      <c r="C1315" s="265">
        <v>427</v>
      </c>
      <c r="D1315" s="219" t="s">
        <v>7836</v>
      </c>
      <c r="E1315" s="219" t="s">
        <v>44</v>
      </c>
      <c r="F1315" s="219" t="s">
        <v>54</v>
      </c>
      <c r="G1315" s="219" t="s">
        <v>448</v>
      </c>
      <c r="H1315" s="219" t="s">
        <v>449</v>
      </c>
      <c r="I1315" s="219" t="s">
        <v>127</v>
      </c>
      <c r="J1315" s="219" t="s">
        <v>8219</v>
      </c>
      <c r="K1315" s="219" t="s">
        <v>7666</v>
      </c>
      <c r="L1315" s="219" t="s">
        <v>6929</v>
      </c>
      <c r="M1315" s="219" t="s">
        <v>340</v>
      </c>
      <c r="N1315" s="219" t="s">
        <v>341</v>
      </c>
      <c r="O1315" s="268" t="s">
        <v>1873</v>
      </c>
      <c r="P1315" s="164" t="s">
        <v>6790</v>
      </c>
      <c r="Q1315" s="164"/>
      <c r="R1315" s="79" t="s">
        <v>6770</v>
      </c>
      <c r="S1315" s="265" t="s">
        <v>7778</v>
      </c>
      <c r="T1315" s="79" t="s">
        <v>7780</v>
      </c>
      <c r="U1315" s="79" t="s">
        <v>7783</v>
      </c>
      <c r="V1315" s="79" t="s">
        <v>100</v>
      </c>
      <c r="W1315" s="79"/>
      <c r="X1315" s="79"/>
    </row>
    <row r="1316" spans="1:24" x14ac:dyDescent="0.25">
      <c r="A1316" s="79" t="s">
        <v>449</v>
      </c>
      <c r="B1316" s="277">
        <v>3</v>
      </c>
      <c r="C1316" s="265">
        <v>426</v>
      </c>
      <c r="D1316" s="219" t="s">
        <v>7836</v>
      </c>
      <c r="E1316" s="219" t="s">
        <v>44</v>
      </c>
      <c r="F1316" s="219" t="s">
        <v>54</v>
      </c>
      <c r="G1316" s="219" t="s">
        <v>448</v>
      </c>
      <c r="H1316" s="219" t="s">
        <v>449</v>
      </c>
      <c r="I1316" s="219" t="s">
        <v>1530</v>
      </c>
      <c r="J1316" s="219" t="s">
        <v>1600</v>
      </c>
      <c r="K1316" s="219" t="s">
        <v>7675</v>
      </c>
      <c r="L1316" s="219" t="s">
        <v>6858</v>
      </c>
      <c r="M1316" s="219" t="s">
        <v>1617</v>
      </c>
      <c r="N1316" s="219" t="s">
        <v>1529</v>
      </c>
      <c r="O1316" s="268" t="s">
        <v>1981</v>
      </c>
      <c r="P1316" s="164" t="s">
        <v>6790</v>
      </c>
      <c r="Q1316" s="164"/>
      <c r="R1316" s="219" t="s">
        <v>153</v>
      </c>
      <c r="S1316" s="165" t="s">
        <v>7778</v>
      </c>
      <c r="T1316" s="164" t="s">
        <v>7779</v>
      </c>
      <c r="U1316" s="164" t="s">
        <v>7783</v>
      </c>
      <c r="V1316" s="79" t="s">
        <v>153</v>
      </c>
      <c r="W1316" s="79"/>
      <c r="X1316" s="79"/>
    </row>
    <row r="1317" spans="1:24" x14ac:dyDescent="0.25">
      <c r="A1317" s="79" t="s">
        <v>449</v>
      </c>
      <c r="B1317" s="277">
        <v>4</v>
      </c>
      <c r="C1317" s="265">
        <v>430</v>
      </c>
      <c r="D1317" s="219" t="s">
        <v>7836</v>
      </c>
      <c r="E1317" s="219" t="s">
        <v>44</v>
      </c>
      <c r="F1317" s="219" t="s">
        <v>54</v>
      </c>
      <c r="G1317" s="219" t="s">
        <v>448</v>
      </c>
      <c r="H1317" s="219" t="s">
        <v>449</v>
      </c>
      <c r="I1317" s="219" t="s">
        <v>1531</v>
      </c>
      <c r="J1317" s="219" t="s">
        <v>1532</v>
      </c>
      <c r="K1317" s="219" t="s">
        <v>7671</v>
      </c>
      <c r="L1317" s="268" t="s">
        <v>7234</v>
      </c>
      <c r="M1317" s="219" t="s">
        <v>1619</v>
      </c>
      <c r="N1317" s="219" t="s">
        <v>1618</v>
      </c>
      <c r="O1317" s="268" t="s">
        <v>1982</v>
      </c>
      <c r="P1317" s="164" t="s">
        <v>6790</v>
      </c>
      <c r="Q1317" s="164"/>
      <c r="R1317" s="219" t="s">
        <v>91</v>
      </c>
      <c r="S1317" s="165" t="s">
        <v>7778</v>
      </c>
      <c r="T1317" s="164" t="s">
        <v>7779</v>
      </c>
      <c r="U1317" s="164" t="s">
        <v>7783</v>
      </c>
      <c r="V1317" s="79" t="s">
        <v>91</v>
      </c>
      <c r="W1317" s="79"/>
      <c r="X1317" s="79"/>
    </row>
    <row r="1318" spans="1:24" x14ac:dyDescent="0.25">
      <c r="A1318" s="79" t="s">
        <v>449</v>
      </c>
      <c r="B1318" s="277">
        <v>5</v>
      </c>
      <c r="C1318" s="265">
        <v>431</v>
      </c>
      <c r="D1318" s="219" t="s">
        <v>7836</v>
      </c>
      <c r="E1318" s="219" t="s">
        <v>44</v>
      </c>
      <c r="F1318" s="219" t="s">
        <v>54</v>
      </c>
      <c r="G1318" s="219" t="s">
        <v>448</v>
      </c>
      <c r="H1318" s="219" t="s">
        <v>449</v>
      </c>
      <c r="I1318" s="164" t="s">
        <v>2253</v>
      </c>
      <c r="J1318" s="164" t="s">
        <v>2867</v>
      </c>
      <c r="K1318" s="164" t="s">
        <v>7676</v>
      </c>
      <c r="L1318" s="267" t="s">
        <v>7235</v>
      </c>
      <c r="M1318" s="164" t="s">
        <v>2685</v>
      </c>
      <c r="N1318" s="164" t="s">
        <v>2457</v>
      </c>
      <c r="O1318" s="164"/>
      <c r="P1318" s="164" t="s">
        <v>6790</v>
      </c>
      <c r="Q1318" s="164"/>
      <c r="R1318" s="164" t="s">
        <v>6770</v>
      </c>
      <c r="S1318" s="165">
        <v>0</v>
      </c>
      <c r="T1318" s="164" t="s">
        <v>7779</v>
      </c>
      <c r="U1318" s="164" t="s">
        <v>7784</v>
      </c>
      <c r="V1318" s="79" t="s">
        <v>100</v>
      </c>
      <c r="W1318" s="79"/>
      <c r="X1318" s="79"/>
    </row>
    <row r="1319" spans="1:24" x14ac:dyDescent="0.25">
      <c r="A1319" s="79" t="s">
        <v>449</v>
      </c>
      <c r="B1319" s="277">
        <v>6</v>
      </c>
      <c r="C1319" s="265">
        <v>432</v>
      </c>
      <c r="D1319" s="219" t="s">
        <v>7836</v>
      </c>
      <c r="E1319" s="219" t="s">
        <v>44</v>
      </c>
      <c r="F1319" s="219" t="s">
        <v>54</v>
      </c>
      <c r="G1319" s="219" t="s">
        <v>448</v>
      </c>
      <c r="H1319" s="219" t="s">
        <v>449</v>
      </c>
      <c r="I1319" s="219" t="s">
        <v>1522</v>
      </c>
      <c r="J1319" s="219" t="s">
        <v>1528</v>
      </c>
      <c r="K1319" s="219" t="s">
        <v>7672</v>
      </c>
      <c r="L1319" s="268" t="s">
        <v>7236</v>
      </c>
      <c r="M1319" s="219" t="s">
        <v>1620</v>
      </c>
      <c r="N1319" s="219" t="s">
        <v>1621</v>
      </c>
      <c r="O1319" s="268" t="s">
        <v>1797</v>
      </c>
      <c r="P1319" s="164" t="s">
        <v>2928</v>
      </c>
      <c r="Q1319" s="19" t="s">
        <v>6788</v>
      </c>
      <c r="R1319" s="219" t="s">
        <v>91</v>
      </c>
      <c r="S1319" s="165">
        <v>0</v>
      </c>
      <c r="T1319" s="164" t="s">
        <v>7779</v>
      </c>
      <c r="U1319" s="164" t="s">
        <v>7784</v>
      </c>
      <c r="V1319" s="79" t="s">
        <v>92</v>
      </c>
      <c r="W1319" s="79"/>
      <c r="X1319" s="79"/>
    </row>
    <row r="1320" spans="1:24" x14ac:dyDescent="0.25">
      <c r="A1320" s="79" t="s">
        <v>449</v>
      </c>
      <c r="B1320" s="277">
        <v>7</v>
      </c>
      <c r="C1320" s="265">
        <v>433</v>
      </c>
      <c r="D1320" s="219" t="s">
        <v>7836</v>
      </c>
      <c r="E1320" s="219" t="s">
        <v>44</v>
      </c>
      <c r="F1320" s="219" t="s">
        <v>54</v>
      </c>
      <c r="G1320" s="219" t="s">
        <v>448</v>
      </c>
      <c r="H1320" s="219" t="s">
        <v>449</v>
      </c>
      <c r="I1320" s="219" t="s">
        <v>1523</v>
      </c>
      <c r="J1320" s="219" t="s">
        <v>1524</v>
      </c>
      <c r="K1320" s="219" t="s">
        <v>7673</v>
      </c>
      <c r="L1320" s="268" t="s">
        <v>1798</v>
      </c>
      <c r="M1320" s="219" t="s">
        <v>1622</v>
      </c>
      <c r="N1320" s="219" t="s">
        <v>1623</v>
      </c>
      <c r="O1320" s="268" t="s">
        <v>1983</v>
      </c>
      <c r="P1320" s="164" t="s">
        <v>6790</v>
      </c>
      <c r="Q1320" s="164"/>
      <c r="R1320" s="164" t="s">
        <v>6769</v>
      </c>
      <c r="S1320" s="165">
        <v>0</v>
      </c>
      <c r="T1320" s="164" t="s">
        <v>7779</v>
      </c>
      <c r="U1320" s="164" t="s">
        <v>7784</v>
      </c>
      <c r="V1320" s="79" t="s">
        <v>156</v>
      </c>
      <c r="W1320" s="79"/>
      <c r="X1320" s="79"/>
    </row>
    <row r="1321" spans="1:24" x14ac:dyDescent="0.25">
      <c r="A1321" s="79" t="s">
        <v>449</v>
      </c>
      <c r="B1321" s="277">
        <v>8</v>
      </c>
      <c r="C1321" s="265">
        <v>435</v>
      </c>
      <c r="D1321" s="219" t="s">
        <v>7836</v>
      </c>
      <c r="E1321" s="219" t="s">
        <v>44</v>
      </c>
      <c r="F1321" s="219" t="s">
        <v>54</v>
      </c>
      <c r="G1321" s="219" t="s">
        <v>448</v>
      </c>
      <c r="H1321" s="219" t="s">
        <v>449</v>
      </c>
      <c r="I1321" s="164" t="s">
        <v>2255</v>
      </c>
      <c r="J1321" s="164" t="s">
        <v>2841</v>
      </c>
      <c r="K1321" s="164" t="s">
        <v>7674</v>
      </c>
      <c r="L1321" s="267" t="s">
        <v>7237</v>
      </c>
      <c r="M1321" s="164" t="s">
        <v>2687</v>
      </c>
      <c r="N1321" s="164" t="s">
        <v>2459</v>
      </c>
      <c r="O1321" s="164"/>
      <c r="P1321" s="164" t="s">
        <v>6790</v>
      </c>
      <c r="Q1321" s="164"/>
      <c r="R1321" s="164" t="s">
        <v>6769</v>
      </c>
      <c r="S1321" s="165">
        <v>0</v>
      </c>
      <c r="T1321" s="164" t="s">
        <v>7779</v>
      </c>
      <c r="U1321" s="164" t="s">
        <v>7784</v>
      </c>
      <c r="V1321" s="79" t="s">
        <v>2506</v>
      </c>
      <c r="W1321" s="79"/>
      <c r="X1321" s="79"/>
    </row>
    <row r="1322" spans="1:24" x14ac:dyDescent="0.25">
      <c r="A1322" s="79" t="s">
        <v>449</v>
      </c>
      <c r="B1322" s="277">
        <v>9</v>
      </c>
      <c r="C1322" s="265">
        <v>434</v>
      </c>
      <c r="D1322" s="219" t="s">
        <v>7836</v>
      </c>
      <c r="E1322" s="219" t="s">
        <v>44</v>
      </c>
      <c r="F1322" s="219" t="s">
        <v>54</v>
      </c>
      <c r="G1322" s="219" t="s">
        <v>448</v>
      </c>
      <c r="H1322" s="219" t="s">
        <v>449</v>
      </c>
      <c r="I1322" s="164" t="s">
        <v>2254</v>
      </c>
      <c r="J1322" s="164" t="s">
        <v>2842</v>
      </c>
      <c r="K1322" s="219" t="s">
        <v>7677</v>
      </c>
      <c r="L1322" s="267" t="s">
        <v>7238</v>
      </c>
      <c r="M1322" s="164" t="s">
        <v>2686</v>
      </c>
      <c r="N1322" s="164" t="s">
        <v>2458</v>
      </c>
      <c r="O1322" s="164"/>
      <c r="P1322" s="164" t="s">
        <v>6790</v>
      </c>
      <c r="Q1322" s="164"/>
      <c r="R1322" s="164" t="s">
        <v>6769</v>
      </c>
      <c r="S1322" s="165">
        <v>0</v>
      </c>
      <c r="T1322" s="164" t="s">
        <v>7779</v>
      </c>
      <c r="U1322" s="164" t="s">
        <v>7784</v>
      </c>
      <c r="V1322" s="79" t="s">
        <v>195</v>
      </c>
      <c r="W1322" s="79"/>
      <c r="X1322" s="79"/>
    </row>
    <row r="1323" spans="1:24" x14ac:dyDescent="0.25">
      <c r="A1323" s="79" t="s">
        <v>449</v>
      </c>
      <c r="B1323" s="277">
        <v>10</v>
      </c>
      <c r="C1323" s="265">
        <v>436</v>
      </c>
      <c r="D1323" s="219" t="s">
        <v>7836</v>
      </c>
      <c r="E1323" s="219" t="s">
        <v>44</v>
      </c>
      <c r="F1323" s="219" t="s">
        <v>54</v>
      </c>
      <c r="G1323" s="219" t="s">
        <v>448</v>
      </c>
      <c r="H1323" s="219" t="s">
        <v>449</v>
      </c>
      <c r="I1323" s="219" t="s">
        <v>7937</v>
      </c>
      <c r="J1323" s="219" t="s">
        <v>1440</v>
      </c>
      <c r="K1323" s="219" t="s">
        <v>7669</v>
      </c>
      <c r="L1323" s="219"/>
      <c r="M1323" s="219" t="s">
        <v>7938</v>
      </c>
      <c r="N1323" s="219"/>
      <c r="O1323" s="219"/>
      <c r="P1323" s="164" t="s">
        <v>6790</v>
      </c>
      <c r="Q1323" s="164"/>
      <c r="R1323" s="219" t="s">
        <v>91</v>
      </c>
      <c r="S1323" s="165">
        <v>0</v>
      </c>
      <c r="T1323" s="164" t="s">
        <v>7779</v>
      </c>
      <c r="U1323" s="164" t="s">
        <v>7784</v>
      </c>
      <c r="V1323" s="79" t="s">
        <v>91</v>
      </c>
      <c r="W1323" s="79"/>
      <c r="X1323" s="79"/>
    </row>
    <row r="1324" spans="1:24" x14ac:dyDescent="0.25">
      <c r="A1324" t="s">
        <v>53</v>
      </c>
      <c r="B1324" s="185">
        <v>-99</v>
      </c>
      <c r="C1324" s="8">
        <v>103</v>
      </c>
      <c r="D1324" s="162" t="s">
        <v>7812</v>
      </c>
      <c r="E1324" s="162" t="s">
        <v>44</v>
      </c>
      <c r="F1324" s="162" t="s">
        <v>54</v>
      </c>
      <c r="G1324" s="162" t="s">
        <v>53</v>
      </c>
      <c r="H1324" s="162"/>
      <c r="I1324" s="19" t="s">
        <v>2085</v>
      </c>
      <c r="J1324" s="19" t="s">
        <v>2290</v>
      </c>
      <c r="K1324" s="145" t="s">
        <v>7680</v>
      </c>
      <c r="L1324" s="19" t="s">
        <v>7240</v>
      </c>
      <c r="M1324" s="19" t="s">
        <v>2509</v>
      </c>
      <c r="N1324" s="147" t="s">
        <v>2290</v>
      </c>
      <c r="O1324" s="19"/>
      <c r="P1324" s="19" t="s">
        <v>6790</v>
      </c>
      <c r="Q1324" s="19"/>
      <c r="R1324" s="147" t="s">
        <v>6770</v>
      </c>
      <c r="S1324" s="161">
        <v>0</v>
      </c>
      <c r="T1324" s="147" t="s">
        <v>7779</v>
      </c>
      <c r="U1324" s="147" t="s">
        <v>7784</v>
      </c>
      <c r="V1324" t="s">
        <v>100</v>
      </c>
    </row>
    <row r="1325" spans="1:24" x14ac:dyDescent="0.25">
      <c r="A1325" t="s">
        <v>53</v>
      </c>
      <c r="B1325" s="185">
        <v>-99</v>
      </c>
      <c r="C1325" s="8">
        <v>104</v>
      </c>
      <c r="D1325" s="162" t="s">
        <v>7812</v>
      </c>
      <c r="E1325" s="162" t="s">
        <v>44</v>
      </c>
      <c r="F1325" s="162" t="s">
        <v>54</v>
      </c>
      <c r="G1325" s="162" t="s">
        <v>53</v>
      </c>
      <c r="H1325" s="162"/>
      <c r="I1325" s="19" t="s">
        <v>2086</v>
      </c>
      <c r="J1325" s="20" t="s">
        <v>2291</v>
      </c>
      <c r="K1325" s="19" t="s">
        <v>7241</v>
      </c>
      <c r="L1325" s="19" t="s">
        <v>7241</v>
      </c>
      <c r="M1325" s="19" t="s">
        <v>2510</v>
      </c>
      <c r="N1325" s="147" t="s">
        <v>2291</v>
      </c>
      <c r="O1325" s="19"/>
      <c r="P1325" s="19" t="s">
        <v>6790</v>
      </c>
      <c r="Q1325" s="19"/>
      <c r="R1325" s="147" t="s">
        <v>6770</v>
      </c>
      <c r="S1325" s="161">
        <v>0</v>
      </c>
      <c r="T1325" s="147" t="s">
        <v>7779</v>
      </c>
      <c r="U1325" s="147" t="s">
        <v>7784</v>
      </c>
      <c r="V1325" t="s">
        <v>100</v>
      </c>
    </row>
    <row r="1326" spans="1:24" x14ac:dyDescent="0.25">
      <c r="A1326" t="s">
        <v>53</v>
      </c>
      <c r="B1326" s="185">
        <v>-99</v>
      </c>
      <c r="C1326" s="8">
        <v>105</v>
      </c>
      <c r="D1326" s="162" t="s">
        <v>7812</v>
      </c>
      <c r="E1326" s="162" t="s">
        <v>44</v>
      </c>
      <c r="F1326" s="162" t="s">
        <v>54</v>
      </c>
      <c r="G1326" s="162" t="s">
        <v>53</v>
      </c>
      <c r="H1326" s="162"/>
      <c r="I1326" s="19" t="s">
        <v>2087</v>
      </c>
      <c r="J1326" s="20" t="s">
        <v>4404</v>
      </c>
      <c r="K1326" s="19" t="s">
        <v>7678</v>
      </c>
      <c r="L1326" s="19" t="s">
        <v>7242</v>
      </c>
      <c r="M1326" s="19" t="s">
        <v>2511</v>
      </c>
      <c r="N1326" s="147" t="s">
        <v>2292</v>
      </c>
      <c r="O1326" s="19"/>
      <c r="P1326" s="19" t="s">
        <v>6790</v>
      </c>
      <c r="Q1326" s="19"/>
      <c r="R1326" s="147" t="s">
        <v>6770</v>
      </c>
      <c r="S1326" s="161">
        <v>0</v>
      </c>
      <c r="T1326" s="147" t="s">
        <v>7779</v>
      </c>
      <c r="U1326" s="147" t="s">
        <v>7784</v>
      </c>
      <c r="V1326" t="s">
        <v>100</v>
      </c>
    </row>
    <row r="1327" spans="1:24" x14ac:dyDescent="0.25">
      <c r="A1327" t="s">
        <v>53</v>
      </c>
      <c r="B1327" s="185">
        <v>-99</v>
      </c>
      <c r="C1327" s="8">
        <v>106</v>
      </c>
      <c r="D1327" s="162" t="s">
        <v>7812</v>
      </c>
      <c r="E1327" s="162" t="s">
        <v>44</v>
      </c>
      <c r="F1327" s="162" t="s">
        <v>54</v>
      </c>
      <c r="G1327" s="162" t="s">
        <v>53</v>
      </c>
      <c r="H1327" s="162"/>
      <c r="I1327" s="19" t="s">
        <v>2088</v>
      </c>
      <c r="J1327" s="20" t="s">
        <v>2293</v>
      </c>
      <c r="K1327" s="19" t="s">
        <v>7679</v>
      </c>
      <c r="L1327" s="19" t="s">
        <v>7243</v>
      </c>
      <c r="M1327" s="19" t="s">
        <v>610</v>
      </c>
      <c r="N1327" s="147" t="s">
        <v>2293</v>
      </c>
      <c r="O1327" s="19"/>
      <c r="P1327" s="19" t="s">
        <v>6790</v>
      </c>
      <c r="Q1327" s="19"/>
      <c r="R1327" s="147" t="s">
        <v>6770</v>
      </c>
      <c r="S1327" s="161">
        <v>0</v>
      </c>
      <c r="T1327" s="147" t="s">
        <v>7779</v>
      </c>
      <c r="U1327" s="147" t="s">
        <v>7784</v>
      </c>
      <c r="V1327" t="s">
        <v>100</v>
      </c>
    </row>
    <row r="1328" spans="1:24" x14ac:dyDescent="0.25">
      <c r="A1328" t="s">
        <v>53</v>
      </c>
      <c r="B1328" s="185">
        <v>0</v>
      </c>
      <c r="C1328" s="8">
        <v>101</v>
      </c>
      <c r="D1328" s="162" t="s">
        <v>7812</v>
      </c>
      <c r="E1328" s="162" t="s">
        <v>44</v>
      </c>
      <c r="F1328" s="162" t="s">
        <v>54</v>
      </c>
      <c r="G1328" s="162" t="s">
        <v>53</v>
      </c>
      <c r="H1328" s="162"/>
      <c r="I1328" s="145" t="s">
        <v>116</v>
      </c>
      <c r="J1328" s="145" t="s">
        <v>1467</v>
      </c>
      <c r="K1328" s="145" t="s">
        <v>7680</v>
      </c>
      <c r="L1328" s="145" t="s">
        <v>1683</v>
      </c>
      <c r="M1328" s="145" t="s">
        <v>318</v>
      </c>
      <c r="N1328" s="145" t="s">
        <v>319</v>
      </c>
      <c r="O1328" s="145" t="s">
        <v>1751</v>
      </c>
      <c r="P1328" s="19" t="s">
        <v>6790</v>
      </c>
      <c r="Q1328" s="19"/>
      <c r="R1328" t="s">
        <v>6770</v>
      </c>
      <c r="S1328" s="8" t="s">
        <v>7778</v>
      </c>
      <c r="T1328" t="s">
        <v>7780</v>
      </c>
      <c r="U1328" t="s">
        <v>7783</v>
      </c>
      <c r="V1328" t="s">
        <v>100</v>
      </c>
    </row>
    <row r="1329" spans="1:23" x14ac:dyDescent="0.25">
      <c r="A1329" t="s">
        <v>53</v>
      </c>
      <c r="B1329" s="185">
        <v>1</v>
      </c>
      <c r="C1329" s="8">
        <v>100</v>
      </c>
      <c r="D1329" s="162" t="s">
        <v>7812</v>
      </c>
      <c r="E1329" s="162" t="s">
        <v>44</v>
      </c>
      <c r="F1329" s="162" t="s">
        <v>54</v>
      </c>
      <c r="G1329" s="162" t="s">
        <v>53</v>
      </c>
      <c r="H1329" s="162"/>
      <c r="I1329" s="145" t="s">
        <v>7949</v>
      </c>
      <c r="J1329" s="145" t="s">
        <v>1468</v>
      </c>
      <c r="K1329" s="147" t="s">
        <v>1667</v>
      </c>
      <c r="L1329" s="145" t="s">
        <v>6971</v>
      </c>
      <c r="M1329" s="252" t="s">
        <v>6005</v>
      </c>
      <c r="N1329" s="10" t="s">
        <v>6006</v>
      </c>
      <c r="O1329" s="145" t="s">
        <v>1848</v>
      </c>
      <c r="P1329" s="19" t="s">
        <v>6790</v>
      </c>
      <c r="Q1329" s="19"/>
      <c r="R1329" s="145" t="s">
        <v>91</v>
      </c>
      <c r="S1329" s="146" t="s">
        <v>7778</v>
      </c>
      <c r="T1329" s="19" t="s">
        <v>7780</v>
      </c>
      <c r="U1329" s="19" t="s">
        <v>7783</v>
      </c>
      <c r="V1329" t="s">
        <v>91</v>
      </c>
    </row>
    <row r="1330" spans="1:23" x14ac:dyDescent="0.25">
      <c r="A1330" t="s">
        <v>53</v>
      </c>
      <c r="B1330" s="185">
        <v>2</v>
      </c>
      <c r="C1330" s="8">
        <v>102</v>
      </c>
      <c r="D1330" s="162" t="s">
        <v>7812</v>
      </c>
      <c r="E1330" s="162" t="s">
        <v>44</v>
      </c>
      <c r="F1330" s="162" t="s">
        <v>54</v>
      </c>
      <c r="G1330" s="162" t="s">
        <v>53</v>
      </c>
      <c r="H1330" s="162"/>
      <c r="I1330" s="145" t="s">
        <v>117</v>
      </c>
      <c r="J1330" s="145" t="s">
        <v>321</v>
      </c>
      <c r="K1330" s="145" t="s">
        <v>1687</v>
      </c>
      <c r="L1330" s="145" t="s">
        <v>1687</v>
      </c>
      <c r="M1330" s="145" t="s">
        <v>320</v>
      </c>
      <c r="N1330" s="145" t="s">
        <v>321</v>
      </c>
      <c r="O1330" s="145" t="s">
        <v>1687</v>
      </c>
      <c r="P1330" s="19" t="s">
        <v>6790</v>
      </c>
      <c r="Q1330" s="19"/>
      <c r="R1330" s="145" t="s">
        <v>91</v>
      </c>
      <c r="S1330" s="146" t="s">
        <v>7778</v>
      </c>
      <c r="T1330" s="19" t="s">
        <v>7780</v>
      </c>
      <c r="U1330" s="19" t="s">
        <v>7783</v>
      </c>
      <c r="V1330" t="s">
        <v>91</v>
      </c>
    </row>
    <row r="1331" spans="1:23" x14ac:dyDescent="0.25">
      <c r="A1331" t="s">
        <v>53</v>
      </c>
      <c r="B1331" s="185">
        <v>3</v>
      </c>
      <c r="C1331" s="8">
        <v>129</v>
      </c>
      <c r="D1331" s="162" t="s">
        <v>7812</v>
      </c>
      <c r="E1331" s="162" t="s">
        <v>44</v>
      </c>
      <c r="F1331" s="162" t="s">
        <v>54</v>
      </c>
      <c r="G1331" s="162" t="s">
        <v>53</v>
      </c>
      <c r="H1331" s="162"/>
      <c r="I1331" s="19" t="s">
        <v>2089</v>
      </c>
      <c r="J1331" s="19" t="s">
        <v>1440</v>
      </c>
      <c r="K1331" s="19" t="s">
        <v>7705</v>
      </c>
      <c r="L1331" s="19" t="s">
        <v>1709</v>
      </c>
      <c r="M1331" s="19" t="s">
        <v>2512</v>
      </c>
      <c r="N1331" s="147" t="s">
        <v>2294</v>
      </c>
      <c r="O1331" s="19"/>
      <c r="P1331" s="19" t="s">
        <v>6790</v>
      </c>
      <c r="Q1331" s="19"/>
      <c r="R1331" s="147" t="s">
        <v>91</v>
      </c>
      <c r="S1331" s="161">
        <v>0</v>
      </c>
      <c r="T1331" s="147" t="s">
        <v>7779</v>
      </c>
      <c r="U1331" s="147" t="s">
        <v>7784</v>
      </c>
      <c r="V1331" t="s">
        <v>91</v>
      </c>
    </row>
    <row r="1332" spans="1:23" x14ac:dyDescent="0.25">
      <c r="A1332" s="258" t="s">
        <v>74</v>
      </c>
      <c r="B1332" s="293">
        <v>-99</v>
      </c>
      <c r="C1332" s="8">
        <v>614</v>
      </c>
      <c r="D1332" s="162" t="s">
        <v>7849</v>
      </c>
      <c r="E1332" s="162" t="s">
        <v>74</v>
      </c>
      <c r="F1332" s="162" t="s">
        <v>7792</v>
      </c>
      <c r="G1332" s="162" t="s">
        <v>46</v>
      </c>
      <c r="H1332" s="162"/>
      <c r="I1332" t="s">
        <v>2122</v>
      </c>
      <c r="J1332" s="147" t="s">
        <v>7804</v>
      </c>
      <c r="M1332" t="s">
        <v>4245</v>
      </c>
      <c r="N1332" t="s">
        <v>2326</v>
      </c>
      <c r="P1332" s="19" t="s">
        <v>6790</v>
      </c>
      <c r="Q1332" s="19"/>
      <c r="R1332" t="s">
        <v>91</v>
      </c>
      <c r="S1332" s="8">
        <v>0</v>
      </c>
      <c r="T1332" t="s">
        <v>7780</v>
      </c>
      <c r="U1332" t="s">
        <v>7783</v>
      </c>
      <c r="V1332" t="s">
        <v>91</v>
      </c>
    </row>
    <row r="1333" spans="1:23" x14ac:dyDescent="0.25">
      <c r="A1333" s="162" t="s">
        <v>74</v>
      </c>
      <c r="B1333" s="296">
        <v>-99</v>
      </c>
      <c r="C1333" s="8">
        <v>648</v>
      </c>
      <c r="D1333" s="162" t="s">
        <v>7845</v>
      </c>
      <c r="E1333" s="162" t="s">
        <v>74</v>
      </c>
      <c r="F1333" s="162" t="s">
        <v>75</v>
      </c>
      <c r="G1333" s="162" t="s">
        <v>76</v>
      </c>
      <c r="H1333" s="162"/>
      <c r="I1333" t="s">
        <v>3398</v>
      </c>
      <c r="J1333" s="147" t="s">
        <v>5851</v>
      </c>
      <c r="L1333" s="94" t="s">
        <v>7274</v>
      </c>
      <c r="M1333" t="s">
        <v>4273</v>
      </c>
      <c r="N1333" t="s">
        <v>4274</v>
      </c>
      <c r="P1333" s="19" t="s">
        <v>6790</v>
      </c>
      <c r="Q1333" s="19"/>
      <c r="R1333" t="s">
        <v>153</v>
      </c>
      <c r="S1333" s="8">
        <v>0</v>
      </c>
      <c r="T1333" s="147" t="s">
        <v>7782</v>
      </c>
      <c r="U1333" s="147"/>
      <c r="V1333" t="s">
        <v>153</v>
      </c>
      <c r="W1333" t="s">
        <v>6852</v>
      </c>
    </row>
    <row r="1334" spans="1:23" x14ac:dyDescent="0.25">
      <c r="A1334" s="162" t="s">
        <v>74</v>
      </c>
      <c r="B1334" s="296">
        <v>-99</v>
      </c>
      <c r="C1334" s="8">
        <v>649</v>
      </c>
      <c r="D1334" s="162" t="s">
        <v>7845</v>
      </c>
      <c r="E1334" s="162" t="s">
        <v>74</v>
      </c>
      <c r="F1334" s="162" t="s">
        <v>75</v>
      </c>
      <c r="G1334" s="162" t="s">
        <v>76</v>
      </c>
      <c r="H1334" s="162"/>
      <c r="I1334" t="s">
        <v>3399</v>
      </c>
      <c r="J1334" s="147" t="s">
        <v>5852</v>
      </c>
      <c r="L1334" s="94" t="s">
        <v>7273</v>
      </c>
      <c r="M1334" t="s">
        <v>4275</v>
      </c>
      <c r="N1334" t="s">
        <v>4276</v>
      </c>
      <c r="P1334" s="19" t="s">
        <v>6790</v>
      </c>
      <c r="Q1334" s="19"/>
      <c r="R1334" t="s">
        <v>153</v>
      </c>
      <c r="S1334" s="8">
        <v>0</v>
      </c>
      <c r="T1334" s="147" t="s">
        <v>7782</v>
      </c>
      <c r="U1334" s="147"/>
      <c r="V1334" t="s">
        <v>153</v>
      </c>
      <c r="W1334" t="s">
        <v>6852</v>
      </c>
    </row>
    <row r="1335" spans="1:23" x14ac:dyDescent="0.25">
      <c r="A1335" s="162" t="s">
        <v>74</v>
      </c>
      <c r="B1335" s="296">
        <v>-99</v>
      </c>
      <c r="C1335" s="8">
        <v>650</v>
      </c>
      <c r="D1335" s="162" t="s">
        <v>7845</v>
      </c>
      <c r="E1335" s="162" t="s">
        <v>74</v>
      </c>
      <c r="F1335" s="162" t="s">
        <v>75</v>
      </c>
      <c r="G1335" s="162" t="s">
        <v>76</v>
      </c>
      <c r="H1335" s="162"/>
      <c r="I1335" s="145" t="s">
        <v>245</v>
      </c>
      <c r="J1335" s="147" t="s">
        <v>5853</v>
      </c>
      <c r="K1335" s="147"/>
      <c r="L1335" s="148" t="s">
        <v>7276</v>
      </c>
      <c r="M1335" s="145" t="s">
        <v>565</v>
      </c>
      <c r="N1335" s="145" t="s">
        <v>566</v>
      </c>
      <c r="O1335" s="148" t="s">
        <v>1966</v>
      </c>
      <c r="P1335" s="19" t="s">
        <v>6790</v>
      </c>
      <c r="Q1335" s="19"/>
      <c r="R1335" s="147" t="s">
        <v>6769</v>
      </c>
      <c r="S1335" s="161">
        <v>0</v>
      </c>
      <c r="T1335" s="147" t="s">
        <v>7782</v>
      </c>
      <c r="U1335" s="147"/>
      <c r="V1335" t="s">
        <v>235</v>
      </c>
      <c r="W1335" t="s">
        <v>6852</v>
      </c>
    </row>
    <row r="1336" spans="1:23" x14ac:dyDescent="0.25">
      <c r="A1336" s="162" t="s">
        <v>74</v>
      </c>
      <c r="B1336" s="296">
        <v>-99</v>
      </c>
      <c r="C1336" s="8">
        <v>651</v>
      </c>
      <c r="D1336" s="162" t="s">
        <v>7845</v>
      </c>
      <c r="E1336" s="162" t="s">
        <v>74</v>
      </c>
      <c r="F1336" s="162" t="s">
        <v>75</v>
      </c>
      <c r="G1336" s="162" t="s">
        <v>76</v>
      </c>
      <c r="H1336" s="162"/>
      <c r="I1336" t="s">
        <v>3400</v>
      </c>
      <c r="J1336" s="147" t="s">
        <v>8311</v>
      </c>
      <c r="L1336" s="94" t="s">
        <v>7278</v>
      </c>
      <c r="M1336" t="s">
        <v>4277</v>
      </c>
      <c r="N1336" t="s">
        <v>4278</v>
      </c>
      <c r="P1336" s="19" t="s">
        <v>6790</v>
      </c>
      <c r="Q1336" s="19"/>
      <c r="R1336" s="147" t="s">
        <v>6769</v>
      </c>
      <c r="S1336" s="161">
        <v>0</v>
      </c>
      <c r="T1336" s="147" t="s">
        <v>7782</v>
      </c>
      <c r="U1336" s="147"/>
      <c r="V1336" t="s">
        <v>235</v>
      </c>
      <c r="W1336" t="s">
        <v>6852</v>
      </c>
    </row>
    <row r="1337" spans="1:23" x14ac:dyDescent="0.25">
      <c r="A1337" s="162" t="s">
        <v>74</v>
      </c>
      <c r="B1337" s="296">
        <v>-99</v>
      </c>
      <c r="C1337" s="8">
        <v>652</v>
      </c>
      <c r="D1337" s="162" t="s">
        <v>7845</v>
      </c>
      <c r="E1337" s="162" t="s">
        <v>74</v>
      </c>
      <c r="F1337" s="162" t="s">
        <v>75</v>
      </c>
      <c r="G1337" s="162" t="s">
        <v>76</v>
      </c>
      <c r="H1337" s="162"/>
      <c r="I1337" s="150" t="s">
        <v>248</v>
      </c>
      <c r="J1337" s="20" t="s">
        <v>8312</v>
      </c>
      <c r="K1337" s="156"/>
      <c r="L1337" s="150"/>
      <c r="M1337" s="150" t="s">
        <v>571</v>
      </c>
      <c r="N1337" s="150" t="s">
        <v>572</v>
      </c>
      <c r="O1337" s="150" t="s">
        <v>1969</v>
      </c>
      <c r="P1337" s="20" t="s">
        <v>6790</v>
      </c>
      <c r="Q1337" s="20"/>
      <c r="R1337" s="147" t="s">
        <v>6769</v>
      </c>
      <c r="S1337" s="161">
        <v>2</v>
      </c>
      <c r="T1337" s="147" t="s">
        <v>7782</v>
      </c>
      <c r="U1337" s="147"/>
      <c r="V1337" t="s">
        <v>235</v>
      </c>
      <c r="W1337" t="s">
        <v>6852</v>
      </c>
    </row>
    <row r="1338" spans="1:23" x14ac:dyDescent="0.25">
      <c r="A1338" s="162" t="s">
        <v>74</v>
      </c>
      <c r="B1338" s="296">
        <v>-99</v>
      </c>
      <c r="C1338" s="8">
        <v>656</v>
      </c>
      <c r="D1338" s="162" t="s">
        <v>7845</v>
      </c>
      <c r="E1338" s="162" t="s">
        <v>74</v>
      </c>
      <c r="F1338" s="162" t="s">
        <v>75</v>
      </c>
      <c r="G1338" s="162" t="s">
        <v>76</v>
      </c>
      <c r="H1338" s="162"/>
      <c r="I1338" t="s">
        <v>3402</v>
      </c>
      <c r="J1338" s="147" t="s">
        <v>5862</v>
      </c>
      <c r="L1338" s="94" t="s">
        <v>7284</v>
      </c>
      <c r="M1338" t="s">
        <v>4281</v>
      </c>
      <c r="N1338" t="s">
        <v>4282</v>
      </c>
      <c r="P1338" s="19" t="s">
        <v>6790</v>
      </c>
      <c r="Q1338" s="19"/>
      <c r="R1338" s="147" t="s">
        <v>6769</v>
      </c>
      <c r="S1338" s="161">
        <v>0</v>
      </c>
      <c r="T1338" s="147" t="s">
        <v>7782</v>
      </c>
      <c r="U1338" s="147"/>
      <c r="V1338" t="s">
        <v>2496</v>
      </c>
      <c r="W1338" t="s">
        <v>6852</v>
      </c>
    </row>
    <row r="1339" spans="1:23" x14ac:dyDescent="0.25">
      <c r="A1339" s="162" t="s">
        <v>74</v>
      </c>
      <c r="B1339" s="296">
        <v>-99</v>
      </c>
      <c r="C1339" s="8">
        <v>657</v>
      </c>
      <c r="D1339" s="162" t="s">
        <v>7845</v>
      </c>
      <c r="E1339" s="162" t="s">
        <v>74</v>
      </c>
      <c r="F1339" s="162" t="s">
        <v>75</v>
      </c>
      <c r="G1339" s="162" t="s">
        <v>76</v>
      </c>
      <c r="H1339" s="162"/>
      <c r="I1339" t="s">
        <v>3403</v>
      </c>
      <c r="J1339" s="147" t="s">
        <v>5863</v>
      </c>
      <c r="L1339" s="94" t="s">
        <v>7285</v>
      </c>
      <c r="M1339" t="s">
        <v>4283</v>
      </c>
      <c r="N1339" t="s">
        <v>4284</v>
      </c>
      <c r="P1339" s="19" t="s">
        <v>6790</v>
      </c>
      <c r="Q1339" s="19"/>
      <c r="R1339" s="147" t="s">
        <v>6769</v>
      </c>
      <c r="S1339" s="161">
        <v>0</v>
      </c>
      <c r="T1339" s="147" t="s">
        <v>7782</v>
      </c>
      <c r="U1339" s="147"/>
      <c r="V1339" t="s">
        <v>5660</v>
      </c>
      <c r="W1339" t="s">
        <v>6852</v>
      </c>
    </row>
    <row r="1340" spans="1:23" x14ac:dyDescent="0.25">
      <c r="A1340" s="162" t="s">
        <v>74</v>
      </c>
      <c r="B1340" s="296">
        <v>-99</v>
      </c>
      <c r="C1340" s="8">
        <v>658</v>
      </c>
      <c r="D1340" s="162" t="s">
        <v>7845</v>
      </c>
      <c r="E1340" s="162" t="s">
        <v>74</v>
      </c>
      <c r="F1340" s="162" t="s">
        <v>75</v>
      </c>
      <c r="G1340" s="162" t="s">
        <v>76</v>
      </c>
      <c r="H1340" s="162"/>
      <c r="I1340" t="s">
        <v>3404</v>
      </c>
      <c r="J1340" s="147" t="s">
        <v>5864</v>
      </c>
      <c r="K1340" t="s">
        <v>7751</v>
      </c>
      <c r="L1340" s="94" t="s">
        <v>7286</v>
      </c>
      <c r="M1340" t="s">
        <v>4285</v>
      </c>
      <c r="N1340" t="s">
        <v>4286</v>
      </c>
      <c r="P1340" s="19" t="s">
        <v>6790</v>
      </c>
      <c r="Q1340" s="19"/>
      <c r="R1340" t="s">
        <v>6770</v>
      </c>
      <c r="S1340" s="8">
        <v>0</v>
      </c>
      <c r="T1340" t="s">
        <v>7779</v>
      </c>
      <c r="U1340" t="s">
        <v>7784</v>
      </c>
      <c r="V1340" t="s">
        <v>6773</v>
      </c>
    </row>
    <row r="1341" spans="1:23" x14ac:dyDescent="0.25">
      <c r="A1341" s="162" t="s">
        <v>74</v>
      </c>
      <c r="B1341" s="296">
        <v>-99</v>
      </c>
      <c r="C1341" s="8">
        <v>659</v>
      </c>
      <c r="D1341" s="162" t="s">
        <v>7845</v>
      </c>
      <c r="E1341" s="162" t="s">
        <v>74</v>
      </c>
      <c r="F1341" s="162" t="s">
        <v>75</v>
      </c>
      <c r="G1341" s="162" t="s">
        <v>76</v>
      </c>
      <c r="H1341" s="162"/>
      <c r="I1341" t="s">
        <v>3405</v>
      </c>
      <c r="J1341" s="147" t="s">
        <v>5865</v>
      </c>
      <c r="K1341" t="s">
        <v>7755</v>
      </c>
      <c r="L1341" s="94" t="s">
        <v>7753</v>
      </c>
      <c r="M1341" t="s">
        <v>4287</v>
      </c>
      <c r="N1341" t="s">
        <v>4288</v>
      </c>
      <c r="P1341" s="19" t="s">
        <v>6790</v>
      </c>
      <c r="Q1341" s="19"/>
      <c r="R1341" t="s">
        <v>6770</v>
      </c>
      <c r="S1341" s="8">
        <v>0</v>
      </c>
      <c r="T1341" t="s">
        <v>7779</v>
      </c>
      <c r="U1341" t="s">
        <v>7784</v>
      </c>
      <c r="V1341" t="s">
        <v>6773</v>
      </c>
    </row>
    <row r="1342" spans="1:23" x14ac:dyDescent="0.25">
      <c r="A1342" s="162" t="s">
        <v>74</v>
      </c>
      <c r="B1342" s="296">
        <v>-99</v>
      </c>
      <c r="C1342" s="8">
        <v>660</v>
      </c>
      <c r="D1342" s="162" t="s">
        <v>7845</v>
      </c>
      <c r="E1342" s="162" t="s">
        <v>74</v>
      </c>
      <c r="F1342" s="162" t="s">
        <v>75</v>
      </c>
      <c r="G1342" s="162" t="s">
        <v>76</v>
      </c>
      <c r="H1342" s="162"/>
      <c r="I1342" t="s">
        <v>3406</v>
      </c>
      <c r="J1342" s="147" t="s">
        <v>5866</v>
      </c>
      <c r="K1342" t="s">
        <v>7756</v>
      </c>
      <c r="L1342" s="94" t="s">
        <v>7754</v>
      </c>
      <c r="M1342" t="s">
        <v>4289</v>
      </c>
      <c r="N1342" t="s">
        <v>4290</v>
      </c>
      <c r="P1342" s="19" t="s">
        <v>6790</v>
      </c>
      <c r="Q1342" s="19"/>
      <c r="R1342" s="170" t="s">
        <v>6770</v>
      </c>
      <c r="S1342" s="171">
        <v>0</v>
      </c>
      <c r="T1342" s="170" t="s">
        <v>7779</v>
      </c>
      <c r="U1342" s="170" t="s">
        <v>7784</v>
      </c>
      <c r="V1342" t="s">
        <v>2494</v>
      </c>
    </row>
    <row r="1343" spans="1:23" x14ac:dyDescent="0.25">
      <c r="A1343" s="162" t="s">
        <v>74</v>
      </c>
      <c r="B1343" s="296">
        <v>-99</v>
      </c>
      <c r="C1343" s="8">
        <v>661</v>
      </c>
      <c r="D1343" s="162" t="s">
        <v>7845</v>
      </c>
      <c r="E1343" s="162" t="s">
        <v>74</v>
      </c>
      <c r="F1343" s="162" t="s">
        <v>75</v>
      </c>
      <c r="G1343" s="162" t="s">
        <v>76</v>
      </c>
      <c r="H1343" s="162"/>
      <c r="I1343" t="s">
        <v>3407</v>
      </c>
      <c r="J1343" s="156" t="s">
        <v>5869</v>
      </c>
      <c r="L1343" s="94" t="s">
        <v>7289</v>
      </c>
      <c r="M1343" t="s">
        <v>4291</v>
      </c>
      <c r="N1343" t="s">
        <v>4292</v>
      </c>
      <c r="P1343" s="19" t="s">
        <v>6790</v>
      </c>
      <c r="Q1343" s="19"/>
      <c r="R1343" s="147" t="s">
        <v>6769</v>
      </c>
      <c r="S1343" s="161">
        <v>0</v>
      </c>
      <c r="T1343" s="147" t="s">
        <v>7782</v>
      </c>
      <c r="U1343" s="147"/>
      <c r="V1343" t="s">
        <v>3302</v>
      </c>
      <c r="W1343" t="s">
        <v>6852</v>
      </c>
    </row>
    <row r="1344" spans="1:23" x14ac:dyDescent="0.25">
      <c r="A1344" s="162" t="s">
        <v>74</v>
      </c>
      <c r="B1344" s="296">
        <v>-99</v>
      </c>
      <c r="C1344" s="8">
        <v>662</v>
      </c>
      <c r="D1344" s="162" t="s">
        <v>7845</v>
      </c>
      <c r="E1344" s="162" t="s">
        <v>74</v>
      </c>
      <c r="F1344" s="162" t="s">
        <v>75</v>
      </c>
      <c r="G1344" s="162" t="s">
        <v>76</v>
      </c>
      <c r="H1344" s="162"/>
      <c r="I1344" t="s">
        <v>3408</v>
      </c>
      <c r="J1344" s="147" t="s">
        <v>5870</v>
      </c>
      <c r="L1344" s="94" t="s">
        <v>7290</v>
      </c>
      <c r="M1344" t="s">
        <v>4293</v>
      </c>
      <c r="N1344" t="s">
        <v>4294</v>
      </c>
      <c r="P1344" s="19" t="s">
        <v>6790</v>
      </c>
      <c r="Q1344" s="19"/>
      <c r="R1344" s="147" t="s">
        <v>6769</v>
      </c>
      <c r="S1344" s="161">
        <v>0</v>
      </c>
      <c r="T1344" s="147" t="s">
        <v>7782</v>
      </c>
      <c r="U1344" s="147"/>
      <c r="V1344" t="s">
        <v>235</v>
      </c>
      <c r="W1344" t="s">
        <v>6852</v>
      </c>
    </row>
    <row r="1345" spans="1:24" x14ac:dyDescent="0.25">
      <c r="A1345" s="162" t="s">
        <v>74</v>
      </c>
      <c r="B1345" s="296">
        <v>-99</v>
      </c>
      <c r="C1345" s="8">
        <v>663</v>
      </c>
      <c r="D1345" s="162" t="s">
        <v>7845</v>
      </c>
      <c r="E1345" s="162" t="s">
        <v>74</v>
      </c>
      <c r="F1345" s="162" t="s">
        <v>75</v>
      </c>
      <c r="G1345" s="162" t="s">
        <v>76</v>
      </c>
      <c r="H1345" s="162"/>
      <c r="I1345" t="s">
        <v>3409</v>
      </c>
      <c r="J1345" s="147" t="s">
        <v>5871</v>
      </c>
      <c r="L1345" s="94" t="s">
        <v>7291</v>
      </c>
      <c r="M1345" t="s">
        <v>4295</v>
      </c>
      <c r="N1345" t="s">
        <v>4296</v>
      </c>
      <c r="P1345" s="19" t="s">
        <v>6790</v>
      </c>
      <c r="Q1345" s="19"/>
      <c r="R1345" s="147" t="s">
        <v>6769</v>
      </c>
      <c r="S1345" s="161">
        <v>0</v>
      </c>
      <c r="T1345" s="147" t="s">
        <v>7782</v>
      </c>
      <c r="U1345" s="147"/>
      <c r="V1345" t="s">
        <v>235</v>
      </c>
      <c r="W1345" t="s">
        <v>6852</v>
      </c>
    </row>
    <row r="1346" spans="1:24" x14ac:dyDescent="0.25">
      <c r="A1346" s="162" t="s">
        <v>74</v>
      </c>
      <c r="B1346" s="296">
        <v>-99</v>
      </c>
      <c r="C1346" s="8">
        <v>664</v>
      </c>
      <c r="D1346" s="162" t="s">
        <v>7845</v>
      </c>
      <c r="E1346" s="162" t="s">
        <v>74</v>
      </c>
      <c r="F1346" s="162" t="s">
        <v>75</v>
      </c>
      <c r="G1346" s="162" t="s">
        <v>76</v>
      </c>
      <c r="H1346" s="162"/>
      <c r="I1346" t="s">
        <v>3410</v>
      </c>
      <c r="J1346" s="147" t="s">
        <v>5872</v>
      </c>
      <c r="L1346" s="94" t="s">
        <v>7292</v>
      </c>
      <c r="M1346" t="s">
        <v>4297</v>
      </c>
      <c r="N1346" t="s">
        <v>4298</v>
      </c>
      <c r="P1346" s="19" t="s">
        <v>6790</v>
      </c>
      <c r="Q1346" s="19"/>
      <c r="R1346" s="147" t="s">
        <v>6769</v>
      </c>
      <c r="S1346" s="161">
        <v>0</v>
      </c>
      <c r="T1346" s="147" t="s">
        <v>7782</v>
      </c>
      <c r="U1346" s="147"/>
      <c r="V1346" t="s">
        <v>165</v>
      </c>
      <c r="W1346" t="s">
        <v>6852</v>
      </c>
    </row>
    <row r="1347" spans="1:24" x14ac:dyDescent="0.25">
      <c r="A1347" s="162" t="s">
        <v>74</v>
      </c>
      <c r="B1347" s="296">
        <v>-99</v>
      </c>
      <c r="C1347" s="8">
        <v>665</v>
      </c>
      <c r="D1347" s="162" t="s">
        <v>7845</v>
      </c>
      <c r="E1347" s="162" t="s">
        <v>74</v>
      </c>
      <c r="F1347" s="162" t="s">
        <v>75</v>
      </c>
      <c r="G1347" s="162" t="s">
        <v>76</v>
      </c>
      <c r="H1347" s="162"/>
      <c r="I1347" t="s">
        <v>3411</v>
      </c>
      <c r="J1347" s="147" t="s">
        <v>5873</v>
      </c>
      <c r="L1347" s="94" t="s">
        <v>7293</v>
      </c>
      <c r="M1347" t="s">
        <v>4299</v>
      </c>
      <c r="N1347" t="s">
        <v>4300</v>
      </c>
      <c r="P1347" s="19" t="s">
        <v>6790</v>
      </c>
      <c r="Q1347" s="19"/>
      <c r="R1347" s="147" t="s">
        <v>6769</v>
      </c>
      <c r="S1347" s="161">
        <v>0</v>
      </c>
      <c r="T1347" s="147" t="s">
        <v>7782</v>
      </c>
      <c r="U1347" s="147"/>
      <c r="V1347" t="s">
        <v>249</v>
      </c>
      <c r="W1347" t="s">
        <v>6852</v>
      </c>
    </row>
    <row r="1348" spans="1:24" x14ac:dyDescent="0.25">
      <c r="A1348" s="162" t="s">
        <v>74</v>
      </c>
      <c r="B1348" s="296">
        <v>-99</v>
      </c>
      <c r="C1348" s="8">
        <v>669</v>
      </c>
      <c r="D1348" s="162" t="s">
        <v>7845</v>
      </c>
      <c r="E1348" s="162" t="s">
        <v>74</v>
      </c>
      <c r="F1348" s="162" t="s">
        <v>75</v>
      </c>
      <c r="G1348" s="162" t="s">
        <v>76</v>
      </c>
      <c r="H1348" s="162"/>
      <c r="I1348" t="s">
        <v>3415</v>
      </c>
      <c r="J1348" s="156" t="s">
        <v>5875</v>
      </c>
      <c r="K1348" t="s">
        <v>7760</v>
      </c>
      <c r="M1348" t="s">
        <v>4307</v>
      </c>
      <c r="N1348" t="s">
        <v>4308</v>
      </c>
      <c r="P1348" s="19" t="s">
        <v>6790</v>
      </c>
      <c r="Q1348" s="19"/>
      <c r="R1348" t="s">
        <v>91</v>
      </c>
      <c r="S1348" s="8">
        <v>0</v>
      </c>
      <c r="T1348" t="s">
        <v>7779</v>
      </c>
      <c r="U1348" t="s">
        <v>7784</v>
      </c>
      <c r="V1348" t="s">
        <v>92</v>
      </c>
    </row>
    <row r="1349" spans="1:24" x14ac:dyDescent="0.25">
      <c r="A1349" s="162" t="s">
        <v>74</v>
      </c>
      <c r="B1349" s="296">
        <v>0</v>
      </c>
      <c r="C1349" s="8">
        <v>637</v>
      </c>
      <c r="D1349" s="162" t="s">
        <v>7845</v>
      </c>
      <c r="E1349" s="162" t="s">
        <v>74</v>
      </c>
      <c r="F1349" s="162" t="s">
        <v>75</v>
      </c>
      <c r="G1349" s="162" t="s">
        <v>76</v>
      </c>
      <c r="H1349" s="162"/>
      <c r="I1349" t="s">
        <v>236</v>
      </c>
      <c r="J1349" s="147" t="s">
        <v>8308</v>
      </c>
      <c r="K1349" s="147" t="s">
        <v>7706</v>
      </c>
      <c r="L1349" s="145" t="s">
        <v>6977</v>
      </c>
      <c r="M1349" s="145" t="s">
        <v>550</v>
      </c>
      <c r="N1349" s="145" t="s">
        <v>551</v>
      </c>
      <c r="O1349" s="145" t="s">
        <v>1960</v>
      </c>
      <c r="P1349" s="19" t="s">
        <v>6790</v>
      </c>
      <c r="Q1349" s="19"/>
      <c r="R1349" t="s">
        <v>91</v>
      </c>
      <c r="S1349" s="8" t="s">
        <v>7778</v>
      </c>
      <c r="T1349" t="s">
        <v>7780</v>
      </c>
      <c r="U1349" t="s">
        <v>7783</v>
      </c>
      <c r="V1349" t="s">
        <v>100</v>
      </c>
      <c r="W1349" t="s">
        <v>6785</v>
      </c>
    </row>
    <row r="1350" spans="1:24" x14ac:dyDescent="0.25">
      <c r="A1350" s="184" t="s">
        <v>74</v>
      </c>
      <c r="B1350" s="298">
        <v>1</v>
      </c>
      <c r="C1350" s="176">
        <v>116</v>
      </c>
      <c r="D1350" s="178" t="s">
        <v>7812</v>
      </c>
      <c r="E1350" s="178" t="s">
        <v>44</v>
      </c>
      <c r="F1350" s="178" t="s">
        <v>54</v>
      </c>
      <c r="G1350" s="178" t="s">
        <v>53</v>
      </c>
      <c r="H1350" s="178"/>
      <c r="I1350" s="154" t="s">
        <v>119</v>
      </c>
      <c r="J1350" s="154" t="s">
        <v>1501</v>
      </c>
      <c r="K1350" s="153" t="s">
        <v>7682</v>
      </c>
      <c r="L1350" s="154" t="s">
        <v>6946</v>
      </c>
      <c r="M1350" s="154" t="s">
        <v>324</v>
      </c>
      <c r="N1350" s="154" t="s">
        <v>325</v>
      </c>
      <c r="O1350" s="154" t="s">
        <v>2031</v>
      </c>
      <c r="P1350" s="168" t="s">
        <v>6790</v>
      </c>
      <c r="Q1350" s="168"/>
      <c r="R1350" s="154" t="s">
        <v>6770</v>
      </c>
      <c r="S1350" s="169" t="s">
        <v>7778</v>
      </c>
      <c r="T1350" s="168" t="s">
        <v>7780</v>
      </c>
      <c r="U1350" s="168" t="s">
        <v>7783</v>
      </c>
      <c r="V1350" s="140" t="s">
        <v>100</v>
      </c>
      <c r="W1350" s="140" t="s">
        <v>6774</v>
      </c>
      <c r="X1350" s="140"/>
    </row>
    <row r="1351" spans="1:24" x14ac:dyDescent="0.25">
      <c r="A1351" s="162" t="s">
        <v>74</v>
      </c>
      <c r="B1351" s="296">
        <v>2</v>
      </c>
      <c r="C1351" s="8">
        <v>638</v>
      </c>
      <c r="D1351" s="162" t="s">
        <v>7845</v>
      </c>
      <c r="E1351" s="162" t="s">
        <v>74</v>
      </c>
      <c r="F1351" s="162" t="s">
        <v>75</v>
      </c>
      <c r="G1351" s="162" t="s">
        <v>76</v>
      </c>
      <c r="H1351" s="162"/>
      <c r="I1351" t="s">
        <v>237</v>
      </c>
      <c r="J1351" s="19" t="s">
        <v>553</v>
      </c>
      <c r="K1351" s="147" t="s">
        <v>7740</v>
      </c>
      <c r="L1351" s="148" t="s">
        <v>1779</v>
      </c>
      <c r="M1351" s="145" t="s">
        <v>552</v>
      </c>
      <c r="N1351" s="145" t="s">
        <v>553</v>
      </c>
      <c r="O1351" s="148" t="s">
        <v>1961</v>
      </c>
      <c r="P1351" s="19" t="s">
        <v>6790</v>
      </c>
      <c r="Q1351" s="19"/>
      <c r="R1351" t="s">
        <v>91</v>
      </c>
      <c r="S1351" s="8" t="s">
        <v>7778</v>
      </c>
      <c r="T1351" t="s">
        <v>7779</v>
      </c>
      <c r="U1351" t="s">
        <v>7783</v>
      </c>
      <c r="V1351" t="s">
        <v>91</v>
      </c>
    </row>
    <row r="1352" spans="1:24" x14ac:dyDescent="0.25">
      <c r="A1352" s="162" t="s">
        <v>74</v>
      </c>
      <c r="B1352" s="296">
        <v>3</v>
      </c>
      <c r="C1352" s="8">
        <v>639</v>
      </c>
      <c r="D1352" s="162" t="s">
        <v>7845</v>
      </c>
      <c r="E1352" s="162" t="s">
        <v>74</v>
      </c>
      <c r="F1352" s="162" t="s">
        <v>75</v>
      </c>
      <c r="G1352" s="162" t="s">
        <v>76</v>
      </c>
      <c r="H1352" s="162"/>
      <c r="I1352" t="s">
        <v>238</v>
      </c>
      <c r="J1352" s="19" t="s">
        <v>1485</v>
      </c>
      <c r="K1352" s="147" t="s">
        <v>7741</v>
      </c>
      <c r="L1352" s="148" t="s">
        <v>1780</v>
      </c>
      <c r="M1352" s="145" t="s">
        <v>554</v>
      </c>
      <c r="N1352" s="145" t="s">
        <v>555</v>
      </c>
      <c r="O1352" s="148" t="s">
        <v>1962</v>
      </c>
      <c r="P1352" s="19" t="s">
        <v>6790</v>
      </c>
      <c r="Q1352" s="19"/>
      <c r="R1352" t="s">
        <v>91</v>
      </c>
      <c r="S1352" s="8">
        <v>0</v>
      </c>
      <c r="T1352" t="s">
        <v>7779</v>
      </c>
      <c r="U1352" t="s">
        <v>7784</v>
      </c>
      <c r="V1352" t="s">
        <v>91</v>
      </c>
    </row>
    <row r="1353" spans="1:24" x14ac:dyDescent="0.25">
      <c r="A1353" s="162" t="s">
        <v>74</v>
      </c>
      <c r="B1353" s="296">
        <v>4</v>
      </c>
      <c r="C1353" s="8">
        <v>640</v>
      </c>
      <c r="D1353" s="162" t="s">
        <v>7845</v>
      </c>
      <c r="E1353" s="162" t="s">
        <v>74</v>
      </c>
      <c r="F1353" s="162" t="s">
        <v>75</v>
      </c>
      <c r="G1353" s="162" t="s">
        <v>76</v>
      </c>
      <c r="H1353" s="162"/>
      <c r="I1353" t="s">
        <v>239</v>
      </c>
      <c r="J1353" s="19" t="s">
        <v>1477</v>
      </c>
      <c r="K1353" s="147" t="s">
        <v>7742</v>
      </c>
      <c r="L1353" s="148" t="s">
        <v>1699</v>
      </c>
      <c r="M1353" s="145" t="s">
        <v>556</v>
      </c>
      <c r="N1353" s="145" t="s">
        <v>497</v>
      </c>
      <c r="O1353" s="148" t="s">
        <v>1937</v>
      </c>
      <c r="P1353" s="19" t="s">
        <v>6790</v>
      </c>
      <c r="Q1353" s="19"/>
      <c r="R1353" t="s">
        <v>91</v>
      </c>
      <c r="S1353" s="8">
        <v>0</v>
      </c>
      <c r="T1353" t="s">
        <v>7779</v>
      </c>
      <c r="U1353" t="s">
        <v>7784</v>
      </c>
      <c r="V1353" t="s">
        <v>91</v>
      </c>
    </row>
    <row r="1354" spans="1:24" x14ac:dyDescent="0.25">
      <c r="A1354" s="162" t="s">
        <v>74</v>
      </c>
      <c r="B1354" s="296">
        <v>5</v>
      </c>
      <c r="C1354" s="8">
        <v>641</v>
      </c>
      <c r="D1354" s="162" t="s">
        <v>7845</v>
      </c>
      <c r="E1354" s="162" t="s">
        <v>74</v>
      </c>
      <c r="F1354" s="162" t="s">
        <v>75</v>
      </c>
      <c r="G1354" s="162" t="s">
        <v>76</v>
      </c>
      <c r="H1354" s="162"/>
      <c r="I1354" t="s">
        <v>240</v>
      </c>
      <c r="J1354" s="19" t="s">
        <v>7003</v>
      </c>
      <c r="K1354" s="147" t="s">
        <v>7744</v>
      </c>
      <c r="L1354" s="148" t="s">
        <v>7269</v>
      </c>
      <c r="M1354" s="145" t="s">
        <v>557</v>
      </c>
      <c r="N1354" s="145" t="s">
        <v>499</v>
      </c>
      <c r="O1354" s="148" t="s">
        <v>1938</v>
      </c>
      <c r="P1354" s="19" t="s">
        <v>6790</v>
      </c>
      <c r="Q1354" s="19"/>
      <c r="R1354" t="s">
        <v>91</v>
      </c>
      <c r="S1354" s="8">
        <v>0</v>
      </c>
      <c r="T1354" t="s">
        <v>7779</v>
      </c>
      <c r="U1354" t="s">
        <v>7784</v>
      </c>
      <c r="V1354" t="s">
        <v>91</v>
      </c>
    </row>
    <row r="1355" spans="1:24" x14ac:dyDescent="0.25">
      <c r="A1355" s="162" t="s">
        <v>74</v>
      </c>
      <c r="B1355" s="296">
        <v>6</v>
      </c>
      <c r="C1355" s="8">
        <v>642</v>
      </c>
      <c r="D1355" s="162" t="s">
        <v>7845</v>
      </c>
      <c r="E1355" s="162" t="s">
        <v>74</v>
      </c>
      <c r="F1355" s="162" t="s">
        <v>75</v>
      </c>
      <c r="G1355" s="162" t="s">
        <v>76</v>
      </c>
      <c r="H1355" s="162"/>
      <c r="I1355" t="s">
        <v>241</v>
      </c>
      <c r="J1355" s="19" t="s">
        <v>1486</v>
      </c>
      <c r="K1355" s="147" t="s">
        <v>7743</v>
      </c>
      <c r="L1355" s="148" t="s">
        <v>1700</v>
      </c>
      <c r="M1355" s="145" t="s">
        <v>558</v>
      </c>
      <c r="N1355" s="145" t="s">
        <v>501</v>
      </c>
      <c r="O1355" s="148" t="s">
        <v>1939</v>
      </c>
      <c r="P1355" s="19" t="s">
        <v>6790</v>
      </c>
      <c r="Q1355" s="19"/>
      <c r="R1355" t="s">
        <v>91</v>
      </c>
      <c r="S1355" s="8">
        <v>0</v>
      </c>
      <c r="T1355" t="s">
        <v>7779</v>
      </c>
      <c r="U1355" t="s">
        <v>7784</v>
      </c>
      <c r="V1355" t="s">
        <v>91</v>
      </c>
    </row>
    <row r="1356" spans="1:24" x14ac:dyDescent="0.25">
      <c r="A1356" s="162" t="s">
        <v>74</v>
      </c>
      <c r="B1356" s="296">
        <v>7</v>
      </c>
      <c r="C1356" s="8">
        <v>643</v>
      </c>
      <c r="D1356" s="162" t="s">
        <v>7845</v>
      </c>
      <c r="E1356" s="162" t="s">
        <v>74</v>
      </c>
      <c r="F1356" s="162" t="s">
        <v>75</v>
      </c>
      <c r="G1356" s="162" t="s">
        <v>76</v>
      </c>
      <c r="H1356" s="162"/>
      <c r="I1356" t="s">
        <v>242</v>
      </c>
      <c r="J1356" s="19" t="s">
        <v>7793</v>
      </c>
      <c r="K1356" s="19" t="s">
        <v>7745</v>
      </c>
      <c r="L1356" s="148" t="s">
        <v>1817</v>
      </c>
      <c r="M1356" s="145" t="s">
        <v>559</v>
      </c>
      <c r="N1356" s="145" t="s">
        <v>560</v>
      </c>
      <c r="O1356" s="148" t="s">
        <v>1963</v>
      </c>
      <c r="P1356" s="19" t="s">
        <v>6790</v>
      </c>
      <c r="Q1356" s="19"/>
      <c r="R1356" s="147" t="s">
        <v>6769</v>
      </c>
      <c r="S1356" s="161">
        <v>0</v>
      </c>
      <c r="T1356" s="147" t="s">
        <v>7779</v>
      </c>
      <c r="U1356" s="147" t="s">
        <v>7784</v>
      </c>
      <c r="V1356" t="s">
        <v>138</v>
      </c>
    </row>
    <row r="1357" spans="1:24" x14ac:dyDescent="0.25">
      <c r="A1357" s="162" t="s">
        <v>74</v>
      </c>
      <c r="B1357" s="296">
        <v>8</v>
      </c>
      <c r="C1357" s="8">
        <v>644</v>
      </c>
      <c r="D1357" s="162" t="s">
        <v>7845</v>
      </c>
      <c r="E1357" s="162" t="s">
        <v>74</v>
      </c>
      <c r="F1357" s="162" t="s">
        <v>75</v>
      </c>
      <c r="G1357" s="162" t="s">
        <v>76</v>
      </c>
      <c r="H1357" s="162"/>
      <c r="I1357" t="s">
        <v>243</v>
      </c>
      <c r="J1357" s="19" t="s">
        <v>7794</v>
      </c>
      <c r="K1357" s="19" t="s">
        <v>7746</v>
      </c>
      <c r="L1357" s="148" t="s">
        <v>1818</v>
      </c>
      <c r="M1357" s="145" t="s">
        <v>561</v>
      </c>
      <c r="N1357" s="145" t="s">
        <v>562</v>
      </c>
      <c r="O1357" s="148" t="s">
        <v>1964</v>
      </c>
      <c r="P1357" s="19" t="s">
        <v>6790</v>
      </c>
      <c r="Q1357" s="19"/>
      <c r="R1357" s="147" t="s">
        <v>6769</v>
      </c>
      <c r="S1357" s="161">
        <v>0</v>
      </c>
      <c r="T1357" s="147" t="s">
        <v>7779</v>
      </c>
      <c r="U1357" s="147" t="s">
        <v>7784</v>
      </c>
      <c r="V1357" t="s">
        <v>138</v>
      </c>
    </row>
    <row r="1358" spans="1:24" x14ac:dyDescent="0.25">
      <c r="A1358" s="162" t="s">
        <v>74</v>
      </c>
      <c r="B1358" s="296">
        <v>9</v>
      </c>
      <c r="C1358" s="8">
        <v>645</v>
      </c>
      <c r="D1358" s="162" t="s">
        <v>7845</v>
      </c>
      <c r="E1358" s="162" t="s">
        <v>74</v>
      </c>
      <c r="F1358" s="162" t="s">
        <v>75</v>
      </c>
      <c r="G1358" s="162" t="s">
        <v>76</v>
      </c>
      <c r="H1358" s="162"/>
      <c r="I1358" t="s">
        <v>244</v>
      </c>
      <c r="J1358" s="19" t="s">
        <v>1482</v>
      </c>
      <c r="K1358" s="19" t="s">
        <v>7747</v>
      </c>
      <c r="L1358" s="148" t="s">
        <v>1819</v>
      </c>
      <c r="M1358" s="145" t="s">
        <v>563</v>
      </c>
      <c r="N1358" s="145" t="s">
        <v>564</v>
      </c>
      <c r="O1358" s="148" t="s">
        <v>1965</v>
      </c>
      <c r="P1358" s="19" t="s">
        <v>6790</v>
      </c>
      <c r="Q1358" s="19"/>
      <c r="R1358" s="147" t="s">
        <v>6769</v>
      </c>
      <c r="S1358" s="161">
        <v>0</v>
      </c>
      <c r="T1358" s="147" t="s">
        <v>7779</v>
      </c>
      <c r="U1358" s="147" t="s">
        <v>7784</v>
      </c>
      <c r="V1358" t="s">
        <v>139</v>
      </c>
    </row>
    <row r="1359" spans="1:24" x14ac:dyDescent="0.25">
      <c r="A1359" s="162" t="s">
        <v>74</v>
      </c>
      <c r="B1359" s="296">
        <v>10</v>
      </c>
      <c r="C1359" s="8">
        <v>653</v>
      </c>
      <c r="D1359" s="162" t="s">
        <v>7845</v>
      </c>
      <c r="E1359" s="162" t="s">
        <v>74</v>
      </c>
      <c r="F1359" s="162" t="s">
        <v>75</v>
      </c>
      <c r="G1359" s="162" t="s">
        <v>76</v>
      </c>
      <c r="H1359" s="162"/>
      <c r="I1359" t="s">
        <v>246</v>
      </c>
      <c r="J1359" s="19" t="s">
        <v>5858</v>
      </c>
      <c r="K1359" s="147" t="s">
        <v>7748</v>
      </c>
      <c r="L1359" s="148" t="s">
        <v>1787</v>
      </c>
      <c r="M1359" s="145" t="s">
        <v>567</v>
      </c>
      <c r="N1359" s="145" t="s">
        <v>568</v>
      </c>
      <c r="O1359" s="148" t="s">
        <v>1967</v>
      </c>
      <c r="P1359" s="19" t="s">
        <v>6790</v>
      </c>
      <c r="Q1359" s="19"/>
      <c r="R1359" s="147" t="s">
        <v>6769</v>
      </c>
      <c r="S1359" s="161">
        <v>0</v>
      </c>
      <c r="T1359" s="147" t="s">
        <v>7779</v>
      </c>
      <c r="U1359" s="147" t="s">
        <v>7784</v>
      </c>
      <c r="V1359" t="s">
        <v>139</v>
      </c>
    </row>
    <row r="1360" spans="1:24" x14ac:dyDescent="0.25">
      <c r="A1360" s="162" t="s">
        <v>74</v>
      </c>
      <c r="B1360" s="296">
        <v>11</v>
      </c>
      <c r="C1360" s="8">
        <v>654</v>
      </c>
      <c r="D1360" s="162" t="s">
        <v>7845</v>
      </c>
      <c r="E1360" s="162" t="s">
        <v>74</v>
      </c>
      <c r="F1360" s="162" t="s">
        <v>75</v>
      </c>
      <c r="G1360" s="162" t="s">
        <v>76</v>
      </c>
      <c r="H1360" s="162"/>
      <c r="I1360" t="s">
        <v>247</v>
      </c>
      <c r="J1360" s="19" t="s">
        <v>5752</v>
      </c>
      <c r="K1360" s="147" t="s">
        <v>7749</v>
      </c>
      <c r="L1360" s="94" t="s">
        <v>7280</v>
      </c>
      <c r="M1360" s="145" t="s">
        <v>569</v>
      </c>
      <c r="N1360" s="145" t="s">
        <v>570</v>
      </c>
      <c r="O1360" s="148" t="s">
        <v>1968</v>
      </c>
      <c r="P1360" s="19" t="s">
        <v>6790</v>
      </c>
      <c r="Q1360" s="19"/>
      <c r="R1360" s="147" t="s">
        <v>6769</v>
      </c>
      <c r="S1360" s="161">
        <v>0</v>
      </c>
      <c r="T1360" s="147" t="s">
        <v>7779</v>
      </c>
      <c r="U1360" s="147" t="s">
        <v>7784</v>
      </c>
      <c r="V1360" t="s">
        <v>139</v>
      </c>
    </row>
    <row r="1361" spans="1:22" x14ac:dyDescent="0.25">
      <c r="A1361" s="162" t="s">
        <v>74</v>
      </c>
      <c r="B1361" s="296">
        <v>12</v>
      </c>
      <c r="C1361" s="8">
        <v>655</v>
      </c>
      <c r="D1361" s="162" t="s">
        <v>7845</v>
      </c>
      <c r="E1361" s="162" t="s">
        <v>74</v>
      </c>
      <c r="F1361" s="162" t="s">
        <v>75</v>
      </c>
      <c r="G1361" s="162" t="s">
        <v>76</v>
      </c>
      <c r="H1361" s="162"/>
      <c r="I1361" t="s">
        <v>3401</v>
      </c>
      <c r="J1361" s="156" t="s">
        <v>5860</v>
      </c>
      <c r="K1361" s="147" t="s">
        <v>7750</v>
      </c>
      <c r="L1361" s="94" t="s">
        <v>7282</v>
      </c>
      <c r="M1361" t="s">
        <v>4279</v>
      </c>
      <c r="N1361" t="s">
        <v>4280</v>
      </c>
      <c r="P1361" s="19" t="s">
        <v>6790</v>
      </c>
      <c r="Q1361" s="19"/>
      <c r="R1361" s="147" t="s">
        <v>6769</v>
      </c>
      <c r="S1361" s="161">
        <v>2</v>
      </c>
      <c r="T1361" s="147" t="s">
        <v>7779</v>
      </c>
      <c r="U1361" s="147" t="s">
        <v>7784</v>
      </c>
      <c r="V1361" t="s">
        <v>139</v>
      </c>
    </row>
    <row r="1362" spans="1:22" x14ac:dyDescent="0.25">
      <c r="A1362" s="162" t="s">
        <v>74</v>
      </c>
      <c r="B1362" s="296">
        <v>13</v>
      </c>
      <c r="C1362" s="8">
        <v>666</v>
      </c>
      <c r="D1362" s="162" t="s">
        <v>7845</v>
      </c>
      <c r="E1362" s="162" t="s">
        <v>74</v>
      </c>
      <c r="F1362" s="162" t="s">
        <v>75</v>
      </c>
      <c r="G1362" s="162" t="s">
        <v>76</v>
      </c>
      <c r="H1362" s="162"/>
      <c r="I1362" t="s">
        <v>3412</v>
      </c>
      <c r="J1362" t="s">
        <v>4302</v>
      </c>
      <c r="K1362" t="s">
        <v>7763</v>
      </c>
      <c r="L1362" s="94" t="s">
        <v>7295</v>
      </c>
      <c r="M1362" t="s">
        <v>4301</v>
      </c>
      <c r="N1362" t="s">
        <v>4302</v>
      </c>
      <c r="P1362" s="19" t="s">
        <v>6790</v>
      </c>
      <c r="Q1362" s="19"/>
      <c r="R1362" s="147" t="s">
        <v>6769</v>
      </c>
      <c r="S1362" s="161">
        <v>0</v>
      </c>
      <c r="T1362" s="147" t="s">
        <v>7779</v>
      </c>
      <c r="U1362" s="147" t="s">
        <v>7784</v>
      </c>
      <c r="V1362" t="s">
        <v>157</v>
      </c>
    </row>
    <row r="1363" spans="1:22" x14ac:dyDescent="0.25">
      <c r="A1363" s="162" t="s">
        <v>74</v>
      </c>
      <c r="B1363" s="296">
        <v>14</v>
      </c>
      <c r="C1363" s="8">
        <v>667</v>
      </c>
      <c r="D1363" s="162" t="s">
        <v>7845</v>
      </c>
      <c r="E1363" s="162" t="s">
        <v>74</v>
      </c>
      <c r="F1363" s="162" t="s">
        <v>75</v>
      </c>
      <c r="G1363" s="162" t="s">
        <v>76</v>
      </c>
      <c r="H1363" s="162"/>
      <c r="I1363" t="s">
        <v>3413</v>
      </c>
      <c r="J1363" t="s">
        <v>4304</v>
      </c>
      <c r="K1363" t="s">
        <v>7764</v>
      </c>
      <c r="L1363" s="94" t="s">
        <v>7297</v>
      </c>
      <c r="M1363" t="s">
        <v>4303</v>
      </c>
      <c r="N1363" t="s">
        <v>4304</v>
      </c>
      <c r="P1363" s="19" t="s">
        <v>6790</v>
      </c>
      <c r="Q1363" s="19"/>
      <c r="R1363" s="147" t="s">
        <v>6769</v>
      </c>
      <c r="S1363" s="161">
        <v>0</v>
      </c>
      <c r="T1363" s="147" t="s">
        <v>7779</v>
      </c>
      <c r="U1363" s="147" t="s">
        <v>7784</v>
      </c>
      <c r="V1363" t="s">
        <v>157</v>
      </c>
    </row>
    <row r="1364" spans="1:22" x14ac:dyDescent="0.25">
      <c r="A1364" s="162" t="s">
        <v>74</v>
      </c>
      <c r="B1364" s="296">
        <v>15</v>
      </c>
      <c r="C1364" s="8">
        <v>668</v>
      </c>
      <c r="D1364" s="162" t="s">
        <v>7845</v>
      </c>
      <c r="E1364" s="162" t="s">
        <v>74</v>
      </c>
      <c r="F1364" s="162" t="s">
        <v>75</v>
      </c>
      <c r="G1364" s="162" t="s">
        <v>76</v>
      </c>
      <c r="H1364" s="162"/>
      <c r="I1364" t="s">
        <v>3414</v>
      </c>
      <c r="J1364" t="s">
        <v>4306</v>
      </c>
      <c r="K1364" t="s">
        <v>7758</v>
      </c>
      <c r="L1364" s="94" t="s">
        <v>7298</v>
      </c>
      <c r="M1364" t="s">
        <v>4305</v>
      </c>
      <c r="N1364" t="s">
        <v>4306</v>
      </c>
      <c r="P1364" s="19" t="s">
        <v>6790</v>
      </c>
      <c r="Q1364" s="19"/>
      <c r="R1364" s="147" t="s">
        <v>6769</v>
      </c>
      <c r="S1364" s="161">
        <v>0</v>
      </c>
      <c r="T1364" s="147" t="s">
        <v>7779</v>
      </c>
      <c r="U1364" s="147" t="s">
        <v>7784</v>
      </c>
      <c r="V1364" t="s">
        <v>5661</v>
      </c>
    </row>
    <row r="1365" spans="1:22" x14ac:dyDescent="0.25">
      <c r="A1365" s="162" t="s">
        <v>74</v>
      </c>
      <c r="B1365" s="296">
        <v>16</v>
      </c>
      <c r="C1365" s="8">
        <v>670</v>
      </c>
      <c r="D1365" s="162" t="s">
        <v>7845</v>
      </c>
      <c r="E1365" s="162" t="s">
        <v>74</v>
      </c>
      <c r="F1365" s="162" t="s">
        <v>75</v>
      </c>
      <c r="G1365" s="162" t="s">
        <v>76</v>
      </c>
      <c r="H1365" s="162"/>
      <c r="I1365" s="26" t="s">
        <v>3416</v>
      </c>
      <c r="J1365" s="156" t="s">
        <v>6787</v>
      </c>
      <c r="K1365" t="s">
        <v>7752</v>
      </c>
      <c r="L1365" s="94" t="s">
        <v>7302</v>
      </c>
      <c r="M1365" t="s">
        <v>4309</v>
      </c>
      <c r="N1365" t="s">
        <v>4310</v>
      </c>
      <c r="P1365" s="19" t="s">
        <v>6790</v>
      </c>
      <c r="Q1365" s="19"/>
      <c r="R1365" t="s">
        <v>91</v>
      </c>
      <c r="S1365" s="8">
        <v>0</v>
      </c>
      <c r="T1365" t="s">
        <v>7779</v>
      </c>
      <c r="U1365" t="s">
        <v>7784</v>
      </c>
      <c r="V1365" t="s">
        <v>92</v>
      </c>
    </row>
    <row r="1366" spans="1:22" x14ac:dyDescent="0.25">
      <c r="A1366" t="s">
        <v>74</v>
      </c>
      <c r="B1366" s="185">
        <v>17</v>
      </c>
      <c r="C1366" s="8">
        <v>615</v>
      </c>
      <c r="D1366" s="162" t="s">
        <v>7849</v>
      </c>
      <c r="E1366" s="162" t="s">
        <v>74</v>
      </c>
      <c r="F1366" s="162" t="s">
        <v>7792</v>
      </c>
      <c r="G1366" s="162" t="s">
        <v>46</v>
      </c>
      <c r="H1366" s="162"/>
      <c r="I1366" t="s">
        <v>3381</v>
      </c>
      <c r="J1366" s="147" t="s">
        <v>1440</v>
      </c>
      <c r="M1366" t="s">
        <v>4246</v>
      </c>
      <c r="N1366" t="s">
        <v>4247</v>
      </c>
      <c r="P1366" s="19" t="s">
        <v>6790</v>
      </c>
      <c r="Q1366" s="19"/>
      <c r="R1366" t="s">
        <v>91</v>
      </c>
      <c r="S1366" s="8">
        <v>0</v>
      </c>
      <c r="T1366" t="s">
        <v>7779</v>
      </c>
      <c r="V1366" t="s">
        <v>91</v>
      </c>
    </row>
    <row r="1367" spans="1:22" x14ac:dyDescent="0.25">
      <c r="A1367" t="s">
        <v>74</v>
      </c>
      <c r="B1367" s="185">
        <v>18</v>
      </c>
      <c r="C1367" s="8">
        <v>623</v>
      </c>
      <c r="D1367" t="str">
        <f>E1367&amp;"."&amp;F1367&amp;"."&amp;G1367&amp;"."&amp;H1367&amp;"."&amp;I1367</f>
        <v>WEATHER.WEATHER_METADATA.GENERAL..weather_sta_reference</v>
      </c>
      <c r="E1367" t="s">
        <v>74</v>
      </c>
      <c r="F1367" t="s">
        <v>7792</v>
      </c>
      <c r="G1367" t="s">
        <v>46</v>
      </c>
      <c r="H1367" t="s">
        <v>6</v>
      </c>
      <c r="I1367" t="s">
        <v>3389</v>
      </c>
      <c r="J1367" t="s">
        <v>8309</v>
      </c>
      <c r="K1367" s="250">
        <v>12</v>
      </c>
      <c r="L1367" s="250" t="s">
        <v>6</v>
      </c>
      <c r="M1367" t="s">
        <v>7999</v>
      </c>
      <c r="N1367" s="10" t="s">
        <v>4259</v>
      </c>
      <c r="R1367" t="s">
        <v>91</v>
      </c>
      <c r="S1367" s="8" t="s">
        <v>6</v>
      </c>
      <c r="T1367" t="s">
        <v>6</v>
      </c>
      <c r="U1367" t="s">
        <v>6</v>
      </c>
      <c r="V1367" t="s">
        <v>91</v>
      </c>
    </row>
    <row r="1368" spans="1:22" x14ac:dyDescent="0.25">
      <c r="A1368" t="s">
        <v>74</v>
      </c>
      <c r="B1368" s="185">
        <v>19</v>
      </c>
      <c r="C1368" s="8">
        <v>617</v>
      </c>
      <c r="D1368" s="162" t="s">
        <v>7849</v>
      </c>
      <c r="E1368" s="162" t="s">
        <v>74</v>
      </c>
      <c r="F1368" s="162" t="s">
        <v>7792</v>
      </c>
      <c r="G1368" s="162" t="s">
        <v>46</v>
      </c>
      <c r="H1368" s="162"/>
      <c r="I1368" t="s">
        <v>3383</v>
      </c>
      <c r="J1368" s="147" t="s">
        <v>7805</v>
      </c>
      <c r="M1368" t="s">
        <v>4250</v>
      </c>
      <c r="N1368" t="s">
        <v>3228</v>
      </c>
      <c r="P1368" s="19" t="s">
        <v>6790</v>
      </c>
      <c r="Q1368" s="19"/>
      <c r="R1368" t="s">
        <v>91</v>
      </c>
      <c r="S1368" s="8">
        <v>0</v>
      </c>
      <c r="T1368" t="s">
        <v>7779</v>
      </c>
      <c r="V1368" t="s">
        <v>91</v>
      </c>
    </row>
    <row r="1369" spans="1:22" x14ac:dyDescent="0.25">
      <c r="A1369" s="162" t="s">
        <v>74</v>
      </c>
      <c r="B1369" s="296">
        <v>20</v>
      </c>
      <c r="C1369" s="8">
        <v>647</v>
      </c>
      <c r="D1369" s="162" t="s">
        <v>7845</v>
      </c>
      <c r="E1369" s="162" t="s">
        <v>74</v>
      </c>
      <c r="F1369" s="162" t="s">
        <v>75</v>
      </c>
      <c r="G1369" s="162" t="s">
        <v>76</v>
      </c>
      <c r="H1369" s="162"/>
      <c r="I1369" t="s">
        <v>3397</v>
      </c>
      <c r="J1369" s="147" t="s">
        <v>5850</v>
      </c>
      <c r="K1369" t="s">
        <v>7272</v>
      </c>
      <c r="L1369" s="94" t="s">
        <v>7272</v>
      </c>
      <c r="M1369" t="s">
        <v>4271</v>
      </c>
      <c r="N1369" t="s">
        <v>4272</v>
      </c>
      <c r="P1369" s="19" t="s">
        <v>6790</v>
      </c>
      <c r="Q1369" s="19"/>
      <c r="R1369" t="s">
        <v>91</v>
      </c>
      <c r="S1369" s="8">
        <v>0</v>
      </c>
      <c r="T1369" t="s">
        <v>7779</v>
      </c>
      <c r="U1369" t="s">
        <v>7784</v>
      </c>
      <c r="V1369" t="s">
        <v>91</v>
      </c>
    </row>
    <row r="1370" spans="1:22" x14ac:dyDescent="0.25">
      <c r="A1370" t="s">
        <v>74</v>
      </c>
      <c r="B1370" s="185">
        <v>21</v>
      </c>
      <c r="C1370" s="8">
        <v>621</v>
      </c>
      <c r="D1370" s="162" t="s">
        <v>7849</v>
      </c>
      <c r="E1370" s="162" t="s">
        <v>74</v>
      </c>
      <c r="F1370" s="162" t="s">
        <v>7792</v>
      </c>
      <c r="G1370" s="162" t="s">
        <v>46</v>
      </c>
      <c r="H1370" s="162"/>
      <c r="I1370" t="s">
        <v>3387</v>
      </c>
      <c r="J1370" s="147" t="s">
        <v>7802</v>
      </c>
      <c r="M1370" t="s">
        <v>4254</v>
      </c>
      <c r="N1370" t="s">
        <v>4255</v>
      </c>
      <c r="P1370" s="19" t="s">
        <v>6790</v>
      </c>
      <c r="Q1370" s="19"/>
      <c r="R1370" t="s">
        <v>91</v>
      </c>
      <c r="S1370" s="8">
        <v>0</v>
      </c>
      <c r="T1370" t="s">
        <v>7779</v>
      </c>
      <c r="V1370" t="s">
        <v>91</v>
      </c>
    </row>
    <row r="1371" spans="1:22" x14ac:dyDescent="0.25">
      <c r="A1371" t="s">
        <v>74</v>
      </c>
      <c r="B1371" s="185">
        <v>22</v>
      </c>
      <c r="C1371" s="8">
        <v>622</v>
      </c>
      <c r="D1371" s="162" t="s">
        <v>7849</v>
      </c>
      <c r="E1371" s="162" t="s">
        <v>74</v>
      </c>
      <c r="F1371" s="162" t="s">
        <v>7792</v>
      </c>
      <c r="G1371" s="162" t="s">
        <v>46</v>
      </c>
      <c r="H1371" s="162"/>
      <c r="I1371" t="s">
        <v>3388</v>
      </c>
      <c r="J1371" s="147" t="s">
        <v>7803</v>
      </c>
      <c r="M1371" t="s">
        <v>4256</v>
      </c>
      <c r="N1371" t="s">
        <v>4257</v>
      </c>
      <c r="P1371" s="19" t="s">
        <v>6790</v>
      </c>
      <c r="Q1371" s="19"/>
      <c r="R1371" t="s">
        <v>91</v>
      </c>
      <c r="S1371" s="8">
        <v>0</v>
      </c>
      <c r="T1371" t="s">
        <v>7779</v>
      </c>
      <c r="V1371" t="s">
        <v>91</v>
      </c>
    </row>
    <row r="1372" spans="1:22" x14ac:dyDescent="0.25">
      <c r="A1372" t="s">
        <v>74</v>
      </c>
      <c r="B1372" s="185">
        <v>23</v>
      </c>
      <c r="C1372" s="8">
        <v>616</v>
      </c>
      <c r="D1372" s="162" t="s">
        <v>7848</v>
      </c>
      <c r="E1372" s="162" t="s">
        <v>74</v>
      </c>
      <c r="F1372" s="162" t="s">
        <v>7792</v>
      </c>
      <c r="G1372" s="162" t="s">
        <v>46</v>
      </c>
      <c r="H1372" s="162"/>
      <c r="I1372" t="s">
        <v>3382</v>
      </c>
      <c r="J1372" s="147" t="s">
        <v>8310</v>
      </c>
      <c r="M1372" t="s">
        <v>4248</v>
      </c>
      <c r="N1372" t="s">
        <v>4249</v>
      </c>
      <c r="P1372" s="19" t="s">
        <v>6790</v>
      </c>
      <c r="Q1372" s="19"/>
      <c r="R1372" t="s">
        <v>91</v>
      </c>
      <c r="S1372" s="8">
        <v>0</v>
      </c>
      <c r="T1372" t="s">
        <v>7779</v>
      </c>
      <c r="V1372" t="s">
        <v>91</v>
      </c>
    </row>
    <row r="1373" spans="1:22" x14ac:dyDescent="0.25">
      <c r="A1373" s="162" t="s">
        <v>74</v>
      </c>
      <c r="B1373" s="296">
        <v>24</v>
      </c>
      <c r="C1373" s="8">
        <v>646</v>
      </c>
      <c r="D1373" t="str">
        <f>E1373&amp;"."&amp;F1373&amp;"."&amp;G1373&amp;"."&amp;H1373&amp;"."&amp;I1373</f>
        <v>WEATHER.WEATHER_STATION.STATION_METADATA..anonymize_sta_location</v>
      </c>
      <c r="E1373" t="s">
        <v>74</v>
      </c>
      <c r="F1373" t="s">
        <v>75</v>
      </c>
      <c r="G1373" t="s">
        <v>76</v>
      </c>
      <c r="H1373" t="s">
        <v>6</v>
      </c>
      <c r="I1373" t="s">
        <v>8000</v>
      </c>
      <c r="J1373" t="s">
        <v>8146</v>
      </c>
      <c r="K1373" s="250">
        <v>9.5</v>
      </c>
      <c r="L1373" s="250" t="s">
        <v>6</v>
      </c>
      <c r="M1373" t="s">
        <v>8001</v>
      </c>
      <c r="N1373" s="10" t="s">
        <v>8002</v>
      </c>
      <c r="R1373" t="s">
        <v>91</v>
      </c>
      <c r="S1373" s="8" t="s">
        <v>6</v>
      </c>
      <c r="T1373" t="s">
        <v>6</v>
      </c>
      <c r="U1373" t="s">
        <v>6</v>
      </c>
      <c r="V1373" t="s">
        <v>91</v>
      </c>
    </row>
    <row r="1374" spans="1:22" x14ac:dyDescent="0.25">
      <c r="A1374" t="s">
        <v>74</v>
      </c>
      <c r="B1374" s="185">
        <v>25</v>
      </c>
      <c r="C1374" s="8">
        <v>618</v>
      </c>
      <c r="D1374" s="162" t="s">
        <v>7849</v>
      </c>
      <c r="E1374" s="162" t="s">
        <v>74</v>
      </c>
      <c r="F1374" s="162" t="s">
        <v>7792</v>
      </c>
      <c r="G1374" s="162" t="s">
        <v>46</v>
      </c>
      <c r="H1374" s="162"/>
      <c r="I1374" t="s">
        <v>3384</v>
      </c>
      <c r="J1374" s="147" t="s">
        <v>7806</v>
      </c>
      <c r="M1374" t="s">
        <v>4251</v>
      </c>
      <c r="N1374" t="s">
        <v>3230</v>
      </c>
      <c r="P1374" s="19" t="s">
        <v>6790</v>
      </c>
      <c r="Q1374" s="19"/>
      <c r="R1374" t="s">
        <v>153</v>
      </c>
      <c r="S1374" s="8">
        <v>0</v>
      </c>
      <c r="T1374" t="s">
        <v>7779</v>
      </c>
      <c r="V1374" t="s">
        <v>153</v>
      </c>
    </row>
    <row r="1375" spans="1:22" x14ac:dyDescent="0.25">
      <c r="A1375" t="s">
        <v>74</v>
      </c>
      <c r="B1375" s="185">
        <v>26</v>
      </c>
      <c r="C1375" s="8">
        <v>619</v>
      </c>
      <c r="D1375" s="162" t="s">
        <v>7849</v>
      </c>
      <c r="E1375" s="162" t="s">
        <v>74</v>
      </c>
      <c r="F1375" s="162" t="s">
        <v>7792</v>
      </c>
      <c r="G1375" s="162" t="s">
        <v>46</v>
      </c>
      <c r="H1375" s="162"/>
      <c r="I1375" t="s">
        <v>3385</v>
      </c>
      <c r="J1375" s="147" t="s">
        <v>7807</v>
      </c>
      <c r="M1375" t="s">
        <v>4252</v>
      </c>
      <c r="N1375" t="s">
        <v>4100</v>
      </c>
      <c r="P1375" s="19" t="s">
        <v>6790</v>
      </c>
      <c r="Q1375" s="19"/>
      <c r="R1375" t="s">
        <v>153</v>
      </c>
      <c r="S1375" s="8">
        <v>0</v>
      </c>
      <c r="T1375" t="s">
        <v>7779</v>
      </c>
      <c r="V1375" t="s">
        <v>153</v>
      </c>
    </row>
    <row r="1376" spans="1:22" x14ac:dyDescent="0.25">
      <c r="A1376" t="s">
        <v>74</v>
      </c>
      <c r="B1376" s="185">
        <v>27</v>
      </c>
      <c r="C1376" s="8">
        <v>620</v>
      </c>
      <c r="D1376" s="162" t="s">
        <v>7849</v>
      </c>
      <c r="E1376" s="162" t="s">
        <v>74</v>
      </c>
      <c r="F1376" s="162" t="s">
        <v>7792</v>
      </c>
      <c r="G1376" s="162" t="s">
        <v>46</v>
      </c>
      <c r="H1376" s="162"/>
      <c r="I1376" t="s">
        <v>3386</v>
      </c>
      <c r="J1376" s="147" t="s">
        <v>7808</v>
      </c>
      <c r="M1376" t="s">
        <v>4253</v>
      </c>
      <c r="N1376" t="s">
        <v>3234</v>
      </c>
      <c r="P1376" s="19" t="s">
        <v>6790</v>
      </c>
      <c r="Q1376" s="19"/>
      <c r="R1376" t="s">
        <v>91</v>
      </c>
      <c r="S1376" s="8">
        <v>0</v>
      </c>
      <c r="T1376" t="s">
        <v>7779</v>
      </c>
      <c r="V1376" t="s">
        <v>91</v>
      </c>
    </row>
    <row r="1377" spans="1:24" x14ac:dyDescent="0.25">
      <c r="A1377" t="s">
        <v>78</v>
      </c>
      <c r="B1377" s="185">
        <v>-99</v>
      </c>
      <c r="C1377" s="8">
        <v>695</v>
      </c>
      <c r="D1377" s="162" t="s">
        <v>7844</v>
      </c>
      <c r="E1377" s="162" t="s">
        <v>74</v>
      </c>
      <c r="F1377" s="162" t="s">
        <v>75</v>
      </c>
      <c r="G1377" s="162" t="s">
        <v>78</v>
      </c>
      <c r="H1377" s="162"/>
      <c r="I1377" t="s">
        <v>2489</v>
      </c>
      <c r="J1377" s="162" t="s">
        <v>8325</v>
      </c>
      <c r="M1377" t="s">
        <v>6116</v>
      </c>
      <c r="N1377" t="s">
        <v>6117</v>
      </c>
      <c r="P1377" s="19" t="s">
        <v>6790</v>
      </c>
      <c r="Q1377" s="19"/>
      <c r="R1377" s="147" t="s">
        <v>6769</v>
      </c>
      <c r="S1377" s="161">
        <v>0</v>
      </c>
      <c r="T1377" s="147" t="s">
        <v>7779</v>
      </c>
      <c r="U1377" s="147"/>
      <c r="V1377" t="s">
        <v>3302</v>
      </c>
    </row>
    <row r="1378" spans="1:24" x14ac:dyDescent="0.25">
      <c r="A1378" t="s">
        <v>78</v>
      </c>
      <c r="B1378" s="185">
        <v>-99</v>
      </c>
      <c r="C1378" s="8">
        <v>696</v>
      </c>
      <c r="D1378" s="162" t="s">
        <v>7844</v>
      </c>
      <c r="E1378" s="162" t="s">
        <v>74</v>
      </c>
      <c r="F1378" s="162" t="s">
        <v>75</v>
      </c>
      <c r="G1378" s="162" t="s">
        <v>78</v>
      </c>
      <c r="H1378" s="162"/>
      <c r="I1378" t="s">
        <v>6118</v>
      </c>
      <c r="J1378" s="147" t="s">
        <v>6622</v>
      </c>
      <c r="M1378" t="s">
        <v>6119</v>
      </c>
      <c r="N1378" t="s">
        <v>6120</v>
      </c>
      <c r="P1378" s="19" t="s">
        <v>6790</v>
      </c>
      <c r="Q1378" s="19"/>
      <c r="R1378" s="147" t="s">
        <v>6770</v>
      </c>
      <c r="S1378" s="161"/>
      <c r="T1378" s="147"/>
      <c r="U1378" s="147"/>
      <c r="V1378" t="s">
        <v>2494</v>
      </c>
    </row>
    <row r="1379" spans="1:24" x14ac:dyDescent="0.25">
      <c r="A1379" t="s">
        <v>78</v>
      </c>
      <c r="B1379" s="185">
        <v>-99</v>
      </c>
      <c r="C1379" s="8">
        <v>724</v>
      </c>
      <c r="D1379" s="162" t="s">
        <v>7844</v>
      </c>
      <c r="E1379" s="162" t="s">
        <v>74</v>
      </c>
      <c r="F1379" s="162" t="s">
        <v>75</v>
      </c>
      <c r="G1379" s="162" t="s">
        <v>78</v>
      </c>
      <c r="H1379" s="162"/>
      <c r="I1379" t="s">
        <v>3458</v>
      </c>
      <c r="J1379" s="145" t="s">
        <v>5843</v>
      </c>
      <c r="K1379" t="s">
        <v>7722</v>
      </c>
      <c r="L1379" t="s">
        <v>7261</v>
      </c>
      <c r="M1379" t="s">
        <v>4393</v>
      </c>
      <c r="N1379" t="s">
        <v>4394</v>
      </c>
      <c r="P1379" s="19" t="s">
        <v>6790</v>
      </c>
      <c r="Q1379" s="19"/>
      <c r="R1379" s="147" t="s">
        <v>6769</v>
      </c>
      <c r="S1379" s="161">
        <v>0</v>
      </c>
      <c r="T1379" s="147" t="s">
        <v>7779</v>
      </c>
      <c r="U1379" s="147" t="s">
        <v>7784</v>
      </c>
      <c r="V1379" t="s">
        <v>235</v>
      </c>
      <c r="W1379" t="s">
        <v>7263</v>
      </c>
    </row>
    <row r="1380" spans="1:24" x14ac:dyDescent="0.25">
      <c r="A1380" s="140" t="s">
        <v>78</v>
      </c>
      <c r="B1380" s="294">
        <v>0</v>
      </c>
      <c r="C1380" s="176">
        <v>0</v>
      </c>
      <c r="D1380" s="152"/>
      <c r="E1380" s="152"/>
      <c r="F1380" s="152"/>
      <c r="G1380" s="152"/>
      <c r="H1380" s="152"/>
      <c r="I1380" s="154" t="s">
        <v>8321</v>
      </c>
      <c r="J1380" s="168" t="s">
        <v>1859</v>
      </c>
      <c r="K1380" s="153" t="s">
        <v>1667</v>
      </c>
      <c r="L1380" s="154" t="s">
        <v>6971</v>
      </c>
      <c r="M1380" s="154" t="s">
        <v>8319</v>
      </c>
      <c r="N1380" s="154" t="s">
        <v>8320</v>
      </c>
      <c r="O1380" s="154"/>
      <c r="P1380" s="168" t="s">
        <v>6790</v>
      </c>
      <c r="Q1380" s="168"/>
      <c r="R1380" s="154" t="s">
        <v>6770</v>
      </c>
      <c r="S1380" s="169" t="s">
        <v>7778</v>
      </c>
      <c r="T1380" s="168" t="s">
        <v>7780</v>
      </c>
      <c r="U1380" s="168" t="s">
        <v>7783</v>
      </c>
      <c r="V1380" s="140" t="s">
        <v>100</v>
      </c>
      <c r="W1380" s="140"/>
      <c r="X1380" s="140"/>
    </row>
    <row r="1381" spans="1:24" x14ac:dyDescent="0.25">
      <c r="A1381" t="s">
        <v>78</v>
      </c>
      <c r="B1381" s="185">
        <v>1</v>
      </c>
      <c r="C1381" s="8">
        <v>693</v>
      </c>
      <c r="D1381" s="162" t="s">
        <v>7844</v>
      </c>
      <c r="E1381" s="162" t="s">
        <v>74</v>
      </c>
      <c r="F1381" s="162" t="s">
        <v>75</v>
      </c>
      <c r="G1381" s="162" t="s">
        <v>78</v>
      </c>
      <c r="H1381" s="162"/>
      <c r="I1381" s="145" t="s">
        <v>236</v>
      </c>
      <c r="J1381" s="145" t="s">
        <v>8324</v>
      </c>
      <c r="K1381" s="147" t="s">
        <v>7706</v>
      </c>
      <c r="L1381" s="145" t="s">
        <v>6975</v>
      </c>
      <c r="M1381" s="145" t="s">
        <v>550</v>
      </c>
      <c r="N1381" s="145" t="s">
        <v>573</v>
      </c>
      <c r="O1381" s="145" t="s">
        <v>1970</v>
      </c>
      <c r="P1381" s="19" t="s">
        <v>6790</v>
      </c>
      <c r="Q1381" s="19"/>
      <c r="R1381" s="145" t="s">
        <v>91</v>
      </c>
      <c r="S1381" s="146" t="s">
        <v>7778</v>
      </c>
      <c r="T1381" s="19" t="s">
        <v>7780</v>
      </c>
      <c r="U1381" s="19" t="s">
        <v>7783</v>
      </c>
      <c r="V1381" t="s">
        <v>92</v>
      </c>
    </row>
    <row r="1382" spans="1:24" x14ac:dyDescent="0.25">
      <c r="A1382" t="s">
        <v>78</v>
      </c>
      <c r="B1382" s="185">
        <v>2</v>
      </c>
      <c r="C1382" s="8">
        <v>694</v>
      </c>
      <c r="D1382" s="162" t="s">
        <v>7844</v>
      </c>
      <c r="E1382" s="162" t="s">
        <v>74</v>
      </c>
      <c r="F1382" s="162" t="s">
        <v>75</v>
      </c>
      <c r="G1382" s="162" t="s">
        <v>78</v>
      </c>
      <c r="H1382" s="162"/>
      <c r="I1382" s="145" t="s">
        <v>251</v>
      </c>
      <c r="J1382" s="145" t="s">
        <v>1600</v>
      </c>
      <c r="K1382" s="147" t="s">
        <v>7707</v>
      </c>
      <c r="L1382" s="145" t="s">
        <v>6858</v>
      </c>
      <c r="M1382" s="145" t="s">
        <v>574</v>
      </c>
      <c r="N1382" s="145" t="s">
        <v>575</v>
      </c>
      <c r="O1382" s="145" t="s">
        <v>1971</v>
      </c>
      <c r="P1382" s="19" t="s">
        <v>6790</v>
      </c>
      <c r="Q1382" s="19"/>
      <c r="R1382" s="145" t="s">
        <v>153</v>
      </c>
      <c r="S1382" s="146" t="s">
        <v>7778</v>
      </c>
      <c r="T1382" s="19" t="s">
        <v>7779</v>
      </c>
      <c r="U1382" s="19" t="s">
        <v>7783</v>
      </c>
      <c r="V1382" t="s">
        <v>153</v>
      </c>
    </row>
    <row r="1383" spans="1:24" x14ac:dyDescent="0.25">
      <c r="A1383" t="s">
        <v>78</v>
      </c>
      <c r="B1383" s="185">
        <v>3</v>
      </c>
      <c r="C1383" s="8">
        <v>697</v>
      </c>
      <c r="D1383" s="162" t="s">
        <v>7844</v>
      </c>
      <c r="E1383" s="162" t="s">
        <v>74</v>
      </c>
      <c r="F1383" s="162" t="s">
        <v>75</v>
      </c>
      <c r="G1383" s="162" t="s">
        <v>78</v>
      </c>
      <c r="H1383" s="162"/>
      <c r="I1383" s="145" t="s">
        <v>252</v>
      </c>
      <c r="J1383" s="145" t="s">
        <v>1610</v>
      </c>
      <c r="K1383" s="147" t="s">
        <v>1972</v>
      </c>
      <c r="L1383" s="145" t="s">
        <v>1789</v>
      </c>
      <c r="M1383" s="145" t="s">
        <v>576</v>
      </c>
      <c r="N1383" s="145" t="s">
        <v>577</v>
      </c>
      <c r="O1383" s="145" t="s">
        <v>1972</v>
      </c>
      <c r="P1383" s="19" t="s">
        <v>6790</v>
      </c>
      <c r="Q1383" s="19"/>
      <c r="R1383" s="147" t="s">
        <v>6769</v>
      </c>
      <c r="S1383" s="161">
        <v>2</v>
      </c>
      <c r="T1383" s="147" t="s">
        <v>7779</v>
      </c>
      <c r="U1383" s="147" t="s">
        <v>7784</v>
      </c>
      <c r="V1383" t="s">
        <v>249</v>
      </c>
    </row>
    <row r="1384" spans="1:24" x14ac:dyDescent="0.25">
      <c r="A1384" t="s">
        <v>78</v>
      </c>
      <c r="B1384" s="185">
        <v>4</v>
      </c>
      <c r="C1384" s="8">
        <v>707</v>
      </c>
      <c r="D1384" s="162" t="s">
        <v>7844</v>
      </c>
      <c r="E1384" s="162" t="s">
        <v>74</v>
      </c>
      <c r="F1384" s="162" t="s">
        <v>75</v>
      </c>
      <c r="G1384" s="162" t="s">
        <v>78</v>
      </c>
      <c r="H1384" s="162"/>
      <c r="I1384" t="s">
        <v>3441</v>
      </c>
      <c r="J1384" s="147" t="s">
        <v>5824</v>
      </c>
      <c r="K1384" t="s">
        <v>7718</v>
      </c>
      <c r="L1384" t="s">
        <v>7247</v>
      </c>
      <c r="M1384" t="s">
        <v>4359</v>
      </c>
      <c r="N1384" t="s">
        <v>4360</v>
      </c>
      <c r="P1384" s="19" t="s">
        <v>6790</v>
      </c>
      <c r="Q1384" s="19"/>
      <c r="R1384" s="147" t="s">
        <v>6769</v>
      </c>
      <c r="S1384" s="161">
        <v>0</v>
      </c>
      <c r="T1384" s="147" t="s">
        <v>7779</v>
      </c>
      <c r="U1384" s="147" t="s">
        <v>7784</v>
      </c>
      <c r="V1384" t="s">
        <v>249</v>
      </c>
    </row>
    <row r="1385" spans="1:24" x14ac:dyDescent="0.25">
      <c r="A1385" t="s">
        <v>78</v>
      </c>
      <c r="B1385" s="185">
        <v>5</v>
      </c>
      <c r="C1385" s="8">
        <v>706</v>
      </c>
      <c r="D1385" s="162" t="s">
        <v>7844</v>
      </c>
      <c r="E1385" s="162" t="s">
        <v>74</v>
      </c>
      <c r="F1385" s="162" t="s">
        <v>75</v>
      </c>
      <c r="G1385" s="162" t="s">
        <v>78</v>
      </c>
      <c r="H1385" s="162"/>
      <c r="I1385" t="s">
        <v>3440</v>
      </c>
      <c r="J1385" s="147" t="s">
        <v>5826</v>
      </c>
      <c r="K1385" t="s">
        <v>7717</v>
      </c>
      <c r="L1385" t="s">
        <v>7246</v>
      </c>
      <c r="M1385" t="s">
        <v>4357</v>
      </c>
      <c r="N1385" t="s">
        <v>4358</v>
      </c>
      <c r="P1385" s="19" t="s">
        <v>6790</v>
      </c>
      <c r="Q1385" s="19"/>
      <c r="R1385" s="147" t="s">
        <v>6769</v>
      </c>
      <c r="S1385" s="161">
        <v>0</v>
      </c>
      <c r="T1385" s="147" t="s">
        <v>7779</v>
      </c>
      <c r="U1385" s="147" t="s">
        <v>7784</v>
      </c>
      <c r="V1385" t="s">
        <v>5664</v>
      </c>
    </row>
    <row r="1386" spans="1:24" x14ac:dyDescent="0.25">
      <c r="A1386" t="s">
        <v>78</v>
      </c>
      <c r="B1386" s="185">
        <v>6</v>
      </c>
      <c r="C1386" s="8">
        <v>705</v>
      </c>
      <c r="D1386" s="162" t="s">
        <v>7844</v>
      </c>
      <c r="E1386" s="162" t="s">
        <v>74</v>
      </c>
      <c r="F1386" s="162" t="s">
        <v>75</v>
      </c>
      <c r="G1386" s="162" t="s">
        <v>78</v>
      </c>
      <c r="H1386" s="162"/>
      <c r="I1386" t="s">
        <v>3439</v>
      </c>
      <c r="J1386" s="147" t="s">
        <v>4356</v>
      </c>
      <c r="K1386" t="s">
        <v>7712</v>
      </c>
      <c r="L1386" t="s">
        <v>7245</v>
      </c>
      <c r="M1386" t="s">
        <v>4355</v>
      </c>
      <c r="N1386" t="s">
        <v>4356</v>
      </c>
      <c r="P1386" s="19" t="s">
        <v>6790</v>
      </c>
      <c r="Q1386" s="19"/>
      <c r="R1386" t="s">
        <v>6769</v>
      </c>
      <c r="S1386" s="8">
        <v>0</v>
      </c>
      <c r="T1386" t="s">
        <v>7779</v>
      </c>
      <c r="U1386" t="s">
        <v>7784</v>
      </c>
      <c r="V1386" t="s">
        <v>100</v>
      </c>
    </row>
    <row r="1387" spans="1:24" x14ac:dyDescent="0.25">
      <c r="A1387" t="s">
        <v>78</v>
      </c>
      <c r="B1387" s="185">
        <v>7</v>
      </c>
      <c r="C1387" s="8">
        <v>713</v>
      </c>
      <c r="D1387" s="162" t="s">
        <v>7844</v>
      </c>
      <c r="E1387" s="162" t="s">
        <v>74</v>
      </c>
      <c r="F1387" s="162" t="s">
        <v>75</v>
      </c>
      <c r="G1387" s="162" t="s">
        <v>78</v>
      </c>
      <c r="H1387" s="162"/>
      <c r="I1387" t="s">
        <v>3447</v>
      </c>
      <c r="J1387" s="147" t="s">
        <v>5831</v>
      </c>
      <c r="K1387" t="s">
        <v>7735</v>
      </c>
      <c r="L1387" t="s">
        <v>7251</v>
      </c>
      <c r="M1387" t="s">
        <v>4371</v>
      </c>
      <c r="N1387" t="s">
        <v>4372</v>
      </c>
      <c r="P1387" s="19" t="s">
        <v>6790</v>
      </c>
      <c r="Q1387" s="19"/>
      <c r="R1387" t="s">
        <v>6769</v>
      </c>
      <c r="S1387" s="8">
        <v>0</v>
      </c>
      <c r="T1387" t="s">
        <v>7779</v>
      </c>
      <c r="U1387" t="s">
        <v>7784</v>
      </c>
      <c r="V1387" t="s">
        <v>2507</v>
      </c>
    </row>
    <row r="1388" spans="1:24" x14ac:dyDescent="0.25">
      <c r="A1388" t="s">
        <v>78</v>
      </c>
      <c r="B1388" s="185">
        <v>8</v>
      </c>
      <c r="C1388" s="8">
        <v>714</v>
      </c>
      <c r="D1388" s="162" t="s">
        <v>7844</v>
      </c>
      <c r="E1388" s="162" t="s">
        <v>74</v>
      </c>
      <c r="F1388" s="162" t="s">
        <v>75</v>
      </c>
      <c r="G1388" s="162" t="s">
        <v>78</v>
      </c>
      <c r="H1388" s="162"/>
      <c r="I1388" t="s">
        <v>3448</v>
      </c>
      <c r="J1388" s="147" t="s">
        <v>5832</v>
      </c>
      <c r="K1388" t="s">
        <v>7736</v>
      </c>
      <c r="L1388" t="s">
        <v>7252</v>
      </c>
      <c r="M1388" t="s">
        <v>4373</v>
      </c>
      <c r="N1388" t="s">
        <v>4374</v>
      </c>
      <c r="P1388" s="19" t="s">
        <v>6790</v>
      </c>
      <c r="Q1388" s="19"/>
      <c r="R1388" t="s">
        <v>6769</v>
      </c>
      <c r="S1388" s="8">
        <v>0</v>
      </c>
      <c r="T1388" t="s">
        <v>7779</v>
      </c>
      <c r="U1388" t="s">
        <v>7784</v>
      </c>
      <c r="V1388" t="s">
        <v>2507</v>
      </c>
    </row>
    <row r="1389" spans="1:24" x14ac:dyDescent="0.25">
      <c r="A1389" t="s">
        <v>78</v>
      </c>
      <c r="B1389" s="185">
        <v>9</v>
      </c>
      <c r="C1389" s="8">
        <v>715</v>
      </c>
      <c r="D1389" s="162" t="s">
        <v>7844</v>
      </c>
      <c r="E1389" s="162" t="s">
        <v>74</v>
      </c>
      <c r="F1389" s="162" t="s">
        <v>75</v>
      </c>
      <c r="G1389" s="162" t="s">
        <v>78</v>
      </c>
      <c r="H1389" s="162"/>
      <c r="I1389" t="s">
        <v>3449</v>
      </c>
      <c r="J1389" s="147" t="s">
        <v>5833</v>
      </c>
      <c r="K1389" t="s">
        <v>7737</v>
      </c>
      <c r="L1389" t="s">
        <v>7253</v>
      </c>
      <c r="M1389" t="s">
        <v>4375</v>
      </c>
      <c r="N1389" t="s">
        <v>4376</v>
      </c>
      <c r="P1389" s="19" t="s">
        <v>6790</v>
      </c>
      <c r="Q1389" s="19"/>
      <c r="R1389" t="s">
        <v>6769</v>
      </c>
      <c r="S1389" s="8">
        <v>0</v>
      </c>
      <c r="T1389" t="s">
        <v>7779</v>
      </c>
      <c r="U1389" t="s">
        <v>7784</v>
      </c>
      <c r="V1389" t="s">
        <v>2507</v>
      </c>
    </row>
    <row r="1390" spans="1:24" x14ac:dyDescent="0.25">
      <c r="A1390" t="s">
        <v>78</v>
      </c>
      <c r="B1390" s="185">
        <v>10</v>
      </c>
      <c r="C1390" s="8">
        <v>698</v>
      </c>
      <c r="D1390" s="162" t="s">
        <v>7844</v>
      </c>
      <c r="E1390" s="162" t="s">
        <v>74</v>
      </c>
      <c r="F1390" s="162" t="s">
        <v>75</v>
      </c>
      <c r="G1390" s="162" t="s">
        <v>78</v>
      </c>
      <c r="H1390" s="162"/>
      <c r="I1390" s="145" t="s">
        <v>253</v>
      </c>
      <c r="J1390" s="145" t="s">
        <v>5836</v>
      </c>
      <c r="K1390" s="147" t="s">
        <v>7708</v>
      </c>
      <c r="L1390" s="145" t="s">
        <v>1791</v>
      </c>
      <c r="M1390" s="145" t="s">
        <v>578</v>
      </c>
      <c r="N1390" s="145" t="s">
        <v>579</v>
      </c>
      <c r="O1390" s="145" t="s">
        <v>1973</v>
      </c>
      <c r="P1390" s="19" t="s">
        <v>6790</v>
      </c>
      <c r="Q1390" s="19"/>
      <c r="R1390" s="147" t="s">
        <v>6769</v>
      </c>
      <c r="S1390" s="161">
        <v>2</v>
      </c>
      <c r="T1390" s="147" t="s">
        <v>7779</v>
      </c>
      <c r="U1390" s="147" t="s">
        <v>7784</v>
      </c>
      <c r="V1390" t="s">
        <v>235</v>
      </c>
    </row>
    <row r="1391" spans="1:24" x14ac:dyDescent="0.25">
      <c r="A1391" t="s">
        <v>78</v>
      </c>
      <c r="B1391" s="185">
        <v>11</v>
      </c>
      <c r="C1391" s="8">
        <v>699</v>
      </c>
      <c r="D1391" s="162" t="s">
        <v>7844</v>
      </c>
      <c r="E1391" s="162" t="s">
        <v>74</v>
      </c>
      <c r="F1391" s="162" t="s">
        <v>75</v>
      </c>
      <c r="G1391" s="162" t="s">
        <v>78</v>
      </c>
      <c r="H1391" s="162"/>
      <c r="I1391" s="145" t="s">
        <v>254</v>
      </c>
      <c r="J1391" s="145" t="s">
        <v>5837</v>
      </c>
      <c r="K1391" s="147" t="s">
        <v>7709</v>
      </c>
      <c r="L1391" s="145" t="s">
        <v>1790</v>
      </c>
      <c r="M1391" s="145" t="s">
        <v>580</v>
      </c>
      <c r="N1391" s="145" t="s">
        <v>581</v>
      </c>
      <c r="O1391" s="145" t="s">
        <v>1974</v>
      </c>
      <c r="P1391" s="19" t="s">
        <v>6790</v>
      </c>
      <c r="Q1391" s="19"/>
      <c r="R1391" s="147" t="s">
        <v>6769</v>
      </c>
      <c r="S1391" s="161">
        <v>2</v>
      </c>
      <c r="T1391" s="147" t="s">
        <v>7779</v>
      </c>
      <c r="U1391" s="147" t="s">
        <v>7784</v>
      </c>
      <c r="V1391" t="s">
        <v>235</v>
      </c>
    </row>
    <row r="1392" spans="1:24" x14ac:dyDescent="0.25">
      <c r="A1392" t="s">
        <v>78</v>
      </c>
      <c r="B1392" s="185">
        <v>12</v>
      </c>
      <c r="C1392" s="8">
        <v>721</v>
      </c>
      <c r="D1392" s="162" t="s">
        <v>7844</v>
      </c>
      <c r="E1392" s="162" t="s">
        <v>74</v>
      </c>
      <c r="F1392" s="162" t="s">
        <v>75</v>
      </c>
      <c r="G1392" s="162" t="s">
        <v>78</v>
      </c>
      <c r="H1392" s="162"/>
      <c r="I1392" t="s">
        <v>3455</v>
      </c>
      <c r="J1392" s="145" t="s">
        <v>5841</v>
      </c>
      <c r="K1392" t="s">
        <v>7728</v>
      </c>
      <c r="L1392" t="s">
        <v>7259</v>
      </c>
      <c r="M1392" t="s">
        <v>4387</v>
      </c>
      <c r="N1392" t="s">
        <v>4388</v>
      </c>
      <c r="P1392" s="19" t="s">
        <v>6790</v>
      </c>
      <c r="Q1392" s="19"/>
      <c r="R1392" s="147" t="s">
        <v>6769</v>
      </c>
      <c r="S1392" s="161">
        <v>0</v>
      </c>
      <c r="T1392" s="147" t="s">
        <v>7779</v>
      </c>
      <c r="U1392" s="147" t="s">
        <v>7784</v>
      </c>
      <c r="V1392" t="s">
        <v>235</v>
      </c>
    </row>
    <row r="1393" spans="1:22" x14ac:dyDescent="0.25">
      <c r="A1393" t="s">
        <v>78</v>
      </c>
      <c r="B1393" s="185">
        <v>13</v>
      </c>
      <c r="C1393" s="8">
        <v>722</v>
      </c>
      <c r="D1393" s="162" t="s">
        <v>7844</v>
      </c>
      <c r="E1393" s="162" t="s">
        <v>74</v>
      </c>
      <c r="F1393" s="162" t="s">
        <v>75</v>
      </c>
      <c r="G1393" s="162" t="s">
        <v>78</v>
      </c>
      <c r="H1393" s="162"/>
      <c r="I1393" t="s">
        <v>3456</v>
      </c>
      <c r="J1393" s="145" t="s">
        <v>5843</v>
      </c>
      <c r="K1393" t="s">
        <v>7722</v>
      </c>
      <c r="L1393" t="s">
        <v>7261</v>
      </c>
      <c r="M1393" t="s">
        <v>4389</v>
      </c>
      <c r="N1393" t="s">
        <v>4390</v>
      </c>
      <c r="P1393" s="19" t="s">
        <v>6790</v>
      </c>
      <c r="Q1393" s="19"/>
      <c r="R1393" s="147" t="s">
        <v>6769</v>
      </c>
      <c r="S1393" s="161">
        <v>0</v>
      </c>
      <c r="T1393" s="147" t="s">
        <v>7779</v>
      </c>
      <c r="U1393" s="147" t="s">
        <v>7784</v>
      </c>
      <c r="V1393" t="s">
        <v>235</v>
      </c>
    </row>
    <row r="1394" spans="1:22" x14ac:dyDescent="0.25">
      <c r="A1394" t="s">
        <v>78</v>
      </c>
      <c r="B1394" s="185">
        <v>14</v>
      </c>
      <c r="C1394" s="8">
        <v>723</v>
      </c>
      <c r="D1394" s="162" t="s">
        <v>7844</v>
      </c>
      <c r="E1394" s="162" t="s">
        <v>74</v>
      </c>
      <c r="F1394" s="162" t="s">
        <v>75</v>
      </c>
      <c r="G1394" s="162" t="s">
        <v>78</v>
      </c>
      <c r="H1394" s="162"/>
      <c r="I1394" t="s">
        <v>3457</v>
      </c>
      <c r="J1394" s="145" t="s">
        <v>5842</v>
      </c>
      <c r="K1394" t="s">
        <v>7729</v>
      </c>
      <c r="L1394" t="s">
        <v>7260</v>
      </c>
      <c r="M1394" t="s">
        <v>4391</v>
      </c>
      <c r="N1394" t="s">
        <v>4392</v>
      </c>
      <c r="P1394" s="19" t="s">
        <v>6790</v>
      </c>
      <c r="Q1394" s="19"/>
      <c r="R1394" s="147" t="s">
        <v>6769</v>
      </c>
      <c r="S1394" s="161">
        <v>0</v>
      </c>
      <c r="T1394" s="147" t="s">
        <v>7779</v>
      </c>
      <c r="U1394" s="147" t="s">
        <v>7784</v>
      </c>
      <c r="V1394" t="s">
        <v>235</v>
      </c>
    </row>
    <row r="1395" spans="1:22" x14ac:dyDescent="0.25">
      <c r="A1395" t="s">
        <v>78</v>
      </c>
      <c r="B1395" s="185">
        <v>15</v>
      </c>
      <c r="C1395" s="8">
        <v>702</v>
      </c>
      <c r="D1395" s="162" t="s">
        <v>7844</v>
      </c>
      <c r="E1395" s="162" t="s">
        <v>74</v>
      </c>
      <c r="F1395" s="162" t="s">
        <v>75</v>
      </c>
      <c r="G1395" s="162" t="s">
        <v>78</v>
      </c>
      <c r="H1395" s="162"/>
      <c r="I1395" s="145" t="s">
        <v>257</v>
      </c>
      <c r="J1395" s="145" t="s">
        <v>1454</v>
      </c>
      <c r="K1395" s="147" t="s">
        <v>7711</v>
      </c>
      <c r="L1395" s="145" t="s">
        <v>1794</v>
      </c>
      <c r="M1395" s="145" t="s">
        <v>586</v>
      </c>
      <c r="N1395" s="145" t="s">
        <v>587</v>
      </c>
      <c r="O1395" s="145" t="s">
        <v>1977</v>
      </c>
      <c r="P1395" s="19" t="s">
        <v>6790</v>
      </c>
      <c r="Q1395" s="19"/>
      <c r="R1395" s="147" t="s">
        <v>6769</v>
      </c>
      <c r="S1395" s="161">
        <v>1</v>
      </c>
      <c r="T1395" s="147" t="s">
        <v>7779</v>
      </c>
      <c r="U1395" s="147" t="s">
        <v>7784</v>
      </c>
      <c r="V1395" t="s">
        <v>235</v>
      </c>
    </row>
    <row r="1396" spans="1:22" x14ac:dyDescent="0.25">
      <c r="A1396" t="s">
        <v>78</v>
      </c>
      <c r="B1396" s="185">
        <v>16</v>
      </c>
      <c r="C1396" s="8">
        <v>709</v>
      </c>
      <c r="D1396" s="162" t="s">
        <v>7844</v>
      </c>
      <c r="E1396" s="162" t="s">
        <v>74</v>
      </c>
      <c r="F1396" s="162" t="s">
        <v>75</v>
      </c>
      <c r="G1396" s="162" t="s">
        <v>78</v>
      </c>
      <c r="H1396" s="162"/>
      <c r="I1396" t="s">
        <v>3443</v>
      </c>
      <c r="J1396" s="147" t="s">
        <v>5827</v>
      </c>
      <c r="K1396" t="s">
        <v>7731</v>
      </c>
      <c r="L1396" t="s">
        <v>7720</v>
      </c>
      <c r="M1396" t="s">
        <v>4363</v>
      </c>
      <c r="N1396" t="s">
        <v>4364</v>
      </c>
      <c r="P1396" s="19" t="s">
        <v>6790</v>
      </c>
      <c r="Q1396" s="19"/>
      <c r="R1396" s="147" t="s">
        <v>6769</v>
      </c>
      <c r="S1396" s="161">
        <v>0</v>
      </c>
      <c r="T1396" s="147" t="s">
        <v>7779</v>
      </c>
      <c r="U1396" s="147" t="s">
        <v>7784</v>
      </c>
      <c r="V1396" t="s">
        <v>235</v>
      </c>
    </row>
    <row r="1397" spans="1:22" x14ac:dyDescent="0.25">
      <c r="A1397" t="s">
        <v>78</v>
      </c>
      <c r="B1397" s="185">
        <v>17</v>
      </c>
      <c r="C1397" s="8">
        <v>712</v>
      </c>
      <c r="D1397" s="162" t="s">
        <v>7844</v>
      </c>
      <c r="E1397" s="162" t="s">
        <v>74</v>
      </c>
      <c r="F1397" s="162" t="s">
        <v>75</v>
      </c>
      <c r="G1397" s="162" t="s">
        <v>78</v>
      </c>
      <c r="H1397" s="162"/>
      <c r="I1397" t="s">
        <v>3446</v>
      </c>
      <c r="J1397" s="147" t="s">
        <v>5830</v>
      </c>
      <c r="K1397" t="s">
        <v>7727</v>
      </c>
      <c r="L1397" t="s">
        <v>7719</v>
      </c>
      <c r="M1397" t="s">
        <v>4369</v>
      </c>
      <c r="N1397" t="s">
        <v>4370</v>
      </c>
      <c r="P1397" s="19" t="s">
        <v>6790</v>
      </c>
      <c r="Q1397" s="19"/>
      <c r="R1397" s="147" t="s">
        <v>6769</v>
      </c>
      <c r="S1397" s="161">
        <v>0</v>
      </c>
      <c r="T1397" s="147" t="s">
        <v>7779</v>
      </c>
      <c r="U1397" s="147" t="s">
        <v>7784</v>
      </c>
      <c r="V1397" t="s">
        <v>235</v>
      </c>
    </row>
    <row r="1398" spans="1:22" x14ac:dyDescent="0.25">
      <c r="A1398" t="s">
        <v>78</v>
      </c>
      <c r="B1398" s="185">
        <v>18</v>
      </c>
      <c r="C1398" s="8">
        <v>700</v>
      </c>
      <c r="D1398" s="162" t="s">
        <v>7844</v>
      </c>
      <c r="E1398" s="162" t="s">
        <v>74</v>
      </c>
      <c r="F1398" s="162" t="s">
        <v>75</v>
      </c>
      <c r="G1398" s="162" t="s">
        <v>78</v>
      </c>
      <c r="H1398" s="162"/>
      <c r="I1398" s="145" t="s">
        <v>255</v>
      </c>
      <c r="J1398" s="145" t="s">
        <v>1451</v>
      </c>
      <c r="K1398" s="147" t="s">
        <v>7714</v>
      </c>
      <c r="L1398" s="145" t="s">
        <v>1792</v>
      </c>
      <c r="M1398" s="145" t="s">
        <v>582</v>
      </c>
      <c r="N1398" s="145" t="s">
        <v>583</v>
      </c>
      <c r="O1398" s="145" t="s">
        <v>1975</v>
      </c>
      <c r="P1398" s="19" t="s">
        <v>6790</v>
      </c>
      <c r="Q1398" s="19"/>
      <c r="R1398" s="147" t="s">
        <v>6769</v>
      </c>
      <c r="S1398" s="161">
        <v>2</v>
      </c>
      <c r="T1398" s="147" t="s">
        <v>7779</v>
      </c>
      <c r="U1398" s="147" t="s">
        <v>7784</v>
      </c>
      <c r="V1398" t="s">
        <v>165</v>
      </c>
    </row>
    <row r="1399" spans="1:22" x14ac:dyDescent="0.25">
      <c r="A1399" t="s">
        <v>78</v>
      </c>
      <c r="B1399" s="185">
        <v>19</v>
      </c>
      <c r="C1399" s="8">
        <v>718</v>
      </c>
      <c r="D1399" s="162" t="s">
        <v>7844</v>
      </c>
      <c r="E1399" s="162" t="s">
        <v>74</v>
      </c>
      <c r="F1399" s="162" t="s">
        <v>75</v>
      </c>
      <c r="G1399" s="162" t="s">
        <v>78</v>
      </c>
      <c r="H1399" s="162"/>
      <c r="I1399" t="s">
        <v>3452</v>
      </c>
      <c r="J1399" s="147" t="s">
        <v>5840</v>
      </c>
      <c r="K1399" t="s">
        <v>7726</v>
      </c>
      <c r="L1399" t="s">
        <v>7258</v>
      </c>
      <c r="M1399" t="s">
        <v>4381</v>
      </c>
      <c r="N1399" t="s">
        <v>4382</v>
      </c>
      <c r="P1399" s="19" t="s">
        <v>6790</v>
      </c>
      <c r="Q1399" s="19"/>
      <c r="R1399" s="147" t="s">
        <v>6769</v>
      </c>
      <c r="S1399" s="161">
        <v>0</v>
      </c>
      <c r="T1399" s="147" t="s">
        <v>7779</v>
      </c>
      <c r="U1399" s="147" t="s">
        <v>7784</v>
      </c>
      <c r="V1399" t="s">
        <v>195</v>
      </c>
    </row>
    <row r="1400" spans="1:22" x14ac:dyDescent="0.25">
      <c r="A1400" t="s">
        <v>78</v>
      </c>
      <c r="B1400" s="185">
        <v>20</v>
      </c>
      <c r="C1400" s="8">
        <v>719</v>
      </c>
      <c r="D1400" s="162" t="s">
        <v>7844</v>
      </c>
      <c r="E1400" s="162" t="s">
        <v>74</v>
      </c>
      <c r="F1400" s="162" t="s">
        <v>75</v>
      </c>
      <c r="G1400" s="162" t="s">
        <v>78</v>
      </c>
      <c r="H1400" s="162"/>
      <c r="I1400" t="s">
        <v>3453</v>
      </c>
      <c r="J1400" s="147" t="s">
        <v>5839</v>
      </c>
      <c r="K1400" t="s">
        <v>7725</v>
      </c>
      <c r="L1400" t="s">
        <v>7257</v>
      </c>
      <c r="M1400" t="s">
        <v>4383</v>
      </c>
      <c r="N1400" t="s">
        <v>4384</v>
      </c>
      <c r="P1400" s="19" t="s">
        <v>6790</v>
      </c>
      <c r="Q1400" s="19"/>
      <c r="R1400" s="147" t="s">
        <v>6769</v>
      </c>
      <c r="S1400" s="161">
        <v>0</v>
      </c>
      <c r="T1400" s="147" t="s">
        <v>7779</v>
      </c>
      <c r="U1400" s="147" t="s">
        <v>7784</v>
      </c>
      <c r="V1400" t="s">
        <v>195</v>
      </c>
    </row>
    <row r="1401" spans="1:22" x14ac:dyDescent="0.25">
      <c r="A1401" t="s">
        <v>78</v>
      </c>
      <c r="B1401" s="185">
        <v>21</v>
      </c>
      <c r="C1401" s="8">
        <v>720</v>
      </c>
      <c r="D1401" s="162" t="s">
        <v>7844</v>
      </c>
      <c r="E1401" s="162" t="s">
        <v>74</v>
      </c>
      <c r="F1401" s="162" t="s">
        <v>75</v>
      </c>
      <c r="G1401" s="162" t="s">
        <v>78</v>
      </c>
      <c r="H1401" s="162"/>
      <c r="I1401" t="s">
        <v>3454</v>
      </c>
      <c r="J1401" s="147" t="s">
        <v>5838</v>
      </c>
      <c r="K1401" t="s">
        <v>7724</v>
      </c>
      <c r="L1401" t="s">
        <v>7256</v>
      </c>
      <c r="M1401" t="s">
        <v>4385</v>
      </c>
      <c r="N1401" t="s">
        <v>4386</v>
      </c>
      <c r="P1401" s="19" t="s">
        <v>6790</v>
      </c>
      <c r="Q1401" s="19"/>
      <c r="R1401" s="147" t="s">
        <v>6769</v>
      </c>
      <c r="S1401" s="161">
        <v>0</v>
      </c>
      <c r="T1401" s="147" t="s">
        <v>7779</v>
      </c>
      <c r="U1401" s="147" t="s">
        <v>7784</v>
      </c>
      <c r="V1401" t="s">
        <v>195</v>
      </c>
    </row>
    <row r="1402" spans="1:22" x14ac:dyDescent="0.25">
      <c r="A1402" t="s">
        <v>78</v>
      </c>
      <c r="B1402" s="185">
        <v>22</v>
      </c>
      <c r="C1402" s="8">
        <v>710</v>
      </c>
      <c r="D1402" s="162" t="s">
        <v>7844</v>
      </c>
      <c r="E1402" s="162" t="s">
        <v>74</v>
      </c>
      <c r="F1402" s="162" t="s">
        <v>75</v>
      </c>
      <c r="G1402" s="162" t="s">
        <v>78</v>
      </c>
      <c r="H1402" s="162"/>
      <c r="I1402" t="s">
        <v>3444</v>
      </c>
      <c r="J1402" s="147" t="s">
        <v>5828</v>
      </c>
      <c r="K1402" t="s">
        <v>7721</v>
      </c>
      <c r="L1402" t="s">
        <v>7249</v>
      </c>
      <c r="M1402" t="s">
        <v>4365</v>
      </c>
      <c r="N1402" t="s">
        <v>4366</v>
      </c>
      <c r="P1402" s="19" t="s">
        <v>6790</v>
      </c>
      <c r="Q1402" s="19"/>
      <c r="R1402" s="147" t="s">
        <v>6769</v>
      </c>
      <c r="S1402" s="161">
        <v>0</v>
      </c>
      <c r="T1402" s="147" t="s">
        <v>7779</v>
      </c>
      <c r="U1402" s="147" t="s">
        <v>7784</v>
      </c>
      <c r="V1402" t="s">
        <v>5665</v>
      </c>
    </row>
    <row r="1403" spans="1:22" x14ac:dyDescent="0.25">
      <c r="A1403" t="s">
        <v>78</v>
      </c>
      <c r="B1403" s="185">
        <v>23</v>
      </c>
      <c r="C1403" s="8">
        <v>711</v>
      </c>
      <c r="D1403" s="162" t="s">
        <v>7844</v>
      </c>
      <c r="E1403" s="162" t="s">
        <v>74</v>
      </c>
      <c r="F1403" s="162" t="s">
        <v>75</v>
      </c>
      <c r="G1403" s="162" t="s">
        <v>78</v>
      </c>
      <c r="H1403" s="162"/>
      <c r="I1403" t="s">
        <v>3445</v>
      </c>
      <c r="J1403" s="147" t="s">
        <v>5829</v>
      </c>
      <c r="K1403" t="s">
        <v>7723</v>
      </c>
      <c r="L1403" t="s">
        <v>7250</v>
      </c>
      <c r="M1403" t="s">
        <v>4367</v>
      </c>
      <c r="N1403" t="s">
        <v>4368</v>
      </c>
      <c r="P1403" s="19" t="s">
        <v>6790</v>
      </c>
      <c r="Q1403" s="19"/>
      <c r="R1403" s="147" t="s">
        <v>6769</v>
      </c>
      <c r="S1403" s="161">
        <v>0</v>
      </c>
      <c r="T1403" s="147" t="s">
        <v>7779</v>
      </c>
      <c r="U1403" s="147" t="s">
        <v>7784</v>
      </c>
      <c r="V1403" t="s">
        <v>5665</v>
      </c>
    </row>
    <row r="1404" spans="1:22" x14ac:dyDescent="0.25">
      <c r="A1404" t="s">
        <v>78</v>
      </c>
      <c r="B1404" s="185">
        <v>24</v>
      </c>
      <c r="C1404" s="8">
        <v>727</v>
      </c>
      <c r="D1404" s="162" t="s">
        <v>7844</v>
      </c>
      <c r="E1404" s="162" t="s">
        <v>74</v>
      </c>
      <c r="F1404" s="162" t="s">
        <v>75</v>
      </c>
      <c r="G1404" s="162" t="s">
        <v>78</v>
      </c>
      <c r="H1404" s="162"/>
      <c r="I1404" t="s">
        <v>3461</v>
      </c>
      <c r="J1404" s="147" t="s">
        <v>5844</v>
      </c>
      <c r="K1404" t="s">
        <v>7730</v>
      </c>
      <c r="L1404" t="s">
        <v>7262</v>
      </c>
      <c r="M1404" t="s">
        <v>4399</v>
      </c>
      <c r="N1404" t="s">
        <v>4400</v>
      </c>
      <c r="P1404" s="19" t="s">
        <v>6790</v>
      </c>
      <c r="Q1404" s="19"/>
      <c r="R1404" s="147" t="s">
        <v>6769</v>
      </c>
      <c r="S1404" s="161">
        <v>0</v>
      </c>
      <c r="T1404" s="147" t="s">
        <v>7779</v>
      </c>
      <c r="U1404" s="147" t="s">
        <v>7784</v>
      </c>
      <c r="V1404" t="s">
        <v>5666</v>
      </c>
    </row>
    <row r="1405" spans="1:22" x14ac:dyDescent="0.25">
      <c r="A1405" t="s">
        <v>78</v>
      </c>
      <c r="B1405" s="185">
        <v>25</v>
      </c>
      <c r="C1405" s="8">
        <v>701</v>
      </c>
      <c r="D1405" s="162" t="s">
        <v>7844</v>
      </c>
      <c r="E1405" s="162" t="s">
        <v>74</v>
      </c>
      <c r="F1405" s="162" t="s">
        <v>75</v>
      </c>
      <c r="G1405" s="162" t="s">
        <v>78</v>
      </c>
      <c r="H1405" s="162"/>
      <c r="I1405" s="145" t="s">
        <v>256</v>
      </c>
      <c r="J1405" s="145" t="s">
        <v>1452</v>
      </c>
      <c r="K1405" s="147" t="s">
        <v>7710</v>
      </c>
      <c r="L1405" s="145" t="s">
        <v>1793</v>
      </c>
      <c r="M1405" s="145" t="s">
        <v>584</v>
      </c>
      <c r="N1405" s="145" t="s">
        <v>585</v>
      </c>
      <c r="O1405" s="145" t="s">
        <v>1976</v>
      </c>
      <c r="P1405" s="19" t="s">
        <v>6790</v>
      </c>
      <c r="Q1405" s="19"/>
      <c r="R1405" s="147" t="s">
        <v>6769</v>
      </c>
      <c r="S1405" s="161">
        <v>1</v>
      </c>
      <c r="T1405" s="147" t="s">
        <v>7779</v>
      </c>
      <c r="U1405" s="147" t="s">
        <v>7784</v>
      </c>
      <c r="V1405" t="s">
        <v>250</v>
      </c>
    </row>
    <row r="1406" spans="1:22" x14ac:dyDescent="0.25">
      <c r="A1406" t="s">
        <v>78</v>
      </c>
      <c r="B1406" s="185">
        <v>26</v>
      </c>
      <c r="C1406" s="8">
        <v>704</v>
      </c>
      <c r="D1406" s="162" t="s">
        <v>7844</v>
      </c>
      <c r="E1406" s="162" t="s">
        <v>74</v>
      </c>
      <c r="F1406" s="162" t="s">
        <v>75</v>
      </c>
      <c r="G1406" s="162" t="s">
        <v>78</v>
      </c>
      <c r="H1406" s="162"/>
      <c r="I1406" t="s">
        <v>3438</v>
      </c>
      <c r="J1406" s="147" t="s">
        <v>5823</v>
      </c>
      <c r="K1406" t="s">
        <v>7732</v>
      </c>
      <c r="L1406" t="s">
        <v>7244</v>
      </c>
      <c r="M1406" t="s">
        <v>4353</v>
      </c>
      <c r="N1406" t="s">
        <v>4354</v>
      </c>
      <c r="P1406" s="19" t="s">
        <v>6790</v>
      </c>
      <c r="Q1406" s="19"/>
      <c r="R1406" s="147" t="s">
        <v>6769</v>
      </c>
      <c r="S1406" s="161">
        <v>0</v>
      </c>
      <c r="T1406" s="147" t="s">
        <v>7779</v>
      </c>
      <c r="U1406" s="147" t="s">
        <v>7784</v>
      </c>
      <c r="V1406" t="s">
        <v>5660</v>
      </c>
    </row>
    <row r="1407" spans="1:22" x14ac:dyDescent="0.25">
      <c r="A1407" t="s">
        <v>78</v>
      </c>
      <c r="B1407" s="185">
        <v>27</v>
      </c>
      <c r="C1407" s="8">
        <v>716</v>
      </c>
      <c r="D1407" s="162" t="s">
        <v>7844</v>
      </c>
      <c r="E1407" s="162" t="s">
        <v>74</v>
      </c>
      <c r="F1407" s="162" t="s">
        <v>75</v>
      </c>
      <c r="G1407" s="162" t="s">
        <v>78</v>
      </c>
      <c r="H1407" s="162"/>
      <c r="I1407" t="s">
        <v>3450</v>
      </c>
      <c r="J1407" s="147" t="s">
        <v>5834</v>
      </c>
      <c r="K1407" t="s">
        <v>7733</v>
      </c>
      <c r="L1407" t="s">
        <v>7254</v>
      </c>
      <c r="M1407" t="s">
        <v>4377</v>
      </c>
      <c r="N1407" t="s">
        <v>4378</v>
      </c>
      <c r="P1407" s="19" t="s">
        <v>6790</v>
      </c>
      <c r="Q1407" s="19"/>
      <c r="R1407" s="147" t="s">
        <v>6769</v>
      </c>
      <c r="S1407" s="161">
        <v>0</v>
      </c>
      <c r="T1407" s="147" t="s">
        <v>7779</v>
      </c>
      <c r="U1407" s="147" t="s">
        <v>7784</v>
      </c>
      <c r="V1407" t="s">
        <v>2496</v>
      </c>
    </row>
    <row r="1408" spans="1:22" x14ac:dyDescent="0.25">
      <c r="A1408" t="s">
        <v>78</v>
      </c>
      <c r="B1408" s="185">
        <v>28</v>
      </c>
      <c r="C1408" s="8">
        <v>703</v>
      </c>
      <c r="D1408" s="162" t="s">
        <v>7844</v>
      </c>
      <c r="E1408" s="162" t="s">
        <v>74</v>
      </c>
      <c r="F1408" s="162" t="s">
        <v>75</v>
      </c>
      <c r="G1408" s="162" t="s">
        <v>78</v>
      </c>
      <c r="H1408" s="162"/>
      <c r="I1408" t="s">
        <v>3437</v>
      </c>
      <c r="J1408" s="147" t="s">
        <v>7265</v>
      </c>
      <c r="K1408" t="s">
        <v>7716</v>
      </c>
      <c r="L1408" t="s">
        <v>7715</v>
      </c>
      <c r="M1408" t="s">
        <v>4351</v>
      </c>
      <c r="N1408" t="s">
        <v>4352</v>
      </c>
      <c r="P1408" s="19" t="s">
        <v>6790</v>
      </c>
      <c r="Q1408" s="19"/>
      <c r="R1408" s="147" t="s">
        <v>6769</v>
      </c>
      <c r="S1408" s="161">
        <v>1</v>
      </c>
      <c r="T1408" s="147" t="s">
        <v>7779</v>
      </c>
      <c r="U1408" s="147" t="s">
        <v>7784</v>
      </c>
      <c r="V1408" t="s">
        <v>5658</v>
      </c>
    </row>
    <row r="1409" spans="1:24" x14ac:dyDescent="0.25">
      <c r="A1409" t="s">
        <v>78</v>
      </c>
      <c r="B1409" s="185">
        <v>29</v>
      </c>
      <c r="C1409" s="8">
        <v>708</v>
      </c>
      <c r="D1409" s="162" t="s">
        <v>7844</v>
      </c>
      <c r="E1409" s="162" t="s">
        <v>74</v>
      </c>
      <c r="F1409" s="162" t="s">
        <v>75</v>
      </c>
      <c r="G1409" s="162" t="s">
        <v>78</v>
      </c>
      <c r="H1409" s="162"/>
      <c r="I1409" t="s">
        <v>3442</v>
      </c>
      <c r="J1409" s="147" t="s">
        <v>5825</v>
      </c>
      <c r="K1409" t="s">
        <v>7713</v>
      </c>
      <c r="L1409" t="s">
        <v>7248</v>
      </c>
      <c r="M1409" t="s">
        <v>4361</v>
      </c>
      <c r="N1409" t="s">
        <v>4362</v>
      </c>
      <c r="P1409" s="19" t="s">
        <v>6790</v>
      </c>
      <c r="Q1409" s="19"/>
      <c r="R1409" t="s">
        <v>6769</v>
      </c>
      <c r="S1409" s="8">
        <v>0</v>
      </c>
      <c r="T1409" t="s">
        <v>7779</v>
      </c>
      <c r="U1409" t="s">
        <v>7784</v>
      </c>
      <c r="V1409" t="s">
        <v>2507</v>
      </c>
    </row>
    <row r="1410" spans="1:24" x14ac:dyDescent="0.25">
      <c r="A1410" t="s">
        <v>78</v>
      </c>
      <c r="B1410" s="185">
        <v>30</v>
      </c>
      <c r="C1410" s="8">
        <v>717</v>
      </c>
      <c r="D1410" s="162" t="s">
        <v>7844</v>
      </c>
      <c r="E1410" s="162" t="s">
        <v>74</v>
      </c>
      <c r="F1410" s="162" t="s">
        <v>75</v>
      </c>
      <c r="G1410" s="162" t="s">
        <v>78</v>
      </c>
      <c r="H1410" s="162"/>
      <c r="I1410" t="s">
        <v>3451</v>
      </c>
      <c r="J1410" s="147" t="s">
        <v>5835</v>
      </c>
      <c r="K1410" t="s">
        <v>7759</v>
      </c>
      <c r="L1410" t="s">
        <v>7255</v>
      </c>
      <c r="M1410" t="s">
        <v>4379</v>
      </c>
      <c r="N1410" t="s">
        <v>4380</v>
      </c>
      <c r="P1410" t="s">
        <v>2907</v>
      </c>
      <c r="Q1410" t="s">
        <v>6789</v>
      </c>
      <c r="R1410" t="s">
        <v>91</v>
      </c>
      <c r="S1410" s="8">
        <v>0</v>
      </c>
      <c r="T1410" t="s">
        <v>7779</v>
      </c>
      <c r="U1410" t="s">
        <v>7784</v>
      </c>
      <c r="V1410" t="s">
        <v>92</v>
      </c>
    </row>
    <row r="1411" spans="1:24" x14ac:dyDescent="0.25">
      <c r="A1411" t="s">
        <v>78</v>
      </c>
      <c r="B1411" s="185">
        <v>31</v>
      </c>
      <c r="C1411" s="8">
        <v>729</v>
      </c>
      <c r="D1411" t="str">
        <f>E1411&amp;"."&amp;F1411&amp;"."&amp;G1411&amp;"."&amp;H1411&amp;"."&amp;I1411</f>
        <v>WEATHER.WEATHER_STATION.WEATHER_DAILY..weather_daily_comments</v>
      </c>
      <c r="E1411" t="s">
        <v>74</v>
      </c>
      <c r="F1411" t="s">
        <v>75</v>
      </c>
      <c r="G1411" t="s">
        <v>78</v>
      </c>
      <c r="I1411" t="s">
        <v>8006</v>
      </c>
      <c r="J1411" t="s">
        <v>1440</v>
      </c>
      <c r="K1411" s="250">
        <v>99</v>
      </c>
      <c r="L1411" s="250" t="s">
        <v>6</v>
      </c>
      <c r="M1411" t="s">
        <v>8007</v>
      </c>
      <c r="N1411" t="s">
        <v>8008</v>
      </c>
      <c r="R1411" t="s">
        <v>91</v>
      </c>
      <c r="S1411" s="8"/>
      <c r="V1411" t="s">
        <v>91</v>
      </c>
    </row>
    <row r="1412" spans="1:24" x14ac:dyDescent="0.25">
      <c r="A1412" t="s">
        <v>7792</v>
      </c>
      <c r="B1412" s="185">
        <v>-99</v>
      </c>
      <c r="C1412" s="8">
        <v>725</v>
      </c>
      <c r="D1412" s="162" t="s">
        <v>7844</v>
      </c>
      <c r="E1412" s="162" t="s">
        <v>74</v>
      </c>
      <c r="F1412" s="162" t="s">
        <v>75</v>
      </c>
      <c r="G1412" s="162" t="s">
        <v>78</v>
      </c>
      <c r="H1412" s="162"/>
      <c r="I1412" t="s">
        <v>3459</v>
      </c>
      <c r="J1412" s="147"/>
      <c r="M1412" t="s">
        <v>4395</v>
      </c>
      <c r="N1412" t="s">
        <v>4396</v>
      </c>
      <c r="P1412" s="19" t="s">
        <v>6790</v>
      </c>
      <c r="Q1412" s="19"/>
      <c r="R1412" s="147" t="s">
        <v>6769</v>
      </c>
      <c r="S1412" s="161">
        <v>0</v>
      </c>
      <c r="T1412" s="147" t="s">
        <v>7782</v>
      </c>
      <c r="U1412" s="147"/>
      <c r="V1412" t="s">
        <v>235</v>
      </c>
      <c r="W1412" t="s">
        <v>6852</v>
      </c>
    </row>
    <row r="1413" spans="1:24" x14ac:dyDescent="0.25">
      <c r="A1413" t="s">
        <v>7792</v>
      </c>
      <c r="B1413" s="185">
        <v>-99</v>
      </c>
      <c r="C1413" s="8">
        <v>726</v>
      </c>
      <c r="D1413" s="162" t="s">
        <v>7844</v>
      </c>
      <c r="E1413" s="162" t="s">
        <v>74</v>
      </c>
      <c r="F1413" s="162" t="s">
        <v>75</v>
      </c>
      <c r="G1413" s="162" t="s">
        <v>78</v>
      </c>
      <c r="H1413" s="162"/>
      <c r="I1413" t="s">
        <v>3460</v>
      </c>
      <c r="J1413" s="147"/>
      <c r="M1413" t="s">
        <v>4397</v>
      </c>
      <c r="N1413" t="s">
        <v>4398</v>
      </c>
      <c r="P1413" s="19" t="s">
        <v>6790</v>
      </c>
      <c r="Q1413" s="19"/>
      <c r="R1413" s="147" t="s">
        <v>6769</v>
      </c>
      <c r="S1413" s="161">
        <v>0</v>
      </c>
      <c r="T1413" s="147" t="s">
        <v>7782</v>
      </c>
      <c r="U1413" s="147"/>
      <c r="V1413" t="s">
        <v>235</v>
      </c>
      <c r="W1413" t="s">
        <v>6852</v>
      </c>
    </row>
    <row r="1414" spans="1:24" x14ac:dyDescent="0.25">
      <c r="A1414" t="s">
        <v>7792</v>
      </c>
      <c r="B1414" s="185">
        <v>-99</v>
      </c>
      <c r="C1414" s="8">
        <v>728</v>
      </c>
      <c r="D1414" s="162" t="s">
        <v>7844</v>
      </c>
      <c r="E1414" s="162" t="s">
        <v>74</v>
      </c>
      <c r="F1414" s="162" t="s">
        <v>75</v>
      </c>
      <c r="G1414" s="162" t="s">
        <v>78</v>
      </c>
      <c r="H1414" s="162"/>
      <c r="I1414" t="s">
        <v>3462</v>
      </c>
      <c r="J1414" s="147"/>
      <c r="M1414" t="s">
        <v>4401</v>
      </c>
      <c r="N1414" t="s">
        <v>4402</v>
      </c>
      <c r="P1414" s="19" t="s">
        <v>6790</v>
      </c>
      <c r="Q1414" s="19"/>
      <c r="R1414" s="147" t="s">
        <v>6769</v>
      </c>
      <c r="S1414" s="161">
        <v>0</v>
      </c>
      <c r="T1414" s="147" t="s">
        <v>7782</v>
      </c>
      <c r="U1414" s="147"/>
      <c r="V1414" t="s">
        <v>5665</v>
      </c>
      <c r="W1414" t="s">
        <v>6852</v>
      </c>
    </row>
    <row r="1415" spans="1:24" x14ac:dyDescent="0.25">
      <c r="A1415" s="140" t="s">
        <v>8147</v>
      </c>
      <c r="B1415" s="294">
        <v>0</v>
      </c>
      <c r="C1415" s="176">
        <v>0</v>
      </c>
      <c r="D1415" s="152"/>
      <c r="E1415" s="152"/>
      <c r="F1415" s="152"/>
      <c r="G1415" s="152"/>
      <c r="H1415" s="152"/>
      <c r="I1415" s="154" t="s">
        <v>8326</v>
      </c>
      <c r="J1415" s="168" t="s">
        <v>1859</v>
      </c>
      <c r="K1415" s="153" t="s">
        <v>1667</v>
      </c>
      <c r="L1415" s="154" t="s">
        <v>6971</v>
      </c>
      <c r="M1415" s="154" t="s">
        <v>8322</v>
      </c>
      <c r="N1415" s="154" t="s">
        <v>8323</v>
      </c>
      <c r="O1415" s="154"/>
      <c r="P1415" s="168" t="s">
        <v>6790</v>
      </c>
      <c r="Q1415" s="168"/>
      <c r="R1415" s="154" t="s">
        <v>6770</v>
      </c>
      <c r="S1415" s="169" t="s">
        <v>7778</v>
      </c>
      <c r="T1415" s="168" t="s">
        <v>7780</v>
      </c>
      <c r="U1415" s="168" t="s">
        <v>7783</v>
      </c>
      <c r="V1415" s="140" t="s">
        <v>100</v>
      </c>
      <c r="W1415" s="140"/>
      <c r="X1415" s="140"/>
    </row>
    <row r="1416" spans="1:24" x14ac:dyDescent="0.25">
      <c r="A1416" t="s">
        <v>8147</v>
      </c>
      <c r="B1416" s="185">
        <v>1</v>
      </c>
      <c r="C1416" s="8">
        <v>671</v>
      </c>
      <c r="D1416" s="162" t="s">
        <v>7847</v>
      </c>
      <c r="E1416" s="162" t="s">
        <v>74</v>
      </c>
      <c r="F1416" s="162" t="s">
        <v>75</v>
      </c>
      <c r="G1416" s="162" t="s">
        <v>7903</v>
      </c>
      <c r="H1416" s="162"/>
      <c r="I1416" t="s">
        <v>236</v>
      </c>
      <c r="J1416" s="145" t="s">
        <v>8324</v>
      </c>
      <c r="M1416" t="s">
        <v>550</v>
      </c>
      <c r="N1416" t="s">
        <v>551</v>
      </c>
      <c r="P1416" s="19" t="s">
        <v>6790</v>
      </c>
      <c r="Q1416" s="19"/>
      <c r="R1416" t="s">
        <v>91</v>
      </c>
      <c r="S1416" s="8" t="s">
        <v>7778</v>
      </c>
      <c r="T1416" t="s">
        <v>7780</v>
      </c>
      <c r="U1416" t="s">
        <v>7783</v>
      </c>
      <c r="V1416" t="s">
        <v>91</v>
      </c>
    </row>
    <row r="1417" spans="1:24" x14ac:dyDescent="0.25">
      <c r="A1417" t="s">
        <v>8147</v>
      </c>
      <c r="B1417" s="185">
        <v>2</v>
      </c>
      <c r="C1417" s="8">
        <v>689</v>
      </c>
      <c r="D1417" s="162" t="s">
        <v>7847</v>
      </c>
      <c r="E1417" s="162" t="s">
        <v>74</v>
      </c>
      <c r="F1417" s="162" t="s">
        <v>75</v>
      </c>
      <c r="G1417" s="162" t="s">
        <v>7903</v>
      </c>
      <c r="H1417" s="162"/>
      <c r="I1417" t="s">
        <v>3434</v>
      </c>
      <c r="J1417" s="147" t="s">
        <v>4346</v>
      </c>
      <c r="L1417" t="s">
        <v>7300</v>
      </c>
      <c r="M1417" t="s">
        <v>4345</v>
      </c>
      <c r="N1417" t="s">
        <v>4346</v>
      </c>
      <c r="P1417" s="19" t="s">
        <v>6790</v>
      </c>
      <c r="Q1417" s="19"/>
      <c r="R1417" t="s">
        <v>6770</v>
      </c>
      <c r="S1417" s="8">
        <v>0</v>
      </c>
      <c r="T1417" t="s">
        <v>7780</v>
      </c>
      <c r="U1417" t="s">
        <v>7783</v>
      </c>
      <c r="V1417" t="s">
        <v>100</v>
      </c>
    </row>
    <row r="1418" spans="1:24" x14ac:dyDescent="0.25">
      <c r="A1418" t="s">
        <v>8147</v>
      </c>
      <c r="B1418" s="185">
        <v>3</v>
      </c>
      <c r="C1418" s="8">
        <v>672</v>
      </c>
      <c r="D1418" s="162" t="s">
        <v>7847</v>
      </c>
      <c r="E1418" s="162" t="s">
        <v>74</v>
      </c>
      <c r="F1418" s="162" t="s">
        <v>75</v>
      </c>
      <c r="G1418" s="162" t="s">
        <v>7903</v>
      </c>
      <c r="H1418" s="162"/>
      <c r="I1418" t="s">
        <v>3417</v>
      </c>
      <c r="J1418" s="145" t="s">
        <v>5845</v>
      </c>
      <c r="M1418" t="s">
        <v>4311</v>
      </c>
      <c r="N1418" t="s">
        <v>4312</v>
      </c>
      <c r="P1418" s="19" t="s">
        <v>6790</v>
      </c>
      <c r="Q1418" s="19"/>
      <c r="R1418" s="147" t="s">
        <v>6769</v>
      </c>
      <c r="S1418" s="161">
        <v>0</v>
      </c>
      <c r="T1418" s="147" t="s">
        <v>7782</v>
      </c>
      <c r="U1418" s="147" t="s">
        <v>7784</v>
      </c>
      <c r="V1418" t="s">
        <v>249</v>
      </c>
      <c r="W1418" t="s">
        <v>6852</v>
      </c>
    </row>
    <row r="1419" spans="1:24" x14ac:dyDescent="0.25">
      <c r="A1419" t="s">
        <v>8147</v>
      </c>
      <c r="B1419" s="185">
        <v>4</v>
      </c>
      <c r="C1419" s="8">
        <v>673</v>
      </c>
      <c r="D1419" s="162" t="s">
        <v>7847</v>
      </c>
      <c r="E1419" s="162" t="s">
        <v>74</v>
      </c>
      <c r="F1419" s="162" t="s">
        <v>75</v>
      </c>
      <c r="G1419" s="162" t="s">
        <v>7903</v>
      </c>
      <c r="H1419" s="162"/>
      <c r="I1419" t="s">
        <v>3418</v>
      </c>
      <c r="J1419" s="145" t="s">
        <v>5846</v>
      </c>
      <c r="L1419" s="94" t="s">
        <v>7266</v>
      </c>
      <c r="M1419" t="s">
        <v>4313</v>
      </c>
      <c r="N1419" t="s">
        <v>4314</v>
      </c>
      <c r="P1419" s="19" t="s">
        <v>6790</v>
      </c>
      <c r="Q1419" s="19"/>
      <c r="R1419" s="147" t="s">
        <v>6769</v>
      </c>
      <c r="S1419" s="161">
        <v>0</v>
      </c>
      <c r="T1419" s="147" t="s">
        <v>7782</v>
      </c>
      <c r="U1419" s="147" t="s">
        <v>7784</v>
      </c>
      <c r="V1419" t="s">
        <v>249</v>
      </c>
      <c r="W1419" t="s">
        <v>6852</v>
      </c>
    </row>
    <row r="1420" spans="1:24" x14ac:dyDescent="0.25">
      <c r="A1420" t="s">
        <v>8147</v>
      </c>
      <c r="B1420" s="185">
        <v>5</v>
      </c>
      <c r="C1420" s="8">
        <v>674</v>
      </c>
      <c r="D1420" s="162" t="s">
        <v>7847</v>
      </c>
      <c r="E1420" s="162" t="s">
        <v>74</v>
      </c>
      <c r="F1420" s="162" t="s">
        <v>75</v>
      </c>
      <c r="G1420" s="162" t="s">
        <v>7903</v>
      </c>
      <c r="H1420" s="162"/>
      <c r="I1420" t="s">
        <v>3419</v>
      </c>
      <c r="J1420" s="145" t="s">
        <v>5848</v>
      </c>
      <c r="L1420" s="94" t="s">
        <v>7267</v>
      </c>
      <c r="M1420" t="s">
        <v>4315</v>
      </c>
      <c r="N1420" t="s">
        <v>4316</v>
      </c>
      <c r="P1420" s="19" t="s">
        <v>6790</v>
      </c>
      <c r="Q1420" s="19"/>
      <c r="R1420" s="147" t="s">
        <v>6769</v>
      </c>
      <c r="S1420" s="161">
        <v>0</v>
      </c>
      <c r="T1420" s="147" t="s">
        <v>7782</v>
      </c>
      <c r="U1420" s="147" t="s">
        <v>7784</v>
      </c>
      <c r="V1420" t="s">
        <v>249</v>
      </c>
      <c r="W1420" t="s">
        <v>6852</v>
      </c>
    </row>
    <row r="1421" spans="1:24" x14ac:dyDescent="0.25">
      <c r="A1421" t="s">
        <v>8147</v>
      </c>
      <c r="B1421" s="185">
        <v>6</v>
      </c>
      <c r="C1421" s="8">
        <v>675</v>
      </c>
      <c r="D1421" s="162" t="s">
        <v>7847</v>
      </c>
      <c r="E1421" s="162" t="s">
        <v>74</v>
      </c>
      <c r="F1421" s="162" t="s">
        <v>75</v>
      </c>
      <c r="G1421" s="162" t="s">
        <v>7903</v>
      </c>
      <c r="H1421" s="162"/>
      <c r="I1421" t="s">
        <v>3420</v>
      </c>
      <c r="J1421" s="145" t="s">
        <v>5849</v>
      </c>
      <c r="L1421" s="94" t="s">
        <v>7268</v>
      </c>
      <c r="M1421" t="s">
        <v>4317</v>
      </c>
      <c r="N1421" t="s">
        <v>4318</v>
      </c>
      <c r="P1421" s="19" t="s">
        <v>6790</v>
      </c>
      <c r="Q1421" s="19"/>
      <c r="R1421" s="147" t="s">
        <v>6769</v>
      </c>
      <c r="S1421" s="161">
        <v>0</v>
      </c>
      <c r="T1421" s="147" t="s">
        <v>7782</v>
      </c>
      <c r="U1421" s="147" t="s">
        <v>7784</v>
      </c>
      <c r="V1421" t="s">
        <v>249</v>
      </c>
      <c r="W1421" t="s">
        <v>6852</v>
      </c>
    </row>
    <row r="1422" spans="1:24" x14ac:dyDescent="0.25">
      <c r="A1422" t="s">
        <v>8147</v>
      </c>
      <c r="B1422" s="185">
        <v>7</v>
      </c>
      <c r="C1422" s="8">
        <v>676</v>
      </c>
      <c r="D1422" s="162" t="s">
        <v>7847</v>
      </c>
      <c r="E1422" s="162" t="s">
        <v>74</v>
      </c>
      <c r="F1422" s="162" t="s">
        <v>75</v>
      </c>
      <c r="G1422" s="162" t="s">
        <v>7903</v>
      </c>
      <c r="H1422" s="162"/>
      <c r="I1422" t="s">
        <v>3421</v>
      </c>
      <c r="J1422" s="145" t="s">
        <v>5847</v>
      </c>
      <c r="L1422" s="94" t="s">
        <v>7270</v>
      </c>
      <c r="M1422" t="s">
        <v>4319</v>
      </c>
      <c r="N1422" t="s">
        <v>4320</v>
      </c>
      <c r="P1422" s="19" t="s">
        <v>6790</v>
      </c>
      <c r="Q1422" s="19"/>
      <c r="R1422" s="147" t="s">
        <v>6769</v>
      </c>
      <c r="S1422" s="161">
        <v>0</v>
      </c>
      <c r="T1422" s="147" t="s">
        <v>7782</v>
      </c>
      <c r="U1422" s="147" t="s">
        <v>7784</v>
      </c>
      <c r="V1422" t="s">
        <v>249</v>
      </c>
      <c r="W1422" t="s">
        <v>6852</v>
      </c>
    </row>
    <row r="1423" spans="1:24" x14ac:dyDescent="0.25">
      <c r="A1423" t="s">
        <v>8147</v>
      </c>
      <c r="B1423" s="185">
        <v>8</v>
      </c>
      <c r="C1423" s="8">
        <v>677</v>
      </c>
      <c r="D1423" s="162" t="s">
        <v>7847</v>
      </c>
      <c r="E1423" s="162" t="s">
        <v>74</v>
      </c>
      <c r="F1423" s="162" t="s">
        <v>75</v>
      </c>
      <c r="G1423" s="162" t="s">
        <v>7903</v>
      </c>
      <c r="H1423" s="162"/>
      <c r="I1423" t="s">
        <v>3422</v>
      </c>
      <c r="J1423" s="145" t="s">
        <v>4322</v>
      </c>
      <c r="L1423" s="94" t="s">
        <v>7271</v>
      </c>
      <c r="M1423" t="s">
        <v>4321</v>
      </c>
      <c r="N1423" t="s">
        <v>4322</v>
      </c>
      <c r="P1423" s="19" t="s">
        <v>6790</v>
      </c>
      <c r="Q1423" s="19"/>
      <c r="R1423" s="147" t="s">
        <v>6769</v>
      </c>
      <c r="S1423" s="161">
        <v>0</v>
      </c>
      <c r="T1423" s="147" t="s">
        <v>7782</v>
      </c>
      <c r="U1423" s="147" t="s">
        <v>7784</v>
      </c>
      <c r="V1423" t="s">
        <v>195</v>
      </c>
      <c r="W1423" t="s">
        <v>6852</v>
      </c>
    </row>
    <row r="1424" spans="1:24" x14ac:dyDescent="0.25">
      <c r="A1424" t="s">
        <v>8147</v>
      </c>
      <c r="B1424" s="185">
        <v>9</v>
      </c>
      <c r="C1424" s="8">
        <v>678</v>
      </c>
      <c r="D1424" s="162" t="s">
        <v>7847</v>
      </c>
      <c r="E1424" s="162" t="s">
        <v>74</v>
      </c>
      <c r="F1424" s="162" t="s">
        <v>75</v>
      </c>
      <c r="G1424" s="162" t="s">
        <v>7903</v>
      </c>
      <c r="H1424" s="162"/>
      <c r="I1424" t="s">
        <v>3423</v>
      </c>
      <c r="J1424" s="147" t="s">
        <v>5854</v>
      </c>
      <c r="L1424" s="94" t="s">
        <v>7275</v>
      </c>
      <c r="M1424" t="s">
        <v>4323</v>
      </c>
      <c r="N1424" t="s">
        <v>4324</v>
      </c>
      <c r="P1424" s="19" t="s">
        <v>6790</v>
      </c>
      <c r="Q1424" s="19"/>
      <c r="R1424" s="147" t="s">
        <v>6769</v>
      </c>
      <c r="S1424" s="161">
        <v>0</v>
      </c>
      <c r="T1424" s="147" t="s">
        <v>7782</v>
      </c>
      <c r="U1424" s="147" t="s">
        <v>7784</v>
      </c>
      <c r="V1424" t="s">
        <v>235</v>
      </c>
      <c r="W1424" t="s">
        <v>6852</v>
      </c>
    </row>
    <row r="1425" spans="1:24" x14ac:dyDescent="0.25">
      <c r="A1425" t="s">
        <v>8147</v>
      </c>
      <c r="B1425" s="185">
        <v>10</v>
      </c>
      <c r="C1425" s="8">
        <v>679</v>
      </c>
      <c r="D1425" s="162" t="s">
        <v>7847</v>
      </c>
      <c r="E1425" s="162" t="s">
        <v>74</v>
      </c>
      <c r="F1425" s="162" t="s">
        <v>75</v>
      </c>
      <c r="G1425" s="162" t="s">
        <v>7903</v>
      </c>
      <c r="H1425" s="162"/>
      <c r="I1425" t="s">
        <v>3424</v>
      </c>
      <c r="J1425" s="147" t="s">
        <v>5856</v>
      </c>
      <c r="L1425" s="94" t="s">
        <v>7277</v>
      </c>
      <c r="M1425" t="s">
        <v>4325</v>
      </c>
      <c r="N1425" t="s">
        <v>4326</v>
      </c>
      <c r="P1425" s="19" t="s">
        <v>6790</v>
      </c>
      <c r="Q1425" s="19"/>
      <c r="R1425" s="147" t="s">
        <v>6769</v>
      </c>
      <c r="S1425" s="161">
        <v>0</v>
      </c>
      <c r="T1425" s="147" t="s">
        <v>7782</v>
      </c>
      <c r="U1425" s="147" t="s">
        <v>7784</v>
      </c>
      <c r="V1425" t="s">
        <v>235</v>
      </c>
      <c r="W1425" t="s">
        <v>6852</v>
      </c>
    </row>
    <row r="1426" spans="1:24" x14ac:dyDescent="0.25">
      <c r="A1426" t="s">
        <v>8147</v>
      </c>
      <c r="B1426" s="185">
        <v>11</v>
      </c>
      <c r="C1426" s="8">
        <v>680</v>
      </c>
      <c r="D1426" s="162" t="s">
        <v>7847</v>
      </c>
      <c r="E1426" s="162" t="s">
        <v>74</v>
      </c>
      <c r="F1426" s="162" t="s">
        <v>75</v>
      </c>
      <c r="G1426" s="162" t="s">
        <v>7903</v>
      </c>
      <c r="H1426" s="162"/>
      <c r="I1426" t="s">
        <v>3425</v>
      </c>
      <c r="J1426" s="147" t="s">
        <v>5857</v>
      </c>
      <c r="L1426" s="94" t="s">
        <v>7279</v>
      </c>
      <c r="M1426" t="s">
        <v>4327</v>
      </c>
      <c r="N1426" t="s">
        <v>4328</v>
      </c>
      <c r="P1426" s="19" t="s">
        <v>6790</v>
      </c>
      <c r="Q1426" s="19"/>
      <c r="R1426" s="147" t="s">
        <v>6769</v>
      </c>
      <c r="S1426" s="161">
        <v>0</v>
      </c>
      <c r="T1426" s="147" t="s">
        <v>7782</v>
      </c>
      <c r="U1426" s="147" t="s">
        <v>7784</v>
      </c>
      <c r="V1426" t="s">
        <v>235</v>
      </c>
      <c r="W1426" t="s">
        <v>6852</v>
      </c>
    </row>
    <row r="1427" spans="1:24" x14ac:dyDescent="0.25">
      <c r="A1427" t="s">
        <v>8147</v>
      </c>
      <c r="B1427" s="185">
        <v>12</v>
      </c>
      <c r="C1427" s="8">
        <v>681</v>
      </c>
      <c r="D1427" s="162" t="s">
        <v>7847</v>
      </c>
      <c r="E1427" s="162" t="s">
        <v>74</v>
      </c>
      <c r="F1427" s="162" t="s">
        <v>75</v>
      </c>
      <c r="G1427" s="162" t="s">
        <v>7903</v>
      </c>
      <c r="H1427" s="162"/>
      <c r="I1427" t="s">
        <v>3426</v>
      </c>
      <c r="J1427" s="147" t="s">
        <v>5859</v>
      </c>
      <c r="L1427" s="94" t="s">
        <v>7281</v>
      </c>
      <c r="M1427" t="s">
        <v>4329</v>
      </c>
      <c r="N1427" t="s">
        <v>4330</v>
      </c>
      <c r="P1427" s="19" t="s">
        <v>6790</v>
      </c>
      <c r="Q1427" s="19"/>
      <c r="R1427" s="147" t="s">
        <v>6769</v>
      </c>
      <c r="S1427" s="161">
        <v>0</v>
      </c>
      <c r="T1427" s="147" t="s">
        <v>7782</v>
      </c>
      <c r="U1427" s="147" t="s">
        <v>7784</v>
      </c>
      <c r="V1427" t="s">
        <v>235</v>
      </c>
      <c r="W1427" t="s">
        <v>6852</v>
      </c>
    </row>
    <row r="1428" spans="1:24" x14ac:dyDescent="0.25">
      <c r="A1428" t="s">
        <v>8147</v>
      </c>
      <c r="B1428" s="185">
        <v>13</v>
      </c>
      <c r="C1428" s="8">
        <v>682</v>
      </c>
      <c r="D1428" s="162" t="s">
        <v>7847</v>
      </c>
      <c r="E1428" s="162" t="s">
        <v>74</v>
      </c>
      <c r="F1428" s="162" t="s">
        <v>75</v>
      </c>
      <c r="G1428" s="162" t="s">
        <v>7903</v>
      </c>
      <c r="H1428" s="162"/>
      <c r="I1428" t="s">
        <v>3427</v>
      </c>
      <c r="J1428" s="147" t="s">
        <v>5861</v>
      </c>
      <c r="L1428" s="94" t="s">
        <v>7283</v>
      </c>
      <c r="M1428" t="s">
        <v>4331</v>
      </c>
      <c r="N1428" t="s">
        <v>4332</v>
      </c>
      <c r="P1428" s="19" t="s">
        <v>6790</v>
      </c>
      <c r="Q1428" s="19"/>
      <c r="R1428" s="147" t="s">
        <v>6769</v>
      </c>
      <c r="S1428" s="161">
        <v>0</v>
      </c>
      <c r="T1428" s="147" t="s">
        <v>7782</v>
      </c>
      <c r="U1428" s="147" t="s">
        <v>7784</v>
      </c>
      <c r="V1428" t="s">
        <v>235</v>
      </c>
      <c r="W1428" t="s">
        <v>6852</v>
      </c>
    </row>
    <row r="1429" spans="1:24" x14ac:dyDescent="0.25">
      <c r="A1429" t="s">
        <v>8147</v>
      </c>
      <c r="B1429" s="185">
        <v>14</v>
      </c>
      <c r="C1429" s="8">
        <v>683</v>
      </c>
      <c r="D1429" s="162" t="s">
        <v>7847</v>
      </c>
      <c r="E1429" s="162" t="s">
        <v>74</v>
      </c>
      <c r="F1429" s="162" t="s">
        <v>75</v>
      </c>
      <c r="G1429" s="162" t="s">
        <v>7903</v>
      </c>
      <c r="H1429" s="162"/>
      <c r="I1429" t="s">
        <v>3428</v>
      </c>
      <c r="J1429" s="147" t="s">
        <v>5867</v>
      </c>
      <c r="L1429" s="94" t="s">
        <v>7287</v>
      </c>
      <c r="M1429" t="s">
        <v>4333</v>
      </c>
      <c r="N1429" t="s">
        <v>4334</v>
      </c>
      <c r="P1429" s="19" t="s">
        <v>6790</v>
      </c>
      <c r="Q1429" s="19"/>
      <c r="R1429" s="147" t="s">
        <v>6769</v>
      </c>
      <c r="S1429" s="161">
        <v>0</v>
      </c>
      <c r="T1429" s="147" t="s">
        <v>7782</v>
      </c>
      <c r="U1429" s="147" t="s">
        <v>7784</v>
      </c>
      <c r="V1429" t="s">
        <v>235</v>
      </c>
      <c r="W1429" t="s">
        <v>6852</v>
      </c>
    </row>
    <row r="1430" spans="1:24" x14ac:dyDescent="0.25">
      <c r="A1430" t="s">
        <v>8147</v>
      </c>
      <c r="B1430" s="185">
        <v>15</v>
      </c>
      <c r="C1430" s="8">
        <v>684</v>
      </c>
      <c r="D1430" s="162" t="s">
        <v>7847</v>
      </c>
      <c r="E1430" s="162" t="s">
        <v>74</v>
      </c>
      <c r="F1430" s="162" t="s">
        <v>75</v>
      </c>
      <c r="G1430" s="162" t="s">
        <v>7903</v>
      </c>
      <c r="H1430" s="162"/>
      <c r="I1430" t="s">
        <v>3429</v>
      </c>
      <c r="J1430" s="147" t="s">
        <v>5868</v>
      </c>
      <c r="L1430" s="94" t="s">
        <v>7288</v>
      </c>
      <c r="M1430" t="s">
        <v>4335</v>
      </c>
      <c r="N1430" t="s">
        <v>4336</v>
      </c>
      <c r="P1430" s="19" t="s">
        <v>6790</v>
      </c>
      <c r="Q1430" s="19"/>
      <c r="R1430" s="147" t="s">
        <v>6769</v>
      </c>
      <c r="S1430" s="161">
        <v>0</v>
      </c>
      <c r="T1430" s="147" t="s">
        <v>7782</v>
      </c>
      <c r="U1430" s="147" t="s">
        <v>7784</v>
      </c>
      <c r="V1430" t="s">
        <v>235</v>
      </c>
      <c r="W1430" t="s">
        <v>6852</v>
      </c>
    </row>
    <row r="1431" spans="1:24" x14ac:dyDescent="0.25">
      <c r="A1431" t="s">
        <v>8147</v>
      </c>
      <c r="B1431" s="185">
        <v>16</v>
      </c>
      <c r="C1431" s="8">
        <v>685</v>
      </c>
      <c r="D1431" s="162" t="s">
        <v>7845</v>
      </c>
      <c r="E1431" s="162" t="s">
        <v>74</v>
      </c>
      <c r="F1431" s="162" t="s">
        <v>75</v>
      </c>
      <c r="G1431" s="162" t="s">
        <v>7903</v>
      </c>
      <c r="H1431" s="162"/>
      <c r="I1431" t="s">
        <v>3430</v>
      </c>
      <c r="J1431" t="s">
        <v>4338</v>
      </c>
      <c r="K1431" t="s">
        <v>7761</v>
      </c>
      <c r="L1431" s="94" t="s">
        <v>7294</v>
      </c>
      <c r="M1431" t="s">
        <v>4337</v>
      </c>
      <c r="N1431" t="s">
        <v>4338</v>
      </c>
      <c r="P1431" s="19" t="s">
        <v>6790</v>
      </c>
      <c r="Q1431" s="19"/>
      <c r="R1431" s="147" t="s">
        <v>6769</v>
      </c>
      <c r="S1431" s="161">
        <v>0</v>
      </c>
      <c r="T1431" s="147" t="s">
        <v>7779</v>
      </c>
      <c r="U1431" s="147" t="s">
        <v>7784</v>
      </c>
      <c r="V1431" t="s">
        <v>157</v>
      </c>
    </row>
    <row r="1432" spans="1:24" x14ac:dyDescent="0.25">
      <c r="A1432" t="s">
        <v>8147</v>
      </c>
      <c r="B1432" s="185">
        <v>17</v>
      </c>
      <c r="C1432" s="8">
        <v>686</v>
      </c>
      <c r="D1432" s="162" t="s">
        <v>7845</v>
      </c>
      <c r="E1432" s="162" t="s">
        <v>74</v>
      </c>
      <c r="F1432" s="162" t="s">
        <v>75</v>
      </c>
      <c r="G1432" s="162" t="s">
        <v>7903</v>
      </c>
      <c r="H1432" s="162"/>
      <c r="I1432" t="s">
        <v>3431</v>
      </c>
      <c r="J1432" t="s">
        <v>4340</v>
      </c>
      <c r="K1432" t="s">
        <v>7762</v>
      </c>
      <c r="L1432" s="94" t="s">
        <v>7296</v>
      </c>
      <c r="M1432" t="s">
        <v>4339</v>
      </c>
      <c r="N1432" t="s">
        <v>4340</v>
      </c>
      <c r="P1432" s="19" t="s">
        <v>6790</v>
      </c>
      <c r="Q1432" s="19"/>
      <c r="R1432" s="147" t="s">
        <v>6769</v>
      </c>
      <c r="S1432" s="161">
        <v>0</v>
      </c>
      <c r="T1432" s="147" t="s">
        <v>7779</v>
      </c>
      <c r="U1432" s="147" t="s">
        <v>7784</v>
      </c>
      <c r="V1432" t="s">
        <v>157</v>
      </c>
    </row>
    <row r="1433" spans="1:24" x14ac:dyDescent="0.25">
      <c r="A1433" t="s">
        <v>8147</v>
      </c>
      <c r="B1433" s="185">
        <v>18</v>
      </c>
      <c r="C1433" s="8">
        <v>687</v>
      </c>
      <c r="D1433" s="162" t="s">
        <v>7845</v>
      </c>
      <c r="E1433" s="162" t="s">
        <v>74</v>
      </c>
      <c r="F1433" s="162" t="s">
        <v>75</v>
      </c>
      <c r="G1433" s="162" t="s">
        <v>7903</v>
      </c>
      <c r="H1433" s="162"/>
      <c r="I1433" t="s">
        <v>3432</v>
      </c>
      <c r="J1433" t="s">
        <v>5874</v>
      </c>
      <c r="K1433" t="s">
        <v>7757</v>
      </c>
      <c r="L1433" s="94" t="s">
        <v>7299</v>
      </c>
      <c r="M1433" t="s">
        <v>4341</v>
      </c>
      <c r="N1433" t="s">
        <v>4342</v>
      </c>
      <c r="P1433" s="19" t="s">
        <v>6790</v>
      </c>
      <c r="Q1433" s="19"/>
      <c r="R1433" s="147" t="s">
        <v>6769</v>
      </c>
      <c r="S1433" s="161">
        <v>0</v>
      </c>
      <c r="T1433" s="147" t="s">
        <v>7779</v>
      </c>
      <c r="U1433" s="147" t="s">
        <v>7784</v>
      </c>
      <c r="V1433" t="s">
        <v>5662</v>
      </c>
    </row>
    <row r="1434" spans="1:24" x14ac:dyDescent="0.25">
      <c r="A1434" t="s">
        <v>8147</v>
      </c>
      <c r="B1434" s="185">
        <v>19</v>
      </c>
      <c r="C1434" s="8">
        <v>688</v>
      </c>
      <c r="D1434" s="162" t="s">
        <v>7847</v>
      </c>
      <c r="E1434" s="162" t="s">
        <v>74</v>
      </c>
      <c r="F1434" s="162" t="s">
        <v>75</v>
      </c>
      <c r="G1434" s="162" t="s">
        <v>7903</v>
      </c>
      <c r="H1434" s="162"/>
      <c r="I1434" t="s">
        <v>3433</v>
      </c>
      <c r="J1434" s="147" t="s">
        <v>5877</v>
      </c>
      <c r="M1434" t="s">
        <v>4343</v>
      </c>
      <c r="N1434" t="s">
        <v>4344</v>
      </c>
      <c r="P1434" s="19" t="s">
        <v>6790</v>
      </c>
      <c r="Q1434" s="19"/>
      <c r="R1434" s="147" t="s">
        <v>6769</v>
      </c>
      <c r="S1434" s="161">
        <v>0</v>
      </c>
      <c r="T1434" s="147" t="s">
        <v>7782</v>
      </c>
      <c r="U1434" s="147" t="s">
        <v>7784</v>
      </c>
      <c r="V1434" t="s">
        <v>165</v>
      </c>
      <c r="W1434" t="s">
        <v>6852</v>
      </c>
    </row>
    <row r="1435" spans="1:24" x14ac:dyDescent="0.25">
      <c r="A1435" t="s">
        <v>8147</v>
      </c>
      <c r="B1435" s="185">
        <v>20</v>
      </c>
      <c r="C1435" s="8">
        <v>690</v>
      </c>
      <c r="D1435" s="162" t="s">
        <v>7847</v>
      </c>
      <c r="E1435" s="162" t="s">
        <v>74</v>
      </c>
      <c r="F1435" s="162" t="s">
        <v>75</v>
      </c>
      <c r="G1435" s="162" t="s">
        <v>7903</v>
      </c>
      <c r="H1435" s="162"/>
      <c r="I1435" s="26" t="s">
        <v>3435</v>
      </c>
      <c r="J1435" t="s">
        <v>4348</v>
      </c>
      <c r="L1435" s="94" t="s">
        <v>7301</v>
      </c>
      <c r="M1435" t="s">
        <v>4347</v>
      </c>
      <c r="N1435" t="s">
        <v>4348</v>
      </c>
      <c r="P1435" s="19" t="s">
        <v>6790</v>
      </c>
      <c r="Q1435" s="19"/>
      <c r="R1435" t="s">
        <v>6769</v>
      </c>
      <c r="S1435" s="8">
        <v>0</v>
      </c>
      <c r="T1435" t="s">
        <v>7779</v>
      </c>
      <c r="U1435" t="s">
        <v>7784</v>
      </c>
      <c r="V1435" t="s">
        <v>100</v>
      </c>
    </row>
    <row r="1436" spans="1:24" x14ac:dyDescent="0.25">
      <c r="A1436" t="s">
        <v>8147</v>
      </c>
      <c r="B1436" s="185">
        <v>21</v>
      </c>
      <c r="C1436" s="8">
        <v>691</v>
      </c>
      <c r="D1436" s="162" t="s">
        <v>7847</v>
      </c>
      <c r="E1436" s="162" t="s">
        <v>74</v>
      </c>
      <c r="F1436" s="162" t="s">
        <v>75</v>
      </c>
      <c r="G1436" s="162" t="s">
        <v>7903</v>
      </c>
      <c r="H1436" s="162"/>
      <c r="I1436" t="s">
        <v>3436</v>
      </c>
      <c r="J1436" s="147" t="s">
        <v>5876</v>
      </c>
      <c r="M1436" t="s">
        <v>4349</v>
      </c>
      <c r="N1436" t="s">
        <v>4350</v>
      </c>
      <c r="P1436" s="19" t="s">
        <v>6790</v>
      </c>
      <c r="Q1436" s="19"/>
      <c r="R1436" t="s">
        <v>6769</v>
      </c>
      <c r="S1436" s="8">
        <v>0</v>
      </c>
      <c r="T1436" s="147" t="s">
        <v>7782</v>
      </c>
      <c r="U1436" s="147" t="s">
        <v>7784</v>
      </c>
      <c r="V1436" t="s">
        <v>5663</v>
      </c>
      <c r="W1436" t="s">
        <v>6852</v>
      </c>
    </row>
    <row r="1437" spans="1:24" x14ac:dyDescent="0.25">
      <c r="A1437" t="s">
        <v>8147</v>
      </c>
      <c r="B1437" s="185">
        <v>22</v>
      </c>
      <c r="C1437" s="8">
        <v>692</v>
      </c>
      <c r="D1437" t="str">
        <f>E1437&amp;"."&amp;F1437&amp;"."&amp;G1437&amp;"."&amp;H1437&amp;"."&amp;I1437</f>
        <v>WEATHER.WEATHER_STATION.WEATHER_GENER_PARMS..weather_gen_notes</v>
      </c>
      <c r="E1437" t="s">
        <v>74</v>
      </c>
      <c r="F1437" t="s">
        <v>75</v>
      </c>
      <c r="G1437" t="s">
        <v>7903</v>
      </c>
      <c r="I1437" t="s">
        <v>8003</v>
      </c>
      <c r="J1437" t="s">
        <v>1440</v>
      </c>
      <c r="K1437" s="250">
        <v>99</v>
      </c>
      <c r="L1437" s="250" t="s">
        <v>6</v>
      </c>
      <c r="M1437" t="s">
        <v>8004</v>
      </c>
      <c r="N1437" s="10" t="s">
        <v>8005</v>
      </c>
      <c r="R1437" t="s">
        <v>91</v>
      </c>
      <c r="S1437" s="8" t="s">
        <v>6</v>
      </c>
      <c r="T1437" t="s">
        <v>6</v>
      </c>
      <c r="U1437" t="s">
        <v>7784</v>
      </c>
      <c r="V1437" t="s">
        <v>91</v>
      </c>
    </row>
    <row r="1438" spans="1:24" x14ac:dyDescent="0.25">
      <c r="A1438" s="246"/>
      <c r="B1438" s="299">
        <v>-99</v>
      </c>
      <c r="C1438" s="241">
        <v>199</v>
      </c>
      <c r="D1438" s="242" t="s">
        <v>7833</v>
      </c>
      <c r="E1438" s="242" t="s">
        <v>44</v>
      </c>
      <c r="F1438" s="242" t="s">
        <v>54</v>
      </c>
      <c r="G1438" s="242" t="s">
        <v>2284</v>
      </c>
      <c r="H1438" s="242"/>
      <c r="I1438" s="243" t="s">
        <v>7932</v>
      </c>
      <c r="J1438" s="243" t="s">
        <v>1440</v>
      </c>
      <c r="K1438" s="247" t="s">
        <v>7527</v>
      </c>
      <c r="L1438" s="243" t="s">
        <v>1709</v>
      </c>
      <c r="M1438" s="243" t="s">
        <v>7933</v>
      </c>
      <c r="N1438" s="243"/>
      <c r="O1438" s="243"/>
      <c r="P1438" s="244" t="s">
        <v>6790</v>
      </c>
      <c r="Q1438" s="244"/>
      <c r="R1438" s="243" t="s">
        <v>91</v>
      </c>
      <c r="S1438" s="245">
        <v>0</v>
      </c>
      <c r="T1438" s="244" t="s">
        <v>7779</v>
      </c>
      <c r="U1438" s="244" t="s">
        <v>7784</v>
      </c>
      <c r="V1438" s="108" t="s">
        <v>91</v>
      </c>
      <c r="W1438" s="108"/>
      <c r="X1438" s="108"/>
    </row>
    <row r="1439" spans="1:24" x14ac:dyDescent="0.25">
      <c r="B1439" s="185">
        <v>-99</v>
      </c>
      <c r="C1439" s="8">
        <v>200</v>
      </c>
      <c r="D1439" s="162" t="s">
        <v>7834</v>
      </c>
      <c r="E1439" s="162" t="s">
        <v>44</v>
      </c>
      <c r="F1439" s="162" t="s">
        <v>54</v>
      </c>
      <c r="G1439" s="162" t="s">
        <v>2284</v>
      </c>
      <c r="H1439" s="162" t="s">
        <v>2288</v>
      </c>
      <c r="I1439" s="167" t="s">
        <v>120</v>
      </c>
      <c r="J1439" s="145" t="s">
        <v>1495</v>
      </c>
      <c r="K1439" s="145" t="s">
        <v>7528</v>
      </c>
      <c r="L1439" s="148" t="s">
        <v>6929</v>
      </c>
      <c r="M1439" s="20"/>
      <c r="N1439" s="20"/>
      <c r="O1439" s="19"/>
      <c r="P1439" s="19" t="s">
        <v>6790</v>
      </c>
      <c r="Q1439" s="19"/>
      <c r="R1439" s="145" t="s">
        <v>6770</v>
      </c>
      <c r="S1439" s="146" t="s">
        <v>7778</v>
      </c>
      <c r="T1439" s="19" t="s">
        <v>7780</v>
      </c>
      <c r="U1439" s="19" t="s">
        <v>7783</v>
      </c>
      <c r="V1439" t="s">
        <v>100</v>
      </c>
    </row>
    <row r="1440" spans="1:24" x14ac:dyDescent="0.25">
      <c r="B1440" s="185">
        <v>-99</v>
      </c>
      <c r="C1440" s="8">
        <v>201</v>
      </c>
      <c r="D1440" s="162" t="s">
        <v>7834</v>
      </c>
      <c r="E1440" s="162" t="s">
        <v>44</v>
      </c>
      <c r="F1440" s="162" t="s">
        <v>54</v>
      </c>
      <c r="G1440" s="162" t="s">
        <v>2284</v>
      </c>
      <c r="H1440" s="162" t="s">
        <v>2288</v>
      </c>
      <c r="I1440" s="19" t="s">
        <v>2137</v>
      </c>
      <c r="J1440" s="145" t="s">
        <v>1448</v>
      </c>
      <c r="K1440" s="19" t="s">
        <v>7540</v>
      </c>
      <c r="L1440" s="163" t="s">
        <v>1732</v>
      </c>
      <c r="M1440" s="19" t="s">
        <v>2562</v>
      </c>
      <c r="N1440" s="147" t="s">
        <v>2340</v>
      </c>
      <c r="O1440" s="19"/>
      <c r="P1440" s="19" t="s">
        <v>6790</v>
      </c>
      <c r="Q1440" s="19"/>
      <c r="R1440" s="147" t="s">
        <v>6769</v>
      </c>
      <c r="S1440" s="161" t="s">
        <v>7778</v>
      </c>
      <c r="T1440" s="147" t="s">
        <v>7779</v>
      </c>
      <c r="U1440" s="147" t="s">
        <v>7783</v>
      </c>
      <c r="V1440" t="s">
        <v>156</v>
      </c>
    </row>
    <row r="1441" spans="1:23" x14ac:dyDescent="0.25">
      <c r="B1441" s="185">
        <v>-99</v>
      </c>
      <c r="C1441" s="8">
        <v>202</v>
      </c>
      <c r="D1441" s="162" t="s">
        <v>7834</v>
      </c>
      <c r="E1441" s="162" t="s">
        <v>44</v>
      </c>
      <c r="F1441" s="162" t="s">
        <v>54</v>
      </c>
      <c r="G1441" s="162" t="s">
        <v>2284</v>
      </c>
      <c r="H1441" s="162" t="s">
        <v>2288</v>
      </c>
      <c r="I1441" s="19" t="s">
        <v>2138</v>
      </c>
      <c r="J1441" s="145" t="s">
        <v>1449</v>
      </c>
      <c r="K1441" s="19" t="s">
        <v>7541</v>
      </c>
      <c r="L1441" s="163" t="s">
        <v>1733</v>
      </c>
      <c r="M1441" s="19" t="s">
        <v>2563</v>
      </c>
      <c r="N1441" s="147" t="s">
        <v>2341</v>
      </c>
      <c r="O1441" s="19"/>
      <c r="P1441" s="19" t="s">
        <v>6790</v>
      </c>
      <c r="Q1441" s="19"/>
      <c r="R1441" s="147" t="s">
        <v>6769</v>
      </c>
      <c r="S1441" s="161" t="s">
        <v>7778</v>
      </c>
      <c r="T1441" s="147" t="s">
        <v>7779</v>
      </c>
      <c r="U1441" s="147" t="s">
        <v>7783</v>
      </c>
      <c r="V1441" t="s">
        <v>156</v>
      </c>
    </row>
    <row r="1442" spans="1:23" x14ac:dyDescent="0.25">
      <c r="B1442" s="185">
        <v>-99</v>
      </c>
      <c r="C1442" s="8">
        <v>217</v>
      </c>
      <c r="D1442" s="162"/>
      <c r="E1442" s="162"/>
      <c r="F1442" s="162"/>
      <c r="G1442" s="162"/>
      <c r="H1442" s="162"/>
      <c r="I1442" s="145" t="s">
        <v>7928</v>
      </c>
      <c r="J1442" s="145" t="s">
        <v>1440</v>
      </c>
      <c r="K1442" s="147" t="s">
        <v>7558</v>
      </c>
      <c r="L1442" s="145" t="s">
        <v>1709</v>
      </c>
      <c r="M1442" s="145" t="s">
        <v>7929</v>
      </c>
      <c r="N1442" s="145"/>
      <c r="O1442" s="145"/>
      <c r="P1442" s="19" t="s">
        <v>6790</v>
      </c>
      <c r="Q1442" s="19"/>
      <c r="R1442" s="145" t="s">
        <v>91</v>
      </c>
      <c r="S1442" s="146">
        <v>0</v>
      </c>
      <c r="T1442" s="19" t="s">
        <v>7779</v>
      </c>
      <c r="U1442" s="19" t="s">
        <v>7784</v>
      </c>
      <c r="V1442" t="s">
        <v>91</v>
      </c>
    </row>
    <row r="1443" spans="1:23" x14ac:dyDescent="0.25">
      <c r="A1443" s="164"/>
      <c r="B1443" s="289">
        <v>-99</v>
      </c>
      <c r="C1443" s="8">
        <v>219</v>
      </c>
      <c r="D1443" s="11" t="s">
        <v>7823</v>
      </c>
      <c r="E1443" s="11" t="s">
        <v>44</v>
      </c>
      <c r="F1443" s="11" t="s">
        <v>54</v>
      </c>
      <c r="G1443" s="11" t="s">
        <v>57</v>
      </c>
      <c r="H1443" s="11"/>
      <c r="I1443" s="19" t="s">
        <v>2153</v>
      </c>
      <c r="J1443" s="20" t="s">
        <v>2786</v>
      </c>
      <c r="K1443" s="19" t="s">
        <v>7422</v>
      </c>
      <c r="L1443" s="148" t="s">
        <v>7048</v>
      </c>
      <c r="M1443" s="19" t="s">
        <v>2578</v>
      </c>
      <c r="N1443" s="147" t="s">
        <v>2356</v>
      </c>
      <c r="O1443" s="19"/>
      <c r="P1443" s="19" t="s">
        <v>6790</v>
      </c>
      <c r="Q1443" s="19"/>
      <c r="R1443" s="147" t="s">
        <v>153</v>
      </c>
      <c r="S1443" s="161" t="s">
        <v>7778</v>
      </c>
      <c r="T1443" s="147" t="s">
        <v>7779</v>
      </c>
      <c r="U1443" s="147" t="s">
        <v>7783</v>
      </c>
      <c r="V1443" t="s">
        <v>153</v>
      </c>
    </row>
    <row r="1444" spans="1:23" x14ac:dyDescent="0.25">
      <c r="A1444" s="164"/>
      <c r="B1444" s="289">
        <v>-99</v>
      </c>
      <c r="C1444" s="8">
        <v>235</v>
      </c>
      <c r="D1444" s="11" t="s">
        <v>7823</v>
      </c>
      <c r="E1444" s="11" t="s">
        <v>44</v>
      </c>
      <c r="F1444" s="11" t="s">
        <v>54</v>
      </c>
      <c r="G1444" s="11" t="s">
        <v>57</v>
      </c>
      <c r="H1444" s="11"/>
      <c r="I1444" s="147" t="s">
        <v>5970</v>
      </c>
      <c r="K1444" s="147"/>
      <c r="M1444" s="147" t="s">
        <v>6042</v>
      </c>
      <c r="N1444" s="147" t="s">
        <v>6043</v>
      </c>
      <c r="P1444" s="147" t="s">
        <v>6790</v>
      </c>
      <c r="Q1444" s="147"/>
      <c r="R1444" s="147" t="s">
        <v>6769</v>
      </c>
      <c r="S1444" s="161"/>
      <c r="T1444" s="147"/>
      <c r="U1444" s="147"/>
      <c r="V1444" s="174" t="s">
        <v>3302</v>
      </c>
      <c r="W1444" s="164"/>
    </row>
    <row r="1445" spans="1:23" x14ac:dyDescent="0.25">
      <c r="A1445" s="164"/>
      <c r="B1445" s="289">
        <v>-99</v>
      </c>
      <c r="C1445" s="8">
        <v>236</v>
      </c>
      <c r="D1445" s="11" t="s">
        <v>7823</v>
      </c>
      <c r="E1445" s="11" t="s">
        <v>44</v>
      </c>
      <c r="F1445" s="11" t="s">
        <v>54</v>
      </c>
      <c r="G1445" s="11" t="s">
        <v>57</v>
      </c>
      <c r="H1445" s="11"/>
      <c r="I1445" s="147" t="s">
        <v>5971</v>
      </c>
      <c r="K1445" s="147"/>
      <c r="M1445" s="147" t="s">
        <v>6044</v>
      </c>
      <c r="N1445" s="147" t="s">
        <v>6045</v>
      </c>
      <c r="P1445" s="147" t="s">
        <v>6790</v>
      </c>
      <c r="Q1445" s="147"/>
      <c r="R1445" s="147" t="s">
        <v>6770</v>
      </c>
      <c r="S1445" s="161"/>
      <c r="T1445" s="147"/>
      <c r="U1445" s="147"/>
      <c r="V1445" s="174" t="s">
        <v>2494</v>
      </c>
      <c r="W1445" s="164"/>
    </row>
    <row r="1446" spans="1:23" x14ac:dyDescent="0.25">
      <c r="A1446" s="164"/>
      <c r="B1446" s="289">
        <v>-99</v>
      </c>
      <c r="C1446" s="8">
        <v>247</v>
      </c>
      <c r="D1446" s="11" t="s">
        <v>7822</v>
      </c>
      <c r="E1446" s="11" t="s">
        <v>44</v>
      </c>
      <c r="F1446" s="11" t="s">
        <v>54</v>
      </c>
      <c r="G1446" s="11" t="s">
        <v>57</v>
      </c>
      <c r="H1446" s="11" t="s">
        <v>59</v>
      </c>
      <c r="I1446" s="145" t="s">
        <v>121</v>
      </c>
      <c r="J1446" s="19" t="s">
        <v>1495</v>
      </c>
      <c r="K1446" s="19" t="s">
        <v>7381</v>
      </c>
      <c r="L1446" s="145" t="s">
        <v>6929</v>
      </c>
      <c r="M1446" s="145" t="s">
        <v>328</v>
      </c>
      <c r="N1446" s="145" t="s">
        <v>390</v>
      </c>
      <c r="O1446" s="145" t="s">
        <v>1891</v>
      </c>
      <c r="P1446" s="19" t="s">
        <v>6790</v>
      </c>
      <c r="Q1446" s="19"/>
      <c r="R1446" t="s">
        <v>6770</v>
      </c>
      <c r="S1446" s="8" t="s">
        <v>7778</v>
      </c>
      <c r="T1446" t="s">
        <v>7780</v>
      </c>
      <c r="U1446" t="s">
        <v>7783</v>
      </c>
      <c r="V1446" t="s">
        <v>100</v>
      </c>
    </row>
    <row r="1447" spans="1:23" x14ac:dyDescent="0.25">
      <c r="A1447" s="164"/>
      <c r="B1447" s="289">
        <v>-99</v>
      </c>
      <c r="C1447" s="8">
        <v>248</v>
      </c>
      <c r="D1447" s="11" t="s">
        <v>7822</v>
      </c>
      <c r="E1447" s="11" t="s">
        <v>44</v>
      </c>
      <c r="F1447" s="11" t="s">
        <v>54</v>
      </c>
      <c r="G1447" s="11" t="s">
        <v>57</v>
      </c>
      <c r="H1447" s="11" t="s">
        <v>59</v>
      </c>
      <c r="I1447" s="145" t="s">
        <v>159</v>
      </c>
      <c r="J1447" s="19" t="s">
        <v>1434</v>
      </c>
      <c r="K1447" s="19" t="s">
        <v>7429</v>
      </c>
      <c r="L1447" s="148" t="s">
        <v>1732</v>
      </c>
      <c r="M1447" s="145" t="s">
        <v>391</v>
      </c>
      <c r="N1447" s="145" t="s">
        <v>392</v>
      </c>
      <c r="O1447" s="148" t="s">
        <v>1892</v>
      </c>
      <c r="P1447" s="19" t="s">
        <v>6790</v>
      </c>
      <c r="Q1447" s="19"/>
      <c r="R1447" s="147" t="s">
        <v>6769</v>
      </c>
      <c r="S1447" s="161" t="s">
        <v>7778</v>
      </c>
      <c r="T1447" s="147" t="s">
        <v>7779</v>
      </c>
      <c r="U1447" s="147" t="s">
        <v>7783</v>
      </c>
      <c r="V1447" t="s">
        <v>156</v>
      </c>
    </row>
    <row r="1448" spans="1:23" x14ac:dyDescent="0.25">
      <c r="A1448" s="164"/>
      <c r="B1448" s="289">
        <v>-99</v>
      </c>
      <c r="C1448" s="8">
        <v>249</v>
      </c>
      <c r="D1448" s="11" t="s">
        <v>7822</v>
      </c>
      <c r="E1448" s="11" t="s">
        <v>44</v>
      </c>
      <c r="F1448" s="11" t="s">
        <v>54</v>
      </c>
      <c r="G1448" s="11" t="s">
        <v>57</v>
      </c>
      <c r="H1448" s="11" t="s">
        <v>59</v>
      </c>
      <c r="I1448" s="145" t="s">
        <v>160</v>
      </c>
      <c r="J1448" s="19" t="s">
        <v>1435</v>
      </c>
      <c r="K1448" s="19" t="s">
        <v>7430</v>
      </c>
      <c r="L1448" s="148" t="s">
        <v>1733</v>
      </c>
      <c r="M1448" s="145" t="s">
        <v>393</v>
      </c>
      <c r="N1448" s="145" t="s">
        <v>394</v>
      </c>
      <c r="O1448" s="148" t="s">
        <v>1893</v>
      </c>
      <c r="P1448" s="19" t="s">
        <v>6790</v>
      </c>
      <c r="Q1448" s="19"/>
      <c r="R1448" s="147" t="s">
        <v>6769</v>
      </c>
      <c r="S1448" s="161" t="s">
        <v>7778</v>
      </c>
      <c r="T1448" s="147" t="s">
        <v>7779</v>
      </c>
      <c r="U1448" s="147" t="s">
        <v>7783</v>
      </c>
      <c r="V1448" t="s">
        <v>156</v>
      </c>
    </row>
    <row r="1449" spans="1:23" x14ac:dyDescent="0.25">
      <c r="A1449" s="164"/>
      <c r="B1449" s="289">
        <v>-99</v>
      </c>
      <c r="C1449" s="8">
        <v>258</v>
      </c>
      <c r="D1449" s="11" t="s">
        <v>7822</v>
      </c>
      <c r="E1449" s="11" t="s">
        <v>44</v>
      </c>
      <c r="F1449" s="11" t="s">
        <v>54</v>
      </c>
      <c r="G1449" s="11" t="s">
        <v>57</v>
      </c>
      <c r="H1449" s="11" t="s">
        <v>59</v>
      </c>
      <c r="I1449" s="145" t="s">
        <v>7924</v>
      </c>
      <c r="J1449" s="145" t="s">
        <v>1440</v>
      </c>
      <c r="K1449" s="147" t="s">
        <v>7428</v>
      </c>
      <c r="L1449" s="145" t="s">
        <v>1709</v>
      </c>
      <c r="M1449" s="145" t="s">
        <v>7925</v>
      </c>
      <c r="N1449" s="145" t="s">
        <v>8134</v>
      </c>
      <c r="O1449" s="145"/>
      <c r="P1449" s="19" t="s">
        <v>6790</v>
      </c>
      <c r="Q1449" s="19"/>
      <c r="R1449" s="145" t="s">
        <v>91</v>
      </c>
      <c r="S1449" s="146">
        <v>0</v>
      </c>
      <c r="T1449" s="19" t="s">
        <v>7779</v>
      </c>
      <c r="U1449" s="19" t="s">
        <v>7784</v>
      </c>
      <c r="V1449" t="s">
        <v>91</v>
      </c>
    </row>
    <row r="1450" spans="1:23" x14ac:dyDescent="0.25">
      <c r="A1450" s="164"/>
      <c r="B1450" s="289">
        <v>-99</v>
      </c>
      <c r="C1450" s="8">
        <v>480</v>
      </c>
      <c r="D1450" s="11" t="s">
        <v>7832</v>
      </c>
      <c r="E1450" s="11" t="s">
        <v>44</v>
      </c>
      <c r="F1450" s="11" t="s">
        <v>54</v>
      </c>
      <c r="G1450" s="11" t="s">
        <v>6107</v>
      </c>
      <c r="H1450" s="11"/>
      <c r="I1450" s="147" t="s">
        <v>6001</v>
      </c>
      <c r="K1450" s="147"/>
      <c r="M1450" s="147" t="s">
        <v>348</v>
      </c>
      <c r="N1450" s="147" t="s">
        <v>348</v>
      </c>
      <c r="P1450" s="147" t="s">
        <v>6790</v>
      </c>
      <c r="Q1450" s="147"/>
      <c r="R1450" s="145" t="s">
        <v>6770</v>
      </c>
      <c r="S1450" s="8" t="s">
        <v>7778</v>
      </c>
      <c r="T1450" t="s">
        <v>7780</v>
      </c>
      <c r="U1450" t="s">
        <v>7783</v>
      </c>
      <c r="V1450" s="174" t="s">
        <v>100</v>
      </c>
      <c r="W1450" s="164"/>
    </row>
    <row r="1451" spans="1:23" x14ac:dyDescent="0.25">
      <c r="A1451" s="164"/>
      <c r="B1451" s="289">
        <v>-99</v>
      </c>
      <c r="C1451" s="8">
        <v>481</v>
      </c>
      <c r="D1451" s="11" t="s">
        <v>7832</v>
      </c>
      <c r="E1451" s="11" t="s">
        <v>44</v>
      </c>
      <c r="F1451" s="11" t="s">
        <v>54</v>
      </c>
      <c r="G1451" s="11" t="s">
        <v>6107</v>
      </c>
      <c r="H1451" s="11"/>
      <c r="I1451" s="147" t="s">
        <v>5999</v>
      </c>
      <c r="K1451" s="147"/>
      <c r="M1451" s="147" t="s">
        <v>6105</v>
      </c>
      <c r="N1451" s="147" t="s">
        <v>6106</v>
      </c>
      <c r="P1451" s="147" t="s">
        <v>6790</v>
      </c>
      <c r="Q1451" s="147"/>
      <c r="R1451" s="147" t="s">
        <v>153</v>
      </c>
      <c r="S1451" s="161">
        <v>2</v>
      </c>
      <c r="T1451" s="19" t="s">
        <v>7779</v>
      </c>
      <c r="U1451" s="19" t="s">
        <v>7784</v>
      </c>
      <c r="V1451" t="s">
        <v>153</v>
      </c>
      <c r="W1451" s="164"/>
    </row>
    <row r="1452" spans="1:23" x14ac:dyDescent="0.25">
      <c r="A1452" s="164"/>
      <c r="B1452" s="289">
        <v>-99</v>
      </c>
      <c r="C1452" s="8">
        <v>482</v>
      </c>
      <c r="D1452" s="11" t="s">
        <v>7832</v>
      </c>
      <c r="E1452" s="11" t="s">
        <v>44</v>
      </c>
      <c r="F1452" s="11" t="s">
        <v>54</v>
      </c>
      <c r="G1452" s="11" t="s">
        <v>6107</v>
      </c>
      <c r="H1452" s="11"/>
      <c r="I1452" s="147" t="s">
        <v>6000</v>
      </c>
      <c r="K1452" s="147"/>
      <c r="M1452" s="147" t="s">
        <v>6108</v>
      </c>
      <c r="N1452" s="147" t="s">
        <v>6109</v>
      </c>
      <c r="P1452" s="147" t="s">
        <v>6790</v>
      </c>
      <c r="Q1452" s="147"/>
      <c r="R1452" s="147" t="s">
        <v>153</v>
      </c>
      <c r="S1452" s="161">
        <v>0</v>
      </c>
      <c r="T1452" s="19" t="s">
        <v>7779</v>
      </c>
      <c r="U1452" s="19" t="s">
        <v>7784</v>
      </c>
      <c r="V1452" t="s">
        <v>153</v>
      </c>
      <c r="W1452" s="164"/>
    </row>
    <row r="1453" spans="1:23" x14ac:dyDescent="0.25">
      <c r="A1453" s="147"/>
      <c r="B1453" s="296">
        <v>-99</v>
      </c>
      <c r="C1453" s="8">
        <v>483</v>
      </c>
      <c r="D1453" s="11" t="s">
        <v>7832</v>
      </c>
      <c r="E1453" s="11" t="s">
        <v>44</v>
      </c>
      <c r="F1453" s="11" t="s">
        <v>54</v>
      </c>
      <c r="G1453" s="11" t="s">
        <v>6107</v>
      </c>
      <c r="H1453" s="11"/>
      <c r="I1453" s="147" t="s">
        <v>6002</v>
      </c>
      <c r="K1453" s="147"/>
      <c r="M1453" s="147" t="s">
        <v>6110</v>
      </c>
      <c r="N1453" s="147" t="s">
        <v>6111</v>
      </c>
      <c r="P1453" s="147" t="s">
        <v>6790</v>
      </c>
      <c r="Q1453" s="147"/>
      <c r="R1453" s="147" t="s">
        <v>91</v>
      </c>
      <c r="S1453" s="161">
        <v>0</v>
      </c>
      <c r="T1453" s="19" t="s">
        <v>7779</v>
      </c>
      <c r="U1453" s="19" t="s">
        <v>7784</v>
      </c>
      <c r="V1453" s="174" t="s">
        <v>91</v>
      </c>
      <c r="W1453" s="164"/>
    </row>
    <row r="1454" spans="1:23" x14ac:dyDescent="0.25">
      <c r="A1454" s="164"/>
      <c r="B1454" s="289">
        <v>-99</v>
      </c>
      <c r="C1454" s="8">
        <v>484</v>
      </c>
      <c r="D1454" s="11" t="s">
        <v>7832</v>
      </c>
      <c r="E1454" s="11" t="s">
        <v>44</v>
      </c>
      <c r="F1454" s="11" t="s">
        <v>54</v>
      </c>
      <c r="G1454" s="11" t="s">
        <v>6107</v>
      </c>
      <c r="H1454" s="11"/>
      <c r="I1454" s="147" t="s">
        <v>6003</v>
      </c>
      <c r="K1454" s="147"/>
      <c r="M1454" s="147" t="s">
        <v>6112</v>
      </c>
      <c r="N1454" s="147" t="s">
        <v>6113</v>
      </c>
      <c r="P1454" s="147" t="s">
        <v>6790</v>
      </c>
      <c r="Q1454" s="147"/>
      <c r="R1454" s="147" t="s">
        <v>6769</v>
      </c>
      <c r="S1454" s="161">
        <v>0</v>
      </c>
      <c r="T1454" s="147"/>
      <c r="U1454" s="147"/>
      <c r="V1454" s="174" t="s">
        <v>3302</v>
      </c>
      <c r="W1454" s="164"/>
    </row>
    <row r="1455" spans="1:23" x14ac:dyDescent="0.25">
      <c r="A1455" s="164"/>
      <c r="B1455" s="289">
        <v>-99</v>
      </c>
      <c r="C1455" s="8">
        <v>485</v>
      </c>
      <c r="D1455" s="11" t="s">
        <v>7832</v>
      </c>
      <c r="E1455" s="11" t="s">
        <v>44</v>
      </c>
      <c r="F1455" s="11" t="s">
        <v>54</v>
      </c>
      <c r="G1455" s="11" t="s">
        <v>6107</v>
      </c>
      <c r="H1455" s="11"/>
      <c r="I1455" s="147" t="s">
        <v>6004</v>
      </c>
      <c r="K1455" s="147"/>
      <c r="M1455" s="147" t="s">
        <v>6114</v>
      </c>
      <c r="N1455" s="147" t="s">
        <v>6115</v>
      </c>
      <c r="P1455" s="147" t="s">
        <v>6790</v>
      </c>
      <c r="Q1455" s="147"/>
      <c r="R1455" s="147" t="s">
        <v>6770</v>
      </c>
      <c r="S1455" s="161">
        <v>0</v>
      </c>
      <c r="T1455" s="147"/>
      <c r="U1455" s="147"/>
      <c r="V1455" s="174" t="s">
        <v>2494</v>
      </c>
      <c r="W1455" s="164"/>
    </row>
    <row r="1456" spans="1:23" x14ac:dyDescent="0.25">
      <c r="B1456" s="185">
        <v>-99</v>
      </c>
      <c r="C1456" s="8">
        <v>486</v>
      </c>
      <c r="D1456" s="11" t="s">
        <v>7832</v>
      </c>
      <c r="E1456" s="11" t="s">
        <v>44</v>
      </c>
      <c r="F1456" s="11" t="s">
        <v>54</v>
      </c>
      <c r="G1456" s="11" t="s">
        <v>6107</v>
      </c>
      <c r="H1456" s="11"/>
      <c r="I1456" t="s">
        <v>8092</v>
      </c>
      <c r="K1456">
        <v>99</v>
      </c>
      <c r="L1456" t="s">
        <v>6</v>
      </c>
      <c r="M1456" t="s">
        <v>8093</v>
      </c>
      <c r="N1456" t="s">
        <v>8094</v>
      </c>
      <c r="P1456" s="147" t="s">
        <v>6790</v>
      </c>
      <c r="R1456" t="s">
        <v>91</v>
      </c>
      <c r="S1456" s="8">
        <v>0</v>
      </c>
      <c r="T1456" t="s">
        <v>7779</v>
      </c>
      <c r="U1456" t="s">
        <v>7784</v>
      </c>
      <c r="V1456" t="s">
        <v>91</v>
      </c>
    </row>
    <row r="1457" spans="2:22" x14ac:dyDescent="0.25">
      <c r="B1457" s="185">
        <v>-99</v>
      </c>
      <c r="C1457" s="8">
        <v>527</v>
      </c>
      <c r="D1457" s="162" t="s">
        <v>7843</v>
      </c>
      <c r="E1457" s="162" t="s">
        <v>68</v>
      </c>
      <c r="F1457" s="162" t="s">
        <v>69</v>
      </c>
      <c r="G1457" s="162" t="s">
        <v>71</v>
      </c>
      <c r="H1457" s="162"/>
      <c r="I1457" s="145" t="s">
        <v>7946</v>
      </c>
      <c r="J1457" s="145" t="s">
        <v>1493</v>
      </c>
      <c r="K1457" t="s">
        <v>7572</v>
      </c>
      <c r="L1457" s="148" t="s">
        <v>6974</v>
      </c>
      <c r="M1457" s="145" t="s">
        <v>492</v>
      </c>
      <c r="N1457" s="145" t="s">
        <v>493</v>
      </c>
      <c r="O1457" s="148" t="s">
        <v>1935</v>
      </c>
      <c r="P1457" s="19" t="s">
        <v>6790</v>
      </c>
      <c r="Q1457" s="19"/>
      <c r="R1457" s="145" t="s">
        <v>91</v>
      </c>
      <c r="S1457" s="146" t="s">
        <v>7778</v>
      </c>
      <c r="T1457" s="19" t="s">
        <v>7780</v>
      </c>
      <c r="U1457" s="19" t="s">
        <v>7783</v>
      </c>
      <c r="V1457" t="s">
        <v>91</v>
      </c>
    </row>
    <row r="1458" spans="2:22" x14ac:dyDescent="0.25">
      <c r="B1458" s="185">
        <v>-99</v>
      </c>
      <c r="C1458" s="8">
        <v>551</v>
      </c>
      <c r="D1458" s="162" t="s">
        <v>7842</v>
      </c>
      <c r="E1458" s="162" t="s">
        <v>68</v>
      </c>
      <c r="F1458" s="162" t="s">
        <v>69</v>
      </c>
      <c r="G1458" s="162" t="s">
        <v>71</v>
      </c>
      <c r="H1458" s="162" t="s">
        <v>72</v>
      </c>
      <c r="I1458" t="s">
        <v>8522</v>
      </c>
      <c r="J1458" s="26" t="s">
        <v>5765</v>
      </c>
      <c r="K1458" t="s">
        <v>7574</v>
      </c>
      <c r="L1458" s="148" t="s">
        <v>7161</v>
      </c>
      <c r="M1458" s="147" t="s">
        <v>2524</v>
      </c>
      <c r="N1458" s="147" t="s">
        <v>4157</v>
      </c>
      <c r="P1458" s="19" t="s">
        <v>6790</v>
      </c>
      <c r="Q1458" s="19"/>
      <c r="R1458" t="s">
        <v>6770</v>
      </c>
      <c r="S1458" s="8" t="s">
        <v>7778</v>
      </c>
      <c r="T1458" t="s">
        <v>7780</v>
      </c>
      <c r="U1458" t="s">
        <v>7783</v>
      </c>
      <c r="V1458" t="s">
        <v>100</v>
      </c>
    </row>
    <row r="1459" spans="2:22" x14ac:dyDescent="0.25">
      <c r="B1459" s="185">
        <v>-99</v>
      </c>
      <c r="C1459" s="8">
        <v>552</v>
      </c>
      <c r="D1459" s="162" t="s">
        <v>7842</v>
      </c>
      <c r="E1459" s="162" t="s">
        <v>68</v>
      </c>
      <c r="F1459" s="162" t="s">
        <v>69</v>
      </c>
      <c r="G1459" s="162" t="s">
        <v>71</v>
      </c>
      <c r="H1459" s="162" t="s">
        <v>72</v>
      </c>
      <c r="I1459" s="145" t="s">
        <v>7946</v>
      </c>
      <c r="J1459" s="145" t="s">
        <v>1493</v>
      </c>
      <c r="K1459" t="s">
        <v>7572</v>
      </c>
      <c r="L1459" s="148" t="s">
        <v>6974</v>
      </c>
      <c r="M1459" s="145" t="s">
        <v>492</v>
      </c>
      <c r="N1459" s="145" t="s">
        <v>493</v>
      </c>
      <c r="O1459" s="148" t="s">
        <v>1935</v>
      </c>
      <c r="P1459" s="19" t="s">
        <v>6790</v>
      </c>
      <c r="Q1459" s="19"/>
      <c r="R1459" s="145" t="s">
        <v>91</v>
      </c>
      <c r="S1459" s="146" t="s">
        <v>7778</v>
      </c>
      <c r="T1459" s="19" t="s">
        <v>7780</v>
      </c>
      <c r="U1459" s="19" t="s">
        <v>7783</v>
      </c>
      <c r="V1459" t="s">
        <v>91</v>
      </c>
    </row>
    <row r="1460" spans="2:22" x14ac:dyDescent="0.25">
      <c r="B1460" s="185">
        <v>-99</v>
      </c>
      <c r="C1460" s="8">
        <v>553</v>
      </c>
      <c r="D1460" s="162" t="s">
        <v>7842</v>
      </c>
      <c r="E1460" s="162" t="s">
        <v>68</v>
      </c>
      <c r="F1460" s="162" t="s">
        <v>69</v>
      </c>
      <c r="G1460" s="162" t="s">
        <v>71</v>
      </c>
      <c r="H1460" s="162" t="s">
        <v>72</v>
      </c>
      <c r="I1460" t="s">
        <v>8521</v>
      </c>
      <c r="J1460" s="26" t="s">
        <v>5764</v>
      </c>
      <c r="K1460" t="s">
        <v>7573</v>
      </c>
      <c r="L1460" s="148" t="s">
        <v>7139</v>
      </c>
      <c r="M1460" s="147" t="s">
        <v>4117</v>
      </c>
      <c r="N1460" s="147" t="s">
        <v>4118</v>
      </c>
      <c r="P1460" s="19" t="s">
        <v>6790</v>
      </c>
      <c r="Q1460" s="19"/>
      <c r="R1460" t="s">
        <v>91</v>
      </c>
      <c r="S1460" s="8" t="s">
        <v>7778</v>
      </c>
      <c r="T1460" t="s">
        <v>7780</v>
      </c>
      <c r="U1460" t="s">
        <v>7783</v>
      </c>
      <c r="V1460" t="s">
        <v>91</v>
      </c>
    </row>
    <row r="1461" spans="2:22" x14ac:dyDescent="0.25">
      <c r="B1461" s="185">
        <v>-99</v>
      </c>
      <c r="C1461" s="8">
        <v>554</v>
      </c>
      <c r="D1461" s="162" t="s">
        <v>7842</v>
      </c>
      <c r="E1461" s="162" t="s">
        <v>68</v>
      </c>
      <c r="F1461" s="162" t="s">
        <v>69</v>
      </c>
      <c r="G1461" s="162" t="s">
        <v>71</v>
      </c>
      <c r="H1461" s="162" t="s">
        <v>72</v>
      </c>
      <c r="I1461" s="145" t="s">
        <v>223</v>
      </c>
      <c r="J1461" s="145" t="s">
        <v>5778</v>
      </c>
      <c r="K1461" s="19" t="s">
        <v>7580</v>
      </c>
      <c r="L1461" s="148" t="s">
        <v>1732</v>
      </c>
      <c r="M1461" s="145" t="s">
        <v>528</v>
      </c>
      <c r="N1461" s="145" t="s">
        <v>392</v>
      </c>
      <c r="O1461" s="148" t="s">
        <v>1892</v>
      </c>
      <c r="P1461" s="19" t="s">
        <v>6790</v>
      </c>
      <c r="Q1461" s="19"/>
      <c r="R1461" s="147" t="s">
        <v>6769</v>
      </c>
      <c r="S1461" s="161" t="s">
        <v>7778</v>
      </c>
      <c r="T1461" s="147" t="s">
        <v>7779</v>
      </c>
      <c r="U1461" s="147" t="s">
        <v>7783</v>
      </c>
      <c r="V1461" t="s">
        <v>156</v>
      </c>
    </row>
    <row r="1462" spans="2:22" x14ac:dyDescent="0.25">
      <c r="B1462" s="185">
        <v>-99</v>
      </c>
      <c r="C1462" s="8">
        <v>555</v>
      </c>
      <c r="D1462" s="162" t="s">
        <v>7842</v>
      </c>
      <c r="E1462" s="162" t="s">
        <v>68</v>
      </c>
      <c r="F1462" s="162" t="s">
        <v>69</v>
      </c>
      <c r="G1462" s="162" t="s">
        <v>71</v>
      </c>
      <c r="H1462" s="162" t="s">
        <v>72</v>
      </c>
      <c r="I1462" s="145" t="s">
        <v>224</v>
      </c>
      <c r="J1462" s="145" t="s">
        <v>5779</v>
      </c>
      <c r="K1462" s="19" t="s">
        <v>7581</v>
      </c>
      <c r="L1462" s="148" t="s">
        <v>1733</v>
      </c>
      <c r="M1462" s="145" t="s">
        <v>529</v>
      </c>
      <c r="N1462" s="145" t="s">
        <v>394</v>
      </c>
      <c r="O1462" s="148" t="s">
        <v>1893</v>
      </c>
      <c r="P1462" s="19" t="s">
        <v>6790</v>
      </c>
      <c r="Q1462" s="19"/>
      <c r="R1462" s="147" t="s">
        <v>6769</v>
      </c>
      <c r="S1462" s="161" t="s">
        <v>7778</v>
      </c>
      <c r="T1462" s="147" t="s">
        <v>7779</v>
      </c>
      <c r="U1462" s="147" t="s">
        <v>7783</v>
      </c>
      <c r="V1462" t="s">
        <v>156</v>
      </c>
    </row>
    <row r="1463" spans="2:22" x14ac:dyDescent="0.25">
      <c r="B1463" s="185">
        <v>-99</v>
      </c>
      <c r="C1463" s="8">
        <v>730</v>
      </c>
      <c r="D1463" s="11" t="s">
        <v>7851</v>
      </c>
      <c r="E1463" s="11" t="s">
        <v>44</v>
      </c>
      <c r="F1463" s="11" t="s">
        <v>80</v>
      </c>
      <c r="G1463" s="11" t="s">
        <v>81</v>
      </c>
      <c r="H1463" s="11"/>
      <c r="I1463" t="s">
        <v>8009</v>
      </c>
      <c r="J1463" s="147" t="s">
        <v>6824</v>
      </c>
      <c r="K1463" s="147"/>
      <c r="L1463" s="145" t="s">
        <v>1755</v>
      </c>
      <c r="M1463" s="145" t="s">
        <v>465</v>
      </c>
      <c r="N1463" s="145" t="s">
        <v>466</v>
      </c>
      <c r="O1463" s="145" t="s">
        <v>1929</v>
      </c>
      <c r="P1463" s="19" t="s">
        <v>6790</v>
      </c>
      <c r="Q1463" s="19"/>
      <c r="R1463" t="s">
        <v>6770</v>
      </c>
      <c r="S1463" s="8" t="s">
        <v>7778</v>
      </c>
      <c r="T1463" t="s">
        <v>7780</v>
      </c>
      <c r="U1463" t="s">
        <v>7783</v>
      </c>
      <c r="V1463" t="s">
        <v>100</v>
      </c>
    </row>
    <row r="1464" spans="2:22" x14ac:dyDescent="0.25">
      <c r="B1464" s="185">
        <v>-99</v>
      </c>
      <c r="C1464" s="8">
        <v>734</v>
      </c>
      <c r="D1464" s="11" t="s">
        <v>7851</v>
      </c>
      <c r="E1464" s="11" t="s">
        <v>44</v>
      </c>
      <c r="F1464" s="11" t="s">
        <v>80</v>
      </c>
      <c r="G1464" s="11" t="s">
        <v>81</v>
      </c>
      <c r="H1464" s="11"/>
      <c r="I1464" t="s">
        <v>2086</v>
      </c>
      <c r="J1464" t="s">
        <v>2291</v>
      </c>
      <c r="M1464" s="147" t="s">
        <v>2510</v>
      </c>
      <c r="N1464" s="147" t="s">
        <v>2291</v>
      </c>
      <c r="P1464" t="s">
        <v>6790</v>
      </c>
      <c r="R1464" t="s">
        <v>6770</v>
      </c>
      <c r="S1464" s="8">
        <v>0</v>
      </c>
      <c r="T1464" t="s">
        <v>7779</v>
      </c>
      <c r="V1464" t="s">
        <v>100</v>
      </c>
    </row>
    <row r="1465" spans="2:22" x14ac:dyDescent="0.25">
      <c r="B1465" s="185">
        <v>-99</v>
      </c>
      <c r="C1465" s="8">
        <v>735</v>
      </c>
      <c r="D1465" s="11" t="s">
        <v>7851</v>
      </c>
      <c r="E1465" s="11" t="s">
        <v>44</v>
      </c>
      <c r="F1465" s="11" t="s">
        <v>80</v>
      </c>
      <c r="G1465" s="11" t="s">
        <v>81</v>
      </c>
      <c r="H1465" s="11"/>
      <c r="I1465" t="s">
        <v>2087</v>
      </c>
      <c r="J1465" s="147" t="s">
        <v>4404</v>
      </c>
      <c r="M1465" s="147" t="s">
        <v>2511</v>
      </c>
      <c r="N1465" s="147" t="s">
        <v>4404</v>
      </c>
      <c r="P1465" t="s">
        <v>6790</v>
      </c>
      <c r="R1465" t="s">
        <v>6770</v>
      </c>
      <c r="S1465" s="8">
        <v>0</v>
      </c>
      <c r="T1465" t="s">
        <v>7779</v>
      </c>
      <c r="V1465" t="s">
        <v>100</v>
      </c>
    </row>
    <row r="1466" spans="2:22" x14ac:dyDescent="0.25">
      <c r="B1466" s="185">
        <v>-99</v>
      </c>
      <c r="C1466" s="8">
        <v>736</v>
      </c>
      <c r="D1466" s="11" t="s">
        <v>7851</v>
      </c>
      <c r="E1466" s="11" t="s">
        <v>44</v>
      </c>
      <c r="F1466" s="11" t="s">
        <v>80</v>
      </c>
      <c r="G1466" s="11" t="s">
        <v>81</v>
      </c>
      <c r="H1466" s="11"/>
      <c r="I1466" t="s">
        <v>2088</v>
      </c>
      <c r="J1466" s="147" t="s">
        <v>2293</v>
      </c>
      <c r="M1466" s="147" t="s">
        <v>610</v>
      </c>
      <c r="N1466" s="147" t="s">
        <v>2293</v>
      </c>
      <c r="P1466" t="s">
        <v>6790</v>
      </c>
      <c r="R1466" t="s">
        <v>6770</v>
      </c>
      <c r="S1466" s="8">
        <v>0</v>
      </c>
      <c r="T1466" t="s">
        <v>7779</v>
      </c>
      <c r="V1466" t="s">
        <v>100</v>
      </c>
    </row>
    <row r="1467" spans="2:22" x14ac:dyDescent="0.25">
      <c r="B1467" s="185">
        <v>-99</v>
      </c>
      <c r="C1467" s="8">
        <v>914</v>
      </c>
      <c r="D1467" s="11" t="s">
        <v>7856</v>
      </c>
      <c r="E1467" s="11" t="s">
        <v>44</v>
      </c>
      <c r="F1467" s="11" t="s">
        <v>80</v>
      </c>
      <c r="G1467" s="11" t="s">
        <v>83</v>
      </c>
      <c r="H1467" s="11" t="s">
        <v>7888</v>
      </c>
      <c r="I1467" t="s">
        <v>3635</v>
      </c>
      <c r="J1467" t="s">
        <v>6352</v>
      </c>
      <c r="M1467" s="147" t="s">
        <v>4742</v>
      </c>
      <c r="N1467" s="147" t="s">
        <v>4743</v>
      </c>
      <c r="P1467" t="s">
        <v>6790</v>
      </c>
      <c r="R1467" s="147" t="s">
        <v>6769</v>
      </c>
      <c r="S1467" s="161">
        <v>0</v>
      </c>
      <c r="T1467" s="147" t="s">
        <v>7779</v>
      </c>
      <c r="U1467" s="147" t="s">
        <v>7784</v>
      </c>
      <c r="V1467" t="s">
        <v>262</v>
      </c>
    </row>
    <row r="1468" spans="2:22" x14ac:dyDescent="0.25">
      <c r="B1468" s="185">
        <v>-99</v>
      </c>
      <c r="C1468" s="8">
        <v>915</v>
      </c>
      <c r="D1468" s="11" t="s">
        <v>7856</v>
      </c>
      <c r="E1468" s="11" t="s">
        <v>44</v>
      </c>
      <c r="F1468" s="11" t="s">
        <v>80</v>
      </c>
      <c r="G1468" s="11" t="s">
        <v>83</v>
      </c>
      <c r="H1468" s="11" t="s">
        <v>7888</v>
      </c>
      <c r="I1468" t="s">
        <v>3636</v>
      </c>
      <c r="J1468" t="s">
        <v>6350</v>
      </c>
      <c r="M1468" s="147" t="s">
        <v>4744</v>
      </c>
      <c r="N1468" s="147" t="s">
        <v>4745</v>
      </c>
      <c r="P1468" t="s">
        <v>6790</v>
      </c>
      <c r="R1468" s="147" t="s">
        <v>6769</v>
      </c>
      <c r="S1468" s="161">
        <v>0</v>
      </c>
      <c r="T1468" s="147" t="s">
        <v>7779</v>
      </c>
      <c r="U1468" s="147" t="s">
        <v>7784</v>
      </c>
      <c r="V1468" t="s">
        <v>262</v>
      </c>
    </row>
    <row r="1469" spans="2:22" x14ac:dyDescent="0.25">
      <c r="B1469" s="185">
        <v>-99</v>
      </c>
      <c r="C1469" s="8">
        <v>916</v>
      </c>
      <c r="D1469" s="11" t="s">
        <v>7856</v>
      </c>
      <c r="E1469" s="11" t="s">
        <v>44</v>
      </c>
      <c r="F1469" s="11" t="s">
        <v>80</v>
      </c>
      <c r="G1469" s="11" t="s">
        <v>83</v>
      </c>
      <c r="H1469" s="11" t="s">
        <v>7888</v>
      </c>
      <c r="I1469" t="s">
        <v>3637</v>
      </c>
      <c r="J1469" s="147" t="s">
        <v>6348</v>
      </c>
      <c r="M1469" s="147" t="s">
        <v>4746</v>
      </c>
      <c r="N1469" s="147" t="s">
        <v>4747</v>
      </c>
      <c r="P1469" t="s">
        <v>6790</v>
      </c>
      <c r="R1469" s="147" t="s">
        <v>6769</v>
      </c>
      <c r="S1469" s="161">
        <v>0</v>
      </c>
      <c r="T1469" s="147" t="s">
        <v>7779</v>
      </c>
      <c r="U1469" s="147" t="s">
        <v>7784</v>
      </c>
      <c r="V1469" t="s">
        <v>262</v>
      </c>
    </row>
    <row r="1470" spans="2:22" x14ac:dyDescent="0.25">
      <c r="B1470" s="185">
        <v>-99</v>
      </c>
      <c r="C1470" s="8">
        <v>917</v>
      </c>
      <c r="D1470" s="11" t="s">
        <v>7856</v>
      </c>
      <c r="E1470" s="11" t="s">
        <v>44</v>
      </c>
      <c r="F1470" s="11" t="s">
        <v>80</v>
      </c>
      <c r="G1470" s="11" t="s">
        <v>83</v>
      </c>
      <c r="H1470" s="11" t="s">
        <v>7888</v>
      </c>
      <c r="I1470" t="s">
        <v>3638</v>
      </c>
      <c r="J1470" s="147" t="s">
        <v>6231</v>
      </c>
      <c r="M1470" s="147" t="s">
        <v>4748</v>
      </c>
      <c r="N1470" s="147" t="s">
        <v>4749</v>
      </c>
      <c r="P1470" t="s">
        <v>6790</v>
      </c>
      <c r="R1470" s="147" t="s">
        <v>6769</v>
      </c>
      <c r="S1470" s="161">
        <v>0</v>
      </c>
      <c r="T1470" s="147" t="s">
        <v>7779</v>
      </c>
      <c r="U1470" s="147" t="s">
        <v>7784</v>
      </c>
      <c r="V1470" t="s">
        <v>262</v>
      </c>
    </row>
    <row r="1471" spans="2:22" x14ac:dyDescent="0.25">
      <c r="B1471" s="185">
        <v>-99</v>
      </c>
      <c r="C1471" s="8">
        <v>918</v>
      </c>
      <c r="D1471" s="11" t="s">
        <v>7856</v>
      </c>
      <c r="E1471" s="11" t="s">
        <v>44</v>
      </c>
      <c r="F1471" s="11" t="s">
        <v>80</v>
      </c>
      <c r="G1471" s="11" t="s">
        <v>83</v>
      </c>
      <c r="H1471" s="11" t="s">
        <v>7888</v>
      </c>
      <c r="I1471" t="s">
        <v>3639</v>
      </c>
      <c r="J1471" t="s">
        <v>6349</v>
      </c>
      <c r="M1471" s="147" t="s">
        <v>4750</v>
      </c>
      <c r="N1471" s="147" t="s">
        <v>4751</v>
      </c>
      <c r="P1471" t="s">
        <v>6790</v>
      </c>
      <c r="R1471" s="147" t="s">
        <v>6769</v>
      </c>
      <c r="S1471" s="161">
        <v>0</v>
      </c>
      <c r="T1471" s="147" t="s">
        <v>7779</v>
      </c>
      <c r="U1471" s="147" t="s">
        <v>7784</v>
      </c>
      <c r="V1471" t="s">
        <v>262</v>
      </c>
    </row>
    <row r="1472" spans="2:22" x14ac:dyDescent="0.25">
      <c r="B1472" s="185">
        <v>-99</v>
      </c>
      <c r="C1472" s="8">
        <v>919</v>
      </c>
      <c r="D1472" s="11" t="s">
        <v>7856</v>
      </c>
      <c r="E1472" s="11" t="s">
        <v>44</v>
      </c>
      <c r="F1472" s="11" t="s">
        <v>80</v>
      </c>
      <c r="G1472" s="11" t="s">
        <v>83</v>
      </c>
      <c r="H1472" s="11" t="s">
        <v>7888</v>
      </c>
      <c r="I1472" t="s">
        <v>3640</v>
      </c>
      <c r="J1472" t="s">
        <v>6351</v>
      </c>
      <c r="M1472" s="147" t="s">
        <v>4752</v>
      </c>
      <c r="N1472" s="147" t="s">
        <v>4753</v>
      </c>
      <c r="P1472" t="s">
        <v>6790</v>
      </c>
      <c r="R1472" s="147" t="s">
        <v>6769</v>
      </c>
      <c r="S1472" s="161">
        <v>0</v>
      </c>
      <c r="T1472" s="147" t="s">
        <v>7779</v>
      </c>
      <c r="U1472" s="147" t="s">
        <v>7784</v>
      </c>
      <c r="V1472" t="s">
        <v>262</v>
      </c>
    </row>
    <row r="1473" spans="2:22" x14ac:dyDescent="0.25">
      <c r="B1473" s="185">
        <v>-99</v>
      </c>
      <c r="C1473" s="8">
        <v>920</v>
      </c>
      <c r="D1473" s="11" t="s">
        <v>7856</v>
      </c>
      <c r="E1473" s="11" t="s">
        <v>44</v>
      </c>
      <c r="F1473" s="11" t="s">
        <v>80</v>
      </c>
      <c r="G1473" s="11" t="s">
        <v>83</v>
      </c>
      <c r="H1473" s="11" t="s">
        <v>7888</v>
      </c>
      <c r="I1473" t="s">
        <v>3641</v>
      </c>
      <c r="J1473" t="s">
        <v>6353</v>
      </c>
      <c r="M1473" s="147" t="s">
        <v>4754</v>
      </c>
      <c r="N1473" s="147" t="s">
        <v>4755</v>
      </c>
      <c r="P1473" t="s">
        <v>6790</v>
      </c>
      <c r="R1473" s="147" t="s">
        <v>6769</v>
      </c>
      <c r="S1473" s="161">
        <v>0</v>
      </c>
      <c r="T1473" s="147" t="s">
        <v>7779</v>
      </c>
      <c r="U1473" s="147" t="s">
        <v>7784</v>
      </c>
      <c r="V1473" t="s">
        <v>5679</v>
      </c>
    </row>
    <row r="1474" spans="2:22" x14ac:dyDescent="0.25">
      <c r="B1474" s="185">
        <v>-99</v>
      </c>
      <c r="C1474" s="8">
        <v>930</v>
      </c>
      <c r="D1474" s="11" t="s">
        <v>6124</v>
      </c>
      <c r="E1474" s="11" t="s">
        <v>6124</v>
      </c>
      <c r="F1474" s="11"/>
      <c r="G1474" s="11" t="s">
        <v>88</v>
      </c>
      <c r="H1474" s="11"/>
      <c r="I1474" t="s">
        <v>6123</v>
      </c>
      <c r="J1474" s="156" t="s">
        <v>6125</v>
      </c>
      <c r="K1474" s="147"/>
      <c r="L1474" s="164"/>
      <c r="M1474" s="147" t="s">
        <v>6124</v>
      </c>
      <c r="N1474" s="147" t="s">
        <v>6125</v>
      </c>
      <c r="P1474" s="147" t="s">
        <v>6790</v>
      </c>
      <c r="Q1474" s="147"/>
      <c r="R1474" s="147" t="s">
        <v>6770</v>
      </c>
      <c r="S1474" s="161"/>
      <c r="T1474" s="147"/>
      <c r="U1474" s="147"/>
      <c r="V1474" s="173" t="s">
        <v>6773</v>
      </c>
    </row>
    <row r="1475" spans="2:22" x14ac:dyDescent="0.25">
      <c r="B1475" s="185">
        <v>-99</v>
      </c>
      <c r="C1475" s="8">
        <v>931</v>
      </c>
      <c r="D1475" s="11" t="s">
        <v>6127</v>
      </c>
      <c r="E1475" s="11" t="s">
        <v>6127</v>
      </c>
      <c r="F1475" s="11"/>
      <c r="G1475" s="11" t="s">
        <v>88</v>
      </c>
      <c r="H1475" s="11"/>
      <c r="I1475" t="s">
        <v>6126</v>
      </c>
      <c r="J1475" s="156" t="s">
        <v>6128</v>
      </c>
      <c r="K1475" s="147"/>
      <c r="L1475" s="164"/>
      <c r="M1475" s="147" t="s">
        <v>6127</v>
      </c>
      <c r="N1475" s="147" t="s">
        <v>6128</v>
      </c>
      <c r="P1475" s="147" t="s">
        <v>6790</v>
      </c>
      <c r="Q1475" s="147"/>
      <c r="R1475" s="147" t="s">
        <v>6770</v>
      </c>
      <c r="S1475" s="161"/>
      <c r="T1475" s="147"/>
      <c r="U1475" s="147"/>
      <c r="V1475" s="173" t="s">
        <v>6773</v>
      </c>
    </row>
    <row r="1476" spans="2:22" x14ac:dyDescent="0.25">
      <c r="B1476" s="185">
        <v>-99</v>
      </c>
      <c r="C1476" s="8">
        <v>1335</v>
      </c>
      <c r="D1476" s="11" t="s">
        <v>7863</v>
      </c>
      <c r="E1476" s="11" t="s">
        <v>44</v>
      </c>
      <c r="F1476" s="11" t="s">
        <v>80</v>
      </c>
      <c r="G1476" s="11" t="s">
        <v>88</v>
      </c>
      <c r="H1476" s="11" t="s">
        <v>54</v>
      </c>
      <c r="I1476" t="s">
        <v>4031</v>
      </c>
      <c r="J1476" s="147" t="s">
        <v>6399</v>
      </c>
      <c r="M1476" s="147" t="s">
        <v>5535</v>
      </c>
      <c r="N1476" s="147" t="s">
        <v>5536</v>
      </c>
      <c r="P1476" s="19" t="s">
        <v>6790</v>
      </c>
      <c r="Q1476" s="19"/>
      <c r="R1476" s="147" t="s">
        <v>6769</v>
      </c>
      <c r="S1476" s="161">
        <v>0</v>
      </c>
      <c r="T1476" s="147" t="s">
        <v>7779</v>
      </c>
      <c r="U1476" s="147" t="s">
        <v>7784</v>
      </c>
      <c r="V1476" t="s">
        <v>195</v>
      </c>
    </row>
    <row r="1477" spans="2:22" x14ac:dyDescent="0.25">
      <c r="B1477" s="185">
        <v>-99</v>
      </c>
      <c r="C1477" s="8">
        <v>1336</v>
      </c>
      <c r="D1477" s="11" t="s">
        <v>7863</v>
      </c>
      <c r="E1477" s="11" t="s">
        <v>44</v>
      </c>
      <c r="F1477" s="11" t="s">
        <v>80</v>
      </c>
      <c r="G1477" s="11" t="s">
        <v>88</v>
      </c>
      <c r="H1477" s="11" t="s">
        <v>54</v>
      </c>
      <c r="I1477" t="s">
        <v>4032</v>
      </c>
      <c r="J1477" s="147" t="s">
        <v>6395</v>
      </c>
      <c r="M1477" s="147" t="s">
        <v>5537</v>
      </c>
      <c r="N1477" s="147" t="s">
        <v>5538</v>
      </c>
      <c r="P1477" s="19" t="s">
        <v>6790</v>
      </c>
      <c r="Q1477" s="19"/>
      <c r="R1477" s="147" t="s">
        <v>6769</v>
      </c>
      <c r="S1477" s="161">
        <v>0</v>
      </c>
      <c r="T1477" s="147" t="s">
        <v>7779</v>
      </c>
      <c r="U1477" s="147" t="s">
        <v>7784</v>
      </c>
      <c r="V1477" t="s">
        <v>262</v>
      </c>
    </row>
    <row r="1478" spans="2:22" x14ac:dyDescent="0.25">
      <c r="B1478" s="185">
        <v>-99</v>
      </c>
      <c r="C1478" s="8">
        <v>1337</v>
      </c>
      <c r="D1478" s="11" t="s">
        <v>7863</v>
      </c>
      <c r="E1478" s="11" t="s">
        <v>44</v>
      </c>
      <c r="F1478" s="11" t="s">
        <v>80</v>
      </c>
      <c r="G1478" s="11" t="s">
        <v>88</v>
      </c>
      <c r="H1478" s="11" t="s">
        <v>54</v>
      </c>
      <c r="I1478" t="s">
        <v>4033</v>
      </c>
      <c r="J1478" s="147" t="s">
        <v>6398</v>
      </c>
      <c r="M1478" s="147" t="s">
        <v>5539</v>
      </c>
      <c r="N1478" s="147" t="s">
        <v>5540</v>
      </c>
      <c r="P1478" s="19" t="s">
        <v>6790</v>
      </c>
      <c r="Q1478" s="19"/>
      <c r="R1478" s="147" t="s">
        <v>6769</v>
      </c>
      <c r="S1478" s="161">
        <v>0</v>
      </c>
      <c r="T1478" s="147" t="s">
        <v>7779</v>
      </c>
      <c r="U1478" s="147" t="s">
        <v>7784</v>
      </c>
      <c r="V1478" t="s">
        <v>262</v>
      </c>
    </row>
    <row r="1479" spans="2:22" x14ac:dyDescent="0.25">
      <c r="B1479" s="185">
        <v>-99</v>
      </c>
      <c r="C1479" s="8">
        <v>1338</v>
      </c>
      <c r="D1479" s="11" t="s">
        <v>7863</v>
      </c>
      <c r="E1479" s="11" t="s">
        <v>44</v>
      </c>
      <c r="F1479" s="11" t="s">
        <v>80</v>
      </c>
      <c r="G1479" s="11" t="s">
        <v>88</v>
      </c>
      <c r="H1479" s="11" t="s">
        <v>54</v>
      </c>
      <c r="I1479" t="s">
        <v>4034</v>
      </c>
      <c r="J1479" s="147" t="s">
        <v>6402</v>
      </c>
      <c r="M1479" s="147" t="s">
        <v>5541</v>
      </c>
      <c r="N1479" s="147" t="s">
        <v>5542</v>
      </c>
      <c r="P1479" s="19" t="s">
        <v>6790</v>
      </c>
      <c r="Q1479" s="19"/>
      <c r="R1479" s="147" t="s">
        <v>6769</v>
      </c>
      <c r="S1479" s="161">
        <v>0</v>
      </c>
      <c r="T1479" s="147" t="s">
        <v>7779</v>
      </c>
      <c r="U1479" s="147" t="s">
        <v>7784</v>
      </c>
      <c r="V1479" t="s">
        <v>262</v>
      </c>
    </row>
    <row r="1480" spans="2:22" x14ac:dyDescent="0.25">
      <c r="B1480" s="185">
        <v>-99</v>
      </c>
      <c r="C1480" s="8">
        <v>1339</v>
      </c>
      <c r="D1480" s="11" t="s">
        <v>7863</v>
      </c>
      <c r="E1480" s="11" t="s">
        <v>44</v>
      </c>
      <c r="F1480" s="11" t="s">
        <v>80</v>
      </c>
      <c r="G1480" s="11" t="s">
        <v>88</v>
      </c>
      <c r="H1480" s="11" t="s">
        <v>54</v>
      </c>
      <c r="I1480" t="s">
        <v>4035</v>
      </c>
      <c r="J1480" s="147" t="s">
        <v>6400</v>
      </c>
      <c r="M1480" s="147" t="s">
        <v>5543</v>
      </c>
      <c r="N1480" s="147" t="s">
        <v>5544</v>
      </c>
      <c r="P1480" s="19" t="s">
        <v>6790</v>
      </c>
      <c r="Q1480" s="19"/>
      <c r="R1480" s="147" t="s">
        <v>6769</v>
      </c>
      <c r="S1480" s="161">
        <v>0</v>
      </c>
      <c r="T1480" s="147" t="s">
        <v>7779</v>
      </c>
      <c r="U1480" s="147" t="s">
        <v>7784</v>
      </c>
      <c r="V1480" t="s">
        <v>262</v>
      </c>
    </row>
    <row r="1481" spans="2:22" x14ac:dyDescent="0.25">
      <c r="B1481" s="185">
        <v>-99</v>
      </c>
      <c r="C1481" s="8">
        <v>1340</v>
      </c>
      <c r="D1481" s="11" t="s">
        <v>7863</v>
      </c>
      <c r="E1481" s="11" t="s">
        <v>44</v>
      </c>
      <c r="F1481" s="11" t="s">
        <v>80</v>
      </c>
      <c r="G1481" s="11" t="s">
        <v>88</v>
      </c>
      <c r="H1481" s="11" t="s">
        <v>54</v>
      </c>
      <c r="I1481" t="s">
        <v>4036</v>
      </c>
      <c r="J1481" s="147" t="s">
        <v>6401</v>
      </c>
      <c r="M1481" s="147" t="s">
        <v>5545</v>
      </c>
      <c r="N1481" s="147" t="s">
        <v>5546</v>
      </c>
      <c r="P1481" s="19" t="s">
        <v>6790</v>
      </c>
      <c r="Q1481" s="19"/>
      <c r="R1481" s="147" t="s">
        <v>6769</v>
      </c>
      <c r="S1481" s="161">
        <v>0</v>
      </c>
      <c r="T1481" s="147" t="s">
        <v>7779</v>
      </c>
      <c r="U1481" s="147" t="s">
        <v>7784</v>
      </c>
      <c r="V1481" t="s">
        <v>262</v>
      </c>
    </row>
    <row r="1482" spans="2:22" x14ac:dyDescent="0.25">
      <c r="B1482" s="185">
        <v>-99</v>
      </c>
      <c r="C1482" s="8">
        <v>1341</v>
      </c>
      <c r="D1482" s="11" t="s">
        <v>7863</v>
      </c>
      <c r="E1482" s="11" t="s">
        <v>44</v>
      </c>
      <c r="F1482" s="11" t="s">
        <v>80</v>
      </c>
      <c r="G1482" s="11" t="s">
        <v>88</v>
      </c>
      <c r="H1482" s="11" t="s">
        <v>54</v>
      </c>
      <c r="I1482" t="s">
        <v>4037</v>
      </c>
      <c r="J1482" s="147" t="s">
        <v>6394</v>
      </c>
      <c r="M1482" s="147" t="s">
        <v>5547</v>
      </c>
      <c r="N1482" s="147" t="s">
        <v>5548</v>
      </c>
      <c r="P1482" s="19" t="s">
        <v>6790</v>
      </c>
      <c r="Q1482" s="19"/>
      <c r="R1482" s="147" t="s">
        <v>6769</v>
      </c>
      <c r="S1482" s="161">
        <v>0</v>
      </c>
      <c r="T1482" s="147" t="s">
        <v>7779</v>
      </c>
      <c r="U1482" s="147" t="s">
        <v>7784</v>
      </c>
      <c r="V1482" t="s">
        <v>165</v>
      </c>
    </row>
    <row r="1483" spans="2:22" x14ac:dyDescent="0.25">
      <c r="B1483" s="185">
        <v>-99</v>
      </c>
      <c r="C1483" s="8">
        <v>1342</v>
      </c>
      <c r="D1483" s="11" t="s">
        <v>7863</v>
      </c>
      <c r="E1483" s="11" t="s">
        <v>44</v>
      </c>
      <c r="F1483" s="11" t="s">
        <v>80</v>
      </c>
      <c r="G1483" s="11" t="s">
        <v>88</v>
      </c>
      <c r="H1483" s="11" t="s">
        <v>54</v>
      </c>
      <c r="I1483" t="s">
        <v>4038</v>
      </c>
      <c r="J1483" s="147" t="s">
        <v>6393</v>
      </c>
      <c r="M1483" s="147" t="s">
        <v>5549</v>
      </c>
      <c r="N1483" s="147" t="s">
        <v>5550</v>
      </c>
      <c r="P1483" s="19" t="s">
        <v>6790</v>
      </c>
      <c r="Q1483" s="19"/>
      <c r="R1483" s="147" t="s">
        <v>6769</v>
      </c>
      <c r="S1483" s="161">
        <v>0</v>
      </c>
      <c r="T1483" s="147" t="s">
        <v>7779</v>
      </c>
      <c r="U1483" s="147" t="s">
        <v>7784</v>
      </c>
      <c r="V1483" t="s">
        <v>5665</v>
      </c>
    </row>
    <row r="1484" spans="2:22" x14ac:dyDescent="0.25">
      <c r="B1484" s="185">
        <v>-99</v>
      </c>
      <c r="C1484" s="8">
        <v>1343</v>
      </c>
      <c r="D1484" s="11" t="s">
        <v>7863</v>
      </c>
      <c r="E1484" s="11" t="s">
        <v>44</v>
      </c>
      <c r="F1484" s="11" t="s">
        <v>80</v>
      </c>
      <c r="G1484" s="11" t="s">
        <v>88</v>
      </c>
      <c r="H1484" s="11" t="s">
        <v>54</v>
      </c>
      <c r="I1484" t="s">
        <v>4039</v>
      </c>
      <c r="J1484" s="147" t="s">
        <v>6396</v>
      </c>
      <c r="M1484" s="147" t="s">
        <v>5551</v>
      </c>
      <c r="N1484" s="147" t="s">
        <v>5552</v>
      </c>
      <c r="P1484" s="19" t="s">
        <v>6790</v>
      </c>
      <c r="Q1484" s="19"/>
      <c r="R1484" t="s">
        <v>6770</v>
      </c>
      <c r="S1484" s="8">
        <v>0</v>
      </c>
      <c r="T1484" t="s">
        <v>7779</v>
      </c>
      <c r="U1484" t="s">
        <v>7784</v>
      </c>
      <c r="V1484" t="s">
        <v>100</v>
      </c>
    </row>
    <row r="1485" spans="2:22" x14ac:dyDescent="0.25">
      <c r="B1485" s="185">
        <v>-99</v>
      </c>
      <c r="C1485" s="8">
        <v>1344</v>
      </c>
      <c r="D1485" s="11" t="s">
        <v>7863</v>
      </c>
      <c r="E1485" s="11" t="s">
        <v>44</v>
      </c>
      <c r="F1485" s="11" t="s">
        <v>80</v>
      </c>
      <c r="G1485" s="11" t="s">
        <v>88</v>
      </c>
      <c r="H1485" s="11" t="s">
        <v>54</v>
      </c>
      <c r="I1485" t="s">
        <v>4040</v>
      </c>
      <c r="J1485" s="147" t="s">
        <v>6397</v>
      </c>
      <c r="M1485" s="147" t="s">
        <v>5553</v>
      </c>
      <c r="N1485" s="147" t="s">
        <v>5554</v>
      </c>
      <c r="P1485" s="19" t="s">
        <v>6790</v>
      </c>
      <c r="Q1485" s="19"/>
      <c r="R1485" t="s">
        <v>6770</v>
      </c>
      <c r="S1485" s="8">
        <v>0</v>
      </c>
      <c r="T1485" t="s">
        <v>7779</v>
      </c>
      <c r="U1485" t="s">
        <v>7784</v>
      </c>
      <c r="V1485" t="s">
        <v>100</v>
      </c>
    </row>
    <row r="1486" spans="2:22" x14ac:dyDescent="0.25">
      <c r="B1486" s="185">
        <v>1</v>
      </c>
      <c r="C1486" s="8">
        <v>90</v>
      </c>
      <c r="D1486" s="11" t="s">
        <v>7880</v>
      </c>
      <c r="E1486" s="11" t="s">
        <v>7890</v>
      </c>
      <c r="F1486" s="11" t="s">
        <v>45</v>
      </c>
      <c r="G1486" s="11" t="s">
        <v>46</v>
      </c>
      <c r="H1486" s="11"/>
      <c r="I1486" t="s">
        <v>3184</v>
      </c>
      <c r="J1486" s="147"/>
      <c r="M1486" t="s">
        <v>3184</v>
      </c>
      <c r="N1486" t="s">
        <v>3258</v>
      </c>
      <c r="P1486" s="19" t="s">
        <v>6790</v>
      </c>
      <c r="Q1486" s="19"/>
      <c r="R1486" t="s">
        <v>91</v>
      </c>
      <c r="S1486" s="8">
        <v>0</v>
      </c>
      <c r="T1486" t="s">
        <v>7779</v>
      </c>
      <c r="U1486" t="s">
        <v>7784</v>
      </c>
      <c r="V1486" t="s">
        <v>91</v>
      </c>
    </row>
    <row r="1487" spans="2:22" x14ac:dyDescent="0.25">
      <c r="B1487" s="185">
        <v>2</v>
      </c>
      <c r="C1487" s="8">
        <v>69</v>
      </c>
      <c r="D1487" t="str">
        <f>E1487&amp;"."&amp;F1487&amp;"."&amp;G1487&amp;"."&amp;H1487&amp;"."&amp;I1487</f>
        <v>EXPERIMENT.METADATA.RATINGS..experiment_rating</v>
      </c>
      <c r="E1487" t="s">
        <v>44</v>
      </c>
      <c r="F1487" t="s">
        <v>45</v>
      </c>
      <c r="G1487" t="s">
        <v>7968</v>
      </c>
      <c r="H1487" t="s">
        <v>6</v>
      </c>
      <c r="I1487" t="s">
        <v>7969</v>
      </c>
      <c r="J1487" t="s">
        <v>8099</v>
      </c>
      <c r="K1487">
        <v>1</v>
      </c>
      <c r="L1487" t="s">
        <v>6</v>
      </c>
      <c r="M1487" t="s">
        <v>7970</v>
      </c>
      <c r="N1487" s="10" t="s">
        <v>7971</v>
      </c>
      <c r="P1487" s="147" t="s">
        <v>6790</v>
      </c>
      <c r="R1487" t="s">
        <v>91</v>
      </c>
      <c r="S1487" s="8">
        <v>0</v>
      </c>
      <c r="T1487" t="s">
        <v>7779</v>
      </c>
      <c r="U1487" t="s">
        <v>7784</v>
      </c>
      <c r="V1487" t="s">
        <v>91</v>
      </c>
    </row>
    <row r="1488" spans="2:22" x14ac:dyDescent="0.25">
      <c r="B1488" s="185">
        <v>2</v>
      </c>
      <c r="C1488" s="8">
        <v>81</v>
      </c>
      <c r="D1488" s="11" t="s">
        <v>7880</v>
      </c>
      <c r="E1488" s="11" t="s">
        <v>7890</v>
      </c>
      <c r="F1488" s="11" t="s">
        <v>45</v>
      </c>
      <c r="G1488" s="11" t="s">
        <v>46</v>
      </c>
      <c r="H1488" s="11"/>
      <c r="I1488" t="s">
        <v>3175</v>
      </c>
      <c r="J1488" s="147"/>
      <c r="M1488" t="s">
        <v>3281</v>
      </c>
      <c r="N1488" t="s">
        <v>3282</v>
      </c>
      <c r="P1488" s="19" t="s">
        <v>6790</v>
      </c>
      <c r="Q1488" s="19"/>
      <c r="R1488" t="s">
        <v>91</v>
      </c>
      <c r="S1488" s="8" t="s">
        <v>7778</v>
      </c>
      <c r="T1488" t="s">
        <v>7780</v>
      </c>
      <c r="U1488" t="s">
        <v>7783</v>
      </c>
      <c r="V1488" t="s">
        <v>91</v>
      </c>
    </row>
    <row r="1489" spans="1:24" x14ac:dyDescent="0.25">
      <c r="A1489" s="94"/>
      <c r="B1489" s="300">
        <v>3</v>
      </c>
      <c r="C1489" s="151">
        <v>0</v>
      </c>
      <c r="D1489" s="180"/>
      <c r="E1489" s="180"/>
      <c r="F1489" s="180"/>
      <c r="G1489" s="180"/>
      <c r="H1489" s="180"/>
      <c r="I1489" s="148" t="s">
        <v>134</v>
      </c>
      <c r="J1489" s="163" t="s">
        <v>8317</v>
      </c>
      <c r="K1489" s="163" t="s">
        <v>7005</v>
      </c>
      <c r="L1489" s="148" t="s">
        <v>7005</v>
      </c>
      <c r="M1489" s="148" t="s">
        <v>353</v>
      </c>
      <c r="N1489" s="148" t="s">
        <v>354</v>
      </c>
      <c r="O1489" s="148" t="s">
        <v>2033</v>
      </c>
      <c r="P1489" s="163" t="s">
        <v>6790</v>
      </c>
      <c r="Q1489" s="163"/>
      <c r="R1489" s="148" t="s">
        <v>91</v>
      </c>
      <c r="S1489" s="181">
        <v>1</v>
      </c>
      <c r="T1489" s="163" t="s">
        <v>7779</v>
      </c>
      <c r="U1489" s="163" t="s">
        <v>7784</v>
      </c>
      <c r="V1489" s="94" t="s">
        <v>92</v>
      </c>
      <c r="W1489" s="94"/>
      <c r="X1489" s="94"/>
    </row>
    <row r="1490" spans="1:24" x14ac:dyDescent="0.25">
      <c r="B1490" s="185">
        <v>3</v>
      </c>
      <c r="C1490" s="8">
        <v>70</v>
      </c>
      <c r="D1490" t="str">
        <f>E1490&amp;"."&amp;F1490&amp;"."&amp;G1490&amp;"."&amp;H1490&amp;"."&amp;I1490</f>
        <v>EXPERIMENT.METADATA.RATINGS..exper_rating_system</v>
      </c>
      <c r="E1490" t="s">
        <v>44</v>
      </c>
      <c r="F1490" t="s">
        <v>45</v>
      </c>
      <c r="G1490" t="s">
        <v>7968</v>
      </c>
      <c r="H1490" t="s">
        <v>6</v>
      </c>
      <c r="I1490" t="s">
        <v>7972</v>
      </c>
      <c r="J1490" t="s">
        <v>8100</v>
      </c>
      <c r="K1490">
        <v>2</v>
      </c>
      <c r="L1490" t="s">
        <v>6</v>
      </c>
      <c r="M1490" t="s">
        <v>7973</v>
      </c>
      <c r="N1490" s="10" t="s">
        <v>7974</v>
      </c>
      <c r="P1490" s="147" t="s">
        <v>6790</v>
      </c>
      <c r="R1490" t="s">
        <v>91</v>
      </c>
      <c r="S1490" s="8">
        <v>0</v>
      </c>
      <c r="T1490" t="s">
        <v>7779</v>
      </c>
      <c r="U1490" t="s">
        <v>7784</v>
      </c>
      <c r="V1490" t="s">
        <v>91</v>
      </c>
    </row>
    <row r="1491" spans="1:24" x14ac:dyDescent="0.25">
      <c r="B1491" s="185">
        <v>3</v>
      </c>
      <c r="C1491" s="8">
        <v>91</v>
      </c>
      <c r="D1491" s="11" t="s">
        <v>7880</v>
      </c>
      <c r="E1491" s="11" t="s">
        <v>7890</v>
      </c>
      <c r="F1491" s="11" t="s">
        <v>45</v>
      </c>
      <c r="G1491" s="11" t="s">
        <v>46</v>
      </c>
      <c r="H1491" s="11"/>
      <c r="I1491" t="s">
        <v>3185</v>
      </c>
      <c r="J1491" s="147"/>
      <c r="M1491" t="s">
        <v>3185</v>
      </c>
      <c r="N1491" t="s">
        <v>3259</v>
      </c>
      <c r="P1491" s="19" t="s">
        <v>6790</v>
      </c>
      <c r="Q1491" s="19"/>
      <c r="R1491" t="s">
        <v>91</v>
      </c>
      <c r="S1491" s="8">
        <v>0</v>
      </c>
      <c r="T1491" t="s">
        <v>7779</v>
      </c>
      <c r="U1491" t="s">
        <v>7784</v>
      </c>
      <c r="V1491" t="s">
        <v>91</v>
      </c>
    </row>
    <row r="1492" spans="1:24" x14ac:dyDescent="0.25">
      <c r="B1492" s="185">
        <v>4</v>
      </c>
      <c r="C1492" s="8">
        <v>71</v>
      </c>
      <c r="D1492" t="str">
        <f>E1492&amp;"."&amp;F1492&amp;"."&amp;G1492&amp;"."&amp;H1492&amp;"."&amp;I1492</f>
        <v>EXPERIMENT.METADATA.RATINGS..exper_rating_date</v>
      </c>
      <c r="E1492" t="s">
        <v>44</v>
      </c>
      <c r="F1492" t="s">
        <v>45</v>
      </c>
      <c r="G1492" t="s">
        <v>7968</v>
      </c>
      <c r="H1492" t="s">
        <v>6</v>
      </c>
      <c r="I1492" t="s">
        <v>7975</v>
      </c>
      <c r="J1492" t="s">
        <v>8101</v>
      </c>
      <c r="K1492">
        <v>3</v>
      </c>
      <c r="L1492" t="s">
        <v>6</v>
      </c>
      <c r="M1492" t="s">
        <v>3235</v>
      </c>
      <c r="N1492" s="10" t="s">
        <v>7976</v>
      </c>
      <c r="P1492" s="147" t="s">
        <v>6790</v>
      </c>
      <c r="R1492" t="s">
        <v>153</v>
      </c>
      <c r="S1492" s="8">
        <v>0</v>
      </c>
      <c r="T1492" t="s">
        <v>7779</v>
      </c>
      <c r="U1492" t="s">
        <v>7784</v>
      </c>
      <c r="V1492" t="s">
        <v>153</v>
      </c>
    </row>
    <row r="1493" spans="1:24" x14ac:dyDescent="0.25">
      <c r="B1493" s="185">
        <v>4</v>
      </c>
      <c r="C1493" s="8">
        <v>82</v>
      </c>
      <c r="D1493" s="11" t="s">
        <v>7880</v>
      </c>
      <c r="E1493" s="11" t="s">
        <v>7890</v>
      </c>
      <c r="F1493" s="11" t="s">
        <v>45</v>
      </c>
      <c r="G1493" s="11" t="s">
        <v>46</v>
      </c>
      <c r="H1493" s="11"/>
      <c r="I1493" t="s">
        <v>3176</v>
      </c>
      <c r="J1493" s="147"/>
      <c r="M1493" t="s">
        <v>3283</v>
      </c>
      <c r="N1493" t="s">
        <v>3284</v>
      </c>
      <c r="P1493" s="19" t="s">
        <v>6790</v>
      </c>
      <c r="Q1493" s="19"/>
      <c r="R1493" t="s">
        <v>91</v>
      </c>
      <c r="S1493" s="8">
        <v>0</v>
      </c>
      <c r="T1493" t="s">
        <v>7779</v>
      </c>
      <c r="U1493" t="s">
        <v>7784</v>
      </c>
      <c r="V1493" t="s">
        <v>91</v>
      </c>
    </row>
    <row r="1494" spans="1:24" x14ac:dyDescent="0.25">
      <c r="A1494" s="94"/>
      <c r="B1494" s="300">
        <v>4</v>
      </c>
      <c r="C1494" s="151">
        <v>731</v>
      </c>
      <c r="D1494" s="180" t="s">
        <v>7851</v>
      </c>
      <c r="E1494" s="180" t="s">
        <v>44</v>
      </c>
      <c r="F1494" s="180" t="s">
        <v>80</v>
      </c>
      <c r="G1494" s="180" t="s">
        <v>81</v>
      </c>
      <c r="H1494" s="180"/>
      <c r="I1494" s="94" t="s">
        <v>116</v>
      </c>
      <c r="J1494" s="155" t="s">
        <v>5821</v>
      </c>
      <c r="K1494" s="155"/>
      <c r="L1494" s="148" t="s">
        <v>1751</v>
      </c>
      <c r="M1494" s="148" t="s">
        <v>318</v>
      </c>
      <c r="N1494" s="148" t="s">
        <v>319</v>
      </c>
      <c r="O1494" s="148" t="s">
        <v>1751</v>
      </c>
      <c r="P1494" s="163" t="s">
        <v>6790</v>
      </c>
      <c r="Q1494" s="163"/>
      <c r="R1494" s="148" t="s">
        <v>91</v>
      </c>
      <c r="S1494" s="181" t="s">
        <v>7778</v>
      </c>
      <c r="T1494" s="163" t="s">
        <v>7780</v>
      </c>
      <c r="U1494" s="163" t="s">
        <v>7783</v>
      </c>
      <c r="V1494" s="94" t="s">
        <v>91</v>
      </c>
      <c r="W1494" s="94" t="s">
        <v>6774</v>
      </c>
      <c r="X1494" s="94"/>
    </row>
    <row r="1495" spans="1:24" x14ac:dyDescent="0.25">
      <c r="B1495" s="185">
        <v>5</v>
      </c>
      <c r="C1495" s="8">
        <v>72</v>
      </c>
      <c r="D1495" t="str">
        <f>E1495&amp;"."&amp;F1495&amp;"."&amp;G1495&amp;"."&amp;H1495&amp;"."&amp;I1495</f>
        <v>EXPERIMENT.METADATA.RATINGS..exper_rating_person</v>
      </c>
      <c r="E1495" t="s">
        <v>44</v>
      </c>
      <c r="F1495" t="s">
        <v>45</v>
      </c>
      <c r="G1495" t="s">
        <v>7968</v>
      </c>
      <c r="H1495" t="s">
        <v>6</v>
      </c>
      <c r="I1495" t="s">
        <v>7977</v>
      </c>
      <c r="J1495" t="s">
        <v>8102</v>
      </c>
      <c r="K1495">
        <v>4</v>
      </c>
      <c r="L1495" t="s">
        <v>6</v>
      </c>
      <c r="M1495" t="s">
        <v>3237</v>
      </c>
      <c r="N1495" s="10" t="s">
        <v>7978</v>
      </c>
      <c r="P1495" s="147" t="s">
        <v>6790</v>
      </c>
      <c r="R1495" t="s">
        <v>91</v>
      </c>
      <c r="S1495" s="8">
        <v>0</v>
      </c>
      <c r="T1495" t="s">
        <v>7779</v>
      </c>
      <c r="U1495" t="s">
        <v>7784</v>
      </c>
      <c r="V1495" t="s">
        <v>91</v>
      </c>
    </row>
    <row r="1496" spans="1:24" x14ac:dyDescent="0.25">
      <c r="B1496" s="185">
        <v>5</v>
      </c>
      <c r="C1496" s="8">
        <v>98</v>
      </c>
      <c r="D1496" s="11" t="s">
        <v>7881</v>
      </c>
      <c r="E1496" s="11" t="s">
        <v>7890</v>
      </c>
      <c r="F1496" s="11" t="s">
        <v>45</v>
      </c>
      <c r="G1496" s="11" t="s">
        <v>52</v>
      </c>
      <c r="H1496" s="11"/>
      <c r="I1496" t="s">
        <v>3192</v>
      </c>
      <c r="J1496" s="147"/>
      <c r="M1496" t="s">
        <v>3299</v>
      </c>
      <c r="N1496" t="s">
        <v>310</v>
      </c>
      <c r="P1496" s="19" t="s">
        <v>6790</v>
      </c>
      <c r="Q1496" s="19"/>
      <c r="R1496" t="s">
        <v>91</v>
      </c>
      <c r="S1496" s="8">
        <v>0</v>
      </c>
      <c r="T1496" t="s">
        <v>7779</v>
      </c>
      <c r="U1496" t="s">
        <v>7784</v>
      </c>
      <c r="V1496" t="s">
        <v>91</v>
      </c>
    </row>
    <row r="1497" spans="1:24" x14ac:dyDescent="0.25">
      <c r="A1497" s="94"/>
      <c r="B1497" s="300">
        <v>5</v>
      </c>
      <c r="C1497" s="151">
        <v>732</v>
      </c>
      <c r="D1497" s="180" t="s">
        <v>7851</v>
      </c>
      <c r="E1497" s="180" t="s">
        <v>44</v>
      </c>
      <c r="F1497" s="180" t="s">
        <v>80</v>
      </c>
      <c r="G1497" s="180" t="s">
        <v>81</v>
      </c>
      <c r="H1497" s="180"/>
      <c r="I1497" s="94" t="s">
        <v>2085</v>
      </c>
      <c r="J1497" s="155" t="s">
        <v>6822</v>
      </c>
      <c r="K1497" s="94"/>
      <c r="L1497" s="94"/>
      <c r="M1497" s="155" t="s">
        <v>2509</v>
      </c>
      <c r="N1497" s="155" t="s">
        <v>2290</v>
      </c>
      <c r="O1497" s="94"/>
      <c r="P1497" s="94" t="s">
        <v>6790</v>
      </c>
      <c r="Q1497" s="94"/>
      <c r="R1497" s="94" t="s">
        <v>6770</v>
      </c>
      <c r="S1497" s="151" t="s">
        <v>7778</v>
      </c>
      <c r="T1497" s="94" t="s">
        <v>7779</v>
      </c>
      <c r="U1497" s="94" t="s">
        <v>7783</v>
      </c>
      <c r="V1497" s="94" t="s">
        <v>100</v>
      </c>
      <c r="W1497" s="94"/>
      <c r="X1497" s="94"/>
    </row>
    <row r="1498" spans="1:24" x14ac:dyDescent="0.25">
      <c r="B1498" s="185">
        <v>5</v>
      </c>
      <c r="C1498" s="8">
        <v>921</v>
      </c>
      <c r="D1498" s="11" t="s">
        <v>7853</v>
      </c>
      <c r="E1498" s="11" t="s">
        <v>44</v>
      </c>
      <c r="F1498" s="11" t="s">
        <v>80</v>
      </c>
      <c r="G1498" s="11" t="s">
        <v>83</v>
      </c>
      <c r="H1498" s="11" t="s">
        <v>7886</v>
      </c>
      <c r="I1498" t="s">
        <v>3643</v>
      </c>
      <c r="J1498" t="s">
        <v>6185</v>
      </c>
      <c r="M1498" s="147" t="s">
        <v>4756</v>
      </c>
      <c r="N1498" s="147" t="s">
        <v>4757</v>
      </c>
      <c r="P1498" t="s">
        <v>6790</v>
      </c>
      <c r="R1498" s="147" t="s">
        <v>6769</v>
      </c>
      <c r="S1498" s="161">
        <v>0</v>
      </c>
      <c r="T1498" s="147" t="s">
        <v>7779</v>
      </c>
      <c r="U1498" s="147" t="s">
        <v>7784</v>
      </c>
      <c r="V1498" t="s">
        <v>249</v>
      </c>
    </row>
    <row r="1499" spans="1:24" x14ac:dyDescent="0.25">
      <c r="B1499" s="185">
        <v>6</v>
      </c>
      <c r="C1499" s="8">
        <v>73</v>
      </c>
      <c r="D1499" t="str">
        <f>E1499&amp;"."&amp;F1499&amp;"."&amp;G1499&amp;"."&amp;H1499&amp;"."&amp;I1499</f>
        <v>EXPERIMENT.METADATA.RATINGS..orig_data_source</v>
      </c>
      <c r="E1499" t="s">
        <v>44</v>
      </c>
      <c r="F1499" t="s">
        <v>45</v>
      </c>
      <c r="G1499" t="s">
        <v>7968</v>
      </c>
      <c r="H1499" t="s">
        <v>6</v>
      </c>
      <c r="I1499" t="s">
        <v>7979</v>
      </c>
      <c r="J1499" t="s">
        <v>8103</v>
      </c>
      <c r="K1499">
        <v>5</v>
      </c>
      <c r="L1499" t="s">
        <v>6</v>
      </c>
      <c r="M1499" t="s">
        <v>3241</v>
      </c>
      <c r="N1499" s="10" t="s">
        <v>7980</v>
      </c>
      <c r="P1499" s="147" t="s">
        <v>6790</v>
      </c>
      <c r="R1499" t="s">
        <v>91</v>
      </c>
      <c r="S1499" s="8">
        <v>0</v>
      </c>
      <c r="T1499" t="s">
        <v>7779</v>
      </c>
      <c r="U1499" t="s">
        <v>7784</v>
      </c>
      <c r="V1499" t="s">
        <v>91</v>
      </c>
    </row>
    <row r="1500" spans="1:24" x14ac:dyDescent="0.25">
      <c r="B1500" s="185">
        <v>6</v>
      </c>
      <c r="C1500" s="8">
        <v>97</v>
      </c>
      <c r="D1500" s="11" t="s">
        <v>7882</v>
      </c>
      <c r="E1500" s="11" t="s">
        <v>7890</v>
      </c>
      <c r="F1500" s="11" t="s">
        <v>45</v>
      </c>
      <c r="G1500" s="11" t="s">
        <v>51</v>
      </c>
      <c r="H1500" s="11"/>
      <c r="I1500" t="s">
        <v>3191</v>
      </c>
      <c r="J1500" s="147"/>
      <c r="M1500" t="s">
        <v>3298</v>
      </c>
      <c r="N1500" t="s">
        <v>303</v>
      </c>
      <c r="P1500" s="19" t="s">
        <v>6790</v>
      </c>
      <c r="Q1500" s="19"/>
      <c r="R1500" t="s">
        <v>91</v>
      </c>
      <c r="S1500" s="8">
        <v>1</v>
      </c>
      <c r="T1500" t="s">
        <v>7779</v>
      </c>
      <c r="U1500" t="s">
        <v>7784</v>
      </c>
      <c r="V1500" t="s">
        <v>91</v>
      </c>
    </row>
    <row r="1501" spans="1:24" x14ac:dyDescent="0.25">
      <c r="A1501" s="94"/>
      <c r="B1501" s="300">
        <v>6</v>
      </c>
      <c r="C1501" s="151">
        <v>733</v>
      </c>
      <c r="D1501" s="180" t="s">
        <v>7851</v>
      </c>
      <c r="E1501" s="180" t="s">
        <v>44</v>
      </c>
      <c r="F1501" s="180" t="s">
        <v>80</v>
      </c>
      <c r="G1501" s="180" t="s">
        <v>81</v>
      </c>
      <c r="H1501" s="180"/>
      <c r="I1501" s="94" t="s">
        <v>8010</v>
      </c>
      <c r="J1501" s="94" t="s">
        <v>8139</v>
      </c>
      <c r="K1501" s="94">
        <v>3.5</v>
      </c>
      <c r="L1501" s="94" t="s">
        <v>6</v>
      </c>
      <c r="M1501" s="94" t="s">
        <v>8011</v>
      </c>
      <c r="N1501" s="182" t="s">
        <v>8012</v>
      </c>
      <c r="O1501" s="94"/>
      <c r="P1501" s="94"/>
      <c r="Q1501" s="94"/>
      <c r="R1501" s="94" t="s">
        <v>6769</v>
      </c>
      <c r="S1501" s="151"/>
      <c r="T1501" s="94"/>
      <c r="U1501" s="94"/>
      <c r="V1501" s="94" t="s">
        <v>100</v>
      </c>
      <c r="W1501" s="94"/>
      <c r="X1501" s="94"/>
    </row>
    <row r="1502" spans="1:24" x14ac:dyDescent="0.25">
      <c r="B1502" s="185">
        <v>6</v>
      </c>
      <c r="C1502" s="8">
        <v>922</v>
      </c>
      <c r="D1502" s="11" t="s">
        <v>7853</v>
      </c>
      <c r="E1502" s="11" t="s">
        <v>44</v>
      </c>
      <c r="F1502" s="11" t="s">
        <v>80</v>
      </c>
      <c r="G1502" s="11" t="s">
        <v>83</v>
      </c>
      <c r="H1502" s="11" t="s">
        <v>7886</v>
      </c>
      <c r="I1502" t="s">
        <v>3644</v>
      </c>
      <c r="J1502" t="s">
        <v>6186</v>
      </c>
      <c r="M1502" s="147" t="s">
        <v>4758</v>
      </c>
      <c r="N1502" s="147" t="s">
        <v>4759</v>
      </c>
      <c r="P1502" t="s">
        <v>6790</v>
      </c>
      <c r="R1502" s="147" t="s">
        <v>6769</v>
      </c>
      <c r="S1502" s="161">
        <v>0</v>
      </c>
      <c r="T1502" s="147" t="s">
        <v>7779</v>
      </c>
      <c r="U1502" s="147" t="s">
        <v>7784</v>
      </c>
      <c r="V1502" t="s">
        <v>235</v>
      </c>
    </row>
    <row r="1503" spans="1:24" x14ac:dyDescent="0.25">
      <c r="B1503" s="185">
        <v>7</v>
      </c>
      <c r="C1503" s="8">
        <v>74</v>
      </c>
      <c r="D1503" t="str">
        <f>E1503&amp;"."&amp;F1503&amp;"."&amp;G1503&amp;"."&amp;H1503&amp;"."&amp;I1503</f>
        <v>EXPERIMENT.METADATA.RATINGS..last_update</v>
      </c>
      <c r="E1503" t="s">
        <v>44</v>
      </c>
      <c r="F1503" t="s">
        <v>45</v>
      </c>
      <c r="G1503" t="s">
        <v>7968</v>
      </c>
      <c r="H1503" t="s">
        <v>6</v>
      </c>
      <c r="I1503" t="s">
        <v>3154</v>
      </c>
      <c r="J1503" t="s">
        <v>8109</v>
      </c>
      <c r="K1503">
        <v>6</v>
      </c>
      <c r="L1503" t="s">
        <v>6</v>
      </c>
      <c r="M1503" t="s">
        <v>3243</v>
      </c>
      <c r="N1503" s="10" t="s">
        <v>3244</v>
      </c>
      <c r="P1503" s="147" t="s">
        <v>6790</v>
      </c>
      <c r="R1503" t="s">
        <v>153</v>
      </c>
      <c r="S1503" s="8">
        <v>0</v>
      </c>
      <c r="T1503" t="s">
        <v>7779</v>
      </c>
      <c r="U1503" t="s">
        <v>7784</v>
      </c>
      <c r="V1503" t="s">
        <v>153</v>
      </c>
    </row>
    <row r="1504" spans="1:24" x14ac:dyDescent="0.25">
      <c r="B1504" s="185">
        <v>7</v>
      </c>
      <c r="C1504" s="8">
        <v>99</v>
      </c>
      <c r="D1504" s="11" t="s">
        <v>7881</v>
      </c>
      <c r="E1504" s="11" t="s">
        <v>7890</v>
      </c>
      <c r="F1504" s="11" t="s">
        <v>45</v>
      </c>
      <c r="G1504" s="11" t="s">
        <v>52</v>
      </c>
      <c r="H1504" s="11"/>
      <c r="I1504" t="s">
        <v>7951</v>
      </c>
      <c r="J1504" s="147"/>
      <c r="M1504" t="s">
        <v>3300</v>
      </c>
      <c r="N1504" t="s">
        <v>3301</v>
      </c>
      <c r="P1504" s="19" t="s">
        <v>6790</v>
      </c>
      <c r="Q1504" s="19"/>
      <c r="R1504" t="s">
        <v>91</v>
      </c>
      <c r="S1504" s="8">
        <v>0</v>
      </c>
      <c r="T1504" t="s">
        <v>7779</v>
      </c>
      <c r="U1504" t="s">
        <v>7784</v>
      </c>
      <c r="V1504" t="s">
        <v>91</v>
      </c>
    </row>
    <row r="1505" spans="2:22" x14ac:dyDescent="0.25">
      <c r="B1505" s="185">
        <v>7</v>
      </c>
      <c r="C1505" s="8">
        <v>923</v>
      </c>
      <c r="D1505" s="11" t="s">
        <v>7853</v>
      </c>
      <c r="E1505" s="11" t="s">
        <v>44</v>
      </c>
      <c r="F1505" s="11" t="s">
        <v>80</v>
      </c>
      <c r="G1505" s="11" t="s">
        <v>83</v>
      </c>
      <c r="H1505" s="11" t="s">
        <v>7886</v>
      </c>
      <c r="I1505" t="s">
        <v>3645</v>
      </c>
      <c r="J1505" t="s">
        <v>6187</v>
      </c>
      <c r="M1505" s="147" t="s">
        <v>4760</v>
      </c>
      <c r="N1505" s="147" t="s">
        <v>4761</v>
      </c>
      <c r="P1505" t="s">
        <v>6790</v>
      </c>
      <c r="R1505" s="147" t="s">
        <v>6769</v>
      </c>
      <c r="S1505" s="161">
        <v>0</v>
      </c>
      <c r="T1505" s="147" t="s">
        <v>7779</v>
      </c>
      <c r="U1505" s="147" t="s">
        <v>7784</v>
      </c>
      <c r="V1505" t="s">
        <v>235</v>
      </c>
    </row>
    <row r="1506" spans="2:22" x14ac:dyDescent="0.25">
      <c r="B1506" s="185">
        <v>8</v>
      </c>
      <c r="C1506" s="8">
        <v>75</v>
      </c>
      <c r="D1506" t="str">
        <f>E1506&amp;"."&amp;F1506&amp;"."&amp;G1506&amp;"."&amp;H1506&amp;"."&amp;I1506</f>
        <v>EXPERIMENT.METADATA.RATINGS..crop_model_version</v>
      </c>
      <c r="E1506" t="s">
        <v>44</v>
      </c>
      <c r="F1506" t="s">
        <v>45</v>
      </c>
      <c r="G1506" t="s">
        <v>7968</v>
      </c>
      <c r="H1506" t="s">
        <v>6</v>
      </c>
      <c r="I1506" t="s">
        <v>3155</v>
      </c>
      <c r="J1506" t="s">
        <v>8104</v>
      </c>
      <c r="K1506">
        <v>7</v>
      </c>
      <c r="L1506" t="s">
        <v>6</v>
      </c>
      <c r="M1506" t="s">
        <v>3245</v>
      </c>
      <c r="N1506" s="10" t="s">
        <v>7981</v>
      </c>
      <c r="P1506" s="147" t="s">
        <v>6790</v>
      </c>
      <c r="R1506" t="s">
        <v>91</v>
      </c>
      <c r="S1506" s="8">
        <v>0</v>
      </c>
      <c r="T1506" t="s">
        <v>7779</v>
      </c>
      <c r="U1506" t="s">
        <v>7784</v>
      </c>
      <c r="V1506" t="s">
        <v>91</v>
      </c>
    </row>
    <row r="1507" spans="2:22" x14ac:dyDescent="0.25">
      <c r="B1507" s="185">
        <v>8</v>
      </c>
      <c r="C1507" s="8">
        <v>88</v>
      </c>
      <c r="D1507" s="11" t="s">
        <v>7880</v>
      </c>
      <c r="E1507" s="11" t="s">
        <v>7890</v>
      </c>
      <c r="F1507" s="11" t="s">
        <v>45</v>
      </c>
      <c r="G1507" s="11" t="s">
        <v>46</v>
      </c>
      <c r="H1507" s="11"/>
      <c r="I1507" t="s">
        <v>3182</v>
      </c>
      <c r="J1507" s="147"/>
      <c r="M1507" t="s">
        <v>3182</v>
      </c>
      <c r="N1507" t="s">
        <v>3290</v>
      </c>
      <c r="P1507" s="19" t="s">
        <v>6790</v>
      </c>
      <c r="Q1507" s="19"/>
      <c r="R1507" t="s">
        <v>91</v>
      </c>
      <c r="S1507" s="8">
        <v>0</v>
      </c>
      <c r="T1507" t="s">
        <v>7779</v>
      </c>
      <c r="U1507" t="s">
        <v>7784</v>
      </c>
      <c r="V1507" t="s">
        <v>91</v>
      </c>
    </row>
    <row r="1508" spans="2:22" x14ac:dyDescent="0.25">
      <c r="B1508" s="185">
        <v>8</v>
      </c>
      <c r="C1508" s="8">
        <v>924</v>
      </c>
      <c r="D1508" s="11" t="s">
        <v>7853</v>
      </c>
      <c r="E1508" s="11" t="s">
        <v>44</v>
      </c>
      <c r="F1508" s="11" t="s">
        <v>80</v>
      </c>
      <c r="G1508" s="11" t="s">
        <v>83</v>
      </c>
      <c r="H1508" s="11" t="s">
        <v>7886</v>
      </c>
      <c r="I1508" t="s">
        <v>3646</v>
      </c>
      <c r="J1508" t="s">
        <v>6794</v>
      </c>
      <c r="M1508" s="147" t="s">
        <v>4762</v>
      </c>
      <c r="N1508" s="147" t="s">
        <v>4763</v>
      </c>
      <c r="P1508" t="s">
        <v>6790</v>
      </c>
      <c r="R1508" s="147" t="s">
        <v>6769</v>
      </c>
      <c r="S1508" s="161">
        <v>0</v>
      </c>
      <c r="T1508" s="147" t="s">
        <v>7779</v>
      </c>
      <c r="U1508" s="147" t="s">
        <v>7784</v>
      </c>
      <c r="V1508" t="s">
        <v>235</v>
      </c>
    </row>
    <row r="1509" spans="2:22" x14ac:dyDescent="0.25">
      <c r="B1509" s="185">
        <v>9</v>
      </c>
      <c r="C1509" s="8">
        <v>76</v>
      </c>
      <c r="D1509" t="str">
        <f>E1509&amp;"."&amp;F1509&amp;"."&amp;G1509&amp;"."&amp;H1509&amp;"."&amp;I1509</f>
        <v>EXPERIMENT.METADATA.RATINGS..exper_rating_mgmt</v>
      </c>
      <c r="E1509" t="s">
        <v>44</v>
      </c>
      <c r="F1509" t="s">
        <v>45</v>
      </c>
      <c r="G1509" t="s">
        <v>7968</v>
      </c>
      <c r="H1509" t="s">
        <v>6</v>
      </c>
      <c r="I1509" t="s">
        <v>7982</v>
      </c>
      <c r="J1509" t="s">
        <v>8105</v>
      </c>
      <c r="K1509">
        <v>8</v>
      </c>
      <c r="L1509" t="s">
        <v>6</v>
      </c>
      <c r="M1509" t="s">
        <v>3247</v>
      </c>
      <c r="N1509" s="10" t="s">
        <v>7983</v>
      </c>
      <c r="P1509" s="147" t="s">
        <v>6790</v>
      </c>
      <c r="R1509" t="s">
        <v>91</v>
      </c>
      <c r="S1509" s="8">
        <v>0</v>
      </c>
      <c r="T1509" t="s">
        <v>7779</v>
      </c>
      <c r="U1509" t="s">
        <v>7784</v>
      </c>
      <c r="V1509" t="s">
        <v>91</v>
      </c>
    </row>
    <row r="1510" spans="2:22" x14ac:dyDescent="0.25">
      <c r="B1510" s="185">
        <v>9</v>
      </c>
      <c r="C1510" s="8">
        <v>92</v>
      </c>
      <c r="D1510" s="11" t="s">
        <v>7880</v>
      </c>
      <c r="E1510" s="11" t="s">
        <v>7890</v>
      </c>
      <c r="F1510" s="11" t="s">
        <v>45</v>
      </c>
      <c r="G1510" s="11" t="s">
        <v>46</v>
      </c>
      <c r="H1510" s="11"/>
      <c r="I1510" t="s">
        <v>3186</v>
      </c>
      <c r="J1510" s="147"/>
      <c r="M1510" t="s">
        <v>3292</v>
      </c>
      <c r="N1510" t="s">
        <v>3293</v>
      </c>
      <c r="P1510" s="19" t="s">
        <v>6790</v>
      </c>
      <c r="Q1510" s="19"/>
      <c r="R1510" t="s">
        <v>91</v>
      </c>
      <c r="S1510" s="8">
        <v>0</v>
      </c>
      <c r="T1510" t="s">
        <v>7779</v>
      </c>
      <c r="U1510" t="s">
        <v>7784</v>
      </c>
      <c r="V1510" t="s">
        <v>91</v>
      </c>
    </row>
    <row r="1511" spans="2:22" x14ac:dyDescent="0.25">
      <c r="B1511" s="185">
        <v>9</v>
      </c>
      <c r="C1511" s="8">
        <v>925</v>
      </c>
      <c r="D1511" s="11" t="s">
        <v>7853</v>
      </c>
      <c r="E1511" s="11" t="s">
        <v>44</v>
      </c>
      <c r="F1511" s="11" t="s">
        <v>80</v>
      </c>
      <c r="G1511" s="11" t="s">
        <v>83</v>
      </c>
      <c r="H1511" s="11" t="s">
        <v>7886</v>
      </c>
      <c r="I1511" t="s">
        <v>3647</v>
      </c>
      <c r="J1511" t="s">
        <v>6184</v>
      </c>
      <c r="M1511" s="147" t="s">
        <v>4764</v>
      </c>
      <c r="N1511" s="147" t="s">
        <v>4765</v>
      </c>
      <c r="P1511" t="s">
        <v>6790</v>
      </c>
      <c r="R1511" s="147" t="s">
        <v>6769</v>
      </c>
      <c r="S1511" s="161">
        <v>0</v>
      </c>
      <c r="T1511" s="147" t="s">
        <v>7779</v>
      </c>
      <c r="U1511" s="147" t="s">
        <v>7784</v>
      </c>
      <c r="V1511" t="s">
        <v>2496</v>
      </c>
    </row>
    <row r="1512" spans="2:22" x14ac:dyDescent="0.25">
      <c r="B1512" s="185">
        <v>10</v>
      </c>
      <c r="C1512" s="8">
        <v>77</v>
      </c>
      <c r="D1512" t="str">
        <f>E1512&amp;"."&amp;F1512&amp;"."&amp;G1512&amp;"."&amp;H1512&amp;"."&amp;I1512</f>
        <v>EXPERIMENT.METADATA.RATINGS..exper_rating_observations</v>
      </c>
      <c r="E1512" t="s">
        <v>44</v>
      </c>
      <c r="F1512" t="s">
        <v>45</v>
      </c>
      <c r="G1512" t="s">
        <v>7968</v>
      </c>
      <c r="H1512" t="s">
        <v>6</v>
      </c>
      <c r="I1512" t="s">
        <v>7984</v>
      </c>
      <c r="J1512" t="s">
        <v>8108</v>
      </c>
      <c r="K1512">
        <v>9</v>
      </c>
      <c r="L1512" t="s">
        <v>6</v>
      </c>
      <c r="M1512" t="s">
        <v>3249</v>
      </c>
      <c r="N1512" s="10" t="s">
        <v>7985</v>
      </c>
      <c r="P1512" s="147" t="s">
        <v>6790</v>
      </c>
      <c r="R1512" t="s">
        <v>91</v>
      </c>
      <c r="S1512" s="8">
        <v>0</v>
      </c>
      <c r="T1512" t="s">
        <v>7779</v>
      </c>
      <c r="U1512" t="s">
        <v>7784</v>
      </c>
      <c r="V1512" t="s">
        <v>91</v>
      </c>
    </row>
    <row r="1513" spans="2:22" x14ac:dyDescent="0.25">
      <c r="B1513" s="185">
        <v>10</v>
      </c>
      <c r="C1513" s="8">
        <v>89</v>
      </c>
      <c r="D1513" s="11" t="s">
        <v>7880</v>
      </c>
      <c r="E1513" s="11" t="s">
        <v>7890</v>
      </c>
      <c r="F1513" s="11" t="s">
        <v>45</v>
      </c>
      <c r="G1513" s="11" t="s">
        <v>46</v>
      </c>
      <c r="H1513" s="11"/>
      <c r="I1513" t="s">
        <v>3183</v>
      </c>
      <c r="J1513" s="147"/>
      <c r="M1513" t="s">
        <v>3291</v>
      </c>
      <c r="N1513" t="s">
        <v>3242</v>
      </c>
      <c r="P1513" s="19" t="s">
        <v>6790</v>
      </c>
      <c r="Q1513" s="19"/>
      <c r="R1513" t="s">
        <v>91</v>
      </c>
      <c r="S1513" s="8">
        <v>0</v>
      </c>
      <c r="T1513" t="s">
        <v>7779</v>
      </c>
      <c r="U1513" t="s">
        <v>7784</v>
      </c>
      <c r="V1513" t="s">
        <v>92</v>
      </c>
    </row>
    <row r="1514" spans="2:22" x14ac:dyDescent="0.25">
      <c r="B1514" s="185">
        <v>11</v>
      </c>
      <c r="C1514" s="8">
        <v>78</v>
      </c>
      <c r="D1514" t="str">
        <f>E1514&amp;"."&amp;F1514&amp;"."&amp;G1514&amp;"."&amp;H1514&amp;"."&amp;I1514</f>
        <v>EXPERIMENT.METADATA.RATINGS..exper_rating_soils</v>
      </c>
      <c r="E1514" t="s">
        <v>44</v>
      </c>
      <c r="F1514" t="s">
        <v>45</v>
      </c>
      <c r="G1514" t="s">
        <v>7968</v>
      </c>
      <c r="H1514" t="s">
        <v>6</v>
      </c>
      <c r="I1514" t="s">
        <v>7986</v>
      </c>
      <c r="J1514" t="s">
        <v>8106</v>
      </c>
      <c r="K1514">
        <v>10</v>
      </c>
      <c r="L1514" t="s">
        <v>6</v>
      </c>
      <c r="M1514" t="s">
        <v>3251</v>
      </c>
      <c r="N1514" s="10" t="s">
        <v>7987</v>
      </c>
      <c r="P1514" s="147" t="s">
        <v>6790</v>
      </c>
      <c r="R1514" t="s">
        <v>91</v>
      </c>
      <c r="S1514" s="8">
        <v>0</v>
      </c>
      <c r="T1514" t="s">
        <v>7779</v>
      </c>
      <c r="U1514" t="s">
        <v>7784</v>
      </c>
      <c r="V1514" t="s">
        <v>91</v>
      </c>
    </row>
    <row r="1515" spans="2:22" x14ac:dyDescent="0.25">
      <c r="B1515" s="185">
        <v>11</v>
      </c>
      <c r="C1515" s="8">
        <v>93</v>
      </c>
      <c r="D1515" s="11" t="s">
        <v>7883</v>
      </c>
      <c r="E1515" s="11" t="s">
        <v>7890</v>
      </c>
      <c r="F1515" s="11" t="s">
        <v>45</v>
      </c>
      <c r="G1515" s="11" t="s">
        <v>49</v>
      </c>
      <c r="H1515" s="11"/>
      <c r="I1515" t="s">
        <v>3187</v>
      </c>
      <c r="J1515" s="147"/>
      <c r="M1515" t="s">
        <v>3294</v>
      </c>
      <c r="N1515" t="s">
        <v>3261</v>
      </c>
      <c r="P1515" s="19" t="s">
        <v>6790</v>
      </c>
      <c r="Q1515" s="19"/>
      <c r="R1515" t="s">
        <v>91</v>
      </c>
      <c r="S1515" s="8">
        <v>0</v>
      </c>
      <c r="T1515" t="s">
        <v>7779</v>
      </c>
      <c r="U1515" t="s">
        <v>7784</v>
      </c>
      <c r="V1515" t="s">
        <v>91</v>
      </c>
    </row>
    <row r="1516" spans="2:22" x14ac:dyDescent="0.25">
      <c r="B1516" s="185">
        <v>12</v>
      </c>
      <c r="C1516" s="8">
        <v>79</v>
      </c>
      <c r="D1516" t="str">
        <f>E1516&amp;"."&amp;F1516&amp;"."&amp;G1516&amp;"."&amp;H1516&amp;"."&amp;I1516</f>
        <v>EXPERIMENT.METADATA.RATINGS..exper_rating_weather</v>
      </c>
      <c r="E1516" t="s">
        <v>44</v>
      </c>
      <c r="F1516" t="s">
        <v>45</v>
      </c>
      <c r="G1516" t="s">
        <v>7968</v>
      </c>
      <c r="H1516" t="s">
        <v>6</v>
      </c>
      <c r="I1516" t="s">
        <v>7988</v>
      </c>
      <c r="J1516" t="s">
        <v>8107</v>
      </c>
      <c r="K1516">
        <v>11</v>
      </c>
      <c r="L1516" t="s">
        <v>6</v>
      </c>
      <c r="M1516" t="s">
        <v>3253</v>
      </c>
      <c r="N1516" s="10" t="s">
        <v>7989</v>
      </c>
      <c r="P1516" s="147" t="s">
        <v>6790</v>
      </c>
      <c r="R1516" t="s">
        <v>91</v>
      </c>
      <c r="S1516" s="8">
        <v>0</v>
      </c>
      <c r="T1516" t="s">
        <v>7779</v>
      </c>
      <c r="U1516" t="s">
        <v>7784</v>
      </c>
      <c r="V1516" t="s">
        <v>91</v>
      </c>
    </row>
    <row r="1517" spans="2:22" x14ac:dyDescent="0.25">
      <c r="B1517" s="185">
        <v>12</v>
      </c>
      <c r="C1517" s="8">
        <v>83</v>
      </c>
      <c r="D1517" s="11" t="s">
        <v>7880</v>
      </c>
      <c r="E1517" s="11" t="s">
        <v>7890</v>
      </c>
      <c r="F1517" s="11" t="s">
        <v>45</v>
      </c>
      <c r="G1517" s="11" t="s">
        <v>46</v>
      </c>
      <c r="H1517" s="11"/>
      <c r="I1517" t="s">
        <v>3177</v>
      </c>
      <c r="J1517" s="147"/>
      <c r="M1517" t="s">
        <v>3285</v>
      </c>
      <c r="N1517" t="s">
        <v>3195</v>
      </c>
      <c r="P1517" s="19" t="s">
        <v>6790</v>
      </c>
      <c r="Q1517" s="19"/>
      <c r="R1517" t="s">
        <v>91</v>
      </c>
      <c r="S1517" s="8">
        <v>0</v>
      </c>
      <c r="T1517" t="s">
        <v>7779</v>
      </c>
      <c r="U1517" t="s">
        <v>7784</v>
      </c>
      <c r="V1517" t="s">
        <v>91</v>
      </c>
    </row>
    <row r="1518" spans="2:22" x14ac:dyDescent="0.25">
      <c r="B1518" s="185">
        <v>13</v>
      </c>
      <c r="C1518" s="8">
        <v>80</v>
      </c>
      <c r="D1518" t="str">
        <f>E1518&amp;"."&amp;F1518&amp;"."&amp;G1518&amp;"."&amp;H1518&amp;"."&amp;I1518</f>
        <v>EXPERIMENT.METADATA.RATINGS..exper_rating_notes</v>
      </c>
      <c r="E1518" t="s">
        <v>44</v>
      </c>
      <c r="F1518" t="s">
        <v>45</v>
      </c>
      <c r="G1518" t="s">
        <v>7968</v>
      </c>
      <c r="H1518" t="s">
        <v>6</v>
      </c>
      <c r="I1518" t="s">
        <v>7990</v>
      </c>
      <c r="J1518" t="s">
        <v>1440</v>
      </c>
      <c r="K1518">
        <v>99</v>
      </c>
      <c r="L1518" t="s">
        <v>6</v>
      </c>
      <c r="M1518" t="s">
        <v>7991</v>
      </c>
      <c r="N1518" s="10" t="s">
        <v>7992</v>
      </c>
      <c r="P1518" s="147" t="s">
        <v>6790</v>
      </c>
      <c r="R1518" t="s">
        <v>91</v>
      </c>
      <c r="S1518" s="8">
        <v>0</v>
      </c>
      <c r="T1518" t="s">
        <v>7779</v>
      </c>
      <c r="U1518" t="s">
        <v>7784</v>
      </c>
      <c r="V1518" t="s">
        <v>91</v>
      </c>
    </row>
    <row r="1519" spans="2:22" x14ac:dyDescent="0.25">
      <c r="B1519" s="185">
        <v>13</v>
      </c>
      <c r="C1519" s="8">
        <v>84</v>
      </c>
      <c r="D1519" s="11" t="s">
        <v>7880</v>
      </c>
      <c r="E1519" s="11" t="s">
        <v>7890</v>
      </c>
      <c r="F1519" s="11" t="s">
        <v>45</v>
      </c>
      <c r="G1519" s="11" t="s">
        <v>46</v>
      </c>
      <c r="H1519" s="11"/>
      <c r="I1519" t="s">
        <v>3178</v>
      </c>
      <c r="J1519" s="147"/>
      <c r="M1519" t="s">
        <v>3286</v>
      </c>
      <c r="N1519" t="s">
        <v>3199</v>
      </c>
      <c r="P1519" s="19" t="s">
        <v>6790</v>
      </c>
      <c r="Q1519" s="19"/>
      <c r="R1519" t="s">
        <v>91</v>
      </c>
      <c r="S1519" s="8">
        <v>0</v>
      </c>
      <c r="T1519" t="s">
        <v>7779</v>
      </c>
      <c r="U1519" t="s">
        <v>7784</v>
      </c>
      <c r="V1519" t="s">
        <v>91</v>
      </c>
    </row>
    <row r="1520" spans="2:22" x14ac:dyDescent="0.25">
      <c r="B1520" s="185">
        <v>14</v>
      </c>
      <c r="C1520" s="8">
        <v>95</v>
      </c>
      <c r="D1520" s="11" t="s">
        <v>7883</v>
      </c>
      <c r="E1520" s="11" t="s">
        <v>7890</v>
      </c>
      <c r="F1520" s="11" t="s">
        <v>45</v>
      </c>
      <c r="G1520" s="11" t="s">
        <v>49</v>
      </c>
      <c r="H1520" s="11"/>
      <c r="I1520" t="s">
        <v>3189</v>
      </c>
      <c r="J1520" s="147"/>
      <c r="M1520" t="s">
        <v>3296</v>
      </c>
      <c r="N1520" t="s">
        <v>3266</v>
      </c>
      <c r="P1520" s="19" t="s">
        <v>6790</v>
      </c>
      <c r="Q1520" s="19"/>
      <c r="R1520" t="s">
        <v>91</v>
      </c>
      <c r="S1520" s="8">
        <v>0</v>
      </c>
      <c r="T1520" t="s">
        <v>7779</v>
      </c>
      <c r="U1520" t="s">
        <v>7784</v>
      </c>
      <c r="V1520" t="s">
        <v>91</v>
      </c>
    </row>
    <row r="1521" spans="2:22" x14ac:dyDescent="0.25">
      <c r="B1521" s="185">
        <v>15</v>
      </c>
      <c r="C1521" s="8">
        <v>85</v>
      </c>
      <c r="D1521" s="11" t="s">
        <v>7880</v>
      </c>
      <c r="E1521" s="11" t="s">
        <v>7890</v>
      </c>
      <c r="F1521" s="11" t="s">
        <v>45</v>
      </c>
      <c r="G1521" s="11" t="s">
        <v>46</v>
      </c>
      <c r="H1521" s="11"/>
      <c r="I1521" t="s">
        <v>3179</v>
      </c>
      <c r="J1521" s="147"/>
      <c r="M1521" t="s">
        <v>3287</v>
      </c>
      <c r="N1521" t="s">
        <v>3201</v>
      </c>
      <c r="P1521" s="19" t="s">
        <v>6790</v>
      </c>
      <c r="Q1521" s="19"/>
      <c r="R1521" t="s">
        <v>91</v>
      </c>
      <c r="S1521" s="8">
        <v>0</v>
      </c>
      <c r="T1521" t="s">
        <v>7779</v>
      </c>
      <c r="U1521" t="s">
        <v>7784</v>
      </c>
      <c r="V1521" t="s">
        <v>91</v>
      </c>
    </row>
    <row r="1522" spans="2:22" x14ac:dyDescent="0.25">
      <c r="B1522" s="185">
        <v>16</v>
      </c>
      <c r="C1522" s="8">
        <v>96</v>
      </c>
      <c r="D1522" s="11" t="s">
        <v>7883</v>
      </c>
      <c r="E1522" s="11" t="s">
        <v>7890</v>
      </c>
      <c r="F1522" s="11" t="s">
        <v>45</v>
      </c>
      <c r="G1522" s="11" t="s">
        <v>49</v>
      </c>
      <c r="H1522" s="11"/>
      <c r="I1522" t="s">
        <v>3190</v>
      </c>
      <c r="J1522" s="147"/>
      <c r="M1522" t="s">
        <v>3190</v>
      </c>
      <c r="N1522" t="s">
        <v>3297</v>
      </c>
      <c r="P1522" s="19" t="s">
        <v>6790</v>
      </c>
      <c r="Q1522" s="19"/>
      <c r="R1522" t="s">
        <v>91</v>
      </c>
      <c r="S1522" s="8">
        <v>0</v>
      </c>
      <c r="T1522" t="s">
        <v>7779</v>
      </c>
      <c r="U1522" t="s">
        <v>7784</v>
      </c>
      <c r="V1522" t="s">
        <v>91</v>
      </c>
    </row>
    <row r="1523" spans="2:22" x14ac:dyDescent="0.25">
      <c r="B1523" s="185">
        <v>17</v>
      </c>
      <c r="C1523" s="8">
        <v>94</v>
      </c>
      <c r="D1523" s="11" t="s">
        <v>7883</v>
      </c>
      <c r="E1523" s="11" t="s">
        <v>7890</v>
      </c>
      <c r="F1523" s="11" t="s">
        <v>45</v>
      </c>
      <c r="G1523" s="11" t="s">
        <v>49</v>
      </c>
      <c r="H1523" s="11"/>
      <c r="I1523" t="s">
        <v>3188</v>
      </c>
      <c r="J1523" s="147"/>
      <c r="M1523" t="s">
        <v>3295</v>
      </c>
      <c r="N1523" t="s">
        <v>3264</v>
      </c>
      <c r="P1523" s="19" t="s">
        <v>6790</v>
      </c>
      <c r="Q1523" s="19"/>
      <c r="R1523" t="s">
        <v>91</v>
      </c>
      <c r="S1523" s="8">
        <v>1</v>
      </c>
      <c r="T1523" t="s">
        <v>7779</v>
      </c>
      <c r="U1523" t="s">
        <v>7784</v>
      </c>
      <c r="V1523" t="s">
        <v>91</v>
      </c>
    </row>
    <row r="1524" spans="2:22" x14ac:dyDescent="0.25">
      <c r="B1524" s="185">
        <v>18</v>
      </c>
      <c r="C1524" s="8">
        <v>86</v>
      </c>
      <c r="D1524" s="11" t="s">
        <v>7880</v>
      </c>
      <c r="E1524" s="11" t="s">
        <v>7890</v>
      </c>
      <c r="F1524" s="11" t="s">
        <v>45</v>
      </c>
      <c r="G1524" s="11" t="s">
        <v>46</v>
      </c>
      <c r="H1524" s="11"/>
      <c r="I1524" t="s">
        <v>3180</v>
      </c>
      <c r="J1524" s="147"/>
      <c r="M1524" t="s">
        <v>3288</v>
      </c>
      <c r="N1524" t="s">
        <v>286</v>
      </c>
      <c r="P1524" s="19" t="s">
        <v>6790</v>
      </c>
      <c r="Q1524" s="19"/>
      <c r="R1524" t="s">
        <v>91</v>
      </c>
      <c r="S1524" s="8">
        <v>0</v>
      </c>
      <c r="T1524" t="s">
        <v>7779</v>
      </c>
      <c r="U1524" t="s">
        <v>7784</v>
      </c>
      <c r="V1524" t="s">
        <v>92</v>
      </c>
    </row>
    <row r="1525" spans="2:22" x14ac:dyDescent="0.25">
      <c r="B1525" s="185">
        <v>19</v>
      </c>
      <c r="C1525" s="8">
        <v>87</v>
      </c>
      <c r="D1525" s="11" t="s">
        <v>7880</v>
      </c>
      <c r="E1525" s="11" t="s">
        <v>7890</v>
      </c>
      <c r="F1525" s="11" t="s">
        <v>45</v>
      </c>
      <c r="G1525" s="11" t="s">
        <v>46</v>
      </c>
      <c r="H1525" s="11"/>
      <c r="I1525" t="s">
        <v>3181</v>
      </c>
      <c r="J1525" s="147"/>
      <c r="M1525" t="s">
        <v>3289</v>
      </c>
      <c r="N1525" t="s">
        <v>3225</v>
      </c>
      <c r="P1525" s="19" t="s">
        <v>6790</v>
      </c>
      <c r="Q1525" s="19"/>
      <c r="R1525" t="s">
        <v>91</v>
      </c>
      <c r="S1525" s="8">
        <v>0</v>
      </c>
      <c r="T1525" t="s">
        <v>7779</v>
      </c>
      <c r="U1525" t="s">
        <v>7784</v>
      </c>
      <c r="V1525" t="s">
        <v>91</v>
      </c>
    </row>
    <row r="1526" spans="2:22" x14ac:dyDescent="0.25">
      <c r="B1526" s="185"/>
      <c r="C1526" s="8">
        <v>926</v>
      </c>
      <c r="D1526" t="str">
        <f>E1526&amp;"."&amp;F1526&amp;"."&amp;G1526&amp;"."&amp;H1526&amp;"."&amp;I1526</f>
        <v>EXPERIMENT.MEASURED_DATA.TIME_SERIES..observ_treat_id</v>
      </c>
      <c r="E1526" t="s">
        <v>44</v>
      </c>
      <c r="F1526" t="s">
        <v>80</v>
      </c>
      <c r="G1526" t="s">
        <v>88</v>
      </c>
      <c r="H1526" t="s">
        <v>6</v>
      </c>
      <c r="I1526" t="s">
        <v>8009</v>
      </c>
      <c r="K1526" s="142">
        <v>1</v>
      </c>
      <c r="L1526" s="142">
        <v>1</v>
      </c>
      <c r="M1526" t="s">
        <v>465</v>
      </c>
      <c r="N1526" t="s">
        <v>4403</v>
      </c>
      <c r="R1526" t="s">
        <v>6770</v>
      </c>
      <c r="S1526" s="8"/>
      <c r="V1526" t="s">
        <v>100</v>
      </c>
    </row>
    <row r="1527" spans="2:22" x14ac:dyDescent="0.25">
      <c r="B1527" s="185"/>
      <c r="C1527" s="8">
        <v>928</v>
      </c>
      <c r="D1527" t="str">
        <f>E1527&amp;"."&amp;F1527&amp;"."&amp;G1527&amp;"."&amp;H1527&amp;"."&amp;I1527</f>
        <v>EXPERIMENT.MEASURED_DATA.TIME_SERIES..year</v>
      </c>
      <c r="E1527" t="s">
        <v>44</v>
      </c>
      <c r="F1527" t="s">
        <v>80</v>
      </c>
      <c r="G1527" t="s">
        <v>88</v>
      </c>
      <c r="H1527" t="s">
        <v>6</v>
      </c>
      <c r="I1527" t="s">
        <v>2489</v>
      </c>
      <c r="K1527" s="142">
        <v>3</v>
      </c>
      <c r="L1527" s="142">
        <v>1</v>
      </c>
      <c r="M1527" t="s">
        <v>8019</v>
      </c>
      <c r="N1527" t="s">
        <v>8020</v>
      </c>
      <c r="R1527" t="s">
        <v>6769</v>
      </c>
      <c r="S1527" s="8"/>
      <c r="V1527" t="s">
        <v>3302</v>
      </c>
    </row>
    <row r="1528" spans="2:22" x14ac:dyDescent="0.25">
      <c r="B1528" s="185"/>
      <c r="C1528" s="8">
        <v>929</v>
      </c>
      <c r="D1528" t="str">
        <f>E1528&amp;"."&amp;F1528&amp;"."&amp;G1528&amp;"."&amp;H1528&amp;"."&amp;I1528</f>
        <v>EXPERIMENT.MEASURED_DATA.TIME_SERIES..day</v>
      </c>
      <c r="E1528" t="s">
        <v>44</v>
      </c>
      <c r="F1528" t="s">
        <v>80</v>
      </c>
      <c r="G1528" t="s">
        <v>88</v>
      </c>
      <c r="H1528" t="s">
        <v>6</v>
      </c>
      <c r="I1528" t="s">
        <v>2490</v>
      </c>
      <c r="K1528" s="142">
        <v>4</v>
      </c>
      <c r="L1528" s="142">
        <v>1</v>
      </c>
      <c r="M1528" t="s">
        <v>8021</v>
      </c>
      <c r="N1528" t="s">
        <v>8022</v>
      </c>
      <c r="R1528" t="s">
        <v>6769</v>
      </c>
      <c r="S1528" s="8"/>
      <c r="V1528" t="s">
        <v>2490</v>
      </c>
    </row>
  </sheetData>
  <autoFilter ref="A1:X1528" xr:uid="{D506ADBA-AFED-4678-85B8-A1AB1C7156F9}"/>
  <sortState xmlns:xlrd2="http://schemas.microsoft.com/office/spreadsheetml/2017/richdata2" ref="A2:X1528">
    <sortCondition ref="A2:A1528"/>
    <sortCondition ref="B2:B1528"/>
    <sortCondition ref="C2:C1528"/>
  </sortState>
  <conditionalFormatting sqref="C1506 C1496:C1501 A1:F1 C2:C69 B1:B69 B70:C993 C994:C1494 B994:B1528">
    <cfRule type="cellIs" dxfId="364" priority="223" operator="equal">
      <formula>-99</formula>
    </cfRule>
  </conditionalFormatting>
  <conditionalFormatting sqref="I243">
    <cfRule type="duplicateValues" dxfId="363" priority="228"/>
  </conditionalFormatting>
  <conditionalFormatting sqref="M1173">
    <cfRule type="duplicateValues" dxfId="362" priority="222"/>
  </conditionalFormatting>
  <conditionalFormatting sqref="M1370">
    <cfRule type="duplicateValues" dxfId="361" priority="221"/>
  </conditionalFormatting>
  <conditionalFormatting sqref="M666">
    <cfRule type="duplicateValues" dxfId="360" priority="220"/>
  </conditionalFormatting>
  <conditionalFormatting sqref="M1072">
    <cfRule type="duplicateValues" dxfId="359" priority="219"/>
  </conditionalFormatting>
  <conditionalFormatting sqref="M1179">
    <cfRule type="duplicateValues" dxfId="358" priority="218"/>
  </conditionalFormatting>
  <conditionalFormatting sqref="I1167">
    <cfRule type="duplicateValues" dxfId="357" priority="215"/>
  </conditionalFormatting>
  <conditionalFormatting sqref="I1167">
    <cfRule type="duplicateValues" dxfId="356" priority="216"/>
  </conditionalFormatting>
  <conditionalFormatting sqref="M1167">
    <cfRule type="duplicateValues" dxfId="355" priority="217"/>
  </conditionalFormatting>
  <conditionalFormatting sqref="I688">
    <cfRule type="duplicateValues" dxfId="354" priority="212"/>
  </conditionalFormatting>
  <conditionalFormatting sqref="I688">
    <cfRule type="duplicateValues" dxfId="353" priority="213"/>
  </conditionalFormatting>
  <conditionalFormatting sqref="M688">
    <cfRule type="duplicateValues" dxfId="352" priority="214"/>
  </conditionalFormatting>
  <conditionalFormatting sqref="M53">
    <cfRule type="duplicateValues" dxfId="351" priority="211"/>
  </conditionalFormatting>
  <conditionalFormatting sqref="M112">
    <cfRule type="duplicateValues" dxfId="350" priority="210"/>
  </conditionalFormatting>
  <conditionalFormatting sqref="M36">
    <cfRule type="duplicateValues" dxfId="349" priority="209"/>
  </conditionalFormatting>
  <conditionalFormatting sqref="M310">
    <cfRule type="duplicateValues" dxfId="348" priority="208"/>
  </conditionalFormatting>
  <conditionalFormatting sqref="M328">
    <cfRule type="duplicateValues" dxfId="347" priority="207"/>
  </conditionalFormatting>
  <conditionalFormatting sqref="M382">
    <cfRule type="duplicateValues" dxfId="346" priority="206"/>
  </conditionalFormatting>
  <conditionalFormatting sqref="M711">
    <cfRule type="duplicateValues" dxfId="345" priority="205"/>
  </conditionalFormatting>
  <conditionalFormatting sqref="M442">
    <cfRule type="duplicateValues" dxfId="344" priority="204"/>
  </conditionalFormatting>
  <conditionalFormatting sqref="M1186">
    <cfRule type="duplicateValues" dxfId="343" priority="203"/>
  </conditionalFormatting>
  <conditionalFormatting sqref="M1073 M1071">
    <cfRule type="duplicateValues" dxfId="342" priority="229"/>
  </conditionalFormatting>
  <conditionalFormatting sqref="M1218">
    <cfRule type="duplicateValues" dxfId="341" priority="202"/>
  </conditionalFormatting>
  <conditionalFormatting sqref="M1213">
    <cfRule type="duplicateValues" dxfId="340" priority="200"/>
  </conditionalFormatting>
  <conditionalFormatting sqref="M1376">
    <cfRule type="duplicateValues" dxfId="339" priority="199"/>
  </conditionalFormatting>
  <conditionalFormatting sqref="M1373">
    <cfRule type="duplicateValues" dxfId="338" priority="198"/>
  </conditionalFormatting>
  <conditionalFormatting sqref="M1372">
    <cfRule type="duplicateValues" dxfId="337" priority="197"/>
  </conditionalFormatting>
  <conditionalFormatting sqref="M1065:M1070">
    <cfRule type="duplicateValues" dxfId="336" priority="230"/>
  </conditionalFormatting>
  <conditionalFormatting sqref="M1081:M1087">
    <cfRule type="duplicateValues" dxfId="335" priority="231"/>
  </conditionalFormatting>
  <conditionalFormatting sqref="M1217">
    <cfRule type="duplicateValues" dxfId="334" priority="233"/>
  </conditionalFormatting>
  <conditionalFormatting sqref="M1371 M1374">
    <cfRule type="duplicateValues" dxfId="333" priority="234"/>
  </conditionalFormatting>
  <conditionalFormatting sqref="I362:I363">
    <cfRule type="duplicateValues" dxfId="332" priority="193"/>
  </conditionalFormatting>
  <conditionalFormatting sqref="I362:I363">
    <cfRule type="duplicateValues" dxfId="331" priority="194"/>
  </conditionalFormatting>
  <conditionalFormatting sqref="I362:I363">
    <cfRule type="duplicateValues" dxfId="330" priority="195"/>
  </conditionalFormatting>
  <conditionalFormatting sqref="M362:M363">
    <cfRule type="duplicateValues" dxfId="329" priority="196"/>
  </conditionalFormatting>
  <conditionalFormatting sqref="I447">
    <cfRule type="duplicateValues" dxfId="328" priority="189"/>
  </conditionalFormatting>
  <conditionalFormatting sqref="M447">
    <cfRule type="duplicateValues" dxfId="327" priority="192"/>
  </conditionalFormatting>
  <conditionalFormatting sqref="K471">
    <cfRule type="duplicateValues" dxfId="326" priority="188"/>
  </conditionalFormatting>
  <conditionalFormatting sqref="M1072">
    <cfRule type="duplicateValues" dxfId="325" priority="187"/>
  </conditionalFormatting>
  <conditionalFormatting sqref="M1088">
    <cfRule type="duplicateValues" dxfId="324" priority="186"/>
  </conditionalFormatting>
  <conditionalFormatting sqref="M1177">
    <cfRule type="duplicateValues" dxfId="323" priority="185"/>
  </conditionalFormatting>
  <conditionalFormatting sqref="M1217">
    <cfRule type="duplicateValues" dxfId="322" priority="184"/>
  </conditionalFormatting>
  <conditionalFormatting sqref="M1402">
    <cfRule type="duplicateValues" dxfId="321" priority="183"/>
  </conditionalFormatting>
  <conditionalFormatting sqref="I362">
    <cfRule type="duplicateValues" dxfId="320" priority="180"/>
  </conditionalFormatting>
  <conditionalFormatting sqref="I362">
    <cfRule type="duplicateValues" dxfId="319" priority="181"/>
  </conditionalFormatting>
  <conditionalFormatting sqref="I362">
    <cfRule type="duplicateValues" dxfId="318" priority="182"/>
  </conditionalFormatting>
  <conditionalFormatting sqref="M143:M144">
    <cfRule type="duplicateValues" dxfId="317" priority="176"/>
  </conditionalFormatting>
  <conditionalFormatting sqref="M673">
    <cfRule type="duplicateValues" dxfId="316" priority="236"/>
  </conditionalFormatting>
  <conditionalFormatting sqref="I437">
    <cfRule type="duplicateValues" dxfId="315" priority="173"/>
  </conditionalFormatting>
  <conditionalFormatting sqref="M437">
    <cfRule type="duplicateValues" dxfId="314" priority="175"/>
  </conditionalFormatting>
  <conditionalFormatting sqref="M435">
    <cfRule type="duplicateValues" dxfId="313" priority="172"/>
  </conditionalFormatting>
  <conditionalFormatting sqref="M428">
    <cfRule type="duplicateValues" dxfId="312" priority="171"/>
  </conditionalFormatting>
  <conditionalFormatting sqref="M378">
    <cfRule type="duplicateValues" dxfId="311" priority="170"/>
  </conditionalFormatting>
  <conditionalFormatting sqref="M377">
    <cfRule type="duplicateValues" dxfId="310" priority="169"/>
  </conditionalFormatting>
  <conditionalFormatting sqref="M370 M368">
    <cfRule type="duplicateValues" dxfId="309" priority="168"/>
  </conditionalFormatting>
  <conditionalFormatting sqref="M369">
    <cfRule type="duplicateValues" dxfId="308" priority="167"/>
  </conditionalFormatting>
  <conditionalFormatting sqref="M358 M356">
    <cfRule type="duplicateValues" dxfId="307" priority="166"/>
  </conditionalFormatting>
  <conditionalFormatting sqref="M357">
    <cfRule type="duplicateValues" dxfId="306" priority="165"/>
  </conditionalFormatting>
  <conditionalFormatting sqref="M353 M351">
    <cfRule type="duplicateValues" dxfId="305" priority="164"/>
  </conditionalFormatting>
  <conditionalFormatting sqref="M352">
    <cfRule type="duplicateValues" dxfId="304" priority="163"/>
  </conditionalFormatting>
  <conditionalFormatting sqref="M261 M259">
    <cfRule type="duplicateValues" dxfId="303" priority="162"/>
  </conditionalFormatting>
  <conditionalFormatting sqref="M260">
    <cfRule type="duplicateValues" dxfId="302" priority="161"/>
  </conditionalFormatting>
  <conditionalFormatting sqref="M190">
    <cfRule type="duplicateValues" dxfId="301" priority="237"/>
  </conditionalFormatting>
  <conditionalFormatting sqref="M52">
    <cfRule type="duplicateValues" dxfId="300" priority="160"/>
  </conditionalFormatting>
  <conditionalFormatting sqref="M51">
    <cfRule type="duplicateValues" dxfId="299" priority="159"/>
  </conditionalFormatting>
  <conditionalFormatting sqref="M30">
    <cfRule type="duplicateValues" dxfId="298" priority="158"/>
  </conditionalFormatting>
  <conditionalFormatting sqref="M29">
    <cfRule type="duplicateValues" dxfId="297" priority="157"/>
  </conditionalFormatting>
  <conditionalFormatting sqref="M806 M804">
    <cfRule type="duplicateValues" dxfId="296" priority="154"/>
  </conditionalFormatting>
  <conditionalFormatting sqref="M805">
    <cfRule type="duplicateValues" dxfId="295" priority="153"/>
  </conditionalFormatting>
  <conditionalFormatting sqref="M815">
    <cfRule type="duplicateValues" dxfId="294" priority="152"/>
  </conditionalFormatting>
  <conditionalFormatting sqref="M814">
    <cfRule type="duplicateValues" dxfId="293" priority="151"/>
  </conditionalFormatting>
  <conditionalFormatting sqref="I193">
    <cfRule type="duplicateValues" dxfId="292" priority="147"/>
  </conditionalFormatting>
  <conditionalFormatting sqref="I193">
    <cfRule type="duplicateValues" dxfId="291" priority="148"/>
  </conditionalFormatting>
  <conditionalFormatting sqref="M193">
    <cfRule type="duplicateValues" dxfId="290" priority="149"/>
  </conditionalFormatting>
  <conditionalFormatting sqref="I172:I173">
    <cfRule type="duplicateValues" dxfId="289" priority="143"/>
  </conditionalFormatting>
  <conditionalFormatting sqref="M169">
    <cfRule type="duplicateValues" dxfId="288" priority="142"/>
  </conditionalFormatting>
  <conditionalFormatting sqref="I172:I173">
    <cfRule type="duplicateValues" dxfId="287" priority="144"/>
  </conditionalFormatting>
  <conditionalFormatting sqref="I172:I173">
    <cfRule type="duplicateValues" dxfId="286" priority="145"/>
  </conditionalFormatting>
  <conditionalFormatting sqref="M172:M173">
    <cfRule type="duplicateValues" dxfId="285" priority="146"/>
  </conditionalFormatting>
  <conditionalFormatting sqref="I191">
    <cfRule type="duplicateValues" dxfId="284" priority="139"/>
  </conditionalFormatting>
  <conditionalFormatting sqref="I191">
    <cfRule type="duplicateValues" dxfId="283" priority="140"/>
  </conditionalFormatting>
  <conditionalFormatting sqref="M191">
    <cfRule type="duplicateValues" dxfId="282" priority="141"/>
  </conditionalFormatting>
  <conditionalFormatting sqref="I192">
    <cfRule type="duplicateValues" dxfId="281" priority="135"/>
  </conditionalFormatting>
  <conditionalFormatting sqref="I192">
    <cfRule type="duplicateValues" dxfId="280" priority="136"/>
  </conditionalFormatting>
  <conditionalFormatting sqref="I192">
    <cfRule type="duplicateValues" dxfId="279" priority="137"/>
  </conditionalFormatting>
  <conditionalFormatting sqref="M192">
    <cfRule type="duplicateValues" dxfId="278" priority="138"/>
  </conditionalFormatting>
  <conditionalFormatting sqref="I175">
    <cfRule type="duplicateValues" dxfId="277" priority="133"/>
  </conditionalFormatting>
  <conditionalFormatting sqref="M175">
    <cfRule type="duplicateValues" dxfId="276" priority="134"/>
  </conditionalFormatting>
  <conditionalFormatting sqref="I192">
    <cfRule type="duplicateValues" dxfId="275" priority="130"/>
  </conditionalFormatting>
  <conditionalFormatting sqref="I192">
    <cfRule type="duplicateValues" dxfId="274" priority="131"/>
  </conditionalFormatting>
  <conditionalFormatting sqref="I192">
    <cfRule type="duplicateValues" dxfId="273" priority="132"/>
  </conditionalFormatting>
  <conditionalFormatting sqref="M192">
    <cfRule type="duplicateValues" dxfId="272" priority="129"/>
  </conditionalFormatting>
  <conditionalFormatting sqref="I168">
    <cfRule type="duplicateValues" dxfId="271" priority="127"/>
  </conditionalFormatting>
  <conditionalFormatting sqref="M168">
    <cfRule type="duplicateValues" dxfId="270" priority="128"/>
  </conditionalFormatting>
  <conditionalFormatting sqref="M170">
    <cfRule type="duplicateValues" dxfId="269" priority="238"/>
  </conditionalFormatting>
  <conditionalFormatting sqref="M229:M230">
    <cfRule type="duplicateValues" dxfId="268" priority="239"/>
  </conditionalFormatting>
  <conditionalFormatting sqref="M334:M335">
    <cfRule type="duplicateValues" dxfId="267" priority="240"/>
  </conditionalFormatting>
  <conditionalFormatting sqref="I1152">
    <cfRule type="duplicateValues" dxfId="266" priority="124"/>
  </conditionalFormatting>
  <conditionalFormatting sqref="M1152">
    <cfRule type="duplicateValues" dxfId="265" priority="125"/>
  </conditionalFormatting>
  <conditionalFormatting sqref="M1150">
    <cfRule type="duplicateValues" dxfId="264" priority="123"/>
  </conditionalFormatting>
  <conditionalFormatting sqref="M1151 M1146:M1147">
    <cfRule type="duplicateValues" dxfId="263" priority="126"/>
  </conditionalFormatting>
  <conditionalFormatting sqref="M1169">
    <cfRule type="duplicateValues" dxfId="262" priority="122"/>
  </conditionalFormatting>
  <conditionalFormatting sqref="M1171">
    <cfRule type="duplicateValues" dxfId="261" priority="121"/>
  </conditionalFormatting>
  <conditionalFormatting sqref="M1191">
    <cfRule type="duplicateValues" dxfId="260" priority="120"/>
  </conditionalFormatting>
  <conditionalFormatting sqref="M1190">
    <cfRule type="duplicateValues" dxfId="259" priority="119"/>
  </conditionalFormatting>
  <conditionalFormatting sqref="M1192">
    <cfRule type="duplicateValues" dxfId="258" priority="118"/>
  </conditionalFormatting>
  <conditionalFormatting sqref="M1201">
    <cfRule type="duplicateValues" dxfId="257" priority="116"/>
  </conditionalFormatting>
  <conditionalFormatting sqref="M1226">
    <cfRule type="duplicateValues" dxfId="256" priority="114"/>
  </conditionalFormatting>
  <conditionalFormatting sqref="M1225">
    <cfRule type="duplicateValues" dxfId="255" priority="113"/>
  </conditionalFormatting>
  <conditionalFormatting sqref="M1227">
    <cfRule type="duplicateValues" dxfId="254" priority="112"/>
  </conditionalFormatting>
  <conditionalFormatting sqref="M1247">
    <cfRule type="duplicateValues" dxfId="253" priority="111"/>
  </conditionalFormatting>
  <conditionalFormatting sqref="M1246">
    <cfRule type="duplicateValues" dxfId="252" priority="110"/>
  </conditionalFormatting>
  <conditionalFormatting sqref="M1248">
    <cfRule type="duplicateValues" dxfId="251" priority="109"/>
  </conditionalFormatting>
  <conditionalFormatting sqref="M1265">
    <cfRule type="duplicateValues" dxfId="250" priority="108"/>
  </conditionalFormatting>
  <conditionalFormatting sqref="M1264">
    <cfRule type="duplicateValues" dxfId="249" priority="107"/>
  </conditionalFormatting>
  <conditionalFormatting sqref="M1266">
    <cfRule type="duplicateValues" dxfId="248" priority="106"/>
  </conditionalFormatting>
  <conditionalFormatting sqref="M1279">
    <cfRule type="duplicateValues" dxfId="247" priority="105"/>
  </conditionalFormatting>
  <conditionalFormatting sqref="M1278">
    <cfRule type="duplicateValues" dxfId="246" priority="104"/>
  </conditionalFormatting>
  <conditionalFormatting sqref="M1280">
    <cfRule type="duplicateValues" dxfId="245" priority="103"/>
  </conditionalFormatting>
  <conditionalFormatting sqref="M1297">
    <cfRule type="duplicateValues" dxfId="244" priority="102"/>
  </conditionalFormatting>
  <conditionalFormatting sqref="M1296">
    <cfRule type="duplicateValues" dxfId="243" priority="101"/>
  </conditionalFormatting>
  <conditionalFormatting sqref="M1298">
    <cfRule type="duplicateValues" dxfId="242" priority="100"/>
  </conditionalFormatting>
  <conditionalFormatting sqref="M1321">
    <cfRule type="duplicateValues" dxfId="241" priority="99"/>
  </conditionalFormatting>
  <conditionalFormatting sqref="M1320">
    <cfRule type="duplicateValues" dxfId="240" priority="98"/>
  </conditionalFormatting>
  <conditionalFormatting sqref="M1322">
    <cfRule type="duplicateValues" dxfId="239" priority="97"/>
  </conditionalFormatting>
  <conditionalFormatting sqref="M1353">
    <cfRule type="duplicateValues" dxfId="238" priority="96"/>
  </conditionalFormatting>
  <conditionalFormatting sqref="M1352">
    <cfRule type="duplicateValues" dxfId="237" priority="95"/>
  </conditionalFormatting>
  <conditionalFormatting sqref="M1354">
    <cfRule type="duplicateValues" dxfId="236" priority="94"/>
  </conditionalFormatting>
  <conditionalFormatting sqref="M1406">
    <cfRule type="duplicateValues" dxfId="235" priority="93"/>
  </conditionalFormatting>
  <conditionalFormatting sqref="M1405">
    <cfRule type="duplicateValues" dxfId="234" priority="92"/>
  </conditionalFormatting>
  <conditionalFormatting sqref="M1407">
    <cfRule type="duplicateValues" dxfId="233" priority="91"/>
  </conditionalFormatting>
  <conditionalFormatting sqref="M1434">
    <cfRule type="duplicateValues" dxfId="232" priority="90"/>
  </conditionalFormatting>
  <conditionalFormatting sqref="M1433">
    <cfRule type="duplicateValues" dxfId="231" priority="89"/>
  </conditionalFormatting>
  <conditionalFormatting sqref="M1435">
    <cfRule type="duplicateValues" dxfId="230" priority="88"/>
  </conditionalFormatting>
  <conditionalFormatting sqref="I167">
    <cfRule type="duplicateValues" dxfId="229" priority="85"/>
  </conditionalFormatting>
  <conditionalFormatting sqref="I167">
    <cfRule type="duplicateValues" dxfId="228" priority="86"/>
  </conditionalFormatting>
  <conditionalFormatting sqref="M167">
    <cfRule type="duplicateValues" dxfId="227" priority="87"/>
  </conditionalFormatting>
  <conditionalFormatting sqref="I174">
    <cfRule type="duplicateValues" dxfId="226" priority="82"/>
  </conditionalFormatting>
  <conditionalFormatting sqref="I174">
    <cfRule type="duplicateValues" dxfId="225" priority="83"/>
  </conditionalFormatting>
  <conditionalFormatting sqref="M174">
    <cfRule type="duplicateValues" dxfId="224" priority="84"/>
  </conditionalFormatting>
  <conditionalFormatting sqref="I1148:I1149">
    <cfRule type="duplicateValues" dxfId="223" priority="79"/>
  </conditionalFormatting>
  <conditionalFormatting sqref="I1148:I1149">
    <cfRule type="duplicateValues" dxfId="222" priority="80"/>
  </conditionalFormatting>
  <conditionalFormatting sqref="M1148:M1149">
    <cfRule type="duplicateValues" dxfId="221" priority="81"/>
  </conditionalFormatting>
  <conditionalFormatting sqref="M1506">
    <cfRule type="duplicateValues" dxfId="220" priority="74"/>
  </conditionalFormatting>
  <conditionalFormatting sqref="I1506">
    <cfRule type="duplicateValues" dxfId="219" priority="75"/>
  </conditionalFormatting>
  <conditionalFormatting sqref="I1506">
    <cfRule type="duplicateValues" dxfId="218" priority="76"/>
  </conditionalFormatting>
  <conditionalFormatting sqref="K1506">
    <cfRule type="duplicateValues" dxfId="217" priority="77"/>
  </conditionalFormatting>
  <conditionalFormatting sqref="M1506">
    <cfRule type="duplicateValues" dxfId="216" priority="73"/>
  </conditionalFormatting>
  <conditionalFormatting sqref="M1496:M1501 M782 M1:M41 M778 M743:M774 M112:M128 M135:M476 M786:M992 M43:M74 M76:M108 M478:M741 M994:M1494">
    <cfRule type="duplicateValues" dxfId="215" priority="14463"/>
  </conditionalFormatting>
  <conditionalFormatting sqref="K1496:K1501 K1007 K1:K41 K711:K717 K702:K703 K720:K741 K778 K782 K705:K709 K743:K774 K135:K464 K1463:K1494 K112:K128 K98:K108 K1009:K1154 K1156:K1461 K472:K481 K483:K700 K786:K1003 K43:K96">
    <cfRule type="duplicateValues" dxfId="214" priority="14492"/>
  </conditionalFormatting>
  <conditionalFormatting sqref="M1194">
    <cfRule type="duplicateValues" dxfId="213" priority="71"/>
  </conditionalFormatting>
  <conditionalFormatting sqref="M1230">
    <cfRule type="duplicateValues" dxfId="212" priority="69"/>
  </conditionalFormatting>
  <conditionalFormatting sqref="M1251">
    <cfRule type="duplicateValues" dxfId="211" priority="68"/>
  </conditionalFormatting>
  <conditionalFormatting sqref="M1269">
    <cfRule type="duplicateValues" dxfId="210" priority="67"/>
  </conditionalFormatting>
  <conditionalFormatting sqref="M1283">
    <cfRule type="duplicateValues" dxfId="209" priority="66"/>
  </conditionalFormatting>
  <conditionalFormatting sqref="M1301">
    <cfRule type="duplicateValues" dxfId="208" priority="65"/>
  </conditionalFormatting>
  <conditionalFormatting sqref="M1325">
    <cfRule type="duplicateValues" dxfId="207" priority="64"/>
  </conditionalFormatting>
  <conditionalFormatting sqref="M1357">
    <cfRule type="duplicateValues" dxfId="206" priority="63"/>
  </conditionalFormatting>
  <conditionalFormatting sqref="M1410">
    <cfRule type="duplicateValues" dxfId="205" priority="62"/>
  </conditionalFormatting>
  <conditionalFormatting sqref="M1436">
    <cfRule type="duplicateValues" dxfId="204" priority="61"/>
  </conditionalFormatting>
  <conditionalFormatting sqref="M868">
    <cfRule type="duplicateValues" dxfId="203" priority="59"/>
  </conditionalFormatting>
  <conditionalFormatting sqref="M869">
    <cfRule type="duplicateValues" dxfId="202" priority="58"/>
  </conditionalFormatting>
  <conditionalFormatting sqref="I490">
    <cfRule type="duplicateValues" dxfId="201" priority="48"/>
  </conditionalFormatting>
  <conditionalFormatting sqref="M490">
    <cfRule type="duplicateValues" dxfId="200" priority="49"/>
  </conditionalFormatting>
  <conditionalFormatting sqref="M488">
    <cfRule type="duplicateValues" dxfId="199" priority="47"/>
  </conditionalFormatting>
  <conditionalFormatting sqref="M489 M485:M486">
    <cfRule type="duplicateValues" dxfId="198" priority="50"/>
  </conditionalFormatting>
  <conditionalFormatting sqref="I487">
    <cfRule type="duplicateValues" dxfId="197" priority="15721"/>
  </conditionalFormatting>
  <conditionalFormatting sqref="M487">
    <cfRule type="duplicateValues" dxfId="196" priority="15723"/>
  </conditionalFormatting>
  <conditionalFormatting sqref="M1021">
    <cfRule type="duplicateValues" dxfId="195" priority="41"/>
  </conditionalFormatting>
  <conditionalFormatting sqref="M1096">
    <cfRule type="duplicateValues" dxfId="194" priority="38"/>
  </conditionalFormatting>
  <conditionalFormatting sqref="M1097">
    <cfRule type="duplicateValues" dxfId="193" priority="37"/>
  </conditionalFormatting>
  <conditionalFormatting sqref="M641">
    <cfRule type="duplicateValues" dxfId="192" priority="35"/>
  </conditionalFormatting>
  <conditionalFormatting sqref="M642">
    <cfRule type="duplicateValues" dxfId="191" priority="34"/>
  </conditionalFormatting>
  <conditionalFormatting sqref="M556">
    <cfRule type="duplicateValues" dxfId="190" priority="33"/>
  </conditionalFormatting>
  <conditionalFormatting sqref="M557">
    <cfRule type="duplicateValues" dxfId="189" priority="32"/>
  </conditionalFormatting>
  <conditionalFormatting sqref="M493">
    <cfRule type="duplicateValues" dxfId="188" priority="31"/>
  </conditionalFormatting>
  <conditionalFormatting sqref="M494">
    <cfRule type="duplicateValues" dxfId="187" priority="30"/>
  </conditionalFormatting>
  <conditionalFormatting sqref="M674">
    <cfRule type="duplicateValues" dxfId="186" priority="29"/>
  </conditionalFormatting>
  <conditionalFormatting sqref="M675">
    <cfRule type="duplicateValues" dxfId="185" priority="28"/>
  </conditionalFormatting>
  <conditionalFormatting sqref="M839">
    <cfRule type="duplicateValues" dxfId="184" priority="27"/>
  </conditionalFormatting>
  <conditionalFormatting sqref="M840">
    <cfRule type="duplicateValues" dxfId="183" priority="26"/>
  </conditionalFormatting>
  <conditionalFormatting sqref="M859">
    <cfRule type="duplicateValues" dxfId="182" priority="25"/>
  </conditionalFormatting>
  <conditionalFormatting sqref="M860">
    <cfRule type="duplicateValues" dxfId="181" priority="24"/>
  </conditionalFormatting>
  <conditionalFormatting sqref="I831">
    <cfRule type="duplicateValues" dxfId="180" priority="19"/>
  </conditionalFormatting>
  <conditionalFormatting sqref="M831">
    <cfRule type="duplicateValues" dxfId="179" priority="20"/>
  </conditionalFormatting>
  <conditionalFormatting sqref="M829">
    <cfRule type="duplicateValues" dxfId="178" priority="18"/>
  </conditionalFormatting>
  <conditionalFormatting sqref="M830 M826:M827">
    <cfRule type="duplicateValues" dxfId="177" priority="21"/>
  </conditionalFormatting>
  <conditionalFormatting sqref="I828">
    <cfRule type="duplicateValues" dxfId="176" priority="22"/>
  </conditionalFormatting>
  <conditionalFormatting sqref="M828">
    <cfRule type="duplicateValues" dxfId="175" priority="23"/>
  </conditionalFormatting>
  <conditionalFormatting sqref="I448 I189 I37:I42 I176 I194:I198 I31:I35 I145:I166 I135:I142 I1:I10 I12:I28 I113:I120 I99:I104 I54:I55 I44:I50 I57:I69 I71:I94">
    <cfRule type="duplicateValues" dxfId="174" priority="18470"/>
  </conditionalFormatting>
  <conditionalFormatting sqref="I448 I189 I37:I42 I176 I262:I309 I231:I258 I31:I35 I311:I327 I329:I333 I204:I206 I194:I202 I145:I166 I135:I142 I1:I10 I12:I28 I113:I120 I99:I104 I54:I55 I44:I50 I57:I69 I71:I94">
    <cfRule type="duplicateValues" dxfId="173" priority="18486"/>
  </conditionalFormatting>
  <conditionalFormatting sqref="M448 M189 M37:M41 M176 M262:M309 M231:M258 M31:M35 M22:M28 M311:M327 M329:M333 M204:M206 M194:M202 M145:M166 M135:M142 M1:M20 M98:M104 M54:M55 M44:M50 M57:M69 M113:M120 M71:M74 M76:M94">
    <cfRule type="duplicateValues" dxfId="172" priority="18507"/>
  </conditionalFormatting>
  <conditionalFormatting sqref="I543 I189 I448 I37:I42 I176 I354 I336:I350 I262:I309 I231:I258 I31:I35 I311:I327 I329:I333 I204:I206 I194:I202 I145:I166 I135:I142 I1:I10 I12:I28 I113:I120 I99:I104 I54:I55 I44:I50 I57:I69 I71:I94">
    <cfRule type="duplicateValues" dxfId="171" priority="18528"/>
  </conditionalFormatting>
  <conditionalFormatting sqref="M56">
    <cfRule type="duplicateValues" dxfId="170" priority="15"/>
  </conditionalFormatting>
  <conditionalFormatting sqref="I1496:I1501 I778 I782 I1:I10 I230:I333 I335:I406 I743:I774 I135:I228 I12:I52 I112:I128 I786:I810 I408:I741 I812:I1494 I54:I108 J1000">
    <cfRule type="duplicateValues" dxfId="169" priority="18695"/>
  </conditionalFormatting>
  <conditionalFormatting sqref="I1496:I1501 I1493:I1494 I1487:I1490 I778 I782 I1:I10 I230:I333 I335:I406 I743:I774 I135:I228 I99:I108 I12:I52 I112:I128 I786:I810 I408:I741 I812:I1485 I54:I97 J1000">
    <cfRule type="duplicateValues" dxfId="168" priority="18712"/>
  </conditionalFormatting>
  <conditionalFormatting sqref="A1:B1">
    <cfRule type="duplicateValues" dxfId="167" priority="18713"/>
  </conditionalFormatting>
  <conditionalFormatting sqref="A1:F1">
    <cfRule type="duplicateValues" dxfId="166" priority="18723"/>
  </conditionalFormatting>
  <conditionalFormatting sqref="M1098">
    <cfRule type="duplicateValues" dxfId="165" priority="23996"/>
  </conditionalFormatting>
  <conditionalFormatting sqref="M97">
    <cfRule type="duplicateValues" dxfId="164" priority="11"/>
  </conditionalFormatting>
  <conditionalFormatting sqref="M70">
    <cfRule type="duplicateValues" dxfId="163" priority="10"/>
  </conditionalFormatting>
  <conditionalFormatting sqref="M1237 M1216 M1212 M1201 M1187 M1172 M1123 M1101">
    <cfRule type="duplicateValues" dxfId="162" priority="9"/>
  </conditionalFormatting>
  <conditionalFormatting sqref="M81">
    <cfRule type="duplicateValues" dxfId="161" priority="8"/>
  </conditionalFormatting>
  <conditionalFormatting sqref="M97">
    <cfRule type="duplicateValues" dxfId="160" priority="7"/>
  </conditionalFormatting>
  <conditionalFormatting sqref="M113">
    <cfRule type="duplicateValues" dxfId="159" priority="6"/>
  </conditionalFormatting>
  <conditionalFormatting sqref="M1170 M1168 M121:M128 M544:M547 M105:M108 M778 M782 M549:M555 M667:M672 M438:M441 M436 M429:M434 M443:M446 M712:M741 M1155:M1166 M171 M207:M228 M177:M188 M807:M813 M397:M427 M743:M774 M689:M710 M95:M96 M816:M825 M676:M687 M841:M858 M861:M867 M834:M838 M450:M476 M1022:M1063 M494:M542 M643:M665 M786:M803 M870:M991 M558:M640 M994:M1020 M478:M484">
    <cfRule type="duplicateValues" dxfId="158" priority="27471"/>
  </conditionalFormatting>
  <conditionalFormatting sqref="M1183">
    <cfRule type="duplicateValues" dxfId="157" priority="27556"/>
  </conditionalFormatting>
  <conditionalFormatting sqref="M1214:M1216">
    <cfRule type="duplicateValues" dxfId="156" priority="27876"/>
  </conditionalFormatting>
  <conditionalFormatting sqref="C1:C1528">
    <cfRule type="duplicateValues" dxfId="155" priority="30510"/>
  </conditionalFormatting>
  <conditionalFormatting sqref="I1:I1527 J1000">
    <cfRule type="duplicateValues" dxfId="154" priority="30512"/>
  </conditionalFormatting>
  <conditionalFormatting sqref="C1:C1527">
    <cfRule type="duplicateValues" dxfId="153" priority="30515"/>
  </conditionalFormatting>
  <conditionalFormatting sqref="M479">
    <cfRule type="duplicateValues" dxfId="152" priority="4"/>
  </conditionalFormatting>
  <conditionalFormatting sqref="M995">
    <cfRule type="duplicateValues" dxfId="151" priority="3"/>
  </conditionalFormatting>
  <conditionalFormatting sqref="M479">
    <cfRule type="duplicateValues" dxfId="150" priority="2"/>
  </conditionalFormatting>
  <conditionalFormatting sqref="M995">
    <cfRule type="duplicateValues" dxfId="149" priority="1"/>
  </conditionalFormatting>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D8AE3-D32C-49FC-BBBE-A3E1BE17CEE0}">
  <sheetPr codeName="Sheet80">
    <tabColor rgb="FF002060"/>
  </sheetPr>
  <dimension ref="A1:I5000"/>
  <sheetViews>
    <sheetView workbookViewId="0"/>
  </sheetViews>
  <sheetFormatPr defaultRowHeight="15" x14ac:dyDescent="0.25"/>
  <cols>
    <col min="1" max="1" width="38.28515625" bestFit="1" customWidth="1"/>
    <col min="2" max="2" width="3.28515625" customWidth="1"/>
    <col min="3" max="200" width="3.140625" customWidth="1"/>
    <col min="16383" max="16383" width="8.7109375" customWidth="1"/>
  </cols>
  <sheetData>
    <row r="1" spans="1:9" s="106" customFormat="1" ht="24" customHeight="1" x14ac:dyDescent="0.25">
      <c r="A1" s="239" t="s">
        <v>8443</v>
      </c>
      <c r="I1" s="107"/>
    </row>
    <row r="2" spans="1:9" x14ac:dyDescent="0.25">
      <c r="A2" t="str" cm="1">
        <f t="array" ref="A2">_xlfn._xlws.SORT(_xlfn.UNIQUE(_xlfn._xlws.FILTER(plotSetup[experiment_id]&amp;"_"&amp;plotSetup[crop_season_id], plotSetup[experiment_id] &lt;&gt; "", "")))</f>
        <v/>
      </c>
      <c r="B2" t="e" cm="1" vm="1">
        <f t="array" ref="B2">TRANSPOSE(_xlfn._xlws.SORT(_xlfn.UNIQUE(_xlfn._xlws.FILTER(plotSetup[plot_id], plotSetup[experiment_id]&amp;"_"&amp;plotSetup[crop_season_id]=A2))))</f>
        <v>#VALUE!</v>
      </c>
    </row>
    <row r="3" spans="1:9" x14ac:dyDescent="0.25">
      <c r="B3" t="e" cm="1" vm="1">
        <f t="array" ref="B3">TRANSPOSE(_xlfn._xlws.SORT(_xlfn.UNIQUE(_xlfn._xlws.FILTER(plotSetup[plot_id], plotSetup[experiment_id]&amp;"_"&amp;plotSetup[crop_season_id]=A3))))</f>
        <v>#VALUE!</v>
      </c>
    </row>
    <row r="4" spans="1:9" x14ac:dyDescent="0.25">
      <c r="B4" t="e" cm="1" vm="1">
        <f t="array" ref="B4">TRANSPOSE(_xlfn._xlws.SORT(_xlfn.UNIQUE(_xlfn._xlws.FILTER(plotSetup[plot_id], plotSetup[experiment_id]&amp;"_"&amp;plotSetup[crop_season_id]=A4))))</f>
        <v>#VALUE!</v>
      </c>
    </row>
    <row r="5" spans="1:9" x14ac:dyDescent="0.25">
      <c r="B5" t="e" cm="1" vm="1">
        <f t="array" ref="B5">TRANSPOSE(_xlfn._xlws.SORT(_xlfn.UNIQUE(_xlfn._xlws.FILTER(plotSetup[plot_id], plotSetup[experiment_id]&amp;"_"&amp;plotSetup[crop_season_id]=A5))))</f>
        <v>#VALUE!</v>
      </c>
    </row>
    <row r="6" spans="1:9" x14ac:dyDescent="0.25">
      <c r="B6" t="e" cm="1" vm="1">
        <f t="array" ref="B6">TRANSPOSE(_xlfn._xlws.SORT(_xlfn.UNIQUE(_xlfn._xlws.FILTER(plotSetup[plot_id], plotSetup[experiment_id]&amp;"_"&amp;plotSetup[crop_season_id]=A6))))</f>
        <v>#VALUE!</v>
      </c>
    </row>
    <row r="7" spans="1:9" x14ac:dyDescent="0.25">
      <c r="B7" t="e" cm="1" vm="1">
        <f t="array" ref="B7">TRANSPOSE(_xlfn._xlws.SORT(_xlfn.UNIQUE(_xlfn._xlws.FILTER(plotSetup[plot_id], plotSetup[experiment_id]&amp;"_"&amp;plotSetup[crop_season_id]=A7))))</f>
        <v>#VALUE!</v>
      </c>
    </row>
    <row r="8" spans="1:9" x14ac:dyDescent="0.25">
      <c r="B8" t="e" cm="1" vm="1">
        <f t="array" ref="B8">TRANSPOSE(_xlfn._xlws.SORT(_xlfn.UNIQUE(_xlfn._xlws.FILTER(plotSetup[plot_id], plotSetup[experiment_id]&amp;"_"&amp;plotSetup[crop_season_id]=A8))))</f>
        <v>#VALUE!</v>
      </c>
    </row>
    <row r="9" spans="1:9" x14ac:dyDescent="0.25">
      <c r="B9" t="e" cm="1" vm="1">
        <f t="array" ref="B9">TRANSPOSE(_xlfn._xlws.SORT(_xlfn.UNIQUE(_xlfn._xlws.FILTER(plotSetup[plot_id], plotSetup[experiment_id]&amp;"_"&amp;plotSetup[crop_season_id]=A9))))</f>
        <v>#VALUE!</v>
      </c>
    </row>
    <row r="10" spans="1:9" x14ac:dyDescent="0.25">
      <c r="B10" t="e" cm="1" vm="1">
        <f t="array" ref="B10">TRANSPOSE(_xlfn._xlws.SORT(_xlfn.UNIQUE(_xlfn._xlws.FILTER(plotSetup[plot_id], plotSetup[experiment_id]&amp;"_"&amp;plotSetup[crop_season_id]=A10))))</f>
        <v>#VALUE!</v>
      </c>
    </row>
    <row r="11" spans="1:9" x14ac:dyDescent="0.25">
      <c r="B11" t="e" cm="1" vm="1">
        <f t="array" ref="B11">TRANSPOSE(_xlfn._xlws.SORT(_xlfn.UNIQUE(_xlfn._xlws.FILTER(plotSetup[plot_id], plotSetup[experiment_id]&amp;"_"&amp;plotSetup[crop_season_id]=A11))))</f>
        <v>#VALUE!</v>
      </c>
    </row>
    <row r="12" spans="1:9" x14ac:dyDescent="0.25">
      <c r="B12" t="e" cm="1" vm="1">
        <f t="array" ref="B12">TRANSPOSE(_xlfn._xlws.SORT(_xlfn.UNIQUE(_xlfn._xlws.FILTER(plotSetup[plot_id], plotSetup[experiment_id]&amp;"_"&amp;plotSetup[crop_season_id]=A12))))</f>
        <v>#VALUE!</v>
      </c>
    </row>
    <row r="13" spans="1:9" x14ac:dyDescent="0.25">
      <c r="B13" t="e" cm="1" vm="1">
        <f t="array" ref="B13">TRANSPOSE(_xlfn._xlws.SORT(_xlfn.UNIQUE(_xlfn._xlws.FILTER(plotSetup[plot_id], plotSetup[experiment_id]&amp;"_"&amp;plotSetup[crop_season_id]=A13))))</f>
        <v>#VALUE!</v>
      </c>
    </row>
    <row r="14" spans="1:9" x14ac:dyDescent="0.25">
      <c r="B14" t="e" cm="1" vm="1">
        <f t="array" ref="B14">TRANSPOSE(_xlfn._xlws.SORT(_xlfn.UNIQUE(_xlfn._xlws.FILTER(plotSetup[plot_id], plotSetup[experiment_id]&amp;"_"&amp;plotSetup[crop_season_id]=A14))))</f>
        <v>#VALUE!</v>
      </c>
    </row>
    <row r="15" spans="1:9" x14ac:dyDescent="0.25">
      <c r="B15" t="e" cm="1" vm="1">
        <f t="array" ref="B15">TRANSPOSE(_xlfn._xlws.SORT(_xlfn.UNIQUE(_xlfn._xlws.FILTER(plotSetup[plot_id], plotSetup[experiment_id]&amp;"_"&amp;plotSetup[crop_season_id]=A15))))</f>
        <v>#VALUE!</v>
      </c>
    </row>
    <row r="16" spans="1:9" x14ac:dyDescent="0.25">
      <c r="B16" t="e" cm="1" vm="1">
        <f t="array" ref="B16">TRANSPOSE(_xlfn._xlws.SORT(_xlfn.UNIQUE(_xlfn._xlws.FILTER(plotSetup[plot_id], plotSetup[experiment_id]&amp;"_"&amp;plotSetup[crop_season_id]=A16))))</f>
        <v>#VALUE!</v>
      </c>
    </row>
    <row r="17" spans="2:2" x14ac:dyDescent="0.25">
      <c r="B17" t="e" cm="1" vm="1">
        <f t="array" ref="B17">TRANSPOSE(_xlfn._xlws.SORT(_xlfn.UNIQUE(_xlfn._xlws.FILTER(plotSetup[plot_id], plotSetup[experiment_id]&amp;"_"&amp;plotSetup[crop_season_id]=A17))))</f>
        <v>#VALUE!</v>
      </c>
    </row>
    <row r="18" spans="2:2" x14ac:dyDescent="0.25">
      <c r="B18" t="e" cm="1" vm="1">
        <f t="array" ref="B18">TRANSPOSE(_xlfn._xlws.SORT(_xlfn.UNIQUE(_xlfn._xlws.FILTER(plotSetup[plot_id], plotSetup[experiment_id]&amp;"_"&amp;plotSetup[crop_season_id]=A18))))</f>
        <v>#VALUE!</v>
      </c>
    </row>
    <row r="19" spans="2:2" x14ac:dyDescent="0.25">
      <c r="B19" t="e" cm="1" vm="1">
        <f t="array" ref="B19">TRANSPOSE(_xlfn._xlws.SORT(_xlfn.UNIQUE(_xlfn._xlws.FILTER(plotSetup[plot_id], plotSetup[experiment_id]&amp;"_"&amp;plotSetup[crop_season_id]=A19))))</f>
        <v>#VALUE!</v>
      </c>
    </row>
    <row r="20" spans="2:2" x14ac:dyDescent="0.25">
      <c r="B20" t="e" cm="1" vm="1">
        <f t="array" ref="B20">TRANSPOSE(_xlfn._xlws.SORT(_xlfn.UNIQUE(_xlfn._xlws.FILTER(plotSetup[plot_id], plotSetup[experiment_id]&amp;"_"&amp;plotSetup[crop_season_id]=A20))))</f>
        <v>#VALUE!</v>
      </c>
    </row>
    <row r="21" spans="2:2" x14ac:dyDescent="0.25">
      <c r="B21" t="e" cm="1" vm="1">
        <f t="array" ref="B21">TRANSPOSE(_xlfn._xlws.SORT(_xlfn.UNIQUE(_xlfn._xlws.FILTER(plotSetup[plot_id], plotSetup[experiment_id]&amp;"_"&amp;plotSetup[crop_season_id]=A21))))</f>
        <v>#VALUE!</v>
      </c>
    </row>
    <row r="22" spans="2:2" x14ac:dyDescent="0.25">
      <c r="B22" t="e" cm="1" vm="1">
        <f t="array" ref="B22">TRANSPOSE(_xlfn._xlws.SORT(_xlfn.UNIQUE(_xlfn._xlws.FILTER(plotSetup[plot_id], plotSetup[experiment_id]&amp;"_"&amp;plotSetup[crop_season_id]=A22))))</f>
        <v>#VALUE!</v>
      </c>
    </row>
    <row r="23" spans="2:2" x14ac:dyDescent="0.25">
      <c r="B23" t="e" cm="1" vm="1">
        <f t="array" ref="B23">TRANSPOSE(_xlfn._xlws.SORT(_xlfn.UNIQUE(_xlfn._xlws.FILTER(plotSetup[plot_id], plotSetup[experiment_id]&amp;"_"&amp;plotSetup[crop_season_id]=A23))))</f>
        <v>#VALUE!</v>
      </c>
    </row>
    <row r="24" spans="2:2" x14ac:dyDescent="0.25">
      <c r="B24" t="e" cm="1" vm="1">
        <f t="array" ref="B24">TRANSPOSE(_xlfn._xlws.SORT(_xlfn.UNIQUE(_xlfn._xlws.FILTER(plotSetup[plot_id], plotSetup[experiment_id]&amp;"_"&amp;plotSetup[crop_season_id]=A24))))</f>
        <v>#VALUE!</v>
      </c>
    </row>
    <row r="25" spans="2:2" x14ac:dyDescent="0.25">
      <c r="B25" t="e" cm="1" vm="1">
        <f t="array" ref="B25">TRANSPOSE(_xlfn._xlws.SORT(_xlfn.UNIQUE(_xlfn._xlws.FILTER(plotSetup[plot_id], plotSetup[experiment_id]&amp;"_"&amp;plotSetup[crop_season_id]=A25))))</f>
        <v>#VALUE!</v>
      </c>
    </row>
    <row r="26" spans="2:2" x14ac:dyDescent="0.25">
      <c r="B26" t="e" cm="1" vm="1">
        <f t="array" ref="B26">TRANSPOSE(_xlfn._xlws.SORT(_xlfn.UNIQUE(_xlfn._xlws.FILTER(plotSetup[plot_id], plotSetup[experiment_id]&amp;"_"&amp;plotSetup[crop_season_id]=A26))))</f>
        <v>#VALUE!</v>
      </c>
    </row>
    <row r="27" spans="2:2" x14ac:dyDescent="0.25">
      <c r="B27" t="e" cm="1" vm="1">
        <f t="array" ref="B27">TRANSPOSE(_xlfn._xlws.SORT(_xlfn.UNIQUE(_xlfn._xlws.FILTER(plotSetup[plot_id], plotSetup[experiment_id]&amp;"_"&amp;plotSetup[crop_season_id]=A27))))</f>
        <v>#VALUE!</v>
      </c>
    </row>
    <row r="28" spans="2:2" x14ac:dyDescent="0.25">
      <c r="B28" t="e" cm="1" vm="1">
        <f t="array" ref="B28">TRANSPOSE(_xlfn._xlws.SORT(_xlfn.UNIQUE(_xlfn._xlws.FILTER(plotSetup[plot_id], plotSetup[experiment_id]&amp;"_"&amp;plotSetup[crop_season_id]=A28))))</f>
        <v>#VALUE!</v>
      </c>
    </row>
    <row r="29" spans="2:2" x14ac:dyDescent="0.25">
      <c r="B29" t="e" cm="1" vm="1">
        <f t="array" ref="B29">TRANSPOSE(_xlfn._xlws.SORT(_xlfn.UNIQUE(_xlfn._xlws.FILTER(plotSetup[plot_id], plotSetup[experiment_id]&amp;"_"&amp;plotSetup[crop_season_id]=A29))))</f>
        <v>#VALUE!</v>
      </c>
    </row>
    <row r="30" spans="2:2" x14ac:dyDescent="0.25">
      <c r="B30" t="e" cm="1" vm="1">
        <f t="array" ref="B30">TRANSPOSE(_xlfn._xlws.SORT(_xlfn.UNIQUE(_xlfn._xlws.FILTER(plotSetup[plot_id], plotSetup[experiment_id]&amp;"_"&amp;plotSetup[crop_season_id]=A30))))</f>
        <v>#VALUE!</v>
      </c>
    </row>
    <row r="31" spans="2:2" x14ac:dyDescent="0.25">
      <c r="B31" t="e" cm="1" vm="1">
        <f t="array" ref="B31">TRANSPOSE(_xlfn._xlws.SORT(_xlfn.UNIQUE(_xlfn._xlws.FILTER(plotSetup[plot_id], plotSetup[experiment_id]&amp;"_"&amp;plotSetup[crop_season_id]=A31))))</f>
        <v>#VALUE!</v>
      </c>
    </row>
    <row r="32" spans="2:2" x14ac:dyDescent="0.25">
      <c r="B32" t="e" cm="1" vm="1">
        <f t="array" ref="B32">TRANSPOSE(_xlfn._xlws.SORT(_xlfn.UNIQUE(_xlfn._xlws.FILTER(plotSetup[plot_id], plotSetup[experiment_id]&amp;"_"&amp;plotSetup[crop_season_id]=A32))))</f>
        <v>#VALUE!</v>
      </c>
    </row>
    <row r="33" spans="2:2" x14ac:dyDescent="0.25">
      <c r="B33" t="e" cm="1" vm="1">
        <f t="array" ref="B33">TRANSPOSE(_xlfn._xlws.SORT(_xlfn.UNIQUE(_xlfn._xlws.FILTER(plotSetup[plot_id], plotSetup[experiment_id]&amp;"_"&amp;plotSetup[crop_season_id]=A33))))</f>
        <v>#VALUE!</v>
      </c>
    </row>
    <row r="34" spans="2:2" x14ac:dyDescent="0.25">
      <c r="B34" t="e" cm="1" vm="1">
        <f t="array" ref="B34">TRANSPOSE(_xlfn._xlws.SORT(_xlfn.UNIQUE(_xlfn._xlws.FILTER(plotSetup[plot_id], plotSetup[experiment_id]&amp;"_"&amp;plotSetup[crop_season_id]=A34))))</f>
        <v>#VALUE!</v>
      </c>
    </row>
    <row r="35" spans="2:2" x14ac:dyDescent="0.25">
      <c r="B35" t="e" cm="1" vm="1">
        <f t="array" ref="B35">TRANSPOSE(_xlfn._xlws.SORT(_xlfn.UNIQUE(_xlfn._xlws.FILTER(plotSetup[plot_id], plotSetup[experiment_id]&amp;"_"&amp;plotSetup[crop_season_id]=A35))))</f>
        <v>#VALUE!</v>
      </c>
    </row>
    <row r="36" spans="2:2" x14ac:dyDescent="0.25">
      <c r="B36" t="e" cm="1" vm="1">
        <f t="array" ref="B36">TRANSPOSE(_xlfn._xlws.SORT(_xlfn.UNIQUE(_xlfn._xlws.FILTER(plotSetup[plot_id], plotSetup[experiment_id]&amp;"_"&amp;plotSetup[crop_season_id]=A36))))</f>
        <v>#VALUE!</v>
      </c>
    </row>
    <row r="37" spans="2:2" x14ac:dyDescent="0.25">
      <c r="B37" t="e" cm="1" vm="1">
        <f t="array" ref="B37">TRANSPOSE(_xlfn._xlws.SORT(_xlfn.UNIQUE(_xlfn._xlws.FILTER(plotSetup[plot_id], plotSetup[experiment_id]&amp;"_"&amp;plotSetup[crop_season_id]=A37))))</f>
        <v>#VALUE!</v>
      </c>
    </row>
    <row r="38" spans="2:2" x14ac:dyDescent="0.25">
      <c r="B38" t="e" cm="1" vm="1">
        <f t="array" ref="B38">TRANSPOSE(_xlfn._xlws.SORT(_xlfn.UNIQUE(_xlfn._xlws.FILTER(plotSetup[plot_id], plotSetup[experiment_id]&amp;"_"&amp;plotSetup[crop_season_id]=A38))))</f>
        <v>#VALUE!</v>
      </c>
    </row>
    <row r="39" spans="2:2" x14ac:dyDescent="0.25">
      <c r="B39" t="e" cm="1" vm="1">
        <f t="array" ref="B39">TRANSPOSE(_xlfn._xlws.SORT(_xlfn.UNIQUE(_xlfn._xlws.FILTER(plotSetup[plot_id], plotSetup[experiment_id]&amp;"_"&amp;plotSetup[crop_season_id]=A39))))</f>
        <v>#VALUE!</v>
      </c>
    </row>
    <row r="40" spans="2:2" x14ac:dyDescent="0.25">
      <c r="B40" t="e" cm="1" vm="1">
        <f t="array" ref="B40">TRANSPOSE(_xlfn._xlws.SORT(_xlfn.UNIQUE(_xlfn._xlws.FILTER(plotSetup[plot_id], plotSetup[experiment_id]&amp;"_"&amp;plotSetup[crop_season_id]=A40))))</f>
        <v>#VALUE!</v>
      </c>
    </row>
    <row r="41" spans="2:2" x14ac:dyDescent="0.25">
      <c r="B41" t="e" cm="1" vm="1">
        <f t="array" ref="B41">TRANSPOSE(_xlfn._xlws.SORT(_xlfn.UNIQUE(_xlfn._xlws.FILTER(plotSetup[plot_id], plotSetup[experiment_id]&amp;"_"&amp;plotSetup[crop_season_id]=A41))))</f>
        <v>#VALUE!</v>
      </c>
    </row>
    <row r="42" spans="2:2" x14ac:dyDescent="0.25">
      <c r="B42" t="e" cm="1" vm="1">
        <f t="array" ref="B42">TRANSPOSE(_xlfn._xlws.SORT(_xlfn.UNIQUE(_xlfn._xlws.FILTER(plotSetup[plot_id], plotSetup[experiment_id]&amp;"_"&amp;plotSetup[crop_season_id]=A42))))</f>
        <v>#VALUE!</v>
      </c>
    </row>
    <row r="43" spans="2:2" x14ac:dyDescent="0.25">
      <c r="B43" t="e" cm="1" vm="1">
        <f t="array" ref="B43">TRANSPOSE(_xlfn._xlws.SORT(_xlfn.UNIQUE(_xlfn._xlws.FILTER(plotSetup[plot_id], plotSetup[experiment_id]&amp;"_"&amp;plotSetup[crop_season_id]=A43))))</f>
        <v>#VALUE!</v>
      </c>
    </row>
    <row r="44" spans="2:2" x14ac:dyDescent="0.25">
      <c r="B44" t="e" cm="1" vm="1">
        <f t="array" ref="B44">TRANSPOSE(_xlfn._xlws.SORT(_xlfn.UNIQUE(_xlfn._xlws.FILTER(plotSetup[plot_id], plotSetup[experiment_id]&amp;"_"&amp;plotSetup[crop_season_id]=A44))))</f>
        <v>#VALUE!</v>
      </c>
    </row>
    <row r="45" spans="2:2" x14ac:dyDescent="0.25">
      <c r="B45" t="e" cm="1" vm="1">
        <f t="array" ref="B45">TRANSPOSE(_xlfn._xlws.SORT(_xlfn.UNIQUE(_xlfn._xlws.FILTER(plotSetup[plot_id], plotSetup[experiment_id]&amp;"_"&amp;plotSetup[crop_season_id]=A45))))</f>
        <v>#VALUE!</v>
      </c>
    </row>
    <row r="46" spans="2:2" x14ac:dyDescent="0.25">
      <c r="B46" t="e" cm="1" vm="1">
        <f t="array" ref="B46">TRANSPOSE(_xlfn._xlws.SORT(_xlfn.UNIQUE(_xlfn._xlws.FILTER(plotSetup[plot_id], plotSetup[experiment_id]&amp;"_"&amp;plotSetup[crop_season_id]=A46))))</f>
        <v>#VALUE!</v>
      </c>
    </row>
    <row r="47" spans="2:2" x14ac:dyDescent="0.25">
      <c r="B47" t="e" cm="1" vm="1">
        <f t="array" ref="B47">TRANSPOSE(_xlfn._xlws.SORT(_xlfn.UNIQUE(_xlfn._xlws.FILTER(plotSetup[plot_id], plotSetup[experiment_id]&amp;"_"&amp;plotSetup[crop_season_id]=A47))))</f>
        <v>#VALUE!</v>
      </c>
    </row>
    <row r="48" spans="2:2" x14ac:dyDescent="0.25">
      <c r="B48" t="e" cm="1" vm="1">
        <f t="array" ref="B48">TRANSPOSE(_xlfn._xlws.SORT(_xlfn.UNIQUE(_xlfn._xlws.FILTER(plotSetup[plot_id], plotSetup[experiment_id]&amp;"_"&amp;plotSetup[crop_season_id]=A48))))</f>
        <v>#VALUE!</v>
      </c>
    </row>
    <row r="49" spans="2:2" x14ac:dyDescent="0.25">
      <c r="B49" t="e" cm="1" vm="1">
        <f t="array" ref="B49">TRANSPOSE(_xlfn._xlws.SORT(_xlfn.UNIQUE(_xlfn._xlws.FILTER(plotSetup[plot_id], plotSetup[experiment_id]&amp;"_"&amp;plotSetup[crop_season_id]=A49))))</f>
        <v>#VALUE!</v>
      </c>
    </row>
    <row r="50" spans="2:2" x14ac:dyDescent="0.25">
      <c r="B50" t="e" cm="1" vm="1">
        <f t="array" ref="B50">TRANSPOSE(_xlfn._xlws.SORT(_xlfn.UNIQUE(_xlfn._xlws.FILTER(plotSetup[plot_id], plotSetup[experiment_id]&amp;"_"&amp;plotSetup[crop_season_id]=A50))))</f>
        <v>#VALUE!</v>
      </c>
    </row>
    <row r="51" spans="2:2" x14ac:dyDescent="0.25">
      <c r="B51" t="e" cm="1" vm="1">
        <f t="array" ref="B51">TRANSPOSE(_xlfn._xlws.SORT(_xlfn.UNIQUE(_xlfn._xlws.FILTER(plotSetup[plot_id], plotSetup[experiment_id]&amp;"_"&amp;plotSetup[crop_season_id]=A51))))</f>
        <v>#VALUE!</v>
      </c>
    </row>
    <row r="52" spans="2:2" x14ac:dyDescent="0.25">
      <c r="B52" t="e" cm="1" vm="1">
        <f t="array" ref="B52">TRANSPOSE(_xlfn._xlws.SORT(_xlfn.UNIQUE(_xlfn._xlws.FILTER(plotSetup[plot_id], plotSetup[experiment_id]&amp;"_"&amp;plotSetup[crop_season_id]=A52))))</f>
        <v>#VALUE!</v>
      </c>
    </row>
    <row r="53" spans="2:2" x14ac:dyDescent="0.25">
      <c r="B53" t="e" cm="1" vm="1">
        <f t="array" ref="B53">TRANSPOSE(_xlfn._xlws.SORT(_xlfn.UNIQUE(_xlfn._xlws.FILTER(plotSetup[plot_id], plotSetup[experiment_id]&amp;"_"&amp;plotSetup[crop_season_id]=A53))))</f>
        <v>#VALUE!</v>
      </c>
    </row>
    <row r="54" spans="2:2" x14ac:dyDescent="0.25">
      <c r="B54" t="e" cm="1" vm="1">
        <f t="array" ref="B54">TRANSPOSE(_xlfn._xlws.SORT(_xlfn.UNIQUE(_xlfn._xlws.FILTER(plotSetup[plot_id], plotSetup[experiment_id]&amp;"_"&amp;plotSetup[crop_season_id]=A54))))</f>
        <v>#VALUE!</v>
      </c>
    </row>
    <row r="55" spans="2:2" x14ac:dyDescent="0.25">
      <c r="B55" t="e" cm="1" vm="1">
        <f t="array" ref="B55">TRANSPOSE(_xlfn._xlws.SORT(_xlfn.UNIQUE(_xlfn._xlws.FILTER(plotSetup[plot_id], plotSetup[experiment_id]&amp;"_"&amp;plotSetup[crop_season_id]=A55))))</f>
        <v>#VALUE!</v>
      </c>
    </row>
    <row r="56" spans="2:2" x14ac:dyDescent="0.25">
      <c r="B56" t="e" cm="1" vm="1">
        <f t="array" ref="B56">TRANSPOSE(_xlfn._xlws.SORT(_xlfn.UNIQUE(_xlfn._xlws.FILTER(plotSetup[plot_id], plotSetup[experiment_id]&amp;"_"&amp;plotSetup[crop_season_id]=A56))))</f>
        <v>#VALUE!</v>
      </c>
    </row>
    <row r="57" spans="2:2" x14ac:dyDescent="0.25">
      <c r="B57" t="e" cm="1" vm="1">
        <f t="array" ref="B57">TRANSPOSE(_xlfn._xlws.SORT(_xlfn.UNIQUE(_xlfn._xlws.FILTER(plotSetup[plot_id], plotSetup[experiment_id]&amp;"_"&amp;plotSetup[crop_season_id]=A57))))</f>
        <v>#VALUE!</v>
      </c>
    </row>
    <row r="58" spans="2:2" x14ac:dyDescent="0.25">
      <c r="B58" t="e" cm="1" vm="1">
        <f t="array" ref="B58">TRANSPOSE(_xlfn._xlws.SORT(_xlfn.UNIQUE(_xlfn._xlws.FILTER(plotSetup[plot_id], plotSetup[experiment_id]&amp;"_"&amp;plotSetup[crop_season_id]=A58))))</f>
        <v>#VALUE!</v>
      </c>
    </row>
    <row r="59" spans="2:2" x14ac:dyDescent="0.25">
      <c r="B59" t="e" cm="1" vm="1">
        <f t="array" ref="B59">TRANSPOSE(_xlfn._xlws.SORT(_xlfn.UNIQUE(_xlfn._xlws.FILTER(plotSetup[plot_id], plotSetup[experiment_id]&amp;"_"&amp;plotSetup[crop_season_id]=A59))))</f>
        <v>#VALUE!</v>
      </c>
    </row>
    <row r="60" spans="2:2" x14ac:dyDescent="0.25">
      <c r="B60" t="e" cm="1" vm="1">
        <f t="array" ref="B60">TRANSPOSE(_xlfn._xlws.SORT(_xlfn.UNIQUE(_xlfn._xlws.FILTER(plotSetup[plot_id], plotSetup[experiment_id]&amp;"_"&amp;plotSetup[crop_season_id]=A60))))</f>
        <v>#VALUE!</v>
      </c>
    </row>
    <row r="61" spans="2:2" x14ac:dyDescent="0.25">
      <c r="B61" t="e" cm="1" vm="1">
        <f t="array" ref="B61">TRANSPOSE(_xlfn._xlws.SORT(_xlfn.UNIQUE(_xlfn._xlws.FILTER(plotSetup[plot_id], plotSetup[experiment_id]&amp;"_"&amp;plotSetup[crop_season_id]=A61))))</f>
        <v>#VALUE!</v>
      </c>
    </row>
    <row r="62" spans="2:2" x14ac:dyDescent="0.25">
      <c r="B62" t="e" cm="1" vm="1">
        <f t="array" ref="B62">TRANSPOSE(_xlfn._xlws.SORT(_xlfn.UNIQUE(_xlfn._xlws.FILTER(plotSetup[plot_id], plotSetup[experiment_id]&amp;"_"&amp;plotSetup[crop_season_id]=A62))))</f>
        <v>#VALUE!</v>
      </c>
    </row>
    <row r="63" spans="2:2" x14ac:dyDescent="0.25">
      <c r="B63" t="e" cm="1" vm="1">
        <f t="array" ref="B63">TRANSPOSE(_xlfn._xlws.SORT(_xlfn.UNIQUE(_xlfn._xlws.FILTER(plotSetup[plot_id], plotSetup[experiment_id]&amp;"_"&amp;plotSetup[crop_season_id]=A63))))</f>
        <v>#VALUE!</v>
      </c>
    </row>
    <row r="64" spans="2:2" x14ac:dyDescent="0.25">
      <c r="B64" t="e" cm="1" vm="1">
        <f t="array" ref="B64">TRANSPOSE(_xlfn._xlws.SORT(_xlfn.UNIQUE(_xlfn._xlws.FILTER(plotSetup[plot_id], plotSetup[experiment_id]&amp;"_"&amp;plotSetup[crop_season_id]=A64))))</f>
        <v>#VALUE!</v>
      </c>
    </row>
    <row r="65" spans="2:2" x14ac:dyDescent="0.25">
      <c r="B65" t="e" cm="1" vm="1">
        <f t="array" ref="B65">TRANSPOSE(_xlfn._xlws.SORT(_xlfn.UNIQUE(_xlfn._xlws.FILTER(plotSetup[plot_id], plotSetup[experiment_id]&amp;"_"&amp;plotSetup[crop_season_id]=A65))))</f>
        <v>#VALUE!</v>
      </c>
    </row>
    <row r="66" spans="2:2" x14ac:dyDescent="0.25">
      <c r="B66" t="e" cm="1" vm="1">
        <f t="array" ref="B66">TRANSPOSE(_xlfn._xlws.SORT(_xlfn.UNIQUE(_xlfn._xlws.FILTER(plotSetup[plot_id], plotSetup[experiment_id]&amp;"_"&amp;plotSetup[crop_season_id]=A66))))</f>
        <v>#VALUE!</v>
      </c>
    </row>
    <row r="67" spans="2:2" x14ac:dyDescent="0.25">
      <c r="B67" t="e" cm="1" vm="1">
        <f t="array" ref="B67">TRANSPOSE(_xlfn._xlws.SORT(_xlfn.UNIQUE(_xlfn._xlws.FILTER(plotSetup[plot_id], plotSetup[experiment_id]&amp;"_"&amp;plotSetup[crop_season_id]=A67))))</f>
        <v>#VALUE!</v>
      </c>
    </row>
    <row r="68" spans="2:2" x14ac:dyDescent="0.25">
      <c r="B68" t="e" cm="1" vm="1">
        <f t="array" ref="B68">TRANSPOSE(_xlfn._xlws.SORT(_xlfn.UNIQUE(_xlfn._xlws.FILTER(plotSetup[plot_id], plotSetup[experiment_id]&amp;"_"&amp;plotSetup[crop_season_id]=A68))))</f>
        <v>#VALUE!</v>
      </c>
    </row>
    <row r="69" spans="2:2" x14ac:dyDescent="0.25">
      <c r="B69" t="e" cm="1" vm="1">
        <f t="array" ref="B69">TRANSPOSE(_xlfn._xlws.SORT(_xlfn.UNIQUE(_xlfn._xlws.FILTER(plotSetup[plot_id], plotSetup[experiment_id]&amp;"_"&amp;plotSetup[crop_season_id]=A69))))</f>
        <v>#VALUE!</v>
      </c>
    </row>
    <row r="70" spans="2:2" x14ac:dyDescent="0.25">
      <c r="B70" t="e" cm="1" vm="1">
        <f t="array" ref="B70">TRANSPOSE(_xlfn._xlws.SORT(_xlfn.UNIQUE(_xlfn._xlws.FILTER(plotSetup[plot_id], plotSetup[experiment_id]&amp;"_"&amp;plotSetup[crop_season_id]=A70))))</f>
        <v>#VALUE!</v>
      </c>
    </row>
    <row r="71" spans="2:2" x14ac:dyDescent="0.25">
      <c r="B71" t="e" cm="1" vm="1">
        <f t="array" ref="B71">TRANSPOSE(_xlfn._xlws.SORT(_xlfn.UNIQUE(_xlfn._xlws.FILTER(plotSetup[plot_id], plotSetup[experiment_id]&amp;"_"&amp;plotSetup[crop_season_id]=A71))))</f>
        <v>#VALUE!</v>
      </c>
    </row>
    <row r="72" spans="2:2" x14ac:dyDescent="0.25">
      <c r="B72" t="e" cm="1" vm="1">
        <f t="array" ref="B72">TRANSPOSE(_xlfn._xlws.SORT(_xlfn.UNIQUE(_xlfn._xlws.FILTER(plotSetup[plot_id], plotSetup[experiment_id]&amp;"_"&amp;plotSetup[crop_season_id]=A72))))</f>
        <v>#VALUE!</v>
      </c>
    </row>
    <row r="73" spans="2:2" x14ac:dyDescent="0.25">
      <c r="B73" t="e" cm="1" vm="1">
        <f t="array" ref="B73">TRANSPOSE(_xlfn._xlws.SORT(_xlfn.UNIQUE(_xlfn._xlws.FILTER(plotSetup[plot_id], plotSetup[experiment_id]&amp;"_"&amp;plotSetup[crop_season_id]=A73))))</f>
        <v>#VALUE!</v>
      </c>
    </row>
    <row r="74" spans="2:2" x14ac:dyDescent="0.25">
      <c r="B74" t="e" cm="1" vm="1">
        <f t="array" ref="B74">TRANSPOSE(_xlfn._xlws.SORT(_xlfn.UNIQUE(_xlfn._xlws.FILTER(plotSetup[plot_id], plotSetup[experiment_id]&amp;"_"&amp;plotSetup[crop_season_id]=A74))))</f>
        <v>#VALUE!</v>
      </c>
    </row>
    <row r="75" spans="2:2" x14ac:dyDescent="0.25">
      <c r="B75" t="e" cm="1" vm="1">
        <f t="array" ref="B75">TRANSPOSE(_xlfn._xlws.SORT(_xlfn.UNIQUE(_xlfn._xlws.FILTER(plotSetup[plot_id], plotSetup[experiment_id]&amp;"_"&amp;plotSetup[crop_season_id]=A75))))</f>
        <v>#VALUE!</v>
      </c>
    </row>
    <row r="76" spans="2:2" x14ac:dyDescent="0.25">
      <c r="B76" t="e" cm="1" vm="1">
        <f t="array" ref="B76">TRANSPOSE(_xlfn._xlws.SORT(_xlfn.UNIQUE(_xlfn._xlws.FILTER(plotSetup[plot_id], plotSetup[experiment_id]&amp;"_"&amp;plotSetup[crop_season_id]=A76))))</f>
        <v>#VALUE!</v>
      </c>
    </row>
    <row r="77" spans="2:2" x14ac:dyDescent="0.25">
      <c r="B77" t="e" cm="1" vm="1">
        <f t="array" ref="B77">TRANSPOSE(_xlfn._xlws.SORT(_xlfn.UNIQUE(_xlfn._xlws.FILTER(plotSetup[plot_id], plotSetup[experiment_id]&amp;"_"&amp;plotSetup[crop_season_id]=A77))))</f>
        <v>#VALUE!</v>
      </c>
    </row>
    <row r="78" spans="2:2" x14ac:dyDescent="0.25">
      <c r="B78" t="e" cm="1" vm="1">
        <f t="array" ref="B78">TRANSPOSE(_xlfn._xlws.SORT(_xlfn.UNIQUE(_xlfn._xlws.FILTER(plotSetup[plot_id], plotSetup[experiment_id]&amp;"_"&amp;plotSetup[crop_season_id]=A78))))</f>
        <v>#VALUE!</v>
      </c>
    </row>
    <row r="79" spans="2:2" x14ac:dyDescent="0.25">
      <c r="B79" t="e" cm="1" vm="1">
        <f t="array" ref="B79">TRANSPOSE(_xlfn._xlws.SORT(_xlfn.UNIQUE(_xlfn._xlws.FILTER(plotSetup[plot_id], plotSetup[experiment_id]&amp;"_"&amp;plotSetup[crop_season_id]=A79))))</f>
        <v>#VALUE!</v>
      </c>
    </row>
    <row r="80" spans="2:2" x14ac:dyDescent="0.25">
      <c r="B80" t="e" cm="1" vm="1">
        <f t="array" ref="B80">TRANSPOSE(_xlfn._xlws.SORT(_xlfn.UNIQUE(_xlfn._xlws.FILTER(plotSetup[plot_id], plotSetup[experiment_id]&amp;"_"&amp;plotSetup[crop_season_id]=A80))))</f>
        <v>#VALUE!</v>
      </c>
    </row>
    <row r="81" spans="2:2" x14ac:dyDescent="0.25">
      <c r="B81" t="e" cm="1" vm="1">
        <f t="array" ref="B81">TRANSPOSE(_xlfn._xlws.SORT(_xlfn.UNIQUE(_xlfn._xlws.FILTER(plotSetup[plot_id], plotSetup[experiment_id]&amp;"_"&amp;plotSetup[crop_season_id]=A81))))</f>
        <v>#VALUE!</v>
      </c>
    </row>
    <row r="82" spans="2:2" x14ac:dyDescent="0.25">
      <c r="B82" t="e" cm="1" vm="1">
        <f t="array" ref="B82">TRANSPOSE(_xlfn._xlws.SORT(_xlfn.UNIQUE(_xlfn._xlws.FILTER(plotSetup[plot_id], plotSetup[experiment_id]&amp;"_"&amp;plotSetup[crop_season_id]=A82))))</f>
        <v>#VALUE!</v>
      </c>
    </row>
    <row r="83" spans="2:2" x14ac:dyDescent="0.25">
      <c r="B83" t="e" cm="1" vm="1">
        <f t="array" ref="B83">TRANSPOSE(_xlfn._xlws.SORT(_xlfn.UNIQUE(_xlfn._xlws.FILTER(plotSetup[plot_id], plotSetup[experiment_id]&amp;"_"&amp;plotSetup[crop_season_id]=A83))))</f>
        <v>#VALUE!</v>
      </c>
    </row>
    <row r="84" spans="2:2" x14ac:dyDescent="0.25">
      <c r="B84" t="e" cm="1" vm="1">
        <f t="array" ref="B84">TRANSPOSE(_xlfn._xlws.SORT(_xlfn.UNIQUE(_xlfn._xlws.FILTER(plotSetup[plot_id], plotSetup[experiment_id]&amp;"_"&amp;plotSetup[crop_season_id]=A84))))</f>
        <v>#VALUE!</v>
      </c>
    </row>
    <row r="85" spans="2:2" x14ac:dyDescent="0.25">
      <c r="B85" t="e" cm="1" vm="1">
        <f t="array" ref="B85">TRANSPOSE(_xlfn._xlws.SORT(_xlfn.UNIQUE(_xlfn._xlws.FILTER(plotSetup[plot_id], plotSetup[experiment_id]&amp;"_"&amp;plotSetup[crop_season_id]=A85))))</f>
        <v>#VALUE!</v>
      </c>
    </row>
    <row r="86" spans="2:2" x14ac:dyDescent="0.25">
      <c r="B86" t="e" cm="1" vm="1">
        <f t="array" ref="B86">TRANSPOSE(_xlfn._xlws.SORT(_xlfn.UNIQUE(_xlfn._xlws.FILTER(plotSetup[plot_id], plotSetup[experiment_id]&amp;"_"&amp;plotSetup[crop_season_id]=A86))))</f>
        <v>#VALUE!</v>
      </c>
    </row>
    <row r="87" spans="2:2" x14ac:dyDescent="0.25">
      <c r="B87" t="e" cm="1" vm="1">
        <f t="array" ref="B87">TRANSPOSE(_xlfn._xlws.SORT(_xlfn.UNIQUE(_xlfn._xlws.FILTER(plotSetup[plot_id], plotSetup[experiment_id]&amp;"_"&amp;plotSetup[crop_season_id]=A87))))</f>
        <v>#VALUE!</v>
      </c>
    </row>
    <row r="88" spans="2:2" x14ac:dyDescent="0.25">
      <c r="B88" t="e" cm="1" vm="1">
        <f t="array" ref="B88">TRANSPOSE(_xlfn._xlws.SORT(_xlfn.UNIQUE(_xlfn._xlws.FILTER(plotSetup[plot_id], plotSetup[experiment_id]&amp;"_"&amp;plotSetup[crop_season_id]=A88))))</f>
        <v>#VALUE!</v>
      </c>
    </row>
    <row r="89" spans="2:2" x14ac:dyDescent="0.25">
      <c r="B89" t="e" cm="1" vm="1">
        <f t="array" ref="B89">TRANSPOSE(_xlfn._xlws.SORT(_xlfn.UNIQUE(_xlfn._xlws.FILTER(plotSetup[plot_id], plotSetup[experiment_id]&amp;"_"&amp;plotSetup[crop_season_id]=A89))))</f>
        <v>#VALUE!</v>
      </c>
    </row>
    <row r="90" spans="2:2" x14ac:dyDescent="0.25">
      <c r="B90" t="e" cm="1" vm="1">
        <f t="array" ref="B90">TRANSPOSE(_xlfn._xlws.SORT(_xlfn.UNIQUE(_xlfn._xlws.FILTER(plotSetup[plot_id], plotSetup[experiment_id]&amp;"_"&amp;plotSetup[crop_season_id]=A90))))</f>
        <v>#VALUE!</v>
      </c>
    </row>
    <row r="91" spans="2:2" x14ac:dyDescent="0.25">
      <c r="B91" t="e" cm="1" vm="1">
        <f t="array" ref="B91">TRANSPOSE(_xlfn._xlws.SORT(_xlfn.UNIQUE(_xlfn._xlws.FILTER(plotSetup[plot_id], plotSetup[experiment_id]&amp;"_"&amp;plotSetup[crop_season_id]=A91))))</f>
        <v>#VALUE!</v>
      </c>
    </row>
    <row r="92" spans="2:2" x14ac:dyDescent="0.25">
      <c r="B92" t="e" cm="1" vm="1">
        <f t="array" ref="B92">TRANSPOSE(_xlfn._xlws.SORT(_xlfn.UNIQUE(_xlfn._xlws.FILTER(plotSetup[plot_id], plotSetup[experiment_id]&amp;"_"&amp;plotSetup[crop_season_id]=A92))))</f>
        <v>#VALUE!</v>
      </c>
    </row>
    <row r="93" spans="2:2" x14ac:dyDescent="0.25">
      <c r="B93" t="e" cm="1" vm="1">
        <f t="array" ref="B93">TRANSPOSE(_xlfn._xlws.SORT(_xlfn.UNIQUE(_xlfn._xlws.FILTER(plotSetup[plot_id], plotSetup[experiment_id]&amp;"_"&amp;plotSetup[crop_season_id]=A93))))</f>
        <v>#VALUE!</v>
      </c>
    </row>
    <row r="94" spans="2:2" x14ac:dyDescent="0.25">
      <c r="B94" t="e" cm="1" vm="1">
        <f t="array" ref="B94">TRANSPOSE(_xlfn._xlws.SORT(_xlfn.UNIQUE(_xlfn._xlws.FILTER(plotSetup[plot_id], plotSetup[experiment_id]&amp;"_"&amp;plotSetup[crop_season_id]=A94))))</f>
        <v>#VALUE!</v>
      </c>
    </row>
    <row r="95" spans="2:2" x14ac:dyDescent="0.25">
      <c r="B95" t="e" cm="1" vm="1">
        <f t="array" ref="B95">TRANSPOSE(_xlfn._xlws.SORT(_xlfn.UNIQUE(_xlfn._xlws.FILTER(plotSetup[plot_id], plotSetup[experiment_id]&amp;"_"&amp;plotSetup[crop_season_id]=A95))))</f>
        <v>#VALUE!</v>
      </c>
    </row>
    <row r="96" spans="2:2" x14ac:dyDescent="0.25">
      <c r="B96" t="e" cm="1" vm="1">
        <f t="array" ref="B96">TRANSPOSE(_xlfn._xlws.SORT(_xlfn.UNIQUE(_xlfn._xlws.FILTER(plotSetup[plot_id], plotSetup[experiment_id]&amp;"_"&amp;plotSetup[crop_season_id]=A96))))</f>
        <v>#VALUE!</v>
      </c>
    </row>
    <row r="97" spans="2:2" x14ac:dyDescent="0.25">
      <c r="B97" t="e" cm="1" vm="1">
        <f t="array" ref="B97">TRANSPOSE(_xlfn._xlws.SORT(_xlfn.UNIQUE(_xlfn._xlws.FILTER(plotSetup[plot_id], plotSetup[experiment_id]&amp;"_"&amp;plotSetup[crop_season_id]=A97))))</f>
        <v>#VALUE!</v>
      </c>
    </row>
    <row r="98" spans="2:2" x14ac:dyDescent="0.25">
      <c r="B98" t="e" cm="1" vm="1">
        <f t="array" ref="B98">TRANSPOSE(_xlfn._xlws.SORT(_xlfn.UNIQUE(_xlfn._xlws.FILTER(plotSetup[plot_id], plotSetup[experiment_id]&amp;"_"&amp;plotSetup[crop_season_id]=A98))))</f>
        <v>#VALUE!</v>
      </c>
    </row>
    <row r="99" spans="2:2" x14ac:dyDescent="0.25">
      <c r="B99" t="e" cm="1" vm="1">
        <f t="array" ref="B99">TRANSPOSE(_xlfn._xlws.SORT(_xlfn.UNIQUE(_xlfn._xlws.FILTER(plotSetup[plot_id], plotSetup[experiment_id]&amp;"_"&amp;plotSetup[crop_season_id]=A99))))</f>
        <v>#VALUE!</v>
      </c>
    </row>
    <row r="100" spans="2:2" x14ac:dyDescent="0.25">
      <c r="B100" t="e" cm="1" vm="1">
        <f t="array" ref="B100">TRANSPOSE(_xlfn._xlws.SORT(_xlfn.UNIQUE(_xlfn._xlws.FILTER(plotSetup[plot_id], plotSetup[experiment_id]&amp;"_"&amp;plotSetup[crop_season_id]=A100))))</f>
        <v>#VALUE!</v>
      </c>
    </row>
    <row r="101" spans="2:2" x14ac:dyDescent="0.25">
      <c r="B101" t="e" cm="1" vm="1">
        <f t="array" ref="B101">TRANSPOSE(_xlfn._xlws.SORT(_xlfn.UNIQUE(_xlfn._xlws.FILTER(plotSetup[plot_id], plotSetup[experiment_id]&amp;"_"&amp;plotSetup[crop_season_id]=A101))))</f>
        <v>#VALUE!</v>
      </c>
    </row>
    <row r="102" spans="2:2" x14ac:dyDescent="0.25">
      <c r="B102" t="e" cm="1" vm="1">
        <f t="array" ref="B102">TRANSPOSE(_xlfn._xlws.SORT(_xlfn.UNIQUE(_xlfn._xlws.FILTER(plotSetup[plot_id], plotSetup[experiment_id]&amp;"_"&amp;plotSetup[crop_season_id]=A102))))</f>
        <v>#VALUE!</v>
      </c>
    </row>
    <row r="103" spans="2:2" x14ac:dyDescent="0.25">
      <c r="B103" t="e" cm="1" vm="1">
        <f t="array" ref="B103">TRANSPOSE(_xlfn._xlws.SORT(_xlfn.UNIQUE(_xlfn._xlws.FILTER(plotSetup[plot_id], plotSetup[experiment_id]&amp;"_"&amp;plotSetup[crop_season_id]=A103))))</f>
        <v>#VALUE!</v>
      </c>
    </row>
    <row r="104" spans="2:2" x14ac:dyDescent="0.25">
      <c r="B104" t="e" cm="1" vm="1">
        <f t="array" ref="B104">TRANSPOSE(_xlfn._xlws.SORT(_xlfn.UNIQUE(_xlfn._xlws.FILTER(plotSetup[plot_id], plotSetup[experiment_id]&amp;"_"&amp;plotSetup[crop_season_id]=A104))))</f>
        <v>#VALUE!</v>
      </c>
    </row>
    <row r="105" spans="2:2" x14ac:dyDescent="0.25">
      <c r="B105" t="e" cm="1" vm="1">
        <f t="array" ref="B105">TRANSPOSE(_xlfn._xlws.SORT(_xlfn.UNIQUE(_xlfn._xlws.FILTER(plotSetup[plot_id], plotSetup[experiment_id]&amp;"_"&amp;plotSetup[crop_season_id]=A105))))</f>
        <v>#VALUE!</v>
      </c>
    </row>
    <row r="106" spans="2:2" x14ac:dyDescent="0.25">
      <c r="B106" t="e" cm="1" vm="1">
        <f t="array" ref="B106">TRANSPOSE(_xlfn._xlws.SORT(_xlfn.UNIQUE(_xlfn._xlws.FILTER(plotSetup[plot_id], plotSetup[experiment_id]&amp;"_"&amp;plotSetup[crop_season_id]=A106))))</f>
        <v>#VALUE!</v>
      </c>
    </row>
    <row r="107" spans="2:2" x14ac:dyDescent="0.25">
      <c r="B107" t="e" cm="1" vm="1">
        <f t="array" ref="B107">TRANSPOSE(_xlfn._xlws.SORT(_xlfn.UNIQUE(_xlfn._xlws.FILTER(plotSetup[plot_id], plotSetup[experiment_id]&amp;"_"&amp;plotSetup[crop_season_id]=A107))))</f>
        <v>#VALUE!</v>
      </c>
    </row>
    <row r="108" spans="2:2" x14ac:dyDescent="0.25">
      <c r="B108" t="e" cm="1" vm="1">
        <f t="array" ref="B108">TRANSPOSE(_xlfn._xlws.SORT(_xlfn.UNIQUE(_xlfn._xlws.FILTER(plotSetup[plot_id], plotSetup[experiment_id]&amp;"_"&amp;plotSetup[crop_season_id]=A108))))</f>
        <v>#VALUE!</v>
      </c>
    </row>
    <row r="109" spans="2:2" x14ac:dyDescent="0.25">
      <c r="B109" t="e" cm="1" vm="1">
        <f t="array" ref="B109">TRANSPOSE(_xlfn._xlws.SORT(_xlfn.UNIQUE(_xlfn._xlws.FILTER(plotSetup[plot_id], plotSetup[experiment_id]&amp;"_"&amp;plotSetup[crop_season_id]=A109))))</f>
        <v>#VALUE!</v>
      </c>
    </row>
    <row r="110" spans="2:2" x14ac:dyDescent="0.25">
      <c r="B110" t="e" cm="1" vm="1">
        <f t="array" ref="B110">TRANSPOSE(_xlfn._xlws.SORT(_xlfn.UNIQUE(_xlfn._xlws.FILTER(plotSetup[plot_id], plotSetup[experiment_id]&amp;"_"&amp;plotSetup[crop_season_id]=A110))))</f>
        <v>#VALUE!</v>
      </c>
    </row>
    <row r="111" spans="2:2" x14ac:dyDescent="0.25">
      <c r="B111" t="e" cm="1" vm="1">
        <f t="array" ref="B111">TRANSPOSE(_xlfn._xlws.SORT(_xlfn.UNIQUE(_xlfn._xlws.FILTER(plotSetup[plot_id], plotSetup[experiment_id]&amp;"_"&amp;plotSetup[crop_season_id]=A111))))</f>
        <v>#VALUE!</v>
      </c>
    </row>
    <row r="112" spans="2:2" x14ac:dyDescent="0.25">
      <c r="B112" t="e" cm="1" vm="1">
        <f t="array" ref="B112">TRANSPOSE(_xlfn._xlws.SORT(_xlfn.UNIQUE(_xlfn._xlws.FILTER(plotSetup[plot_id], plotSetup[experiment_id]&amp;"_"&amp;plotSetup[crop_season_id]=A112))))</f>
        <v>#VALUE!</v>
      </c>
    </row>
    <row r="113" spans="2:2" x14ac:dyDescent="0.25">
      <c r="B113" t="e" cm="1" vm="1">
        <f t="array" ref="B113">TRANSPOSE(_xlfn._xlws.SORT(_xlfn.UNIQUE(_xlfn._xlws.FILTER(plotSetup[plot_id], plotSetup[experiment_id]&amp;"_"&amp;plotSetup[crop_season_id]=A113))))</f>
        <v>#VALUE!</v>
      </c>
    </row>
    <row r="114" spans="2:2" x14ac:dyDescent="0.25">
      <c r="B114" t="e" cm="1" vm="1">
        <f t="array" ref="B114">TRANSPOSE(_xlfn._xlws.SORT(_xlfn.UNIQUE(_xlfn._xlws.FILTER(plotSetup[plot_id], plotSetup[experiment_id]&amp;"_"&amp;plotSetup[crop_season_id]=A114))))</f>
        <v>#VALUE!</v>
      </c>
    </row>
    <row r="115" spans="2:2" x14ac:dyDescent="0.25">
      <c r="B115" t="e" cm="1" vm="1">
        <f t="array" ref="B115">TRANSPOSE(_xlfn._xlws.SORT(_xlfn.UNIQUE(_xlfn._xlws.FILTER(plotSetup[plot_id], plotSetup[experiment_id]&amp;"_"&amp;plotSetup[crop_season_id]=A115))))</f>
        <v>#VALUE!</v>
      </c>
    </row>
    <row r="116" spans="2:2" x14ac:dyDescent="0.25">
      <c r="B116" t="e" cm="1" vm="1">
        <f t="array" ref="B116">TRANSPOSE(_xlfn._xlws.SORT(_xlfn.UNIQUE(_xlfn._xlws.FILTER(plotSetup[plot_id], plotSetup[experiment_id]&amp;"_"&amp;plotSetup[crop_season_id]=A116))))</f>
        <v>#VALUE!</v>
      </c>
    </row>
    <row r="117" spans="2:2" x14ac:dyDescent="0.25">
      <c r="B117" t="e" cm="1" vm="1">
        <f t="array" ref="B117">TRANSPOSE(_xlfn._xlws.SORT(_xlfn.UNIQUE(_xlfn._xlws.FILTER(plotSetup[plot_id], plotSetup[experiment_id]&amp;"_"&amp;plotSetup[crop_season_id]=A117))))</f>
        <v>#VALUE!</v>
      </c>
    </row>
    <row r="118" spans="2:2" x14ac:dyDescent="0.25">
      <c r="B118" t="e" cm="1" vm="1">
        <f t="array" ref="B118">TRANSPOSE(_xlfn._xlws.SORT(_xlfn.UNIQUE(_xlfn._xlws.FILTER(plotSetup[plot_id], plotSetup[experiment_id]&amp;"_"&amp;plotSetup[crop_season_id]=A118))))</f>
        <v>#VALUE!</v>
      </c>
    </row>
    <row r="119" spans="2:2" x14ac:dyDescent="0.25">
      <c r="B119" t="e" cm="1" vm="1">
        <f t="array" ref="B119">TRANSPOSE(_xlfn._xlws.SORT(_xlfn.UNIQUE(_xlfn._xlws.FILTER(plotSetup[plot_id], plotSetup[experiment_id]&amp;"_"&amp;plotSetup[crop_season_id]=A119))))</f>
        <v>#VALUE!</v>
      </c>
    </row>
    <row r="120" spans="2:2" x14ac:dyDescent="0.25">
      <c r="B120" t="e" cm="1" vm="1">
        <f t="array" ref="B120">TRANSPOSE(_xlfn._xlws.SORT(_xlfn.UNIQUE(_xlfn._xlws.FILTER(plotSetup[plot_id], plotSetup[experiment_id]&amp;"_"&amp;plotSetup[crop_season_id]=A120))))</f>
        <v>#VALUE!</v>
      </c>
    </row>
    <row r="121" spans="2:2" x14ac:dyDescent="0.25">
      <c r="B121" t="e" cm="1" vm="1">
        <f t="array" ref="B121">TRANSPOSE(_xlfn._xlws.SORT(_xlfn.UNIQUE(_xlfn._xlws.FILTER(plotSetup[plot_id], plotSetup[experiment_id]&amp;"_"&amp;plotSetup[crop_season_id]=A121))))</f>
        <v>#VALUE!</v>
      </c>
    </row>
    <row r="122" spans="2:2" x14ac:dyDescent="0.25">
      <c r="B122" t="e" cm="1" vm="1">
        <f t="array" ref="B122">TRANSPOSE(_xlfn._xlws.SORT(_xlfn.UNIQUE(_xlfn._xlws.FILTER(plotSetup[plot_id], plotSetup[experiment_id]&amp;"_"&amp;plotSetup[crop_season_id]=A122))))</f>
        <v>#VALUE!</v>
      </c>
    </row>
    <row r="123" spans="2:2" x14ac:dyDescent="0.25">
      <c r="B123" t="e" cm="1" vm="1">
        <f t="array" ref="B123">TRANSPOSE(_xlfn._xlws.SORT(_xlfn.UNIQUE(_xlfn._xlws.FILTER(plotSetup[plot_id], plotSetup[experiment_id]&amp;"_"&amp;plotSetup[crop_season_id]=A123))))</f>
        <v>#VALUE!</v>
      </c>
    </row>
    <row r="124" spans="2:2" x14ac:dyDescent="0.25">
      <c r="B124" t="e" cm="1" vm="1">
        <f t="array" ref="B124">TRANSPOSE(_xlfn._xlws.SORT(_xlfn.UNIQUE(_xlfn._xlws.FILTER(plotSetup[plot_id], plotSetup[experiment_id]&amp;"_"&amp;plotSetup[crop_season_id]=A124))))</f>
        <v>#VALUE!</v>
      </c>
    </row>
    <row r="125" spans="2:2" x14ac:dyDescent="0.25">
      <c r="B125" t="e" cm="1" vm="1">
        <f t="array" ref="B125">TRANSPOSE(_xlfn._xlws.SORT(_xlfn.UNIQUE(_xlfn._xlws.FILTER(plotSetup[plot_id], plotSetup[experiment_id]&amp;"_"&amp;plotSetup[crop_season_id]=A125))))</f>
        <v>#VALUE!</v>
      </c>
    </row>
    <row r="126" spans="2:2" x14ac:dyDescent="0.25">
      <c r="B126" t="e" cm="1" vm="1">
        <f t="array" ref="B126">TRANSPOSE(_xlfn._xlws.SORT(_xlfn.UNIQUE(_xlfn._xlws.FILTER(plotSetup[plot_id], plotSetup[experiment_id]&amp;"_"&amp;plotSetup[crop_season_id]=A126))))</f>
        <v>#VALUE!</v>
      </c>
    </row>
    <row r="127" spans="2:2" x14ac:dyDescent="0.25">
      <c r="B127" t="e" cm="1" vm="1">
        <f t="array" ref="B127">TRANSPOSE(_xlfn._xlws.SORT(_xlfn.UNIQUE(_xlfn._xlws.FILTER(plotSetup[plot_id], plotSetup[experiment_id]&amp;"_"&amp;plotSetup[crop_season_id]=A127))))</f>
        <v>#VALUE!</v>
      </c>
    </row>
    <row r="128" spans="2:2" x14ac:dyDescent="0.25">
      <c r="B128" t="e" cm="1" vm="1">
        <f t="array" ref="B128">TRANSPOSE(_xlfn._xlws.SORT(_xlfn.UNIQUE(_xlfn._xlws.FILTER(plotSetup[plot_id], plotSetup[experiment_id]&amp;"_"&amp;plotSetup[crop_season_id]=A128))))</f>
        <v>#VALUE!</v>
      </c>
    </row>
    <row r="129" spans="2:2" x14ac:dyDescent="0.25">
      <c r="B129" t="e" cm="1" vm="1">
        <f t="array" ref="B129">TRANSPOSE(_xlfn._xlws.SORT(_xlfn.UNIQUE(_xlfn._xlws.FILTER(plotSetup[plot_id], plotSetup[experiment_id]&amp;"_"&amp;plotSetup[crop_season_id]=A129))))</f>
        <v>#VALUE!</v>
      </c>
    </row>
    <row r="130" spans="2:2" x14ac:dyDescent="0.25">
      <c r="B130" t="e" cm="1" vm="1">
        <f t="array" ref="B130">TRANSPOSE(_xlfn._xlws.SORT(_xlfn.UNIQUE(_xlfn._xlws.FILTER(plotSetup[plot_id], plotSetup[experiment_id]&amp;"_"&amp;plotSetup[crop_season_id]=A130))))</f>
        <v>#VALUE!</v>
      </c>
    </row>
    <row r="131" spans="2:2" x14ac:dyDescent="0.25">
      <c r="B131" t="e" cm="1" vm="1">
        <f t="array" ref="B131">TRANSPOSE(_xlfn._xlws.SORT(_xlfn.UNIQUE(_xlfn._xlws.FILTER(plotSetup[plot_id], plotSetup[experiment_id]&amp;"_"&amp;plotSetup[crop_season_id]=A131))))</f>
        <v>#VALUE!</v>
      </c>
    </row>
    <row r="132" spans="2:2" x14ac:dyDescent="0.25">
      <c r="B132" t="e" cm="1" vm="1">
        <f t="array" ref="B132">TRANSPOSE(_xlfn._xlws.SORT(_xlfn.UNIQUE(_xlfn._xlws.FILTER(plotSetup[plot_id], plotSetup[experiment_id]&amp;"_"&amp;plotSetup[crop_season_id]=A132))))</f>
        <v>#VALUE!</v>
      </c>
    </row>
    <row r="133" spans="2:2" x14ac:dyDescent="0.25">
      <c r="B133" t="e" cm="1" vm="1">
        <f t="array" ref="B133">TRANSPOSE(_xlfn._xlws.SORT(_xlfn.UNIQUE(_xlfn._xlws.FILTER(plotSetup[plot_id], plotSetup[experiment_id]&amp;"_"&amp;plotSetup[crop_season_id]=A133))))</f>
        <v>#VALUE!</v>
      </c>
    </row>
    <row r="134" spans="2:2" x14ac:dyDescent="0.25">
      <c r="B134" t="e" cm="1" vm="1">
        <f t="array" ref="B134">TRANSPOSE(_xlfn._xlws.SORT(_xlfn.UNIQUE(_xlfn._xlws.FILTER(plotSetup[plot_id], plotSetup[experiment_id]&amp;"_"&amp;plotSetup[crop_season_id]=A134))))</f>
        <v>#VALUE!</v>
      </c>
    </row>
    <row r="135" spans="2:2" x14ac:dyDescent="0.25">
      <c r="B135" t="e" cm="1" vm="1">
        <f t="array" ref="B135">TRANSPOSE(_xlfn._xlws.SORT(_xlfn.UNIQUE(_xlfn._xlws.FILTER(plotSetup[plot_id], plotSetup[experiment_id]&amp;"_"&amp;plotSetup[crop_season_id]=A135))))</f>
        <v>#VALUE!</v>
      </c>
    </row>
    <row r="136" spans="2:2" x14ac:dyDescent="0.25">
      <c r="B136" t="e" cm="1" vm="1">
        <f t="array" ref="B136">TRANSPOSE(_xlfn._xlws.SORT(_xlfn.UNIQUE(_xlfn._xlws.FILTER(plotSetup[plot_id], plotSetup[experiment_id]&amp;"_"&amp;plotSetup[crop_season_id]=A136))))</f>
        <v>#VALUE!</v>
      </c>
    </row>
    <row r="137" spans="2:2" x14ac:dyDescent="0.25">
      <c r="B137" t="e" cm="1" vm="1">
        <f t="array" ref="B137">TRANSPOSE(_xlfn._xlws.SORT(_xlfn.UNIQUE(_xlfn._xlws.FILTER(plotSetup[plot_id], plotSetup[experiment_id]&amp;"_"&amp;plotSetup[crop_season_id]=A137))))</f>
        <v>#VALUE!</v>
      </c>
    </row>
    <row r="138" spans="2:2" x14ac:dyDescent="0.25">
      <c r="B138" t="e" cm="1" vm="1">
        <f t="array" ref="B138">TRANSPOSE(_xlfn._xlws.SORT(_xlfn.UNIQUE(_xlfn._xlws.FILTER(plotSetup[plot_id], plotSetup[experiment_id]&amp;"_"&amp;plotSetup[crop_season_id]=A138))))</f>
        <v>#VALUE!</v>
      </c>
    </row>
    <row r="139" spans="2:2" x14ac:dyDescent="0.25">
      <c r="B139" t="e" cm="1" vm="1">
        <f t="array" ref="B139">TRANSPOSE(_xlfn._xlws.SORT(_xlfn.UNIQUE(_xlfn._xlws.FILTER(plotSetup[plot_id], plotSetup[experiment_id]&amp;"_"&amp;plotSetup[crop_season_id]=A139))))</f>
        <v>#VALUE!</v>
      </c>
    </row>
    <row r="140" spans="2:2" x14ac:dyDescent="0.25">
      <c r="B140" t="e" cm="1" vm="1">
        <f t="array" ref="B140">TRANSPOSE(_xlfn._xlws.SORT(_xlfn.UNIQUE(_xlfn._xlws.FILTER(plotSetup[plot_id], plotSetup[experiment_id]&amp;"_"&amp;plotSetup[crop_season_id]=A140))))</f>
        <v>#VALUE!</v>
      </c>
    </row>
    <row r="141" spans="2:2" x14ac:dyDescent="0.25">
      <c r="B141" t="e" cm="1" vm="1">
        <f t="array" ref="B141">TRANSPOSE(_xlfn._xlws.SORT(_xlfn.UNIQUE(_xlfn._xlws.FILTER(plotSetup[plot_id], plotSetup[experiment_id]&amp;"_"&amp;plotSetup[crop_season_id]=A141))))</f>
        <v>#VALUE!</v>
      </c>
    </row>
    <row r="142" spans="2:2" x14ac:dyDescent="0.25">
      <c r="B142" t="e" cm="1" vm="1">
        <f t="array" ref="B142">TRANSPOSE(_xlfn._xlws.SORT(_xlfn.UNIQUE(_xlfn._xlws.FILTER(plotSetup[plot_id], plotSetup[experiment_id]&amp;"_"&amp;plotSetup[crop_season_id]=A142))))</f>
        <v>#VALUE!</v>
      </c>
    </row>
    <row r="143" spans="2:2" x14ac:dyDescent="0.25">
      <c r="B143" t="e" cm="1" vm="1">
        <f t="array" ref="B143">TRANSPOSE(_xlfn._xlws.SORT(_xlfn.UNIQUE(_xlfn._xlws.FILTER(plotSetup[plot_id], plotSetup[experiment_id]&amp;"_"&amp;plotSetup[crop_season_id]=A143))))</f>
        <v>#VALUE!</v>
      </c>
    </row>
    <row r="144" spans="2:2" x14ac:dyDescent="0.25">
      <c r="B144" t="e" cm="1" vm="1">
        <f t="array" ref="B144">TRANSPOSE(_xlfn._xlws.SORT(_xlfn.UNIQUE(_xlfn._xlws.FILTER(plotSetup[plot_id], plotSetup[experiment_id]&amp;"_"&amp;plotSetup[crop_season_id]=A144))))</f>
        <v>#VALUE!</v>
      </c>
    </row>
    <row r="145" spans="2:2" x14ac:dyDescent="0.25">
      <c r="B145" t="e" cm="1" vm="1">
        <f t="array" ref="B145">TRANSPOSE(_xlfn._xlws.SORT(_xlfn.UNIQUE(_xlfn._xlws.FILTER(plotSetup[plot_id], plotSetup[experiment_id]&amp;"_"&amp;plotSetup[crop_season_id]=A145))))</f>
        <v>#VALUE!</v>
      </c>
    </row>
    <row r="146" spans="2:2" x14ac:dyDescent="0.25">
      <c r="B146" t="e" cm="1" vm="1">
        <f t="array" ref="B146">TRANSPOSE(_xlfn._xlws.SORT(_xlfn.UNIQUE(_xlfn._xlws.FILTER(plotSetup[plot_id], plotSetup[experiment_id]&amp;"_"&amp;plotSetup[crop_season_id]=A146))))</f>
        <v>#VALUE!</v>
      </c>
    </row>
    <row r="147" spans="2:2" x14ac:dyDescent="0.25">
      <c r="B147" t="e" cm="1" vm="1">
        <f t="array" ref="B147">TRANSPOSE(_xlfn._xlws.SORT(_xlfn.UNIQUE(_xlfn._xlws.FILTER(plotSetup[plot_id], plotSetup[experiment_id]&amp;"_"&amp;plotSetup[crop_season_id]=A147))))</f>
        <v>#VALUE!</v>
      </c>
    </row>
    <row r="148" spans="2:2" x14ac:dyDescent="0.25">
      <c r="B148" t="e" cm="1" vm="1">
        <f t="array" ref="B148">TRANSPOSE(_xlfn._xlws.SORT(_xlfn.UNIQUE(_xlfn._xlws.FILTER(plotSetup[plot_id], plotSetup[experiment_id]&amp;"_"&amp;plotSetup[crop_season_id]=A148))))</f>
        <v>#VALUE!</v>
      </c>
    </row>
    <row r="149" spans="2:2" x14ac:dyDescent="0.25">
      <c r="B149" t="e" cm="1" vm="1">
        <f t="array" ref="B149">TRANSPOSE(_xlfn._xlws.SORT(_xlfn.UNIQUE(_xlfn._xlws.FILTER(plotSetup[plot_id], plotSetup[experiment_id]&amp;"_"&amp;plotSetup[crop_season_id]=A149))))</f>
        <v>#VALUE!</v>
      </c>
    </row>
    <row r="150" spans="2:2" x14ac:dyDescent="0.25">
      <c r="B150" t="e" cm="1" vm="1">
        <f t="array" ref="B150">TRANSPOSE(_xlfn._xlws.SORT(_xlfn.UNIQUE(_xlfn._xlws.FILTER(plotSetup[plot_id], plotSetup[experiment_id]&amp;"_"&amp;plotSetup[crop_season_id]=A150))))</f>
        <v>#VALUE!</v>
      </c>
    </row>
    <row r="151" spans="2:2" x14ac:dyDescent="0.25">
      <c r="B151" t="e" cm="1" vm="1">
        <f t="array" ref="B151">TRANSPOSE(_xlfn._xlws.SORT(_xlfn.UNIQUE(_xlfn._xlws.FILTER(plotSetup[plot_id], plotSetup[experiment_id]&amp;"_"&amp;plotSetup[crop_season_id]=A151))))</f>
        <v>#VALUE!</v>
      </c>
    </row>
    <row r="152" spans="2:2" x14ac:dyDescent="0.25">
      <c r="B152" t="e" cm="1" vm="1">
        <f t="array" ref="B152">TRANSPOSE(_xlfn._xlws.SORT(_xlfn.UNIQUE(_xlfn._xlws.FILTER(plotSetup[plot_id], plotSetup[experiment_id]&amp;"_"&amp;plotSetup[crop_season_id]=A152))))</f>
        <v>#VALUE!</v>
      </c>
    </row>
    <row r="153" spans="2:2" x14ac:dyDescent="0.25">
      <c r="B153" t="e" cm="1" vm="1">
        <f t="array" ref="B153">TRANSPOSE(_xlfn._xlws.SORT(_xlfn.UNIQUE(_xlfn._xlws.FILTER(plotSetup[plot_id], plotSetup[experiment_id]&amp;"_"&amp;plotSetup[crop_season_id]=A153))))</f>
        <v>#VALUE!</v>
      </c>
    </row>
    <row r="154" spans="2:2" x14ac:dyDescent="0.25">
      <c r="B154" t="e" cm="1" vm="1">
        <f t="array" ref="B154">TRANSPOSE(_xlfn._xlws.SORT(_xlfn.UNIQUE(_xlfn._xlws.FILTER(plotSetup[plot_id], plotSetup[experiment_id]&amp;"_"&amp;plotSetup[crop_season_id]=A154))))</f>
        <v>#VALUE!</v>
      </c>
    </row>
    <row r="155" spans="2:2" x14ac:dyDescent="0.25">
      <c r="B155" t="e" cm="1" vm="1">
        <f t="array" ref="B155">TRANSPOSE(_xlfn._xlws.SORT(_xlfn.UNIQUE(_xlfn._xlws.FILTER(plotSetup[plot_id], plotSetup[experiment_id]&amp;"_"&amp;plotSetup[crop_season_id]=A155))))</f>
        <v>#VALUE!</v>
      </c>
    </row>
    <row r="156" spans="2:2" x14ac:dyDescent="0.25">
      <c r="B156" t="e" cm="1" vm="1">
        <f t="array" ref="B156">TRANSPOSE(_xlfn._xlws.SORT(_xlfn.UNIQUE(_xlfn._xlws.FILTER(plotSetup[plot_id], plotSetup[experiment_id]&amp;"_"&amp;plotSetup[crop_season_id]=A156))))</f>
        <v>#VALUE!</v>
      </c>
    </row>
    <row r="157" spans="2:2" x14ac:dyDescent="0.25">
      <c r="B157" t="e" cm="1" vm="1">
        <f t="array" ref="B157">TRANSPOSE(_xlfn._xlws.SORT(_xlfn.UNIQUE(_xlfn._xlws.FILTER(plotSetup[plot_id], plotSetup[experiment_id]&amp;"_"&amp;plotSetup[crop_season_id]=A157))))</f>
        <v>#VALUE!</v>
      </c>
    </row>
    <row r="158" spans="2:2" x14ac:dyDescent="0.25">
      <c r="B158" t="e" cm="1" vm="1">
        <f t="array" ref="B158">TRANSPOSE(_xlfn._xlws.SORT(_xlfn.UNIQUE(_xlfn._xlws.FILTER(plotSetup[plot_id], plotSetup[experiment_id]&amp;"_"&amp;plotSetup[crop_season_id]=A158))))</f>
        <v>#VALUE!</v>
      </c>
    </row>
    <row r="159" spans="2:2" x14ac:dyDescent="0.25">
      <c r="B159" t="e" cm="1" vm="1">
        <f t="array" ref="B159">TRANSPOSE(_xlfn._xlws.SORT(_xlfn.UNIQUE(_xlfn._xlws.FILTER(plotSetup[plot_id], plotSetup[experiment_id]&amp;"_"&amp;plotSetup[crop_season_id]=A159))))</f>
        <v>#VALUE!</v>
      </c>
    </row>
    <row r="160" spans="2:2" x14ac:dyDescent="0.25">
      <c r="B160" t="e" cm="1" vm="1">
        <f t="array" ref="B160">TRANSPOSE(_xlfn._xlws.SORT(_xlfn.UNIQUE(_xlfn._xlws.FILTER(plotSetup[plot_id], plotSetup[experiment_id]&amp;"_"&amp;plotSetup[crop_season_id]=A160))))</f>
        <v>#VALUE!</v>
      </c>
    </row>
    <row r="161" spans="2:2" x14ac:dyDescent="0.25">
      <c r="B161" t="e" cm="1" vm="1">
        <f t="array" ref="B161">TRANSPOSE(_xlfn._xlws.SORT(_xlfn.UNIQUE(_xlfn._xlws.FILTER(plotSetup[plot_id], plotSetup[experiment_id]&amp;"_"&amp;plotSetup[crop_season_id]=A161))))</f>
        <v>#VALUE!</v>
      </c>
    </row>
    <row r="162" spans="2:2" x14ac:dyDescent="0.25">
      <c r="B162" t="e" cm="1" vm="1">
        <f t="array" ref="B162">TRANSPOSE(_xlfn._xlws.SORT(_xlfn.UNIQUE(_xlfn._xlws.FILTER(plotSetup[plot_id], plotSetup[experiment_id]&amp;"_"&amp;plotSetup[crop_season_id]=A162))))</f>
        <v>#VALUE!</v>
      </c>
    </row>
    <row r="163" spans="2:2" x14ac:dyDescent="0.25">
      <c r="B163" t="e" cm="1" vm="1">
        <f t="array" ref="B163">TRANSPOSE(_xlfn._xlws.SORT(_xlfn.UNIQUE(_xlfn._xlws.FILTER(plotSetup[plot_id], plotSetup[experiment_id]&amp;"_"&amp;plotSetup[crop_season_id]=A163))))</f>
        <v>#VALUE!</v>
      </c>
    </row>
    <row r="164" spans="2:2" x14ac:dyDescent="0.25">
      <c r="B164" t="e" cm="1" vm="1">
        <f t="array" ref="B164">TRANSPOSE(_xlfn._xlws.SORT(_xlfn.UNIQUE(_xlfn._xlws.FILTER(plotSetup[plot_id], plotSetup[experiment_id]&amp;"_"&amp;plotSetup[crop_season_id]=A164))))</f>
        <v>#VALUE!</v>
      </c>
    </row>
    <row r="165" spans="2:2" x14ac:dyDescent="0.25">
      <c r="B165" t="e" cm="1" vm="1">
        <f t="array" ref="B165">TRANSPOSE(_xlfn._xlws.SORT(_xlfn.UNIQUE(_xlfn._xlws.FILTER(plotSetup[plot_id], plotSetup[experiment_id]&amp;"_"&amp;plotSetup[crop_season_id]=A165))))</f>
        <v>#VALUE!</v>
      </c>
    </row>
    <row r="166" spans="2:2" x14ac:dyDescent="0.25">
      <c r="B166" t="e" cm="1" vm="1">
        <f t="array" ref="B166">TRANSPOSE(_xlfn._xlws.SORT(_xlfn.UNIQUE(_xlfn._xlws.FILTER(plotSetup[plot_id], plotSetup[experiment_id]&amp;"_"&amp;plotSetup[crop_season_id]=A166))))</f>
        <v>#VALUE!</v>
      </c>
    </row>
    <row r="167" spans="2:2" x14ac:dyDescent="0.25">
      <c r="B167" t="e" cm="1" vm="1">
        <f t="array" ref="B167">TRANSPOSE(_xlfn._xlws.SORT(_xlfn.UNIQUE(_xlfn._xlws.FILTER(plotSetup[plot_id], plotSetup[experiment_id]&amp;"_"&amp;plotSetup[crop_season_id]=A167))))</f>
        <v>#VALUE!</v>
      </c>
    </row>
    <row r="168" spans="2:2" x14ac:dyDescent="0.25">
      <c r="B168" t="e" cm="1" vm="1">
        <f t="array" ref="B168">TRANSPOSE(_xlfn._xlws.SORT(_xlfn.UNIQUE(_xlfn._xlws.FILTER(plotSetup[plot_id], plotSetup[experiment_id]&amp;"_"&amp;plotSetup[crop_season_id]=A168))))</f>
        <v>#VALUE!</v>
      </c>
    </row>
    <row r="169" spans="2:2" x14ac:dyDescent="0.25">
      <c r="B169" t="e" cm="1" vm="1">
        <f t="array" ref="B169">TRANSPOSE(_xlfn._xlws.SORT(_xlfn.UNIQUE(_xlfn._xlws.FILTER(plotSetup[plot_id], plotSetup[experiment_id]&amp;"_"&amp;plotSetup[crop_season_id]=A169))))</f>
        <v>#VALUE!</v>
      </c>
    </row>
    <row r="170" spans="2:2" x14ac:dyDescent="0.25">
      <c r="B170" t="e" cm="1" vm="1">
        <f t="array" ref="B170">TRANSPOSE(_xlfn._xlws.SORT(_xlfn.UNIQUE(_xlfn._xlws.FILTER(plotSetup[plot_id], plotSetup[experiment_id]&amp;"_"&amp;plotSetup[crop_season_id]=A170))))</f>
        <v>#VALUE!</v>
      </c>
    </row>
    <row r="171" spans="2:2" x14ac:dyDescent="0.25">
      <c r="B171" t="e" cm="1" vm="1">
        <f t="array" ref="B171">TRANSPOSE(_xlfn._xlws.SORT(_xlfn.UNIQUE(_xlfn._xlws.FILTER(plotSetup[plot_id], plotSetup[experiment_id]&amp;"_"&amp;plotSetup[crop_season_id]=A171))))</f>
        <v>#VALUE!</v>
      </c>
    </row>
    <row r="172" spans="2:2" x14ac:dyDescent="0.25">
      <c r="B172" t="e" cm="1" vm="1">
        <f t="array" ref="B172">TRANSPOSE(_xlfn._xlws.SORT(_xlfn.UNIQUE(_xlfn._xlws.FILTER(plotSetup[plot_id], plotSetup[experiment_id]&amp;"_"&amp;plotSetup[crop_season_id]=A172))))</f>
        <v>#VALUE!</v>
      </c>
    </row>
    <row r="173" spans="2:2" x14ac:dyDescent="0.25">
      <c r="B173" t="e" cm="1" vm="1">
        <f t="array" ref="B173">TRANSPOSE(_xlfn._xlws.SORT(_xlfn.UNIQUE(_xlfn._xlws.FILTER(plotSetup[plot_id], plotSetup[experiment_id]&amp;"_"&amp;plotSetup[crop_season_id]=A173))))</f>
        <v>#VALUE!</v>
      </c>
    </row>
    <row r="174" spans="2:2" x14ac:dyDescent="0.25">
      <c r="B174" t="e" cm="1" vm="1">
        <f t="array" ref="B174">TRANSPOSE(_xlfn._xlws.SORT(_xlfn.UNIQUE(_xlfn._xlws.FILTER(plotSetup[plot_id], plotSetup[experiment_id]&amp;"_"&amp;plotSetup[crop_season_id]=A174))))</f>
        <v>#VALUE!</v>
      </c>
    </row>
    <row r="175" spans="2:2" x14ac:dyDescent="0.25">
      <c r="B175" t="e" cm="1" vm="1">
        <f t="array" ref="B175">TRANSPOSE(_xlfn._xlws.SORT(_xlfn.UNIQUE(_xlfn._xlws.FILTER(plotSetup[plot_id], plotSetup[experiment_id]&amp;"_"&amp;plotSetup[crop_season_id]=A175))))</f>
        <v>#VALUE!</v>
      </c>
    </row>
    <row r="176" spans="2:2" x14ac:dyDescent="0.25">
      <c r="B176" t="e" cm="1" vm="1">
        <f t="array" ref="B176">TRANSPOSE(_xlfn._xlws.SORT(_xlfn.UNIQUE(_xlfn._xlws.FILTER(plotSetup[plot_id], plotSetup[experiment_id]&amp;"_"&amp;plotSetup[crop_season_id]=A176))))</f>
        <v>#VALUE!</v>
      </c>
    </row>
    <row r="177" spans="2:2" x14ac:dyDescent="0.25">
      <c r="B177" t="e" cm="1" vm="1">
        <f t="array" ref="B177">TRANSPOSE(_xlfn._xlws.SORT(_xlfn.UNIQUE(_xlfn._xlws.FILTER(plotSetup[plot_id], plotSetup[experiment_id]&amp;"_"&amp;plotSetup[crop_season_id]=A177))))</f>
        <v>#VALUE!</v>
      </c>
    </row>
    <row r="178" spans="2:2" x14ac:dyDescent="0.25">
      <c r="B178" t="e" cm="1" vm="1">
        <f t="array" ref="B178">TRANSPOSE(_xlfn._xlws.SORT(_xlfn.UNIQUE(_xlfn._xlws.FILTER(plotSetup[plot_id], plotSetup[experiment_id]&amp;"_"&amp;plotSetup[crop_season_id]=A178))))</f>
        <v>#VALUE!</v>
      </c>
    </row>
    <row r="179" spans="2:2" x14ac:dyDescent="0.25">
      <c r="B179" t="e" cm="1" vm="1">
        <f t="array" ref="B179">TRANSPOSE(_xlfn._xlws.SORT(_xlfn.UNIQUE(_xlfn._xlws.FILTER(plotSetup[plot_id], plotSetup[experiment_id]&amp;"_"&amp;plotSetup[crop_season_id]=A179))))</f>
        <v>#VALUE!</v>
      </c>
    </row>
    <row r="180" spans="2:2" x14ac:dyDescent="0.25">
      <c r="B180" t="e" cm="1" vm="1">
        <f t="array" ref="B180">TRANSPOSE(_xlfn._xlws.SORT(_xlfn.UNIQUE(_xlfn._xlws.FILTER(plotSetup[plot_id], plotSetup[experiment_id]&amp;"_"&amp;plotSetup[crop_season_id]=A180))))</f>
        <v>#VALUE!</v>
      </c>
    </row>
    <row r="181" spans="2:2" x14ac:dyDescent="0.25">
      <c r="B181" t="e" cm="1" vm="1">
        <f t="array" ref="B181">TRANSPOSE(_xlfn._xlws.SORT(_xlfn.UNIQUE(_xlfn._xlws.FILTER(plotSetup[plot_id], plotSetup[experiment_id]&amp;"_"&amp;plotSetup[crop_season_id]=A181))))</f>
        <v>#VALUE!</v>
      </c>
    </row>
    <row r="182" spans="2:2" x14ac:dyDescent="0.25">
      <c r="B182" t="e" cm="1" vm="1">
        <f t="array" ref="B182">TRANSPOSE(_xlfn._xlws.SORT(_xlfn.UNIQUE(_xlfn._xlws.FILTER(plotSetup[plot_id], plotSetup[experiment_id]&amp;"_"&amp;plotSetup[crop_season_id]=A182))))</f>
        <v>#VALUE!</v>
      </c>
    </row>
    <row r="183" spans="2:2" x14ac:dyDescent="0.25">
      <c r="B183" t="e" cm="1" vm="1">
        <f t="array" ref="B183">TRANSPOSE(_xlfn._xlws.SORT(_xlfn.UNIQUE(_xlfn._xlws.FILTER(plotSetup[plot_id], plotSetup[experiment_id]&amp;"_"&amp;plotSetup[crop_season_id]=A183))))</f>
        <v>#VALUE!</v>
      </c>
    </row>
    <row r="184" spans="2:2" x14ac:dyDescent="0.25">
      <c r="B184" t="e" cm="1" vm="1">
        <f t="array" ref="B184">TRANSPOSE(_xlfn._xlws.SORT(_xlfn.UNIQUE(_xlfn._xlws.FILTER(plotSetup[plot_id], plotSetup[experiment_id]&amp;"_"&amp;plotSetup[crop_season_id]=A184))))</f>
        <v>#VALUE!</v>
      </c>
    </row>
    <row r="185" spans="2:2" x14ac:dyDescent="0.25">
      <c r="B185" t="e" cm="1" vm="1">
        <f t="array" ref="B185">TRANSPOSE(_xlfn._xlws.SORT(_xlfn.UNIQUE(_xlfn._xlws.FILTER(plotSetup[plot_id], plotSetup[experiment_id]&amp;"_"&amp;plotSetup[crop_season_id]=A185))))</f>
        <v>#VALUE!</v>
      </c>
    </row>
    <row r="186" spans="2:2" x14ac:dyDescent="0.25">
      <c r="B186" t="e" cm="1" vm="1">
        <f t="array" ref="B186">TRANSPOSE(_xlfn._xlws.SORT(_xlfn.UNIQUE(_xlfn._xlws.FILTER(plotSetup[plot_id], plotSetup[experiment_id]&amp;"_"&amp;plotSetup[crop_season_id]=A186))))</f>
        <v>#VALUE!</v>
      </c>
    </row>
    <row r="187" spans="2:2" x14ac:dyDescent="0.25">
      <c r="B187" t="e" cm="1" vm="1">
        <f t="array" ref="B187">TRANSPOSE(_xlfn._xlws.SORT(_xlfn.UNIQUE(_xlfn._xlws.FILTER(plotSetup[plot_id], plotSetup[experiment_id]&amp;"_"&amp;plotSetup[crop_season_id]=A187))))</f>
        <v>#VALUE!</v>
      </c>
    </row>
    <row r="188" spans="2:2" x14ac:dyDescent="0.25">
      <c r="B188" t="e" cm="1" vm="1">
        <f t="array" ref="B188">TRANSPOSE(_xlfn._xlws.SORT(_xlfn.UNIQUE(_xlfn._xlws.FILTER(plotSetup[plot_id], plotSetup[experiment_id]&amp;"_"&amp;plotSetup[crop_season_id]=A188))))</f>
        <v>#VALUE!</v>
      </c>
    </row>
    <row r="189" spans="2:2" x14ac:dyDescent="0.25">
      <c r="B189" t="e" cm="1" vm="1">
        <f t="array" ref="B189">TRANSPOSE(_xlfn._xlws.SORT(_xlfn.UNIQUE(_xlfn._xlws.FILTER(plotSetup[plot_id], plotSetup[experiment_id]&amp;"_"&amp;plotSetup[crop_season_id]=A189))))</f>
        <v>#VALUE!</v>
      </c>
    </row>
    <row r="190" spans="2:2" x14ac:dyDescent="0.25">
      <c r="B190" t="e" cm="1" vm="1">
        <f t="array" ref="B190">TRANSPOSE(_xlfn._xlws.SORT(_xlfn.UNIQUE(_xlfn._xlws.FILTER(plotSetup[plot_id], plotSetup[experiment_id]&amp;"_"&amp;plotSetup[crop_season_id]=A190))))</f>
        <v>#VALUE!</v>
      </c>
    </row>
    <row r="191" spans="2:2" x14ac:dyDescent="0.25">
      <c r="B191" t="e" cm="1" vm="1">
        <f t="array" ref="B191">TRANSPOSE(_xlfn._xlws.SORT(_xlfn.UNIQUE(_xlfn._xlws.FILTER(plotSetup[plot_id], plotSetup[experiment_id]&amp;"_"&amp;plotSetup[crop_season_id]=A191))))</f>
        <v>#VALUE!</v>
      </c>
    </row>
    <row r="192" spans="2:2" x14ac:dyDescent="0.25">
      <c r="B192" t="e" cm="1" vm="1">
        <f t="array" ref="B192">TRANSPOSE(_xlfn._xlws.SORT(_xlfn.UNIQUE(_xlfn._xlws.FILTER(plotSetup[plot_id], plotSetup[experiment_id]&amp;"_"&amp;plotSetup[crop_season_id]=A192))))</f>
        <v>#VALUE!</v>
      </c>
    </row>
    <row r="193" spans="2:2" x14ac:dyDescent="0.25">
      <c r="B193" t="e" cm="1" vm="1">
        <f t="array" ref="B193">TRANSPOSE(_xlfn._xlws.SORT(_xlfn.UNIQUE(_xlfn._xlws.FILTER(plotSetup[plot_id], plotSetup[experiment_id]&amp;"_"&amp;plotSetup[crop_season_id]=A193))))</f>
        <v>#VALUE!</v>
      </c>
    </row>
    <row r="194" spans="2:2" x14ac:dyDescent="0.25">
      <c r="B194" t="e" cm="1" vm="1">
        <f t="array" ref="B194">TRANSPOSE(_xlfn._xlws.SORT(_xlfn.UNIQUE(_xlfn._xlws.FILTER(plotSetup[plot_id], plotSetup[experiment_id]&amp;"_"&amp;plotSetup[crop_season_id]=A194))))</f>
        <v>#VALUE!</v>
      </c>
    </row>
    <row r="195" spans="2:2" x14ac:dyDescent="0.25">
      <c r="B195" t="e" cm="1" vm="1">
        <f t="array" ref="B195">TRANSPOSE(_xlfn._xlws.SORT(_xlfn.UNIQUE(_xlfn._xlws.FILTER(plotSetup[plot_id], plotSetup[experiment_id]&amp;"_"&amp;plotSetup[crop_season_id]=A195))))</f>
        <v>#VALUE!</v>
      </c>
    </row>
    <row r="196" spans="2:2" x14ac:dyDescent="0.25">
      <c r="B196" t="e" cm="1" vm="1">
        <f t="array" ref="B196">TRANSPOSE(_xlfn._xlws.SORT(_xlfn.UNIQUE(_xlfn._xlws.FILTER(plotSetup[plot_id], plotSetup[experiment_id]&amp;"_"&amp;plotSetup[crop_season_id]=A196))))</f>
        <v>#VALUE!</v>
      </c>
    </row>
    <row r="197" spans="2:2" x14ac:dyDescent="0.25">
      <c r="B197" t="e" cm="1" vm="1">
        <f t="array" ref="B197">TRANSPOSE(_xlfn._xlws.SORT(_xlfn.UNIQUE(_xlfn._xlws.FILTER(plotSetup[plot_id], plotSetup[experiment_id]&amp;"_"&amp;plotSetup[crop_season_id]=A197))))</f>
        <v>#VALUE!</v>
      </c>
    </row>
    <row r="198" spans="2:2" x14ac:dyDescent="0.25">
      <c r="B198" t="e" cm="1" vm="1">
        <f t="array" ref="B198">TRANSPOSE(_xlfn._xlws.SORT(_xlfn.UNIQUE(_xlfn._xlws.FILTER(plotSetup[plot_id], plotSetup[experiment_id]&amp;"_"&amp;plotSetup[crop_season_id]=A198))))</f>
        <v>#VALUE!</v>
      </c>
    </row>
    <row r="199" spans="2:2" x14ac:dyDescent="0.25">
      <c r="B199" t="e" cm="1" vm="1">
        <f t="array" ref="B199">TRANSPOSE(_xlfn._xlws.SORT(_xlfn.UNIQUE(_xlfn._xlws.FILTER(plotSetup[plot_id], plotSetup[experiment_id]&amp;"_"&amp;plotSetup[crop_season_id]=A199))))</f>
        <v>#VALUE!</v>
      </c>
    </row>
    <row r="200" spans="2:2" x14ac:dyDescent="0.25">
      <c r="B200" t="e" cm="1" vm="1">
        <f t="array" ref="B200">TRANSPOSE(_xlfn._xlws.SORT(_xlfn.UNIQUE(_xlfn._xlws.FILTER(plotSetup[plot_id], plotSetup[experiment_id]&amp;"_"&amp;plotSetup[crop_season_id]=A200))))</f>
        <v>#VALUE!</v>
      </c>
    </row>
    <row r="201" spans="2:2" x14ac:dyDescent="0.25">
      <c r="B201" t="e" cm="1" vm="1">
        <f t="array" ref="B201">TRANSPOSE(_xlfn._xlws.SORT(_xlfn.UNIQUE(_xlfn._xlws.FILTER(plotSetup[plot_id], plotSetup[experiment_id]&amp;"_"&amp;plotSetup[crop_season_id]=A201))))</f>
        <v>#VALUE!</v>
      </c>
    </row>
    <row r="202" spans="2:2" x14ac:dyDescent="0.25">
      <c r="B202" t="e" cm="1" vm="1">
        <f t="array" ref="B202">TRANSPOSE(_xlfn._xlws.SORT(_xlfn.UNIQUE(_xlfn._xlws.FILTER(plotSetup[plot_id], plotSetup[experiment_id]&amp;"_"&amp;plotSetup[crop_season_id]=A202))))</f>
        <v>#VALUE!</v>
      </c>
    </row>
    <row r="203" spans="2:2" x14ac:dyDescent="0.25">
      <c r="B203" t="e" cm="1" vm="1">
        <f t="array" ref="B203">TRANSPOSE(_xlfn._xlws.SORT(_xlfn.UNIQUE(_xlfn._xlws.FILTER(plotSetup[plot_id], plotSetup[experiment_id]&amp;"_"&amp;plotSetup[crop_season_id]=A203))))</f>
        <v>#VALUE!</v>
      </c>
    </row>
    <row r="204" spans="2:2" x14ac:dyDescent="0.25">
      <c r="B204" t="e" cm="1" vm="1">
        <f t="array" ref="B204">TRANSPOSE(_xlfn._xlws.SORT(_xlfn.UNIQUE(_xlfn._xlws.FILTER(plotSetup[plot_id], plotSetup[experiment_id]&amp;"_"&amp;plotSetup[crop_season_id]=A204))))</f>
        <v>#VALUE!</v>
      </c>
    </row>
    <row r="205" spans="2:2" x14ac:dyDescent="0.25">
      <c r="B205" t="e" cm="1" vm="1">
        <f t="array" ref="B205">TRANSPOSE(_xlfn._xlws.SORT(_xlfn.UNIQUE(_xlfn._xlws.FILTER(plotSetup[plot_id], plotSetup[experiment_id]&amp;"_"&amp;plotSetup[crop_season_id]=A205))))</f>
        <v>#VALUE!</v>
      </c>
    </row>
    <row r="206" spans="2:2" x14ac:dyDescent="0.25">
      <c r="B206" t="e" cm="1" vm="1">
        <f t="array" ref="B206">TRANSPOSE(_xlfn._xlws.SORT(_xlfn.UNIQUE(_xlfn._xlws.FILTER(plotSetup[plot_id], plotSetup[experiment_id]&amp;"_"&amp;plotSetup[crop_season_id]=A206))))</f>
        <v>#VALUE!</v>
      </c>
    </row>
    <row r="207" spans="2:2" x14ac:dyDescent="0.25">
      <c r="B207" t="e" cm="1" vm="1">
        <f t="array" ref="B207">TRANSPOSE(_xlfn._xlws.SORT(_xlfn.UNIQUE(_xlfn._xlws.FILTER(plotSetup[plot_id], plotSetup[experiment_id]&amp;"_"&amp;plotSetup[crop_season_id]=A207))))</f>
        <v>#VALUE!</v>
      </c>
    </row>
    <row r="208" spans="2:2" x14ac:dyDescent="0.25">
      <c r="B208" t="e" cm="1" vm="1">
        <f t="array" ref="B208">TRANSPOSE(_xlfn._xlws.SORT(_xlfn.UNIQUE(_xlfn._xlws.FILTER(plotSetup[plot_id], plotSetup[experiment_id]&amp;"_"&amp;plotSetup[crop_season_id]=A208))))</f>
        <v>#VALUE!</v>
      </c>
    </row>
    <row r="209" spans="2:2" x14ac:dyDescent="0.25">
      <c r="B209" t="e" cm="1" vm="1">
        <f t="array" ref="B209">TRANSPOSE(_xlfn._xlws.SORT(_xlfn.UNIQUE(_xlfn._xlws.FILTER(plotSetup[plot_id], plotSetup[experiment_id]&amp;"_"&amp;plotSetup[crop_season_id]=A209))))</f>
        <v>#VALUE!</v>
      </c>
    </row>
    <row r="210" spans="2:2" x14ac:dyDescent="0.25">
      <c r="B210" t="e" cm="1" vm="1">
        <f t="array" ref="B210">TRANSPOSE(_xlfn._xlws.SORT(_xlfn.UNIQUE(_xlfn._xlws.FILTER(plotSetup[plot_id], plotSetup[experiment_id]&amp;"_"&amp;plotSetup[crop_season_id]=A210))))</f>
        <v>#VALUE!</v>
      </c>
    </row>
    <row r="211" spans="2:2" x14ac:dyDescent="0.25">
      <c r="B211" t="e" cm="1" vm="1">
        <f t="array" ref="B211">TRANSPOSE(_xlfn._xlws.SORT(_xlfn.UNIQUE(_xlfn._xlws.FILTER(plotSetup[plot_id], plotSetup[experiment_id]&amp;"_"&amp;plotSetup[crop_season_id]=A211))))</f>
        <v>#VALUE!</v>
      </c>
    </row>
    <row r="212" spans="2:2" x14ac:dyDescent="0.25">
      <c r="B212" t="e" cm="1" vm="1">
        <f t="array" ref="B212">TRANSPOSE(_xlfn._xlws.SORT(_xlfn.UNIQUE(_xlfn._xlws.FILTER(plotSetup[plot_id], plotSetup[experiment_id]&amp;"_"&amp;plotSetup[crop_season_id]=A212))))</f>
        <v>#VALUE!</v>
      </c>
    </row>
    <row r="213" spans="2:2" x14ac:dyDescent="0.25">
      <c r="B213" t="e" cm="1" vm="1">
        <f t="array" ref="B213">TRANSPOSE(_xlfn._xlws.SORT(_xlfn.UNIQUE(_xlfn._xlws.FILTER(plotSetup[plot_id], plotSetup[experiment_id]&amp;"_"&amp;plotSetup[crop_season_id]=A213))))</f>
        <v>#VALUE!</v>
      </c>
    </row>
    <row r="214" spans="2:2" x14ac:dyDescent="0.25">
      <c r="B214" t="e" cm="1" vm="1">
        <f t="array" ref="B214">TRANSPOSE(_xlfn._xlws.SORT(_xlfn.UNIQUE(_xlfn._xlws.FILTER(plotSetup[plot_id], plotSetup[experiment_id]&amp;"_"&amp;plotSetup[crop_season_id]=A214))))</f>
        <v>#VALUE!</v>
      </c>
    </row>
    <row r="215" spans="2:2" x14ac:dyDescent="0.25">
      <c r="B215" t="e" cm="1" vm="1">
        <f t="array" ref="B215">TRANSPOSE(_xlfn._xlws.SORT(_xlfn.UNIQUE(_xlfn._xlws.FILTER(plotSetup[plot_id], plotSetup[experiment_id]&amp;"_"&amp;plotSetup[crop_season_id]=A215))))</f>
        <v>#VALUE!</v>
      </c>
    </row>
    <row r="216" spans="2:2" x14ac:dyDescent="0.25">
      <c r="B216" t="e" cm="1" vm="1">
        <f t="array" ref="B216">TRANSPOSE(_xlfn._xlws.SORT(_xlfn.UNIQUE(_xlfn._xlws.FILTER(plotSetup[plot_id], plotSetup[experiment_id]&amp;"_"&amp;plotSetup[crop_season_id]=A216))))</f>
        <v>#VALUE!</v>
      </c>
    </row>
    <row r="217" spans="2:2" x14ac:dyDescent="0.25">
      <c r="B217" t="e" cm="1" vm="1">
        <f t="array" ref="B217">TRANSPOSE(_xlfn._xlws.SORT(_xlfn.UNIQUE(_xlfn._xlws.FILTER(plotSetup[plot_id], plotSetup[experiment_id]&amp;"_"&amp;plotSetup[crop_season_id]=A217))))</f>
        <v>#VALUE!</v>
      </c>
    </row>
    <row r="218" spans="2:2" x14ac:dyDescent="0.25">
      <c r="B218" t="e" cm="1" vm="1">
        <f t="array" ref="B218">TRANSPOSE(_xlfn._xlws.SORT(_xlfn.UNIQUE(_xlfn._xlws.FILTER(plotSetup[plot_id], plotSetup[experiment_id]&amp;"_"&amp;plotSetup[crop_season_id]=A218))))</f>
        <v>#VALUE!</v>
      </c>
    </row>
    <row r="219" spans="2:2" x14ac:dyDescent="0.25">
      <c r="B219" t="e" cm="1" vm="1">
        <f t="array" ref="B219">TRANSPOSE(_xlfn._xlws.SORT(_xlfn.UNIQUE(_xlfn._xlws.FILTER(plotSetup[plot_id], plotSetup[experiment_id]&amp;"_"&amp;plotSetup[crop_season_id]=A219))))</f>
        <v>#VALUE!</v>
      </c>
    </row>
    <row r="220" spans="2:2" x14ac:dyDescent="0.25">
      <c r="B220" t="e" cm="1" vm="1">
        <f t="array" ref="B220">TRANSPOSE(_xlfn._xlws.SORT(_xlfn.UNIQUE(_xlfn._xlws.FILTER(plotSetup[plot_id], plotSetup[experiment_id]&amp;"_"&amp;plotSetup[crop_season_id]=A220))))</f>
        <v>#VALUE!</v>
      </c>
    </row>
    <row r="221" spans="2:2" x14ac:dyDescent="0.25">
      <c r="B221" t="e" cm="1" vm="1">
        <f t="array" ref="B221">TRANSPOSE(_xlfn._xlws.SORT(_xlfn.UNIQUE(_xlfn._xlws.FILTER(plotSetup[plot_id], plotSetup[experiment_id]&amp;"_"&amp;plotSetup[crop_season_id]=A221))))</f>
        <v>#VALUE!</v>
      </c>
    </row>
    <row r="222" spans="2:2" x14ac:dyDescent="0.25">
      <c r="B222" t="e" cm="1" vm="1">
        <f t="array" ref="B222">TRANSPOSE(_xlfn._xlws.SORT(_xlfn.UNIQUE(_xlfn._xlws.FILTER(plotSetup[plot_id], plotSetup[experiment_id]&amp;"_"&amp;plotSetup[crop_season_id]=A222))))</f>
        <v>#VALUE!</v>
      </c>
    </row>
    <row r="223" spans="2:2" x14ac:dyDescent="0.25">
      <c r="B223" t="e" cm="1" vm="1">
        <f t="array" ref="B223">TRANSPOSE(_xlfn._xlws.SORT(_xlfn.UNIQUE(_xlfn._xlws.FILTER(plotSetup[plot_id], plotSetup[experiment_id]&amp;"_"&amp;plotSetup[crop_season_id]=A223))))</f>
        <v>#VALUE!</v>
      </c>
    </row>
    <row r="224" spans="2:2" x14ac:dyDescent="0.25">
      <c r="B224" t="e" cm="1" vm="1">
        <f t="array" ref="B224">TRANSPOSE(_xlfn._xlws.SORT(_xlfn.UNIQUE(_xlfn._xlws.FILTER(plotSetup[plot_id], plotSetup[experiment_id]&amp;"_"&amp;plotSetup[crop_season_id]=A224))))</f>
        <v>#VALUE!</v>
      </c>
    </row>
    <row r="225" spans="2:2" x14ac:dyDescent="0.25">
      <c r="B225" t="e" cm="1" vm="1">
        <f t="array" ref="B225">TRANSPOSE(_xlfn._xlws.SORT(_xlfn.UNIQUE(_xlfn._xlws.FILTER(plotSetup[plot_id], plotSetup[experiment_id]&amp;"_"&amp;plotSetup[crop_season_id]=A225))))</f>
        <v>#VALUE!</v>
      </c>
    </row>
    <row r="226" spans="2:2" x14ac:dyDescent="0.25">
      <c r="B226" t="e" cm="1" vm="1">
        <f t="array" ref="B226">TRANSPOSE(_xlfn._xlws.SORT(_xlfn.UNIQUE(_xlfn._xlws.FILTER(plotSetup[plot_id], plotSetup[experiment_id]&amp;"_"&amp;plotSetup[crop_season_id]=A226))))</f>
        <v>#VALUE!</v>
      </c>
    </row>
    <row r="227" spans="2:2" x14ac:dyDescent="0.25">
      <c r="B227" t="e" cm="1" vm="1">
        <f t="array" ref="B227">TRANSPOSE(_xlfn._xlws.SORT(_xlfn.UNIQUE(_xlfn._xlws.FILTER(plotSetup[plot_id], plotSetup[experiment_id]&amp;"_"&amp;plotSetup[crop_season_id]=A227))))</f>
        <v>#VALUE!</v>
      </c>
    </row>
    <row r="228" spans="2:2" x14ac:dyDescent="0.25">
      <c r="B228" t="e" cm="1" vm="1">
        <f t="array" ref="B228">TRANSPOSE(_xlfn._xlws.SORT(_xlfn.UNIQUE(_xlfn._xlws.FILTER(plotSetup[plot_id], plotSetup[experiment_id]&amp;"_"&amp;plotSetup[crop_season_id]=A228))))</f>
        <v>#VALUE!</v>
      </c>
    </row>
    <row r="229" spans="2:2" x14ac:dyDescent="0.25">
      <c r="B229" t="e" cm="1" vm="1">
        <f t="array" ref="B229">TRANSPOSE(_xlfn._xlws.SORT(_xlfn.UNIQUE(_xlfn._xlws.FILTER(plotSetup[plot_id], plotSetup[experiment_id]&amp;"_"&amp;plotSetup[crop_season_id]=A229))))</f>
        <v>#VALUE!</v>
      </c>
    </row>
    <row r="230" spans="2:2" x14ac:dyDescent="0.25">
      <c r="B230" t="e" cm="1" vm="1">
        <f t="array" ref="B230">TRANSPOSE(_xlfn._xlws.SORT(_xlfn.UNIQUE(_xlfn._xlws.FILTER(plotSetup[plot_id], plotSetup[experiment_id]&amp;"_"&amp;plotSetup[crop_season_id]=A230))))</f>
        <v>#VALUE!</v>
      </c>
    </row>
    <row r="231" spans="2:2" x14ac:dyDescent="0.25">
      <c r="B231" t="e" cm="1" vm="1">
        <f t="array" ref="B231">TRANSPOSE(_xlfn._xlws.SORT(_xlfn.UNIQUE(_xlfn._xlws.FILTER(plotSetup[plot_id], plotSetup[experiment_id]&amp;"_"&amp;plotSetup[crop_season_id]=A231))))</f>
        <v>#VALUE!</v>
      </c>
    </row>
    <row r="232" spans="2:2" x14ac:dyDescent="0.25">
      <c r="B232" t="e" cm="1" vm="1">
        <f t="array" ref="B232">TRANSPOSE(_xlfn._xlws.SORT(_xlfn.UNIQUE(_xlfn._xlws.FILTER(plotSetup[plot_id], plotSetup[experiment_id]&amp;"_"&amp;plotSetup[crop_season_id]=A232))))</f>
        <v>#VALUE!</v>
      </c>
    </row>
    <row r="233" spans="2:2" x14ac:dyDescent="0.25">
      <c r="B233" t="e" cm="1" vm="1">
        <f t="array" ref="B233">TRANSPOSE(_xlfn._xlws.SORT(_xlfn.UNIQUE(_xlfn._xlws.FILTER(plotSetup[plot_id], plotSetup[experiment_id]&amp;"_"&amp;plotSetup[crop_season_id]=A233))))</f>
        <v>#VALUE!</v>
      </c>
    </row>
    <row r="234" spans="2:2" x14ac:dyDescent="0.25">
      <c r="B234" t="e" cm="1" vm="1">
        <f t="array" ref="B234">TRANSPOSE(_xlfn._xlws.SORT(_xlfn.UNIQUE(_xlfn._xlws.FILTER(plotSetup[plot_id], plotSetup[experiment_id]&amp;"_"&amp;plotSetup[crop_season_id]=A234))))</f>
        <v>#VALUE!</v>
      </c>
    </row>
    <row r="235" spans="2:2" x14ac:dyDescent="0.25">
      <c r="B235" t="e" cm="1" vm="1">
        <f t="array" ref="B235">TRANSPOSE(_xlfn._xlws.SORT(_xlfn.UNIQUE(_xlfn._xlws.FILTER(plotSetup[plot_id], plotSetup[experiment_id]&amp;"_"&amp;plotSetup[crop_season_id]=A235))))</f>
        <v>#VALUE!</v>
      </c>
    </row>
    <row r="236" spans="2:2" x14ac:dyDescent="0.25">
      <c r="B236" t="e" cm="1" vm="1">
        <f t="array" ref="B236">TRANSPOSE(_xlfn._xlws.SORT(_xlfn.UNIQUE(_xlfn._xlws.FILTER(plotSetup[plot_id], plotSetup[experiment_id]&amp;"_"&amp;plotSetup[crop_season_id]=A236))))</f>
        <v>#VALUE!</v>
      </c>
    </row>
    <row r="237" spans="2:2" x14ac:dyDescent="0.25">
      <c r="B237" t="e" cm="1" vm="1">
        <f t="array" ref="B237">TRANSPOSE(_xlfn._xlws.SORT(_xlfn.UNIQUE(_xlfn._xlws.FILTER(plotSetup[plot_id], plotSetup[experiment_id]&amp;"_"&amp;plotSetup[crop_season_id]=A237))))</f>
        <v>#VALUE!</v>
      </c>
    </row>
    <row r="238" spans="2:2" x14ac:dyDescent="0.25">
      <c r="B238" t="e" cm="1" vm="1">
        <f t="array" ref="B238">TRANSPOSE(_xlfn._xlws.SORT(_xlfn.UNIQUE(_xlfn._xlws.FILTER(plotSetup[plot_id], plotSetup[experiment_id]&amp;"_"&amp;plotSetup[crop_season_id]=A238))))</f>
        <v>#VALUE!</v>
      </c>
    </row>
    <row r="239" spans="2:2" x14ac:dyDescent="0.25">
      <c r="B239" t="e" cm="1" vm="1">
        <f t="array" ref="B239">TRANSPOSE(_xlfn._xlws.SORT(_xlfn.UNIQUE(_xlfn._xlws.FILTER(plotSetup[plot_id], plotSetup[experiment_id]&amp;"_"&amp;plotSetup[crop_season_id]=A239))))</f>
        <v>#VALUE!</v>
      </c>
    </row>
    <row r="240" spans="2:2" x14ac:dyDescent="0.25">
      <c r="B240" t="e" cm="1" vm="1">
        <f t="array" ref="B240">TRANSPOSE(_xlfn._xlws.SORT(_xlfn.UNIQUE(_xlfn._xlws.FILTER(plotSetup[plot_id], plotSetup[experiment_id]&amp;"_"&amp;plotSetup[crop_season_id]=A240))))</f>
        <v>#VALUE!</v>
      </c>
    </row>
    <row r="241" spans="2:2" x14ac:dyDescent="0.25">
      <c r="B241" t="e" cm="1" vm="1">
        <f t="array" ref="B241">TRANSPOSE(_xlfn._xlws.SORT(_xlfn.UNIQUE(_xlfn._xlws.FILTER(plotSetup[plot_id], plotSetup[experiment_id]&amp;"_"&amp;plotSetup[crop_season_id]=A241))))</f>
        <v>#VALUE!</v>
      </c>
    </row>
    <row r="242" spans="2:2" x14ac:dyDescent="0.25">
      <c r="B242" t="e" cm="1" vm="1">
        <f t="array" ref="B242">TRANSPOSE(_xlfn._xlws.SORT(_xlfn.UNIQUE(_xlfn._xlws.FILTER(plotSetup[plot_id], plotSetup[experiment_id]&amp;"_"&amp;plotSetup[crop_season_id]=A242))))</f>
        <v>#VALUE!</v>
      </c>
    </row>
    <row r="243" spans="2:2" x14ac:dyDescent="0.25">
      <c r="B243" t="e" cm="1" vm="1">
        <f t="array" ref="B243">TRANSPOSE(_xlfn._xlws.SORT(_xlfn.UNIQUE(_xlfn._xlws.FILTER(plotSetup[plot_id], plotSetup[experiment_id]&amp;"_"&amp;plotSetup[crop_season_id]=A243))))</f>
        <v>#VALUE!</v>
      </c>
    </row>
    <row r="244" spans="2:2" x14ac:dyDescent="0.25">
      <c r="B244" t="e" cm="1" vm="1">
        <f t="array" ref="B244">TRANSPOSE(_xlfn._xlws.SORT(_xlfn.UNIQUE(_xlfn._xlws.FILTER(plotSetup[plot_id], plotSetup[experiment_id]&amp;"_"&amp;plotSetup[crop_season_id]=A244))))</f>
        <v>#VALUE!</v>
      </c>
    </row>
    <row r="245" spans="2:2" x14ac:dyDescent="0.25">
      <c r="B245" t="e" cm="1" vm="1">
        <f t="array" ref="B245">TRANSPOSE(_xlfn._xlws.SORT(_xlfn.UNIQUE(_xlfn._xlws.FILTER(plotSetup[plot_id], plotSetup[experiment_id]&amp;"_"&amp;plotSetup[crop_season_id]=A245))))</f>
        <v>#VALUE!</v>
      </c>
    </row>
    <row r="246" spans="2:2" x14ac:dyDescent="0.25">
      <c r="B246" t="e" cm="1" vm="1">
        <f t="array" ref="B246">TRANSPOSE(_xlfn._xlws.SORT(_xlfn.UNIQUE(_xlfn._xlws.FILTER(plotSetup[plot_id], plotSetup[experiment_id]&amp;"_"&amp;plotSetup[crop_season_id]=A246))))</f>
        <v>#VALUE!</v>
      </c>
    </row>
    <row r="247" spans="2:2" x14ac:dyDescent="0.25">
      <c r="B247" t="e" cm="1" vm="1">
        <f t="array" ref="B247">TRANSPOSE(_xlfn._xlws.SORT(_xlfn.UNIQUE(_xlfn._xlws.FILTER(plotSetup[plot_id], plotSetup[experiment_id]&amp;"_"&amp;plotSetup[crop_season_id]=A247))))</f>
        <v>#VALUE!</v>
      </c>
    </row>
    <row r="248" spans="2:2" x14ac:dyDescent="0.25">
      <c r="B248" t="e" cm="1" vm="1">
        <f t="array" ref="B248">TRANSPOSE(_xlfn._xlws.SORT(_xlfn.UNIQUE(_xlfn._xlws.FILTER(plotSetup[plot_id], plotSetup[experiment_id]&amp;"_"&amp;plotSetup[crop_season_id]=A248))))</f>
        <v>#VALUE!</v>
      </c>
    </row>
    <row r="249" spans="2:2" x14ac:dyDescent="0.25">
      <c r="B249" t="e" cm="1" vm="1">
        <f t="array" ref="B249">TRANSPOSE(_xlfn._xlws.SORT(_xlfn.UNIQUE(_xlfn._xlws.FILTER(plotSetup[plot_id], plotSetup[experiment_id]&amp;"_"&amp;plotSetup[crop_season_id]=A249))))</f>
        <v>#VALUE!</v>
      </c>
    </row>
    <row r="250" spans="2:2" x14ac:dyDescent="0.25">
      <c r="B250" t="e" cm="1" vm="1">
        <f t="array" ref="B250">TRANSPOSE(_xlfn._xlws.SORT(_xlfn.UNIQUE(_xlfn._xlws.FILTER(plotSetup[plot_id], plotSetup[experiment_id]&amp;"_"&amp;plotSetup[crop_season_id]=A250))))</f>
        <v>#VALUE!</v>
      </c>
    </row>
    <row r="251" spans="2:2" x14ac:dyDescent="0.25">
      <c r="B251" t="e" cm="1" vm="1">
        <f t="array" ref="B251">TRANSPOSE(_xlfn._xlws.SORT(_xlfn.UNIQUE(_xlfn._xlws.FILTER(plotSetup[plot_id], plotSetup[experiment_id]&amp;"_"&amp;plotSetup[crop_season_id]=A251))))</f>
        <v>#VALUE!</v>
      </c>
    </row>
    <row r="252" spans="2:2" x14ac:dyDescent="0.25">
      <c r="B252" t="e" cm="1" vm="1">
        <f t="array" ref="B252">TRANSPOSE(_xlfn._xlws.SORT(_xlfn.UNIQUE(_xlfn._xlws.FILTER(plotSetup[plot_id], plotSetup[experiment_id]&amp;"_"&amp;plotSetup[crop_season_id]=A252))))</f>
        <v>#VALUE!</v>
      </c>
    </row>
    <row r="253" spans="2:2" x14ac:dyDescent="0.25">
      <c r="B253" t="e" cm="1" vm="1">
        <f t="array" ref="B253">TRANSPOSE(_xlfn._xlws.SORT(_xlfn.UNIQUE(_xlfn._xlws.FILTER(plotSetup[plot_id], plotSetup[experiment_id]&amp;"_"&amp;plotSetup[crop_season_id]=A253))))</f>
        <v>#VALUE!</v>
      </c>
    </row>
    <row r="254" spans="2:2" x14ac:dyDescent="0.25">
      <c r="B254" t="e" cm="1" vm="1">
        <f t="array" ref="B254">TRANSPOSE(_xlfn._xlws.SORT(_xlfn.UNIQUE(_xlfn._xlws.FILTER(plotSetup[plot_id], plotSetup[experiment_id]&amp;"_"&amp;plotSetup[crop_season_id]=A254))))</f>
        <v>#VALUE!</v>
      </c>
    </row>
    <row r="255" spans="2:2" x14ac:dyDescent="0.25">
      <c r="B255" t="e" cm="1" vm="1">
        <f t="array" ref="B255">TRANSPOSE(_xlfn._xlws.SORT(_xlfn.UNIQUE(_xlfn._xlws.FILTER(plotSetup[plot_id], plotSetup[experiment_id]&amp;"_"&amp;plotSetup[crop_season_id]=A255))))</f>
        <v>#VALUE!</v>
      </c>
    </row>
    <row r="256" spans="2:2" x14ac:dyDescent="0.25">
      <c r="B256" t="e" cm="1" vm="1">
        <f t="array" ref="B256">TRANSPOSE(_xlfn._xlws.SORT(_xlfn.UNIQUE(_xlfn._xlws.FILTER(plotSetup[plot_id], plotSetup[experiment_id]&amp;"_"&amp;plotSetup[crop_season_id]=A256))))</f>
        <v>#VALUE!</v>
      </c>
    </row>
    <row r="257" spans="2:2" x14ac:dyDescent="0.25">
      <c r="B257" t="e" cm="1" vm="1">
        <f t="array" ref="B257">TRANSPOSE(_xlfn._xlws.SORT(_xlfn.UNIQUE(_xlfn._xlws.FILTER(plotSetup[plot_id], plotSetup[experiment_id]&amp;"_"&amp;plotSetup[crop_season_id]=A257))))</f>
        <v>#VALUE!</v>
      </c>
    </row>
    <row r="258" spans="2:2" x14ac:dyDescent="0.25">
      <c r="B258" t="e" cm="1" vm="1">
        <f t="array" ref="B258">TRANSPOSE(_xlfn._xlws.SORT(_xlfn.UNIQUE(_xlfn._xlws.FILTER(plotSetup[plot_id], plotSetup[experiment_id]&amp;"_"&amp;plotSetup[crop_season_id]=A258))))</f>
        <v>#VALUE!</v>
      </c>
    </row>
    <row r="259" spans="2:2" x14ac:dyDescent="0.25">
      <c r="B259" t="e" cm="1" vm="1">
        <f t="array" ref="B259">TRANSPOSE(_xlfn._xlws.SORT(_xlfn.UNIQUE(_xlfn._xlws.FILTER(plotSetup[plot_id], plotSetup[experiment_id]&amp;"_"&amp;plotSetup[crop_season_id]=A259))))</f>
        <v>#VALUE!</v>
      </c>
    </row>
    <row r="260" spans="2:2" x14ac:dyDescent="0.25">
      <c r="B260" t="e" cm="1" vm="1">
        <f t="array" ref="B260">TRANSPOSE(_xlfn._xlws.SORT(_xlfn.UNIQUE(_xlfn._xlws.FILTER(plotSetup[plot_id], plotSetup[experiment_id]&amp;"_"&amp;plotSetup[crop_season_id]=A260))))</f>
        <v>#VALUE!</v>
      </c>
    </row>
    <row r="261" spans="2:2" x14ac:dyDescent="0.25">
      <c r="B261" t="e" cm="1" vm="1">
        <f t="array" ref="B261">TRANSPOSE(_xlfn._xlws.SORT(_xlfn.UNIQUE(_xlfn._xlws.FILTER(plotSetup[plot_id], plotSetup[experiment_id]&amp;"_"&amp;plotSetup[crop_season_id]=A261))))</f>
        <v>#VALUE!</v>
      </c>
    </row>
    <row r="262" spans="2:2" x14ac:dyDescent="0.25">
      <c r="B262" t="e" cm="1" vm="1">
        <f t="array" ref="B262">TRANSPOSE(_xlfn._xlws.SORT(_xlfn.UNIQUE(_xlfn._xlws.FILTER(plotSetup[plot_id], plotSetup[experiment_id]&amp;"_"&amp;plotSetup[crop_season_id]=A262))))</f>
        <v>#VALUE!</v>
      </c>
    </row>
    <row r="263" spans="2:2" x14ac:dyDescent="0.25">
      <c r="B263" t="e" cm="1" vm="1">
        <f t="array" ref="B263">TRANSPOSE(_xlfn._xlws.SORT(_xlfn.UNIQUE(_xlfn._xlws.FILTER(plotSetup[plot_id], plotSetup[experiment_id]&amp;"_"&amp;plotSetup[crop_season_id]=A263))))</f>
        <v>#VALUE!</v>
      </c>
    </row>
    <row r="264" spans="2:2" x14ac:dyDescent="0.25">
      <c r="B264" t="e" cm="1" vm="1">
        <f t="array" ref="B264">TRANSPOSE(_xlfn._xlws.SORT(_xlfn.UNIQUE(_xlfn._xlws.FILTER(plotSetup[plot_id], plotSetup[experiment_id]&amp;"_"&amp;plotSetup[crop_season_id]=A264))))</f>
        <v>#VALUE!</v>
      </c>
    </row>
    <row r="265" spans="2:2" x14ac:dyDescent="0.25">
      <c r="B265" t="e" cm="1" vm="1">
        <f t="array" ref="B265">TRANSPOSE(_xlfn._xlws.SORT(_xlfn.UNIQUE(_xlfn._xlws.FILTER(plotSetup[plot_id], plotSetup[experiment_id]&amp;"_"&amp;plotSetup[crop_season_id]=A265))))</f>
        <v>#VALUE!</v>
      </c>
    </row>
    <row r="266" spans="2:2" x14ac:dyDescent="0.25">
      <c r="B266" t="e" cm="1" vm="1">
        <f t="array" ref="B266">TRANSPOSE(_xlfn._xlws.SORT(_xlfn.UNIQUE(_xlfn._xlws.FILTER(plotSetup[plot_id], plotSetup[experiment_id]&amp;"_"&amp;plotSetup[crop_season_id]=A266))))</f>
        <v>#VALUE!</v>
      </c>
    </row>
    <row r="267" spans="2:2" x14ac:dyDescent="0.25">
      <c r="B267" t="e" cm="1" vm="1">
        <f t="array" ref="B267">TRANSPOSE(_xlfn._xlws.SORT(_xlfn.UNIQUE(_xlfn._xlws.FILTER(plotSetup[plot_id], plotSetup[experiment_id]&amp;"_"&amp;plotSetup[crop_season_id]=A267))))</f>
        <v>#VALUE!</v>
      </c>
    </row>
    <row r="268" spans="2:2" x14ac:dyDescent="0.25">
      <c r="B268" t="e" cm="1" vm="1">
        <f t="array" ref="B268">TRANSPOSE(_xlfn._xlws.SORT(_xlfn.UNIQUE(_xlfn._xlws.FILTER(plotSetup[plot_id], plotSetup[experiment_id]&amp;"_"&amp;plotSetup[crop_season_id]=A268))))</f>
        <v>#VALUE!</v>
      </c>
    </row>
    <row r="269" spans="2:2" x14ac:dyDescent="0.25">
      <c r="B269" t="e" cm="1" vm="1">
        <f t="array" ref="B269">TRANSPOSE(_xlfn._xlws.SORT(_xlfn.UNIQUE(_xlfn._xlws.FILTER(plotSetup[plot_id], plotSetup[experiment_id]&amp;"_"&amp;plotSetup[crop_season_id]=A269))))</f>
        <v>#VALUE!</v>
      </c>
    </row>
    <row r="270" spans="2:2" x14ac:dyDescent="0.25">
      <c r="B270" t="e" cm="1" vm="1">
        <f t="array" ref="B270">TRANSPOSE(_xlfn._xlws.SORT(_xlfn.UNIQUE(_xlfn._xlws.FILTER(plotSetup[plot_id], plotSetup[experiment_id]&amp;"_"&amp;plotSetup[crop_season_id]=A270))))</f>
        <v>#VALUE!</v>
      </c>
    </row>
    <row r="271" spans="2:2" x14ac:dyDescent="0.25">
      <c r="B271" t="e" cm="1" vm="1">
        <f t="array" ref="B271">TRANSPOSE(_xlfn._xlws.SORT(_xlfn.UNIQUE(_xlfn._xlws.FILTER(plotSetup[plot_id], plotSetup[experiment_id]&amp;"_"&amp;plotSetup[crop_season_id]=A271))))</f>
        <v>#VALUE!</v>
      </c>
    </row>
    <row r="272" spans="2:2" x14ac:dyDescent="0.25">
      <c r="B272" t="e" cm="1" vm="1">
        <f t="array" ref="B272">TRANSPOSE(_xlfn._xlws.SORT(_xlfn.UNIQUE(_xlfn._xlws.FILTER(plotSetup[plot_id], plotSetup[experiment_id]&amp;"_"&amp;plotSetup[crop_season_id]=A272))))</f>
        <v>#VALUE!</v>
      </c>
    </row>
    <row r="273" spans="2:2" x14ac:dyDescent="0.25">
      <c r="B273" t="e" cm="1" vm="1">
        <f t="array" ref="B273">TRANSPOSE(_xlfn._xlws.SORT(_xlfn.UNIQUE(_xlfn._xlws.FILTER(plotSetup[plot_id], plotSetup[experiment_id]&amp;"_"&amp;plotSetup[crop_season_id]=A273))))</f>
        <v>#VALUE!</v>
      </c>
    </row>
    <row r="274" spans="2:2" x14ac:dyDescent="0.25">
      <c r="B274" t="e" cm="1" vm="1">
        <f t="array" ref="B274">TRANSPOSE(_xlfn._xlws.SORT(_xlfn.UNIQUE(_xlfn._xlws.FILTER(plotSetup[plot_id], plotSetup[experiment_id]&amp;"_"&amp;plotSetup[crop_season_id]=A274))))</f>
        <v>#VALUE!</v>
      </c>
    </row>
    <row r="275" spans="2:2" x14ac:dyDescent="0.25">
      <c r="B275" t="e" cm="1" vm="1">
        <f t="array" ref="B275">TRANSPOSE(_xlfn._xlws.SORT(_xlfn.UNIQUE(_xlfn._xlws.FILTER(plotSetup[plot_id], plotSetup[experiment_id]&amp;"_"&amp;plotSetup[crop_season_id]=A275))))</f>
        <v>#VALUE!</v>
      </c>
    </row>
    <row r="276" spans="2:2" x14ac:dyDescent="0.25">
      <c r="B276" t="e" cm="1" vm="1">
        <f t="array" ref="B276">TRANSPOSE(_xlfn._xlws.SORT(_xlfn.UNIQUE(_xlfn._xlws.FILTER(plotSetup[plot_id], plotSetup[experiment_id]&amp;"_"&amp;plotSetup[crop_season_id]=A276))))</f>
        <v>#VALUE!</v>
      </c>
    </row>
    <row r="277" spans="2:2" x14ac:dyDescent="0.25">
      <c r="B277" t="e" cm="1" vm="1">
        <f t="array" ref="B277">TRANSPOSE(_xlfn._xlws.SORT(_xlfn.UNIQUE(_xlfn._xlws.FILTER(plotSetup[plot_id], plotSetup[experiment_id]&amp;"_"&amp;plotSetup[crop_season_id]=A277))))</f>
        <v>#VALUE!</v>
      </c>
    </row>
    <row r="278" spans="2:2" x14ac:dyDescent="0.25">
      <c r="B278" t="e" cm="1" vm="1">
        <f t="array" ref="B278">TRANSPOSE(_xlfn._xlws.SORT(_xlfn.UNIQUE(_xlfn._xlws.FILTER(plotSetup[plot_id], plotSetup[experiment_id]&amp;"_"&amp;plotSetup[crop_season_id]=A278))))</f>
        <v>#VALUE!</v>
      </c>
    </row>
    <row r="279" spans="2:2" x14ac:dyDescent="0.25">
      <c r="B279" t="e" cm="1" vm="1">
        <f t="array" ref="B279">TRANSPOSE(_xlfn._xlws.SORT(_xlfn.UNIQUE(_xlfn._xlws.FILTER(plotSetup[plot_id], plotSetup[experiment_id]&amp;"_"&amp;plotSetup[crop_season_id]=A279))))</f>
        <v>#VALUE!</v>
      </c>
    </row>
    <row r="280" spans="2:2" x14ac:dyDescent="0.25">
      <c r="B280" t="e" cm="1" vm="1">
        <f t="array" ref="B280">TRANSPOSE(_xlfn._xlws.SORT(_xlfn.UNIQUE(_xlfn._xlws.FILTER(plotSetup[plot_id], plotSetup[experiment_id]&amp;"_"&amp;plotSetup[crop_season_id]=A280))))</f>
        <v>#VALUE!</v>
      </c>
    </row>
    <row r="281" spans="2:2" x14ac:dyDescent="0.25">
      <c r="B281" t="e" cm="1" vm="1">
        <f t="array" ref="B281">TRANSPOSE(_xlfn._xlws.SORT(_xlfn.UNIQUE(_xlfn._xlws.FILTER(plotSetup[plot_id], plotSetup[experiment_id]&amp;"_"&amp;plotSetup[crop_season_id]=A281))))</f>
        <v>#VALUE!</v>
      </c>
    </row>
    <row r="282" spans="2:2" x14ac:dyDescent="0.25">
      <c r="B282" t="e" cm="1" vm="1">
        <f t="array" ref="B282">TRANSPOSE(_xlfn._xlws.SORT(_xlfn.UNIQUE(_xlfn._xlws.FILTER(plotSetup[plot_id], plotSetup[experiment_id]&amp;"_"&amp;plotSetup[crop_season_id]=A282))))</f>
        <v>#VALUE!</v>
      </c>
    </row>
    <row r="283" spans="2:2" x14ac:dyDescent="0.25">
      <c r="B283" t="e" cm="1" vm="1">
        <f t="array" ref="B283">TRANSPOSE(_xlfn._xlws.SORT(_xlfn.UNIQUE(_xlfn._xlws.FILTER(plotSetup[plot_id], plotSetup[experiment_id]&amp;"_"&amp;plotSetup[crop_season_id]=A283))))</f>
        <v>#VALUE!</v>
      </c>
    </row>
    <row r="284" spans="2:2" x14ac:dyDescent="0.25">
      <c r="B284" t="e" cm="1" vm="1">
        <f t="array" ref="B284">TRANSPOSE(_xlfn._xlws.SORT(_xlfn.UNIQUE(_xlfn._xlws.FILTER(plotSetup[plot_id], plotSetup[experiment_id]&amp;"_"&amp;plotSetup[crop_season_id]=A284))))</f>
        <v>#VALUE!</v>
      </c>
    </row>
    <row r="285" spans="2:2" x14ac:dyDescent="0.25">
      <c r="B285" t="e" cm="1" vm="1">
        <f t="array" ref="B285">TRANSPOSE(_xlfn._xlws.SORT(_xlfn.UNIQUE(_xlfn._xlws.FILTER(plotSetup[plot_id], plotSetup[experiment_id]&amp;"_"&amp;plotSetup[crop_season_id]=A285))))</f>
        <v>#VALUE!</v>
      </c>
    </row>
    <row r="286" spans="2:2" x14ac:dyDescent="0.25">
      <c r="B286" t="e" cm="1" vm="1">
        <f t="array" ref="B286">TRANSPOSE(_xlfn._xlws.SORT(_xlfn.UNIQUE(_xlfn._xlws.FILTER(plotSetup[plot_id], plotSetup[experiment_id]&amp;"_"&amp;plotSetup[crop_season_id]=A286))))</f>
        <v>#VALUE!</v>
      </c>
    </row>
    <row r="287" spans="2:2" x14ac:dyDescent="0.25">
      <c r="B287" t="e" cm="1" vm="1">
        <f t="array" ref="B287">TRANSPOSE(_xlfn._xlws.SORT(_xlfn.UNIQUE(_xlfn._xlws.FILTER(plotSetup[plot_id], plotSetup[experiment_id]&amp;"_"&amp;plotSetup[crop_season_id]=A287))))</f>
        <v>#VALUE!</v>
      </c>
    </row>
    <row r="288" spans="2:2" x14ac:dyDescent="0.25">
      <c r="B288" t="e" cm="1" vm="1">
        <f t="array" ref="B288">TRANSPOSE(_xlfn._xlws.SORT(_xlfn.UNIQUE(_xlfn._xlws.FILTER(plotSetup[plot_id], plotSetup[experiment_id]&amp;"_"&amp;plotSetup[crop_season_id]=A288))))</f>
        <v>#VALUE!</v>
      </c>
    </row>
    <row r="289" spans="2:2" x14ac:dyDescent="0.25">
      <c r="B289" t="e" cm="1" vm="1">
        <f t="array" ref="B289">TRANSPOSE(_xlfn._xlws.SORT(_xlfn.UNIQUE(_xlfn._xlws.FILTER(plotSetup[plot_id], plotSetup[experiment_id]&amp;"_"&amp;plotSetup[crop_season_id]=A289))))</f>
        <v>#VALUE!</v>
      </c>
    </row>
    <row r="290" spans="2:2" x14ac:dyDescent="0.25">
      <c r="B290" t="e" cm="1" vm="1">
        <f t="array" ref="B290">TRANSPOSE(_xlfn._xlws.SORT(_xlfn.UNIQUE(_xlfn._xlws.FILTER(plotSetup[plot_id], plotSetup[experiment_id]&amp;"_"&amp;plotSetup[crop_season_id]=A290))))</f>
        <v>#VALUE!</v>
      </c>
    </row>
    <row r="291" spans="2:2" x14ac:dyDescent="0.25">
      <c r="B291" t="e" cm="1" vm="1">
        <f t="array" ref="B291">TRANSPOSE(_xlfn._xlws.SORT(_xlfn.UNIQUE(_xlfn._xlws.FILTER(plotSetup[plot_id], plotSetup[experiment_id]&amp;"_"&amp;plotSetup[crop_season_id]=A291))))</f>
        <v>#VALUE!</v>
      </c>
    </row>
    <row r="292" spans="2:2" x14ac:dyDescent="0.25">
      <c r="B292" t="e" cm="1" vm="1">
        <f t="array" ref="B292">TRANSPOSE(_xlfn._xlws.SORT(_xlfn.UNIQUE(_xlfn._xlws.FILTER(plotSetup[plot_id], plotSetup[experiment_id]&amp;"_"&amp;plotSetup[crop_season_id]=A292))))</f>
        <v>#VALUE!</v>
      </c>
    </row>
    <row r="293" spans="2:2" x14ac:dyDescent="0.25">
      <c r="B293" t="e" cm="1" vm="1">
        <f t="array" ref="B293">TRANSPOSE(_xlfn._xlws.SORT(_xlfn.UNIQUE(_xlfn._xlws.FILTER(plotSetup[plot_id], plotSetup[experiment_id]&amp;"_"&amp;plotSetup[crop_season_id]=A293))))</f>
        <v>#VALUE!</v>
      </c>
    </row>
    <row r="294" spans="2:2" x14ac:dyDescent="0.25">
      <c r="B294" t="e" cm="1" vm="1">
        <f t="array" ref="B294">TRANSPOSE(_xlfn._xlws.SORT(_xlfn.UNIQUE(_xlfn._xlws.FILTER(plotSetup[plot_id], plotSetup[experiment_id]&amp;"_"&amp;plotSetup[crop_season_id]=A294))))</f>
        <v>#VALUE!</v>
      </c>
    </row>
    <row r="295" spans="2:2" x14ac:dyDescent="0.25">
      <c r="B295" t="e" cm="1" vm="1">
        <f t="array" ref="B295">TRANSPOSE(_xlfn._xlws.SORT(_xlfn.UNIQUE(_xlfn._xlws.FILTER(plotSetup[plot_id], plotSetup[experiment_id]&amp;"_"&amp;plotSetup[crop_season_id]=A295))))</f>
        <v>#VALUE!</v>
      </c>
    </row>
    <row r="296" spans="2:2" x14ac:dyDescent="0.25">
      <c r="B296" t="e" cm="1" vm="1">
        <f t="array" ref="B296">TRANSPOSE(_xlfn._xlws.SORT(_xlfn.UNIQUE(_xlfn._xlws.FILTER(plotSetup[plot_id], plotSetup[experiment_id]&amp;"_"&amp;plotSetup[crop_season_id]=A296))))</f>
        <v>#VALUE!</v>
      </c>
    </row>
    <row r="297" spans="2:2" x14ac:dyDescent="0.25">
      <c r="B297" t="e" cm="1" vm="1">
        <f t="array" ref="B297">TRANSPOSE(_xlfn._xlws.SORT(_xlfn.UNIQUE(_xlfn._xlws.FILTER(plotSetup[plot_id], plotSetup[experiment_id]&amp;"_"&amp;plotSetup[crop_season_id]=A297))))</f>
        <v>#VALUE!</v>
      </c>
    </row>
    <row r="298" spans="2:2" x14ac:dyDescent="0.25">
      <c r="B298" t="e" cm="1" vm="1">
        <f t="array" ref="B298">TRANSPOSE(_xlfn._xlws.SORT(_xlfn.UNIQUE(_xlfn._xlws.FILTER(plotSetup[plot_id], plotSetup[experiment_id]&amp;"_"&amp;plotSetup[crop_season_id]=A298))))</f>
        <v>#VALUE!</v>
      </c>
    </row>
    <row r="299" spans="2:2" x14ac:dyDescent="0.25">
      <c r="B299" t="e" cm="1" vm="1">
        <f t="array" ref="B299">TRANSPOSE(_xlfn._xlws.SORT(_xlfn.UNIQUE(_xlfn._xlws.FILTER(plotSetup[plot_id], plotSetup[experiment_id]&amp;"_"&amp;plotSetup[crop_season_id]=A299))))</f>
        <v>#VALUE!</v>
      </c>
    </row>
    <row r="300" spans="2:2" x14ac:dyDescent="0.25">
      <c r="B300" t="e" cm="1" vm="1">
        <f t="array" ref="B300">TRANSPOSE(_xlfn._xlws.SORT(_xlfn.UNIQUE(_xlfn._xlws.FILTER(plotSetup[plot_id], plotSetup[experiment_id]&amp;"_"&amp;plotSetup[crop_season_id]=A300))))</f>
        <v>#VALUE!</v>
      </c>
    </row>
    <row r="301" spans="2:2" x14ac:dyDescent="0.25">
      <c r="B301" t="e" cm="1" vm="1">
        <f t="array" ref="B301">TRANSPOSE(_xlfn._xlws.SORT(_xlfn.UNIQUE(_xlfn._xlws.FILTER(plotSetup[plot_id], plotSetup[experiment_id]&amp;"_"&amp;plotSetup[crop_season_id]=A301))))</f>
        <v>#VALUE!</v>
      </c>
    </row>
    <row r="302" spans="2:2" x14ac:dyDescent="0.25">
      <c r="B302" t="e" cm="1" vm="1">
        <f t="array" ref="B302">TRANSPOSE(_xlfn._xlws.SORT(_xlfn.UNIQUE(_xlfn._xlws.FILTER(plotSetup[plot_id], plotSetup[experiment_id]&amp;"_"&amp;plotSetup[crop_season_id]=A302))))</f>
        <v>#VALUE!</v>
      </c>
    </row>
    <row r="303" spans="2:2" x14ac:dyDescent="0.25">
      <c r="B303" t="e" cm="1" vm="1">
        <f t="array" ref="B303">TRANSPOSE(_xlfn._xlws.SORT(_xlfn.UNIQUE(_xlfn._xlws.FILTER(plotSetup[plot_id], plotSetup[experiment_id]&amp;"_"&amp;plotSetup[crop_season_id]=A303))))</f>
        <v>#VALUE!</v>
      </c>
    </row>
    <row r="304" spans="2:2" x14ac:dyDescent="0.25">
      <c r="B304" t="e" cm="1" vm="1">
        <f t="array" ref="B304">TRANSPOSE(_xlfn._xlws.SORT(_xlfn.UNIQUE(_xlfn._xlws.FILTER(plotSetup[plot_id], plotSetup[experiment_id]&amp;"_"&amp;plotSetup[crop_season_id]=A304))))</f>
        <v>#VALUE!</v>
      </c>
    </row>
    <row r="305" spans="2:2" x14ac:dyDescent="0.25">
      <c r="B305" t="e" cm="1" vm="1">
        <f t="array" ref="B305">TRANSPOSE(_xlfn._xlws.SORT(_xlfn.UNIQUE(_xlfn._xlws.FILTER(plotSetup[plot_id], plotSetup[experiment_id]&amp;"_"&amp;plotSetup[crop_season_id]=A305))))</f>
        <v>#VALUE!</v>
      </c>
    </row>
    <row r="306" spans="2:2" x14ac:dyDescent="0.25">
      <c r="B306" t="e" cm="1" vm="1">
        <f t="array" ref="B306">TRANSPOSE(_xlfn._xlws.SORT(_xlfn.UNIQUE(_xlfn._xlws.FILTER(plotSetup[plot_id], plotSetup[experiment_id]&amp;"_"&amp;plotSetup[crop_season_id]=A306))))</f>
        <v>#VALUE!</v>
      </c>
    </row>
    <row r="307" spans="2:2" x14ac:dyDescent="0.25">
      <c r="B307" t="e" cm="1" vm="1">
        <f t="array" ref="B307">TRANSPOSE(_xlfn._xlws.SORT(_xlfn.UNIQUE(_xlfn._xlws.FILTER(plotSetup[plot_id], plotSetup[experiment_id]&amp;"_"&amp;plotSetup[crop_season_id]=A307))))</f>
        <v>#VALUE!</v>
      </c>
    </row>
    <row r="308" spans="2:2" x14ac:dyDescent="0.25">
      <c r="B308" t="e" cm="1" vm="1">
        <f t="array" ref="B308">TRANSPOSE(_xlfn._xlws.SORT(_xlfn.UNIQUE(_xlfn._xlws.FILTER(plotSetup[plot_id], plotSetup[experiment_id]&amp;"_"&amp;plotSetup[crop_season_id]=A308))))</f>
        <v>#VALUE!</v>
      </c>
    </row>
    <row r="309" spans="2:2" x14ac:dyDescent="0.25">
      <c r="B309" t="e" cm="1" vm="1">
        <f t="array" ref="B309">TRANSPOSE(_xlfn._xlws.SORT(_xlfn.UNIQUE(_xlfn._xlws.FILTER(plotSetup[plot_id], plotSetup[experiment_id]&amp;"_"&amp;plotSetup[crop_season_id]=A309))))</f>
        <v>#VALUE!</v>
      </c>
    </row>
    <row r="310" spans="2:2" x14ac:dyDescent="0.25">
      <c r="B310" t="e" cm="1" vm="1">
        <f t="array" ref="B310">TRANSPOSE(_xlfn._xlws.SORT(_xlfn.UNIQUE(_xlfn._xlws.FILTER(plotSetup[plot_id], plotSetup[experiment_id]&amp;"_"&amp;plotSetup[crop_season_id]=A310))))</f>
        <v>#VALUE!</v>
      </c>
    </row>
    <row r="311" spans="2:2" x14ac:dyDescent="0.25">
      <c r="B311" t="e" cm="1" vm="1">
        <f t="array" ref="B311">TRANSPOSE(_xlfn._xlws.SORT(_xlfn.UNIQUE(_xlfn._xlws.FILTER(plotSetup[plot_id], plotSetup[experiment_id]&amp;"_"&amp;plotSetup[crop_season_id]=A311))))</f>
        <v>#VALUE!</v>
      </c>
    </row>
    <row r="312" spans="2:2" x14ac:dyDescent="0.25">
      <c r="B312" t="e" cm="1" vm="1">
        <f t="array" ref="B312">TRANSPOSE(_xlfn._xlws.SORT(_xlfn.UNIQUE(_xlfn._xlws.FILTER(plotSetup[plot_id], plotSetup[experiment_id]&amp;"_"&amp;plotSetup[crop_season_id]=A312))))</f>
        <v>#VALUE!</v>
      </c>
    </row>
    <row r="313" spans="2:2" x14ac:dyDescent="0.25">
      <c r="B313" t="e" cm="1" vm="1">
        <f t="array" ref="B313">TRANSPOSE(_xlfn._xlws.SORT(_xlfn.UNIQUE(_xlfn._xlws.FILTER(plotSetup[plot_id], plotSetup[experiment_id]&amp;"_"&amp;plotSetup[crop_season_id]=A313))))</f>
        <v>#VALUE!</v>
      </c>
    </row>
    <row r="314" spans="2:2" x14ac:dyDescent="0.25">
      <c r="B314" t="e" cm="1" vm="1">
        <f t="array" ref="B314">TRANSPOSE(_xlfn._xlws.SORT(_xlfn.UNIQUE(_xlfn._xlws.FILTER(plotSetup[plot_id], plotSetup[experiment_id]&amp;"_"&amp;plotSetup[crop_season_id]=A314))))</f>
        <v>#VALUE!</v>
      </c>
    </row>
    <row r="315" spans="2:2" x14ac:dyDescent="0.25">
      <c r="B315" t="e" cm="1" vm="1">
        <f t="array" ref="B315">TRANSPOSE(_xlfn._xlws.SORT(_xlfn.UNIQUE(_xlfn._xlws.FILTER(plotSetup[plot_id], plotSetup[experiment_id]&amp;"_"&amp;plotSetup[crop_season_id]=A315))))</f>
        <v>#VALUE!</v>
      </c>
    </row>
    <row r="316" spans="2:2" x14ac:dyDescent="0.25">
      <c r="B316" t="e" cm="1" vm="1">
        <f t="array" ref="B316">TRANSPOSE(_xlfn._xlws.SORT(_xlfn.UNIQUE(_xlfn._xlws.FILTER(plotSetup[plot_id], plotSetup[experiment_id]&amp;"_"&amp;plotSetup[crop_season_id]=A316))))</f>
        <v>#VALUE!</v>
      </c>
    </row>
    <row r="317" spans="2:2" x14ac:dyDescent="0.25">
      <c r="B317" t="e" cm="1" vm="1">
        <f t="array" ref="B317">TRANSPOSE(_xlfn._xlws.SORT(_xlfn.UNIQUE(_xlfn._xlws.FILTER(plotSetup[plot_id], plotSetup[experiment_id]&amp;"_"&amp;plotSetup[crop_season_id]=A317))))</f>
        <v>#VALUE!</v>
      </c>
    </row>
    <row r="318" spans="2:2" x14ac:dyDescent="0.25">
      <c r="B318" t="e" cm="1" vm="1">
        <f t="array" ref="B318">TRANSPOSE(_xlfn._xlws.SORT(_xlfn.UNIQUE(_xlfn._xlws.FILTER(plotSetup[plot_id], plotSetup[experiment_id]&amp;"_"&amp;plotSetup[crop_season_id]=A318))))</f>
        <v>#VALUE!</v>
      </c>
    </row>
    <row r="319" spans="2:2" x14ac:dyDescent="0.25">
      <c r="B319" t="e" cm="1" vm="1">
        <f t="array" ref="B319">TRANSPOSE(_xlfn._xlws.SORT(_xlfn.UNIQUE(_xlfn._xlws.FILTER(plotSetup[plot_id], plotSetup[experiment_id]&amp;"_"&amp;plotSetup[crop_season_id]=A319))))</f>
        <v>#VALUE!</v>
      </c>
    </row>
    <row r="320" spans="2:2" x14ac:dyDescent="0.25">
      <c r="B320" t="e" cm="1" vm="1">
        <f t="array" ref="B320">TRANSPOSE(_xlfn._xlws.SORT(_xlfn.UNIQUE(_xlfn._xlws.FILTER(plotSetup[plot_id], plotSetup[experiment_id]&amp;"_"&amp;plotSetup[crop_season_id]=A320))))</f>
        <v>#VALUE!</v>
      </c>
    </row>
    <row r="321" spans="2:2" x14ac:dyDescent="0.25">
      <c r="B321" t="e" cm="1" vm="1">
        <f t="array" ref="B321">TRANSPOSE(_xlfn._xlws.SORT(_xlfn.UNIQUE(_xlfn._xlws.FILTER(plotSetup[plot_id], plotSetup[experiment_id]&amp;"_"&amp;plotSetup[crop_season_id]=A321))))</f>
        <v>#VALUE!</v>
      </c>
    </row>
    <row r="322" spans="2:2" x14ac:dyDescent="0.25">
      <c r="B322" t="e" cm="1" vm="1">
        <f t="array" ref="B322">TRANSPOSE(_xlfn._xlws.SORT(_xlfn.UNIQUE(_xlfn._xlws.FILTER(plotSetup[plot_id], plotSetup[experiment_id]&amp;"_"&amp;plotSetup[crop_season_id]=A322))))</f>
        <v>#VALUE!</v>
      </c>
    </row>
    <row r="323" spans="2:2" x14ac:dyDescent="0.25">
      <c r="B323" t="e" cm="1" vm="1">
        <f t="array" ref="B323">TRANSPOSE(_xlfn._xlws.SORT(_xlfn.UNIQUE(_xlfn._xlws.FILTER(plotSetup[plot_id], plotSetup[experiment_id]&amp;"_"&amp;plotSetup[crop_season_id]=A323))))</f>
        <v>#VALUE!</v>
      </c>
    </row>
    <row r="324" spans="2:2" x14ac:dyDescent="0.25">
      <c r="B324" t="e" cm="1" vm="1">
        <f t="array" ref="B324">TRANSPOSE(_xlfn._xlws.SORT(_xlfn.UNIQUE(_xlfn._xlws.FILTER(plotSetup[plot_id], plotSetup[experiment_id]&amp;"_"&amp;plotSetup[crop_season_id]=A324))))</f>
        <v>#VALUE!</v>
      </c>
    </row>
    <row r="325" spans="2:2" x14ac:dyDescent="0.25">
      <c r="B325" t="e" cm="1" vm="1">
        <f t="array" ref="B325">TRANSPOSE(_xlfn._xlws.SORT(_xlfn.UNIQUE(_xlfn._xlws.FILTER(plotSetup[plot_id], plotSetup[experiment_id]&amp;"_"&amp;plotSetup[crop_season_id]=A325))))</f>
        <v>#VALUE!</v>
      </c>
    </row>
    <row r="326" spans="2:2" x14ac:dyDescent="0.25">
      <c r="B326" t="e" cm="1" vm="1">
        <f t="array" ref="B326">TRANSPOSE(_xlfn._xlws.SORT(_xlfn.UNIQUE(_xlfn._xlws.FILTER(plotSetup[plot_id], plotSetup[experiment_id]&amp;"_"&amp;plotSetup[crop_season_id]=A326))))</f>
        <v>#VALUE!</v>
      </c>
    </row>
    <row r="327" spans="2:2" x14ac:dyDescent="0.25">
      <c r="B327" t="e" cm="1" vm="1">
        <f t="array" ref="B327">TRANSPOSE(_xlfn._xlws.SORT(_xlfn.UNIQUE(_xlfn._xlws.FILTER(plotSetup[plot_id], plotSetup[experiment_id]&amp;"_"&amp;plotSetup[crop_season_id]=A327))))</f>
        <v>#VALUE!</v>
      </c>
    </row>
    <row r="328" spans="2:2" x14ac:dyDescent="0.25">
      <c r="B328" t="e" cm="1" vm="1">
        <f t="array" ref="B328">TRANSPOSE(_xlfn._xlws.SORT(_xlfn.UNIQUE(_xlfn._xlws.FILTER(plotSetup[plot_id], plotSetup[experiment_id]&amp;"_"&amp;plotSetup[crop_season_id]=A328))))</f>
        <v>#VALUE!</v>
      </c>
    </row>
    <row r="329" spans="2:2" x14ac:dyDescent="0.25">
      <c r="B329" t="e" cm="1" vm="1">
        <f t="array" ref="B329">TRANSPOSE(_xlfn._xlws.SORT(_xlfn.UNIQUE(_xlfn._xlws.FILTER(plotSetup[plot_id], plotSetup[experiment_id]&amp;"_"&amp;plotSetup[crop_season_id]=A329))))</f>
        <v>#VALUE!</v>
      </c>
    </row>
    <row r="330" spans="2:2" x14ac:dyDescent="0.25">
      <c r="B330" t="e" cm="1" vm="1">
        <f t="array" ref="B330">TRANSPOSE(_xlfn._xlws.SORT(_xlfn.UNIQUE(_xlfn._xlws.FILTER(plotSetup[plot_id], plotSetup[experiment_id]&amp;"_"&amp;plotSetup[crop_season_id]=A330))))</f>
        <v>#VALUE!</v>
      </c>
    </row>
    <row r="331" spans="2:2" x14ac:dyDescent="0.25">
      <c r="B331" t="e" cm="1" vm="1">
        <f t="array" ref="B331">TRANSPOSE(_xlfn._xlws.SORT(_xlfn.UNIQUE(_xlfn._xlws.FILTER(plotSetup[plot_id], plotSetup[experiment_id]&amp;"_"&amp;plotSetup[crop_season_id]=A331))))</f>
        <v>#VALUE!</v>
      </c>
    </row>
    <row r="332" spans="2:2" x14ac:dyDescent="0.25">
      <c r="B332" t="e" cm="1" vm="1">
        <f t="array" ref="B332">TRANSPOSE(_xlfn._xlws.SORT(_xlfn.UNIQUE(_xlfn._xlws.FILTER(plotSetup[plot_id], plotSetup[experiment_id]&amp;"_"&amp;plotSetup[crop_season_id]=A332))))</f>
        <v>#VALUE!</v>
      </c>
    </row>
    <row r="333" spans="2:2" x14ac:dyDescent="0.25">
      <c r="B333" t="e" cm="1" vm="1">
        <f t="array" ref="B333">TRANSPOSE(_xlfn._xlws.SORT(_xlfn.UNIQUE(_xlfn._xlws.FILTER(plotSetup[plot_id], plotSetup[experiment_id]&amp;"_"&amp;plotSetup[crop_season_id]=A333))))</f>
        <v>#VALUE!</v>
      </c>
    </row>
    <row r="334" spans="2:2" x14ac:dyDescent="0.25">
      <c r="B334" t="e" cm="1" vm="1">
        <f t="array" ref="B334">TRANSPOSE(_xlfn._xlws.SORT(_xlfn.UNIQUE(_xlfn._xlws.FILTER(plotSetup[plot_id], plotSetup[experiment_id]&amp;"_"&amp;plotSetup[crop_season_id]=A334))))</f>
        <v>#VALUE!</v>
      </c>
    </row>
    <row r="335" spans="2:2" x14ac:dyDescent="0.25">
      <c r="B335" t="e" cm="1" vm="1">
        <f t="array" ref="B335">TRANSPOSE(_xlfn._xlws.SORT(_xlfn.UNIQUE(_xlfn._xlws.FILTER(plotSetup[plot_id], plotSetup[experiment_id]&amp;"_"&amp;plotSetup[crop_season_id]=A335))))</f>
        <v>#VALUE!</v>
      </c>
    </row>
    <row r="336" spans="2:2" x14ac:dyDescent="0.25">
      <c r="B336" t="e" cm="1" vm="1">
        <f t="array" ref="B336">TRANSPOSE(_xlfn._xlws.SORT(_xlfn.UNIQUE(_xlfn._xlws.FILTER(plotSetup[plot_id], plotSetup[experiment_id]&amp;"_"&amp;plotSetup[crop_season_id]=A336))))</f>
        <v>#VALUE!</v>
      </c>
    </row>
    <row r="337" spans="2:2" x14ac:dyDescent="0.25">
      <c r="B337" t="e" cm="1" vm="1">
        <f t="array" ref="B337">TRANSPOSE(_xlfn._xlws.SORT(_xlfn.UNIQUE(_xlfn._xlws.FILTER(plotSetup[plot_id], plotSetup[experiment_id]&amp;"_"&amp;plotSetup[crop_season_id]=A337))))</f>
        <v>#VALUE!</v>
      </c>
    </row>
    <row r="338" spans="2:2" x14ac:dyDescent="0.25">
      <c r="B338" t="e" cm="1" vm="1">
        <f t="array" ref="B338">TRANSPOSE(_xlfn._xlws.SORT(_xlfn.UNIQUE(_xlfn._xlws.FILTER(plotSetup[plot_id], plotSetup[experiment_id]&amp;"_"&amp;plotSetup[crop_season_id]=A338))))</f>
        <v>#VALUE!</v>
      </c>
    </row>
    <row r="339" spans="2:2" x14ac:dyDescent="0.25">
      <c r="B339" t="e" cm="1" vm="1">
        <f t="array" ref="B339">TRANSPOSE(_xlfn._xlws.SORT(_xlfn.UNIQUE(_xlfn._xlws.FILTER(plotSetup[plot_id], plotSetup[experiment_id]&amp;"_"&amp;plotSetup[crop_season_id]=A339))))</f>
        <v>#VALUE!</v>
      </c>
    </row>
    <row r="340" spans="2:2" x14ac:dyDescent="0.25">
      <c r="B340" t="e" cm="1" vm="1">
        <f t="array" ref="B340">TRANSPOSE(_xlfn._xlws.SORT(_xlfn.UNIQUE(_xlfn._xlws.FILTER(plotSetup[plot_id], plotSetup[experiment_id]&amp;"_"&amp;plotSetup[crop_season_id]=A340))))</f>
        <v>#VALUE!</v>
      </c>
    </row>
    <row r="341" spans="2:2" x14ac:dyDescent="0.25">
      <c r="B341" t="e" cm="1" vm="1">
        <f t="array" ref="B341">TRANSPOSE(_xlfn._xlws.SORT(_xlfn.UNIQUE(_xlfn._xlws.FILTER(plotSetup[plot_id], plotSetup[experiment_id]&amp;"_"&amp;plotSetup[crop_season_id]=A341))))</f>
        <v>#VALUE!</v>
      </c>
    </row>
    <row r="342" spans="2:2" x14ac:dyDescent="0.25">
      <c r="B342" t="e" cm="1" vm="1">
        <f t="array" ref="B342">TRANSPOSE(_xlfn._xlws.SORT(_xlfn.UNIQUE(_xlfn._xlws.FILTER(plotSetup[plot_id], plotSetup[experiment_id]&amp;"_"&amp;plotSetup[crop_season_id]=A342))))</f>
        <v>#VALUE!</v>
      </c>
    </row>
    <row r="343" spans="2:2" x14ac:dyDescent="0.25">
      <c r="B343" t="e" cm="1" vm="1">
        <f t="array" ref="B343">TRANSPOSE(_xlfn._xlws.SORT(_xlfn.UNIQUE(_xlfn._xlws.FILTER(plotSetup[plot_id], plotSetup[experiment_id]&amp;"_"&amp;plotSetup[crop_season_id]=A343))))</f>
        <v>#VALUE!</v>
      </c>
    </row>
    <row r="344" spans="2:2" x14ac:dyDescent="0.25">
      <c r="B344" t="e" cm="1" vm="1">
        <f t="array" ref="B344">TRANSPOSE(_xlfn._xlws.SORT(_xlfn.UNIQUE(_xlfn._xlws.FILTER(plotSetup[plot_id], plotSetup[experiment_id]&amp;"_"&amp;plotSetup[crop_season_id]=A344))))</f>
        <v>#VALUE!</v>
      </c>
    </row>
    <row r="345" spans="2:2" x14ac:dyDescent="0.25">
      <c r="B345" t="e" cm="1" vm="1">
        <f t="array" ref="B345">TRANSPOSE(_xlfn._xlws.SORT(_xlfn.UNIQUE(_xlfn._xlws.FILTER(plotSetup[plot_id], plotSetup[experiment_id]&amp;"_"&amp;plotSetup[crop_season_id]=A345))))</f>
        <v>#VALUE!</v>
      </c>
    </row>
    <row r="346" spans="2:2" x14ac:dyDescent="0.25">
      <c r="B346" t="e" cm="1" vm="1">
        <f t="array" ref="B346">TRANSPOSE(_xlfn._xlws.SORT(_xlfn.UNIQUE(_xlfn._xlws.FILTER(plotSetup[plot_id], plotSetup[experiment_id]&amp;"_"&amp;plotSetup[crop_season_id]=A346))))</f>
        <v>#VALUE!</v>
      </c>
    </row>
    <row r="347" spans="2:2" x14ac:dyDescent="0.25">
      <c r="B347" t="e" cm="1" vm="1">
        <f t="array" ref="B347">TRANSPOSE(_xlfn._xlws.SORT(_xlfn.UNIQUE(_xlfn._xlws.FILTER(plotSetup[plot_id], plotSetup[experiment_id]&amp;"_"&amp;plotSetup[crop_season_id]=A347))))</f>
        <v>#VALUE!</v>
      </c>
    </row>
    <row r="348" spans="2:2" x14ac:dyDescent="0.25">
      <c r="B348" t="e" cm="1" vm="1">
        <f t="array" ref="B348">TRANSPOSE(_xlfn._xlws.SORT(_xlfn.UNIQUE(_xlfn._xlws.FILTER(plotSetup[plot_id], plotSetup[experiment_id]&amp;"_"&amp;plotSetup[crop_season_id]=A348))))</f>
        <v>#VALUE!</v>
      </c>
    </row>
    <row r="349" spans="2:2" x14ac:dyDescent="0.25">
      <c r="B349" t="e" cm="1" vm="1">
        <f t="array" ref="B349">TRANSPOSE(_xlfn._xlws.SORT(_xlfn.UNIQUE(_xlfn._xlws.FILTER(plotSetup[plot_id], plotSetup[experiment_id]&amp;"_"&amp;plotSetup[crop_season_id]=A349))))</f>
        <v>#VALUE!</v>
      </c>
    </row>
    <row r="350" spans="2:2" x14ac:dyDescent="0.25">
      <c r="B350" t="e" cm="1" vm="1">
        <f t="array" ref="B350">TRANSPOSE(_xlfn._xlws.SORT(_xlfn.UNIQUE(_xlfn._xlws.FILTER(plotSetup[plot_id], plotSetup[experiment_id]&amp;"_"&amp;plotSetup[crop_season_id]=A350))))</f>
        <v>#VALUE!</v>
      </c>
    </row>
    <row r="351" spans="2:2" x14ac:dyDescent="0.25">
      <c r="B351" t="e" cm="1" vm="1">
        <f t="array" ref="B351">TRANSPOSE(_xlfn._xlws.SORT(_xlfn.UNIQUE(_xlfn._xlws.FILTER(plotSetup[plot_id], plotSetup[experiment_id]&amp;"_"&amp;plotSetup[crop_season_id]=A351))))</f>
        <v>#VALUE!</v>
      </c>
    </row>
    <row r="352" spans="2:2" x14ac:dyDescent="0.25">
      <c r="B352" t="e" cm="1" vm="1">
        <f t="array" ref="B352">TRANSPOSE(_xlfn._xlws.SORT(_xlfn.UNIQUE(_xlfn._xlws.FILTER(plotSetup[plot_id], plotSetup[experiment_id]&amp;"_"&amp;plotSetup[crop_season_id]=A352))))</f>
        <v>#VALUE!</v>
      </c>
    </row>
    <row r="353" spans="2:2" x14ac:dyDescent="0.25">
      <c r="B353" t="e" cm="1" vm="1">
        <f t="array" ref="B353">TRANSPOSE(_xlfn._xlws.SORT(_xlfn.UNIQUE(_xlfn._xlws.FILTER(plotSetup[plot_id], plotSetup[experiment_id]&amp;"_"&amp;plotSetup[crop_season_id]=A353))))</f>
        <v>#VALUE!</v>
      </c>
    </row>
    <row r="354" spans="2:2" x14ac:dyDescent="0.25">
      <c r="B354" t="e" cm="1" vm="1">
        <f t="array" ref="B354">TRANSPOSE(_xlfn._xlws.SORT(_xlfn.UNIQUE(_xlfn._xlws.FILTER(plotSetup[plot_id], plotSetup[experiment_id]&amp;"_"&amp;plotSetup[crop_season_id]=A354))))</f>
        <v>#VALUE!</v>
      </c>
    </row>
    <row r="355" spans="2:2" x14ac:dyDescent="0.25">
      <c r="B355" t="e" cm="1" vm="1">
        <f t="array" ref="B355">TRANSPOSE(_xlfn._xlws.SORT(_xlfn.UNIQUE(_xlfn._xlws.FILTER(plotSetup[plot_id], plotSetup[experiment_id]&amp;"_"&amp;plotSetup[crop_season_id]=A355))))</f>
        <v>#VALUE!</v>
      </c>
    </row>
    <row r="356" spans="2:2" x14ac:dyDescent="0.25">
      <c r="B356" t="e" cm="1" vm="1">
        <f t="array" ref="B356">TRANSPOSE(_xlfn._xlws.SORT(_xlfn.UNIQUE(_xlfn._xlws.FILTER(plotSetup[plot_id], plotSetup[experiment_id]&amp;"_"&amp;plotSetup[crop_season_id]=A356))))</f>
        <v>#VALUE!</v>
      </c>
    </row>
    <row r="357" spans="2:2" x14ac:dyDescent="0.25">
      <c r="B357" t="e" cm="1" vm="1">
        <f t="array" ref="B357">TRANSPOSE(_xlfn._xlws.SORT(_xlfn.UNIQUE(_xlfn._xlws.FILTER(plotSetup[plot_id], plotSetup[experiment_id]&amp;"_"&amp;plotSetup[crop_season_id]=A357))))</f>
        <v>#VALUE!</v>
      </c>
    </row>
    <row r="358" spans="2:2" x14ac:dyDescent="0.25">
      <c r="B358" t="e" cm="1" vm="1">
        <f t="array" ref="B358">TRANSPOSE(_xlfn._xlws.SORT(_xlfn.UNIQUE(_xlfn._xlws.FILTER(plotSetup[plot_id], plotSetup[experiment_id]&amp;"_"&amp;plotSetup[crop_season_id]=A358))))</f>
        <v>#VALUE!</v>
      </c>
    </row>
    <row r="359" spans="2:2" x14ac:dyDescent="0.25">
      <c r="B359" t="e" cm="1" vm="1">
        <f t="array" ref="B359">TRANSPOSE(_xlfn._xlws.SORT(_xlfn.UNIQUE(_xlfn._xlws.FILTER(plotSetup[plot_id], plotSetup[experiment_id]&amp;"_"&amp;plotSetup[crop_season_id]=A359))))</f>
        <v>#VALUE!</v>
      </c>
    </row>
    <row r="360" spans="2:2" x14ac:dyDescent="0.25">
      <c r="B360" t="e" cm="1" vm="1">
        <f t="array" ref="B360">TRANSPOSE(_xlfn._xlws.SORT(_xlfn.UNIQUE(_xlfn._xlws.FILTER(plotSetup[plot_id], plotSetup[experiment_id]&amp;"_"&amp;plotSetup[crop_season_id]=A360))))</f>
        <v>#VALUE!</v>
      </c>
    </row>
    <row r="361" spans="2:2" x14ac:dyDescent="0.25">
      <c r="B361" t="e" cm="1" vm="1">
        <f t="array" ref="B361">TRANSPOSE(_xlfn._xlws.SORT(_xlfn.UNIQUE(_xlfn._xlws.FILTER(plotSetup[plot_id], plotSetup[experiment_id]&amp;"_"&amp;plotSetup[crop_season_id]=A361))))</f>
        <v>#VALUE!</v>
      </c>
    </row>
    <row r="362" spans="2:2" x14ac:dyDescent="0.25">
      <c r="B362" t="e" cm="1" vm="1">
        <f t="array" ref="B362">TRANSPOSE(_xlfn._xlws.SORT(_xlfn.UNIQUE(_xlfn._xlws.FILTER(plotSetup[plot_id], plotSetup[experiment_id]&amp;"_"&amp;plotSetup[crop_season_id]=A362))))</f>
        <v>#VALUE!</v>
      </c>
    </row>
    <row r="363" spans="2:2" x14ac:dyDescent="0.25">
      <c r="B363" t="e" cm="1" vm="1">
        <f t="array" ref="B363">TRANSPOSE(_xlfn._xlws.SORT(_xlfn.UNIQUE(_xlfn._xlws.FILTER(plotSetup[plot_id], plotSetup[experiment_id]&amp;"_"&amp;plotSetup[crop_season_id]=A363))))</f>
        <v>#VALUE!</v>
      </c>
    </row>
    <row r="364" spans="2:2" x14ac:dyDescent="0.25">
      <c r="B364" t="e" cm="1" vm="1">
        <f t="array" ref="B364">TRANSPOSE(_xlfn._xlws.SORT(_xlfn.UNIQUE(_xlfn._xlws.FILTER(plotSetup[plot_id], plotSetup[experiment_id]&amp;"_"&amp;plotSetup[crop_season_id]=A364))))</f>
        <v>#VALUE!</v>
      </c>
    </row>
    <row r="365" spans="2:2" x14ac:dyDescent="0.25">
      <c r="B365" t="e" cm="1" vm="1">
        <f t="array" ref="B365">TRANSPOSE(_xlfn._xlws.SORT(_xlfn.UNIQUE(_xlfn._xlws.FILTER(plotSetup[plot_id], plotSetup[experiment_id]&amp;"_"&amp;plotSetup[crop_season_id]=A365))))</f>
        <v>#VALUE!</v>
      </c>
    </row>
    <row r="366" spans="2:2" x14ac:dyDescent="0.25">
      <c r="B366" t="e" cm="1" vm="1">
        <f t="array" ref="B366">TRANSPOSE(_xlfn._xlws.SORT(_xlfn.UNIQUE(_xlfn._xlws.FILTER(plotSetup[plot_id], plotSetup[experiment_id]&amp;"_"&amp;plotSetup[crop_season_id]=A366))))</f>
        <v>#VALUE!</v>
      </c>
    </row>
    <row r="367" spans="2:2" x14ac:dyDescent="0.25">
      <c r="B367" t="e" cm="1" vm="1">
        <f t="array" ref="B367">TRANSPOSE(_xlfn._xlws.SORT(_xlfn.UNIQUE(_xlfn._xlws.FILTER(plotSetup[plot_id], plotSetup[experiment_id]&amp;"_"&amp;plotSetup[crop_season_id]=A367))))</f>
        <v>#VALUE!</v>
      </c>
    </row>
    <row r="368" spans="2:2" x14ac:dyDescent="0.25">
      <c r="B368" t="e" cm="1" vm="1">
        <f t="array" ref="B368">TRANSPOSE(_xlfn._xlws.SORT(_xlfn.UNIQUE(_xlfn._xlws.FILTER(plotSetup[plot_id], plotSetup[experiment_id]&amp;"_"&amp;plotSetup[crop_season_id]=A368))))</f>
        <v>#VALUE!</v>
      </c>
    </row>
    <row r="369" spans="2:2" x14ac:dyDescent="0.25">
      <c r="B369" t="e" cm="1" vm="1">
        <f t="array" ref="B369">TRANSPOSE(_xlfn._xlws.SORT(_xlfn.UNIQUE(_xlfn._xlws.FILTER(plotSetup[plot_id], plotSetup[experiment_id]&amp;"_"&amp;plotSetup[crop_season_id]=A369))))</f>
        <v>#VALUE!</v>
      </c>
    </row>
    <row r="370" spans="2:2" x14ac:dyDescent="0.25">
      <c r="B370" t="e" cm="1" vm="1">
        <f t="array" ref="B370">TRANSPOSE(_xlfn._xlws.SORT(_xlfn.UNIQUE(_xlfn._xlws.FILTER(plotSetup[plot_id], plotSetup[experiment_id]&amp;"_"&amp;plotSetup[crop_season_id]=A370))))</f>
        <v>#VALUE!</v>
      </c>
    </row>
    <row r="371" spans="2:2" x14ac:dyDescent="0.25">
      <c r="B371" t="e" cm="1" vm="1">
        <f t="array" ref="B371">TRANSPOSE(_xlfn._xlws.SORT(_xlfn.UNIQUE(_xlfn._xlws.FILTER(plotSetup[plot_id], plotSetup[experiment_id]&amp;"_"&amp;plotSetup[crop_season_id]=A371))))</f>
        <v>#VALUE!</v>
      </c>
    </row>
    <row r="372" spans="2:2" x14ac:dyDescent="0.25">
      <c r="B372" t="e" cm="1" vm="1">
        <f t="array" ref="B372">TRANSPOSE(_xlfn._xlws.SORT(_xlfn.UNIQUE(_xlfn._xlws.FILTER(plotSetup[plot_id], plotSetup[experiment_id]&amp;"_"&amp;plotSetup[crop_season_id]=A372))))</f>
        <v>#VALUE!</v>
      </c>
    </row>
    <row r="373" spans="2:2" x14ac:dyDescent="0.25">
      <c r="B373" t="e" cm="1" vm="1">
        <f t="array" ref="B373">TRANSPOSE(_xlfn._xlws.SORT(_xlfn.UNIQUE(_xlfn._xlws.FILTER(plotSetup[plot_id], plotSetup[experiment_id]&amp;"_"&amp;plotSetup[crop_season_id]=A373))))</f>
        <v>#VALUE!</v>
      </c>
    </row>
    <row r="374" spans="2:2" x14ac:dyDescent="0.25">
      <c r="B374" t="e" cm="1" vm="1">
        <f t="array" ref="B374">TRANSPOSE(_xlfn._xlws.SORT(_xlfn.UNIQUE(_xlfn._xlws.FILTER(plotSetup[plot_id], plotSetup[experiment_id]&amp;"_"&amp;plotSetup[crop_season_id]=A374))))</f>
        <v>#VALUE!</v>
      </c>
    </row>
    <row r="375" spans="2:2" x14ac:dyDescent="0.25">
      <c r="B375" t="e" cm="1" vm="1">
        <f t="array" ref="B375">TRANSPOSE(_xlfn._xlws.SORT(_xlfn.UNIQUE(_xlfn._xlws.FILTER(plotSetup[plot_id], plotSetup[experiment_id]&amp;"_"&amp;plotSetup[crop_season_id]=A375))))</f>
        <v>#VALUE!</v>
      </c>
    </row>
    <row r="376" spans="2:2" x14ac:dyDescent="0.25">
      <c r="B376" t="e" cm="1" vm="1">
        <f t="array" ref="B376">TRANSPOSE(_xlfn._xlws.SORT(_xlfn.UNIQUE(_xlfn._xlws.FILTER(plotSetup[plot_id], plotSetup[experiment_id]&amp;"_"&amp;plotSetup[crop_season_id]=A376))))</f>
        <v>#VALUE!</v>
      </c>
    </row>
    <row r="377" spans="2:2" x14ac:dyDescent="0.25">
      <c r="B377" t="e" cm="1" vm="1">
        <f t="array" ref="B377">TRANSPOSE(_xlfn._xlws.SORT(_xlfn.UNIQUE(_xlfn._xlws.FILTER(plotSetup[plot_id], plotSetup[experiment_id]&amp;"_"&amp;plotSetup[crop_season_id]=A377))))</f>
        <v>#VALUE!</v>
      </c>
    </row>
    <row r="378" spans="2:2" x14ac:dyDescent="0.25">
      <c r="B378" t="e" cm="1" vm="1">
        <f t="array" ref="B378">TRANSPOSE(_xlfn._xlws.SORT(_xlfn.UNIQUE(_xlfn._xlws.FILTER(plotSetup[plot_id], plotSetup[experiment_id]&amp;"_"&amp;plotSetup[crop_season_id]=A378))))</f>
        <v>#VALUE!</v>
      </c>
    </row>
    <row r="379" spans="2:2" x14ac:dyDescent="0.25">
      <c r="B379" t="e" cm="1" vm="1">
        <f t="array" ref="B379">TRANSPOSE(_xlfn._xlws.SORT(_xlfn.UNIQUE(_xlfn._xlws.FILTER(plotSetup[plot_id], plotSetup[experiment_id]&amp;"_"&amp;plotSetup[crop_season_id]=A379))))</f>
        <v>#VALUE!</v>
      </c>
    </row>
    <row r="380" spans="2:2" x14ac:dyDescent="0.25">
      <c r="B380" t="e" cm="1" vm="1">
        <f t="array" ref="B380">TRANSPOSE(_xlfn._xlws.SORT(_xlfn.UNIQUE(_xlfn._xlws.FILTER(plotSetup[plot_id], plotSetup[experiment_id]&amp;"_"&amp;plotSetup[crop_season_id]=A380))))</f>
        <v>#VALUE!</v>
      </c>
    </row>
    <row r="381" spans="2:2" x14ac:dyDescent="0.25">
      <c r="B381" t="e" cm="1" vm="1">
        <f t="array" ref="B381">TRANSPOSE(_xlfn._xlws.SORT(_xlfn.UNIQUE(_xlfn._xlws.FILTER(plotSetup[plot_id], plotSetup[experiment_id]&amp;"_"&amp;plotSetup[crop_season_id]=A381))))</f>
        <v>#VALUE!</v>
      </c>
    </row>
    <row r="382" spans="2:2" x14ac:dyDescent="0.25">
      <c r="B382" t="e" cm="1" vm="1">
        <f t="array" ref="B382">TRANSPOSE(_xlfn._xlws.SORT(_xlfn.UNIQUE(_xlfn._xlws.FILTER(plotSetup[plot_id], plotSetup[experiment_id]&amp;"_"&amp;plotSetup[crop_season_id]=A382))))</f>
        <v>#VALUE!</v>
      </c>
    </row>
    <row r="383" spans="2:2" x14ac:dyDescent="0.25">
      <c r="B383" t="e" cm="1" vm="1">
        <f t="array" ref="B383">TRANSPOSE(_xlfn._xlws.SORT(_xlfn.UNIQUE(_xlfn._xlws.FILTER(plotSetup[plot_id], plotSetup[experiment_id]&amp;"_"&amp;plotSetup[crop_season_id]=A383))))</f>
        <v>#VALUE!</v>
      </c>
    </row>
    <row r="384" spans="2:2" x14ac:dyDescent="0.25">
      <c r="B384" t="e" cm="1" vm="1">
        <f t="array" ref="B384">TRANSPOSE(_xlfn._xlws.SORT(_xlfn.UNIQUE(_xlfn._xlws.FILTER(plotSetup[plot_id], plotSetup[experiment_id]&amp;"_"&amp;plotSetup[crop_season_id]=A384))))</f>
        <v>#VALUE!</v>
      </c>
    </row>
    <row r="385" spans="2:2" x14ac:dyDescent="0.25">
      <c r="B385" t="e" cm="1" vm="1">
        <f t="array" ref="B385">TRANSPOSE(_xlfn._xlws.SORT(_xlfn.UNIQUE(_xlfn._xlws.FILTER(plotSetup[plot_id], plotSetup[experiment_id]&amp;"_"&amp;plotSetup[crop_season_id]=A385))))</f>
        <v>#VALUE!</v>
      </c>
    </row>
    <row r="386" spans="2:2" x14ac:dyDescent="0.25">
      <c r="B386" t="e" cm="1" vm="1">
        <f t="array" ref="B386">TRANSPOSE(_xlfn._xlws.SORT(_xlfn.UNIQUE(_xlfn._xlws.FILTER(plotSetup[plot_id], plotSetup[experiment_id]&amp;"_"&amp;plotSetup[crop_season_id]=A386))))</f>
        <v>#VALUE!</v>
      </c>
    </row>
    <row r="387" spans="2:2" x14ac:dyDescent="0.25">
      <c r="B387" t="e" cm="1" vm="1">
        <f t="array" ref="B387">TRANSPOSE(_xlfn._xlws.SORT(_xlfn.UNIQUE(_xlfn._xlws.FILTER(plotSetup[plot_id], plotSetup[experiment_id]&amp;"_"&amp;plotSetup[crop_season_id]=A387))))</f>
        <v>#VALUE!</v>
      </c>
    </row>
    <row r="388" spans="2:2" x14ac:dyDescent="0.25">
      <c r="B388" t="e" cm="1" vm="1">
        <f t="array" ref="B388">TRANSPOSE(_xlfn._xlws.SORT(_xlfn.UNIQUE(_xlfn._xlws.FILTER(plotSetup[plot_id], plotSetup[experiment_id]&amp;"_"&amp;plotSetup[crop_season_id]=A388))))</f>
        <v>#VALUE!</v>
      </c>
    </row>
    <row r="389" spans="2:2" x14ac:dyDescent="0.25">
      <c r="B389" t="e" cm="1" vm="1">
        <f t="array" ref="B389">TRANSPOSE(_xlfn._xlws.SORT(_xlfn.UNIQUE(_xlfn._xlws.FILTER(plotSetup[plot_id], plotSetup[experiment_id]&amp;"_"&amp;plotSetup[crop_season_id]=A389))))</f>
        <v>#VALUE!</v>
      </c>
    </row>
    <row r="390" spans="2:2" x14ac:dyDescent="0.25">
      <c r="B390" t="e" cm="1" vm="1">
        <f t="array" ref="B390">TRANSPOSE(_xlfn._xlws.SORT(_xlfn.UNIQUE(_xlfn._xlws.FILTER(plotSetup[plot_id], plotSetup[experiment_id]&amp;"_"&amp;plotSetup[crop_season_id]=A390))))</f>
        <v>#VALUE!</v>
      </c>
    </row>
    <row r="391" spans="2:2" x14ac:dyDescent="0.25">
      <c r="B391" t="e" cm="1" vm="1">
        <f t="array" ref="B391">TRANSPOSE(_xlfn._xlws.SORT(_xlfn.UNIQUE(_xlfn._xlws.FILTER(plotSetup[plot_id], plotSetup[experiment_id]&amp;"_"&amp;plotSetup[crop_season_id]=A391))))</f>
        <v>#VALUE!</v>
      </c>
    </row>
    <row r="392" spans="2:2" x14ac:dyDescent="0.25">
      <c r="B392" t="e" cm="1" vm="1">
        <f t="array" ref="B392">TRANSPOSE(_xlfn._xlws.SORT(_xlfn.UNIQUE(_xlfn._xlws.FILTER(plotSetup[plot_id], plotSetup[experiment_id]&amp;"_"&amp;plotSetup[crop_season_id]=A392))))</f>
        <v>#VALUE!</v>
      </c>
    </row>
    <row r="393" spans="2:2" x14ac:dyDescent="0.25">
      <c r="B393" t="e" cm="1" vm="1">
        <f t="array" ref="B393">TRANSPOSE(_xlfn._xlws.SORT(_xlfn.UNIQUE(_xlfn._xlws.FILTER(plotSetup[plot_id], plotSetup[experiment_id]&amp;"_"&amp;plotSetup[crop_season_id]=A393))))</f>
        <v>#VALUE!</v>
      </c>
    </row>
    <row r="394" spans="2:2" x14ac:dyDescent="0.25">
      <c r="B394" t="e" cm="1" vm="1">
        <f t="array" ref="B394">TRANSPOSE(_xlfn._xlws.SORT(_xlfn.UNIQUE(_xlfn._xlws.FILTER(plotSetup[plot_id], plotSetup[experiment_id]&amp;"_"&amp;plotSetup[crop_season_id]=A394))))</f>
        <v>#VALUE!</v>
      </c>
    </row>
    <row r="395" spans="2:2" x14ac:dyDescent="0.25">
      <c r="B395" t="e" cm="1" vm="1">
        <f t="array" ref="B395">TRANSPOSE(_xlfn._xlws.SORT(_xlfn.UNIQUE(_xlfn._xlws.FILTER(plotSetup[plot_id], plotSetup[experiment_id]&amp;"_"&amp;plotSetup[crop_season_id]=A395))))</f>
        <v>#VALUE!</v>
      </c>
    </row>
    <row r="396" spans="2:2" x14ac:dyDescent="0.25">
      <c r="B396" t="e" cm="1" vm="1">
        <f t="array" ref="B396">TRANSPOSE(_xlfn._xlws.SORT(_xlfn.UNIQUE(_xlfn._xlws.FILTER(plotSetup[plot_id], plotSetup[experiment_id]&amp;"_"&amp;plotSetup[crop_season_id]=A396))))</f>
        <v>#VALUE!</v>
      </c>
    </row>
    <row r="397" spans="2:2" x14ac:dyDescent="0.25">
      <c r="B397" t="e" cm="1" vm="1">
        <f t="array" ref="B397">TRANSPOSE(_xlfn._xlws.SORT(_xlfn.UNIQUE(_xlfn._xlws.FILTER(plotSetup[plot_id], plotSetup[experiment_id]&amp;"_"&amp;plotSetup[crop_season_id]=A397))))</f>
        <v>#VALUE!</v>
      </c>
    </row>
    <row r="398" spans="2:2" x14ac:dyDescent="0.25">
      <c r="B398" t="e" cm="1" vm="1">
        <f t="array" ref="B398">TRANSPOSE(_xlfn._xlws.SORT(_xlfn.UNIQUE(_xlfn._xlws.FILTER(plotSetup[plot_id], plotSetup[experiment_id]&amp;"_"&amp;plotSetup[crop_season_id]=A398))))</f>
        <v>#VALUE!</v>
      </c>
    </row>
    <row r="399" spans="2:2" x14ac:dyDescent="0.25">
      <c r="B399" t="e" cm="1" vm="1">
        <f t="array" ref="B399">TRANSPOSE(_xlfn._xlws.SORT(_xlfn.UNIQUE(_xlfn._xlws.FILTER(plotSetup[plot_id], plotSetup[experiment_id]&amp;"_"&amp;plotSetup[crop_season_id]=A399))))</f>
        <v>#VALUE!</v>
      </c>
    </row>
    <row r="400" spans="2:2" x14ac:dyDescent="0.25">
      <c r="B400" t="e" cm="1" vm="1">
        <f t="array" ref="B400">TRANSPOSE(_xlfn._xlws.SORT(_xlfn.UNIQUE(_xlfn._xlws.FILTER(plotSetup[plot_id], plotSetup[experiment_id]&amp;"_"&amp;plotSetup[crop_season_id]=A400))))</f>
        <v>#VALUE!</v>
      </c>
    </row>
    <row r="401" spans="2:2" x14ac:dyDescent="0.25">
      <c r="B401" t="e" cm="1" vm="1">
        <f t="array" ref="B401">TRANSPOSE(_xlfn._xlws.SORT(_xlfn.UNIQUE(_xlfn._xlws.FILTER(plotSetup[plot_id], plotSetup[experiment_id]&amp;"_"&amp;plotSetup[crop_season_id]=A401))))</f>
        <v>#VALUE!</v>
      </c>
    </row>
    <row r="402" spans="2:2" x14ac:dyDescent="0.25">
      <c r="B402" t="e" cm="1" vm="1">
        <f t="array" ref="B402">TRANSPOSE(_xlfn._xlws.SORT(_xlfn.UNIQUE(_xlfn._xlws.FILTER(plotSetup[plot_id], plotSetup[experiment_id]&amp;"_"&amp;plotSetup[crop_season_id]=A402))))</f>
        <v>#VALUE!</v>
      </c>
    </row>
    <row r="403" spans="2:2" x14ac:dyDescent="0.25">
      <c r="B403" t="e" cm="1" vm="1">
        <f t="array" ref="B403">TRANSPOSE(_xlfn._xlws.SORT(_xlfn.UNIQUE(_xlfn._xlws.FILTER(plotSetup[plot_id], plotSetup[experiment_id]&amp;"_"&amp;plotSetup[crop_season_id]=A403))))</f>
        <v>#VALUE!</v>
      </c>
    </row>
    <row r="404" spans="2:2" x14ac:dyDescent="0.25">
      <c r="B404" t="e" cm="1" vm="1">
        <f t="array" ref="B404">TRANSPOSE(_xlfn._xlws.SORT(_xlfn.UNIQUE(_xlfn._xlws.FILTER(plotSetup[plot_id], plotSetup[experiment_id]&amp;"_"&amp;plotSetup[crop_season_id]=A404))))</f>
        <v>#VALUE!</v>
      </c>
    </row>
    <row r="405" spans="2:2" x14ac:dyDescent="0.25">
      <c r="B405" t="e" cm="1" vm="1">
        <f t="array" ref="B405">TRANSPOSE(_xlfn._xlws.SORT(_xlfn.UNIQUE(_xlfn._xlws.FILTER(plotSetup[plot_id], plotSetup[experiment_id]&amp;"_"&amp;plotSetup[crop_season_id]=A405))))</f>
        <v>#VALUE!</v>
      </c>
    </row>
    <row r="406" spans="2:2" x14ac:dyDescent="0.25">
      <c r="B406" t="e" cm="1" vm="1">
        <f t="array" ref="B406">TRANSPOSE(_xlfn._xlws.SORT(_xlfn.UNIQUE(_xlfn._xlws.FILTER(plotSetup[plot_id], plotSetup[experiment_id]&amp;"_"&amp;plotSetup[crop_season_id]=A406))))</f>
        <v>#VALUE!</v>
      </c>
    </row>
    <row r="407" spans="2:2" x14ac:dyDescent="0.25">
      <c r="B407" t="e" cm="1" vm="1">
        <f t="array" ref="B407">TRANSPOSE(_xlfn._xlws.SORT(_xlfn.UNIQUE(_xlfn._xlws.FILTER(plotSetup[plot_id], plotSetup[experiment_id]&amp;"_"&amp;plotSetup[crop_season_id]=A407))))</f>
        <v>#VALUE!</v>
      </c>
    </row>
    <row r="408" spans="2:2" x14ac:dyDescent="0.25">
      <c r="B408" t="e" cm="1" vm="1">
        <f t="array" ref="B408">TRANSPOSE(_xlfn._xlws.SORT(_xlfn.UNIQUE(_xlfn._xlws.FILTER(plotSetup[plot_id], plotSetup[experiment_id]&amp;"_"&amp;plotSetup[crop_season_id]=A408))))</f>
        <v>#VALUE!</v>
      </c>
    </row>
    <row r="409" spans="2:2" x14ac:dyDescent="0.25">
      <c r="B409" t="e" cm="1" vm="1">
        <f t="array" ref="B409">TRANSPOSE(_xlfn._xlws.SORT(_xlfn.UNIQUE(_xlfn._xlws.FILTER(plotSetup[plot_id], plotSetup[experiment_id]&amp;"_"&amp;plotSetup[crop_season_id]=A409))))</f>
        <v>#VALUE!</v>
      </c>
    </row>
    <row r="410" spans="2:2" x14ac:dyDescent="0.25">
      <c r="B410" t="e" cm="1" vm="1">
        <f t="array" ref="B410">TRANSPOSE(_xlfn._xlws.SORT(_xlfn.UNIQUE(_xlfn._xlws.FILTER(plotSetup[plot_id], plotSetup[experiment_id]&amp;"_"&amp;plotSetup[crop_season_id]=A410))))</f>
        <v>#VALUE!</v>
      </c>
    </row>
    <row r="411" spans="2:2" x14ac:dyDescent="0.25">
      <c r="B411" t="e" cm="1" vm="1">
        <f t="array" ref="B411">TRANSPOSE(_xlfn._xlws.SORT(_xlfn.UNIQUE(_xlfn._xlws.FILTER(plotSetup[plot_id], plotSetup[experiment_id]&amp;"_"&amp;plotSetup[crop_season_id]=A411))))</f>
        <v>#VALUE!</v>
      </c>
    </row>
    <row r="412" spans="2:2" x14ac:dyDescent="0.25">
      <c r="B412" t="e" cm="1" vm="1">
        <f t="array" ref="B412">TRANSPOSE(_xlfn._xlws.SORT(_xlfn.UNIQUE(_xlfn._xlws.FILTER(plotSetup[plot_id], plotSetup[experiment_id]&amp;"_"&amp;plotSetup[crop_season_id]=A412))))</f>
        <v>#VALUE!</v>
      </c>
    </row>
    <row r="413" spans="2:2" x14ac:dyDescent="0.25">
      <c r="B413" t="e" cm="1" vm="1">
        <f t="array" ref="B413">TRANSPOSE(_xlfn._xlws.SORT(_xlfn.UNIQUE(_xlfn._xlws.FILTER(plotSetup[plot_id], plotSetup[experiment_id]&amp;"_"&amp;plotSetup[crop_season_id]=A413))))</f>
        <v>#VALUE!</v>
      </c>
    </row>
    <row r="414" spans="2:2" x14ac:dyDescent="0.25">
      <c r="B414" t="e" cm="1" vm="1">
        <f t="array" ref="B414">TRANSPOSE(_xlfn._xlws.SORT(_xlfn.UNIQUE(_xlfn._xlws.FILTER(plotSetup[plot_id], plotSetup[experiment_id]&amp;"_"&amp;plotSetup[crop_season_id]=A414))))</f>
        <v>#VALUE!</v>
      </c>
    </row>
    <row r="415" spans="2:2" x14ac:dyDescent="0.25">
      <c r="B415" t="e" cm="1" vm="1">
        <f t="array" ref="B415">TRANSPOSE(_xlfn._xlws.SORT(_xlfn.UNIQUE(_xlfn._xlws.FILTER(plotSetup[plot_id], plotSetup[experiment_id]&amp;"_"&amp;plotSetup[crop_season_id]=A415))))</f>
        <v>#VALUE!</v>
      </c>
    </row>
    <row r="416" spans="2:2" x14ac:dyDescent="0.25">
      <c r="B416" t="e" cm="1" vm="1">
        <f t="array" ref="B416">TRANSPOSE(_xlfn._xlws.SORT(_xlfn.UNIQUE(_xlfn._xlws.FILTER(plotSetup[plot_id], plotSetup[experiment_id]&amp;"_"&amp;plotSetup[crop_season_id]=A416))))</f>
        <v>#VALUE!</v>
      </c>
    </row>
    <row r="417" spans="2:2" x14ac:dyDescent="0.25">
      <c r="B417" t="e" cm="1" vm="1">
        <f t="array" ref="B417">TRANSPOSE(_xlfn._xlws.SORT(_xlfn.UNIQUE(_xlfn._xlws.FILTER(plotSetup[plot_id], plotSetup[experiment_id]&amp;"_"&amp;plotSetup[crop_season_id]=A417))))</f>
        <v>#VALUE!</v>
      </c>
    </row>
    <row r="418" spans="2:2" x14ac:dyDescent="0.25">
      <c r="B418" t="e" cm="1" vm="1">
        <f t="array" ref="B418">TRANSPOSE(_xlfn._xlws.SORT(_xlfn.UNIQUE(_xlfn._xlws.FILTER(plotSetup[plot_id], plotSetup[experiment_id]&amp;"_"&amp;plotSetup[crop_season_id]=A418))))</f>
        <v>#VALUE!</v>
      </c>
    </row>
    <row r="419" spans="2:2" x14ac:dyDescent="0.25">
      <c r="B419" t="e" cm="1" vm="1">
        <f t="array" ref="B419">TRANSPOSE(_xlfn._xlws.SORT(_xlfn.UNIQUE(_xlfn._xlws.FILTER(plotSetup[plot_id], plotSetup[experiment_id]&amp;"_"&amp;plotSetup[crop_season_id]=A419))))</f>
        <v>#VALUE!</v>
      </c>
    </row>
    <row r="420" spans="2:2" x14ac:dyDescent="0.25">
      <c r="B420" t="e" cm="1" vm="1">
        <f t="array" ref="B420">TRANSPOSE(_xlfn._xlws.SORT(_xlfn.UNIQUE(_xlfn._xlws.FILTER(plotSetup[plot_id], plotSetup[experiment_id]&amp;"_"&amp;plotSetup[crop_season_id]=A420))))</f>
        <v>#VALUE!</v>
      </c>
    </row>
    <row r="421" spans="2:2" x14ac:dyDescent="0.25">
      <c r="B421" t="e" cm="1" vm="1">
        <f t="array" ref="B421">TRANSPOSE(_xlfn._xlws.SORT(_xlfn.UNIQUE(_xlfn._xlws.FILTER(plotSetup[plot_id], plotSetup[experiment_id]&amp;"_"&amp;plotSetup[crop_season_id]=A421))))</f>
        <v>#VALUE!</v>
      </c>
    </row>
    <row r="422" spans="2:2" x14ac:dyDescent="0.25">
      <c r="B422" t="e" cm="1" vm="1">
        <f t="array" ref="B422">TRANSPOSE(_xlfn._xlws.SORT(_xlfn.UNIQUE(_xlfn._xlws.FILTER(plotSetup[plot_id], plotSetup[experiment_id]&amp;"_"&amp;plotSetup[crop_season_id]=A422))))</f>
        <v>#VALUE!</v>
      </c>
    </row>
    <row r="423" spans="2:2" x14ac:dyDescent="0.25">
      <c r="B423" t="e" cm="1" vm="1">
        <f t="array" ref="B423">TRANSPOSE(_xlfn._xlws.SORT(_xlfn.UNIQUE(_xlfn._xlws.FILTER(plotSetup[plot_id], plotSetup[experiment_id]&amp;"_"&amp;plotSetup[crop_season_id]=A423))))</f>
        <v>#VALUE!</v>
      </c>
    </row>
    <row r="424" spans="2:2" x14ac:dyDescent="0.25">
      <c r="B424" t="e" cm="1" vm="1">
        <f t="array" ref="B424">TRANSPOSE(_xlfn._xlws.SORT(_xlfn.UNIQUE(_xlfn._xlws.FILTER(plotSetup[plot_id], plotSetup[experiment_id]&amp;"_"&amp;plotSetup[crop_season_id]=A424))))</f>
        <v>#VALUE!</v>
      </c>
    </row>
    <row r="425" spans="2:2" x14ac:dyDescent="0.25">
      <c r="B425" t="e" cm="1" vm="1">
        <f t="array" ref="B425">TRANSPOSE(_xlfn._xlws.SORT(_xlfn.UNIQUE(_xlfn._xlws.FILTER(plotSetup[plot_id], plotSetup[experiment_id]&amp;"_"&amp;plotSetup[crop_season_id]=A425))))</f>
        <v>#VALUE!</v>
      </c>
    </row>
    <row r="426" spans="2:2" x14ac:dyDescent="0.25">
      <c r="B426" t="e" cm="1" vm="1">
        <f t="array" ref="B426">TRANSPOSE(_xlfn._xlws.SORT(_xlfn.UNIQUE(_xlfn._xlws.FILTER(plotSetup[plot_id], plotSetup[experiment_id]&amp;"_"&amp;plotSetup[crop_season_id]=A426))))</f>
        <v>#VALUE!</v>
      </c>
    </row>
    <row r="427" spans="2:2" x14ac:dyDescent="0.25">
      <c r="B427" t="e" cm="1" vm="1">
        <f t="array" ref="B427">TRANSPOSE(_xlfn._xlws.SORT(_xlfn.UNIQUE(_xlfn._xlws.FILTER(plotSetup[plot_id], plotSetup[experiment_id]&amp;"_"&amp;plotSetup[crop_season_id]=A427))))</f>
        <v>#VALUE!</v>
      </c>
    </row>
    <row r="428" spans="2:2" x14ac:dyDescent="0.25">
      <c r="B428" t="e" cm="1" vm="1">
        <f t="array" ref="B428">TRANSPOSE(_xlfn._xlws.SORT(_xlfn.UNIQUE(_xlfn._xlws.FILTER(plotSetup[plot_id], plotSetup[experiment_id]&amp;"_"&amp;plotSetup[crop_season_id]=A428))))</f>
        <v>#VALUE!</v>
      </c>
    </row>
    <row r="429" spans="2:2" x14ac:dyDescent="0.25">
      <c r="B429" t="e" cm="1" vm="1">
        <f t="array" ref="B429">TRANSPOSE(_xlfn._xlws.SORT(_xlfn.UNIQUE(_xlfn._xlws.FILTER(plotSetup[plot_id], plotSetup[experiment_id]&amp;"_"&amp;plotSetup[crop_season_id]=A429))))</f>
        <v>#VALUE!</v>
      </c>
    </row>
    <row r="430" spans="2:2" x14ac:dyDescent="0.25">
      <c r="B430" t="e" cm="1" vm="1">
        <f t="array" ref="B430">TRANSPOSE(_xlfn._xlws.SORT(_xlfn.UNIQUE(_xlfn._xlws.FILTER(plotSetup[plot_id], plotSetup[experiment_id]&amp;"_"&amp;plotSetup[crop_season_id]=A430))))</f>
        <v>#VALUE!</v>
      </c>
    </row>
    <row r="431" spans="2:2" x14ac:dyDescent="0.25">
      <c r="B431" t="e" cm="1" vm="1">
        <f t="array" ref="B431">TRANSPOSE(_xlfn._xlws.SORT(_xlfn.UNIQUE(_xlfn._xlws.FILTER(plotSetup[plot_id], plotSetup[experiment_id]&amp;"_"&amp;plotSetup[crop_season_id]=A431))))</f>
        <v>#VALUE!</v>
      </c>
    </row>
    <row r="432" spans="2:2" x14ac:dyDescent="0.25">
      <c r="B432" t="e" cm="1" vm="1">
        <f t="array" ref="B432">TRANSPOSE(_xlfn._xlws.SORT(_xlfn.UNIQUE(_xlfn._xlws.FILTER(plotSetup[plot_id], plotSetup[experiment_id]&amp;"_"&amp;plotSetup[crop_season_id]=A432))))</f>
        <v>#VALUE!</v>
      </c>
    </row>
    <row r="433" spans="2:2" x14ac:dyDescent="0.25">
      <c r="B433" t="e" cm="1" vm="1">
        <f t="array" ref="B433">TRANSPOSE(_xlfn._xlws.SORT(_xlfn.UNIQUE(_xlfn._xlws.FILTER(plotSetup[plot_id], plotSetup[experiment_id]&amp;"_"&amp;plotSetup[crop_season_id]=A433))))</f>
        <v>#VALUE!</v>
      </c>
    </row>
    <row r="434" spans="2:2" x14ac:dyDescent="0.25">
      <c r="B434" t="e" cm="1" vm="1">
        <f t="array" ref="B434">TRANSPOSE(_xlfn._xlws.SORT(_xlfn.UNIQUE(_xlfn._xlws.FILTER(plotSetup[plot_id], plotSetup[experiment_id]&amp;"_"&amp;plotSetup[crop_season_id]=A434))))</f>
        <v>#VALUE!</v>
      </c>
    </row>
    <row r="435" spans="2:2" x14ac:dyDescent="0.25">
      <c r="B435" t="e" cm="1" vm="1">
        <f t="array" ref="B435">TRANSPOSE(_xlfn._xlws.SORT(_xlfn.UNIQUE(_xlfn._xlws.FILTER(plotSetup[plot_id], plotSetup[experiment_id]&amp;"_"&amp;plotSetup[crop_season_id]=A435))))</f>
        <v>#VALUE!</v>
      </c>
    </row>
    <row r="436" spans="2:2" x14ac:dyDescent="0.25">
      <c r="B436" t="e" cm="1" vm="1">
        <f t="array" ref="B436">TRANSPOSE(_xlfn._xlws.SORT(_xlfn.UNIQUE(_xlfn._xlws.FILTER(plotSetup[plot_id], plotSetup[experiment_id]&amp;"_"&amp;plotSetup[crop_season_id]=A436))))</f>
        <v>#VALUE!</v>
      </c>
    </row>
    <row r="437" spans="2:2" x14ac:dyDescent="0.25">
      <c r="B437" t="e" cm="1" vm="1">
        <f t="array" ref="B437">TRANSPOSE(_xlfn._xlws.SORT(_xlfn.UNIQUE(_xlfn._xlws.FILTER(plotSetup[plot_id], plotSetup[experiment_id]&amp;"_"&amp;plotSetup[crop_season_id]=A437))))</f>
        <v>#VALUE!</v>
      </c>
    </row>
    <row r="438" spans="2:2" x14ac:dyDescent="0.25">
      <c r="B438" t="e" cm="1" vm="1">
        <f t="array" ref="B438">TRANSPOSE(_xlfn._xlws.SORT(_xlfn.UNIQUE(_xlfn._xlws.FILTER(plotSetup[plot_id], plotSetup[experiment_id]&amp;"_"&amp;plotSetup[crop_season_id]=A438))))</f>
        <v>#VALUE!</v>
      </c>
    </row>
    <row r="439" spans="2:2" x14ac:dyDescent="0.25">
      <c r="B439" t="e" cm="1" vm="1">
        <f t="array" ref="B439">TRANSPOSE(_xlfn._xlws.SORT(_xlfn.UNIQUE(_xlfn._xlws.FILTER(plotSetup[plot_id], plotSetup[experiment_id]&amp;"_"&amp;plotSetup[crop_season_id]=A439))))</f>
        <v>#VALUE!</v>
      </c>
    </row>
    <row r="440" spans="2:2" x14ac:dyDescent="0.25">
      <c r="B440" t="e" cm="1" vm="1">
        <f t="array" ref="B440">TRANSPOSE(_xlfn._xlws.SORT(_xlfn.UNIQUE(_xlfn._xlws.FILTER(plotSetup[plot_id], plotSetup[experiment_id]&amp;"_"&amp;plotSetup[crop_season_id]=A440))))</f>
        <v>#VALUE!</v>
      </c>
    </row>
    <row r="441" spans="2:2" x14ac:dyDescent="0.25">
      <c r="B441" t="e" cm="1" vm="1">
        <f t="array" ref="B441">TRANSPOSE(_xlfn._xlws.SORT(_xlfn.UNIQUE(_xlfn._xlws.FILTER(plotSetup[plot_id], plotSetup[experiment_id]&amp;"_"&amp;plotSetup[crop_season_id]=A441))))</f>
        <v>#VALUE!</v>
      </c>
    </row>
    <row r="442" spans="2:2" x14ac:dyDescent="0.25">
      <c r="B442" t="e" cm="1" vm="1">
        <f t="array" ref="B442">TRANSPOSE(_xlfn._xlws.SORT(_xlfn.UNIQUE(_xlfn._xlws.FILTER(plotSetup[plot_id], plotSetup[experiment_id]&amp;"_"&amp;plotSetup[crop_season_id]=A442))))</f>
        <v>#VALUE!</v>
      </c>
    </row>
    <row r="443" spans="2:2" x14ac:dyDescent="0.25">
      <c r="B443" t="e" cm="1" vm="1">
        <f t="array" ref="B443">TRANSPOSE(_xlfn._xlws.SORT(_xlfn.UNIQUE(_xlfn._xlws.FILTER(plotSetup[plot_id], plotSetup[experiment_id]&amp;"_"&amp;plotSetup[crop_season_id]=A443))))</f>
        <v>#VALUE!</v>
      </c>
    </row>
    <row r="444" spans="2:2" x14ac:dyDescent="0.25">
      <c r="B444" t="e" cm="1" vm="1">
        <f t="array" ref="B444">TRANSPOSE(_xlfn._xlws.SORT(_xlfn.UNIQUE(_xlfn._xlws.FILTER(plotSetup[plot_id], plotSetup[experiment_id]&amp;"_"&amp;plotSetup[crop_season_id]=A444))))</f>
        <v>#VALUE!</v>
      </c>
    </row>
    <row r="445" spans="2:2" x14ac:dyDescent="0.25">
      <c r="B445" t="e" cm="1" vm="1">
        <f t="array" ref="B445">TRANSPOSE(_xlfn._xlws.SORT(_xlfn.UNIQUE(_xlfn._xlws.FILTER(plotSetup[plot_id], plotSetup[experiment_id]&amp;"_"&amp;plotSetup[crop_season_id]=A445))))</f>
        <v>#VALUE!</v>
      </c>
    </row>
    <row r="446" spans="2:2" x14ac:dyDescent="0.25">
      <c r="B446" t="e" cm="1" vm="1">
        <f t="array" ref="B446">TRANSPOSE(_xlfn._xlws.SORT(_xlfn.UNIQUE(_xlfn._xlws.FILTER(plotSetup[plot_id], plotSetup[experiment_id]&amp;"_"&amp;plotSetup[crop_season_id]=A446))))</f>
        <v>#VALUE!</v>
      </c>
    </row>
    <row r="447" spans="2:2" x14ac:dyDescent="0.25">
      <c r="B447" t="e" cm="1" vm="1">
        <f t="array" ref="B447">TRANSPOSE(_xlfn._xlws.SORT(_xlfn.UNIQUE(_xlfn._xlws.FILTER(plotSetup[plot_id], plotSetup[experiment_id]&amp;"_"&amp;plotSetup[crop_season_id]=A447))))</f>
        <v>#VALUE!</v>
      </c>
    </row>
    <row r="448" spans="2:2" x14ac:dyDescent="0.25">
      <c r="B448" t="e" cm="1" vm="1">
        <f t="array" ref="B448">TRANSPOSE(_xlfn._xlws.SORT(_xlfn.UNIQUE(_xlfn._xlws.FILTER(plotSetup[plot_id], plotSetup[experiment_id]&amp;"_"&amp;plotSetup[crop_season_id]=A448))))</f>
        <v>#VALUE!</v>
      </c>
    </row>
    <row r="449" spans="2:2" x14ac:dyDescent="0.25">
      <c r="B449" t="e" cm="1" vm="1">
        <f t="array" ref="B449">TRANSPOSE(_xlfn._xlws.SORT(_xlfn.UNIQUE(_xlfn._xlws.FILTER(plotSetup[plot_id], plotSetup[experiment_id]&amp;"_"&amp;plotSetup[crop_season_id]=A449))))</f>
        <v>#VALUE!</v>
      </c>
    </row>
    <row r="450" spans="2:2" x14ac:dyDescent="0.25">
      <c r="B450" t="e" cm="1" vm="1">
        <f t="array" ref="B450">TRANSPOSE(_xlfn._xlws.SORT(_xlfn.UNIQUE(_xlfn._xlws.FILTER(plotSetup[plot_id], plotSetup[experiment_id]&amp;"_"&amp;plotSetup[crop_season_id]=A450))))</f>
        <v>#VALUE!</v>
      </c>
    </row>
    <row r="451" spans="2:2" x14ac:dyDescent="0.25">
      <c r="B451" t="e" cm="1" vm="1">
        <f t="array" ref="B451">TRANSPOSE(_xlfn._xlws.SORT(_xlfn.UNIQUE(_xlfn._xlws.FILTER(plotSetup[plot_id], plotSetup[experiment_id]&amp;"_"&amp;plotSetup[crop_season_id]=A451))))</f>
        <v>#VALUE!</v>
      </c>
    </row>
    <row r="452" spans="2:2" x14ac:dyDescent="0.25">
      <c r="B452" t="e" cm="1" vm="1">
        <f t="array" ref="B452">TRANSPOSE(_xlfn._xlws.SORT(_xlfn.UNIQUE(_xlfn._xlws.FILTER(plotSetup[plot_id], plotSetup[experiment_id]&amp;"_"&amp;plotSetup[crop_season_id]=A452))))</f>
        <v>#VALUE!</v>
      </c>
    </row>
    <row r="453" spans="2:2" x14ac:dyDescent="0.25">
      <c r="B453" t="e" cm="1" vm="1">
        <f t="array" ref="B453">TRANSPOSE(_xlfn._xlws.SORT(_xlfn.UNIQUE(_xlfn._xlws.FILTER(plotSetup[plot_id], plotSetup[experiment_id]&amp;"_"&amp;plotSetup[crop_season_id]=A453))))</f>
        <v>#VALUE!</v>
      </c>
    </row>
    <row r="454" spans="2:2" x14ac:dyDescent="0.25">
      <c r="B454" t="e" cm="1" vm="1">
        <f t="array" ref="B454">TRANSPOSE(_xlfn._xlws.SORT(_xlfn.UNIQUE(_xlfn._xlws.FILTER(plotSetup[plot_id], plotSetup[experiment_id]&amp;"_"&amp;plotSetup[crop_season_id]=A454))))</f>
        <v>#VALUE!</v>
      </c>
    </row>
    <row r="455" spans="2:2" x14ac:dyDescent="0.25">
      <c r="B455" t="e" cm="1" vm="1">
        <f t="array" ref="B455">TRANSPOSE(_xlfn._xlws.SORT(_xlfn.UNIQUE(_xlfn._xlws.FILTER(plotSetup[plot_id], plotSetup[experiment_id]&amp;"_"&amp;plotSetup[crop_season_id]=A455))))</f>
        <v>#VALUE!</v>
      </c>
    </row>
    <row r="456" spans="2:2" x14ac:dyDescent="0.25">
      <c r="B456" t="e" cm="1" vm="1">
        <f t="array" ref="B456">TRANSPOSE(_xlfn._xlws.SORT(_xlfn.UNIQUE(_xlfn._xlws.FILTER(plotSetup[plot_id], plotSetup[experiment_id]&amp;"_"&amp;plotSetup[crop_season_id]=A456))))</f>
        <v>#VALUE!</v>
      </c>
    </row>
    <row r="457" spans="2:2" x14ac:dyDescent="0.25">
      <c r="B457" t="e" cm="1" vm="1">
        <f t="array" ref="B457">TRANSPOSE(_xlfn._xlws.SORT(_xlfn.UNIQUE(_xlfn._xlws.FILTER(plotSetup[plot_id], plotSetup[experiment_id]&amp;"_"&amp;plotSetup[crop_season_id]=A457))))</f>
        <v>#VALUE!</v>
      </c>
    </row>
    <row r="458" spans="2:2" x14ac:dyDescent="0.25">
      <c r="B458" t="e" cm="1" vm="1">
        <f t="array" ref="B458">TRANSPOSE(_xlfn._xlws.SORT(_xlfn.UNIQUE(_xlfn._xlws.FILTER(plotSetup[plot_id], plotSetup[experiment_id]&amp;"_"&amp;plotSetup[crop_season_id]=A458))))</f>
        <v>#VALUE!</v>
      </c>
    </row>
    <row r="459" spans="2:2" x14ac:dyDescent="0.25">
      <c r="B459" t="e" cm="1" vm="1">
        <f t="array" ref="B459">TRANSPOSE(_xlfn._xlws.SORT(_xlfn.UNIQUE(_xlfn._xlws.FILTER(plotSetup[plot_id], plotSetup[experiment_id]&amp;"_"&amp;plotSetup[crop_season_id]=A459))))</f>
        <v>#VALUE!</v>
      </c>
    </row>
    <row r="460" spans="2:2" x14ac:dyDescent="0.25">
      <c r="B460" t="e" cm="1" vm="1">
        <f t="array" ref="B460">TRANSPOSE(_xlfn._xlws.SORT(_xlfn.UNIQUE(_xlfn._xlws.FILTER(plotSetup[plot_id], plotSetup[experiment_id]&amp;"_"&amp;plotSetup[crop_season_id]=A460))))</f>
        <v>#VALUE!</v>
      </c>
    </row>
    <row r="461" spans="2:2" x14ac:dyDescent="0.25">
      <c r="B461" t="e" cm="1" vm="1">
        <f t="array" ref="B461">TRANSPOSE(_xlfn._xlws.SORT(_xlfn.UNIQUE(_xlfn._xlws.FILTER(plotSetup[plot_id], plotSetup[experiment_id]&amp;"_"&amp;plotSetup[crop_season_id]=A461))))</f>
        <v>#VALUE!</v>
      </c>
    </row>
    <row r="462" spans="2:2" x14ac:dyDescent="0.25">
      <c r="B462" t="e" cm="1" vm="1">
        <f t="array" ref="B462">TRANSPOSE(_xlfn._xlws.SORT(_xlfn.UNIQUE(_xlfn._xlws.FILTER(plotSetup[plot_id], plotSetup[experiment_id]&amp;"_"&amp;plotSetup[crop_season_id]=A462))))</f>
        <v>#VALUE!</v>
      </c>
    </row>
    <row r="463" spans="2:2" x14ac:dyDescent="0.25">
      <c r="B463" t="e" cm="1" vm="1">
        <f t="array" ref="B463">TRANSPOSE(_xlfn._xlws.SORT(_xlfn.UNIQUE(_xlfn._xlws.FILTER(plotSetup[plot_id], plotSetup[experiment_id]&amp;"_"&amp;plotSetup[crop_season_id]=A463))))</f>
        <v>#VALUE!</v>
      </c>
    </row>
    <row r="464" spans="2:2" x14ac:dyDescent="0.25">
      <c r="B464" t="e" cm="1" vm="1">
        <f t="array" ref="B464">TRANSPOSE(_xlfn._xlws.SORT(_xlfn.UNIQUE(_xlfn._xlws.FILTER(plotSetup[plot_id], plotSetup[experiment_id]&amp;"_"&amp;plotSetup[crop_season_id]=A464))))</f>
        <v>#VALUE!</v>
      </c>
    </row>
    <row r="465" spans="2:2" x14ac:dyDescent="0.25">
      <c r="B465" t="e" cm="1" vm="1">
        <f t="array" ref="B465">TRANSPOSE(_xlfn._xlws.SORT(_xlfn.UNIQUE(_xlfn._xlws.FILTER(plotSetup[plot_id], plotSetup[experiment_id]&amp;"_"&amp;plotSetup[crop_season_id]=A465))))</f>
        <v>#VALUE!</v>
      </c>
    </row>
    <row r="466" spans="2:2" x14ac:dyDescent="0.25">
      <c r="B466" t="e" cm="1" vm="1">
        <f t="array" ref="B466">TRANSPOSE(_xlfn._xlws.SORT(_xlfn.UNIQUE(_xlfn._xlws.FILTER(plotSetup[plot_id], plotSetup[experiment_id]&amp;"_"&amp;plotSetup[crop_season_id]=A466))))</f>
        <v>#VALUE!</v>
      </c>
    </row>
    <row r="467" spans="2:2" x14ac:dyDescent="0.25">
      <c r="B467" t="e" cm="1" vm="1">
        <f t="array" ref="B467">TRANSPOSE(_xlfn._xlws.SORT(_xlfn.UNIQUE(_xlfn._xlws.FILTER(plotSetup[plot_id], plotSetup[experiment_id]&amp;"_"&amp;plotSetup[crop_season_id]=A467))))</f>
        <v>#VALUE!</v>
      </c>
    </row>
    <row r="468" spans="2:2" x14ac:dyDescent="0.25">
      <c r="B468" t="e" cm="1" vm="1">
        <f t="array" ref="B468">TRANSPOSE(_xlfn._xlws.SORT(_xlfn.UNIQUE(_xlfn._xlws.FILTER(plotSetup[plot_id], plotSetup[experiment_id]&amp;"_"&amp;plotSetup[crop_season_id]=A468))))</f>
        <v>#VALUE!</v>
      </c>
    </row>
    <row r="469" spans="2:2" x14ac:dyDescent="0.25">
      <c r="B469" t="e" cm="1" vm="1">
        <f t="array" ref="B469">TRANSPOSE(_xlfn._xlws.SORT(_xlfn.UNIQUE(_xlfn._xlws.FILTER(plotSetup[plot_id], plotSetup[experiment_id]&amp;"_"&amp;plotSetup[crop_season_id]=A469))))</f>
        <v>#VALUE!</v>
      </c>
    </row>
    <row r="470" spans="2:2" x14ac:dyDescent="0.25">
      <c r="B470" t="e" cm="1" vm="1">
        <f t="array" ref="B470">TRANSPOSE(_xlfn._xlws.SORT(_xlfn.UNIQUE(_xlfn._xlws.FILTER(plotSetup[plot_id], plotSetup[experiment_id]&amp;"_"&amp;plotSetup[crop_season_id]=A470))))</f>
        <v>#VALUE!</v>
      </c>
    </row>
    <row r="471" spans="2:2" x14ac:dyDescent="0.25">
      <c r="B471" t="e" cm="1" vm="1">
        <f t="array" ref="B471">TRANSPOSE(_xlfn._xlws.SORT(_xlfn.UNIQUE(_xlfn._xlws.FILTER(plotSetup[plot_id], plotSetup[experiment_id]&amp;"_"&amp;plotSetup[crop_season_id]=A471))))</f>
        <v>#VALUE!</v>
      </c>
    </row>
    <row r="472" spans="2:2" x14ac:dyDescent="0.25">
      <c r="B472" t="e" cm="1" vm="1">
        <f t="array" ref="B472">TRANSPOSE(_xlfn._xlws.SORT(_xlfn.UNIQUE(_xlfn._xlws.FILTER(plotSetup[plot_id], plotSetup[experiment_id]&amp;"_"&amp;plotSetup[crop_season_id]=A472))))</f>
        <v>#VALUE!</v>
      </c>
    </row>
    <row r="473" spans="2:2" x14ac:dyDescent="0.25">
      <c r="B473" t="e" cm="1" vm="1">
        <f t="array" ref="B473">TRANSPOSE(_xlfn._xlws.SORT(_xlfn.UNIQUE(_xlfn._xlws.FILTER(plotSetup[plot_id], plotSetup[experiment_id]&amp;"_"&amp;plotSetup[crop_season_id]=A473))))</f>
        <v>#VALUE!</v>
      </c>
    </row>
    <row r="474" spans="2:2" x14ac:dyDescent="0.25">
      <c r="B474" t="e" cm="1" vm="1">
        <f t="array" ref="B474">TRANSPOSE(_xlfn._xlws.SORT(_xlfn.UNIQUE(_xlfn._xlws.FILTER(plotSetup[plot_id], plotSetup[experiment_id]&amp;"_"&amp;plotSetup[crop_season_id]=A474))))</f>
        <v>#VALUE!</v>
      </c>
    </row>
    <row r="475" spans="2:2" x14ac:dyDescent="0.25">
      <c r="B475" t="e" cm="1" vm="1">
        <f t="array" ref="B475">TRANSPOSE(_xlfn._xlws.SORT(_xlfn.UNIQUE(_xlfn._xlws.FILTER(plotSetup[plot_id], plotSetup[experiment_id]&amp;"_"&amp;plotSetup[crop_season_id]=A475))))</f>
        <v>#VALUE!</v>
      </c>
    </row>
    <row r="476" spans="2:2" x14ac:dyDescent="0.25">
      <c r="B476" t="e" cm="1" vm="1">
        <f t="array" ref="B476">TRANSPOSE(_xlfn._xlws.SORT(_xlfn.UNIQUE(_xlfn._xlws.FILTER(plotSetup[plot_id], plotSetup[experiment_id]&amp;"_"&amp;plotSetup[crop_season_id]=A476))))</f>
        <v>#VALUE!</v>
      </c>
    </row>
    <row r="477" spans="2:2" x14ac:dyDescent="0.25">
      <c r="B477" t="e" cm="1" vm="1">
        <f t="array" ref="B477">TRANSPOSE(_xlfn._xlws.SORT(_xlfn.UNIQUE(_xlfn._xlws.FILTER(plotSetup[plot_id], plotSetup[experiment_id]&amp;"_"&amp;plotSetup[crop_season_id]=A477))))</f>
        <v>#VALUE!</v>
      </c>
    </row>
    <row r="478" spans="2:2" x14ac:dyDescent="0.25">
      <c r="B478" t="e" cm="1" vm="1">
        <f t="array" ref="B478">TRANSPOSE(_xlfn._xlws.SORT(_xlfn.UNIQUE(_xlfn._xlws.FILTER(plotSetup[plot_id], plotSetup[experiment_id]&amp;"_"&amp;plotSetup[crop_season_id]=A478))))</f>
        <v>#VALUE!</v>
      </c>
    </row>
    <row r="479" spans="2:2" x14ac:dyDescent="0.25">
      <c r="B479" t="e" cm="1" vm="1">
        <f t="array" ref="B479">TRANSPOSE(_xlfn._xlws.SORT(_xlfn.UNIQUE(_xlfn._xlws.FILTER(plotSetup[plot_id], plotSetup[experiment_id]&amp;"_"&amp;plotSetup[crop_season_id]=A479))))</f>
        <v>#VALUE!</v>
      </c>
    </row>
    <row r="480" spans="2:2" x14ac:dyDescent="0.25">
      <c r="B480" t="e" cm="1" vm="1">
        <f t="array" ref="B480">TRANSPOSE(_xlfn._xlws.SORT(_xlfn.UNIQUE(_xlfn._xlws.FILTER(plotSetup[plot_id], plotSetup[experiment_id]&amp;"_"&amp;plotSetup[crop_season_id]=A480))))</f>
        <v>#VALUE!</v>
      </c>
    </row>
    <row r="481" spans="2:2" x14ac:dyDescent="0.25">
      <c r="B481" t="e" cm="1" vm="1">
        <f t="array" ref="B481">TRANSPOSE(_xlfn._xlws.SORT(_xlfn.UNIQUE(_xlfn._xlws.FILTER(plotSetup[plot_id], plotSetup[experiment_id]&amp;"_"&amp;plotSetup[crop_season_id]=A481))))</f>
        <v>#VALUE!</v>
      </c>
    </row>
    <row r="482" spans="2:2" x14ac:dyDescent="0.25">
      <c r="B482" t="e" cm="1" vm="1">
        <f t="array" ref="B482">TRANSPOSE(_xlfn._xlws.SORT(_xlfn.UNIQUE(_xlfn._xlws.FILTER(plotSetup[plot_id], plotSetup[experiment_id]&amp;"_"&amp;plotSetup[crop_season_id]=A482))))</f>
        <v>#VALUE!</v>
      </c>
    </row>
    <row r="483" spans="2:2" x14ac:dyDescent="0.25">
      <c r="B483" t="e" cm="1" vm="1">
        <f t="array" ref="B483">TRANSPOSE(_xlfn._xlws.SORT(_xlfn.UNIQUE(_xlfn._xlws.FILTER(plotSetup[plot_id], plotSetup[experiment_id]&amp;"_"&amp;plotSetup[crop_season_id]=A483))))</f>
        <v>#VALUE!</v>
      </c>
    </row>
    <row r="484" spans="2:2" x14ac:dyDescent="0.25">
      <c r="B484" t="e" cm="1" vm="1">
        <f t="array" ref="B484">TRANSPOSE(_xlfn._xlws.SORT(_xlfn.UNIQUE(_xlfn._xlws.FILTER(plotSetup[plot_id], plotSetup[experiment_id]&amp;"_"&amp;plotSetup[crop_season_id]=A484))))</f>
        <v>#VALUE!</v>
      </c>
    </row>
    <row r="485" spans="2:2" x14ac:dyDescent="0.25">
      <c r="B485" t="e" cm="1" vm="1">
        <f t="array" ref="B485">TRANSPOSE(_xlfn._xlws.SORT(_xlfn.UNIQUE(_xlfn._xlws.FILTER(plotSetup[plot_id], plotSetup[experiment_id]&amp;"_"&amp;plotSetup[crop_season_id]=A485))))</f>
        <v>#VALUE!</v>
      </c>
    </row>
    <row r="486" spans="2:2" x14ac:dyDescent="0.25">
      <c r="B486" t="e" cm="1" vm="1">
        <f t="array" ref="B486">TRANSPOSE(_xlfn._xlws.SORT(_xlfn.UNIQUE(_xlfn._xlws.FILTER(plotSetup[plot_id], plotSetup[experiment_id]&amp;"_"&amp;plotSetup[crop_season_id]=A486))))</f>
        <v>#VALUE!</v>
      </c>
    </row>
    <row r="487" spans="2:2" x14ac:dyDescent="0.25">
      <c r="B487" t="e" cm="1" vm="1">
        <f t="array" ref="B487">TRANSPOSE(_xlfn._xlws.SORT(_xlfn.UNIQUE(_xlfn._xlws.FILTER(plotSetup[plot_id], plotSetup[experiment_id]&amp;"_"&amp;plotSetup[crop_season_id]=A487))))</f>
        <v>#VALUE!</v>
      </c>
    </row>
    <row r="488" spans="2:2" x14ac:dyDescent="0.25">
      <c r="B488" t="e" cm="1" vm="1">
        <f t="array" ref="B488">TRANSPOSE(_xlfn._xlws.SORT(_xlfn.UNIQUE(_xlfn._xlws.FILTER(plotSetup[plot_id], plotSetup[experiment_id]&amp;"_"&amp;plotSetup[crop_season_id]=A488))))</f>
        <v>#VALUE!</v>
      </c>
    </row>
    <row r="489" spans="2:2" x14ac:dyDescent="0.25">
      <c r="B489" t="e" cm="1" vm="1">
        <f t="array" ref="B489">TRANSPOSE(_xlfn._xlws.SORT(_xlfn.UNIQUE(_xlfn._xlws.FILTER(plotSetup[plot_id], plotSetup[experiment_id]&amp;"_"&amp;plotSetup[crop_season_id]=A489))))</f>
        <v>#VALUE!</v>
      </c>
    </row>
    <row r="490" spans="2:2" x14ac:dyDescent="0.25">
      <c r="B490" t="e" cm="1" vm="1">
        <f t="array" ref="B490">TRANSPOSE(_xlfn._xlws.SORT(_xlfn.UNIQUE(_xlfn._xlws.FILTER(plotSetup[plot_id], plotSetup[experiment_id]&amp;"_"&amp;plotSetup[crop_season_id]=A490))))</f>
        <v>#VALUE!</v>
      </c>
    </row>
    <row r="491" spans="2:2" x14ac:dyDescent="0.25">
      <c r="B491" t="e" cm="1" vm="1">
        <f t="array" ref="B491">TRANSPOSE(_xlfn._xlws.SORT(_xlfn.UNIQUE(_xlfn._xlws.FILTER(plotSetup[plot_id], plotSetup[experiment_id]&amp;"_"&amp;plotSetup[crop_season_id]=A491))))</f>
        <v>#VALUE!</v>
      </c>
    </row>
    <row r="492" spans="2:2" x14ac:dyDescent="0.25">
      <c r="B492" t="e" cm="1" vm="1">
        <f t="array" ref="B492">TRANSPOSE(_xlfn._xlws.SORT(_xlfn.UNIQUE(_xlfn._xlws.FILTER(plotSetup[plot_id], plotSetup[experiment_id]&amp;"_"&amp;plotSetup[crop_season_id]=A492))))</f>
        <v>#VALUE!</v>
      </c>
    </row>
    <row r="493" spans="2:2" x14ac:dyDescent="0.25">
      <c r="B493" t="e" cm="1" vm="1">
        <f t="array" ref="B493">TRANSPOSE(_xlfn._xlws.SORT(_xlfn.UNIQUE(_xlfn._xlws.FILTER(plotSetup[plot_id], plotSetup[experiment_id]&amp;"_"&amp;plotSetup[crop_season_id]=A493))))</f>
        <v>#VALUE!</v>
      </c>
    </row>
    <row r="494" spans="2:2" x14ac:dyDescent="0.25">
      <c r="B494" t="e" cm="1" vm="1">
        <f t="array" ref="B494">TRANSPOSE(_xlfn._xlws.SORT(_xlfn.UNIQUE(_xlfn._xlws.FILTER(plotSetup[plot_id], plotSetup[experiment_id]&amp;"_"&amp;plotSetup[crop_season_id]=A494))))</f>
        <v>#VALUE!</v>
      </c>
    </row>
    <row r="495" spans="2:2" x14ac:dyDescent="0.25">
      <c r="B495" t="e" cm="1" vm="1">
        <f t="array" ref="B495">TRANSPOSE(_xlfn._xlws.SORT(_xlfn.UNIQUE(_xlfn._xlws.FILTER(plotSetup[plot_id], plotSetup[experiment_id]&amp;"_"&amp;plotSetup[crop_season_id]=A495))))</f>
        <v>#VALUE!</v>
      </c>
    </row>
    <row r="496" spans="2:2" x14ac:dyDescent="0.25">
      <c r="B496" t="e" cm="1" vm="1">
        <f t="array" ref="B496">TRANSPOSE(_xlfn._xlws.SORT(_xlfn.UNIQUE(_xlfn._xlws.FILTER(plotSetup[plot_id], plotSetup[experiment_id]&amp;"_"&amp;plotSetup[crop_season_id]=A496))))</f>
        <v>#VALUE!</v>
      </c>
    </row>
    <row r="497" spans="2:2" x14ac:dyDescent="0.25">
      <c r="B497" t="e" cm="1" vm="1">
        <f t="array" ref="B497">TRANSPOSE(_xlfn._xlws.SORT(_xlfn.UNIQUE(_xlfn._xlws.FILTER(plotSetup[plot_id], plotSetup[experiment_id]&amp;"_"&amp;plotSetup[crop_season_id]=A497))))</f>
        <v>#VALUE!</v>
      </c>
    </row>
    <row r="498" spans="2:2" x14ac:dyDescent="0.25">
      <c r="B498" t="e" cm="1" vm="1">
        <f t="array" ref="B498">TRANSPOSE(_xlfn._xlws.SORT(_xlfn.UNIQUE(_xlfn._xlws.FILTER(plotSetup[plot_id], plotSetup[experiment_id]&amp;"_"&amp;plotSetup[crop_season_id]=A498))))</f>
        <v>#VALUE!</v>
      </c>
    </row>
    <row r="499" spans="2:2" x14ac:dyDescent="0.25">
      <c r="B499" t="e" cm="1" vm="1">
        <f t="array" ref="B499">TRANSPOSE(_xlfn._xlws.SORT(_xlfn.UNIQUE(_xlfn._xlws.FILTER(plotSetup[plot_id], plotSetup[experiment_id]&amp;"_"&amp;plotSetup[crop_season_id]=A499))))</f>
        <v>#VALUE!</v>
      </c>
    </row>
    <row r="500" spans="2:2" x14ac:dyDescent="0.25">
      <c r="B500" t="e" cm="1" vm="1">
        <f t="array" ref="B500">TRANSPOSE(_xlfn._xlws.SORT(_xlfn.UNIQUE(_xlfn._xlws.FILTER(plotSetup[plot_id], plotSetup[experiment_id]&amp;"_"&amp;plotSetup[crop_season_id]=A500))))</f>
        <v>#VALUE!</v>
      </c>
    </row>
    <row r="501" spans="2:2" x14ac:dyDescent="0.25">
      <c r="B501" t="e" cm="1" vm="1">
        <f t="array" ref="B501">TRANSPOSE(_xlfn._xlws.SORT(_xlfn.UNIQUE(_xlfn._xlws.FILTER(plotSetup[plot_id], plotSetup[experiment_id]&amp;"_"&amp;plotSetup[crop_season_id]=A501))))</f>
        <v>#VALUE!</v>
      </c>
    </row>
    <row r="502" spans="2:2" x14ac:dyDescent="0.25">
      <c r="B502" t="e" cm="1" vm="1">
        <f t="array" ref="B502">TRANSPOSE(_xlfn._xlws.SORT(_xlfn.UNIQUE(_xlfn._xlws.FILTER(plotSetup[plot_id], plotSetup[experiment_id]&amp;"_"&amp;plotSetup[crop_season_id]=A502))))</f>
        <v>#VALUE!</v>
      </c>
    </row>
    <row r="503" spans="2:2" x14ac:dyDescent="0.25">
      <c r="B503" t="e" cm="1" vm="1">
        <f t="array" ref="B503">TRANSPOSE(_xlfn._xlws.SORT(_xlfn.UNIQUE(_xlfn._xlws.FILTER(plotSetup[plot_id], plotSetup[experiment_id]&amp;"_"&amp;plotSetup[crop_season_id]=A503))))</f>
        <v>#VALUE!</v>
      </c>
    </row>
    <row r="504" spans="2:2" x14ac:dyDescent="0.25">
      <c r="B504" t="e" cm="1" vm="1">
        <f t="array" ref="B504">TRANSPOSE(_xlfn._xlws.SORT(_xlfn.UNIQUE(_xlfn._xlws.FILTER(plotSetup[plot_id], plotSetup[experiment_id]&amp;"_"&amp;plotSetup[crop_season_id]=A504))))</f>
        <v>#VALUE!</v>
      </c>
    </row>
    <row r="505" spans="2:2" x14ac:dyDescent="0.25">
      <c r="B505" t="e" cm="1" vm="1">
        <f t="array" ref="B505">TRANSPOSE(_xlfn._xlws.SORT(_xlfn.UNIQUE(_xlfn._xlws.FILTER(plotSetup[plot_id], plotSetup[experiment_id]&amp;"_"&amp;plotSetup[crop_season_id]=A505))))</f>
        <v>#VALUE!</v>
      </c>
    </row>
    <row r="506" spans="2:2" x14ac:dyDescent="0.25">
      <c r="B506" t="e" cm="1" vm="1">
        <f t="array" ref="B506">TRANSPOSE(_xlfn._xlws.SORT(_xlfn.UNIQUE(_xlfn._xlws.FILTER(plotSetup[plot_id], plotSetup[experiment_id]&amp;"_"&amp;plotSetup[crop_season_id]=A506))))</f>
        <v>#VALUE!</v>
      </c>
    </row>
    <row r="507" spans="2:2" x14ac:dyDescent="0.25">
      <c r="B507" t="e" cm="1" vm="1">
        <f t="array" ref="B507">TRANSPOSE(_xlfn._xlws.SORT(_xlfn.UNIQUE(_xlfn._xlws.FILTER(plotSetup[plot_id], plotSetup[experiment_id]&amp;"_"&amp;plotSetup[crop_season_id]=A507))))</f>
        <v>#VALUE!</v>
      </c>
    </row>
    <row r="508" spans="2:2" x14ac:dyDescent="0.25">
      <c r="B508" t="e" cm="1" vm="1">
        <f t="array" ref="B508">TRANSPOSE(_xlfn._xlws.SORT(_xlfn.UNIQUE(_xlfn._xlws.FILTER(plotSetup[plot_id], plotSetup[experiment_id]&amp;"_"&amp;plotSetup[crop_season_id]=A508))))</f>
        <v>#VALUE!</v>
      </c>
    </row>
    <row r="509" spans="2:2" x14ac:dyDescent="0.25">
      <c r="B509" t="e" cm="1" vm="1">
        <f t="array" ref="B509">TRANSPOSE(_xlfn._xlws.SORT(_xlfn.UNIQUE(_xlfn._xlws.FILTER(plotSetup[plot_id], plotSetup[experiment_id]&amp;"_"&amp;plotSetup[crop_season_id]=A509))))</f>
        <v>#VALUE!</v>
      </c>
    </row>
    <row r="510" spans="2:2" x14ac:dyDescent="0.25">
      <c r="B510" t="e" cm="1" vm="1">
        <f t="array" ref="B510">TRANSPOSE(_xlfn._xlws.SORT(_xlfn.UNIQUE(_xlfn._xlws.FILTER(plotSetup[plot_id], plotSetup[experiment_id]&amp;"_"&amp;plotSetup[crop_season_id]=A510))))</f>
        <v>#VALUE!</v>
      </c>
    </row>
    <row r="511" spans="2:2" x14ac:dyDescent="0.25">
      <c r="B511" t="e" cm="1" vm="1">
        <f t="array" ref="B511">TRANSPOSE(_xlfn._xlws.SORT(_xlfn.UNIQUE(_xlfn._xlws.FILTER(plotSetup[plot_id], plotSetup[experiment_id]&amp;"_"&amp;plotSetup[crop_season_id]=A511))))</f>
        <v>#VALUE!</v>
      </c>
    </row>
    <row r="512" spans="2:2" x14ac:dyDescent="0.25">
      <c r="B512" t="e" cm="1" vm="1">
        <f t="array" ref="B512">TRANSPOSE(_xlfn._xlws.SORT(_xlfn.UNIQUE(_xlfn._xlws.FILTER(plotSetup[plot_id], plotSetup[experiment_id]&amp;"_"&amp;plotSetup[crop_season_id]=A512))))</f>
        <v>#VALUE!</v>
      </c>
    </row>
    <row r="513" spans="2:2" x14ac:dyDescent="0.25">
      <c r="B513" t="e" cm="1" vm="1">
        <f t="array" ref="B513">TRANSPOSE(_xlfn._xlws.SORT(_xlfn.UNIQUE(_xlfn._xlws.FILTER(plotSetup[plot_id], plotSetup[experiment_id]&amp;"_"&amp;plotSetup[crop_season_id]=A513))))</f>
        <v>#VALUE!</v>
      </c>
    </row>
    <row r="514" spans="2:2" x14ac:dyDescent="0.25">
      <c r="B514" t="e" cm="1" vm="1">
        <f t="array" ref="B514">TRANSPOSE(_xlfn._xlws.SORT(_xlfn.UNIQUE(_xlfn._xlws.FILTER(plotSetup[plot_id], plotSetup[experiment_id]&amp;"_"&amp;plotSetup[crop_season_id]=A514))))</f>
        <v>#VALUE!</v>
      </c>
    </row>
    <row r="515" spans="2:2" x14ac:dyDescent="0.25">
      <c r="B515" t="e" cm="1" vm="1">
        <f t="array" ref="B515">TRANSPOSE(_xlfn._xlws.SORT(_xlfn.UNIQUE(_xlfn._xlws.FILTER(plotSetup[plot_id], plotSetup[experiment_id]&amp;"_"&amp;plotSetup[crop_season_id]=A515))))</f>
        <v>#VALUE!</v>
      </c>
    </row>
    <row r="516" spans="2:2" x14ac:dyDescent="0.25">
      <c r="B516" t="e" cm="1" vm="1">
        <f t="array" ref="B516">TRANSPOSE(_xlfn._xlws.SORT(_xlfn.UNIQUE(_xlfn._xlws.FILTER(plotSetup[plot_id], plotSetup[experiment_id]&amp;"_"&amp;plotSetup[crop_season_id]=A516))))</f>
        <v>#VALUE!</v>
      </c>
    </row>
    <row r="517" spans="2:2" x14ac:dyDescent="0.25">
      <c r="B517" t="e" cm="1" vm="1">
        <f t="array" ref="B517">TRANSPOSE(_xlfn._xlws.SORT(_xlfn.UNIQUE(_xlfn._xlws.FILTER(plotSetup[plot_id], plotSetup[experiment_id]&amp;"_"&amp;plotSetup[crop_season_id]=A517))))</f>
        <v>#VALUE!</v>
      </c>
    </row>
    <row r="518" spans="2:2" x14ac:dyDescent="0.25">
      <c r="B518" t="e" cm="1" vm="1">
        <f t="array" ref="B518">TRANSPOSE(_xlfn._xlws.SORT(_xlfn.UNIQUE(_xlfn._xlws.FILTER(plotSetup[plot_id], plotSetup[experiment_id]&amp;"_"&amp;plotSetup[crop_season_id]=A518))))</f>
        <v>#VALUE!</v>
      </c>
    </row>
    <row r="519" spans="2:2" x14ac:dyDescent="0.25">
      <c r="B519" t="e" cm="1" vm="1">
        <f t="array" ref="B519">TRANSPOSE(_xlfn._xlws.SORT(_xlfn.UNIQUE(_xlfn._xlws.FILTER(plotSetup[plot_id], plotSetup[experiment_id]&amp;"_"&amp;plotSetup[crop_season_id]=A519))))</f>
        <v>#VALUE!</v>
      </c>
    </row>
    <row r="520" spans="2:2" x14ac:dyDescent="0.25">
      <c r="B520" t="e" cm="1" vm="1">
        <f t="array" ref="B520">TRANSPOSE(_xlfn._xlws.SORT(_xlfn.UNIQUE(_xlfn._xlws.FILTER(plotSetup[plot_id], plotSetup[experiment_id]&amp;"_"&amp;plotSetup[crop_season_id]=A520))))</f>
        <v>#VALUE!</v>
      </c>
    </row>
    <row r="521" spans="2:2" x14ac:dyDescent="0.25">
      <c r="B521" t="e" cm="1" vm="1">
        <f t="array" ref="B521">TRANSPOSE(_xlfn._xlws.SORT(_xlfn.UNIQUE(_xlfn._xlws.FILTER(plotSetup[plot_id], plotSetup[experiment_id]&amp;"_"&amp;plotSetup[crop_season_id]=A521))))</f>
        <v>#VALUE!</v>
      </c>
    </row>
    <row r="522" spans="2:2" x14ac:dyDescent="0.25">
      <c r="B522" t="e" cm="1" vm="1">
        <f t="array" ref="B522">TRANSPOSE(_xlfn._xlws.SORT(_xlfn.UNIQUE(_xlfn._xlws.FILTER(plotSetup[plot_id], plotSetup[experiment_id]&amp;"_"&amp;plotSetup[crop_season_id]=A522))))</f>
        <v>#VALUE!</v>
      </c>
    </row>
    <row r="523" spans="2:2" x14ac:dyDescent="0.25">
      <c r="B523" t="e" cm="1" vm="1">
        <f t="array" ref="B523">TRANSPOSE(_xlfn._xlws.SORT(_xlfn.UNIQUE(_xlfn._xlws.FILTER(plotSetup[plot_id], plotSetup[experiment_id]&amp;"_"&amp;plotSetup[crop_season_id]=A523))))</f>
        <v>#VALUE!</v>
      </c>
    </row>
    <row r="524" spans="2:2" x14ac:dyDescent="0.25">
      <c r="B524" t="e" cm="1" vm="1">
        <f t="array" ref="B524">TRANSPOSE(_xlfn._xlws.SORT(_xlfn.UNIQUE(_xlfn._xlws.FILTER(plotSetup[plot_id], plotSetup[experiment_id]&amp;"_"&amp;plotSetup[crop_season_id]=A524))))</f>
        <v>#VALUE!</v>
      </c>
    </row>
    <row r="525" spans="2:2" x14ac:dyDescent="0.25">
      <c r="B525" t="e" cm="1" vm="1">
        <f t="array" ref="B525">TRANSPOSE(_xlfn._xlws.SORT(_xlfn.UNIQUE(_xlfn._xlws.FILTER(plotSetup[plot_id], plotSetup[experiment_id]&amp;"_"&amp;plotSetup[crop_season_id]=A525))))</f>
        <v>#VALUE!</v>
      </c>
    </row>
    <row r="526" spans="2:2" x14ac:dyDescent="0.25">
      <c r="B526" t="e" cm="1" vm="1">
        <f t="array" ref="B526">TRANSPOSE(_xlfn._xlws.SORT(_xlfn.UNIQUE(_xlfn._xlws.FILTER(plotSetup[plot_id], plotSetup[experiment_id]&amp;"_"&amp;plotSetup[crop_season_id]=A526))))</f>
        <v>#VALUE!</v>
      </c>
    </row>
    <row r="527" spans="2:2" x14ac:dyDescent="0.25">
      <c r="B527" t="e" cm="1" vm="1">
        <f t="array" ref="B527">TRANSPOSE(_xlfn._xlws.SORT(_xlfn.UNIQUE(_xlfn._xlws.FILTER(plotSetup[plot_id], plotSetup[experiment_id]&amp;"_"&amp;plotSetup[crop_season_id]=A527))))</f>
        <v>#VALUE!</v>
      </c>
    </row>
    <row r="528" spans="2:2" x14ac:dyDescent="0.25">
      <c r="B528" t="e" cm="1" vm="1">
        <f t="array" ref="B528">TRANSPOSE(_xlfn._xlws.SORT(_xlfn.UNIQUE(_xlfn._xlws.FILTER(plotSetup[plot_id], plotSetup[experiment_id]&amp;"_"&amp;plotSetup[crop_season_id]=A528))))</f>
        <v>#VALUE!</v>
      </c>
    </row>
    <row r="529" spans="2:2" x14ac:dyDescent="0.25">
      <c r="B529" t="e" cm="1" vm="1">
        <f t="array" ref="B529">TRANSPOSE(_xlfn._xlws.SORT(_xlfn.UNIQUE(_xlfn._xlws.FILTER(plotSetup[plot_id], plotSetup[experiment_id]&amp;"_"&amp;plotSetup[crop_season_id]=A529))))</f>
        <v>#VALUE!</v>
      </c>
    </row>
    <row r="530" spans="2:2" x14ac:dyDescent="0.25">
      <c r="B530" t="e" cm="1" vm="1">
        <f t="array" ref="B530">TRANSPOSE(_xlfn._xlws.SORT(_xlfn.UNIQUE(_xlfn._xlws.FILTER(plotSetup[plot_id], plotSetup[experiment_id]&amp;"_"&amp;plotSetup[crop_season_id]=A530))))</f>
        <v>#VALUE!</v>
      </c>
    </row>
    <row r="531" spans="2:2" x14ac:dyDescent="0.25">
      <c r="B531" t="e" cm="1" vm="1">
        <f t="array" ref="B531">TRANSPOSE(_xlfn._xlws.SORT(_xlfn.UNIQUE(_xlfn._xlws.FILTER(plotSetup[plot_id], plotSetup[experiment_id]&amp;"_"&amp;plotSetup[crop_season_id]=A531))))</f>
        <v>#VALUE!</v>
      </c>
    </row>
    <row r="532" spans="2:2" x14ac:dyDescent="0.25">
      <c r="B532" t="e" cm="1" vm="1">
        <f t="array" ref="B532">TRANSPOSE(_xlfn._xlws.SORT(_xlfn.UNIQUE(_xlfn._xlws.FILTER(plotSetup[plot_id], plotSetup[experiment_id]&amp;"_"&amp;plotSetup[crop_season_id]=A532))))</f>
        <v>#VALUE!</v>
      </c>
    </row>
    <row r="533" spans="2:2" x14ac:dyDescent="0.25">
      <c r="B533" t="e" cm="1" vm="1">
        <f t="array" ref="B533">TRANSPOSE(_xlfn._xlws.SORT(_xlfn.UNIQUE(_xlfn._xlws.FILTER(plotSetup[plot_id], plotSetup[experiment_id]&amp;"_"&amp;plotSetup[crop_season_id]=A533))))</f>
        <v>#VALUE!</v>
      </c>
    </row>
    <row r="534" spans="2:2" x14ac:dyDescent="0.25">
      <c r="B534" t="e" cm="1" vm="1">
        <f t="array" ref="B534">TRANSPOSE(_xlfn._xlws.SORT(_xlfn.UNIQUE(_xlfn._xlws.FILTER(plotSetup[plot_id], plotSetup[experiment_id]&amp;"_"&amp;plotSetup[crop_season_id]=A534))))</f>
        <v>#VALUE!</v>
      </c>
    </row>
    <row r="535" spans="2:2" x14ac:dyDescent="0.25">
      <c r="B535" t="e" cm="1" vm="1">
        <f t="array" ref="B535">TRANSPOSE(_xlfn._xlws.SORT(_xlfn.UNIQUE(_xlfn._xlws.FILTER(plotSetup[plot_id], plotSetup[experiment_id]&amp;"_"&amp;plotSetup[crop_season_id]=A535))))</f>
        <v>#VALUE!</v>
      </c>
    </row>
    <row r="536" spans="2:2" x14ac:dyDescent="0.25">
      <c r="B536" t="e" cm="1" vm="1">
        <f t="array" ref="B536">TRANSPOSE(_xlfn._xlws.SORT(_xlfn.UNIQUE(_xlfn._xlws.FILTER(plotSetup[plot_id], plotSetup[experiment_id]&amp;"_"&amp;plotSetup[crop_season_id]=A536))))</f>
        <v>#VALUE!</v>
      </c>
    </row>
    <row r="537" spans="2:2" x14ac:dyDescent="0.25">
      <c r="B537" t="e" cm="1" vm="1">
        <f t="array" ref="B537">TRANSPOSE(_xlfn._xlws.SORT(_xlfn.UNIQUE(_xlfn._xlws.FILTER(plotSetup[plot_id], plotSetup[experiment_id]&amp;"_"&amp;plotSetup[crop_season_id]=A537))))</f>
        <v>#VALUE!</v>
      </c>
    </row>
    <row r="538" spans="2:2" x14ac:dyDescent="0.25">
      <c r="B538" t="e" cm="1" vm="1">
        <f t="array" ref="B538">TRANSPOSE(_xlfn._xlws.SORT(_xlfn.UNIQUE(_xlfn._xlws.FILTER(plotSetup[plot_id], plotSetup[experiment_id]&amp;"_"&amp;plotSetup[crop_season_id]=A538))))</f>
        <v>#VALUE!</v>
      </c>
    </row>
    <row r="539" spans="2:2" x14ac:dyDescent="0.25">
      <c r="B539" t="e" cm="1" vm="1">
        <f t="array" ref="B539">TRANSPOSE(_xlfn._xlws.SORT(_xlfn.UNIQUE(_xlfn._xlws.FILTER(plotSetup[plot_id], plotSetup[experiment_id]&amp;"_"&amp;plotSetup[crop_season_id]=A539))))</f>
        <v>#VALUE!</v>
      </c>
    </row>
    <row r="540" spans="2:2" x14ac:dyDescent="0.25">
      <c r="B540" t="e" cm="1" vm="1">
        <f t="array" ref="B540">TRANSPOSE(_xlfn._xlws.SORT(_xlfn.UNIQUE(_xlfn._xlws.FILTER(plotSetup[plot_id], plotSetup[experiment_id]&amp;"_"&amp;plotSetup[crop_season_id]=A540))))</f>
        <v>#VALUE!</v>
      </c>
    </row>
    <row r="541" spans="2:2" x14ac:dyDescent="0.25">
      <c r="B541" t="e" cm="1" vm="1">
        <f t="array" ref="B541">TRANSPOSE(_xlfn._xlws.SORT(_xlfn.UNIQUE(_xlfn._xlws.FILTER(plotSetup[plot_id], plotSetup[experiment_id]&amp;"_"&amp;plotSetup[crop_season_id]=A541))))</f>
        <v>#VALUE!</v>
      </c>
    </row>
    <row r="542" spans="2:2" x14ac:dyDescent="0.25">
      <c r="B542" t="e" cm="1" vm="1">
        <f t="array" ref="B542">TRANSPOSE(_xlfn._xlws.SORT(_xlfn.UNIQUE(_xlfn._xlws.FILTER(plotSetup[plot_id], plotSetup[experiment_id]&amp;"_"&amp;plotSetup[crop_season_id]=A542))))</f>
        <v>#VALUE!</v>
      </c>
    </row>
    <row r="543" spans="2:2" x14ac:dyDescent="0.25">
      <c r="B543" t="e" cm="1" vm="1">
        <f t="array" ref="B543">TRANSPOSE(_xlfn._xlws.SORT(_xlfn.UNIQUE(_xlfn._xlws.FILTER(plotSetup[plot_id], plotSetup[experiment_id]&amp;"_"&amp;plotSetup[crop_season_id]=A543))))</f>
        <v>#VALUE!</v>
      </c>
    </row>
    <row r="544" spans="2:2" x14ac:dyDescent="0.25">
      <c r="B544" t="e" cm="1" vm="1">
        <f t="array" ref="B544">TRANSPOSE(_xlfn._xlws.SORT(_xlfn.UNIQUE(_xlfn._xlws.FILTER(plotSetup[plot_id], plotSetup[experiment_id]&amp;"_"&amp;plotSetup[crop_season_id]=A544))))</f>
        <v>#VALUE!</v>
      </c>
    </row>
    <row r="545" spans="2:2" x14ac:dyDescent="0.25">
      <c r="B545" t="e" cm="1" vm="1">
        <f t="array" ref="B545">TRANSPOSE(_xlfn._xlws.SORT(_xlfn.UNIQUE(_xlfn._xlws.FILTER(plotSetup[plot_id], plotSetup[experiment_id]&amp;"_"&amp;plotSetup[crop_season_id]=A545))))</f>
        <v>#VALUE!</v>
      </c>
    </row>
    <row r="546" spans="2:2" x14ac:dyDescent="0.25">
      <c r="B546" t="e" cm="1" vm="1">
        <f t="array" ref="B546">TRANSPOSE(_xlfn._xlws.SORT(_xlfn.UNIQUE(_xlfn._xlws.FILTER(plotSetup[plot_id], plotSetup[experiment_id]&amp;"_"&amp;plotSetup[crop_season_id]=A546))))</f>
        <v>#VALUE!</v>
      </c>
    </row>
    <row r="547" spans="2:2" x14ac:dyDescent="0.25">
      <c r="B547" t="e" cm="1" vm="1">
        <f t="array" ref="B547">TRANSPOSE(_xlfn._xlws.SORT(_xlfn.UNIQUE(_xlfn._xlws.FILTER(plotSetup[plot_id], plotSetup[experiment_id]&amp;"_"&amp;plotSetup[crop_season_id]=A547))))</f>
        <v>#VALUE!</v>
      </c>
    </row>
    <row r="548" spans="2:2" x14ac:dyDescent="0.25">
      <c r="B548" t="e" cm="1" vm="1">
        <f t="array" ref="B548">TRANSPOSE(_xlfn._xlws.SORT(_xlfn.UNIQUE(_xlfn._xlws.FILTER(plotSetup[plot_id], plotSetup[experiment_id]&amp;"_"&amp;plotSetup[crop_season_id]=A548))))</f>
        <v>#VALUE!</v>
      </c>
    </row>
    <row r="549" spans="2:2" x14ac:dyDescent="0.25">
      <c r="B549" t="e" cm="1" vm="1">
        <f t="array" ref="B549">TRANSPOSE(_xlfn._xlws.SORT(_xlfn.UNIQUE(_xlfn._xlws.FILTER(plotSetup[plot_id], plotSetup[experiment_id]&amp;"_"&amp;plotSetup[crop_season_id]=A549))))</f>
        <v>#VALUE!</v>
      </c>
    </row>
    <row r="550" spans="2:2" x14ac:dyDescent="0.25">
      <c r="B550" t="e" cm="1" vm="1">
        <f t="array" ref="B550">TRANSPOSE(_xlfn._xlws.SORT(_xlfn.UNIQUE(_xlfn._xlws.FILTER(plotSetup[plot_id], plotSetup[experiment_id]&amp;"_"&amp;plotSetup[crop_season_id]=A550))))</f>
        <v>#VALUE!</v>
      </c>
    </row>
    <row r="551" spans="2:2" x14ac:dyDescent="0.25">
      <c r="B551" t="e" cm="1" vm="1">
        <f t="array" ref="B551">TRANSPOSE(_xlfn._xlws.SORT(_xlfn.UNIQUE(_xlfn._xlws.FILTER(plotSetup[plot_id], plotSetup[experiment_id]&amp;"_"&amp;plotSetup[crop_season_id]=A551))))</f>
        <v>#VALUE!</v>
      </c>
    </row>
    <row r="552" spans="2:2" x14ac:dyDescent="0.25">
      <c r="B552" t="e" cm="1" vm="1">
        <f t="array" ref="B552">TRANSPOSE(_xlfn._xlws.SORT(_xlfn.UNIQUE(_xlfn._xlws.FILTER(plotSetup[plot_id], plotSetup[experiment_id]&amp;"_"&amp;plotSetup[crop_season_id]=A552))))</f>
        <v>#VALUE!</v>
      </c>
    </row>
    <row r="553" spans="2:2" x14ac:dyDescent="0.25">
      <c r="B553" t="e" cm="1" vm="1">
        <f t="array" ref="B553">TRANSPOSE(_xlfn._xlws.SORT(_xlfn.UNIQUE(_xlfn._xlws.FILTER(plotSetup[plot_id], plotSetup[experiment_id]&amp;"_"&amp;plotSetup[crop_season_id]=A553))))</f>
        <v>#VALUE!</v>
      </c>
    </row>
    <row r="554" spans="2:2" x14ac:dyDescent="0.25">
      <c r="B554" t="e" cm="1" vm="1">
        <f t="array" ref="B554">TRANSPOSE(_xlfn._xlws.SORT(_xlfn.UNIQUE(_xlfn._xlws.FILTER(plotSetup[plot_id], plotSetup[experiment_id]&amp;"_"&amp;plotSetup[crop_season_id]=A554))))</f>
        <v>#VALUE!</v>
      </c>
    </row>
    <row r="555" spans="2:2" x14ac:dyDescent="0.25">
      <c r="B555" t="e" cm="1" vm="1">
        <f t="array" ref="B555">TRANSPOSE(_xlfn._xlws.SORT(_xlfn.UNIQUE(_xlfn._xlws.FILTER(plotSetup[plot_id], plotSetup[experiment_id]&amp;"_"&amp;plotSetup[crop_season_id]=A555))))</f>
        <v>#VALUE!</v>
      </c>
    </row>
    <row r="556" spans="2:2" x14ac:dyDescent="0.25">
      <c r="B556" t="e" cm="1" vm="1">
        <f t="array" ref="B556">TRANSPOSE(_xlfn._xlws.SORT(_xlfn.UNIQUE(_xlfn._xlws.FILTER(plotSetup[plot_id], plotSetup[experiment_id]&amp;"_"&amp;plotSetup[crop_season_id]=A556))))</f>
        <v>#VALUE!</v>
      </c>
    </row>
    <row r="557" spans="2:2" x14ac:dyDescent="0.25">
      <c r="B557" t="e" cm="1" vm="1">
        <f t="array" ref="B557">TRANSPOSE(_xlfn._xlws.SORT(_xlfn.UNIQUE(_xlfn._xlws.FILTER(plotSetup[plot_id], plotSetup[experiment_id]&amp;"_"&amp;plotSetup[crop_season_id]=A557))))</f>
        <v>#VALUE!</v>
      </c>
    </row>
    <row r="558" spans="2:2" x14ac:dyDescent="0.25">
      <c r="B558" t="e" cm="1" vm="1">
        <f t="array" ref="B558">TRANSPOSE(_xlfn._xlws.SORT(_xlfn.UNIQUE(_xlfn._xlws.FILTER(plotSetup[plot_id], plotSetup[experiment_id]&amp;"_"&amp;plotSetup[crop_season_id]=A558))))</f>
        <v>#VALUE!</v>
      </c>
    </row>
    <row r="559" spans="2:2" x14ac:dyDescent="0.25">
      <c r="B559" t="e" cm="1" vm="1">
        <f t="array" ref="B559">TRANSPOSE(_xlfn._xlws.SORT(_xlfn.UNIQUE(_xlfn._xlws.FILTER(plotSetup[plot_id], plotSetup[experiment_id]&amp;"_"&amp;plotSetup[crop_season_id]=A559))))</f>
        <v>#VALUE!</v>
      </c>
    </row>
    <row r="560" spans="2:2" x14ac:dyDescent="0.25">
      <c r="B560" t="e" cm="1" vm="1">
        <f t="array" ref="B560">TRANSPOSE(_xlfn._xlws.SORT(_xlfn.UNIQUE(_xlfn._xlws.FILTER(plotSetup[plot_id], plotSetup[experiment_id]&amp;"_"&amp;plotSetup[crop_season_id]=A560))))</f>
        <v>#VALUE!</v>
      </c>
    </row>
    <row r="561" spans="2:2" x14ac:dyDescent="0.25">
      <c r="B561" t="e" cm="1" vm="1">
        <f t="array" ref="B561">TRANSPOSE(_xlfn._xlws.SORT(_xlfn.UNIQUE(_xlfn._xlws.FILTER(plotSetup[plot_id], plotSetup[experiment_id]&amp;"_"&amp;plotSetup[crop_season_id]=A561))))</f>
        <v>#VALUE!</v>
      </c>
    </row>
    <row r="562" spans="2:2" x14ac:dyDescent="0.25">
      <c r="B562" t="e" cm="1" vm="1">
        <f t="array" ref="B562">TRANSPOSE(_xlfn._xlws.SORT(_xlfn.UNIQUE(_xlfn._xlws.FILTER(plotSetup[plot_id], plotSetup[experiment_id]&amp;"_"&amp;plotSetup[crop_season_id]=A562))))</f>
        <v>#VALUE!</v>
      </c>
    </row>
    <row r="563" spans="2:2" x14ac:dyDescent="0.25">
      <c r="B563" t="e" cm="1" vm="1">
        <f t="array" ref="B563">TRANSPOSE(_xlfn._xlws.SORT(_xlfn.UNIQUE(_xlfn._xlws.FILTER(plotSetup[plot_id], plotSetup[experiment_id]&amp;"_"&amp;plotSetup[crop_season_id]=A563))))</f>
        <v>#VALUE!</v>
      </c>
    </row>
    <row r="564" spans="2:2" x14ac:dyDescent="0.25">
      <c r="B564" t="e" cm="1" vm="1">
        <f t="array" ref="B564">TRANSPOSE(_xlfn._xlws.SORT(_xlfn.UNIQUE(_xlfn._xlws.FILTER(plotSetup[plot_id], plotSetup[experiment_id]&amp;"_"&amp;plotSetup[crop_season_id]=A564))))</f>
        <v>#VALUE!</v>
      </c>
    </row>
    <row r="565" spans="2:2" x14ac:dyDescent="0.25">
      <c r="B565" t="e" cm="1" vm="1">
        <f t="array" ref="B565">TRANSPOSE(_xlfn._xlws.SORT(_xlfn.UNIQUE(_xlfn._xlws.FILTER(plotSetup[plot_id], plotSetup[experiment_id]&amp;"_"&amp;plotSetup[crop_season_id]=A565))))</f>
        <v>#VALUE!</v>
      </c>
    </row>
    <row r="566" spans="2:2" x14ac:dyDescent="0.25">
      <c r="B566" t="e" cm="1" vm="1">
        <f t="array" ref="B566">TRANSPOSE(_xlfn._xlws.SORT(_xlfn.UNIQUE(_xlfn._xlws.FILTER(plotSetup[plot_id], plotSetup[experiment_id]&amp;"_"&amp;plotSetup[crop_season_id]=A566))))</f>
        <v>#VALUE!</v>
      </c>
    </row>
    <row r="567" spans="2:2" x14ac:dyDescent="0.25">
      <c r="B567" t="e" cm="1" vm="1">
        <f t="array" ref="B567">TRANSPOSE(_xlfn._xlws.SORT(_xlfn.UNIQUE(_xlfn._xlws.FILTER(plotSetup[plot_id], plotSetup[experiment_id]&amp;"_"&amp;plotSetup[crop_season_id]=A567))))</f>
        <v>#VALUE!</v>
      </c>
    </row>
    <row r="568" spans="2:2" x14ac:dyDescent="0.25">
      <c r="B568" t="e" cm="1" vm="1">
        <f t="array" ref="B568">TRANSPOSE(_xlfn._xlws.SORT(_xlfn.UNIQUE(_xlfn._xlws.FILTER(plotSetup[plot_id], plotSetup[experiment_id]&amp;"_"&amp;plotSetup[crop_season_id]=A568))))</f>
        <v>#VALUE!</v>
      </c>
    </row>
    <row r="569" spans="2:2" x14ac:dyDescent="0.25">
      <c r="B569" t="e" cm="1" vm="1">
        <f t="array" ref="B569">TRANSPOSE(_xlfn._xlws.SORT(_xlfn.UNIQUE(_xlfn._xlws.FILTER(plotSetup[plot_id], plotSetup[experiment_id]&amp;"_"&amp;plotSetup[crop_season_id]=A569))))</f>
        <v>#VALUE!</v>
      </c>
    </row>
    <row r="570" spans="2:2" x14ac:dyDescent="0.25">
      <c r="B570" t="e" cm="1" vm="1">
        <f t="array" ref="B570">TRANSPOSE(_xlfn._xlws.SORT(_xlfn.UNIQUE(_xlfn._xlws.FILTER(plotSetup[plot_id], plotSetup[experiment_id]&amp;"_"&amp;plotSetup[crop_season_id]=A570))))</f>
        <v>#VALUE!</v>
      </c>
    </row>
    <row r="571" spans="2:2" x14ac:dyDescent="0.25">
      <c r="B571" t="e" cm="1" vm="1">
        <f t="array" ref="B571">TRANSPOSE(_xlfn._xlws.SORT(_xlfn.UNIQUE(_xlfn._xlws.FILTER(plotSetup[plot_id], plotSetup[experiment_id]&amp;"_"&amp;plotSetup[crop_season_id]=A571))))</f>
        <v>#VALUE!</v>
      </c>
    </row>
    <row r="572" spans="2:2" x14ac:dyDescent="0.25">
      <c r="B572" t="e" cm="1" vm="1">
        <f t="array" ref="B572">TRANSPOSE(_xlfn._xlws.SORT(_xlfn.UNIQUE(_xlfn._xlws.FILTER(plotSetup[plot_id], plotSetup[experiment_id]&amp;"_"&amp;plotSetup[crop_season_id]=A572))))</f>
        <v>#VALUE!</v>
      </c>
    </row>
    <row r="573" spans="2:2" x14ac:dyDescent="0.25">
      <c r="B573" t="e" cm="1" vm="1">
        <f t="array" ref="B573">TRANSPOSE(_xlfn._xlws.SORT(_xlfn.UNIQUE(_xlfn._xlws.FILTER(plotSetup[plot_id], plotSetup[experiment_id]&amp;"_"&amp;plotSetup[crop_season_id]=A573))))</f>
        <v>#VALUE!</v>
      </c>
    </row>
    <row r="574" spans="2:2" x14ac:dyDescent="0.25">
      <c r="B574" t="e" cm="1" vm="1">
        <f t="array" ref="B574">TRANSPOSE(_xlfn._xlws.SORT(_xlfn.UNIQUE(_xlfn._xlws.FILTER(plotSetup[plot_id], plotSetup[experiment_id]&amp;"_"&amp;plotSetup[crop_season_id]=A574))))</f>
        <v>#VALUE!</v>
      </c>
    </row>
    <row r="575" spans="2:2" x14ac:dyDescent="0.25">
      <c r="B575" t="e" cm="1" vm="1">
        <f t="array" ref="B575">TRANSPOSE(_xlfn._xlws.SORT(_xlfn.UNIQUE(_xlfn._xlws.FILTER(plotSetup[plot_id], plotSetup[experiment_id]&amp;"_"&amp;plotSetup[crop_season_id]=A575))))</f>
        <v>#VALUE!</v>
      </c>
    </row>
    <row r="576" spans="2:2" x14ac:dyDescent="0.25">
      <c r="B576" t="e" cm="1" vm="1">
        <f t="array" ref="B576">TRANSPOSE(_xlfn._xlws.SORT(_xlfn.UNIQUE(_xlfn._xlws.FILTER(plotSetup[plot_id], plotSetup[experiment_id]&amp;"_"&amp;plotSetup[crop_season_id]=A576))))</f>
        <v>#VALUE!</v>
      </c>
    </row>
    <row r="577" spans="2:2" x14ac:dyDescent="0.25">
      <c r="B577" t="e" cm="1" vm="1">
        <f t="array" ref="B577">TRANSPOSE(_xlfn._xlws.SORT(_xlfn.UNIQUE(_xlfn._xlws.FILTER(plotSetup[plot_id], plotSetup[experiment_id]&amp;"_"&amp;plotSetup[crop_season_id]=A577))))</f>
        <v>#VALUE!</v>
      </c>
    </row>
    <row r="578" spans="2:2" x14ac:dyDescent="0.25">
      <c r="B578" t="e" cm="1" vm="1">
        <f t="array" ref="B578">TRANSPOSE(_xlfn._xlws.SORT(_xlfn.UNIQUE(_xlfn._xlws.FILTER(plotSetup[plot_id], plotSetup[experiment_id]&amp;"_"&amp;plotSetup[crop_season_id]=A578))))</f>
        <v>#VALUE!</v>
      </c>
    </row>
    <row r="579" spans="2:2" x14ac:dyDescent="0.25">
      <c r="B579" t="e" cm="1" vm="1">
        <f t="array" ref="B579">TRANSPOSE(_xlfn._xlws.SORT(_xlfn.UNIQUE(_xlfn._xlws.FILTER(plotSetup[plot_id], plotSetup[experiment_id]&amp;"_"&amp;plotSetup[crop_season_id]=A579))))</f>
        <v>#VALUE!</v>
      </c>
    </row>
    <row r="580" spans="2:2" x14ac:dyDescent="0.25">
      <c r="B580" t="e" cm="1" vm="1">
        <f t="array" ref="B580">TRANSPOSE(_xlfn._xlws.SORT(_xlfn.UNIQUE(_xlfn._xlws.FILTER(plotSetup[plot_id], plotSetup[experiment_id]&amp;"_"&amp;plotSetup[crop_season_id]=A580))))</f>
        <v>#VALUE!</v>
      </c>
    </row>
    <row r="581" spans="2:2" x14ac:dyDescent="0.25">
      <c r="B581" t="e" cm="1" vm="1">
        <f t="array" ref="B581">TRANSPOSE(_xlfn._xlws.SORT(_xlfn.UNIQUE(_xlfn._xlws.FILTER(plotSetup[plot_id], plotSetup[experiment_id]&amp;"_"&amp;plotSetup[crop_season_id]=A581))))</f>
        <v>#VALUE!</v>
      </c>
    </row>
    <row r="582" spans="2:2" x14ac:dyDescent="0.25">
      <c r="B582" t="e" cm="1" vm="1">
        <f t="array" ref="B582">TRANSPOSE(_xlfn._xlws.SORT(_xlfn.UNIQUE(_xlfn._xlws.FILTER(plotSetup[plot_id], plotSetup[experiment_id]&amp;"_"&amp;plotSetup[crop_season_id]=A582))))</f>
        <v>#VALUE!</v>
      </c>
    </row>
    <row r="583" spans="2:2" x14ac:dyDescent="0.25">
      <c r="B583" t="e" cm="1" vm="1">
        <f t="array" ref="B583">TRANSPOSE(_xlfn._xlws.SORT(_xlfn.UNIQUE(_xlfn._xlws.FILTER(plotSetup[plot_id], plotSetup[experiment_id]&amp;"_"&amp;plotSetup[crop_season_id]=A583))))</f>
        <v>#VALUE!</v>
      </c>
    </row>
    <row r="584" spans="2:2" x14ac:dyDescent="0.25">
      <c r="B584" t="e" cm="1" vm="1">
        <f t="array" ref="B584">TRANSPOSE(_xlfn._xlws.SORT(_xlfn.UNIQUE(_xlfn._xlws.FILTER(plotSetup[plot_id], plotSetup[experiment_id]&amp;"_"&amp;plotSetup[crop_season_id]=A584))))</f>
        <v>#VALUE!</v>
      </c>
    </row>
    <row r="585" spans="2:2" x14ac:dyDescent="0.25">
      <c r="B585" t="e" cm="1" vm="1">
        <f t="array" ref="B585">TRANSPOSE(_xlfn._xlws.SORT(_xlfn.UNIQUE(_xlfn._xlws.FILTER(plotSetup[plot_id], plotSetup[experiment_id]&amp;"_"&amp;plotSetup[crop_season_id]=A585))))</f>
        <v>#VALUE!</v>
      </c>
    </row>
    <row r="586" spans="2:2" x14ac:dyDescent="0.25">
      <c r="B586" t="e" cm="1" vm="1">
        <f t="array" ref="B586">TRANSPOSE(_xlfn._xlws.SORT(_xlfn.UNIQUE(_xlfn._xlws.FILTER(plotSetup[plot_id], plotSetup[experiment_id]&amp;"_"&amp;plotSetup[crop_season_id]=A586))))</f>
        <v>#VALUE!</v>
      </c>
    </row>
    <row r="587" spans="2:2" x14ac:dyDescent="0.25">
      <c r="B587" t="e" cm="1" vm="1">
        <f t="array" ref="B587">TRANSPOSE(_xlfn._xlws.SORT(_xlfn.UNIQUE(_xlfn._xlws.FILTER(plotSetup[plot_id], plotSetup[experiment_id]&amp;"_"&amp;plotSetup[crop_season_id]=A587))))</f>
        <v>#VALUE!</v>
      </c>
    </row>
    <row r="588" spans="2:2" x14ac:dyDescent="0.25">
      <c r="B588" t="e" cm="1" vm="1">
        <f t="array" ref="B588">TRANSPOSE(_xlfn._xlws.SORT(_xlfn.UNIQUE(_xlfn._xlws.FILTER(plotSetup[plot_id], plotSetup[experiment_id]&amp;"_"&amp;plotSetup[crop_season_id]=A588))))</f>
        <v>#VALUE!</v>
      </c>
    </row>
    <row r="589" spans="2:2" x14ac:dyDescent="0.25">
      <c r="B589" t="e" cm="1" vm="1">
        <f t="array" ref="B589">TRANSPOSE(_xlfn._xlws.SORT(_xlfn.UNIQUE(_xlfn._xlws.FILTER(plotSetup[plot_id], plotSetup[experiment_id]&amp;"_"&amp;plotSetup[crop_season_id]=A589))))</f>
        <v>#VALUE!</v>
      </c>
    </row>
    <row r="590" spans="2:2" x14ac:dyDescent="0.25">
      <c r="B590" t="e" cm="1" vm="1">
        <f t="array" ref="B590">TRANSPOSE(_xlfn._xlws.SORT(_xlfn.UNIQUE(_xlfn._xlws.FILTER(plotSetup[plot_id], plotSetup[experiment_id]&amp;"_"&amp;plotSetup[crop_season_id]=A590))))</f>
        <v>#VALUE!</v>
      </c>
    </row>
    <row r="591" spans="2:2" x14ac:dyDescent="0.25">
      <c r="B591" t="e" cm="1" vm="1">
        <f t="array" ref="B591">TRANSPOSE(_xlfn._xlws.SORT(_xlfn.UNIQUE(_xlfn._xlws.FILTER(plotSetup[plot_id], plotSetup[experiment_id]&amp;"_"&amp;plotSetup[crop_season_id]=A591))))</f>
        <v>#VALUE!</v>
      </c>
    </row>
    <row r="592" spans="2:2" x14ac:dyDescent="0.25">
      <c r="B592" t="e" cm="1" vm="1">
        <f t="array" ref="B592">TRANSPOSE(_xlfn._xlws.SORT(_xlfn.UNIQUE(_xlfn._xlws.FILTER(plotSetup[plot_id], plotSetup[experiment_id]&amp;"_"&amp;plotSetup[crop_season_id]=A592))))</f>
        <v>#VALUE!</v>
      </c>
    </row>
    <row r="593" spans="2:2" x14ac:dyDescent="0.25">
      <c r="B593" t="e" cm="1" vm="1">
        <f t="array" ref="B593">TRANSPOSE(_xlfn._xlws.SORT(_xlfn.UNIQUE(_xlfn._xlws.FILTER(plotSetup[plot_id], plotSetup[experiment_id]&amp;"_"&amp;plotSetup[crop_season_id]=A593))))</f>
        <v>#VALUE!</v>
      </c>
    </row>
    <row r="594" spans="2:2" x14ac:dyDescent="0.25">
      <c r="B594" t="e" cm="1" vm="1">
        <f t="array" ref="B594">TRANSPOSE(_xlfn._xlws.SORT(_xlfn.UNIQUE(_xlfn._xlws.FILTER(plotSetup[plot_id], plotSetup[experiment_id]&amp;"_"&amp;plotSetup[crop_season_id]=A594))))</f>
        <v>#VALUE!</v>
      </c>
    </row>
    <row r="595" spans="2:2" x14ac:dyDescent="0.25">
      <c r="B595" t="e" cm="1" vm="1">
        <f t="array" ref="B595">TRANSPOSE(_xlfn._xlws.SORT(_xlfn.UNIQUE(_xlfn._xlws.FILTER(plotSetup[plot_id], plotSetup[experiment_id]&amp;"_"&amp;plotSetup[crop_season_id]=A595))))</f>
        <v>#VALUE!</v>
      </c>
    </row>
    <row r="596" spans="2:2" x14ac:dyDescent="0.25">
      <c r="B596" t="e" cm="1" vm="1">
        <f t="array" ref="B596">TRANSPOSE(_xlfn._xlws.SORT(_xlfn.UNIQUE(_xlfn._xlws.FILTER(plotSetup[plot_id], plotSetup[experiment_id]&amp;"_"&amp;plotSetup[crop_season_id]=A596))))</f>
        <v>#VALUE!</v>
      </c>
    </row>
    <row r="597" spans="2:2" x14ac:dyDescent="0.25">
      <c r="B597" t="e" cm="1" vm="1">
        <f t="array" ref="B597">TRANSPOSE(_xlfn._xlws.SORT(_xlfn.UNIQUE(_xlfn._xlws.FILTER(plotSetup[plot_id], plotSetup[experiment_id]&amp;"_"&amp;plotSetup[crop_season_id]=A597))))</f>
        <v>#VALUE!</v>
      </c>
    </row>
    <row r="598" spans="2:2" x14ac:dyDescent="0.25">
      <c r="B598" t="e" cm="1" vm="1">
        <f t="array" ref="B598">TRANSPOSE(_xlfn._xlws.SORT(_xlfn.UNIQUE(_xlfn._xlws.FILTER(plotSetup[plot_id], plotSetup[experiment_id]&amp;"_"&amp;plotSetup[crop_season_id]=A598))))</f>
        <v>#VALUE!</v>
      </c>
    </row>
    <row r="599" spans="2:2" x14ac:dyDescent="0.25">
      <c r="B599" t="e" cm="1" vm="1">
        <f t="array" ref="B599">TRANSPOSE(_xlfn._xlws.SORT(_xlfn.UNIQUE(_xlfn._xlws.FILTER(plotSetup[plot_id], plotSetup[experiment_id]&amp;"_"&amp;plotSetup[crop_season_id]=A599))))</f>
        <v>#VALUE!</v>
      </c>
    </row>
    <row r="600" spans="2:2" x14ac:dyDescent="0.25">
      <c r="B600" t="e" cm="1" vm="1">
        <f t="array" ref="B600">TRANSPOSE(_xlfn._xlws.SORT(_xlfn.UNIQUE(_xlfn._xlws.FILTER(plotSetup[plot_id], plotSetup[experiment_id]&amp;"_"&amp;plotSetup[crop_season_id]=A600))))</f>
        <v>#VALUE!</v>
      </c>
    </row>
    <row r="601" spans="2:2" x14ac:dyDescent="0.25">
      <c r="B601" t="e" cm="1" vm="1">
        <f t="array" ref="B601">TRANSPOSE(_xlfn._xlws.SORT(_xlfn.UNIQUE(_xlfn._xlws.FILTER(plotSetup[plot_id], plotSetup[experiment_id]&amp;"_"&amp;plotSetup[crop_season_id]=A601))))</f>
        <v>#VALUE!</v>
      </c>
    </row>
    <row r="602" spans="2:2" x14ac:dyDescent="0.25">
      <c r="B602" t="e" cm="1" vm="1">
        <f t="array" ref="B602">TRANSPOSE(_xlfn._xlws.SORT(_xlfn.UNIQUE(_xlfn._xlws.FILTER(plotSetup[plot_id], plotSetup[experiment_id]&amp;"_"&amp;plotSetup[crop_season_id]=A602))))</f>
        <v>#VALUE!</v>
      </c>
    </row>
    <row r="603" spans="2:2" x14ac:dyDescent="0.25">
      <c r="B603" t="e" cm="1" vm="1">
        <f t="array" ref="B603">TRANSPOSE(_xlfn._xlws.SORT(_xlfn.UNIQUE(_xlfn._xlws.FILTER(plotSetup[plot_id], plotSetup[experiment_id]&amp;"_"&amp;plotSetup[crop_season_id]=A603))))</f>
        <v>#VALUE!</v>
      </c>
    </row>
    <row r="604" spans="2:2" x14ac:dyDescent="0.25">
      <c r="B604" t="e" cm="1" vm="1">
        <f t="array" ref="B604">TRANSPOSE(_xlfn._xlws.SORT(_xlfn.UNIQUE(_xlfn._xlws.FILTER(plotSetup[plot_id], plotSetup[experiment_id]&amp;"_"&amp;plotSetup[crop_season_id]=A604))))</f>
        <v>#VALUE!</v>
      </c>
    </row>
    <row r="605" spans="2:2" x14ac:dyDescent="0.25">
      <c r="B605" t="e" cm="1" vm="1">
        <f t="array" ref="B605">TRANSPOSE(_xlfn._xlws.SORT(_xlfn.UNIQUE(_xlfn._xlws.FILTER(plotSetup[plot_id], plotSetup[experiment_id]&amp;"_"&amp;plotSetup[crop_season_id]=A605))))</f>
        <v>#VALUE!</v>
      </c>
    </row>
    <row r="606" spans="2:2" x14ac:dyDescent="0.25">
      <c r="B606" t="e" cm="1" vm="1">
        <f t="array" ref="B606">TRANSPOSE(_xlfn._xlws.SORT(_xlfn.UNIQUE(_xlfn._xlws.FILTER(plotSetup[plot_id], plotSetup[experiment_id]&amp;"_"&amp;plotSetup[crop_season_id]=A606))))</f>
        <v>#VALUE!</v>
      </c>
    </row>
    <row r="607" spans="2:2" x14ac:dyDescent="0.25">
      <c r="B607" t="e" cm="1" vm="1">
        <f t="array" ref="B607">TRANSPOSE(_xlfn._xlws.SORT(_xlfn.UNIQUE(_xlfn._xlws.FILTER(plotSetup[plot_id], plotSetup[experiment_id]&amp;"_"&amp;plotSetup[crop_season_id]=A607))))</f>
        <v>#VALUE!</v>
      </c>
    </row>
    <row r="608" spans="2:2" x14ac:dyDescent="0.25">
      <c r="B608" t="e" cm="1" vm="1">
        <f t="array" ref="B608">TRANSPOSE(_xlfn._xlws.SORT(_xlfn.UNIQUE(_xlfn._xlws.FILTER(plotSetup[plot_id], plotSetup[experiment_id]&amp;"_"&amp;plotSetup[crop_season_id]=A608))))</f>
        <v>#VALUE!</v>
      </c>
    </row>
    <row r="609" spans="2:2" x14ac:dyDescent="0.25">
      <c r="B609" t="e" cm="1" vm="1">
        <f t="array" ref="B609">TRANSPOSE(_xlfn._xlws.SORT(_xlfn.UNIQUE(_xlfn._xlws.FILTER(plotSetup[plot_id], plotSetup[experiment_id]&amp;"_"&amp;plotSetup[crop_season_id]=A609))))</f>
        <v>#VALUE!</v>
      </c>
    </row>
    <row r="610" spans="2:2" x14ac:dyDescent="0.25">
      <c r="B610" t="e" cm="1" vm="1">
        <f t="array" ref="B610">TRANSPOSE(_xlfn._xlws.SORT(_xlfn.UNIQUE(_xlfn._xlws.FILTER(plotSetup[plot_id], plotSetup[experiment_id]&amp;"_"&amp;plotSetup[crop_season_id]=A610))))</f>
        <v>#VALUE!</v>
      </c>
    </row>
    <row r="611" spans="2:2" x14ac:dyDescent="0.25">
      <c r="B611" t="e" cm="1" vm="1">
        <f t="array" ref="B611">TRANSPOSE(_xlfn._xlws.SORT(_xlfn.UNIQUE(_xlfn._xlws.FILTER(plotSetup[plot_id], plotSetup[experiment_id]&amp;"_"&amp;plotSetup[crop_season_id]=A611))))</f>
        <v>#VALUE!</v>
      </c>
    </row>
    <row r="612" spans="2:2" x14ac:dyDescent="0.25">
      <c r="B612" t="e" cm="1" vm="1">
        <f t="array" ref="B612">TRANSPOSE(_xlfn._xlws.SORT(_xlfn.UNIQUE(_xlfn._xlws.FILTER(plotSetup[plot_id], plotSetup[experiment_id]&amp;"_"&amp;plotSetup[crop_season_id]=A612))))</f>
        <v>#VALUE!</v>
      </c>
    </row>
    <row r="613" spans="2:2" x14ac:dyDescent="0.25">
      <c r="B613" t="e" cm="1" vm="1">
        <f t="array" ref="B613">TRANSPOSE(_xlfn._xlws.SORT(_xlfn.UNIQUE(_xlfn._xlws.FILTER(plotSetup[plot_id], plotSetup[experiment_id]&amp;"_"&amp;plotSetup[crop_season_id]=A613))))</f>
        <v>#VALUE!</v>
      </c>
    </row>
    <row r="614" spans="2:2" x14ac:dyDescent="0.25">
      <c r="B614" t="e" cm="1" vm="1">
        <f t="array" ref="B614">TRANSPOSE(_xlfn._xlws.SORT(_xlfn.UNIQUE(_xlfn._xlws.FILTER(plotSetup[plot_id], plotSetup[experiment_id]&amp;"_"&amp;plotSetup[crop_season_id]=A614))))</f>
        <v>#VALUE!</v>
      </c>
    </row>
    <row r="615" spans="2:2" x14ac:dyDescent="0.25">
      <c r="B615" t="e" cm="1" vm="1">
        <f t="array" ref="B615">TRANSPOSE(_xlfn._xlws.SORT(_xlfn.UNIQUE(_xlfn._xlws.FILTER(plotSetup[plot_id], plotSetup[experiment_id]&amp;"_"&amp;plotSetup[crop_season_id]=A615))))</f>
        <v>#VALUE!</v>
      </c>
    </row>
    <row r="616" spans="2:2" x14ac:dyDescent="0.25">
      <c r="B616" t="e" cm="1" vm="1">
        <f t="array" ref="B616">TRANSPOSE(_xlfn._xlws.SORT(_xlfn.UNIQUE(_xlfn._xlws.FILTER(plotSetup[plot_id], plotSetup[experiment_id]&amp;"_"&amp;plotSetup[crop_season_id]=A616))))</f>
        <v>#VALUE!</v>
      </c>
    </row>
    <row r="617" spans="2:2" x14ac:dyDescent="0.25">
      <c r="B617" t="e" cm="1" vm="1">
        <f t="array" ref="B617">TRANSPOSE(_xlfn._xlws.SORT(_xlfn.UNIQUE(_xlfn._xlws.FILTER(plotSetup[plot_id], plotSetup[experiment_id]&amp;"_"&amp;plotSetup[crop_season_id]=A617))))</f>
        <v>#VALUE!</v>
      </c>
    </row>
    <row r="618" spans="2:2" x14ac:dyDescent="0.25">
      <c r="B618" t="e" cm="1" vm="1">
        <f t="array" ref="B618">TRANSPOSE(_xlfn._xlws.SORT(_xlfn.UNIQUE(_xlfn._xlws.FILTER(plotSetup[plot_id], plotSetup[experiment_id]&amp;"_"&amp;plotSetup[crop_season_id]=A618))))</f>
        <v>#VALUE!</v>
      </c>
    </row>
    <row r="619" spans="2:2" x14ac:dyDescent="0.25">
      <c r="B619" t="e" cm="1" vm="1">
        <f t="array" ref="B619">TRANSPOSE(_xlfn._xlws.SORT(_xlfn.UNIQUE(_xlfn._xlws.FILTER(plotSetup[plot_id], plotSetup[experiment_id]&amp;"_"&amp;plotSetup[crop_season_id]=A619))))</f>
        <v>#VALUE!</v>
      </c>
    </row>
    <row r="620" spans="2:2" x14ac:dyDescent="0.25">
      <c r="B620" t="e" cm="1" vm="1">
        <f t="array" ref="B620">TRANSPOSE(_xlfn._xlws.SORT(_xlfn.UNIQUE(_xlfn._xlws.FILTER(plotSetup[plot_id], plotSetup[experiment_id]&amp;"_"&amp;plotSetup[crop_season_id]=A620))))</f>
        <v>#VALUE!</v>
      </c>
    </row>
    <row r="621" spans="2:2" x14ac:dyDescent="0.25">
      <c r="B621" t="e" cm="1" vm="1">
        <f t="array" ref="B621">TRANSPOSE(_xlfn._xlws.SORT(_xlfn.UNIQUE(_xlfn._xlws.FILTER(plotSetup[plot_id], plotSetup[experiment_id]&amp;"_"&amp;plotSetup[crop_season_id]=A621))))</f>
        <v>#VALUE!</v>
      </c>
    </row>
    <row r="622" spans="2:2" x14ac:dyDescent="0.25">
      <c r="B622" t="e" cm="1" vm="1">
        <f t="array" ref="B622">TRANSPOSE(_xlfn._xlws.SORT(_xlfn.UNIQUE(_xlfn._xlws.FILTER(plotSetup[plot_id], plotSetup[experiment_id]&amp;"_"&amp;plotSetup[crop_season_id]=A622))))</f>
        <v>#VALUE!</v>
      </c>
    </row>
    <row r="623" spans="2:2" x14ac:dyDescent="0.25">
      <c r="B623" t="e" cm="1" vm="1">
        <f t="array" ref="B623">TRANSPOSE(_xlfn._xlws.SORT(_xlfn.UNIQUE(_xlfn._xlws.FILTER(plotSetup[plot_id], plotSetup[experiment_id]&amp;"_"&amp;plotSetup[crop_season_id]=A623))))</f>
        <v>#VALUE!</v>
      </c>
    </row>
    <row r="624" spans="2:2" x14ac:dyDescent="0.25">
      <c r="B624" t="e" cm="1" vm="1">
        <f t="array" ref="B624">TRANSPOSE(_xlfn._xlws.SORT(_xlfn.UNIQUE(_xlfn._xlws.FILTER(plotSetup[plot_id], plotSetup[experiment_id]&amp;"_"&amp;plotSetup[crop_season_id]=A624))))</f>
        <v>#VALUE!</v>
      </c>
    </row>
    <row r="625" spans="2:2" x14ac:dyDescent="0.25">
      <c r="B625" t="e" cm="1" vm="1">
        <f t="array" ref="B625">TRANSPOSE(_xlfn._xlws.SORT(_xlfn.UNIQUE(_xlfn._xlws.FILTER(plotSetup[plot_id], plotSetup[experiment_id]&amp;"_"&amp;plotSetup[crop_season_id]=A625))))</f>
        <v>#VALUE!</v>
      </c>
    </row>
    <row r="626" spans="2:2" x14ac:dyDescent="0.25">
      <c r="B626" t="e" cm="1" vm="1">
        <f t="array" ref="B626">TRANSPOSE(_xlfn._xlws.SORT(_xlfn.UNIQUE(_xlfn._xlws.FILTER(plotSetup[plot_id], plotSetup[experiment_id]&amp;"_"&amp;plotSetup[crop_season_id]=A626))))</f>
        <v>#VALUE!</v>
      </c>
    </row>
    <row r="627" spans="2:2" x14ac:dyDescent="0.25">
      <c r="B627" t="e" cm="1" vm="1">
        <f t="array" ref="B627">TRANSPOSE(_xlfn._xlws.SORT(_xlfn.UNIQUE(_xlfn._xlws.FILTER(plotSetup[plot_id], plotSetup[experiment_id]&amp;"_"&amp;plotSetup[crop_season_id]=A627))))</f>
        <v>#VALUE!</v>
      </c>
    </row>
    <row r="628" spans="2:2" x14ac:dyDescent="0.25">
      <c r="B628" t="e" cm="1" vm="1">
        <f t="array" ref="B628">TRANSPOSE(_xlfn._xlws.SORT(_xlfn.UNIQUE(_xlfn._xlws.FILTER(plotSetup[plot_id], plotSetup[experiment_id]&amp;"_"&amp;plotSetup[crop_season_id]=A628))))</f>
        <v>#VALUE!</v>
      </c>
    </row>
    <row r="629" spans="2:2" x14ac:dyDescent="0.25">
      <c r="B629" t="e" cm="1" vm="1">
        <f t="array" ref="B629">TRANSPOSE(_xlfn._xlws.SORT(_xlfn.UNIQUE(_xlfn._xlws.FILTER(plotSetup[plot_id], plotSetup[experiment_id]&amp;"_"&amp;plotSetup[crop_season_id]=A629))))</f>
        <v>#VALUE!</v>
      </c>
    </row>
    <row r="630" spans="2:2" x14ac:dyDescent="0.25">
      <c r="B630" t="e" cm="1" vm="1">
        <f t="array" ref="B630">TRANSPOSE(_xlfn._xlws.SORT(_xlfn.UNIQUE(_xlfn._xlws.FILTER(plotSetup[plot_id], plotSetup[experiment_id]&amp;"_"&amp;plotSetup[crop_season_id]=A630))))</f>
        <v>#VALUE!</v>
      </c>
    </row>
    <row r="631" spans="2:2" x14ac:dyDescent="0.25">
      <c r="B631" t="e" cm="1" vm="1">
        <f t="array" ref="B631">TRANSPOSE(_xlfn._xlws.SORT(_xlfn.UNIQUE(_xlfn._xlws.FILTER(plotSetup[plot_id], plotSetup[experiment_id]&amp;"_"&amp;plotSetup[crop_season_id]=A631))))</f>
        <v>#VALUE!</v>
      </c>
    </row>
    <row r="632" spans="2:2" x14ac:dyDescent="0.25">
      <c r="B632" t="e" cm="1" vm="1">
        <f t="array" ref="B632">TRANSPOSE(_xlfn._xlws.SORT(_xlfn.UNIQUE(_xlfn._xlws.FILTER(plotSetup[plot_id], plotSetup[experiment_id]&amp;"_"&amp;plotSetup[crop_season_id]=A632))))</f>
        <v>#VALUE!</v>
      </c>
    </row>
    <row r="633" spans="2:2" x14ac:dyDescent="0.25">
      <c r="B633" t="e" cm="1" vm="1">
        <f t="array" ref="B633">TRANSPOSE(_xlfn._xlws.SORT(_xlfn.UNIQUE(_xlfn._xlws.FILTER(plotSetup[plot_id], plotSetup[experiment_id]&amp;"_"&amp;plotSetup[crop_season_id]=A633))))</f>
        <v>#VALUE!</v>
      </c>
    </row>
    <row r="634" spans="2:2" x14ac:dyDescent="0.25">
      <c r="B634" t="e" cm="1" vm="1">
        <f t="array" ref="B634">TRANSPOSE(_xlfn._xlws.SORT(_xlfn.UNIQUE(_xlfn._xlws.FILTER(plotSetup[plot_id], plotSetup[experiment_id]&amp;"_"&amp;plotSetup[crop_season_id]=A634))))</f>
        <v>#VALUE!</v>
      </c>
    </row>
    <row r="635" spans="2:2" x14ac:dyDescent="0.25">
      <c r="B635" t="e" cm="1" vm="1">
        <f t="array" ref="B635">TRANSPOSE(_xlfn._xlws.SORT(_xlfn.UNIQUE(_xlfn._xlws.FILTER(plotSetup[plot_id], plotSetup[experiment_id]&amp;"_"&amp;plotSetup[crop_season_id]=A635))))</f>
        <v>#VALUE!</v>
      </c>
    </row>
    <row r="636" spans="2:2" x14ac:dyDescent="0.25">
      <c r="B636" t="e" cm="1" vm="1">
        <f t="array" ref="B636">TRANSPOSE(_xlfn._xlws.SORT(_xlfn.UNIQUE(_xlfn._xlws.FILTER(plotSetup[plot_id], plotSetup[experiment_id]&amp;"_"&amp;plotSetup[crop_season_id]=A636))))</f>
        <v>#VALUE!</v>
      </c>
    </row>
    <row r="637" spans="2:2" x14ac:dyDescent="0.25">
      <c r="B637" t="e" cm="1" vm="1">
        <f t="array" ref="B637">TRANSPOSE(_xlfn._xlws.SORT(_xlfn.UNIQUE(_xlfn._xlws.FILTER(plotSetup[plot_id], plotSetup[experiment_id]&amp;"_"&amp;plotSetup[crop_season_id]=A637))))</f>
        <v>#VALUE!</v>
      </c>
    </row>
    <row r="638" spans="2:2" x14ac:dyDescent="0.25">
      <c r="B638" t="e" cm="1" vm="1">
        <f t="array" ref="B638">TRANSPOSE(_xlfn._xlws.SORT(_xlfn.UNIQUE(_xlfn._xlws.FILTER(plotSetup[plot_id], plotSetup[experiment_id]&amp;"_"&amp;plotSetup[crop_season_id]=A638))))</f>
        <v>#VALUE!</v>
      </c>
    </row>
    <row r="639" spans="2:2" x14ac:dyDescent="0.25">
      <c r="B639" t="e" cm="1" vm="1">
        <f t="array" ref="B639">TRANSPOSE(_xlfn._xlws.SORT(_xlfn.UNIQUE(_xlfn._xlws.FILTER(plotSetup[plot_id], plotSetup[experiment_id]&amp;"_"&amp;plotSetup[crop_season_id]=A639))))</f>
        <v>#VALUE!</v>
      </c>
    </row>
    <row r="640" spans="2:2" x14ac:dyDescent="0.25">
      <c r="B640" t="e" cm="1" vm="1">
        <f t="array" ref="B640">TRANSPOSE(_xlfn._xlws.SORT(_xlfn.UNIQUE(_xlfn._xlws.FILTER(plotSetup[plot_id], plotSetup[experiment_id]&amp;"_"&amp;plotSetup[crop_season_id]=A640))))</f>
        <v>#VALUE!</v>
      </c>
    </row>
    <row r="641" spans="2:2" x14ac:dyDescent="0.25">
      <c r="B641" t="e" cm="1" vm="1">
        <f t="array" ref="B641">TRANSPOSE(_xlfn._xlws.SORT(_xlfn.UNIQUE(_xlfn._xlws.FILTER(plotSetup[plot_id], plotSetup[experiment_id]&amp;"_"&amp;plotSetup[crop_season_id]=A641))))</f>
        <v>#VALUE!</v>
      </c>
    </row>
    <row r="642" spans="2:2" x14ac:dyDescent="0.25">
      <c r="B642" t="e" cm="1" vm="1">
        <f t="array" ref="B642">TRANSPOSE(_xlfn._xlws.SORT(_xlfn.UNIQUE(_xlfn._xlws.FILTER(plotSetup[plot_id], plotSetup[experiment_id]&amp;"_"&amp;plotSetup[crop_season_id]=A642))))</f>
        <v>#VALUE!</v>
      </c>
    </row>
    <row r="643" spans="2:2" x14ac:dyDescent="0.25">
      <c r="B643" t="e" cm="1" vm="1">
        <f t="array" ref="B643">TRANSPOSE(_xlfn._xlws.SORT(_xlfn.UNIQUE(_xlfn._xlws.FILTER(plotSetup[plot_id], plotSetup[experiment_id]&amp;"_"&amp;plotSetup[crop_season_id]=A643))))</f>
        <v>#VALUE!</v>
      </c>
    </row>
    <row r="644" spans="2:2" x14ac:dyDescent="0.25">
      <c r="B644" t="e" cm="1" vm="1">
        <f t="array" ref="B644">TRANSPOSE(_xlfn._xlws.SORT(_xlfn.UNIQUE(_xlfn._xlws.FILTER(plotSetup[plot_id], plotSetup[experiment_id]&amp;"_"&amp;plotSetup[crop_season_id]=A644))))</f>
        <v>#VALUE!</v>
      </c>
    </row>
    <row r="645" spans="2:2" x14ac:dyDescent="0.25">
      <c r="B645" t="e" cm="1" vm="1">
        <f t="array" ref="B645">TRANSPOSE(_xlfn._xlws.SORT(_xlfn.UNIQUE(_xlfn._xlws.FILTER(plotSetup[plot_id], plotSetup[experiment_id]&amp;"_"&amp;plotSetup[crop_season_id]=A645))))</f>
        <v>#VALUE!</v>
      </c>
    </row>
    <row r="646" spans="2:2" x14ac:dyDescent="0.25">
      <c r="B646" t="e" cm="1" vm="1">
        <f t="array" ref="B646">TRANSPOSE(_xlfn._xlws.SORT(_xlfn.UNIQUE(_xlfn._xlws.FILTER(plotSetup[plot_id], plotSetup[experiment_id]&amp;"_"&amp;plotSetup[crop_season_id]=A646))))</f>
        <v>#VALUE!</v>
      </c>
    </row>
    <row r="647" spans="2:2" x14ac:dyDescent="0.25">
      <c r="B647" t="e" cm="1" vm="1">
        <f t="array" ref="B647">TRANSPOSE(_xlfn._xlws.SORT(_xlfn.UNIQUE(_xlfn._xlws.FILTER(plotSetup[plot_id], plotSetup[experiment_id]&amp;"_"&amp;plotSetup[crop_season_id]=A647))))</f>
        <v>#VALUE!</v>
      </c>
    </row>
    <row r="648" spans="2:2" x14ac:dyDescent="0.25">
      <c r="B648" t="e" cm="1" vm="1">
        <f t="array" ref="B648">TRANSPOSE(_xlfn._xlws.SORT(_xlfn.UNIQUE(_xlfn._xlws.FILTER(plotSetup[plot_id], plotSetup[experiment_id]&amp;"_"&amp;plotSetup[crop_season_id]=A648))))</f>
        <v>#VALUE!</v>
      </c>
    </row>
    <row r="649" spans="2:2" x14ac:dyDescent="0.25">
      <c r="B649" t="e" cm="1" vm="1">
        <f t="array" ref="B649">TRANSPOSE(_xlfn._xlws.SORT(_xlfn.UNIQUE(_xlfn._xlws.FILTER(plotSetup[plot_id], plotSetup[experiment_id]&amp;"_"&amp;plotSetup[crop_season_id]=A649))))</f>
        <v>#VALUE!</v>
      </c>
    </row>
    <row r="650" spans="2:2" x14ac:dyDescent="0.25">
      <c r="B650" t="e" cm="1" vm="1">
        <f t="array" ref="B650">TRANSPOSE(_xlfn._xlws.SORT(_xlfn.UNIQUE(_xlfn._xlws.FILTER(plotSetup[plot_id], plotSetup[experiment_id]&amp;"_"&amp;plotSetup[crop_season_id]=A650))))</f>
        <v>#VALUE!</v>
      </c>
    </row>
    <row r="651" spans="2:2" x14ac:dyDescent="0.25">
      <c r="B651" t="e" cm="1" vm="1">
        <f t="array" ref="B651">TRANSPOSE(_xlfn._xlws.SORT(_xlfn.UNIQUE(_xlfn._xlws.FILTER(plotSetup[plot_id], plotSetup[experiment_id]&amp;"_"&amp;plotSetup[crop_season_id]=A651))))</f>
        <v>#VALUE!</v>
      </c>
    </row>
    <row r="652" spans="2:2" x14ac:dyDescent="0.25">
      <c r="B652" t="e" cm="1" vm="1">
        <f t="array" ref="B652">TRANSPOSE(_xlfn._xlws.SORT(_xlfn.UNIQUE(_xlfn._xlws.FILTER(plotSetup[plot_id], plotSetup[experiment_id]&amp;"_"&amp;plotSetup[crop_season_id]=A652))))</f>
        <v>#VALUE!</v>
      </c>
    </row>
    <row r="653" spans="2:2" x14ac:dyDescent="0.25">
      <c r="B653" t="e" cm="1" vm="1">
        <f t="array" ref="B653">TRANSPOSE(_xlfn._xlws.SORT(_xlfn.UNIQUE(_xlfn._xlws.FILTER(plotSetup[plot_id], plotSetup[experiment_id]&amp;"_"&amp;plotSetup[crop_season_id]=A653))))</f>
        <v>#VALUE!</v>
      </c>
    </row>
    <row r="654" spans="2:2" x14ac:dyDescent="0.25">
      <c r="B654" t="e" cm="1" vm="1">
        <f t="array" ref="B654">TRANSPOSE(_xlfn._xlws.SORT(_xlfn.UNIQUE(_xlfn._xlws.FILTER(plotSetup[plot_id], plotSetup[experiment_id]&amp;"_"&amp;plotSetup[crop_season_id]=A654))))</f>
        <v>#VALUE!</v>
      </c>
    </row>
    <row r="655" spans="2:2" x14ac:dyDescent="0.25">
      <c r="B655" t="e" cm="1" vm="1">
        <f t="array" ref="B655">TRANSPOSE(_xlfn._xlws.SORT(_xlfn.UNIQUE(_xlfn._xlws.FILTER(plotSetup[plot_id], plotSetup[experiment_id]&amp;"_"&amp;plotSetup[crop_season_id]=A655))))</f>
        <v>#VALUE!</v>
      </c>
    </row>
    <row r="656" spans="2:2" x14ac:dyDescent="0.25">
      <c r="B656" t="e" cm="1" vm="1">
        <f t="array" ref="B656">TRANSPOSE(_xlfn._xlws.SORT(_xlfn.UNIQUE(_xlfn._xlws.FILTER(plotSetup[plot_id], plotSetup[experiment_id]&amp;"_"&amp;plotSetup[crop_season_id]=A656))))</f>
        <v>#VALUE!</v>
      </c>
    </row>
    <row r="657" spans="2:2" x14ac:dyDescent="0.25">
      <c r="B657" t="e" cm="1" vm="1">
        <f t="array" ref="B657">TRANSPOSE(_xlfn._xlws.SORT(_xlfn.UNIQUE(_xlfn._xlws.FILTER(plotSetup[plot_id], plotSetup[experiment_id]&amp;"_"&amp;plotSetup[crop_season_id]=A657))))</f>
        <v>#VALUE!</v>
      </c>
    </row>
    <row r="658" spans="2:2" x14ac:dyDescent="0.25">
      <c r="B658" t="e" cm="1" vm="1">
        <f t="array" ref="B658">TRANSPOSE(_xlfn._xlws.SORT(_xlfn.UNIQUE(_xlfn._xlws.FILTER(plotSetup[plot_id], plotSetup[experiment_id]&amp;"_"&amp;plotSetup[crop_season_id]=A658))))</f>
        <v>#VALUE!</v>
      </c>
    </row>
    <row r="659" spans="2:2" x14ac:dyDescent="0.25">
      <c r="B659" t="e" cm="1" vm="1">
        <f t="array" ref="B659">TRANSPOSE(_xlfn._xlws.SORT(_xlfn.UNIQUE(_xlfn._xlws.FILTER(plotSetup[plot_id], plotSetup[experiment_id]&amp;"_"&amp;plotSetup[crop_season_id]=A659))))</f>
        <v>#VALUE!</v>
      </c>
    </row>
    <row r="660" spans="2:2" x14ac:dyDescent="0.25">
      <c r="B660" t="e" cm="1" vm="1">
        <f t="array" ref="B660">TRANSPOSE(_xlfn._xlws.SORT(_xlfn.UNIQUE(_xlfn._xlws.FILTER(plotSetup[plot_id], plotSetup[experiment_id]&amp;"_"&amp;plotSetup[crop_season_id]=A660))))</f>
        <v>#VALUE!</v>
      </c>
    </row>
    <row r="661" spans="2:2" x14ac:dyDescent="0.25">
      <c r="B661" t="e" cm="1" vm="1">
        <f t="array" ref="B661">TRANSPOSE(_xlfn._xlws.SORT(_xlfn.UNIQUE(_xlfn._xlws.FILTER(plotSetup[plot_id], plotSetup[experiment_id]&amp;"_"&amp;plotSetup[crop_season_id]=A661))))</f>
        <v>#VALUE!</v>
      </c>
    </row>
    <row r="662" spans="2:2" x14ac:dyDescent="0.25">
      <c r="B662" t="e" cm="1" vm="1">
        <f t="array" ref="B662">TRANSPOSE(_xlfn._xlws.SORT(_xlfn.UNIQUE(_xlfn._xlws.FILTER(plotSetup[plot_id], plotSetup[experiment_id]&amp;"_"&amp;plotSetup[crop_season_id]=A662))))</f>
        <v>#VALUE!</v>
      </c>
    </row>
    <row r="663" spans="2:2" x14ac:dyDescent="0.25">
      <c r="B663" t="e" cm="1" vm="1">
        <f t="array" ref="B663">TRANSPOSE(_xlfn._xlws.SORT(_xlfn.UNIQUE(_xlfn._xlws.FILTER(plotSetup[plot_id], plotSetup[experiment_id]&amp;"_"&amp;plotSetup[crop_season_id]=A663))))</f>
        <v>#VALUE!</v>
      </c>
    </row>
    <row r="664" spans="2:2" x14ac:dyDescent="0.25">
      <c r="B664" t="e" cm="1" vm="1">
        <f t="array" ref="B664">TRANSPOSE(_xlfn._xlws.SORT(_xlfn.UNIQUE(_xlfn._xlws.FILTER(plotSetup[plot_id], plotSetup[experiment_id]&amp;"_"&amp;plotSetup[crop_season_id]=A664))))</f>
        <v>#VALUE!</v>
      </c>
    </row>
    <row r="665" spans="2:2" x14ac:dyDescent="0.25">
      <c r="B665" t="e" cm="1" vm="1">
        <f t="array" ref="B665">TRANSPOSE(_xlfn._xlws.SORT(_xlfn.UNIQUE(_xlfn._xlws.FILTER(plotSetup[plot_id], plotSetup[experiment_id]&amp;"_"&amp;plotSetup[crop_season_id]=A665))))</f>
        <v>#VALUE!</v>
      </c>
    </row>
    <row r="666" spans="2:2" x14ac:dyDescent="0.25">
      <c r="B666" t="e" cm="1" vm="1">
        <f t="array" ref="B666">TRANSPOSE(_xlfn._xlws.SORT(_xlfn.UNIQUE(_xlfn._xlws.FILTER(plotSetup[plot_id], plotSetup[experiment_id]&amp;"_"&amp;plotSetup[crop_season_id]=A666))))</f>
        <v>#VALUE!</v>
      </c>
    </row>
    <row r="667" spans="2:2" x14ac:dyDescent="0.25">
      <c r="B667" t="e" cm="1" vm="1">
        <f t="array" ref="B667">TRANSPOSE(_xlfn._xlws.SORT(_xlfn.UNIQUE(_xlfn._xlws.FILTER(plotSetup[plot_id], plotSetup[experiment_id]&amp;"_"&amp;plotSetup[crop_season_id]=A667))))</f>
        <v>#VALUE!</v>
      </c>
    </row>
    <row r="668" spans="2:2" x14ac:dyDescent="0.25">
      <c r="B668" t="e" cm="1" vm="1">
        <f t="array" ref="B668">TRANSPOSE(_xlfn._xlws.SORT(_xlfn.UNIQUE(_xlfn._xlws.FILTER(plotSetup[plot_id], plotSetup[experiment_id]&amp;"_"&amp;plotSetup[crop_season_id]=A668))))</f>
        <v>#VALUE!</v>
      </c>
    </row>
    <row r="669" spans="2:2" x14ac:dyDescent="0.25">
      <c r="B669" t="e" cm="1" vm="1">
        <f t="array" ref="B669">TRANSPOSE(_xlfn._xlws.SORT(_xlfn.UNIQUE(_xlfn._xlws.FILTER(plotSetup[plot_id], plotSetup[experiment_id]&amp;"_"&amp;plotSetup[crop_season_id]=A669))))</f>
        <v>#VALUE!</v>
      </c>
    </row>
    <row r="670" spans="2:2" x14ac:dyDescent="0.25">
      <c r="B670" t="e" cm="1" vm="1">
        <f t="array" ref="B670">TRANSPOSE(_xlfn._xlws.SORT(_xlfn.UNIQUE(_xlfn._xlws.FILTER(plotSetup[plot_id], plotSetup[experiment_id]&amp;"_"&amp;plotSetup[crop_season_id]=A670))))</f>
        <v>#VALUE!</v>
      </c>
    </row>
    <row r="671" spans="2:2" x14ac:dyDescent="0.25">
      <c r="B671" t="e" cm="1" vm="1">
        <f t="array" ref="B671">TRANSPOSE(_xlfn._xlws.SORT(_xlfn.UNIQUE(_xlfn._xlws.FILTER(plotSetup[plot_id], plotSetup[experiment_id]&amp;"_"&amp;plotSetup[crop_season_id]=A671))))</f>
        <v>#VALUE!</v>
      </c>
    </row>
    <row r="672" spans="2:2" x14ac:dyDescent="0.25">
      <c r="B672" t="e" cm="1" vm="1">
        <f t="array" ref="B672">TRANSPOSE(_xlfn._xlws.SORT(_xlfn.UNIQUE(_xlfn._xlws.FILTER(plotSetup[plot_id], plotSetup[experiment_id]&amp;"_"&amp;plotSetup[crop_season_id]=A672))))</f>
        <v>#VALUE!</v>
      </c>
    </row>
    <row r="673" spans="2:2" x14ac:dyDescent="0.25">
      <c r="B673" t="e" cm="1" vm="1">
        <f t="array" ref="B673">TRANSPOSE(_xlfn._xlws.SORT(_xlfn.UNIQUE(_xlfn._xlws.FILTER(plotSetup[plot_id], plotSetup[experiment_id]&amp;"_"&amp;plotSetup[crop_season_id]=A673))))</f>
        <v>#VALUE!</v>
      </c>
    </row>
    <row r="674" spans="2:2" x14ac:dyDescent="0.25">
      <c r="B674" t="e" cm="1" vm="1">
        <f t="array" ref="B674">TRANSPOSE(_xlfn._xlws.SORT(_xlfn.UNIQUE(_xlfn._xlws.FILTER(plotSetup[plot_id], plotSetup[experiment_id]&amp;"_"&amp;plotSetup[crop_season_id]=A674))))</f>
        <v>#VALUE!</v>
      </c>
    </row>
    <row r="675" spans="2:2" x14ac:dyDescent="0.25">
      <c r="B675" t="e" cm="1" vm="1">
        <f t="array" ref="B675">TRANSPOSE(_xlfn._xlws.SORT(_xlfn.UNIQUE(_xlfn._xlws.FILTER(plotSetup[plot_id], plotSetup[experiment_id]&amp;"_"&amp;plotSetup[crop_season_id]=A675))))</f>
        <v>#VALUE!</v>
      </c>
    </row>
    <row r="676" spans="2:2" x14ac:dyDescent="0.25">
      <c r="B676" t="e" cm="1" vm="1">
        <f t="array" ref="B676">TRANSPOSE(_xlfn._xlws.SORT(_xlfn.UNIQUE(_xlfn._xlws.FILTER(plotSetup[plot_id], plotSetup[experiment_id]&amp;"_"&amp;plotSetup[crop_season_id]=A676))))</f>
        <v>#VALUE!</v>
      </c>
    </row>
    <row r="677" spans="2:2" x14ac:dyDescent="0.25">
      <c r="B677" t="e" cm="1" vm="1">
        <f t="array" ref="B677">TRANSPOSE(_xlfn._xlws.SORT(_xlfn.UNIQUE(_xlfn._xlws.FILTER(plotSetup[plot_id], plotSetup[experiment_id]&amp;"_"&amp;plotSetup[crop_season_id]=A677))))</f>
        <v>#VALUE!</v>
      </c>
    </row>
    <row r="678" spans="2:2" x14ac:dyDescent="0.25">
      <c r="B678" t="e" cm="1" vm="1">
        <f t="array" ref="B678">TRANSPOSE(_xlfn._xlws.SORT(_xlfn.UNIQUE(_xlfn._xlws.FILTER(plotSetup[plot_id], plotSetup[experiment_id]&amp;"_"&amp;plotSetup[crop_season_id]=A678))))</f>
        <v>#VALUE!</v>
      </c>
    </row>
    <row r="679" spans="2:2" x14ac:dyDescent="0.25">
      <c r="B679" t="e" cm="1" vm="1">
        <f t="array" ref="B679">TRANSPOSE(_xlfn._xlws.SORT(_xlfn.UNIQUE(_xlfn._xlws.FILTER(plotSetup[plot_id], plotSetup[experiment_id]&amp;"_"&amp;plotSetup[crop_season_id]=A679))))</f>
        <v>#VALUE!</v>
      </c>
    </row>
    <row r="680" spans="2:2" x14ac:dyDescent="0.25">
      <c r="B680" t="e" cm="1" vm="1">
        <f t="array" ref="B680">TRANSPOSE(_xlfn._xlws.SORT(_xlfn.UNIQUE(_xlfn._xlws.FILTER(plotSetup[plot_id], plotSetup[experiment_id]&amp;"_"&amp;plotSetup[crop_season_id]=A680))))</f>
        <v>#VALUE!</v>
      </c>
    </row>
    <row r="681" spans="2:2" x14ac:dyDescent="0.25">
      <c r="B681" t="e" cm="1" vm="1">
        <f t="array" ref="B681">TRANSPOSE(_xlfn._xlws.SORT(_xlfn.UNIQUE(_xlfn._xlws.FILTER(plotSetup[plot_id], plotSetup[experiment_id]&amp;"_"&amp;plotSetup[crop_season_id]=A681))))</f>
        <v>#VALUE!</v>
      </c>
    </row>
    <row r="682" spans="2:2" x14ac:dyDescent="0.25">
      <c r="B682" t="e" cm="1" vm="1">
        <f t="array" ref="B682">TRANSPOSE(_xlfn._xlws.SORT(_xlfn.UNIQUE(_xlfn._xlws.FILTER(plotSetup[plot_id], plotSetup[experiment_id]&amp;"_"&amp;plotSetup[crop_season_id]=A682))))</f>
        <v>#VALUE!</v>
      </c>
    </row>
    <row r="683" spans="2:2" x14ac:dyDescent="0.25">
      <c r="B683" t="e" cm="1" vm="1">
        <f t="array" ref="B683">TRANSPOSE(_xlfn._xlws.SORT(_xlfn.UNIQUE(_xlfn._xlws.FILTER(plotSetup[plot_id], plotSetup[experiment_id]&amp;"_"&amp;plotSetup[crop_season_id]=A683))))</f>
        <v>#VALUE!</v>
      </c>
    </row>
    <row r="684" spans="2:2" x14ac:dyDescent="0.25">
      <c r="B684" t="e" cm="1" vm="1">
        <f t="array" ref="B684">TRANSPOSE(_xlfn._xlws.SORT(_xlfn.UNIQUE(_xlfn._xlws.FILTER(plotSetup[plot_id], plotSetup[experiment_id]&amp;"_"&amp;plotSetup[crop_season_id]=A684))))</f>
        <v>#VALUE!</v>
      </c>
    </row>
    <row r="685" spans="2:2" x14ac:dyDescent="0.25">
      <c r="B685" t="e" cm="1" vm="1">
        <f t="array" ref="B685">TRANSPOSE(_xlfn._xlws.SORT(_xlfn.UNIQUE(_xlfn._xlws.FILTER(plotSetup[plot_id], plotSetup[experiment_id]&amp;"_"&amp;plotSetup[crop_season_id]=A685))))</f>
        <v>#VALUE!</v>
      </c>
    </row>
    <row r="686" spans="2:2" x14ac:dyDescent="0.25">
      <c r="B686" t="e" cm="1" vm="1">
        <f t="array" ref="B686">TRANSPOSE(_xlfn._xlws.SORT(_xlfn.UNIQUE(_xlfn._xlws.FILTER(plotSetup[plot_id], plotSetup[experiment_id]&amp;"_"&amp;plotSetup[crop_season_id]=A686))))</f>
        <v>#VALUE!</v>
      </c>
    </row>
    <row r="687" spans="2:2" x14ac:dyDescent="0.25">
      <c r="B687" t="e" cm="1" vm="1">
        <f t="array" ref="B687">TRANSPOSE(_xlfn._xlws.SORT(_xlfn.UNIQUE(_xlfn._xlws.FILTER(plotSetup[plot_id], plotSetup[experiment_id]&amp;"_"&amp;plotSetup[crop_season_id]=A687))))</f>
        <v>#VALUE!</v>
      </c>
    </row>
    <row r="688" spans="2:2" x14ac:dyDescent="0.25">
      <c r="B688" t="e" cm="1" vm="1">
        <f t="array" ref="B688">TRANSPOSE(_xlfn._xlws.SORT(_xlfn.UNIQUE(_xlfn._xlws.FILTER(plotSetup[plot_id], plotSetup[experiment_id]&amp;"_"&amp;plotSetup[crop_season_id]=A688))))</f>
        <v>#VALUE!</v>
      </c>
    </row>
    <row r="689" spans="2:2" x14ac:dyDescent="0.25">
      <c r="B689" t="e" cm="1" vm="1">
        <f t="array" ref="B689">TRANSPOSE(_xlfn._xlws.SORT(_xlfn.UNIQUE(_xlfn._xlws.FILTER(plotSetup[plot_id], plotSetup[experiment_id]&amp;"_"&amp;plotSetup[crop_season_id]=A689))))</f>
        <v>#VALUE!</v>
      </c>
    </row>
    <row r="690" spans="2:2" x14ac:dyDescent="0.25">
      <c r="B690" t="e" cm="1" vm="1">
        <f t="array" ref="B690">TRANSPOSE(_xlfn._xlws.SORT(_xlfn.UNIQUE(_xlfn._xlws.FILTER(plotSetup[plot_id], plotSetup[experiment_id]&amp;"_"&amp;plotSetup[crop_season_id]=A690))))</f>
        <v>#VALUE!</v>
      </c>
    </row>
    <row r="691" spans="2:2" x14ac:dyDescent="0.25">
      <c r="B691" t="e" cm="1" vm="1">
        <f t="array" ref="B691">TRANSPOSE(_xlfn._xlws.SORT(_xlfn.UNIQUE(_xlfn._xlws.FILTER(plotSetup[plot_id], plotSetup[experiment_id]&amp;"_"&amp;plotSetup[crop_season_id]=A691))))</f>
        <v>#VALUE!</v>
      </c>
    </row>
    <row r="692" spans="2:2" x14ac:dyDescent="0.25">
      <c r="B692" t="e" cm="1" vm="1">
        <f t="array" ref="B692">TRANSPOSE(_xlfn._xlws.SORT(_xlfn.UNIQUE(_xlfn._xlws.FILTER(plotSetup[plot_id], plotSetup[experiment_id]&amp;"_"&amp;plotSetup[crop_season_id]=A692))))</f>
        <v>#VALUE!</v>
      </c>
    </row>
    <row r="693" spans="2:2" x14ac:dyDescent="0.25">
      <c r="B693" t="e" cm="1" vm="1">
        <f t="array" ref="B693">TRANSPOSE(_xlfn._xlws.SORT(_xlfn.UNIQUE(_xlfn._xlws.FILTER(plotSetup[plot_id], plotSetup[experiment_id]&amp;"_"&amp;plotSetup[crop_season_id]=A693))))</f>
        <v>#VALUE!</v>
      </c>
    </row>
    <row r="694" spans="2:2" x14ac:dyDescent="0.25">
      <c r="B694" t="e" cm="1" vm="1">
        <f t="array" ref="B694">TRANSPOSE(_xlfn._xlws.SORT(_xlfn.UNIQUE(_xlfn._xlws.FILTER(plotSetup[plot_id], plotSetup[experiment_id]&amp;"_"&amp;plotSetup[crop_season_id]=A694))))</f>
        <v>#VALUE!</v>
      </c>
    </row>
    <row r="695" spans="2:2" x14ac:dyDescent="0.25">
      <c r="B695" t="e" cm="1" vm="1">
        <f t="array" ref="B695">TRANSPOSE(_xlfn._xlws.SORT(_xlfn.UNIQUE(_xlfn._xlws.FILTER(plotSetup[plot_id], plotSetup[experiment_id]&amp;"_"&amp;plotSetup[crop_season_id]=A695))))</f>
        <v>#VALUE!</v>
      </c>
    </row>
    <row r="696" spans="2:2" x14ac:dyDescent="0.25">
      <c r="B696" t="e" cm="1" vm="1">
        <f t="array" ref="B696">TRANSPOSE(_xlfn._xlws.SORT(_xlfn.UNIQUE(_xlfn._xlws.FILTER(plotSetup[plot_id], plotSetup[experiment_id]&amp;"_"&amp;plotSetup[crop_season_id]=A696))))</f>
        <v>#VALUE!</v>
      </c>
    </row>
    <row r="697" spans="2:2" x14ac:dyDescent="0.25">
      <c r="B697" t="e" cm="1" vm="1">
        <f t="array" ref="B697">TRANSPOSE(_xlfn._xlws.SORT(_xlfn.UNIQUE(_xlfn._xlws.FILTER(plotSetup[plot_id], plotSetup[experiment_id]&amp;"_"&amp;plotSetup[crop_season_id]=A697))))</f>
        <v>#VALUE!</v>
      </c>
    </row>
    <row r="698" spans="2:2" x14ac:dyDescent="0.25">
      <c r="B698" t="e" cm="1" vm="1">
        <f t="array" ref="B698">TRANSPOSE(_xlfn._xlws.SORT(_xlfn.UNIQUE(_xlfn._xlws.FILTER(plotSetup[plot_id], plotSetup[experiment_id]&amp;"_"&amp;plotSetup[crop_season_id]=A698))))</f>
        <v>#VALUE!</v>
      </c>
    </row>
    <row r="699" spans="2:2" x14ac:dyDescent="0.25">
      <c r="B699" t="e" cm="1" vm="1">
        <f t="array" ref="B699">TRANSPOSE(_xlfn._xlws.SORT(_xlfn.UNIQUE(_xlfn._xlws.FILTER(plotSetup[plot_id], plotSetup[experiment_id]&amp;"_"&amp;plotSetup[crop_season_id]=A699))))</f>
        <v>#VALUE!</v>
      </c>
    </row>
    <row r="700" spans="2:2" x14ac:dyDescent="0.25">
      <c r="B700" t="e" cm="1" vm="1">
        <f t="array" ref="B700">TRANSPOSE(_xlfn._xlws.SORT(_xlfn.UNIQUE(_xlfn._xlws.FILTER(plotSetup[plot_id], plotSetup[experiment_id]&amp;"_"&amp;plotSetup[crop_season_id]=A700))))</f>
        <v>#VALUE!</v>
      </c>
    </row>
    <row r="701" spans="2:2" x14ac:dyDescent="0.25">
      <c r="B701" t="e" cm="1" vm="1">
        <f t="array" ref="B701">TRANSPOSE(_xlfn._xlws.SORT(_xlfn.UNIQUE(_xlfn._xlws.FILTER(plotSetup[plot_id], plotSetup[experiment_id]&amp;"_"&amp;plotSetup[crop_season_id]=A701))))</f>
        <v>#VALUE!</v>
      </c>
    </row>
    <row r="702" spans="2:2" x14ac:dyDescent="0.25">
      <c r="B702" t="e" cm="1" vm="1">
        <f t="array" ref="B702">TRANSPOSE(_xlfn._xlws.SORT(_xlfn.UNIQUE(_xlfn._xlws.FILTER(plotSetup[plot_id], plotSetup[experiment_id]&amp;"_"&amp;plotSetup[crop_season_id]=A702))))</f>
        <v>#VALUE!</v>
      </c>
    </row>
    <row r="703" spans="2:2" x14ac:dyDescent="0.25">
      <c r="B703" t="e" cm="1" vm="1">
        <f t="array" ref="B703">TRANSPOSE(_xlfn._xlws.SORT(_xlfn.UNIQUE(_xlfn._xlws.FILTER(plotSetup[plot_id], plotSetup[experiment_id]&amp;"_"&amp;plotSetup[crop_season_id]=A703))))</f>
        <v>#VALUE!</v>
      </c>
    </row>
    <row r="704" spans="2:2" x14ac:dyDescent="0.25">
      <c r="B704" t="e" cm="1" vm="1">
        <f t="array" ref="B704">TRANSPOSE(_xlfn._xlws.SORT(_xlfn.UNIQUE(_xlfn._xlws.FILTER(plotSetup[plot_id], plotSetup[experiment_id]&amp;"_"&amp;plotSetup[crop_season_id]=A704))))</f>
        <v>#VALUE!</v>
      </c>
    </row>
    <row r="705" spans="2:2" x14ac:dyDescent="0.25">
      <c r="B705" t="e" cm="1" vm="1">
        <f t="array" ref="B705">TRANSPOSE(_xlfn._xlws.SORT(_xlfn.UNIQUE(_xlfn._xlws.FILTER(plotSetup[plot_id], plotSetup[experiment_id]&amp;"_"&amp;plotSetup[crop_season_id]=A705))))</f>
        <v>#VALUE!</v>
      </c>
    </row>
    <row r="706" spans="2:2" x14ac:dyDescent="0.25">
      <c r="B706" t="e" cm="1" vm="1">
        <f t="array" ref="B706">TRANSPOSE(_xlfn._xlws.SORT(_xlfn.UNIQUE(_xlfn._xlws.FILTER(plotSetup[plot_id], plotSetup[experiment_id]&amp;"_"&amp;plotSetup[crop_season_id]=A706))))</f>
        <v>#VALUE!</v>
      </c>
    </row>
    <row r="707" spans="2:2" x14ac:dyDescent="0.25">
      <c r="B707" t="e" cm="1" vm="1">
        <f t="array" ref="B707">TRANSPOSE(_xlfn._xlws.SORT(_xlfn.UNIQUE(_xlfn._xlws.FILTER(plotSetup[plot_id], plotSetup[experiment_id]&amp;"_"&amp;plotSetup[crop_season_id]=A707))))</f>
        <v>#VALUE!</v>
      </c>
    </row>
    <row r="708" spans="2:2" x14ac:dyDescent="0.25">
      <c r="B708" t="e" cm="1" vm="1">
        <f t="array" ref="B708">TRANSPOSE(_xlfn._xlws.SORT(_xlfn.UNIQUE(_xlfn._xlws.FILTER(plotSetup[plot_id], plotSetup[experiment_id]&amp;"_"&amp;plotSetup[crop_season_id]=A708))))</f>
        <v>#VALUE!</v>
      </c>
    </row>
    <row r="709" spans="2:2" x14ac:dyDescent="0.25">
      <c r="B709" t="e" cm="1" vm="1">
        <f t="array" ref="B709">TRANSPOSE(_xlfn._xlws.SORT(_xlfn.UNIQUE(_xlfn._xlws.FILTER(plotSetup[plot_id], plotSetup[experiment_id]&amp;"_"&amp;plotSetup[crop_season_id]=A709))))</f>
        <v>#VALUE!</v>
      </c>
    </row>
    <row r="710" spans="2:2" x14ac:dyDescent="0.25">
      <c r="B710" t="e" cm="1" vm="1">
        <f t="array" ref="B710">TRANSPOSE(_xlfn._xlws.SORT(_xlfn.UNIQUE(_xlfn._xlws.FILTER(plotSetup[plot_id], plotSetup[experiment_id]&amp;"_"&amp;plotSetup[crop_season_id]=A710))))</f>
        <v>#VALUE!</v>
      </c>
    </row>
    <row r="711" spans="2:2" x14ac:dyDescent="0.25">
      <c r="B711" t="e" cm="1" vm="1">
        <f t="array" ref="B711">TRANSPOSE(_xlfn._xlws.SORT(_xlfn.UNIQUE(_xlfn._xlws.FILTER(plotSetup[plot_id], plotSetup[experiment_id]&amp;"_"&amp;plotSetup[crop_season_id]=A711))))</f>
        <v>#VALUE!</v>
      </c>
    </row>
    <row r="712" spans="2:2" x14ac:dyDescent="0.25">
      <c r="B712" t="e" cm="1" vm="1">
        <f t="array" ref="B712">TRANSPOSE(_xlfn._xlws.SORT(_xlfn.UNIQUE(_xlfn._xlws.FILTER(plotSetup[plot_id], plotSetup[experiment_id]&amp;"_"&amp;plotSetup[crop_season_id]=A712))))</f>
        <v>#VALUE!</v>
      </c>
    </row>
    <row r="713" spans="2:2" x14ac:dyDescent="0.25">
      <c r="B713" t="e" cm="1" vm="1">
        <f t="array" ref="B713">TRANSPOSE(_xlfn._xlws.SORT(_xlfn.UNIQUE(_xlfn._xlws.FILTER(plotSetup[plot_id], plotSetup[experiment_id]&amp;"_"&amp;plotSetup[crop_season_id]=A713))))</f>
        <v>#VALUE!</v>
      </c>
    </row>
    <row r="714" spans="2:2" x14ac:dyDescent="0.25">
      <c r="B714" t="e" cm="1" vm="1">
        <f t="array" ref="B714">TRANSPOSE(_xlfn._xlws.SORT(_xlfn.UNIQUE(_xlfn._xlws.FILTER(plotSetup[plot_id], plotSetup[experiment_id]&amp;"_"&amp;plotSetup[crop_season_id]=A714))))</f>
        <v>#VALUE!</v>
      </c>
    </row>
    <row r="715" spans="2:2" x14ac:dyDescent="0.25">
      <c r="B715" t="e" cm="1" vm="1">
        <f t="array" ref="B715">TRANSPOSE(_xlfn._xlws.SORT(_xlfn.UNIQUE(_xlfn._xlws.FILTER(plotSetup[plot_id], plotSetup[experiment_id]&amp;"_"&amp;plotSetup[crop_season_id]=A715))))</f>
        <v>#VALUE!</v>
      </c>
    </row>
    <row r="716" spans="2:2" x14ac:dyDescent="0.25">
      <c r="B716" t="e" cm="1" vm="1">
        <f t="array" ref="B716">TRANSPOSE(_xlfn._xlws.SORT(_xlfn.UNIQUE(_xlfn._xlws.FILTER(plotSetup[plot_id], plotSetup[experiment_id]&amp;"_"&amp;plotSetup[crop_season_id]=A716))))</f>
        <v>#VALUE!</v>
      </c>
    </row>
    <row r="717" spans="2:2" x14ac:dyDescent="0.25">
      <c r="B717" t="e" cm="1" vm="1">
        <f t="array" ref="B717">TRANSPOSE(_xlfn._xlws.SORT(_xlfn.UNIQUE(_xlfn._xlws.FILTER(plotSetup[plot_id], plotSetup[experiment_id]&amp;"_"&amp;plotSetup[crop_season_id]=A717))))</f>
        <v>#VALUE!</v>
      </c>
    </row>
    <row r="718" spans="2:2" x14ac:dyDescent="0.25">
      <c r="B718" t="e" cm="1" vm="1">
        <f t="array" ref="B718">TRANSPOSE(_xlfn._xlws.SORT(_xlfn.UNIQUE(_xlfn._xlws.FILTER(plotSetup[plot_id], plotSetup[experiment_id]&amp;"_"&amp;plotSetup[crop_season_id]=A718))))</f>
        <v>#VALUE!</v>
      </c>
    </row>
    <row r="719" spans="2:2" x14ac:dyDescent="0.25">
      <c r="B719" t="e" cm="1" vm="1">
        <f t="array" ref="B719">TRANSPOSE(_xlfn._xlws.SORT(_xlfn.UNIQUE(_xlfn._xlws.FILTER(plotSetup[plot_id], plotSetup[experiment_id]&amp;"_"&amp;plotSetup[crop_season_id]=A719))))</f>
        <v>#VALUE!</v>
      </c>
    </row>
    <row r="720" spans="2:2" x14ac:dyDescent="0.25">
      <c r="B720" t="e" cm="1" vm="1">
        <f t="array" ref="B720">TRANSPOSE(_xlfn._xlws.SORT(_xlfn.UNIQUE(_xlfn._xlws.FILTER(plotSetup[plot_id], plotSetup[experiment_id]&amp;"_"&amp;plotSetup[crop_season_id]=A720))))</f>
        <v>#VALUE!</v>
      </c>
    </row>
    <row r="721" spans="2:2" x14ac:dyDescent="0.25">
      <c r="B721" t="e" cm="1" vm="1">
        <f t="array" ref="B721">TRANSPOSE(_xlfn._xlws.SORT(_xlfn.UNIQUE(_xlfn._xlws.FILTER(plotSetup[plot_id], plotSetup[experiment_id]&amp;"_"&amp;plotSetup[crop_season_id]=A721))))</f>
        <v>#VALUE!</v>
      </c>
    </row>
    <row r="722" spans="2:2" x14ac:dyDescent="0.25">
      <c r="B722" t="e" cm="1" vm="1">
        <f t="array" ref="B722">TRANSPOSE(_xlfn._xlws.SORT(_xlfn.UNIQUE(_xlfn._xlws.FILTER(plotSetup[plot_id], plotSetup[experiment_id]&amp;"_"&amp;plotSetup[crop_season_id]=A722))))</f>
        <v>#VALUE!</v>
      </c>
    </row>
    <row r="723" spans="2:2" x14ac:dyDescent="0.25">
      <c r="B723" t="e" cm="1" vm="1">
        <f t="array" ref="B723">TRANSPOSE(_xlfn._xlws.SORT(_xlfn.UNIQUE(_xlfn._xlws.FILTER(plotSetup[plot_id], plotSetup[experiment_id]&amp;"_"&amp;plotSetup[crop_season_id]=A723))))</f>
        <v>#VALUE!</v>
      </c>
    </row>
    <row r="724" spans="2:2" x14ac:dyDescent="0.25">
      <c r="B724" t="e" cm="1" vm="1">
        <f t="array" ref="B724">TRANSPOSE(_xlfn._xlws.SORT(_xlfn.UNIQUE(_xlfn._xlws.FILTER(plotSetup[plot_id], plotSetup[experiment_id]&amp;"_"&amp;plotSetup[crop_season_id]=A724))))</f>
        <v>#VALUE!</v>
      </c>
    </row>
    <row r="725" spans="2:2" x14ac:dyDescent="0.25">
      <c r="B725" t="e" cm="1" vm="1">
        <f t="array" ref="B725">TRANSPOSE(_xlfn._xlws.SORT(_xlfn.UNIQUE(_xlfn._xlws.FILTER(plotSetup[plot_id], plotSetup[experiment_id]&amp;"_"&amp;plotSetup[crop_season_id]=A725))))</f>
        <v>#VALUE!</v>
      </c>
    </row>
    <row r="726" spans="2:2" x14ac:dyDescent="0.25">
      <c r="B726" t="e" cm="1" vm="1">
        <f t="array" ref="B726">TRANSPOSE(_xlfn._xlws.SORT(_xlfn.UNIQUE(_xlfn._xlws.FILTER(plotSetup[plot_id], plotSetup[experiment_id]&amp;"_"&amp;plotSetup[crop_season_id]=A726))))</f>
        <v>#VALUE!</v>
      </c>
    </row>
    <row r="727" spans="2:2" x14ac:dyDescent="0.25">
      <c r="B727" t="e" cm="1" vm="1">
        <f t="array" ref="B727">TRANSPOSE(_xlfn._xlws.SORT(_xlfn.UNIQUE(_xlfn._xlws.FILTER(plotSetup[plot_id], plotSetup[experiment_id]&amp;"_"&amp;plotSetup[crop_season_id]=A727))))</f>
        <v>#VALUE!</v>
      </c>
    </row>
    <row r="728" spans="2:2" x14ac:dyDescent="0.25">
      <c r="B728" t="e" cm="1" vm="1">
        <f t="array" ref="B728">TRANSPOSE(_xlfn._xlws.SORT(_xlfn.UNIQUE(_xlfn._xlws.FILTER(plotSetup[plot_id], plotSetup[experiment_id]&amp;"_"&amp;plotSetup[crop_season_id]=A728))))</f>
        <v>#VALUE!</v>
      </c>
    </row>
    <row r="729" spans="2:2" x14ac:dyDescent="0.25">
      <c r="B729" t="e" cm="1" vm="1">
        <f t="array" ref="B729">TRANSPOSE(_xlfn._xlws.SORT(_xlfn.UNIQUE(_xlfn._xlws.FILTER(plotSetup[plot_id], plotSetup[experiment_id]&amp;"_"&amp;plotSetup[crop_season_id]=A729))))</f>
        <v>#VALUE!</v>
      </c>
    </row>
    <row r="730" spans="2:2" x14ac:dyDescent="0.25">
      <c r="B730" t="e" cm="1" vm="1">
        <f t="array" ref="B730">TRANSPOSE(_xlfn._xlws.SORT(_xlfn.UNIQUE(_xlfn._xlws.FILTER(plotSetup[plot_id], plotSetup[experiment_id]&amp;"_"&amp;plotSetup[crop_season_id]=A730))))</f>
        <v>#VALUE!</v>
      </c>
    </row>
    <row r="731" spans="2:2" x14ac:dyDescent="0.25">
      <c r="B731" t="e" cm="1" vm="1">
        <f t="array" ref="B731">TRANSPOSE(_xlfn._xlws.SORT(_xlfn.UNIQUE(_xlfn._xlws.FILTER(plotSetup[plot_id], plotSetup[experiment_id]&amp;"_"&amp;plotSetup[crop_season_id]=A731))))</f>
        <v>#VALUE!</v>
      </c>
    </row>
    <row r="732" spans="2:2" x14ac:dyDescent="0.25">
      <c r="B732" t="e" cm="1" vm="1">
        <f t="array" ref="B732">TRANSPOSE(_xlfn._xlws.SORT(_xlfn.UNIQUE(_xlfn._xlws.FILTER(plotSetup[plot_id], plotSetup[experiment_id]&amp;"_"&amp;plotSetup[crop_season_id]=A732))))</f>
        <v>#VALUE!</v>
      </c>
    </row>
    <row r="733" spans="2:2" x14ac:dyDescent="0.25">
      <c r="B733" t="e" cm="1" vm="1">
        <f t="array" ref="B733">TRANSPOSE(_xlfn._xlws.SORT(_xlfn.UNIQUE(_xlfn._xlws.FILTER(plotSetup[plot_id], plotSetup[experiment_id]&amp;"_"&amp;plotSetup[crop_season_id]=A733))))</f>
        <v>#VALUE!</v>
      </c>
    </row>
    <row r="734" spans="2:2" x14ac:dyDescent="0.25">
      <c r="B734" t="e" cm="1" vm="1">
        <f t="array" ref="B734">TRANSPOSE(_xlfn._xlws.SORT(_xlfn.UNIQUE(_xlfn._xlws.FILTER(plotSetup[plot_id], plotSetup[experiment_id]&amp;"_"&amp;plotSetup[crop_season_id]=A734))))</f>
        <v>#VALUE!</v>
      </c>
    </row>
    <row r="735" spans="2:2" x14ac:dyDescent="0.25">
      <c r="B735" t="e" cm="1" vm="1">
        <f t="array" ref="B735">TRANSPOSE(_xlfn._xlws.SORT(_xlfn.UNIQUE(_xlfn._xlws.FILTER(plotSetup[plot_id], plotSetup[experiment_id]&amp;"_"&amp;plotSetup[crop_season_id]=A735))))</f>
        <v>#VALUE!</v>
      </c>
    </row>
    <row r="736" spans="2:2" x14ac:dyDescent="0.25">
      <c r="B736" t="e" cm="1" vm="1">
        <f t="array" ref="B736">TRANSPOSE(_xlfn._xlws.SORT(_xlfn.UNIQUE(_xlfn._xlws.FILTER(plotSetup[plot_id], plotSetup[experiment_id]&amp;"_"&amp;plotSetup[crop_season_id]=A736))))</f>
        <v>#VALUE!</v>
      </c>
    </row>
    <row r="737" spans="2:2" x14ac:dyDescent="0.25">
      <c r="B737" t="e" cm="1" vm="1">
        <f t="array" ref="B737">TRANSPOSE(_xlfn._xlws.SORT(_xlfn.UNIQUE(_xlfn._xlws.FILTER(plotSetup[plot_id], plotSetup[experiment_id]&amp;"_"&amp;plotSetup[crop_season_id]=A737))))</f>
        <v>#VALUE!</v>
      </c>
    </row>
    <row r="738" spans="2:2" x14ac:dyDescent="0.25">
      <c r="B738" t="e" cm="1" vm="1">
        <f t="array" ref="B738">TRANSPOSE(_xlfn._xlws.SORT(_xlfn.UNIQUE(_xlfn._xlws.FILTER(plotSetup[plot_id], plotSetup[experiment_id]&amp;"_"&amp;plotSetup[crop_season_id]=A738))))</f>
        <v>#VALUE!</v>
      </c>
    </row>
    <row r="739" spans="2:2" x14ac:dyDescent="0.25">
      <c r="B739" t="e" cm="1" vm="1">
        <f t="array" ref="B739">TRANSPOSE(_xlfn._xlws.SORT(_xlfn.UNIQUE(_xlfn._xlws.FILTER(plotSetup[plot_id], plotSetup[experiment_id]&amp;"_"&amp;plotSetup[crop_season_id]=A739))))</f>
        <v>#VALUE!</v>
      </c>
    </row>
    <row r="740" spans="2:2" x14ac:dyDescent="0.25">
      <c r="B740" t="e" cm="1" vm="1">
        <f t="array" ref="B740">TRANSPOSE(_xlfn._xlws.SORT(_xlfn.UNIQUE(_xlfn._xlws.FILTER(plotSetup[plot_id], plotSetup[experiment_id]&amp;"_"&amp;plotSetup[crop_season_id]=A740))))</f>
        <v>#VALUE!</v>
      </c>
    </row>
    <row r="741" spans="2:2" x14ac:dyDescent="0.25">
      <c r="B741" t="e" cm="1" vm="1">
        <f t="array" ref="B741">TRANSPOSE(_xlfn._xlws.SORT(_xlfn.UNIQUE(_xlfn._xlws.FILTER(plotSetup[plot_id], plotSetup[experiment_id]&amp;"_"&amp;plotSetup[crop_season_id]=A741))))</f>
        <v>#VALUE!</v>
      </c>
    </row>
    <row r="742" spans="2:2" x14ac:dyDescent="0.25">
      <c r="B742" t="e" cm="1" vm="1">
        <f t="array" ref="B742">TRANSPOSE(_xlfn._xlws.SORT(_xlfn.UNIQUE(_xlfn._xlws.FILTER(plotSetup[plot_id], plotSetup[experiment_id]&amp;"_"&amp;plotSetup[crop_season_id]=A742))))</f>
        <v>#VALUE!</v>
      </c>
    </row>
    <row r="743" spans="2:2" x14ac:dyDescent="0.25">
      <c r="B743" t="e" cm="1" vm="1">
        <f t="array" ref="B743">TRANSPOSE(_xlfn._xlws.SORT(_xlfn.UNIQUE(_xlfn._xlws.FILTER(plotSetup[plot_id], plotSetup[experiment_id]&amp;"_"&amp;plotSetup[crop_season_id]=A743))))</f>
        <v>#VALUE!</v>
      </c>
    </row>
    <row r="744" spans="2:2" x14ac:dyDescent="0.25">
      <c r="B744" t="e" cm="1" vm="1">
        <f t="array" ref="B744">TRANSPOSE(_xlfn._xlws.SORT(_xlfn.UNIQUE(_xlfn._xlws.FILTER(plotSetup[plot_id], plotSetup[experiment_id]&amp;"_"&amp;plotSetup[crop_season_id]=A744))))</f>
        <v>#VALUE!</v>
      </c>
    </row>
    <row r="745" spans="2:2" x14ac:dyDescent="0.25">
      <c r="B745" t="e" cm="1" vm="1">
        <f t="array" ref="B745">TRANSPOSE(_xlfn._xlws.SORT(_xlfn.UNIQUE(_xlfn._xlws.FILTER(plotSetup[plot_id], plotSetup[experiment_id]&amp;"_"&amp;plotSetup[crop_season_id]=A745))))</f>
        <v>#VALUE!</v>
      </c>
    </row>
    <row r="746" spans="2:2" x14ac:dyDescent="0.25">
      <c r="B746" t="e" cm="1" vm="1">
        <f t="array" ref="B746">TRANSPOSE(_xlfn._xlws.SORT(_xlfn.UNIQUE(_xlfn._xlws.FILTER(plotSetup[plot_id], plotSetup[experiment_id]&amp;"_"&amp;plotSetup[crop_season_id]=A746))))</f>
        <v>#VALUE!</v>
      </c>
    </row>
    <row r="747" spans="2:2" x14ac:dyDescent="0.25">
      <c r="B747" t="e" cm="1" vm="1">
        <f t="array" ref="B747">TRANSPOSE(_xlfn._xlws.SORT(_xlfn.UNIQUE(_xlfn._xlws.FILTER(plotSetup[plot_id], plotSetup[experiment_id]&amp;"_"&amp;plotSetup[crop_season_id]=A747))))</f>
        <v>#VALUE!</v>
      </c>
    </row>
    <row r="748" spans="2:2" x14ac:dyDescent="0.25">
      <c r="B748" t="e" cm="1" vm="1">
        <f t="array" ref="B748">TRANSPOSE(_xlfn._xlws.SORT(_xlfn.UNIQUE(_xlfn._xlws.FILTER(plotSetup[plot_id], plotSetup[experiment_id]&amp;"_"&amp;plotSetup[crop_season_id]=A748))))</f>
        <v>#VALUE!</v>
      </c>
    </row>
    <row r="749" spans="2:2" x14ac:dyDescent="0.25">
      <c r="B749" t="e" cm="1" vm="1">
        <f t="array" ref="B749">TRANSPOSE(_xlfn._xlws.SORT(_xlfn.UNIQUE(_xlfn._xlws.FILTER(plotSetup[plot_id], plotSetup[experiment_id]&amp;"_"&amp;plotSetup[crop_season_id]=A749))))</f>
        <v>#VALUE!</v>
      </c>
    </row>
    <row r="750" spans="2:2" x14ac:dyDescent="0.25">
      <c r="B750" t="e" cm="1" vm="1">
        <f t="array" ref="B750">TRANSPOSE(_xlfn._xlws.SORT(_xlfn.UNIQUE(_xlfn._xlws.FILTER(plotSetup[plot_id], plotSetup[experiment_id]&amp;"_"&amp;plotSetup[crop_season_id]=A750))))</f>
        <v>#VALUE!</v>
      </c>
    </row>
    <row r="751" spans="2:2" x14ac:dyDescent="0.25">
      <c r="B751" t="e" cm="1" vm="1">
        <f t="array" ref="B751">TRANSPOSE(_xlfn._xlws.SORT(_xlfn.UNIQUE(_xlfn._xlws.FILTER(plotSetup[plot_id], plotSetup[experiment_id]&amp;"_"&amp;plotSetup[crop_season_id]=A751))))</f>
        <v>#VALUE!</v>
      </c>
    </row>
    <row r="752" spans="2:2" x14ac:dyDescent="0.25">
      <c r="B752" t="e" cm="1" vm="1">
        <f t="array" ref="B752">TRANSPOSE(_xlfn._xlws.SORT(_xlfn.UNIQUE(_xlfn._xlws.FILTER(plotSetup[plot_id], plotSetup[experiment_id]&amp;"_"&amp;plotSetup[crop_season_id]=A752))))</f>
        <v>#VALUE!</v>
      </c>
    </row>
    <row r="753" spans="2:2" x14ac:dyDescent="0.25">
      <c r="B753" t="e" cm="1" vm="1">
        <f t="array" ref="B753">TRANSPOSE(_xlfn._xlws.SORT(_xlfn.UNIQUE(_xlfn._xlws.FILTER(plotSetup[plot_id], plotSetup[experiment_id]&amp;"_"&amp;plotSetup[crop_season_id]=A753))))</f>
        <v>#VALUE!</v>
      </c>
    </row>
    <row r="754" spans="2:2" x14ac:dyDescent="0.25">
      <c r="B754" t="e" cm="1" vm="1">
        <f t="array" ref="B754">TRANSPOSE(_xlfn._xlws.SORT(_xlfn.UNIQUE(_xlfn._xlws.FILTER(plotSetup[plot_id], plotSetup[experiment_id]&amp;"_"&amp;plotSetup[crop_season_id]=A754))))</f>
        <v>#VALUE!</v>
      </c>
    </row>
    <row r="755" spans="2:2" x14ac:dyDescent="0.25">
      <c r="B755" t="e" cm="1" vm="1">
        <f t="array" ref="B755">TRANSPOSE(_xlfn._xlws.SORT(_xlfn.UNIQUE(_xlfn._xlws.FILTER(plotSetup[plot_id], plotSetup[experiment_id]&amp;"_"&amp;plotSetup[crop_season_id]=A755))))</f>
        <v>#VALUE!</v>
      </c>
    </row>
    <row r="756" spans="2:2" x14ac:dyDescent="0.25">
      <c r="B756" t="e" cm="1" vm="1">
        <f t="array" ref="B756">TRANSPOSE(_xlfn._xlws.SORT(_xlfn.UNIQUE(_xlfn._xlws.FILTER(plotSetup[plot_id], plotSetup[experiment_id]&amp;"_"&amp;plotSetup[crop_season_id]=A756))))</f>
        <v>#VALUE!</v>
      </c>
    </row>
    <row r="757" spans="2:2" x14ac:dyDescent="0.25">
      <c r="B757" t="e" cm="1" vm="1">
        <f t="array" ref="B757">TRANSPOSE(_xlfn._xlws.SORT(_xlfn.UNIQUE(_xlfn._xlws.FILTER(plotSetup[plot_id], plotSetup[experiment_id]&amp;"_"&amp;plotSetup[crop_season_id]=A757))))</f>
        <v>#VALUE!</v>
      </c>
    </row>
    <row r="758" spans="2:2" x14ac:dyDescent="0.25">
      <c r="B758" t="e" cm="1" vm="1">
        <f t="array" ref="B758">TRANSPOSE(_xlfn._xlws.SORT(_xlfn.UNIQUE(_xlfn._xlws.FILTER(plotSetup[plot_id], plotSetup[experiment_id]&amp;"_"&amp;plotSetup[crop_season_id]=A758))))</f>
        <v>#VALUE!</v>
      </c>
    </row>
    <row r="759" spans="2:2" x14ac:dyDescent="0.25">
      <c r="B759" t="e" cm="1" vm="1">
        <f t="array" ref="B759">TRANSPOSE(_xlfn._xlws.SORT(_xlfn.UNIQUE(_xlfn._xlws.FILTER(plotSetup[plot_id], plotSetup[experiment_id]&amp;"_"&amp;plotSetup[crop_season_id]=A759))))</f>
        <v>#VALUE!</v>
      </c>
    </row>
    <row r="760" spans="2:2" x14ac:dyDescent="0.25">
      <c r="B760" t="e" cm="1" vm="1">
        <f t="array" ref="B760">TRANSPOSE(_xlfn._xlws.SORT(_xlfn.UNIQUE(_xlfn._xlws.FILTER(plotSetup[plot_id], plotSetup[experiment_id]&amp;"_"&amp;plotSetup[crop_season_id]=A760))))</f>
        <v>#VALUE!</v>
      </c>
    </row>
    <row r="761" spans="2:2" x14ac:dyDescent="0.25">
      <c r="B761" t="e" cm="1" vm="1">
        <f t="array" ref="B761">TRANSPOSE(_xlfn._xlws.SORT(_xlfn.UNIQUE(_xlfn._xlws.FILTER(plotSetup[plot_id], plotSetup[experiment_id]&amp;"_"&amp;plotSetup[crop_season_id]=A761))))</f>
        <v>#VALUE!</v>
      </c>
    </row>
    <row r="762" spans="2:2" x14ac:dyDescent="0.25">
      <c r="B762" t="e" cm="1" vm="1">
        <f t="array" ref="B762">TRANSPOSE(_xlfn._xlws.SORT(_xlfn.UNIQUE(_xlfn._xlws.FILTER(plotSetup[plot_id], plotSetup[experiment_id]&amp;"_"&amp;plotSetup[crop_season_id]=A762))))</f>
        <v>#VALUE!</v>
      </c>
    </row>
    <row r="763" spans="2:2" x14ac:dyDescent="0.25">
      <c r="B763" t="e" cm="1" vm="1">
        <f t="array" ref="B763">TRANSPOSE(_xlfn._xlws.SORT(_xlfn.UNIQUE(_xlfn._xlws.FILTER(plotSetup[plot_id], plotSetup[experiment_id]&amp;"_"&amp;plotSetup[crop_season_id]=A763))))</f>
        <v>#VALUE!</v>
      </c>
    </row>
    <row r="764" spans="2:2" x14ac:dyDescent="0.25">
      <c r="B764" t="e" cm="1" vm="1">
        <f t="array" ref="B764">TRANSPOSE(_xlfn._xlws.SORT(_xlfn.UNIQUE(_xlfn._xlws.FILTER(plotSetup[plot_id], plotSetup[experiment_id]&amp;"_"&amp;plotSetup[crop_season_id]=A764))))</f>
        <v>#VALUE!</v>
      </c>
    </row>
    <row r="765" spans="2:2" x14ac:dyDescent="0.25">
      <c r="B765" t="e" cm="1" vm="1">
        <f t="array" ref="B765">TRANSPOSE(_xlfn._xlws.SORT(_xlfn.UNIQUE(_xlfn._xlws.FILTER(plotSetup[plot_id], plotSetup[experiment_id]&amp;"_"&amp;plotSetup[crop_season_id]=A765))))</f>
        <v>#VALUE!</v>
      </c>
    </row>
    <row r="766" spans="2:2" x14ac:dyDescent="0.25">
      <c r="B766" t="e" cm="1" vm="1">
        <f t="array" ref="B766">TRANSPOSE(_xlfn._xlws.SORT(_xlfn.UNIQUE(_xlfn._xlws.FILTER(plotSetup[plot_id], plotSetup[experiment_id]&amp;"_"&amp;plotSetup[crop_season_id]=A766))))</f>
        <v>#VALUE!</v>
      </c>
    </row>
    <row r="767" spans="2:2" x14ac:dyDescent="0.25">
      <c r="B767" t="e" cm="1" vm="1">
        <f t="array" ref="B767">TRANSPOSE(_xlfn._xlws.SORT(_xlfn.UNIQUE(_xlfn._xlws.FILTER(plotSetup[plot_id], plotSetup[experiment_id]&amp;"_"&amp;plotSetup[crop_season_id]=A767))))</f>
        <v>#VALUE!</v>
      </c>
    </row>
    <row r="768" spans="2:2" x14ac:dyDescent="0.25">
      <c r="B768" t="e" cm="1" vm="1">
        <f t="array" ref="B768">TRANSPOSE(_xlfn._xlws.SORT(_xlfn.UNIQUE(_xlfn._xlws.FILTER(plotSetup[plot_id], plotSetup[experiment_id]&amp;"_"&amp;plotSetup[crop_season_id]=A768))))</f>
        <v>#VALUE!</v>
      </c>
    </row>
    <row r="769" spans="2:2" x14ac:dyDescent="0.25">
      <c r="B769" t="e" cm="1" vm="1">
        <f t="array" ref="B769">TRANSPOSE(_xlfn._xlws.SORT(_xlfn.UNIQUE(_xlfn._xlws.FILTER(plotSetup[plot_id], plotSetup[experiment_id]&amp;"_"&amp;plotSetup[crop_season_id]=A769))))</f>
        <v>#VALUE!</v>
      </c>
    </row>
    <row r="770" spans="2:2" x14ac:dyDescent="0.25">
      <c r="B770" t="e" cm="1" vm="1">
        <f t="array" ref="B770">TRANSPOSE(_xlfn._xlws.SORT(_xlfn.UNIQUE(_xlfn._xlws.FILTER(plotSetup[plot_id], plotSetup[experiment_id]&amp;"_"&amp;plotSetup[crop_season_id]=A770))))</f>
        <v>#VALUE!</v>
      </c>
    </row>
    <row r="771" spans="2:2" x14ac:dyDescent="0.25">
      <c r="B771" t="e" cm="1" vm="1">
        <f t="array" ref="B771">TRANSPOSE(_xlfn._xlws.SORT(_xlfn.UNIQUE(_xlfn._xlws.FILTER(plotSetup[plot_id], plotSetup[experiment_id]&amp;"_"&amp;plotSetup[crop_season_id]=A771))))</f>
        <v>#VALUE!</v>
      </c>
    </row>
    <row r="772" spans="2:2" x14ac:dyDescent="0.25">
      <c r="B772" t="e" cm="1" vm="1">
        <f t="array" ref="B772">TRANSPOSE(_xlfn._xlws.SORT(_xlfn.UNIQUE(_xlfn._xlws.FILTER(plotSetup[plot_id], plotSetup[experiment_id]&amp;"_"&amp;plotSetup[crop_season_id]=A772))))</f>
        <v>#VALUE!</v>
      </c>
    </row>
    <row r="773" spans="2:2" x14ac:dyDescent="0.25">
      <c r="B773" t="e" cm="1" vm="1">
        <f t="array" ref="B773">TRANSPOSE(_xlfn._xlws.SORT(_xlfn.UNIQUE(_xlfn._xlws.FILTER(plotSetup[plot_id], plotSetup[experiment_id]&amp;"_"&amp;plotSetup[crop_season_id]=A773))))</f>
        <v>#VALUE!</v>
      </c>
    </row>
    <row r="774" spans="2:2" x14ac:dyDescent="0.25">
      <c r="B774" t="e" cm="1" vm="1">
        <f t="array" ref="B774">TRANSPOSE(_xlfn._xlws.SORT(_xlfn.UNIQUE(_xlfn._xlws.FILTER(plotSetup[plot_id], plotSetup[experiment_id]&amp;"_"&amp;plotSetup[crop_season_id]=A774))))</f>
        <v>#VALUE!</v>
      </c>
    </row>
    <row r="775" spans="2:2" x14ac:dyDescent="0.25">
      <c r="B775" t="e" cm="1" vm="1">
        <f t="array" ref="B775">TRANSPOSE(_xlfn._xlws.SORT(_xlfn.UNIQUE(_xlfn._xlws.FILTER(plotSetup[plot_id], plotSetup[experiment_id]&amp;"_"&amp;plotSetup[crop_season_id]=A775))))</f>
        <v>#VALUE!</v>
      </c>
    </row>
    <row r="776" spans="2:2" x14ac:dyDescent="0.25">
      <c r="B776" t="e" cm="1" vm="1">
        <f t="array" ref="B776">TRANSPOSE(_xlfn._xlws.SORT(_xlfn.UNIQUE(_xlfn._xlws.FILTER(plotSetup[plot_id], plotSetup[experiment_id]&amp;"_"&amp;plotSetup[crop_season_id]=A776))))</f>
        <v>#VALUE!</v>
      </c>
    </row>
    <row r="777" spans="2:2" x14ac:dyDescent="0.25">
      <c r="B777" t="e" cm="1" vm="1">
        <f t="array" ref="B777">TRANSPOSE(_xlfn._xlws.SORT(_xlfn.UNIQUE(_xlfn._xlws.FILTER(plotSetup[plot_id], plotSetup[experiment_id]&amp;"_"&amp;plotSetup[crop_season_id]=A777))))</f>
        <v>#VALUE!</v>
      </c>
    </row>
    <row r="778" spans="2:2" x14ac:dyDescent="0.25">
      <c r="B778" t="e" cm="1" vm="1">
        <f t="array" ref="B778">TRANSPOSE(_xlfn._xlws.SORT(_xlfn.UNIQUE(_xlfn._xlws.FILTER(plotSetup[plot_id], plotSetup[experiment_id]&amp;"_"&amp;plotSetup[crop_season_id]=A778))))</f>
        <v>#VALUE!</v>
      </c>
    </row>
    <row r="779" spans="2:2" x14ac:dyDescent="0.25">
      <c r="B779" t="e" cm="1" vm="1">
        <f t="array" ref="B779">TRANSPOSE(_xlfn._xlws.SORT(_xlfn.UNIQUE(_xlfn._xlws.FILTER(plotSetup[plot_id], plotSetup[experiment_id]&amp;"_"&amp;plotSetup[crop_season_id]=A779))))</f>
        <v>#VALUE!</v>
      </c>
    </row>
    <row r="780" spans="2:2" x14ac:dyDescent="0.25">
      <c r="B780" t="e" cm="1" vm="1">
        <f t="array" ref="B780">TRANSPOSE(_xlfn._xlws.SORT(_xlfn.UNIQUE(_xlfn._xlws.FILTER(plotSetup[plot_id], plotSetup[experiment_id]&amp;"_"&amp;plotSetup[crop_season_id]=A780))))</f>
        <v>#VALUE!</v>
      </c>
    </row>
    <row r="781" spans="2:2" x14ac:dyDescent="0.25">
      <c r="B781" t="e" cm="1" vm="1">
        <f t="array" ref="B781">TRANSPOSE(_xlfn._xlws.SORT(_xlfn.UNIQUE(_xlfn._xlws.FILTER(plotSetup[plot_id], plotSetup[experiment_id]&amp;"_"&amp;plotSetup[crop_season_id]=A781))))</f>
        <v>#VALUE!</v>
      </c>
    </row>
    <row r="782" spans="2:2" x14ac:dyDescent="0.25">
      <c r="B782" t="e" cm="1" vm="1">
        <f t="array" ref="B782">TRANSPOSE(_xlfn._xlws.SORT(_xlfn.UNIQUE(_xlfn._xlws.FILTER(plotSetup[plot_id], plotSetup[experiment_id]&amp;"_"&amp;plotSetup[crop_season_id]=A782))))</f>
        <v>#VALUE!</v>
      </c>
    </row>
    <row r="783" spans="2:2" x14ac:dyDescent="0.25">
      <c r="B783" t="e" cm="1" vm="1">
        <f t="array" ref="B783">TRANSPOSE(_xlfn._xlws.SORT(_xlfn.UNIQUE(_xlfn._xlws.FILTER(plotSetup[plot_id], plotSetup[experiment_id]&amp;"_"&amp;plotSetup[crop_season_id]=A783))))</f>
        <v>#VALUE!</v>
      </c>
    </row>
    <row r="784" spans="2:2" x14ac:dyDescent="0.25">
      <c r="B784" t="e" cm="1" vm="1">
        <f t="array" ref="B784">TRANSPOSE(_xlfn._xlws.SORT(_xlfn.UNIQUE(_xlfn._xlws.FILTER(plotSetup[plot_id], plotSetup[experiment_id]&amp;"_"&amp;plotSetup[crop_season_id]=A784))))</f>
        <v>#VALUE!</v>
      </c>
    </row>
    <row r="785" spans="2:2" x14ac:dyDescent="0.25">
      <c r="B785" t="e" cm="1" vm="1">
        <f t="array" ref="B785">TRANSPOSE(_xlfn._xlws.SORT(_xlfn.UNIQUE(_xlfn._xlws.FILTER(plotSetup[plot_id], plotSetup[experiment_id]&amp;"_"&amp;plotSetup[crop_season_id]=A785))))</f>
        <v>#VALUE!</v>
      </c>
    </row>
    <row r="786" spans="2:2" x14ac:dyDescent="0.25">
      <c r="B786" t="e" cm="1" vm="1">
        <f t="array" ref="B786">TRANSPOSE(_xlfn._xlws.SORT(_xlfn.UNIQUE(_xlfn._xlws.FILTER(plotSetup[plot_id], plotSetup[experiment_id]&amp;"_"&amp;plotSetup[crop_season_id]=A786))))</f>
        <v>#VALUE!</v>
      </c>
    </row>
    <row r="787" spans="2:2" x14ac:dyDescent="0.25">
      <c r="B787" t="e" cm="1" vm="1">
        <f t="array" ref="B787">TRANSPOSE(_xlfn._xlws.SORT(_xlfn.UNIQUE(_xlfn._xlws.FILTER(plotSetup[plot_id], plotSetup[experiment_id]&amp;"_"&amp;plotSetup[crop_season_id]=A787))))</f>
        <v>#VALUE!</v>
      </c>
    </row>
    <row r="788" spans="2:2" x14ac:dyDescent="0.25">
      <c r="B788" t="e" cm="1" vm="1">
        <f t="array" ref="B788">TRANSPOSE(_xlfn._xlws.SORT(_xlfn.UNIQUE(_xlfn._xlws.FILTER(plotSetup[plot_id], plotSetup[experiment_id]&amp;"_"&amp;plotSetup[crop_season_id]=A788))))</f>
        <v>#VALUE!</v>
      </c>
    </row>
    <row r="789" spans="2:2" x14ac:dyDescent="0.25">
      <c r="B789" t="e" cm="1" vm="1">
        <f t="array" ref="B789">TRANSPOSE(_xlfn._xlws.SORT(_xlfn.UNIQUE(_xlfn._xlws.FILTER(plotSetup[plot_id], plotSetup[experiment_id]&amp;"_"&amp;plotSetup[crop_season_id]=A789))))</f>
        <v>#VALUE!</v>
      </c>
    </row>
    <row r="790" spans="2:2" x14ac:dyDescent="0.25">
      <c r="B790" t="e" cm="1" vm="1">
        <f t="array" ref="B790">TRANSPOSE(_xlfn._xlws.SORT(_xlfn.UNIQUE(_xlfn._xlws.FILTER(plotSetup[plot_id], plotSetup[experiment_id]&amp;"_"&amp;plotSetup[crop_season_id]=A790))))</f>
        <v>#VALUE!</v>
      </c>
    </row>
    <row r="791" spans="2:2" x14ac:dyDescent="0.25">
      <c r="B791" t="e" cm="1" vm="1">
        <f t="array" ref="B791">TRANSPOSE(_xlfn._xlws.SORT(_xlfn.UNIQUE(_xlfn._xlws.FILTER(plotSetup[plot_id], plotSetup[experiment_id]&amp;"_"&amp;plotSetup[crop_season_id]=A791))))</f>
        <v>#VALUE!</v>
      </c>
    </row>
    <row r="792" spans="2:2" x14ac:dyDescent="0.25">
      <c r="B792" t="e" cm="1" vm="1">
        <f t="array" ref="B792">TRANSPOSE(_xlfn._xlws.SORT(_xlfn.UNIQUE(_xlfn._xlws.FILTER(plotSetup[plot_id], plotSetup[experiment_id]&amp;"_"&amp;plotSetup[crop_season_id]=A792))))</f>
        <v>#VALUE!</v>
      </c>
    </row>
    <row r="793" spans="2:2" x14ac:dyDescent="0.25">
      <c r="B793" t="e" cm="1" vm="1">
        <f t="array" ref="B793">TRANSPOSE(_xlfn._xlws.SORT(_xlfn.UNIQUE(_xlfn._xlws.FILTER(plotSetup[plot_id], plotSetup[experiment_id]&amp;"_"&amp;plotSetup[crop_season_id]=A793))))</f>
        <v>#VALUE!</v>
      </c>
    </row>
    <row r="794" spans="2:2" x14ac:dyDescent="0.25">
      <c r="B794" t="e" cm="1" vm="1">
        <f t="array" ref="B794">TRANSPOSE(_xlfn._xlws.SORT(_xlfn.UNIQUE(_xlfn._xlws.FILTER(plotSetup[plot_id], plotSetup[experiment_id]&amp;"_"&amp;plotSetup[crop_season_id]=A794))))</f>
        <v>#VALUE!</v>
      </c>
    </row>
    <row r="795" spans="2:2" x14ac:dyDescent="0.25">
      <c r="B795" t="e" cm="1" vm="1">
        <f t="array" ref="B795">TRANSPOSE(_xlfn._xlws.SORT(_xlfn.UNIQUE(_xlfn._xlws.FILTER(plotSetup[plot_id], plotSetup[experiment_id]&amp;"_"&amp;plotSetup[crop_season_id]=A795))))</f>
        <v>#VALUE!</v>
      </c>
    </row>
    <row r="796" spans="2:2" x14ac:dyDescent="0.25">
      <c r="B796" t="e" cm="1" vm="1">
        <f t="array" ref="B796">TRANSPOSE(_xlfn._xlws.SORT(_xlfn.UNIQUE(_xlfn._xlws.FILTER(plotSetup[plot_id], plotSetup[experiment_id]&amp;"_"&amp;plotSetup[crop_season_id]=A796))))</f>
        <v>#VALUE!</v>
      </c>
    </row>
    <row r="797" spans="2:2" x14ac:dyDescent="0.25">
      <c r="B797" t="e" cm="1" vm="1">
        <f t="array" ref="B797">TRANSPOSE(_xlfn._xlws.SORT(_xlfn.UNIQUE(_xlfn._xlws.FILTER(plotSetup[plot_id], plotSetup[experiment_id]&amp;"_"&amp;plotSetup[crop_season_id]=A797))))</f>
        <v>#VALUE!</v>
      </c>
    </row>
    <row r="798" spans="2:2" x14ac:dyDescent="0.25">
      <c r="B798" t="e" cm="1" vm="1">
        <f t="array" ref="B798">TRANSPOSE(_xlfn._xlws.SORT(_xlfn.UNIQUE(_xlfn._xlws.FILTER(plotSetup[plot_id], plotSetup[experiment_id]&amp;"_"&amp;plotSetup[crop_season_id]=A798))))</f>
        <v>#VALUE!</v>
      </c>
    </row>
    <row r="799" spans="2:2" x14ac:dyDescent="0.25">
      <c r="B799" t="e" cm="1" vm="1">
        <f t="array" ref="B799">TRANSPOSE(_xlfn._xlws.SORT(_xlfn.UNIQUE(_xlfn._xlws.FILTER(plotSetup[plot_id], plotSetup[experiment_id]&amp;"_"&amp;plotSetup[crop_season_id]=A799))))</f>
        <v>#VALUE!</v>
      </c>
    </row>
    <row r="800" spans="2:2" x14ac:dyDescent="0.25">
      <c r="B800" t="e" cm="1" vm="1">
        <f t="array" ref="B800">TRANSPOSE(_xlfn._xlws.SORT(_xlfn.UNIQUE(_xlfn._xlws.FILTER(plotSetup[plot_id], plotSetup[experiment_id]&amp;"_"&amp;plotSetup[crop_season_id]=A800))))</f>
        <v>#VALUE!</v>
      </c>
    </row>
    <row r="801" spans="2:2" x14ac:dyDescent="0.25">
      <c r="B801" t="e" cm="1" vm="1">
        <f t="array" ref="B801">TRANSPOSE(_xlfn._xlws.SORT(_xlfn.UNIQUE(_xlfn._xlws.FILTER(plotSetup[plot_id], plotSetup[experiment_id]&amp;"_"&amp;plotSetup[crop_season_id]=A801))))</f>
        <v>#VALUE!</v>
      </c>
    </row>
    <row r="802" spans="2:2" x14ac:dyDescent="0.25">
      <c r="B802" t="e" cm="1" vm="1">
        <f t="array" ref="B802">TRANSPOSE(_xlfn._xlws.SORT(_xlfn.UNIQUE(_xlfn._xlws.FILTER(plotSetup[plot_id], plotSetup[experiment_id]&amp;"_"&amp;plotSetup[crop_season_id]=A802))))</f>
        <v>#VALUE!</v>
      </c>
    </row>
    <row r="803" spans="2:2" x14ac:dyDescent="0.25">
      <c r="B803" t="e" cm="1" vm="1">
        <f t="array" ref="B803">TRANSPOSE(_xlfn._xlws.SORT(_xlfn.UNIQUE(_xlfn._xlws.FILTER(plotSetup[plot_id], plotSetup[experiment_id]&amp;"_"&amp;plotSetup[crop_season_id]=A803))))</f>
        <v>#VALUE!</v>
      </c>
    </row>
    <row r="804" spans="2:2" x14ac:dyDescent="0.25">
      <c r="B804" t="e" cm="1" vm="1">
        <f t="array" ref="B804">TRANSPOSE(_xlfn._xlws.SORT(_xlfn.UNIQUE(_xlfn._xlws.FILTER(plotSetup[plot_id], plotSetup[experiment_id]&amp;"_"&amp;plotSetup[crop_season_id]=A804))))</f>
        <v>#VALUE!</v>
      </c>
    </row>
    <row r="805" spans="2:2" x14ac:dyDescent="0.25">
      <c r="B805" t="e" cm="1" vm="1">
        <f t="array" ref="B805">TRANSPOSE(_xlfn._xlws.SORT(_xlfn.UNIQUE(_xlfn._xlws.FILTER(plotSetup[plot_id], plotSetup[experiment_id]&amp;"_"&amp;plotSetup[crop_season_id]=A805))))</f>
        <v>#VALUE!</v>
      </c>
    </row>
    <row r="806" spans="2:2" x14ac:dyDescent="0.25">
      <c r="B806" t="e" cm="1" vm="1">
        <f t="array" ref="B806">TRANSPOSE(_xlfn._xlws.SORT(_xlfn.UNIQUE(_xlfn._xlws.FILTER(plotSetup[plot_id], plotSetup[experiment_id]&amp;"_"&amp;plotSetup[crop_season_id]=A806))))</f>
        <v>#VALUE!</v>
      </c>
    </row>
    <row r="807" spans="2:2" x14ac:dyDescent="0.25">
      <c r="B807" t="e" cm="1" vm="1">
        <f t="array" ref="B807">TRANSPOSE(_xlfn._xlws.SORT(_xlfn.UNIQUE(_xlfn._xlws.FILTER(plotSetup[plot_id], plotSetup[experiment_id]&amp;"_"&amp;plotSetup[crop_season_id]=A807))))</f>
        <v>#VALUE!</v>
      </c>
    </row>
    <row r="808" spans="2:2" x14ac:dyDescent="0.25">
      <c r="B808" t="e" cm="1" vm="1">
        <f t="array" ref="B808">TRANSPOSE(_xlfn._xlws.SORT(_xlfn.UNIQUE(_xlfn._xlws.FILTER(plotSetup[plot_id], plotSetup[experiment_id]&amp;"_"&amp;plotSetup[crop_season_id]=A808))))</f>
        <v>#VALUE!</v>
      </c>
    </row>
    <row r="809" spans="2:2" x14ac:dyDescent="0.25">
      <c r="B809" t="e" cm="1" vm="1">
        <f t="array" ref="B809">TRANSPOSE(_xlfn._xlws.SORT(_xlfn.UNIQUE(_xlfn._xlws.FILTER(plotSetup[plot_id], plotSetup[experiment_id]&amp;"_"&amp;plotSetup[crop_season_id]=A809))))</f>
        <v>#VALUE!</v>
      </c>
    </row>
    <row r="810" spans="2:2" x14ac:dyDescent="0.25">
      <c r="B810" t="e" cm="1" vm="1">
        <f t="array" ref="B810">TRANSPOSE(_xlfn._xlws.SORT(_xlfn.UNIQUE(_xlfn._xlws.FILTER(plotSetup[plot_id], plotSetup[experiment_id]&amp;"_"&amp;plotSetup[crop_season_id]=A810))))</f>
        <v>#VALUE!</v>
      </c>
    </row>
    <row r="811" spans="2:2" x14ac:dyDescent="0.25">
      <c r="B811" t="e" cm="1" vm="1">
        <f t="array" ref="B811">TRANSPOSE(_xlfn._xlws.SORT(_xlfn.UNIQUE(_xlfn._xlws.FILTER(plotSetup[plot_id], plotSetup[experiment_id]&amp;"_"&amp;plotSetup[crop_season_id]=A811))))</f>
        <v>#VALUE!</v>
      </c>
    </row>
    <row r="812" spans="2:2" x14ac:dyDescent="0.25">
      <c r="B812" t="e" cm="1" vm="1">
        <f t="array" ref="B812">TRANSPOSE(_xlfn._xlws.SORT(_xlfn.UNIQUE(_xlfn._xlws.FILTER(plotSetup[plot_id], plotSetup[experiment_id]&amp;"_"&amp;plotSetup[crop_season_id]=A812))))</f>
        <v>#VALUE!</v>
      </c>
    </row>
    <row r="813" spans="2:2" x14ac:dyDescent="0.25">
      <c r="B813" t="e" cm="1" vm="1">
        <f t="array" ref="B813">TRANSPOSE(_xlfn._xlws.SORT(_xlfn.UNIQUE(_xlfn._xlws.FILTER(plotSetup[plot_id], plotSetup[experiment_id]&amp;"_"&amp;plotSetup[crop_season_id]=A813))))</f>
        <v>#VALUE!</v>
      </c>
    </row>
    <row r="814" spans="2:2" x14ac:dyDescent="0.25">
      <c r="B814" t="e" cm="1" vm="1">
        <f t="array" ref="B814">TRANSPOSE(_xlfn._xlws.SORT(_xlfn.UNIQUE(_xlfn._xlws.FILTER(plotSetup[plot_id], plotSetup[experiment_id]&amp;"_"&amp;plotSetup[crop_season_id]=A814))))</f>
        <v>#VALUE!</v>
      </c>
    </row>
    <row r="815" spans="2:2" x14ac:dyDescent="0.25">
      <c r="B815" t="e" cm="1" vm="1">
        <f t="array" ref="B815">TRANSPOSE(_xlfn._xlws.SORT(_xlfn.UNIQUE(_xlfn._xlws.FILTER(plotSetup[plot_id], plotSetup[experiment_id]&amp;"_"&amp;plotSetup[crop_season_id]=A815))))</f>
        <v>#VALUE!</v>
      </c>
    </row>
    <row r="816" spans="2:2" x14ac:dyDescent="0.25">
      <c r="B816" t="e" cm="1" vm="1">
        <f t="array" ref="B816">TRANSPOSE(_xlfn._xlws.SORT(_xlfn.UNIQUE(_xlfn._xlws.FILTER(plotSetup[plot_id], plotSetup[experiment_id]&amp;"_"&amp;plotSetup[crop_season_id]=A816))))</f>
        <v>#VALUE!</v>
      </c>
    </row>
    <row r="817" spans="2:2" x14ac:dyDescent="0.25">
      <c r="B817" t="e" cm="1" vm="1">
        <f t="array" ref="B817">TRANSPOSE(_xlfn._xlws.SORT(_xlfn.UNIQUE(_xlfn._xlws.FILTER(plotSetup[plot_id], plotSetup[experiment_id]&amp;"_"&amp;plotSetup[crop_season_id]=A817))))</f>
        <v>#VALUE!</v>
      </c>
    </row>
    <row r="818" spans="2:2" x14ac:dyDescent="0.25">
      <c r="B818" t="e" cm="1" vm="1">
        <f t="array" ref="B818">TRANSPOSE(_xlfn._xlws.SORT(_xlfn.UNIQUE(_xlfn._xlws.FILTER(plotSetup[plot_id], plotSetup[experiment_id]&amp;"_"&amp;plotSetup[crop_season_id]=A818))))</f>
        <v>#VALUE!</v>
      </c>
    </row>
    <row r="819" spans="2:2" x14ac:dyDescent="0.25">
      <c r="B819" t="e" cm="1" vm="1">
        <f t="array" ref="B819">TRANSPOSE(_xlfn._xlws.SORT(_xlfn.UNIQUE(_xlfn._xlws.FILTER(plotSetup[plot_id], plotSetup[experiment_id]&amp;"_"&amp;plotSetup[crop_season_id]=A819))))</f>
        <v>#VALUE!</v>
      </c>
    </row>
    <row r="820" spans="2:2" x14ac:dyDescent="0.25">
      <c r="B820" t="e" cm="1" vm="1">
        <f t="array" ref="B820">TRANSPOSE(_xlfn._xlws.SORT(_xlfn.UNIQUE(_xlfn._xlws.FILTER(plotSetup[plot_id], plotSetup[experiment_id]&amp;"_"&amp;plotSetup[crop_season_id]=A820))))</f>
        <v>#VALUE!</v>
      </c>
    </row>
    <row r="821" spans="2:2" x14ac:dyDescent="0.25">
      <c r="B821" t="e" cm="1" vm="1">
        <f t="array" ref="B821">TRANSPOSE(_xlfn._xlws.SORT(_xlfn.UNIQUE(_xlfn._xlws.FILTER(plotSetup[plot_id], plotSetup[experiment_id]&amp;"_"&amp;plotSetup[crop_season_id]=A821))))</f>
        <v>#VALUE!</v>
      </c>
    </row>
    <row r="822" spans="2:2" x14ac:dyDescent="0.25">
      <c r="B822" t="e" cm="1" vm="1">
        <f t="array" ref="B822">TRANSPOSE(_xlfn._xlws.SORT(_xlfn.UNIQUE(_xlfn._xlws.FILTER(plotSetup[plot_id], plotSetup[experiment_id]&amp;"_"&amp;plotSetup[crop_season_id]=A822))))</f>
        <v>#VALUE!</v>
      </c>
    </row>
    <row r="823" spans="2:2" x14ac:dyDescent="0.25">
      <c r="B823" t="e" cm="1" vm="1">
        <f t="array" ref="B823">TRANSPOSE(_xlfn._xlws.SORT(_xlfn.UNIQUE(_xlfn._xlws.FILTER(plotSetup[plot_id], plotSetup[experiment_id]&amp;"_"&amp;plotSetup[crop_season_id]=A823))))</f>
        <v>#VALUE!</v>
      </c>
    </row>
    <row r="824" spans="2:2" x14ac:dyDescent="0.25">
      <c r="B824" t="e" cm="1" vm="1">
        <f t="array" ref="B824">TRANSPOSE(_xlfn._xlws.SORT(_xlfn.UNIQUE(_xlfn._xlws.FILTER(plotSetup[plot_id], plotSetup[experiment_id]&amp;"_"&amp;plotSetup[crop_season_id]=A824))))</f>
        <v>#VALUE!</v>
      </c>
    </row>
    <row r="825" spans="2:2" x14ac:dyDescent="0.25">
      <c r="B825" t="e" cm="1" vm="1">
        <f t="array" ref="B825">TRANSPOSE(_xlfn._xlws.SORT(_xlfn.UNIQUE(_xlfn._xlws.FILTER(plotSetup[plot_id], plotSetup[experiment_id]&amp;"_"&amp;plotSetup[crop_season_id]=A825))))</f>
        <v>#VALUE!</v>
      </c>
    </row>
    <row r="826" spans="2:2" x14ac:dyDescent="0.25">
      <c r="B826" t="e" cm="1" vm="1">
        <f t="array" ref="B826">TRANSPOSE(_xlfn._xlws.SORT(_xlfn.UNIQUE(_xlfn._xlws.FILTER(plotSetup[plot_id], plotSetup[experiment_id]&amp;"_"&amp;plotSetup[crop_season_id]=A826))))</f>
        <v>#VALUE!</v>
      </c>
    </row>
    <row r="827" spans="2:2" x14ac:dyDescent="0.25">
      <c r="B827" t="e" cm="1" vm="1">
        <f t="array" ref="B827">TRANSPOSE(_xlfn._xlws.SORT(_xlfn.UNIQUE(_xlfn._xlws.FILTER(plotSetup[plot_id], plotSetup[experiment_id]&amp;"_"&amp;plotSetup[crop_season_id]=A827))))</f>
        <v>#VALUE!</v>
      </c>
    </row>
    <row r="828" spans="2:2" x14ac:dyDescent="0.25">
      <c r="B828" t="e" cm="1" vm="1">
        <f t="array" ref="B828">TRANSPOSE(_xlfn._xlws.SORT(_xlfn.UNIQUE(_xlfn._xlws.FILTER(plotSetup[plot_id], plotSetup[experiment_id]&amp;"_"&amp;plotSetup[crop_season_id]=A828))))</f>
        <v>#VALUE!</v>
      </c>
    </row>
    <row r="829" spans="2:2" x14ac:dyDescent="0.25">
      <c r="B829" t="e" cm="1" vm="1">
        <f t="array" ref="B829">TRANSPOSE(_xlfn._xlws.SORT(_xlfn.UNIQUE(_xlfn._xlws.FILTER(plotSetup[plot_id], plotSetup[experiment_id]&amp;"_"&amp;plotSetup[crop_season_id]=A829))))</f>
        <v>#VALUE!</v>
      </c>
    </row>
    <row r="830" spans="2:2" x14ac:dyDescent="0.25">
      <c r="B830" t="e" cm="1" vm="1">
        <f t="array" ref="B830">TRANSPOSE(_xlfn._xlws.SORT(_xlfn.UNIQUE(_xlfn._xlws.FILTER(plotSetup[plot_id], plotSetup[experiment_id]&amp;"_"&amp;plotSetup[crop_season_id]=A830))))</f>
        <v>#VALUE!</v>
      </c>
    </row>
    <row r="831" spans="2:2" x14ac:dyDescent="0.25">
      <c r="B831" t="e" cm="1" vm="1">
        <f t="array" ref="B831">TRANSPOSE(_xlfn._xlws.SORT(_xlfn.UNIQUE(_xlfn._xlws.FILTER(plotSetup[plot_id], plotSetup[experiment_id]&amp;"_"&amp;plotSetup[crop_season_id]=A831))))</f>
        <v>#VALUE!</v>
      </c>
    </row>
    <row r="832" spans="2:2" x14ac:dyDescent="0.25">
      <c r="B832" t="e" cm="1" vm="1">
        <f t="array" ref="B832">TRANSPOSE(_xlfn._xlws.SORT(_xlfn.UNIQUE(_xlfn._xlws.FILTER(plotSetup[plot_id], plotSetup[experiment_id]&amp;"_"&amp;plotSetup[crop_season_id]=A832))))</f>
        <v>#VALUE!</v>
      </c>
    </row>
    <row r="833" spans="2:2" x14ac:dyDescent="0.25">
      <c r="B833" t="e" cm="1" vm="1">
        <f t="array" ref="B833">TRANSPOSE(_xlfn._xlws.SORT(_xlfn.UNIQUE(_xlfn._xlws.FILTER(plotSetup[plot_id], plotSetup[experiment_id]&amp;"_"&amp;plotSetup[crop_season_id]=A833))))</f>
        <v>#VALUE!</v>
      </c>
    </row>
    <row r="834" spans="2:2" x14ac:dyDescent="0.25">
      <c r="B834" t="e" cm="1" vm="1">
        <f t="array" ref="B834">TRANSPOSE(_xlfn._xlws.SORT(_xlfn.UNIQUE(_xlfn._xlws.FILTER(plotSetup[plot_id], plotSetup[experiment_id]&amp;"_"&amp;plotSetup[crop_season_id]=A834))))</f>
        <v>#VALUE!</v>
      </c>
    </row>
    <row r="835" spans="2:2" x14ac:dyDescent="0.25">
      <c r="B835" t="e" cm="1" vm="1">
        <f t="array" ref="B835">TRANSPOSE(_xlfn._xlws.SORT(_xlfn.UNIQUE(_xlfn._xlws.FILTER(plotSetup[plot_id], plotSetup[experiment_id]&amp;"_"&amp;plotSetup[crop_season_id]=A835))))</f>
        <v>#VALUE!</v>
      </c>
    </row>
    <row r="836" spans="2:2" x14ac:dyDescent="0.25">
      <c r="B836" t="e" cm="1" vm="1">
        <f t="array" ref="B836">TRANSPOSE(_xlfn._xlws.SORT(_xlfn.UNIQUE(_xlfn._xlws.FILTER(plotSetup[plot_id], plotSetup[experiment_id]&amp;"_"&amp;plotSetup[crop_season_id]=A836))))</f>
        <v>#VALUE!</v>
      </c>
    </row>
    <row r="837" spans="2:2" x14ac:dyDescent="0.25">
      <c r="B837" t="e" cm="1" vm="1">
        <f t="array" ref="B837">TRANSPOSE(_xlfn._xlws.SORT(_xlfn.UNIQUE(_xlfn._xlws.FILTER(plotSetup[plot_id], plotSetup[experiment_id]&amp;"_"&amp;plotSetup[crop_season_id]=A837))))</f>
        <v>#VALUE!</v>
      </c>
    </row>
    <row r="838" spans="2:2" x14ac:dyDescent="0.25">
      <c r="B838" t="e" cm="1" vm="1">
        <f t="array" ref="B838">TRANSPOSE(_xlfn._xlws.SORT(_xlfn.UNIQUE(_xlfn._xlws.FILTER(plotSetup[plot_id], plotSetup[experiment_id]&amp;"_"&amp;plotSetup[crop_season_id]=A838))))</f>
        <v>#VALUE!</v>
      </c>
    </row>
    <row r="839" spans="2:2" x14ac:dyDescent="0.25">
      <c r="B839" t="e" cm="1" vm="1">
        <f t="array" ref="B839">TRANSPOSE(_xlfn._xlws.SORT(_xlfn.UNIQUE(_xlfn._xlws.FILTER(plotSetup[plot_id], plotSetup[experiment_id]&amp;"_"&amp;plotSetup[crop_season_id]=A839))))</f>
        <v>#VALUE!</v>
      </c>
    </row>
    <row r="840" spans="2:2" x14ac:dyDescent="0.25">
      <c r="B840" t="e" cm="1" vm="1">
        <f t="array" ref="B840">TRANSPOSE(_xlfn._xlws.SORT(_xlfn.UNIQUE(_xlfn._xlws.FILTER(plotSetup[plot_id], plotSetup[experiment_id]&amp;"_"&amp;plotSetup[crop_season_id]=A840))))</f>
        <v>#VALUE!</v>
      </c>
    </row>
    <row r="841" spans="2:2" x14ac:dyDescent="0.25">
      <c r="B841" t="e" cm="1" vm="1">
        <f t="array" ref="B841">TRANSPOSE(_xlfn._xlws.SORT(_xlfn.UNIQUE(_xlfn._xlws.FILTER(plotSetup[plot_id], plotSetup[experiment_id]&amp;"_"&amp;plotSetup[crop_season_id]=A841))))</f>
        <v>#VALUE!</v>
      </c>
    </row>
    <row r="842" spans="2:2" x14ac:dyDescent="0.25">
      <c r="B842" t="e" cm="1" vm="1">
        <f t="array" ref="B842">TRANSPOSE(_xlfn._xlws.SORT(_xlfn.UNIQUE(_xlfn._xlws.FILTER(plotSetup[plot_id], plotSetup[experiment_id]&amp;"_"&amp;plotSetup[crop_season_id]=A842))))</f>
        <v>#VALUE!</v>
      </c>
    </row>
    <row r="843" spans="2:2" x14ac:dyDescent="0.25">
      <c r="B843" t="e" cm="1" vm="1">
        <f t="array" ref="B843">TRANSPOSE(_xlfn._xlws.SORT(_xlfn.UNIQUE(_xlfn._xlws.FILTER(plotSetup[plot_id], plotSetup[experiment_id]&amp;"_"&amp;plotSetup[crop_season_id]=A843))))</f>
        <v>#VALUE!</v>
      </c>
    </row>
    <row r="844" spans="2:2" x14ac:dyDescent="0.25">
      <c r="B844" t="e" cm="1" vm="1">
        <f t="array" ref="B844">TRANSPOSE(_xlfn._xlws.SORT(_xlfn.UNIQUE(_xlfn._xlws.FILTER(plotSetup[plot_id], plotSetup[experiment_id]&amp;"_"&amp;plotSetup[crop_season_id]=A844))))</f>
        <v>#VALUE!</v>
      </c>
    </row>
    <row r="845" spans="2:2" x14ac:dyDescent="0.25">
      <c r="B845" t="e" cm="1" vm="1">
        <f t="array" ref="B845">TRANSPOSE(_xlfn._xlws.SORT(_xlfn.UNIQUE(_xlfn._xlws.FILTER(plotSetup[plot_id], plotSetup[experiment_id]&amp;"_"&amp;plotSetup[crop_season_id]=A845))))</f>
        <v>#VALUE!</v>
      </c>
    </row>
    <row r="846" spans="2:2" x14ac:dyDescent="0.25">
      <c r="B846" t="e" cm="1" vm="1">
        <f t="array" ref="B846">TRANSPOSE(_xlfn._xlws.SORT(_xlfn.UNIQUE(_xlfn._xlws.FILTER(plotSetup[plot_id], plotSetup[experiment_id]&amp;"_"&amp;plotSetup[crop_season_id]=A846))))</f>
        <v>#VALUE!</v>
      </c>
    </row>
    <row r="847" spans="2:2" x14ac:dyDescent="0.25">
      <c r="B847" t="e" cm="1" vm="1">
        <f t="array" ref="B847">TRANSPOSE(_xlfn._xlws.SORT(_xlfn.UNIQUE(_xlfn._xlws.FILTER(plotSetup[plot_id], plotSetup[experiment_id]&amp;"_"&amp;plotSetup[crop_season_id]=A847))))</f>
        <v>#VALUE!</v>
      </c>
    </row>
    <row r="848" spans="2:2" x14ac:dyDescent="0.25">
      <c r="B848" t="e" cm="1" vm="1">
        <f t="array" ref="B848">TRANSPOSE(_xlfn._xlws.SORT(_xlfn.UNIQUE(_xlfn._xlws.FILTER(plotSetup[plot_id], plotSetup[experiment_id]&amp;"_"&amp;plotSetup[crop_season_id]=A848))))</f>
        <v>#VALUE!</v>
      </c>
    </row>
    <row r="849" spans="2:2" x14ac:dyDescent="0.25">
      <c r="B849" t="e" cm="1" vm="1">
        <f t="array" ref="B849">TRANSPOSE(_xlfn._xlws.SORT(_xlfn.UNIQUE(_xlfn._xlws.FILTER(plotSetup[plot_id], plotSetup[experiment_id]&amp;"_"&amp;plotSetup[crop_season_id]=A849))))</f>
        <v>#VALUE!</v>
      </c>
    </row>
    <row r="850" spans="2:2" x14ac:dyDescent="0.25">
      <c r="B850" t="e" cm="1" vm="1">
        <f t="array" ref="B850">TRANSPOSE(_xlfn._xlws.SORT(_xlfn.UNIQUE(_xlfn._xlws.FILTER(plotSetup[plot_id], plotSetup[experiment_id]&amp;"_"&amp;plotSetup[crop_season_id]=A850))))</f>
        <v>#VALUE!</v>
      </c>
    </row>
    <row r="851" spans="2:2" x14ac:dyDescent="0.25">
      <c r="B851" t="e" cm="1" vm="1">
        <f t="array" ref="B851">TRANSPOSE(_xlfn._xlws.SORT(_xlfn.UNIQUE(_xlfn._xlws.FILTER(plotSetup[plot_id], plotSetup[experiment_id]&amp;"_"&amp;plotSetup[crop_season_id]=A851))))</f>
        <v>#VALUE!</v>
      </c>
    </row>
    <row r="852" spans="2:2" x14ac:dyDescent="0.25">
      <c r="B852" t="e" cm="1" vm="1">
        <f t="array" ref="B852">TRANSPOSE(_xlfn._xlws.SORT(_xlfn.UNIQUE(_xlfn._xlws.FILTER(plotSetup[plot_id], plotSetup[experiment_id]&amp;"_"&amp;plotSetup[crop_season_id]=A852))))</f>
        <v>#VALUE!</v>
      </c>
    </row>
    <row r="853" spans="2:2" x14ac:dyDescent="0.25">
      <c r="B853" t="e" cm="1" vm="1">
        <f t="array" ref="B853">TRANSPOSE(_xlfn._xlws.SORT(_xlfn.UNIQUE(_xlfn._xlws.FILTER(plotSetup[plot_id], plotSetup[experiment_id]&amp;"_"&amp;plotSetup[crop_season_id]=A853))))</f>
        <v>#VALUE!</v>
      </c>
    </row>
    <row r="854" spans="2:2" x14ac:dyDescent="0.25">
      <c r="B854" t="e" cm="1" vm="1">
        <f t="array" ref="B854">TRANSPOSE(_xlfn._xlws.SORT(_xlfn.UNIQUE(_xlfn._xlws.FILTER(plotSetup[plot_id], plotSetup[experiment_id]&amp;"_"&amp;plotSetup[crop_season_id]=A854))))</f>
        <v>#VALUE!</v>
      </c>
    </row>
    <row r="855" spans="2:2" x14ac:dyDescent="0.25">
      <c r="B855" t="e" cm="1" vm="1">
        <f t="array" ref="B855">TRANSPOSE(_xlfn._xlws.SORT(_xlfn.UNIQUE(_xlfn._xlws.FILTER(plotSetup[plot_id], plotSetup[experiment_id]&amp;"_"&amp;plotSetup[crop_season_id]=A855))))</f>
        <v>#VALUE!</v>
      </c>
    </row>
    <row r="856" spans="2:2" x14ac:dyDescent="0.25">
      <c r="B856" t="e" cm="1" vm="1">
        <f t="array" ref="B856">TRANSPOSE(_xlfn._xlws.SORT(_xlfn.UNIQUE(_xlfn._xlws.FILTER(plotSetup[plot_id], plotSetup[experiment_id]&amp;"_"&amp;plotSetup[crop_season_id]=A856))))</f>
        <v>#VALUE!</v>
      </c>
    </row>
    <row r="857" spans="2:2" x14ac:dyDescent="0.25">
      <c r="B857" t="e" cm="1" vm="1">
        <f t="array" ref="B857">TRANSPOSE(_xlfn._xlws.SORT(_xlfn.UNIQUE(_xlfn._xlws.FILTER(plotSetup[plot_id], plotSetup[experiment_id]&amp;"_"&amp;plotSetup[crop_season_id]=A857))))</f>
        <v>#VALUE!</v>
      </c>
    </row>
    <row r="858" spans="2:2" x14ac:dyDescent="0.25">
      <c r="B858" t="e" cm="1" vm="1">
        <f t="array" ref="B858">TRANSPOSE(_xlfn._xlws.SORT(_xlfn.UNIQUE(_xlfn._xlws.FILTER(plotSetup[plot_id], plotSetup[experiment_id]&amp;"_"&amp;plotSetup[crop_season_id]=A858))))</f>
        <v>#VALUE!</v>
      </c>
    </row>
    <row r="859" spans="2:2" x14ac:dyDescent="0.25">
      <c r="B859" t="e" cm="1" vm="1">
        <f t="array" ref="B859">TRANSPOSE(_xlfn._xlws.SORT(_xlfn.UNIQUE(_xlfn._xlws.FILTER(plotSetup[plot_id], plotSetup[experiment_id]&amp;"_"&amp;plotSetup[crop_season_id]=A859))))</f>
        <v>#VALUE!</v>
      </c>
    </row>
    <row r="860" spans="2:2" x14ac:dyDescent="0.25">
      <c r="B860" t="e" cm="1" vm="1">
        <f t="array" ref="B860">TRANSPOSE(_xlfn._xlws.SORT(_xlfn.UNIQUE(_xlfn._xlws.FILTER(plotSetup[plot_id], plotSetup[experiment_id]&amp;"_"&amp;plotSetup[crop_season_id]=A860))))</f>
        <v>#VALUE!</v>
      </c>
    </row>
    <row r="861" spans="2:2" x14ac:dyDescent="0.25">
      <c r="B861" t="e" cm="1" vm="1">
        <f t="array" ref="B861">TRANSPOSE(_xlfn._xlws.SORT(_xlfn.UNIQUE(_xlfn._xlws.FILTER(plotSetup[plot_id], plotSetup[experiment_id]&amp;"_"&amp;plotSetup[crop_season_id]=A861))))</f>
        <v>#VALUE!</v>
      </c>
    </row>
    <row r="862" spans="2:2" x14ac:dyDescent="0.25">
      <c r="B862" t="e" cm="1" vm="1">
        <f t="array" ref="B862">TRANSPOSE(_xlfn._xlws.SORT(_xlfn.UNIQUE(_xlfn._xlws.FILTER(plotSetup[plot_id], plotSetup[experiment_id]&amp;"_"&amp;plotSetup[crop_season_id]=A862))))</f>
        <v>#VALUE!</v>
      </c>
    </row>
    <row r="863" spans="2:2" x14ac:dyDescent="0.25">
      <c r="B863" t="e" cm="1" vm="1">
        <f t="array" ref="B863">TRANSPOSE(_xlfn._xlws.SORT(_xlfn.UNIQUE(_xlfn._xlws.FILTER(plotSetup[plot_id], plotSetup[experiment_id]&amp;"_"&amp;plotSetup[crop_season_id]=A863))))</f>
        <v>#VALUE!</v>
      </c>
    </row>
    <row r="864" spans="2:2" x14ac:dyDescent="0.25">
      <c r="B864" t="e" cm="1" vm="1">
        <f t="array" ref="B864">TRANSPOSE(_xlfn._xlws.SORT(_xlfn.UNIQUE(_xlfn._xlws.FILTER(plotSetup[plot_id], plotSetup[experiment_id]&amp;"_"&amp;plotSetup[crop_season_id]=A864))))</f>
        <v>#VALUE!</v>
      </c>
    </row>
    <row r="865" spans="2:2" x14ac:dyDescent="0.25">
      <c r="B865" t="e" cm="1" vm="1">
        <f t="array" ref="B865">TRANSPOSE(_xlfn._xlws.SORT(_xlfn.UNIQUE(_xlfn._xlws.FILTER(plotSetup[plot_id], plotSetup[experiment_id]&amp;"_"&amp;plotSetup[crop_season_id]=A865))))</f>
        <v>#VALUE!</v>
      </c>
    </row>
    <row r="866" spans="2:2" x14ac:dyDescent="0.25">
      <c r="B866" t="e" cm="1" vm="1">
        <f t="array" ref="B866">TRANSPOSE(_xlfn._xlws.SORT(_xlfn.UNIQUE(_xlfn._xlws.FILTER(plotSetup[plot_id], plotSetup[experiment_id]&amp;"_"&amp;plotSetup[crop_season_id]=A866))))</f>
        <v>#VALUE!</v>
      </c>
    </row>
    <row r="867" spans="2:2" x14ac:dyDescent="0.25">
      <c r="B867" t="e" cm="1" vm="1">
        <f t="array" ref="B867">TRANSPOSE(_xlfn._xlws.SORT(_xlfn.UNIQUE(_xlfn._xlws.FILTER(plotSetup[plot_id], plotSetup[experiment_id]&amp;"_"&amp;plotSetup[crop_season_id]=A867))))</f>
        <v>#VALUE!</v>
      </c>
    </row>
    <row r="868" spans="2:2" x14ac:dyDescent="0.25">
      <c r="B868" t="e" cm="1" vm="1">
        <f t="array" ref="B868">TRANSPOSE(_xlfn._xlws.SORT(_xlfn.UNIQUE(_xlfn._xlws.FILTER(plotSetup[plot_id], plotSetup[experiment_id]&amp;"_"&amp;plotSetup[crop_season_id]=A868))))</f>
        <v>#VALUE!</v>
      </c>
    </row>
    <row r="869" spans="2:2" x14ac:dyDescent="0.25">
      <c r="B869" t="e" cm="1" vm="1">
        <f t="array" ref="B869">TRANSPOSE(_xlfn._xlws.SORT(_xlfn.UNIQUE(_xlfn._xlws.FILTER(plotSetup[plot_id], plotSetup[experiment_id]&amp;"_"&amp;plotSetup[crop_season_id]=A869))))</f>
        <v>#VALUE!</v>
      </c>
    </row>
    <row r="870" spans="2:2" x14ac:dyDescent="0.25">
      <c r="B870" t="e" cm="1" vm="1">
        <f t="array" ref="B870">TRANSPOSE(_xlfn._xlws.SORT(_xlfn.UNIQUE(_xlfn._xlws.FILTER(plotSetup[plot_id], plotSetup[experiment_id]&amp;"_"&amp;plotSetup[crop_season_id]=A870))))</f>
        <v>#VALUE!</v>
      </c>
    </row>
    <row r="871" spans="2:2" x14ac:dyDescent="0.25">
      <c r="B871" t="e" cm="1" vm="1">
        <f t="array" ref="B871">TRANSPOSE(_xlfn._xlws.SORT(_xlfn.UNIQUE(_xlfn._xlws.FILTER(plotSetup[plot_id], plotSetup[experiment_id]&amp;"_"&amp;plotSetup[crop_season_id]=A871))))</f>
        <v>#VALUE!</v>
      </c>
    </row>
    <row r="872" spans="2:2" x14ac:dyDescent="0.25">
      <c r="B872" t="e" cm="1" vm="1">
        <f t="array" ref="B872">TRANSPOSE(_xlfn._xlws.SORT(_xlfn.UNIQUE(_xlfn._xlws.FILTER(plotSetup[plot_id], plotSetup[experiment_id]&amp;"_"&amp;plotSetup[crop_season_id]=A872))))</f>
        <v>#VALUE!</v>
      </c>
    </row>
    <row r="873" spans="2:2" x14ac:dyDescent="0.25">
      <c r="B873" t="e" cm="1" vm="1">
        <f t="array" ref="B873">TRANSPOSE(_xlfn._xlws.SORT(_xlfn.UNIQUE(_xlfn._xlws.FILTER(plotSetup[plot_id], plotSetup[experiment_id]&amp;"_"&amp;plotSetup[crop_season_id]=A873))))</f>
        <v>#VALUE!</v>
      </c>
    </row>
    <row r="874" spans="2:2" x14ac:dyDescent="0.25">
      <c r="B874" t="e" cm="1" vm="1">
        <f t="array" ref="B874">TRANSPOSE(_xlfn._xlws.SORT(_xlfn.UNIQUE(_xlfn._xlws.FILTER(plotSetup[plot_id], plotSetup[experiment_id]&amp;"_"&amp;plotSetup[crop_season_id]=A874))))</f>
        <v>#VALUE!</v>
      </c>
    </row>
    <row r="875" spans="2:2" x14ac:dyDescent="0.25">
      <c r="B875" t="e" cm="1" vm="1">
        <f t="array" ref="B875">TRANSPOSE(_xlfn._xlws.SORT(_xlfn.UNIQUE(_xlfn._xlws.FILTER(plotSetup[plot_id], plotSetup[experiment_id]&amp;"_"&amp;plotSetup[crop_season_id]=A875))))</f>
        <v>#VALUE!</v>
      </c>
    </row>
    <row r="876" spans="2:2" x14ac:dyDescent="0.25">
      <c r="B876" t="e" cm="1" vm="1">
        <f t="array" ref="B876">TRANSPOSE(_xlfn._xlws.SORT(_xlfn.UNIQUE(_xlfn._xlws.FILTER(plotSetup[plot_id], plotSetup[experiment_id]&amp;"_"&amp;plotSetup[crop_season_id]=A876))))</f>
        <v>#VALUE!</v>
      </c>
    </row>
    <row r="877" spans="2:2" x14ac:dyDescent="0.25">
      <c r="B877" t="e" cm="1" vm="1">
        <f t="array" ref="B877">TRANSPOSE(_xlfn._xlws.SORT(_xlfn.UNIQUE(_xlfn._xlws.FILTER(plotSetup[plot_id], plotSetup[experiment_id]&amp;"_"&amp;plotSetup[crop_season_id]=A877))))</f>
        <v>#VALUE!</v>
      </c>
    </row>
    <row r="878" spans="2:2" x14ac:dyDescent="0.25">
      <c r="B878" t="e" cm="1" vm="1">
        <f t="array" ref="B878">TRANSPOSE(_xlfn._xlws.SORT(_xlfn.UNIQUE(_xlfn._xlws.FILTER(plotSetup[plot_id], plotSetup[experiment_id]&amp;"_"&amp;plotSetup[crop_season_id]=A878))))</f>
        <v>#VALUE!</v>
      </c>
    </row>
    <row r="879" spans="2:2" x14ac:dyDescent="0.25">
      <c r="B879" t="e" cm="1" vm="1">
        <f t="array" ref="B879">TRANSPOSE(_xlfn._xlws.SORT(_xlfn.UNIQUE(_xlfn._xlws.FILTER(plotSetup[plot_id], plotSetup[experiment_id]&amp;"_"&amp;plotSetup[crop_season_id]=A879))))</f>
        <v>#VALUE!</v>
      </c>
    </row>
    <row r="880" spans="2:2" x14ac:dyDescent="0.25">
      <c r="B880" t="e" cm="1" vm="1">
        <f t="array" ref="B880">TRANSPOSE(_xlfn._xlws.SORT(_xlfn.UNIQUE(_xlfn._xlws.FILTER(plotSetup[plot_id], plotSetup[experiment_id]&amp;"_"&amp;plotSetup[crop_season_id]=A880))))</f>
        <v>#VALUE!</v>
      </c>
    </row>
    <row r="881" spans="2:2" x14ac:dyDescent="0.25">
      <c r="B881" t="e" cm="1" vm="1">
        <f t="array" ref="B881">TRANSPOSE(_xlfn._xlws.SORT(_xlfn.UNIQUE(_xlfn._xlws.FILTER(plotSetup[plot_id], plotSetup[experiment_id]&amp;"_"&amp;plotSetup[crop_season_id]=A881))))</f>
        <v>#VALUE!</v>
      </c>
    </row>
    <row r="882" spans="2:2" x14ac:dyDescent="0.25">
      <c r="B882" t="e" cm="1" vm="1">
        <f t="array" ref="B882">TRANSPOSE(_xlfn._xlws.SORT(_xlfn.UNIQUE(_xlfn._xlws.FILTER(plotSetup[plot_id], plotSetup[experiment_id]&amp;"_"&amp;plotSetup[crop_season_id]=A882))))</f>
        <v>#VALUE!</v>
      </c>
    </row>
    <row r="883" spans="2:2" x14ac:dyDescent="0.25">
      <c r="B883" t="e" cm="1" vm="1">
        <f t="array" ref="B883">TRANSPOSE(_xlfn._xlws.SORT(_xlfn.UNIQUE(_xlfn._xlws.FILTER(plotSetup[plot_id], plotSetup[experiment_id]&amp;"_"&amp;plotSetup[crop_season_id]=A883))))</f>
        <v>#VALUE!</v>
      </c>
    </row>
    <row r="884" spans="2:2" x14ac:dyDescent="0.25">
      <c r="B884" t="e" cm="1" vm="1">
        <f t="array" ref="B884">TRANSPOSE(_xlfn._xlws.SORT(_xlfn.UNIQUE(_xlfn._xlws.FILTER(plotSetup[plot_id], plotSetup[experiment_id]&amp;"_"&amp;plotSetup[crop_season_id]=A884))))</f>
        <v>#VALUE!</v>
      </c>
    </row>
    <row r="885" spans="2:2" x14ac:dyDescent="0.25">
      <c r="B885" t="e" cm="1" vm="1">
        <f t="array" ref="B885">TRANSPOSE(_xlfn._xlws.SORT(_xlfn.UNIQUE(_xlfn._xlws.FILTER(plotSetup[plot_id], plotSetup[experiment_id]&amp;"_"&amp;plotSetup[crop_season_id]=A885))))</f>
        <v>#VALUE!</v>
      </c>
    </row>
    <row r="886" spans="2:2" x14ac:dyDescent="0.25">
      <c r="B886" t="e" cm="1" vm="1">
        <f t="array" ref="B886">TRANSPOSE(_xlfn._xlws.SORT(_xlfn.UNIQUE(_xlfn._xlws.FILTER(plotSetup[plot_id], plotSetup[experiment_id]&amp;"_"&amp;plotSetup[crop_season_id]=A886))))</f>
        <v>#VALUE!</v>
      </c>
    </row>
    <row r="887" spans="2:2" x14ac:dyDescent="0.25">
      <c r="B887" t="e" cm="1" vm="1">
        <f t="array" ref="B887">TRANSPOSE(_xlfn._xlws.SORT(_xlfn.UNIQUE(_xlfn._xlws.FILTER(plotSetup[plot_id], plotSetup[experiment_id]&amp;"_"&amp;plotSetup[crop_season_id]=A887))))</f>
        <v>#VALUE!</v>
      </c>
    </row>
    <row r="888" spans="2:2" x14ac:dyDescent="0.25">
      <c r="B888" t="e" cm="1" vm="1">
        <f t="array" ref="B888">TRANSPOSE(_xlfn._xlws.SORT(_xlfn.UNIQUE(_xlfn._xlws.FILTER(plotSetup[plot_id], plotSetup[experiment_id]&amp;"_"&amp;plotSetup[crop_season_id]=A888))))</f>
        <v>#VALUE!</v>
      </c>
    </row>
    <row r="889" spans="2:2" x14ac:dyDescent="0.25">
      <c r="B889" t="e" cm="1" vm="1">
        <f t="array" ref="B889">TRANSPOSE(_xlfn._xlws.SORT(_xlfn.UNIQUE(_xlfn._xlws.FILTER(plotSetup[plot_id], plotSetup[experiment_id]&amp;"_"&amp;plotSetup[crop_season_id]=A889))))</f>
        <v>#VALUE!</v>
      </c>
    </row>
    <row r="890" spans="2:2" x14ac:dyDescent="0.25">
      <c r="B890" t="e" cm="1" vm="1">
        <f t="array" ref="B890">TRANSPOSE(_xlfn._xlws.SORT(_xlfn.UNIQUE(_xlfn._xlws.FILTER(plotSetup[plot_id], plotSetup[experiment_id]&amp;"_"&amp;plotSetup[crop_season_id]=A890))))</f>
        <v>#VALUE!</v>
      </c>
    </row>
    <row r="891" spans="2:2" x14ac:dyDescent="0.25">
      <c r="B891" t="e" cm="1" vm="1">
        <f t="array" ref="B891">TRANSPOSE(_xlfn._xlws.SORT(_xlfn.UNIQUE(_xlfn._xlws.FILTER(plotSetup[plot_id], plotSetup[experiment_id]&amp;"_"&amp;plotSetup[crop_season_id]=A891))))</f>
        <v>#VALUE!</v>
      </c>
    </row>
    <row r="892" spans="2:2" x14ac:dyDescent="0.25">
      <c r="B892" t="e" cm="1" vm="1">
        <f t="array" ref="B892">TRANSPOSE(_xlfn._xlws.SORT(_xlfn.UNIQUE(_xlfn._xlws.FILTER(plotSetup[plot_id], plotSetup[experiment_id]&amp;"_"&amp;plotSetup[crop_season_id]=A892))))</f>
        <v>#VALUE!</v>
      </c>
    </row>
    <row r="893" spans="2:2" x14ac:dyDescent="0.25">
      <c r="B893" t="e" cm="1" vm="1">
        <f t="array" ref="B893">TRANSPOSE(_xlfn._xlws.SORT(_xlfn.UNIQUE(_xlfn._xlws.FILTER(plotSetup[plot_id], plotSetup[experiment_id]&amp;"_"&amp;plotSetup[crop_season_id]=A893))))</f>
        <v>#VALUE!</v>
      </c>
    </row>
    <row r="894" spans="2:2" x14ac:dyDescent="0.25">
      <c r="B894" t="e" cm="1" vm="1">
        <f t="array" ref="B894">TRANSPOSE(_xlfn._xlws.SORT(_xlfn.UNIQUE(_xlfn._xlws.FILTER(plotSetup[plot_id], plotSetup[experiment_id]&amp;"_"&amp;plotSetup[crop_season_id]=A894))))</f>
        <v>#VALUE!</v>
      </c>
    </row>
    <row r="895" spans="2:2" x14ac:dyDescent="0.25">
      <c r="B895" t="e" cm="1" vm="1">
        <f t="array" ref="B895">TRANSPOSE(_xlfn._xlws.SORT(_xlfn.UNIQUE(_xlfn._xlws.FILTER(plotSetup[plot_id], plotSetup[experiment_id]&amp;"_"&amp;plotSetup[crop_season_id]=A895))))</f>
        <v>#VALUE!</v>
      </c>
    </row>
    <row r="896" spans="2:2" x14ac:dyDescent="0.25">
      <c r="B896" t="e" cm="1" vm="1">
        <f t="array" ref="B896">TRANSPOSE(_xlfn._xlws.SORT(_xlfn.UNIQUE(_xlfn._xlws.FILTER(plotSetup[plot_id], plotSetup[experiment_id]&amp;"_"&amp;plotSetup[crop_season_id]=A896))))</f>
        <v>#VALUE!</v>
      </c>
    </row>
    <row r="897" spans="2:2" x14ac:dyDescent="0.25">
      <c r="B897" t="e" cm="1" vm="1">
        <f t="array" ref="B897">TRANSPOSE(_xlfn._xlws.SORT(_xlfn.UNIQUE(_xlfn._xlws.FILTER(plotSetup[plot_id], plotSetup[experiment_id]&amp;"_"&amp;plotSetup[crop_season_id]=A897))))</f>
        <v>#VALUE!</v>
      </c>
    </row>
    <row r="898" spans="2:2" x14ac:dyDescent="0.25">
      <c r="B898" t="e" cm="1" vm="1">
        <f t="array" ref="B898">TRANSPOSE(_xlfn._xlws.SORT(_xlfn.UNIQUE(_xlfn._xlws.FILTER(plotSetup[plot_id], plotSetup[experiment_id]&amp;"_"&amp;plotSetup[crop_season_id]=A898))))</f>
        <v>#VALUE!</v>
      </c>
    </row>
    <row r="899" spans="2:2" x14ac:dyDescent="0.25">
      <c r="B899" t="e" cm="1" vm="1">
        <f t="array" ref="B899">TRANSPOSE(_xlfn._xlws.SORT(_xlfn.UNIQUE(_xlfn._xlws.FILTER(plotSetup[plot_id], plotSetup[experiment_id]&amp;"_"&amp;plotSetup[crop_season_id]=A899))))</f>
        <v>#VALUE!</v>
      </c>
    </row>
    <row r="900" spans="2:2" x14ac:dyDescent="0.25">
      <c r="B900" t="e" cm="1" vm="1">
        <f t="array" ref="B900">TRANSPOSE(_xlfn._xlws.SORT(_xlfn.UNIQUE(_xlfn._xlws.FILTER(plotSetup[plot_id], plotSetup[experiment_id]&amp;"_"&amp;plotSetup[crop_season_id]=A900))))</f>
        <v>#VALUE!</v>
      </c>
    </row>
    <row r="901" spans="2:2" x14ac:dyDescent="0.25">
      <c r="B901" t="e" cm="1" vm="1">
        <f t="array" ref="B901">TRANSPOSE(_xlfn._xlws.SORT(_xlfn.UNIQUE(_xlfn._xlws.FILTER(plotSetup[plot_id], plotSetup[experiment_id]&amp;"_"&amp;plotSetup[crop_season_id]=A901))))</f>
        <v>#VALUE!</v>
      </c>
    </row>
    <row r="902" spans="2:2" x14ac:dyDescent="0.25">
      <c r="B902" t="e" cm="1" vm="1">
        <f t="array" ref="B902">TRANSPOSE(_xlfn._xlws.SORT(_xlfn.UNIQUE(_xlfn._xlws.FILTER(plotSetup[plot_id], plotSetup[experiment_id]&amp;"_"&amp;plotSetup[crop_season_id]=A902))))</f>
        <v>#VALUE!</v>
      </c>
    </row>
    <row r="903" spans="2:2" x14ac:dyDescent="0.25">
      <c r="B903" t="e" cm="1" vm="1">
        <f t="array" ref="B903">TRANSPOSE(_xlfn._xlws.SORT(_xlfn.UNIQUE(_xlfn._xlws.FILTER(plotSetup[plot_id], plotSetup[experiment_id]&amp;"_"&amp;plotSetup[crop_season_id]=A903))))</f>
        <v>#VALUE!</v>
      </c>
    </row>
    <row r="904" spans="2:2" x14ac:dyDescent="0.25">
      <c r="B904" t="e" cm="1" vm="1">
        <f t="array" ref="B904">TRANSPOSE(_xlfn._xlws.SORT(_xlfn.UNIQUE(_xlfn._xlws.FILTER(plotSetup[plot_id], plotSetup[experiment_id]&amp;"_"&amp;plotSetup[crop_season_id]=A904))))</f>
        <v>#VALUE!</v>
      </c>
    </row>
    <row r="905" spans="2:2" x14ac:dyDescent="0.25">
      <c r="B905" t="e" cm="1" vm="1">
        <f t="array" ref="B905">TRANSPOSE(_xlfn._xlws.SORT(_xlfn.UNIQUE(_xlfn._xlws.FILTER(plotSetup[plot_id], plotSetup[experiment_id]&amp;"_"&amp;plotSetup[crop_season_id]=A905))))</f>
        <v>#VALUE!</v>
      </c>
    </row>
    <row r="906" spans="2:2" x14ac:dyDescent="0.25">
      <c r="B906" t="e" cm="1" vm="1">
        <f t="array" ref="B906">TRANSPOSE(_xlfn._xlws.SORT(_xlfn.UNIQUE(_xlfn._xlws.FILTER(plotSetup[plot_id], plotSetup[experiment_id]&amp;"_"&amp;plotSetup[crop_season_id]=A906))))</f>
        <v>#VALUE!</v>
      </c>
    </row>
    <row r="907" spans="2:2" x14ac:dyDescent="0.25">
      <c r="B907" t="e" cm="1" vm="1">
        <f t="array" ref="B907">TRANSPOSE(_xlfn._xlws.SORT(_xlfn.UNIQUE(_xlfn._xlws.FILTER(plotSetup[plot_id], plotSetup[experiment_id]&amp;"_"&amp;plotSetup[crop_season_id]=A907))))</f>
        <v>#VALUE!</v>
      </c>
    </row>
    <row r="908" spans="2:2" x14ac:dyDescent="0.25">
      <c r="B908" t="e" cm="1" vm="1">
        <f t="array" ref="B908">TRANSPOSE(_xlfn._xlws.SORT(_xlfn.UNIQUE(_xlfn._xlws.FILTER(plotSetup[plot_id], plotSetup[experiment_id]&amp;"_"&amp;plotSetup[crop_season_id]=A908))))</f>
        <v>#VALUE!</v>
      </c>
    </row>
    <row r="909" spans="2:2" x14ac:dyDescent="0.25">
      <c r="B909" t="e" cm="1" vm="1">
        <f t="array" ref="B909">TRANSPOSE(_xlfn._xlws.SORT(_xlfn.UNIQUE(_xlfn._xlws.FILTER(plotSetup[plot_id], plotSetup[experiment_id]&amp;"_"&amp;plotSetup[crop_season_id]=A909))))</f>
        <v>#VALUE!</v>
      </c>
    </row>
    <row r="910" spans="2:2" x14ac:dyDescent="0.25">
      <c r="B910" t="e" cm="1" vm="1">
        <f t="array" ref="B910">TRANSPOSE(_xlfn._xlws.SORT(_xlfn.UNIQUE(_xlfn._xlws.FILTER(plotSetup[plot_id], plotSetup[experiment_id]&amp;"_"&amp;plotSetup[crop_season_id]=A910))))</f>
        <v>#VALUE!</v>
      </c>
    </row>
    <row r="911" spans="2:2" x14ac:dyDescent="0.25">
      <c r="B911" t="e" cm="1" vm="1">
        <f t="array" ref="B911">TRANSPOSE(_xlfn._xlws.SORT(_xlfn.UNIQUE(_xlfn._xlws.FILTER(plotSetup[plot_id], plotSetup[experiment_id]&amp;"_"&amp;plotSetup[crop_season_id]=A911))))</f>
        <v>#VALUE!</v>
      </c>
    </row>
    <row r="912" spans="2:2" x14ac:dyDescent="0.25">
      <c r="B912" t="e" cm="1" vm="1">
        <f t="array" ref="B912">TRANSPOSE(_xlfn._xlws.SORT(_xlfn.UNIQUE(_xlfn._xlws.FILTER(plotSetup[plot_id], plotSetup[experiment_id]&amp;"_"&amp;plotSetup[crop_season_id]=A912))))</f>
        <v>#VALUE!</v>
      </c>
    </row>
    <row r="913" spans="2:2" x14ac:dyDescent="0.25">
      <c r="B913" t="e" cm="1" vm="1">
        <f t="array" ref="B913">TRANSPOSE(_xlfn._xlws.SORT(_xlfn.UNIQUE(_xlfn._xlws.FILTER(plotSetup[plot_id], plotSetup[experiment_id]&amp;"_"&amp;plotSetup[crop_season_id]=A913))))</f>
        <v>#VALUE!</v>
      </c>
    </row>
    <row r="914" spans="2:2" x14ac:dyDescent="0.25">
      <c r="B914" t="e" cm="1" vm="1">
        <f t="array" ref="B914">TRANSPOSE(_xlfn._xlws.SORT(_xlfn.UNIQUE(_xlfn._xlws.FILTER(plotSetup[plot_id], plotSetup[experiment_id]&amp;"_"&amp;plotSetup[crop_season_id]=A914))))</f>
        <v>#VALUE!</v>
      </c>
    </row>
    <row r="915" spans="2:2" x14ac:dyDescent="0.25">
      <c r="B915" t="e" cm="1" vm="1">
        <f t="array" ref="B915">TRANSPOSE(_xlfn._xlws.SORT(_xlfn.UNIQUE(_xlfn._xlws.FILTER(plotSetup[plot_id], plotSetup[experiment_id]&amp;"_"&amp;plotSetup[crop_season_id]=A915))))</f>
        <v>#VALUE!</v>
      </c>
    </row>
    <row r="916" spans="2:2" x14ac:dyDescent="0.25">
      <c r="B916" t="e" cm="1" vm="1">
        <f t="array" ref="B916">TRANSPOSE(_xlfn._xlws.SORT(_xlfn.UNIQUE(_xlfn._xlws.FILTER(plotSetup[plot_id], plotSetup[experiment_id]&amp;"_"&amp;plotSetup[crop_season_id]=A916))))</f>
        <v>#VALUE!</v>
      </c>
    </row>
    <row r="917" spans="2:2" x14ac:dyDescent="0.25">
      <c r="B917" t="e" cm="1" vm="1">
        <f t="array" ref="B917">TRANSPOSE(_xlfn._xlws.SORT(_xlfn.UNIQUE(_xlfn._xlws.FILTER(plotSetup[plot_id], plotSetup[experiment_id]&amp;"_"&amp;plotSetup[crop_season_id]=A917))))</f>
        <v>#VALUE!</v>
      </c>
    </row>
    <row r="918" spans="2:2" x14ac:dyDescent="0.25">
      <c r="B918" t="e" cm="1" vm="1">
        <f t="array" ref="B918">TRANSPOSE(_xlfn._xlws.SORT(_xlfn.UNIQUE(_xlfn._xlws.FILTER(plotSetup[plot_id], plotSetup[experiment_id]&amp;"_"&amp;plotSetup[crop_season_id]=A918))))</f>
        <v>#VALUE!</v>
      </c>
    </row>
    <row r="919" spans="2:2" x14ac:dyDescent="0.25">
      <c r="B919" t="e" cm="1" vm="1">
        <f t="array" ref="B919">TRANSPOSE(_xlfn._xlws.SORT(_xlfn.UNIQUE(_xlfn._xlws.FILTER(plotSetup[plot_id], plotSetup[experiment_id]&amp;"_"&amp;plotSetup[crop_season_id]=A919))))</f>
        <v>#VALUE!</v>
      </c>
    </row>
    <row r="920" spans="2:2" x14ac:dyDescent="0.25">
      <c r="B920" t="e" cm="1" vm="1">
        <f t="array" ref="B920">TRANSPOSE(_xlfn._xlws.SORT(_xlfn.UNIQUE(_xlfn._xlws.FILTER(plotSetup[plot_id], plotSetup[experiment_id]&amp;"_"&amp;plotSetup[crop_season_id]=A920))))</f>
        <v>#VALUE!</v>
      </c>
    </row>
    <row r="921" spans="2:2" x14ac:dyDescent="0.25">
      <c r="B921" t="e" cm="1" vm="1">
        <f t="array" ref="B921">TRANSPOSE(_xlfn._xlws.SORT(_xlfn.UNIQUE(_xlfn._xlws.FILTER(plotSetup[plot_id], plotSetup[experiment_id]&amp;"_"&amp;plotSetup[crop_season_id]=A921))))</f>
        <v>#VALUE!</v>
      </c>
    </row>
    <row r="922" spans="2:2" x14ac:dyDescent="0.25">
      <c r="B922" t="e" cm="1" vm="1">
        <f t="array" ref="B922">TRANSPOSE(_xlfn._xlws.SORT(_xlfn.UNIQUE(_xlfn._xlws.FILTER(plotSetup[plot_id], plotSetup[experiment_id]&amp;"_"&amp;plotSetup[crop_season_id]=A922))))</f>
        <v>#VALUE!</v>
      </c>
    </row>
    <row r="923" spans="2:2" x14ac:dyDescent="0.25">
      <c r="B923" t="e" cm="1" vm="1">
        <f t="array" ref="B923">TRANSPOSE(_xlfn._xlws.SORT(_xlfn.UNIQUE(_xlfn._xlws.FILTER(plotSetup[plot_id], plotSetup[experiment_id]&amp;"_"&amp;plotSetup[crop_season_id]=A923))))</f>
        <v>#VALUE!</v>
      </c>
    </row>
    <row r="924" spans="2:2" x14ac:dyDescent="0.25">
      <c r="B924" t="e" cm="1" vm="1">
        <f t="array" ref="B924">TRANSPOSE(_xlfn._xlws.SORT(_xlfn.UNIQUE(_xlfn._xlws.FILTER(plotSetup[plot_id], plotSetup[experiment_id]&amp;"_"&amp;plotSetup[crop_season_id]=A924))))</f>
        <v>#VALUE!</v>
      </c>
    </row>
    <row r="925" spans="2:2" x14ac:dyDescent="0.25">
      <c r="B925" t="e" cm="1" vm="1">
        <f t="array" ref="B925">TRANSPOSE(_xlfn._xlws.SORT(_xlfn.UNIQUE(_xlfn._xlws.FILTER(plotSetup[plot_id], plotSetup[experiment_id]&amp;"_"&amp;plotSetup[crop_season_id]=A925))))</f>
        <v>#VALUE!</v>
      </c>
    </row>
    <row r="926" spans="2:2" x14ac:dyDescent="0.25">
      <c r="B926" t="e" cm="1" vm="1">
        <f t="array" ref="B926">TRANSPOSE(_xlfn._xlws.SORT(_xlfn.UNIQUE(_xlfn._xlws.FILTER(plotSetup[plot_id], plotSetup[experiment_id]&amp;"_"&amp;plotSetup[crop_season_id]=A926))))</f>
        <v>#VALUE!</v>
      </c>
    </row>
    <row r="927" spans="2:2" x14ac:dyDescent="0.25">
      <c r="B927" t="e" cm="1" vm="1">
        <f t="array" ref="B927">TRANSPOSE(_xlfn._xlws.SORT(_xlfn.UNIQUE(_xlfn._xlws.FILTER(plotSetup[plot_id], plotSetup[experiment_id]&amp;"_"&amp;plotSetup[crop_season_id]=A927))))</f>
        <v>#VALUE!</v>
      </c>
    </row>
    <row r="928" spans="2:2" x14ac:dyDescent="0.25">
      <c r="B928" t="e" cm="1" vm="1">
        <f t="array" ref="B928">TRANSPOSE(_xlfn._xlws.SORT(_xlfn.UNIQUE(_xlfn._xlws.FILTER(plotSetup[plot_id], plotSetup[experiment_id]&amp;"_"&amp;plotSetup[crop_season_id]=A928))))</f>
        <v>#VALUE!</v>
      </c>
    </row>
    <row r="929" spans="2:2" x14ac:dyDescent="0.25">
      <c r="B929" t="e" cm="1" vm="1">
        <f t="array" ref="B929">TRANSPOSE(_xlfn._xlws.SORT(_xlfn.UNIQUE(_xlfn._xlws.FILTER(plotSetup[plot_id], plotSetup[experiment_id]&amp;"_"&amp;plotSetup[crop_season_id]=A929))))</f>
        <v>#VALUE!</v>
      </c>
    </row>
    <row r="930" spans="2:2" x14ac:dyDescent="0.25">
      <c r="B930" t="e" cm="1" vm="1">
        <f t="array" ref="B930">TRANSPOSE(_xlfn._xlws.SORT(_xlfn.UNIQUE(_xlfn._xlws.FILTER(plotSetup[plot_id], plotSetup[experiment_id]&amp;"_"&amp;plotSetup[crop_season_id]=A930))))</f>
        <v>#VALUE!</v>
      </c>
    </row>
    <row r="931" spans="2:2" x14ac:dyDescent="0.25">
      <c r="B931" t="e" cm="1" vm="1">
        <f t="array" ref="B931">TRANSPOSE(_xlfn._xlws.SORT(_xlfn.UNIQUE(_xlfn._xlws.FILTER(plotSetup[plot_id], plotSetup[experiment_id]&amp;"_"&amp;plotSetup[crop_season_id]=A931))))</f>
        <v>#VALUE!</v>
      </c>
    </row>
    <row r="932" spans="2:2" x14ac:dyDescent="0.25">
      <c r="B932" t="e" cm="1" vm="1">
        <f t="array" ref="B932">TRANSPOSE(_xlfn._xlws.SORT(_xlfn.UNIQUE(_xlfn._xlws.FILTER(plotSetup[plot_id], plotSetup[experiment_id]&amp;"_"&amp;plotSetup[crop_season_id]=A932))))</f>
        <v>#VALUE!</v>
      </c>
    </row>
    <row r="933" spans="2:2" x14ac:dyDescent="0.25">
      <c r="B933" t="e" cm="1" vm="1">
        <f t="array" ref="B933">TRANSPOSE(_xlfn._xlws.SORT(_xlfn.UNIQUE(_xlfn._xlws.FILTER(plotSetup[plot_id], plotSetup[experiment_id]&amp;"_"&amp;plotSetup[crop_season_id]=A933))))</f>
        <v>#VALUE!</v>
      </c>
    </row>
    <row r="934" spans="2:2" x14ac:dyDescent="0.25">
      <c r="B934" t="e" cm="1" vm="1">
        <f t="array" ref="B934">TRANSPOSE(_xlfn._xlws.SORT(_xlfn.UNIQUE(_xlfn._xlws.FILTER(plotSetup[plot_id], plotSetup[experiment_id]&amp;"_"&amp;plotSetup[crop_season_id]=A934))))</f>
        <v>#VALUE!</v>
      </c>
    </row>
    <row r="935" spans="2:2" x14ac:dyDescent="0.25">
      <c r="B935" t="e" cm="1" vm="1">
        <f t="array" ref="B935">TRANSPOSE(_xlfn._xlws.SORT(_xlfn.UNIQUE(_xlfn._xlws.FILTER(plotSetup[plot_id], plotSetup[experiment_id]&amp;"_"&amp;plotSetup[crop_season_id]=A935))))</f>
        <v>#VALUE!</v>
      </c>
    </row>
    <row r="936" spans="2:2" x14ac:dyDescent="0.25">
      <c r="B936" t="e" cm="1" vm="1">
        <f t="array" ref="B936">TRANSPOSE(_xlfn._xlws.SORT(_xlfn.UNIQUE(_xlfn._xlws.FILTER(plotSetup[plot_id], plotSetup[experiment_id]&amp;"_"&amp;plotSetup[crop_season_id]=A936))))</f>
        <v>#VALUE!</v>
      </c>
    </row>
    <row r="937" spans="2:2" x14ac:dyDescent="0.25">
      <c r="B937" t="e" cm="1" vm="1">
        <f t="array" ref="B937">TRANSPOSE(_xlfn._xlws.SORT(_xlfn.UNIQUE(_xlfn._xlws.FILTER(plotSetup[plot_id], plotSetup[experiment_id]&amp;"_"&amp;plotSetup[crop_season_id]=A937))))</f>
        <v>#VALUE!</v>
      </c>
    </row>
    <row r="938" spans="2:2" x14ac:dyDescent="0.25">
      <c r="B938" t="e" cm="1" vm="1">
        <f t="array" ref="B938">TRANSPOSE(_xlfn._xlws.SORT(_xlfn.UNIQUE(_xlfn._xlws.FILTER(plotSetup[plot_id], plotSetup[experiment_id]&amp;"_"&amp;plotSetup[crop_season_id]=A938))))</f>
        <v>#VALUE!</v>
      </c>
    </row>
    <row r="939" spans="2:2" x14ac:dyDescent="0.25">
      <c r="B939" t="e" cm="1" vm="1">
        <f t="array" ref="B939">TRANSPOSE(_xlfn._xlws.SORT(_xlfn.UNIQUE(_xlfn._xlws.FILTER(plotSetup[plot_id], plotSetup[experiment_id]&amp;"_"&amp;plotSetup[crop_season_id]=A939))))</f>
        <v>#VALUE!</v>
      </c>
    </row>
    <row r="940" spans="2:2" x14ac:dyDescent="0.25">
      <c r="B940" t="e" cm="1" vm="1">
        <f t="array" ref="B940">TRANSPOSE(_xlfn._xlws.SORT(_xlfn.UNIQUE(_xlfn._xlws.FILTER(plotSetup[plot_id], plotSetup[experiment_id]&amp;"_"&amp;plotSetup[crop_season_id]=A940))))</f>
        <v>#VALUE!</v>
      </c>
    </row>
    <row r="941" spans="2:2" x14ac:dyDescent="0.25">
      <c r="B941" t="e" cm="1" vm="1">
        <f t="array" ref="B941">TRANSPOSE(_xlfn._xlws.SORT(_xlfn.UNIQUE(_xlfn._xlws.FILTER(plotSetup[plot_id], plotSetup[experiment_id]&amp;"_"&amp;plotSetup[crop_season_id]=A941))))</f>
        <v>#VALUE!</v>
      </c>
    </row>
    <row r="942" spans="2:2" x14ac:dyDescent="0.25">
      <c r="B942" t="e" cm="1" vm="1">
        <f t="array" ref="B942">TRANSPOSE(_xlfn._xlws.SORT(_xlfn.UNIQUE(_xlfn._xlws.FILTER(plotSetup[plot_id], plotSetup[experiment_id]&amp;"_"&amp;plotSetup[crop_season_id]=A942))))</f>
        <v>#VALUE!</v>
      </c>
    </row>
    <row r="943" spans="2:2" x14ac:dyDescent="0.25">
      <c r="B943" t="e" cm="1" vm="1">
        <f t="array" ref="B943">TRANSPOSE(_xlfn._xlws.SORT(_xlfn.UNIQUE(_xlfn._xlws.FILTER(plotSetup[plot_id], plotSetup[experiment_id]&amp;"_"&amp;plotSetup[crop_season_id]=A943))))</f>
        <v>#VALUE!</v>
      </c>
    </row>
    <row r="944" spans="2:2" x14ac:dyDescent="0.25">
      <c r="B944" t="e" cm="1" vm="1">
        <f t="array" ref="B944">TRANSPOSE(_xlfn._xlws.SORT(_xlfn.UNIQUE(_xlfn._xlws.FILTER(plotSetup[plot_id], plotSetup[experiment_id]&amp;"_"&amp;plotSetup[crop_season_id]=A944))))</f>
        <v>#VALUE!</v>
      </c>
    </row>
    <row r="945" spans="2:2" x14ac:dyDescent="0.25">
      <c r="B945" t="e" cm="1" vm="1">
        <f t="array" ref="B945">TRANSPOSE(_xlfn._xlws.SORT(_xlfn.UNIQUE(_xlfn._xlws.FILTER(plotSetup[plot_id], plotSetup[experiment_id]&amp;"_"&amp;plotSetup[crop_season_id]=A945))))</f>
        <v>#VALUE!</v>
      </c>
    </row>
    <row r="946" spans="2:2" x14ac:dyDescent="0.25">
      <c r="B946" t="e" cm="1" vm="1">
        <f t="array" ref="B946">TRANSPOSE(_xlfn._xlws.SORT(_xlfn.UNIQUE(_xlfn._xlws.FILTER(plotSetup[plot_id], plotSetup[experiment_id]&amp;"_"&amp;plotSetup[crop_season_id]=A946))))</f>
        <v>#VALUE!</v>
      </c>
    </row>
    <row r="947" spans="2:2" x14ac:dyDescent="0.25">
      <c r="B947" t="e" cm="1" vm="1">
        <f t="array" ref="B947">TRANSPOSE(_xlfn._xlws.SORT(_xlfn.UNIQUE(_xlfn._xlws.FILTER(plotSetup[plot_id], plotSetup[experiment_id]&amp;"_"&amp;plotSetup[crop_season_id]=A947))))</f>
        <v>#VALUE!</v>
      </c>
    </row>
    <row r="948" spans="2:2" x14ac:dyDescent="0.25">
      <c r="B948" t="e" cm="1" vm="1">
        <f t="array" ref="B948">TRANSPOSE(_xlfn._xlws.SORT(_xlfn.UNIQUE(_xlfn._xlws.FILTER(plotSetup[plot_id], plotSetup[experiment_id]&amp;"_"&amp;plotSetup[crop_season_id]=A948))))</f>
        <v>#VALUE!</v>
      </c>
    </row>
    <row r="949" spans="2:2" x14ac:dyDescent="0.25">
      <c r="B949" t="e" cm="1" vm="1">
        <f t="array" ref="B949">TRANSPOSE(_xlfn._xlws.SORT(_xlfn.UNIQUE(_xlfn._xlws.FILTER(plotSetup[plot_id], plotSetup[experiment_id]&amp;"_"&amp;plotSetup[crop_season_id]=A949))))</f>
        <v>#VALUE!</v>
      </c>
    </row>
    <row r="950" spans="2:2" x14ac:dyDescent="0.25">
      <c r="B950" t="e" cm="1" vm="1">
        <f t="array" ref="B950">TRANSPOSE(_xlfn._xlws.SORT(_xlfn.UNIQUE(_xlfn._xlws.FILTER(plotSetup[plot_id], plotSetup[experiment_id]&amp;"_"&amp;plotSetup[crop_season_id]=A950))))</f>
        <v>#VALUE!</v>
      </c>
    </row>
    <row r="951" spans="2:2" x14ac:dyDescent="0.25">
      <c r="B951" t="e" cm="1" vm="1">
        <f t="array" ref="B951">TRANSPOSE(_xlfn._xlws.SORT(_xlfn.UNIQUE(_xlfn._xlws.FILTER(plotSetup[plot_id], plotSetup[experiment_id]&amp;"_"&amp;plotSetup[crop_season_id]=A951))))</f>
        <v>#VALUE!</v>
      </c>
    </row>
    <row r="952" spans="2:2" x14ac:dyDescent="0.25">
      <c r="B952" t="e" cm="1" vm="1">
        <f t="array" ref="B952">TRANSPOSE(_xlfn._xlws.SORT(_xlfn.UNIQUE(_xlfn._xlws.FILTER(plotSetup[plot_id], plotSetup[experiment_id]&amp;"_"&amp;plotSetup[crop_season_id]=A952))))</f>
        <v>#VALUE!</v>
      </c>
    </row>
    <row r="953" spans="2:2" x14ac:dyDescent="0.25">
      <c r="B953" t="e" cm="1" vm="1">
        <f t="array" ref="B953">TRANSPOSE(_xlfn._xlws.SORT(_xlfn.UNIQUE(_xlfn._xlws.FILTER(plotSetup[plot_id], plotSetup[experiment_id]&amp;"_"&amp;plotSetup[crop_season_id]=A953))))</f>
        <v>#VALUE!</v>
      </c>
    </row>
    <row r="954" spans="2:2" x14ac:dyDescent="0.25">
      <c r="B954" t="e" cm="1" vm="1">
        <f t="array" ref="B954">TRANSPOSE(_xlfn._xlws.SORT(_xlfn.UNIQUE(_xlfn._xlws.FILTER(plotSetup[plot_id], plotSetup[experiment_id]&amp;"_"&amp;plotSetup[crop_season_id]=A954))))</f>
        <v>#VALUE!</v>
      </c>
    </row>
    <row r="955" spans="2:2" x14ac:dyDescent="0.25">
      <c r="B955" t="e" cm="1" vm="1">
        <f t="array" ref="B955">TRANSPOSE(_xlfn._xlws.SORT(_xlfn.UNIQUE(_xlfn._xlws.FILTER(plotSetup[plot_id], plotSetup[experiment_id]&amp;"_"&amp;plotSetup[crop_season_id]=A955))))</f>
        <v>#VALUE!</v>
      </c>
    </row>
    <row r="956" spans="2:2" x14ac:dyDescent="0.25">
      <c r="B956" t="e" cm="1" vm="1">
        <f t="array" ref="B956">TRANSPOSE(_xlfn._xlws.SORT(_xlfn.UNIQUE(_xlfn._xlws.FILTER(plotSetup[plot_id], plotSetup[experiment_id]&amp;"_"&amp;plotSetup[crop_season_id]=A956))))</f>
        <v>#VALUE!</v>
      </c>
    </row>
    <row r="957" spans="2:2" x14ac:dyDescent="0.25">
      <c r="B957" t="e" cm="1" vm="1">
        <f t="array" ref="B957">TRANSPOSE(_xlfn._xlws.SORT(_xlfn.UNIQUE(_xlfn._xlws.FILTER(plotSetup[plot_id], plotSetup[experiment_id]&amp;"_"&amp;plotSetup[crop_season_id]=A957))))</f>
        <v>#VALUE!</v>
      </c>
    </row>
    <row r="958" spans="2:2" x14ac:dyDescent="0.25">
      <c r="B958" t="e" cm="1" vm="1">
        <f t="array" ref="B958">TRANSPOSE(_xlfn._xlws.SORT(_xlfn.UNIQUE(_xlfn._xlws.FILTER(plotSetup[plot_id], plotSetup[experiment_id]&amp;"_"&amp;plotSetup[crop_season_id]=A958))))</f>
        <v>#VALUE!</v>
      </c>
    </row>
    <row r="959" spans="2:2" x14ac:dyDescent="0.25">
      <c r="B959" t="e" cm="1" vm="1">
        <f t="array" ref="B959">TRANSPOSE(_xlfn._xlws.SORT(_xlfn.UNIQUE(_xlfn._xlws.FILTER(plotSetup[plot_id], plotSetup[experiment_id]&amp;"_"&amp;plotSetup[crop_season_id]=A959))))</f>
        <v>#VALUE!</v>
      </c>
    </row>
    <row r="960" spans="2:2" x14ac:dyDescent="0.25">
      <c r="B960" t="e" cm="1" vm="1">
        <f t="array" ref="B960">TRANSPOSE(_xlfn._xlws.SORT(_xlfn.UNIQUE(_xlfn._xlws.FILTER(plotSetup[plot_id], plotSetup[experiment_id]&amp;"_"&amp;plotSetup[crop_season_id]=A960))))</f>
        <v>#VALUE!</v>
      </c>
    </row>
    <row r="961" spans="2:2" x14ac:dyDescent="0.25">
      <c r="B961" t="e" cm="1" vm="1">
        <f t="array" ref="B961">TRANSPOSE(_xlfn._xlws.SORT(_xlfn.UNIQUE(_xlfn._xlws.FILTER(plotSetup[plot_id], plotSetup[experiment_id]&amp;"_"&amp;plotSetup[crop_season_id]=A961))))</f>
        <v>#VALUE!</v>
      </c>
    </row>
    <row r="962" spans="2:2" x14ac:dyDescent="0.25">
      <c r="B962" t="e" cm="1" vm="1">
        <f t="array" ref="B962">TRANSPOSE(_xlfn._xlws.SORT(_xlfn.UNIQUE(_xlfn._xlws.FILTER(plotSetup[plot_id], plotSetup[experiment_id]&amp;"_"&amp;plotSetup[crop_season_id]=A962))))</f>
        <v>#VALUE!</v>
      </c>
    </row>
    <row r="963" spans="2:2" x14ac:dyDescent="0.25">
      <c r="B963" t="e" cm="1" vm="1">
        <f t="array" ref="B963">TRANSPOSE(_xlfn._xlws.SORT(_xlfn.UNIQUE(_xlfn._xlws.FILTER(plotSetup[plot_id], plotSetup[experiment_id]&amp;"_"&amp;plotSetup[crop_season_id]=A963))))</f>
        <v>#VALUE!</v>
      </c>
    </row>
    <row r="964" spans="2:2" x14ac:dyDescent="0.25">
      <c r="B964" t="e" cm="1" vm="1">
        <f t="array" ref="B964">TRANSPOSE(_xlfn._xlws.SORT(_xlfn.UNIQUE(_xlfn._xlws.FILTER(plotSetup[plot_id], plotSetup[experiment_id]&amp;"_"&amp;plotSetup[crop_season_id]=A964))))</f>
        <v>#VALUE!</v>
      </c>
    </row>
    <row r="965" spans="2:2" x14ac:dyDescent="0.25">
      <c r="B965" t="e" cm="1" vm="1">
        <f t="array" ref="B965">TRANSPOSE(_xlfn._xlws.SORT(_xlfn.UNIQUE(_xlfn._xlws.FILTER(plotSetup[plot_id], plotSetup[experiment_id]&amp;"_"&amp;plotSetup[crop_season_id]=A965))))</f>
        <v>#VALUE!</v>
      </c>
    </row>
    <row r="966" spans="2:2" x14ac:dyDescent="0.25">
      <c r="B966" t="e" cm="1" vm="1">
        <f t="array" ref="B966">TRANSPOSE(_xlfn._xlws.SORT(_xlfn.UNIQUE(_xlfn._xlws.FILTER(plotSetup[plot_id], plotSetup[experiment_id]&amp;"_"&amp;plotSetup[crop_season_id]=A966))))</f>
        <v>#VALUE!</v>
      </c>
    </row>
    <row r="967" spans="2:2" x14ac:dyDescent="0.25">
      <c r="B967" t="e" cm="1" vm="1">
        <f t="array" ref="B967">TRANSPOSE(_xlfn._xlws.SORT(_xlfn.UNIQUE(_xlfn._xlws.FILTER(plotSetup[plot_id], plotSetup[experiment_id]&amp;"_"&amp;plotSetup[crop_season_id]=A967))))</f>
        <v>#VALUE!</v>
      </c>
    </row>
    <row r="968" spans="2:2" x14ac:dyDescent="0.25">
      <c r="B968" t="e" cm="1" vm="1">
        <f t="array" ref="B968">TRANSPOSE(_xlfn._xlws.SORT(_xlfn.UNIQUE(_xlfn._xlws.FILTER(plotSetup[plot_id], plotSetup[experiment_id]&amp;"_"&amp;plotSetup[crop_season_id]=A968))))</f>
        <v>#VALUE!</v>
      </c>
    </row>
    <row r="969" spans="2:2" x14ac:dyDescent="0.25">
      <c r="B969" t="e" cm="1" vm="1">
        <f t="array" ref="B969">TRANSPOSE(_xlfn._xlws.SORT(_xlfn.UNIQUE(_xlfn._xlws.FILTER(plotSetup[plot_id], plotSetup[experiment_id]&amp;"_"&amp;plotSetup[crop_season_id]=A969))))</f>
        <v>#VALUE!</v>
      </c>
    </row>
    <row r="970" spans="2:2" x14ac:dyDescent="0.25">
      <c r="B970" t="e" cm="1" vm="1">
        <f t="array" ref="B970">TRANSPOSE(_xlfn._xlws.SORT(_xlfn.UNIQUE(_xlfn._xlws.FILTER(plotSetup[plot_id], plotSetup[experiment_id]&amp;"_"&amp;plotSetup[crop_season_id]=A970))))</f>
        <v>#VALUE!</v>
      </c>
    </row>
    <row r="971" spans="2:2" x14ac:dyDescent="0.25">
      <c r="B971" t="e" cm="1" vm="1">
        <f t="array" ref="B971">TRANSPOSE(_xlfn._xlws.SORT(_xlfn.UNIQUE(_xlfn._xlws.FILTER(plotSetup[plot_id], plotSetup[experiment_id]&amp;"_"&amp;plotSetup[crop_season_id]=A971))))</f>
        <v>#VALUE!</v>
      </c>
    </row>
    <row r="972" spans="2:2" x14ac:dyDescent="0.25">
      <c r="B972" t="e" cm="1" vm="1">
        <f t="array" ref="B972">TRANSPOSE(_xlfn._xlws.SORT(_xlfn.UNIQUE(_xlfn._xlws.FILTER(plotSetup[plot_id], plotSetup[experiment_id]&amp;"_"&amp;plotSetup[crop_season_id]=A972))))</f>
        <v>#VALUE!</v>
      </c>
    </row>
    <row r="973" spans="2:2" x14ac:dyDescent="0.25">
      <c r="B973" t="e" cm="1" vm="1">
        <f t="array" ref="B973">TRANSPOSE(_xlfn._xlws.SORT(_xlfn.UNIQUE(_xlfn._xlws.FILTER(plotSetup[plot_id], plotSetup[experiment_id]&amp;"_"&amp;plotSetup[crop_season_id]=A973))))</f>
        <v>#VALUE!</v>
      </c>
    </row>
    <row r="974" spans="2:2" x14ac:dyDescent="0.25">
      <c r="B974" t="e" cm="1" vm="1">
        <f t="array" ref="B974">TRANSPOSE(_xlfn._xlws.SORT(_xlfn.UNIQUE(_xlfn._xlws.FILTER(plotSetup[plot_id], plotSetup[experiment_id]&amp;"_"&amp;plotSetup[crop_season_id]=A974))))</f>
        <v>#VALUE!</v>
      </c>
    </row>
    <row r="975" spans="2:2" x14ac:dyDescent="0.25">
      <c r="B975" t="e" cm="1" vm="1">
        <f t="array" ref="B975">TRANSPOSE(_xlfn._xlws.SORT(_xlfn.UNIQUE(_xlfn._xlws.FILTER(plotSetup[plot_id], plotSetup[experiment_id]&amp;"_"&amp;plotSetup[crop_season_id]=A975))))</f>
        <v>#VALUE!</v>
      </c>
    </row>
    <row r="976" spans="2:2" x14ac:dyDescent="0.25">
      <c r="B976" t="e" cm="1" vm="1">
        <f t="array" ref="B976">TRANSPOSE(_xlfn._xlws.SORT(_xlfn.UNIQUE(_xlfn._xlws.FILTER(plotSetup[plot_id], plotSetup[experiment_id]&amp;"_"&amp;plotSetup[crop_season_id]=A976))))</f>
        <v>#VALUE!</v>
      </c>
    </row>
    <row r="977" spans="2:2" x14ac:dyDescent="0.25">
      <c r="B977" t="e" cm="1" vm="1">
        <f t="array" ref="B977">TRANSPOSE(_xlfn._xlws.SORT(_xlfn.UNIQUE(_xlfn._xlws.FILTER(plotSetup[plot_id], plotSetup[experiment_id]&amp;"_"&amp;plotSetup[crop_season_id]=A977))))</f>
        <v>#VALUE!</v>
      </c>
    </row>
    <row r="978" spans="2:2" x14ac:dyDescent="0.25">
      <c r="B978" t="e" cm="1" vm="1">
        <f t="array" ref="B978">TRANSPOSE(_xlfn._xlws.SORT(_xlfn.UNIQUE(_xlfn._xlws.FILTER(plotSetup[plot_id], plotSetup[experiment_id]&amp;"_"&amp;plotSetup[crop_season_id]=A978))))</f>
        <v>#VALUE!</v>
      </c>
    </row>
    <row r="979" spans="2:2" x14ac:dyDescent="0.25">
      <c r="B979" t="e" cm="1" vm="1">
        <f t="array" ref="B979">TRANSPOSE(_xlfn._xlws.SORT(_xlfn.UNIQUE(_xlfn._xlws.FILTER(plotSetup[plot_id], plotSetup[experiment_id]&amp;"_"&amp;plotSetup[crop_season_id]=A979))))</f>
        <v>#VALUE!</v>
      </c>
    </row>
    <row r="980" spans="2:2" x14ac:dyDescent="0.25">
      <c r="B980" t="e" cm="1" vm="1">
        <f t="array" ref="B980">TRANSPOSE(_xlfn._xlws.SORT(_xlfn.UNIQUE(_xlfn._xlws.FILTER(plotSetup[plot_id], plotSetup[experiment_id]&amp;"_"&amp;plotSetup[crop_season_id]=A980))))</f>
        <v>#VALUE!</v>
      </c>
    </row>
    <row r="981" spans="2:2" x14ac:dyDescent="0.25">
      <c r="B981" t="e" cm="1" vm="1">
        <f t="array" ref="B981">TRANSPOSE(_xlfn._xlws.SORT(_xlfn.UNIQUE(_xlfn._xlws.FILTER(plotSetup[plot_id], plotSetup[experiment_id]&amp;"_"&amp;plotSetup[crop_season_id]=A981))))</f>
        <v>#VALUE!</v>
      </c>
    </row>
    <row r="982" spans="2:2" x14ac:dyDescent="0.25">
      <c r="B982" t="e" cm="1" vm="1">
        <f t="array" ref="B982">TRANSPOSE(_xlfn._xlws.SORT(_xlfn.UNIQUE(_xlfn._xlws.FILTER(plotSetup[plot_id], plotSetup[experiment_id]&amp;"_"&amp;plotSetup[crop_season_id]=A982))))</f>
        <v>#VALUE!</v>
      </c>
    </row>
    <row r="983" spans="2:2" x14ac:dyDescent="0.25">
      <c r="B983" t="e" cm="1" vm="1">
        <f t="array" ref="B983">TRANSPOSE(_xlfn._xlws.SORT(_xlfn.UNIQUE(_xlfn._xlws.FILTER(plotSetup[plot_id], plotSetup[experiment_id]&amp;"_"&amp;plotSetup[crop_season_id]=A983))))</f>
        <v>#VALUE!</v>
      </c>
    </row>
    <row r="984" spans="2:2" x14ac:dyDescent="0.25">
      <c r="B984" t="e" cm="1" vm="1">
        <f t="array" ref="B984">TRANSPOSE(_xlfn._xlws.SORT(_xlfn.UNIQUE(_xlfn._xlws.FILTER(plotSetup[plot_id], plotSetup[experiment_id]&amp;"_"&amp;plotSetup[crop_season_id]=A984))))</f>
        <v>#VALUE!</v>
      </c>
    </row>
    <row r="985" spans="2:2" x14ac:dyDescent="0.25">
      <c r="B985" t="e" cm="1" vm="1">
        <f t="array" ref="B985">TRANSPOSE(_xlfn._xlws.SORT(_xlfn.UNIQUE(_xlfn._xlws.FILTER(plotSetup[plot_id], plotSetup[experiment_id]&amp;"_"&amp;plotSetup[crop_season_id]=A985))))</f>
        <v>#VALUE!</v>
      </c>
    </row>
    <row r="986" spans="2:2" x14ac:dyDescent="0.25">
      <c r="B986" t="e" cm="1" vm="1">
        <f t="array" ref="B986">TRANSPOSE(_xlfn._xlws.SORT(_xlfn.UNIQUE(_xlfn._xlws.FILTER(plotSetup[plot_id], plotSetup[experiment_id]&amp;"_"&amp;plotSetup[crop_season_id]=A986))))</f>
        <v>#VALUE!</v>
      </c>
    </row>
    <row r="987" spans="2:2" x14ac:dyDescent="0.25">
      <c r="B987" t="e" cm="1" vm="1">
        <f t="array" ref="B987">TRANSPOSE(_xlfn._xlws.SORT(_xlfn.UNIQUE(_xlfn._xlws.FILTER(plotSetup[plot_id], plotSetup[experiment_id]&amp;"_"&amp;plotSetup[crop_season_id]=A987))))</f>
        <v>#VALUE!</v>
      </c>
    </row>
    <row r="988" spans="2:2" x14ac:dyDescent="0.25">
      <c r="B988" t="e" cm="1" vm="1">
        <f t="array" ref="B988">TRANSPOSE(_xlfn._xlws.SORT(_xlfn.UNIQUE(_xlfn._xlws.FILTER(plotSetup[plot_id], plotSetup[experiment_id]&amp;"_"&amp;plotSetup[crop_season_id]=A988))))</f>
        <v>#VALUE!</v>
      </c>
    </row>
    <row r="989" spans="2:2" x14ac:dyDescent="0.25">
      <c r="B989" t="e" cm="1" vm="1">
        <f t="array" ref="B989">TRANSPOSE(_xlfn._xlws.SORT(_xlfn.UNIQUE(_xlfn._xlws.FILTER(plotSetup[plot_id], plotSetup[experiment_id]&amp;"_"&amp;plotSetup[crop_season_id]=A989))))</f>
        <v>#VALUE!</v>
      </c>
    </row>
    <row r="990" spans="2:2" x14ac:dyDescent="0.25">
      <c r="B990" t="e" cm="1" vm="1">
        <f t="array" ref="B990">TRANSPOSE(_xlfn._xlws.SORT(_xlfn.UNIQUE(_xlfn._xlws.FILTER(plotSetup[plot_id], plotSetup[experiment_id]&amp;"_"&amp;plotSetup[crop_season_id]=A990))))</f>
        <v>#VALUE!</v>
      </c>
    </row>
    <row r="991" spans="2:2" x14ac:dyDescent="0.25">
      <c r="B991" t="e" cm="1" vm="1">
        <f t="array" ref="B991">TRANSPOSE(_xlfn._xlws.SORT(_xlfn.UNIQUE(_xlfn._xlws.FILTER(plotSetup[plot_id], plotSetup[experiment_id]&amp;"_"&amp;plotSetup[crop_season_id]=A991))))</f>
        <v>#VALUE!</v>
      </c>
    </row>
    <row r="992" spans="2:2" x14ac:dyDescent="0.25">
      <c r="B992" t="e" cm="1" vm="1">
        <f t="array" ref="B992">TRANSPOSE(_xlfn._xlws.SORT(_xlfn.UNIQUE(_xlfn._xlws.FILTER(plotSetup[plot_id], plotSetup[experiment_id]&amp;"_"&amp;plotSetup[crop_season_id]=A992))))</f>
        <v>#VALUE!</v>
      </c>
    </row>
    <row r="993" spans="2:2" x14ac:dyDescent="0.25">
      <c r="B993" t="e" cm="1" vm="1">
        <f t="array" ref="B993">TRANSPOSE(_xlfn._xlws.SORT(_xlfn.UNIQUE(_xlfn._xlws.FILTER(plotSetup[plot_id], plotSetup[experiment_id]&amp;"_"&amp;plotSetup[crop_season_id]=A993))))</f>
        <v>#VALUE!</v>
      </c>
    </row>
    <row r="994" spans="2:2" x14ac:dyDescent="0.25">
      <c r="B994" t="e" cm="1" vm="1">
        <f t="array" ref="B994">TRANSPOSE(_xlfn._xlws.SORT(_xlfn.UNIQUE(_xlfn._xlws.FILTER(plotSetup[plot_id], plotSetup[experiment_id]&amp;"_"&amp;plotSetup[crop_season_id]=A994))))</f>
        <v>#VALUE!</v>
      </c>
    </row>
    <row r="995" spans="2:2" x14ac:dyDescent="0.25">
      <c r="B995" t="e" cm="1" vm="1">
        <f t="array" ref="B995">TRANSPOSE(_xlfn._xlws.SORT(_xlfn.UNIQUE(_xlfn._xlws.FILTER(plotSetup[plot_id], plotSetup[experiment_id]&amp;"_"&amp;plotSetup[crop_season_id]=A995))))</f>
        <v>#VALUE!</v>
      </c>
    </row>
    <row r="996" spans="2:2" x14ac:dyDescent="0.25">
      <c r="B996" t="e" cm="1" vm="1">
        <f t="array" ref="B996">TRANSPOSE(_xlfn._xlws.SORT(_xlfn.UNIQUE(_xlfn._xlws.FILTER(plotSetup[plot_id], plotSetup[experiment_id]&amp;"_"&amp;plotSetup[crop_season_id]=A996))))</f>
        <v>#VALUE!</v>
      </c>
    </row>
    <row r="997" spans="2:2" x14ac:dyDescent="0.25">
      <c r="B997" t="e" cm="1" vm="1">
        <f t="array" ref="B997">TRANSPOSE(_xlfn._xlws.SORT(_xlfn.UNIQUE(_xlfn._xlws.FILTER(plotSetup[plot_id], plotSetup[experiment_id]&amp;"_"&amp;plotSetup[crop_season_id]=A997))))</f>
        <v>#VALUE!</v>
      </c>
    </row>
    <row r="998" spans="2:2" x14ac:dyDescent="0.25">
      <c r="B998" t="e" cm="1" vm="1">
        <f t="array" ref="B998">TRANSPOSE(_xlfn._xlws.SORT(_xlfn.UNIQUE(_xlfn._xlws.FILTER(plotSetup[plot_id], plotSetup[experiment_id]&amp;"_"&amp;plotSetup[crop_season_id]=A998))))</f>
        <v>#VALUE!</v>
      </c>
    </row>
    <row r="999" spans="2:2" x14ac:dyDescent="0.25">
      <c r="B999" t="e" cm="1" vm="1">
        <f t="array" ref="B999">TRANSPOSE(_xlfn._xlws.SORT(_xlfn.UNIQUE(_xlfn._xlws.FILTER(plotSetup[plot_id], plotSetup[experiment_id]&amp;"_"&amp;plotSetup[crop_season_id]=A999))))</f>
        <v>#VALUE!</v>
      </c>
    </row>
    <row r="1000" spans="2:2" x14ac:dyDescent="0.25">
      <c r="B1000" t="e" cm="1" vm="1">
        <f t="array" ref="B1000">TRANSPOSE(_xlfn._xlws.SORT(_xlfn.UNIQUE(_xlfn._xlws.FILTER(plotSetup[plot_id], plotSetup[experiment_id]&amp;"_"&amp;plotSetup[crop_season_id]=A1000))))</f>
        <v>#VALUE!</v>
      </c>
    </row>
    <row r="1001" spans="2:2" x14ac:dyDescent="0.25">
      <c r="B1001" t="e" cm="1" vm="1">
        <f t="array" ref="B1001">TRANSPOSE(_xlfn._xlws.SORT(_xlfn.UNIQUE(_xlfn._xlws.FILTER(plotSetup[plot_id], plotSetup[experiment_id]&amp;"_"&amp;plotSetup[crop_season_id]=A1001))))</f>
        <v>#VALUE!</v>
      </c>
    </row>
    <row r="1002" spans="2:2" x14ac:dyDescent="0.25">
      <c r="B1002" t="e" cm="1" vm="1">
        <f t="array" ref="B1002">TRANSPOSE(_xlfn._xlws.SORT(_xlfn.UNIQUE(_xlfn._xlws.FILTER(plotSetup[plot_id], plotSetup[experiment_id]&amp;"_"&amp;plotSetup[crop_season_id]=A1002))))</f>
        <v>#VALUE!</v>
      </c>
    </row>
    <row r="1003" spans="2:2" x14ac:dyDescent="0.25">
      <c r="B1003" t="e" cm="1" vm="1">
        <f t="array" ref="B1003">TRANSPOSE(_xlfn._xlws.SORT(_xlfn.UNIQUE(_xlfn._xlws.FILTER(plotSetup[plot_id], plotSetup[experiment_id]&amp;"_"&amp;plotSetup[crop_season_id]=A1003))))</f>
        <v>#VALUE!</v>
      </c>
    </row>
    <row r="1004" spans="2:2" x14ac:dyDescent="0.25">
      <c r="B1004" t="e" cm="1" vm="1">
        <f t="array" ref="B1004">TRANSPOSE(_xlfn._xlws.SORT(_xlfn.UNIQUE(_xlfn._xlws.FILTER(plotSetup[plot_id], plotSetup[experiment_id]&amp;"_"&amp;plotSetup[crop_season_id]=A1004))))</f>
        <v>#VALUE!</v>
      </c>
    </row>
    <row r="1005" spans="2:2" x14ac:dyDescent="0.25">
      <c r="B1005" t="e" cm="1" vm="1">
        <f t="array" ref="B1005">TRANSPOSE(_xlfn._xlws.SORT(_xlfn.UNIQUE(_xlfn._xlws.FILTER(plotSetup[plot_id], plotSetup[experiment_id]&amp;"_"&amp;plotSetup[crop_season_id]=A1005))))</f>
        <v>#VALUE!</v>
      </c>
    </row>
    <row r="1006" spans="2:2" x14ac:dyDescent="0.25">
      <c r="B1006" t="e" cm="1" vm="1">
        <f t="array" ref="B1006">TRANSPOSE(_xlfn._xlws.SORT(_xlfn.UNIQUE(_xlfn._xlws.FILTER(plotSetup[plot_id], plotSetup[experiment_id]&amp;"_"&amp;plotSetup[crop_season_id]=A1006))))</f>
        <v>#VALUE!</v>
      </c>
    </row>
    <row r="1007" spans="2:2" x14ac:dyDescent="0.25">
      <c r="B1007" t="e" cm="1" vm="1">
        <f t="array" ref="B1007">TRANSPOSE(_xlfn._xlws.SORT(_xlfn.UNIQUE(_xlfn._xlws.FILTER(plotSetup[plot_id], plotSetup[experiment_id]&amp;"_"&amp;plotSetup[crop_season_id]=A1007))))</f>
        <v>#VALUE!</v>
      </c>
    </row>
    <row r="1008" spans="2:2" x14ac:dyDescent="0.25">
      <c r="B1008" t="e" cm="1" vm="1">
        <f t="array" ref="B1008">TRANSPOSE(_xlfn._xlws.SORT(_xlfn.UNIQUE(_xlfn._xlws.FILTER(plotSetup[plot_id], plotSetup[experiment_id]&amp;"_"&amp;plotSetup[crop_season_id]=A1008))))</f>
        <v>#VALUE!</v>
      </c>
    </row>
    <row r="1009" spans="2:2" x14ac:dyDescent="0.25">
      <c r="B1009" t="e" cm="1" vm="1">
        <f t="array" ref="B1009">TRANSPOSE(_xlfn._xlws.SORT(_xlfn.UNIQUE(_xlfn._xlws.FILTER(plotSetup[plot_id], plotSetup[experiment_id]&amp;"_"&amp;plotSetup[crop_season_id]=A1009))))</f>
        <v>#VALUE!</v>
      </c>
    </row>
    <row r="1010" spans="2:2" x14ac:dyDescent="0.25">
      <c r="B1010" t="e" cm="1" vm="1">
        <f t="array" ref="B1010">TRANSPOSE(_xlfn._xlws.SORT(_xlfn.UNIQUE(_xlfn._xlws.FILTER(plotSetup[plot_id], plotSetup[experiment_id]&amp;"_"&amp;plotSetup[crop_season_id]=A1010))))</f>
        <v>#VALUE!</v>
      </c>
    </row>
    <row r="1011" spans="2:2" x14ac:dyDescent="0.25">
      <c r="B1011" t="e" cm="1" vm="1">
        <f t="array" ref="B1011">TRANSPOSE(_xlfn._xlws.SORT(_xlfn.UNIQUE(_xlfn._xlws.FILTER(plotSetup[plot_id], plotSetup[experiment_id]&amp;"_"&amp;plotSetup[crop_season_id]=A1011))))</f>
        <v>#VALUE!</v>
      </c>
    </row>
    <row r="1012" spans="2:2" x14ac:dyDescent="0.25">
      <c r="B1012" t="e" cm="1" vm="1">
        <f t="array" ref="B1012">TRANSPOSE(_xlfn._xlws.SORT(_xlfn.UNIQUE(_xlfn._xlws.FILTER(plotSetup[plot_id], plotSetup[experiment_id]&amp;"_"&amp;plotSetup[crop_season_id]=A1012))))</f>
        <v>#VALUE!</v>
      </c>
    </row>
    <row r="1013" spans="2:2" x14ac:dyDescent="0.25">
      <c r="B1013" t="e" cm="1" vm="1">
        <f t="array" ref="B1013">TRANSPOSE(_xlfn._xlws.SORT(_xlfn.UNIQUE(_xlfn._xlws.FILTER(plotSetup[plot_id], plotSetup[experiment_id]&amp;"_"&amp;plotSetup[crop_season_id]=A1013))))</f>
        <v>#VALUE!</v>
      </c>
    </row>
    <row r="1014" spans="2:2" x14ac:dyDescent="0.25">
      <c r="B1014" t="e" cm="1" vm="1">
        <f t="array" ref="B1014">TRANSPOSE(_xlfn._xlws.SORT(_xlfn.UNIQUE(_xlfn._xlws.FILTER(plotSetup[plot_id], plotSetup[experiment_id]&amp;"_"&amp;plotSetup[crop_season_id]=A1014))))</f>
        <v>#VALUE!</v>
      </c>
    </row>
    <row r="1015" spans="2:2" x14ac:dyDescent="0.25">
      <c r="B1015" t="e" cm="1" vm="1">
        <f t="array" ref="B1015">TRANSPOSE(_xlfn._xlws.SORT(_xlfn.UNIQUE(_xlfn._xlws.FILTER(plotSetup[plot_id], plotSetup[experiment_id]&amp;"_"&amp;plotSetup[crop_season_id]=A1015))))</f>
        <v>#VALUE!</v>
      </c>
    </row>
    <row r="1016" spans="2:2" x14ac:dyDescent="0.25">
      <c r="B1016" t="e" cm="1" vm="1">
        <f t="array" ref="B1016">TRANSPOSE(_xlfn._xlws.SORT(_xlfn.UNIQUE(_xlfn._xlws.FILTER(plotSetup[plot_id], plotSetup[experiment_id]&amp;"_"&amp;plotSetup[crop_season_id]=A1016))))</f>
        <v>#VALUE!</v>
      </c>
    </row>
    <row r="1017" spans="2:2" x14ac:dyDescent="0.25">
      <c r="B1017" t="e" cm="1" vm="1">
        <f t="array" ref="B1017">TRANSPOSE(_xlfn._xlws.SORT(_xlfn.UNIQUE(_xlfn._xlws.FILTER(plotSetup[plot_id], plotSetup[experiment_id]&amp;"_"&amp;plotSetup[crop_season_id]=A1017))))</f>
        <v>#VALUE!</v>
      </c>
    </row>
    <row r="1018" spans="2:2" x14ac:dyDescent="0.25">
      <c r="B1018" t="e" cm="1" vm="1">
        <f t="array" ref="B1018">TRANSPOSE(_xlfn._xlws.SORT(_xlfn.UNIQUE(_xlfn._xlws.FILTER(plotSetup[plot_id], plotSetup[experiment_id]&amp;"_"&amp;plotSetup[crop_season_id]=A1018))))</f>
        <v>#VALUE!</v>
      </c>
    </row>
    <row r="1019" spans="2:2" x14ac:dyDescent="0.25">
      <c r="B1019" t="e" cm="1" vm="1">
        <f t="array" ref="B1019">TRANSPOSE(_xlfn._xlws.SORT(_xlfn.UNIQUE(_xlfn._xlws.FILTER(plotSetup[plot_id], plotSetup[experiment_id]&amp;"_"&amp;plotSetup[crop_season_id]=A1019))))</f>
        <v>#VALUE!</v>
      </c>
    </row>
    <row r="1020" spans="2:2" x14ac:dyDescent="0.25">
      <c r="B1020" t="e" cm="1" vm="1">
        <f t="array" ref="B1020">TRANSPOSE(_xlfn._xlws.SORT(_xlfn.UNIQUE(_xlfn._xlws.FILTER(plotSetup[plot_id], plotSetup[experiment_id]&amp;"_"&amp;plotSetup[crop_season_id]=A1020))))</f>
        <v>#VALUE!</v>
      </c>
    </row>
    <row r="1021" spans="2:2" x14ac:dyDescent="0.25">
      <c r="B1021" t="e" cm="1" vm="1">
        <f t="array" ref="B1021">TRANSPOSE(_xlfn._xlws.SORT(_xlfn.UNIQUE(_xlfn._xlws.FILTER(plotSetup[plot_id], plotSetup[experiment_id]&amp;"_"&amp;plotSetup[crop_season_id]=A1021))))</f>
        <v>#VALUE!</v>
      </c>
    </row>
    <row r="1022" spans="2:2" x14ac:dyDescent="0.25">
      <c r="B1022" t="e" cm="1" vm="1">
        <f t="array" ref="B1022">TRANSPOSE(_xlfn._xlws.SORT(_xlfn.UNIQUE(_xlfn._xlws.FILTER(plotSetup[plot_id], plotSetup[experiment_id]&amp;"_"&amp;plotSetup[crop_season_id]=A1022))))</f>
        <v>#VALUE!</v>
      </c>
    </row>
    <row r="1023" spans="2:2" x14ac:dyDescent="0.25">
      <c r="B1023" t="e" cm="1" vm="1">
        <f t="array" ref="B1023">TRANSPOSE(_xlfn._xlws.SORT(_xlfn.UNIQUE(_xlfn._xlws.FILTER(plotSetup[plot_id], plotSetup[experiment_id]&amp;"_"&amp;plotSetup[crop_season_id]=A1023))))</f>
        <v>#VALUE!</v>
      </c>
    </row>
    <row r="1024" spans="2:2" x14ac:dyDescent="0.25">
      <c r="B1024" t="e" cm="1" vm="1">
        <f t="array" ref="B1024">TRANSPOSE(_xlfn._xlws.SORT(_xlfn.UNIQUE(_xlfn._xlws.FILTER(plotSetup[plot_id], plotSetup[experiment_id]&amp;"_"&amp;plotSetup[crop_season_id]=A1024))))</f>
        <v>#VALUE!</v>
      </c>
    </row>
    <row r="1025" spans="2:2" x14ac:dyDescent="0.25">
      <c r="B1025" t="e" cm="1" vm="1">
        <f t="array" ref="B1025">TRANSPOSE(_xlfn._xlws.SORT(_xlfn.UNIQUE(_xlfn._xlws.FILTER(plotSetup[plot_id], plotSetup[experiment_id]&amp;"_"&amp;plotSetup[crop_season_id]=A1025))))</f>
        <v>#VALUE!</v>
      </c>
    </row>
    <row r="1026" spans="2:2" x14ac:dyDescent="0.25">
      <c r="B1026" t="e" cm="1" vm="1">
        <f t="array" ref="B1026">TRANSPOSE(_xlfn._xlws.SORT(_xlfn.UNIQUE(_xlfn._xlws.FILTER(plotSetup[plot_id], plotSetup[experiment_id]&amp;"_"&amp;plotSetup[crop_season_id]=A1026))))</f>
        <v>#VALUE!</v>
      </c>
    </row>
    <row r="1027" spans="2:2" x14ac:dyDescent="0.25">
      <c r="B1027" t="e" cm="1" vm="1">
        <f t="array" ref="B1027">TRANSPOSE(_xlfn._xlws.SORT(_xlfn.UNIQUE(_xlfn._xlws.FILTER(plotSetup[plot_id], plotSetup[experiment_id]&amp;"_"&amp;plotSetup[crop_season_id]=A1027))))</f>
        <v>#VALUE!</v>
      </c>
    </row>
    <row r="1028" spans="2:2" x14ac:dyDescent="0.25">
      <c r="B1028" t="e" cm="1" vm="1">
        <f t="array" ref="B1028">TRANSPOSE(_xlfn._xlws.SORT(_xlfn.UNIQUE(_xlfn._xlws.FILTER(plotSetup[plot_id], plotSetup[experiment_id]&amp;"_"&amp;plotSetup[crop_season_id]=A1028))))</f>
        <v>#VALUE!</v>
      </c>
    </row>
    <row r="1029" spans="2:2" x14ac:dyDescent="0.25">
      <c r="B1029" t="e" cm="1" vm="1">
        <f t="array" ref="B1029">TRANSPOSE(_xlfn._xlws.SORT(_xlfn.UNIQUE(_xlfn._xlws.FILTER(plotSetup[plot_id], plotSetup[experiment_id]&amp;"_"&amp;plotSetup[crop_season_id]=A1029))))</f>
        <v>#VALUE!</v>
      </c>
    </row>
    <row r="1030" spans="2:2" x14ac:dyDescent="0.25">
      <c r="B1030" t="e" cm="1" vm="1">
        <f t="array" ref="B1030">TRANSPOSE(_xlfn._xlws.SORT(_xlfn.UNIQUE(_xlfn._xlws.FILTER(plotSetup[plot_id], plotSetup[experiment_id]&amp;"_"&amp;plotSetup[crop_season_id]=A1030))))</f>
        <v>#VALUE!</v>
      </c>
    </row>
    <row r="1031" spans="2:2" x14ac:dyDescent="0.25">
      <c r="B1031" t="e" cm="1" vm="1">
        <f t="array" ref="B1031">TRANSPOSE(_xlfn._xlws.SORT(_xlfn.UNIQUE(_xlfn._xlws.FILTER(plotSetup[plot_id], plotSetup[experiment_id]&amp;"_"&amp;plotSetup[crop_season_id]=A1031))))</f>
        <v>#VALUE!</v>
      </c>
    </row>
    <row r="1032" spans="2:2" x14ac:dyDescent="0.25">
      <c r="B1032" t="e" cm="1" vm="1">
        <f t="array" ref="B1032">TRANSPOSE(_xlfn._xlws.SORT(_xlfn.UNIQUE(_xlfn._xlws.FILTER(plotSetup[plot_id], plotSetup[experiment_id]&amp;"_"&amp;plotSetup[crop_season_id]=A1032))))</f>
        <v>#VALUE!</v>
      </c>
    </row>
    <row r="1033" spans="2:2" x14ac:dyDescent="0.25">
      <c r="B1033" t="e" cm="1" vm="1">
        <f t="array" ref="B1033">TRANSPOSE(_xlfn._xlws.SORT(_xlfn.UNIQUE(_xlfn._xlws.FILTER(plotSetup[plot_id], plotSetup[experiment_id]&amp;"_"&amp;plotSetup[crop_season_id]=A1033))))</f>
        <v>#VALUE!</v>
      </c>
    </row>
    <row r="1034" spans="2:2" x14ac:dyDescent="0.25">
      <c r="B1034" t="e" cm="1" vm="1">
        <f t="array" ref="B1034">TRANSPOSE(_xlfn._xlws.SORT(_xlfn.UNIQUE(_xlfn._xlws.FILTER(plotSetup[plot_id], plotSetup[experiment_id]&amp;"_"&amp;plotSetup[crop_season_id]=A1034))))</f>
        <v>#VALUE!</v>
      </c>
    </row>
    <row r="1035" spans="2:2" x14ac:dyDescent="0.25">
      <c r="B1035" t="e" cm="1" vm="1">
        <f t="array" ref="B1035">TRANSPOSE(_xlfn._xlws.SORT(_xlfn.UNIQUE(_xlfn._xlws.FILTER(plotSetup[plot_id], plotSetup[experiment_id]&amp;"_"&amp;plotSetup[crop_season_id]=A1035))))</f>
        <v>#VALUE!</v>
      </c>
    </row>
    <row r="1036" spans="2:2" x14ac:dyDescent="0.25">
      <c r="B1036" t="e" cm="1" vm="1">
        <f t="array" ref="B1036">TRANSPOSE(_xlfn._xlws.SORT(_xlfn.UNIQUE(_xlfn._xlws.FILTER(plotSetup[plot_id], plotSetup[experiment_id]&amp;"_"&amp;plotSetup[crop_season_id]=A1036))))</f>
        <v>#VALUE!</v>
      </c>
    </row>
    <row r="1037" spans="2:2" x14ac:dyDescent="0.25">
      <c r="B1037" t="e" cm="1" vm="1">
        <f t="array" ref="B1037">TRANSPOSE(_xlfn._xlws.SORT(_xlfn.UNIQUE(_xlfn._xlws.FILTER(plotSetup[plot_id], plotSetup[experiment_id]&amp;"_"&amp;plotSetup[crop_season_id]=A1037))))</f>
        <v>#VALUE!</v>
      </c>
    </row>
    <row r="1038" spans="2:2" x14ac:dyDescent="0.25">
      <c r="B1038" t="e" cm="1" vm="1">
        <f t="array" ref="B1038">TRANSPOSE(_xlfn._xlws.SORT(_xlfn.UNIQUE(_xlfn._xlws.FILTER(plotSetup[plot_id], plotSetup[experiment_id]&amp;"_"&amp;plotSetup[crop_season_id]=A1038))))</f>
        <v>#VALUE!</v>
      </c>
    </row>
    <row r="1039" spans="2:2" x14ac:dyDescent="0.25">
      <c r="B1039" t="e" cm="1" vm="1">
        <f t="array" ref="B1039">TRANSPOSE(_xlfn._xlws.SORT(_xlfn.UNIQUE(_xlfn._xlws.FILTER(plotSetup[plot_id], plotSetup[experiment_id]&amp;"_"&amp;plotSetup[crop_season_id]=A1039))))</f>
        <v>#VALUE!</v>
      </c>
    </row>
    <row r="1040" spans="2:2" x14ac:dyDescent="0.25">
      <c r="B1040" t="e" cm="1" vm="1">
        <f t="array" ref="B1040">TRANSPOSE(_xlfn._xlws.SORT(_xlfn.UNIQUE(_xlfn._xlws.FILTER(plotSetup[plot_id], plotSetup[experiment_id]&amp;"_"&amp;plotSetup[crop_season_id]=A1040))))</f>
        <v>#VALUE!</v>
      </c>
    </row>
    <row r="1041" spans="2:2" x14ac:dyDescent="0.25">
      <c r="B1041" t="e" cm="1" vm="1">
        <f t="array" ref="B1041">TRANSPOSE(_xlfn._xlws.SORT(_xlfn.UNIQUE(_xlfn._xlws.FILTER(plotSetup[plot_id], plotSetup[experiment_id]&amp;"_"&amp;plotSetup[crop_season_id]=A1041))))</f>
        <v>#VALUE!</v>
      </c>
    </row>
    <row r="1042" spans="2:2" x14ac:dyDescent="0.25">
      <c r="B1042" t="e" cm="1" vm="1">
        <f t="array" ref="B1042">TRANSPOSE(_xlfn._xlws.SORT(_xlfn.UNIQUE(_xlfn._xlws.FILTER(plotSetup[plot_id], plotSetup[experiment_id]&amp;"_"&amp;plotSetup[crop_season_id]=A1042))))</f>
        <v>#VALUE!</v>
      </c>
    </row>
    <row r="1043" spans="2:2" x14ac:dyDescent="0.25">
      <c r="B1043" t="e" cm="1" vm="1">
        <f t="array" ref="B1043">TRANSPOSE(_xlfn._xlws.SORT(_xlfn.UNIQUE(_xlfn._xlws.FILTER(plotSetup[plot_id], plotSetup[experiment_id]&amp;"_"&amp;plotSetup[crop_season_id]=A1043))))</f>
        <v>#VALUE!</v>
      </c>
    </row>
    <row r="1044" spans="2:2" x14ac:dyDescent="0.25">
      <c r="B1044" t="e" cm="1" vm="1">
        <f t="array" ref="B1044">TRANSPOSE(_xlfn._xlws.SORT(_xlfn.UNIQUE(_xlfn._xlws.FILTER(plotSetup[plot_id], plotSetup[experiment_id]&amp;"_"&amp;plotSetup[crop_season_id]=A1044))))</f>
        <v>#VALUE!</v>
      </c>
    </row>
    <row r="1045" spans="2:2" x14ac:dyDescent="0.25">
      <c r="B1045" t="e" cm="1" vm="1">
        <f t="array" ref="B1045">TRANSPOSE(_xlfn._xlws.SORT(_xlfn.UNIQUE(_xlfn._xlws.FILTER(plotSetup[plot_id], plotSetup[experiment_id]&amp;"_"&amp;plotSetup[crop_season_id]=A1045))))</f>
        <v>#VALUE!</v>
      </c>
    </row>
    <row r="1046" spans="2:2" x14ac:dyDescent="0.25">
      <c r="B1046" t="e" cm="1" vm="1">
        <f t="array" ref="B1046">TRANSPOSE(_xlfn._xlws.SORT(_xlfn.UNIQUE(_xlfn._xlws.FILTER(plotSetup[plot_id], plotSetup[experiment_id]&amp;"_"&amp;plotSetup[crop_season_id]=A1046))))</f>
        <v>#VALUE!</v>
      </c>
    </row>
    <row r="1047" spans="2:2" x14ac:dyDescent="0.25">
      <c r="B1047" t="e" cm="1" vm="1">
        <f t="array" ref="B1047">TRANSPOSE(_xlfn._xlws.SORT(_xlfn.UNIQUE(_xlfn._xlws.FILTER(plotSetup[plot_id], plotSetup[experiment_id]&amp;"_"&amp;plotSetup[crop_season_id]=A1047))))</f>
        <v>#VALUE!</v>
      </c>
    </row>
    <row r="1048" spans="2:2" x14ac:dyDescent="0.25">
      <c r="B1048" t="e" cm="1" vm="1">
        <f t="array" ref="B1048">TRANSPOSE(_xlfn._xlws.SORT(_xlfn.UNIQUE(_xlfn._xlws.FILTER(plotSetup[plot_id], plotSetup[experiment_id]&amp;"_"&amp;plotSetup[crop_season_id]=A1048))))</f>
        <v>#VALUE!</v>
      </c>
    </row>
    <row r="1049" spans="2:2" x14ac:dyDescent="0.25">
      <c r="B1049" t="e" cm="1" vm="1">
        <f t="array" ref="B1049">TRANSPOSE(_xlfn._xlws.SORT(_xlfn.UNIQUE(_xlfn._xlws.FILTER(plotSetup[plot_id], plotSetup[experiment_id]&amp;"_"&amp;plotSetup[crop_season_id]=A1049))))</f>
        <v>#VALUE!</v>
      </c>
    </row>
    <row r="1050" spans="2:2" x14ac:dyDescent="0.25">
      <c r="B1050" t="e" cm="1" vm="1">
        <f t="array" ref="B1050">TRANSPOSE(_xlfn._xlws.SORT(_xlfn.UNIQUE(_xlfn._xlws.FILTER(plotSetup[plot_id], plotSetup[experiment_id]&amp;"_"&amp;plotSetup[crop_season_id]=A1050))))</f>
        <v>#VALUE!</v>
      </c>
    </row>
    <row r="1051" spans="2:2" x14ac:dyDescent="0.25">
      <c r="B1051" t="e" cm="1" vm="1">
        <f t="array" ref="B1051">TRANSPOSE(_xlfn._xlws.SORT(_xlfn.UNIQUE(_xlfn._xlws.FILTER(plotSetup[plot_id], plotSetup[experiment_id]&amp;"_"&amp;plotSetup[crop_season_id]=A1051))))</f>
        <v>#VALUE!</v>
      </c>
    </row>
    <row r="1052" spans="2:2" x14ac:dyDescent="0.25">
      <c r="B1052" t="e" cm="1" vm="1">
        <f t="array" ref="B1052">TRANSPOSE(_xlfn._xlws.SORT(_xlfn.UNIQUE(_xlfn._xlws.FILTER(plotSetup[plot_id], plotSetup[experiment_id]&amp;"_"&amp;plotSetup[crop_season_id]=A1052))))</f>
        <v>#VALUE!</v>
      </c>
    </row>
    <row r="1053" spans="2:2" x14ac:dyDescent="0.25">
      <c r="B1053" t="e" cm="1" vm="1">
        <f t="array" ref="B1053">TRANSPOSE(_xlfn._xlws.SORT(_xlfn.UNIQUE(_xlfn._xlws.FILTER(plotSetup[plot_id], plotSetup[experiment_id]&amp;"_"&amp;plotSetup[crop_season_id]=A1053))))</f>
        <v>#VALUE!</v>
      </c>
    </row>
    <row r="1054" spans="2:2" x14ac:dyDescent="0.25">
      <c r="B1054" t="e" cm="1" vm="1">
        <f t="array" ref="B1054">TRANSPOSE(_xlfn._xlws.SORT(_xlfn.UNIQUE(_xlfn._xlws.FILTER(plotSetup[plot_id], plotSetup[experiment_id]&amp;"_"&amp;plotSetup[crop_season_id]=A1054))))</f>
        <v>#VALUE!</v>
      </c>
    </row>
    <row r="1055" spans="2:2" x14ac:dyDescent="0.25">
      <c r="B1055" t="e" cm="1" vm="1">
        <f t="array" ref="B1055">TRANSPOSE(_xlfn._xlws.SORT(_xlfn.UNIQUE(_xlfn._xlws.FILTER(plotSetup[plot_id], plotSetup[experiment_id]&amp;"_"&amp;plotSetup[crop_season_id]=A1055))))</f>
        <v>#VALUE!</v>
      </c>
    </row>
    <row r="1056" spans="2:2" x14ac:dyDescent="0.25">
      <c r="B1056" t="e" cm="1" vm="1">
        <f t="array" ref="B1056">TRANSPOSE(_xlfn._xlws.SORT(_xlfn.UNIQUE(_xlfn._xlws.FILTER(plotSetup[plot_id], plotSetup[experiment_id]&amp;"_"&amp;plotSetup[crop_season_id]=A1056))))</f>
        <v>#VALUE!</v>
      </c>
    </row>
    <row r="1057" spans="2:2" x14ac:dyDescent="0.25">
      <c r="B1057" t="e" cm="1" vm="1">
        <f t="array" ref="B1057">TRANSPOSE(_xlfn._xlws.SORT(_xlfn.UNIQUE(_xlfn._xlws.FILTER(plotSetup[plot_id], plotSetup[experiment_id]&amp;"_"&amp;plotSetup[crop_season_id]=A1057))))</f>
        <v>#VALUE!</v>
      </c>
    </row>
    <row r="1058" spans="2:2" x14ac:dyDescent="0.25">
      <c r="B1058" t="e" cm="1" vm="1">
        <f t="array" ref="B1058">TRANSPOSE(_xlfn._xlws.SORT(_xlfn.UNIQUE(_xlfn._xlws.FILTER(plotSetup[plot_id], plotSetup[experiment_id]&amp;"_"&amp;plotSetup[crop_season_id]=A1058))))</f>
        <v>#VALUE!</v>
      </c>
    </row>
    <row r="1059" spans="2:2" x14ac:dyDescent="0.25">
      <c r="B1059" t="e" cm="1" vm="1">
        <f t="array" ref="B1059">TRANSPOSE(_xlfn._xlws.SORT(_xlfn.UNIQUE(_xlfn._xlws.FILTER(plotSetup[plot_id], plotSetup[experiment_id]&amp;"_"&amp;plotSetup[crop_season_id]=A1059))))</f>
        <v>#VALUE!</v>
      </c>
    </row>
    <row r="1060" spans="2:2" x14ac:dyDescent="0.25">
      <c r="B1060" t="e" cm="1" vm="1">
        <f t="array" ref="B1060">TRANSPOSE(_xlfn._xlws.SORT(_xlfn.UNIQUE(_xlfn._xlws.FILTER(plotSetup[plot_id], plotSetup[experiment_id]&amp;"_"&amp;plotSetup[crop_season_id]=A1060))))</f>
        <v>#VALUE!</v>
      </c>
    </row>
    <row r="1061" spans="2:2" x14ac:dyDescent="0.25">
      <c r="B1061" t="e" cm="1" vm="1">
        <f t="array" ref="B1061">TRANSPOSE(_xlfn._xlws.SORT(_xlfn.UNIQUE(_xlfn._xlws.FILTER(plotSetup[plot_id], plotSetup[experiment_id]&amp;"_"&amp;plotSetup[crop_season_id]=A1061))))</f>
        <v>#VALUE!</v>
      </c>
    </row>
    <row r="1062" spans="2:2" x14ac:dyDescent="0.25">
      <c r="B1062" t="e" cm="1" vm="1">
        <f t="array" ref="B1062">TRANSPOSE(_xlfn._xlws.SORT(_xlfn.UNIQUE(_xlfn._xlws.FILTER(plotSetup[plot_id], plotSetup[experiment_id]&amp;"_"&amp;plotSetup[crop_season_id]=A1062))))</f>
        <v>#VALUE!</v>
      </c>
    </row>
    <row r="1063" spans="2:2" x14ac:dyDescent="0.25">
      <c r="B1063" t="e" cm="1" vm="1">
        <f t="array" ref="B1063">TRANSPOSE(_xlfn._xlws.SORT(_xlfn.UNIQUE(_xlfn._xlws.FILTER(plotSetup[plot_id], plotSetup[experiment_id]&amp;"_"&amp;plotSetup[crop_season_id]=A1063))))</f>
        <v>#VALUE!</v>
      </c>
    </row>
    <row r="1064" spans="2:2" x14ac:dyDescent="0.25">
      <c r="B1064" t="e" cm="1" vm="1">
        <f t="array" ref="B1064">TRANSPOSE(_xlfn._xlws.SORT(_xlfn.UNIQUE(_xlfn._xlws.FILTER(plotSetup[plot_id], plotSetup[experiment_id]&amp;"_"&amp;plotSetup[crop_season_id]=A1064))))</f>
        <v>#VALUE!</v>
      </c>
    </row>
    <row r="1065" spans="2:2" x14ac:dyDescent="0.25">
      <c r="B1065" t="e" cm="1" vm="1">
        <f t="array" ref="B1065">TRANSPOSE(_xlfn._xlws.SORT(_xlfn.UNIQUE(_xlfn._xlws.FILTER(plotSetup[plot_id], plotSetup[experiment_id]&amp;"_"&amp;plotSetup[crop_season_id]=A1065))))</f>
        <v>#VALUE!</v>
      </c>
    </row>
    <row r="1066" spans="2:2" x14ac:dyDescent="0.25">
      <c r="B1066" t="e" cm="1" vm="1">
        <f t="array" ref="B1066">TRANSPOSE(_xlfn._xlws.SORT(_xlfn.UNIQUE(_xlfn._xlws.FILTER(plotSetup[plot_id], plotSetup[experiment_id]&amp;"_"&amp;plotSetup[crop_season_id]=A1066))))</f>
        <v>#VALUE!</v>
      </c>
    </row>
    <row r="1067" spans="2:2" x14ac:dyDescent="0.25">
      <c r="B1067" t="e" cm="1" vm="1">
        <f t="array" ref="B1067">TRANSPOSE(_xlfn._xlws.SORT(_xlfn.UNIQUE(_xlfn._xlws.FILTER(plotSetup[plot_id], plotSetup[experiment_id]&amp;"_"&amp;plotSetup[crop_season_id]=A1067))))</f>
        <v>#VALUE!</v>
      </c>
    </row>
    <row r="1068" spans="2:2" x14ac:dyDescent="0.25">
      <c r="B1068" t="e" cm="1" vm="1">
        <f t="array" ref="B1068">TRANSPOSE(_xlfn._xlws.SORT(_xlfn.UNIQUE(_xlfn._xlws.FILTER(plotSetup[plot_id], plotSetup[experiment_id]&amp;"_"&amp;plotSetup[crop_season_id]=A1068))))</f>
        <v>#VALUE!</v>
      </c>
    </row>
    <row r="1069" spans="2:2" x14ac:dyDescent="0.25">
      <c r="B1069" t="e" cm="1" vm="1">
        <f t="array" ref="B1069">TRANSPOSE(_xlfn._xlws.SORT(_xlfn.UNIQUE(_xlfn._xlws.FILTER(plotSetup[plot_id], plotSetup[experiment_id]&amp;"_"&amp;plotSetup[crop_season_id]=A1069))))</f>
        <v>#VALUE!</v>
      </c>
    </row>
    <row r="1070" spans="2:2" x14ac:dyDescent="0.25">
      <c r="B1070" t="e" cm="1" vm="1">
        <f t="array" ref="B1070">TRANSPOSE(_xlfn._xlws.SORT(_xlfn.UNIQUE(_xlfn._xlws.FILTER(plotSetup[plot_id], plotSetup[experiment_id]&amp;"_"&amp;plotSetup[crop_season_id]=A1070))))</f>
        <v>#VALUE!</v>
      </c>
    </row>
    <row r="1071" spans="2:2" x14ac:dyDescent="0.25">
      <c r="B1071" t="e" cm="1" vm="1">
        <f t="array" ref="B1071">TRANSPOSE(_xlfn._xlws.SORT(_xlfn.UNIQUE(_xlfn._xlws.FILTER(plotSetup[plot_id], plotSetup[experiment_id]&amp;"_"&amp;plotSetup[crop_season_id]=A1071))))</f>
        <v>#VALUE!</v>
      </c>
    </row>
    <row r="1072" spans="2:2" x14ac:dyDescent="0.25">
      <c r="B1072" t="e" cm="1" vm="1">
        <f t="array" ref="B1072">TRANSPOSE(_xlfn._xlws.SORT(_xlfn.UNIQUE(_xlfn._xlws.FILTER(plotSetup[plot_id], plotSetup[experiment_id]&amp;"_"&amp;plotSetup[crop_season_id]=A1072))))</f>
        <v>#VALUE!</v>
      </c>
    </row>
    <row r="1073" spans="2:2" x14ac:dyDescent="0.25">
      <c r="B1073" t="e" cm="1" vm="1">
        <f t="array" ref="B1073">TRANSPOSE(_xlfn._xlws.SORT(_xlfn.UNIQUE(_xlfn._xlws.FILTER(plotSetup[plot_id], plotSetup[experiment_id]&amp;"_"&amp;plotSetup[crop_season_id]=A1073))))</f>
        <v>#VALUE!</v>
      </c>
    </row>
    <row r="1074" spans="2:2" x14ac:dyDescent="0.25">
      <c r="B1074" t="e" cm="1" vm="1">
        <f t="array" ref="B1074">TRANSPOSE(_xlfn._xlws.SORT(_xlfn.UNIQUE(_xlfn._xlws.FILTER(plotSetup[plot_id], plotSetup[experiment_id]&amp;"_"&amp;plotSetup[crop_season_id]=A1074))))</f>
        <v>#VALUE!</v>
      </c>
    </row>
    <row r="1075" spans="2:2" x14ac:dyDescent="0.25">
      <c r="B1075" t="e" cm="1" vm="1">
        <f t="array" ref="B1075">TRANSPOSE(_xlfn._xlws.SORT(_xlfn.UNIQUE(_xlfn._xlws.FILTER(plotSetup[plot_id], plotSetup[experiment_id]&amp;"_"&amp;plotSetup[crop_season_id]=A1075))))</f>
        <v>#VALUE!</v>
      </c>
    </row>
    <row r="1076" spans="2:2" x14ac:dyDescent="0.25">
      <c r="B1076" t="e" cm="1" vm="1">
        <f t="array" ref="B1076">TRANSPOSE(_xlfn._xlws.SORT(_xlfn.UNIQUE(_xlfn._xlws.FILTER(plotSetup[plot_id], plotSetup[experiment_id]&amp;"_"&amp;plotSetup[crop_season_id]=A1076))))</f>
        <v>#VALUE!</v>
      </c>
    </row>
    <row r="1077" spans="2:2" x14ac:dyDescent="0.25">
      <c r="B1077" t="e" cm="1" vm="1">
        <f t="array" ref="B1077">TRANSPOSE(_xlfn._xlws.SORT(_xlfn.UNIQUE(_xlfn._xlws.FILTER(plotSetup[plot_id], plotSetup[experiment_id]&amp;"_"&amp;plotSetup[crop_season_id]=A1077))))</f>
        <v>#VALUE!</v>
      </c>
    </row>
    <row r="1078" spans="2:2" x14ac:dyDescent="0.25">
      <c r="B1078" t="e" cm="1" vm="1">
        <f t="array" ref="B1078">TRANSPOSE(_xlfn._xlws.SORT(_xlfn.UNIQUE(_xlfn._xlws.FILTER(plotSetup[plot_id], plotSetup[experiment_id]&amp;"_"&amp;plotSetup[crop_season_id]=A1078))))</f>
        <v>#VALUE!</v>
      </c>
    </row>
    <row r="1079" spans="2:2" x14ac:dyDescent="0.25">
      <c r="B1079" t="e" cm="1" vm="1">
        <f t="array" ref="B1079">TRANSPOSE(_xlfn._xlws.SORT(_xlfn.UNIQUE(_xlfn._xlws.FILTER(plotSetup[plot_id], plotSetup[experiment_id]&amp;"_"&amp;plotSetup[crop_season_id]=A1079))))</f>
        <v>#VALUE!</v>
      </c>
    </row>
    <row r="1080" spans="2:2" x14ac:dyDescent="0.25">
      <c r="B1080" t="e" cm="1" vm="1">
        <f t="array" ref="B1080">TRANSPOSE(_xlfn._xlws.SORT(_xlfn.UNIQUE(_xlfn._xlws.FILTER(plotSetup[plot_id], plotSetup[experiment_id]&amp;"_"&amp;plotSetup[crop_season_id]=A1080))))</f>
        <v>#VALUE!</v>
      </c>
    </row>
    <row r="1081" spans="2:2" x14ac:dyDescent="0.25">
      <c r="B1081" t="e" cm="1" vm="1">
        <f t="array" ref="B1081">TRANSPOSE(_xlfn._xlws.SORT(_xlfn.UNIQUE(_xlfn._xlws.FILTER(plotSetup[plot_id], plotSetup[experiment_id]&amp;"_"&amp;plotSetup[crop_season_id]=A1081))))</f>
        <v>#VALUE!</v>
      </c>
    </row>
    <row r="1082" spans="2:2" x14ac:dyDescent="0.25">
      <c r="B1082" t="e" cm="1" vm="1">
        <f t="array" ref="B1082">TRANSPOSE(_xlfn._xlws.SORT(_xlfn.UNIQUE(_xlfn._xlws.FILTER(plotSetup[plot_id], plotSetup[experiment_id]&amp;"_"&amp;plotSetup[crop_season_id]=A1082))))</f>
        <v>#VALUE!</v>
      </c>
    </row>
    <row r="1083" spans="2:2" x14ac:dyDescent="0.25">
      <c r="B1083" t="e" cm="1" vm="1">
        <f t="array" ref="B1083">TRANSPOSE(_xlfn._xlws.SORT(_xlfn.UNIQUE(_xlfn._xlws.FILTER(plotSetup[plot_id], plotSetup[experiment_id]&amp;"_"&amp;plotSetup[crop_season_id]=A1083))))</f>
        <v>#VALUE!</v>
      </c>
    </row>
    <row r="1084" spans="2:2" x14ac:dyDescent="0.25">
      <c r="B1084" t="e" cm="1" vm="1">
        <f t="array" ref="B1084">TRANSPOSE(_xlfn._xlws.SORT(_xlfn.UNIQUE(_xlfn._xlws.FILTER(plotSetup[plot_id], plotSetup[experiment_id]&amp;"_"&amp;plotSetup[crop_season_id]=A1084))))</f>
        <v>#VALUE!</v>
      </c>
    </row>
    <row r="1085" spans="2:2" x14ac:dyDescent="0.25">
      <c r="B1085" t="e" cm="1" vm="1">
        <f t="array" ref="B1085">TRANSPOSE(_xlfn._xlws.SORT(_xlfn.UNIQUE(_xlfn._xlws.FILTER(plotSetup[plot_id], plotSetup[experiment_id]&amp;"_"&amp;plotSetup[crop_season_id]=A1085))))</f>
        <v>#VALUE!</v>
      </c>
    </row>
    <row r="1086" spans="2:2" x14ac:dyDescent="0.25">
      <c r="B1086" t="e" cm="1" vm="1">
        <f t="array" ref="B1086">TRANSPOSE(_xlfn._xlws.SORT(_xlfn.UNIQUE(_xlfn._xlws.FILTER(plotSetup[plot_id], plotSetup[experiment_id]&amp;"_"&amp;plotSetup[crop_season_id]=A1086))))</f>
        <v>#VALUE!</v>
      </c>
    </row>
    <row r="1087" spans="2:2" x14ac:dyDescent="0.25">
      <c r="B1087" t="e" cm="1" vm="1">
        <f t="array" ref="B1087">TRANSPOSE(_xlfn._xlws.SORT(_xlfn.UNIQUE(_xlfn._xlws.FILTER(plotSetup[plot_id], plotSetup[experiment_id]&amp;"_"&amp;plotSetup[crop_season_id]=A1087))))</f>
        <v>#VALUE!</v>
      </c>
    </row>
    <row r="1088" spans="2:2" x14ac:dyDescent="0.25">
      <c r="B1088" t="e" cm="1" vm="1">
        <f t="array" ref="B1088">TRANSPOSE(_xlfn._xlws.SORT(_xlfn.UNIQUE(_xlfn._xlws.FILTER(plotSetup[plot_id], plotSetup[experiment_id]&amp;"_"&amp;plotSetup[crop_season_id]=A1088))))</f>
        <v>#VALUE!</v>
      </c>
    </row>
    <row r="1089" spans="2:2" x14ac:dyDescent="0.25">
      <c r="B1089" t="e" cm="1" vm="1">
        <f t="array" ref="B1089">TRANSPOSE(_xlfn._xlws.SORT(_xlfn.UNIQUE(_xlfn._xlws.FILTER(plotSetup[plot_id], plotSetup[experiment_id]&amp;"_"&amp;plotSetup[crop_season_id]=A1089))))</f>
        <v>#VALUE!</v>
      </c>
    </row>
    <row r="1090" spans="2:2" x14ac:dyDescent="0.25">
      <c r="B1090" t="e" cm="1" vm="1">
        <f t="array" ref="B1090">TRANSPOSE(_xlfn._xlws.SORT(_xlfn.UNIQUE(_xlfn._xlws.FILTER(plotSetup[plot_id], plotSetup[experiment_id]&amp;"_"&amp;plotSetup[crop_season_id]=A1090))))</f>
        <v>#VALUE!</v>
      </c>
    </row>
    <row r="1091" spans="2:2" x14ac:dyDescent="0.25">
      <c r="B1091" t="e" cm="1" vm="1">
        <f t="array" ref="B1091">TRANSPOSE(_xlfn._xlws.SORT(_xlfn.UNIQUE(_xlfn._xlws.FILTER(plotSetup[plot_id], plotSetup[experiment_id]&amp;"_"&amp;plotSetup[crop_season_id]=A1091))))</f>
        <v>#VALUE!</v>
      </c>
    </row>
    <row r="1092" spans="2:2" x14ac:dyDescent="0.25">
      <c r="B1092" t="e" cm="1" vm="1">
        <f t="array" ref="B1092">TRANSPOSE(_xlfn._xlws.SORT(_xlfn.UNIQUE(_xlfn._xlws.FILTER(plotSetup[plot_id], plotSetup[experiment_id]&amp;"_"&amp;plotSetup[crop_season_id]=A1092))))</f>
        <v>#VALUE!</v>
      </c>
    </row>
    <row r="1093" spans="2:2" x14ac:dyDescent="0.25">
      <c r="B1093" t="e" cm="1" vm="1">
        <f t="array" ref="B1093">TRANSPOSE(_xlfn._xlws.SORT(_xlfn.UNIQUE(_xlfn._xlws.FILTER(plotSetup[plot_id], plotSetup[experiment_id]&amp;"_"&amp;plotSetup[crop_season_id]=A1093))))</f>
        <v>#VALUE!</v>
      </c>
    </row>
    <row r="1094" spans="2:2" x14ac:dyDescent="0.25">
      <c r="B1094" t="e" cm="1" vm="1">
        <f t="array" ref="B1094">TRANSPOSE(_xlfn._xlws.SORT(_xlfn.UNIQUE(_xlfn._xlws.FILTER(plotSetup[plot_id], plotSetup[experiment_id]&amp;"_"&amp;plotSetup[crop_season_id]=A1094))))</f>
        <v>#VALUE!</v>
      </c>
    </row>
    <row r="1095" spans="2:2" x14ac:dyDescent="0.25">
      <c r="B1095" t="e" cm="1" vm="1">
        <f t="array" ref="B1095">TRANSPOSE(_xlfn._xlws.SORT(_xlfn.UNIQUE(_xlfn._xlws.FILTER(plotSetup[plot_id], plotSetup[experiment_id]&amp;"_"&amp;plotSetup[crop_season_id]=A1095))))</f>
        <v>#VALUE!</v>
      </c>
    </row>
    <row r="1096" spans="2:2" x14ac:dyDescent="0.25">
      <c r="B1096" t="e" cm="1" vm="1">
        <f t="array" ref="B1096">TRANSPOSE(_xlfn._xlws.SORT(_xlfn.UNIQUE(_xlfn._xlws.FILTER(plotSetup[plot_id], plotSetup[experiment_id]&amp;"_"&amp;plotSetup[crop_season_id]=A1096))))</f>
        <v>#VALUE!</v>
      </c>
    </row>
    <row r="1097" spans="2:2" x14ac:dyDescent="0.25">
      <c r="B1097" t="e" cm="1" vm="1">
        <f t="array" ref="B1097">TRANSPOSE(_xlfn._xlws.SORT(_xlfn.UNIQUE(_xlfn._xlws.FILTER(plotSetup[plot_id], plotSetup[experiment_id]&amp;"_"&amp;plotSetup[crop_season_id]=A1097))))</f>
        <v>#VALUE!</v>
      </c>
    </row>
    <row r="1098" spans="2:2" x14ac:dyDescent="0.25">
      <c r="B1098" t="e" cm="1" vm="1">
        <f t="array" ref="B1098">TRANSPOSE(_xlfn._xlws.SORT(_xlfn.UNIQUE(_xlfn._xlws.FILTER(plotSetup[plot_id], plotSetup[experiment_id]&amp;"_"&amp;plotSetup[crop_season_id]=A1098))))</f>
        <v>#VALUE!</v>
      </c>
    </row>
    <row r="1099" spans="2:2" x14ac:dyDescent="0.25">
      <c r="B1099" t="e" cm="1" vm="1">
        <f t="array" ref="B1099">TRANSPOSE(_xlfn._xlws.SORT(_xlfn.UNIQUE(_xlfn._xlws.FILTER(plotSetup[plot_id], plotSetup[experiment_id]&amp;"_"&amp;plotSetup[crop_season_id]=A1099))))</f>
        <v>#VALUE!</v>
      </c>
    </row>
    <row r="1100" spans="2:2" x14ac:dyDescent="0.25">
      <c r="B1100" t="e" cm="1" vm="1">
        <f t="array" ref="B1100">TRANSPOSE(_xlfn._xlws.SORT(_xlfn.UNIQUE(_xlfn._xlws.FILTER(plotSetup[plot_id], plotSetup[experiment_id]&amp;"_"&amp;plotSetup[crop_season_id]=A1100))))</f>
        <v>#VALUE!</v>
      </c>
    </row>
    <row r="1101" spans="2:2" x14ac:dyDescent="0.25">
      <c r="B1101" t="e" cm="1" vm="1">
        <f t="array" ref="B1101">TRANSPOSE(_xlfn._xlws.SORT(_xlfn.UNIQUE(_xlfn._xlws.FILTER(plotSetup[plot_id], plotSetup[experiment_id]&amp;"_"&amp;plotSetup[crop_season_id]=A1101))))</f>
        <v>#VALUE!</v>
      </c>
    </row>
    <row r="1102" spans="2:2" x14ac:dyDescent="0.25">
      <c r="B1102" t="e" cm="1" vm="1">
        <f t="array" ref="B1102">TRANSPOSE(_xlfn._xlws.SORT(_xlfn.UNIQUE(_xlfn._xlws.FILTER(plotSetup[plot_id], plotSetup[experiment_id]&amp;"_"&amp;plotSetup[crop_season_id]=A1102))))</f>
        <v>#VALUE!</v>
      </c>
    </row>
    <row r="1103" spans="2:2" x14ac:dyDescent="0.25">
      <c r="B1103" t="e" cm="1" vm="1">
        <f t="array" ref="B1103">TRANSPOSE(_xlfn._xlws.SORT(_xlfn.UNIQUE(_xlfn._xlws.FILTER(plotSetup[plot_id], plotSetup[experiment_id]&amp;"_"&amp;plotSetup[crop_season_id]=A1103))))</f>
        <v>#VALUE!</v>
      </c>
    </row>
    <row r="1104" spans="2:2" x14ac:dyDescent="0.25">
      <c r="B1104" t="e" cm="1" vm="1">
        <f t="array" ref="B1104">TRANSPOSE(_xlfn._xlws.SORT(_xlfn.UNIQUE(_xlfn._xlws.FILTER(plotSetup[plot_id], plotSetup[experiment_id]&amp;"_"&amp;plotSetup[crop_season_id]=A1104))))</f>
        <v>#VALUE!</v>
      </c>
    </row>
    <row r="1105" spans="2:2" x14ac:dyDescent="0.25">
      <c r="B1105" t="e" cm="1" vm="1">
        <f t="array" ref="B1105">TRANSPOSE(_xlfn._xlws.SORT(_xlfn.UNIQUE(_xlfn._xlws.FILTER(plotSetup[plot_id], plotSetup[experiment_id]&amp;"_"&amp;plotSetup[crop_season_id]=A1105))))</f>
        <v>#VALUE!</v>
      </c>
    </row>
    <row r="1106" spans="2:2" x14ac:dyDescent="0.25">
      <c r="B1106" t="e" cm="1" vm="1">
        <f t="array" ref="B1106">TRANSPOSE(_xlfn._xlws.SORT(_xlfn.UNIQUE(_xlfn._xlws.FILTER(plotSetup[plot_id], plotSetup[experiment_id]&amp;"_"&amp;plotSetup[crop_season_id]=A1106))))</f>
        <v>#VALUE!</v>
      </c>
    </row>
    <row r="1107" spans="2:2" x14ac:dyDescent="0.25">
      <c r="B1107" t="e" cm="1" vm="1">
        <f t="array" ref="B1107">TRANSPOSE(_xlfn._xlws.SORT(_xlfn.UNIQUE(_xlfn._xlws.FILTER(plotSetup[plot_id], plotSetup[experiment_id]&amp;"_"&amp;plotSetup[crop_season_id]=A1107))))</f>
        <v>#VALUE!</v>
      </c>
    </row>
    <row r="1108" spans="2:2" x14ac:dyDescent="0.25">
      <c r="B1108" t="e" cm="1" vm="1">
        <f t="array" ref="B1108">TRANSPOSE(_xlfn._xlws.SORT(_xlfn.UNIQUE(_xlfn._xlws.FILTER(plotSetup[plot_id], plotSetup[experiment_id]&amp;"_"&amp;plotSetup[crop_season_id]=A1108))))</f>
        <v>#VALUE!</v>
      </c>
    </row>
    <row r="1109" spans="2:2" x14ac:dyDescent="0.25">
      <c r="B1109" t="e" cm="1" vm="1">
        <f t="array" ref="B1109">TRANSPOSE(_xlfn._xlws.SORT(_xlfn.UNIQUE(_xlfn._xlws.FILTER(plotSetup[plot_id], plotSetup[experiment_id]&amp;"_"&amp;plotSetup[crop_season_id]=A1109))))</f>
        <v>#VALUE!</v>
      </c>
    </row>
    <row r="1110" spans="2:2" x14ac:dyDescent="0.25">
      <c r="B1110" t="e" cm="1" vm="1">
        <f t="array" ref="B1110">TRANSPOSE(_xlfn._xlws.SORT(_xlfn.UNIQUE(_xlfn._xlws.FILTER(plotSetup[plot_id], plotSetup[experiment_id]&amp;"_"&amp;plotSetup[crop_season_id]=A1110))))</f>
        <v>#VALUE!</v>
      </c>
    </row>
    <row r="1111" spans="2:2" x14ac:dyDescent="0.25">
      <c r="B1111" t="e" cm="1" vm="1">
        <f t="array" ref="B1111">TRANSPOSE(_xlfn._xlws.SORT(_xlfn.UNIQUE(_xlfn._xlws.FILTER(plotSetup[plot_id], plotSetup[experiment_id]&amp;"_"&amp;plotSetup[crop_season_id]=A1111))))</f>
        <v>#VALUE!</v>
      </c>
    </row>
    <row r="1112" spans="2:2" x14ac:dyDescent="0.25">
      <c r="B1112" t="e" cm="1" vm="1">
        <f t="array" ref="B1112">TRANSPOSE(_xlfn._xlws.SORT(_xlfn.UNIQUE(_xlfn._xlws.FILTER(plotSetup[plot_id], plotSetup[experiment_id]&amp;"_"&amp;plotSetup[crop_season_id]=A1112))))</f>
        <v>#VALUE!</v>
      </c>
    </row>
    <row r="1113" spans="2:2" x14ac:dyDescent="0.25">
      <c r="B1113" t="e" cm="1" vm="1">
        <f t="array" ref="B1113">TRANSPOSE(_xlfn._xlws.SORT(_xlfn.UNIQUE(_xlfn._xlws.FILTER(plotSetup[plot_id], plotSetup[experiment_id]&amp;"_"&amp;plotSetup[crop_season_id]=A1113))))</f>
        <v>#VALUE!</v>
      </c>
    </row>
    <row r="1114" spans="2:2" x14ac:dyDescent="0.25">
      <c r="B1114" t="e" cm="1" vm="1">
        <f t="array" ref="B1114">TRANSPOSE(_xlfn._xlws.SORT(_xlfn.UNIQUE(_xlfn._xlws.FILTER(plotSetup[plot_id], plotSetup[experiment_id]&amp;"_"&amp;plotSetup[crop_season_id]=A1114))))</f>
        <v>#VALUE!</v>
      </c>
    </row>
    <row r="1115" spans="2:2" x14ac:dyDescent="0.25">
      <c r="B1115" t="e" cm="1" vm="1">
        <f t="array" ref="B1115">TRANSPOSE(_xlfn._xlws.SORT(_xlfn.UNIQUE(_xlfn._xlws.FILTER(plotSetup[plot_id], plotSetup[experiment_id]&amp;"_"&amp;plotSetup[crop_season_id]=A1115))))</f>
        <v>#VALUE!</v>
      </c>
    </row>
    <row r="1116" spans="2:2" x14ac:dyDescent="0.25">
      <c r="B1116" t="e" cm="1" vm="1">
        <f t="array" ref="B1116">TRANSPOSE(_xlfn._xlws.SORT(_xlfn.UNIQUE(_xlfn._xlws.FILTER(plotSetup[plot_id], plotSetup[experiment_id]&amp;"_"&amp;plotSetup[crop_season_id]=A1116))))</f>
        <v>#VALUE!</v>
      </c>
    </row>
    <row r="1117" spans="2:2" x14ac:dyDescent="0.25">
      <c r="B1117" t="e" cm="1" vm="1">
        <f t="array" ref="B1117">TRANSPOSE(_xlfn._xlws.SORT(_xlfn.UNIQUE(_xlfn._xlws.FILTER(plotSetup[plot_id], plotSetup[experiment_id]&amp;"_"&amp;plotSetup[crop_season_id]=A1117))))</f>
        <v>#VALUE!</v>
      </c>
    </row>
    <row r="1118" spans="2:2" x14ac:dyDescent="0.25">
      <c r="B1118" t="e" cm="1" vm="1">
        <f t="array" ref="B1118">TRANSPOSE(_xlfn._xlws.SORT(_xlfn.UNIQUE(_xlfn._xlws.FILTER(plotSetup[plot_id], plotSetup[experiment_id]&amp;"_"&amp;plotSetup[crop_season_id]=A1118))))</f>
        <v>#VALUE!</v>
      </c>
    </row>
    <row r="1119" spans="2:2" x14ac:dyDescent="0.25">
      <c r="B1119" t="e" cm="1" vm="1">
        <f t="array" ref="B1119">TRANSPOSE(_xlfn._xlws.SORT(_xlfn.UNIQUE(_xlfn._xlws.FILTER(plotSetup[plot_id], plotSetup[experiment_id]&amp;"_"&amp;plotSetup[crop_season_id]=A1119))))</f>
        <v>#VALUE!</v>
      </c>
    </row>
    <row r="1120" spans="2:2" x14ac:dyDescent="0.25">
      <c r="B1120" t="e" cm="1" vm="1">
        <f t="array" ref="B1120">TRANSPOSE(_xlfn._xlws.SORT(_xlfn.UNIQUE(_xlfn._xlws.FILTER(plotSetup[plot_id], plotSetup[experiment_id]&amp;"_"&amp;plotSetup[crop_season_id]=A1120))))</f>
        <v>#VALUE!</v>
      </c>
    </row>
    <row r="1121" spans="2:2" x14ac:dyDescent="0.25">
      <c r="B1121" t="e" cm="1" vm="1">
        <f t="array" ref="B1121">TRANSPOSE(_xlfn._xlws.SORT(_xlfn.UNIQUE(_xlfn._xlws.FILTER(plotSetup[plot_id], plotSetup[experiment_id]&amp;"_"&amp;plotSetup[crop_season_id]=A1121))))</f>
        <v>#VALUE!</v>
      </c>
    </row>
    <row r="1122" spans="2:2" x14ac:dyDescent="0.25">
      <c r="B1122" t="e" cm="1" vm="1">
        <f t="array" ref="B1122">TRANSPOSE(_xlfn._xlws.SORT(_xlfn.UNIQUE(_xlfn._xlws.FILTER(plotSetup[plot_id], plotSetup[experiment_id]&amp;"_"&amp;plotSetup[crop_season_id]=A1122))))</f>
        <v>#VALUE!</v>
      </c>
    </row>
    <row r="1123" spans="2:2" x14ac:dyDescent="0.25">
      <c r="B1123" t="e" cm="1" vm="1">
        <f t="array" ref="B1123">TRANSPOSE(_xlfn._xlws.SORT(_xlfn.UNIQUE(_xlfn._xlws.FILTER(plotSetup[plot_id], plotSetup[experiment_id]&amp;"_"&amp;plotSetup[crop_season_id]=A1123))))</f>
        <v>#VALUE!</v>
      </c>
    </row>
    <row r="1124" spans="2:2" x14ac:dyDescent="0.25">
      <c r="B1124" t="e" cm="1" vm="1">
        <f t="array" ref="B1124">TRANSPOSE(_xlfn._xlws.SORT(_xlfn.UNIQUE(_xlfn._xlws.FILTER(plotSetup[plot_id], plotSetup[experiment_id]&amp;"_"&amp;plotSetup[crop_season_id]=A1124))))</f>
        <v>#VALUE!</v>
      </c>
    </row>
    <row r="1125" spans="2:2" x14ac:dyDescent="0.25">
      <c r="B1125" t="e" cm="1" vm="1">
        <f t="array" ref="B1125">TRANSPOSE(_xlfn._xlws.SORT(_xlfn.UNIQUE(_xlfn._xlws.FILTER(plotSetup[plot_id], plotSetup[experiment_id]&amp;"_"&amp;plotSetup[crop_season_id]=A1125))))</f>
        <v>#VALUE!</v>
      </c>
    </row>
    <row r="1126" spans="2:2" x14ac:dyDescent="0.25">
      <c r="B1126" t="e" cm="1" vm="1">
        <f t="array" ref="B1126">TRANSPOSE(_xlfn._xlws.SORT(_xlfn.UNIQUE(_xlfn._xlws.FILTER(plotSetup[plot_id], plotSetup[experiment_id]&amp;"_"&amp;plotSetup[crop_season_id]=A1126))))</f>
        <v>#VALUE!</v>
      </c>
    </row>
    <row r="1127" spans="2:2" x14ac:dyDescent="0.25">
      <c r="B1127" t="e" cm="1" vm="1">
        <f t="array" ref="B1127">TRANSPOSE(_xlfn._xlws.SORT(_xlfn.UNIQUE(_xlfn._xlws.FILTER(plotSetup[plot_id], plotSetup[experiment_id]&amp;"_"&amp;plotSetup[crop_season_id]=A1127))))</f>
        <v>#VALUE!</v>
      </c>
    </row>
    <row r="1128" spans="2:2" x14ac:dyDescent="0.25">
      <c r="B1128" t="e" cm="1" vm="1">
        <f t="array" ref="B1128">TRANSPOSE(_xlfn._xlws.SORT(_xlfn.UNIQUE(_xlfn._xlws.FILTER(plotSetup[plot_id], plotSetup[experiment_id]&amp;"_"&amp;plotSetup[crop_season_id]=A1128))))</f>
        <v>#VALUE!</v>
      </c>
    </row>
    <row r="1129" spans="2:2" x14ac:dyDescent="0.25">
      <c r="B1129" t="e" cm="1" vm="1">
        <f t="array" ref="B1129">TRANSPOSE(_xlfn._xlws.SORT(_xlfn.UNIQUE(_xlfn._xlws.FILTER(plotSetup[plot_id], plotSetup[experiment_id]&amp;"_"&amp;plotSetup[crop_season_id]=A1129))))</f>
        <v>#VALUE!</v>
      </c>
    </row>
    <row r="1130" spans="2:2" x14ac:dyDescent="0.25">
      <c r="B1130" t="e" cm="1" vm="1">
        <f t="array" ref="B1130">TRANSPOSE(_xlfn._xlws.SORT(_xlfn.UNIQUE(_xlfn._xlws.FILTER(plotSetup[plot_id], plotSetup[experiment_id]&amp;"_"&amp;plotSetup[crop_season_id]=A1130))))</f>
        <v>#VALUE!</v>
      </c>
    </row>
    <row r="1131" spans="2:2" x14ac:dyDescent="0.25">
      <c r="B1131" t="e" cm="1" vm="1">
        <f t="array" ref="B1131">TRANSPOSE(_xlfn._xlws.SORT(_xlfn.UNIQUE(_xlfn._xlws.FILTER(plotSetup[plot_id], plotSetup[experiment_id]&amp;"_"&amp;plotSetup[crop_season_id]=A1131))))</f>
        <v>#VALUE!</v>
      </c>
    </row>
    <row r="1132" spans="2:2" x14ac:dyDescent="0.25">
      <c r="B1132" t="e" cm="1" vm="1">
        <f t="array" ref="B1132">TRANSPOSE(_xlfn._xlws.SORT(_xlfn.UNIQUE(_xlfn._xlws.FILTER(plotSetup[plot_id], plotSetup[experiment_id]&amp;"_"&amp;plotSetup[crop_season_id]=A1132))))</f>
        <v>#VALUE!</v>
      </c>
    </row>
    <row r="1133" spans="2:2" x14ac:dyDescent="0.25">
      <c r="B1133" t="e" cm="1" vm="1">
        <f t="array" ref="B1133">TRANSPOSE(_xlfn._xlws.SORT(_xlfn.UNIQUE(_xlfn._xlws.FILTER(plotSetup[plot_id], plotSetup[experiment_id]&amp;"_"&amp;plotSetup[crop_season_id]=A1133))))</f>
        <v>#VALUE!</v>
      </c>
    </row>
    <row r="1134" spans="2:2" x14ac:dyDescent="0.25">
      <c r="B1134" t="e" cm="1" vm="1">
        <f t="array" ref="B1134">TRANSPOSE(_xlfn._xlws.SORT(_xlfn.UNIQUE(_xlfn._xlws.FILTER(plotSetup[plot_id], plotSetup[experiment_id]&amp;"_"&amp;plotSetup[crop_season_id]=A1134))))</f>
        <v>#VALUE!</v>
      </c>
    </row>
    <row r="1135" spans="2:2" x14ac:dyDescent="0.25">
      <c r="B1135" t="e" cm="1" vm="1">
        <f t="array" ref="B1135">TRANSPOSE(_xlfn._xlws.SORT(_xlfn.UNIQUE(_xlfn._xlws.FILTER(plotSetup[plot_id], plotSetup[experiment_id]&amp;"_"&amp;plotSetup[crop_season_id]=A1135))))</f>
        <v>#VALUE!</v>
      </c>
    </row>
    <row r="1136" spans="2:2" x14ac:dyDescent="0.25">
      <c r="B1136" t="e" cm="1" vm="1">
        <f t="array" ref="B1136">TRANSPOSE(_xlfn._xlws.SORT(_xlfn.UNIQUE(_xlfn._xlws.FILTER(plotSetup[plot_id], plotSetup[experiment_id]&amp;"_"&amp;plotSetup[crop_season_id]=A1136))))</f>
        <v>#VALUE!</v>
      </c>
    </row>
    <row r="1137" spans="2:2" x14ac:dyDescent="0.25">
      <c r="B1137" t="e" cm="1" vm="1">
        <f t="array" ref="B1137">TRANSPOSE(_xlfn._xlws.SORT(_xlfn.UNIQUE(_xlfn._xlws.FILTER(plotSetup[plot_id], plotSetup[experiment_id]&amp;"_"&amp;plotSetup[crop_season_id]=A1137))))</f>
        <v>#VALUE!</v>
      </c>
    </row>
    <row r="1138" spans="2:2" x14ac:dyDescent="0.25">
      <c r="B1138" t="e" cm="1" vm="1">
        <f t="array" ref="B1138">TRANSPOSE(_xlfn._xlws.SORT(_xlfn.UNIQUE(_xlfn._xlws.FILTER(plotSetup[plot_id], plotSetup[experiment_id]&amp;"_"&amp;plotSetup[crop_season_id]=A1138))))</f>
        <v>#VALUE!</v>
      </c>
    </row>
    <row r="1139" spans="2:2" x14ac:dyDescent="0.25">
      <c r="B1139" t="e" cm="1" vm="1">
        <f t="array" ref="B1139">TRANSPOSE(_xlfn._xlws.SORT(_xlfn.UNIQUE(_xlfn._xlws.FILTER(plotSetup[plot_id], plotSetup[experiment_id]&amp;"_"&amp;plotSetup[crop_season_id]=A1139))))</f>
        <v>#VALUE!</v>
      </c>
    </row>
    <row r="1140" spans="2:2" x14ac:dyDescent="0.25">
      <c r="B1140" t="e" cm="1" vm="1">
        <f t="array" ref="B1140">TRANSPOSE(_xlfn._xlws.SORT(_xlfn.UNIQUE(_xlfn._xlws.FILTER(plotSetup[plot_id], plotSetup[experiment_id]&amp;"_"&amp;plotSetup[crop_season_id]=A1140))))</f>
        <v>#VALUE!</v>
      </c>
    </row>
    <row r="1141" spans="2:2" x14ac:dyDescent="0.25">
      <c r="B1141" t="e" cm="1" vm="1">
        <f t="array" ref="B1141">TRANSPOSE(_xlfn._xlws.SORT(_xlfn.UNIQUE(_xlfn._xlws.FILTER(plotSetup[plot_id], plotSetup[experiment_id]&amp;"_"&amp;plotSetup[crop_season_id]=A1141))))</f>
        <v>#VALUE!</v>
      </c>
    </row>
    <row r="1142" spans="2:2" x14ac:dyDescent="0.25">
      <c r="B1142" t="e" cm="1" vm="1">
        <f t="array" ref="B1142">TRANSPOSE(_xlfn._xlws.SORT(_xlfn.UNIQUE(_xlfn._xlws.FILTER(plotSetup[plot_id], plotSetup[experiment_id]&amp;"_"&amp;plotSetup[crop_season_id]=A1142))))</f>
        <v>#VALUE!</v>
      </c>
    </row>
    <row r="1143" spans="2:2" x14ac:dyDescent="0.25">
      <c r="B1143" t="e" cm="1" vm="1">
        <f t="array" ref="B1143">TRANSPOSE(_xlfn._xlws.SORT(_xlfn.UNIQUE(_xlfn._xlws.FILTER(plotSetup[plot_id], plotSetup[experiment_id]&amp;"_"&amp;plotSetup[crop_season_id]=A1143))))</f>
        <v>#VALUE!</v>
      </c>
    </row>
    <row r="1144" spans="2:2" x14ac:dyDescent="0.25">
      <c r="B1144" t="e" cm="1" vm="1">
        <f t="array" ref="B1144">TRANSPOSE(_xlfn._xlws.SORT(_xlfn.UNIQUE(_xlfn._xlws.FILTER(plotSetup[plot_id], plotSetup[experiment_id]&amp;"_"&amp;plotSetup[crop_season_id]=A1144))))</f>
        <v>#VALUE!</v>
      </c>
    </row>
    <row r="1145" spans="2:2" x14ac:dyDescent="0.25">
      <c r="B1145" t="e" cm="1" vm="1">
        <f t="array" ref="B1145">TRANSPOSE(_xlfn._xlws.SORT(_xlfn.UNIQUE(_xlfn._xlws.FILTER(plotSetup[plot_id], plotSetup[experiment_id]&amp;"_"&amp;plotSetup[crop_season_id]=A1145))))</f>
        <v>#VALUE!</v>
      </c>
    </row>
    <row r="1146" spans="2:2" x14ac:dyDescent="0.25">
      <c r="B1146" t="e" cm="1" vm="1">
        <f t="array" ref="B1146">TRANSPOSE(_xlfn._xlws.SORT(_xlfn.UNIQUE(_xlfn._xlws.FILTER(plotSetup[plot_id], plotSetup[experiment_id]&amp;"_"&amp;plotSetup[crop_season_id]=A1146))))</f>
        <v>#VALUE!</v>
      </c>
    </row>
    <row r="1147" spans="2:2" x14ac:dyDescent="0.25">
      <c r="B1147" t="e" cm="1" vm="1">
        <f t="array" ref="B1147">TRANSPOSE(_xlfn._xlws.SORT(_xlfn.UNIQUE(_xlfn._xlws.FILTER(plotSetup[plot_id], plotSetup[experiment_id]&amp;"_"&amp;plotSetup[crop_season_id]=A1147))))</f>
        <v>#VALUE!</v>
      </c>
    </row>
    <row r="1148" spans="2:2" x14ac:dyDescent="0.25">
      <c r="B1148" t="e" cm="1" vm="1">
        <f t="array" ref="B1148">TRANSPOSE(_xlfn._xlws.SORT(_xlfn.UNIQUE(_xlfn._xlws.FILTER(plotSetup[plot_id], plotSetup[experiment_id]&amp;"_"&amp;plotSetup[crop_season_id]=A1148))))</f>
        <v>#VALUE!</v>
      </c>
    </row>
    <row r="1149" spans="2:2" x14ac:dyDescent="0.25">
      <c r="B1149" t="e" cm="1" vm="1">
        <f t="array" ref="B1149">TRANSPOSE(_xlfn._xlws.SORT(_xlfn.UNIQUE(_xlfn._xlws.FILTER(plotSetup[plot_id], plotSetup[experiment_id]&amp;"_"&amp;plotSetup[crop_season_id]=A1149))))</f>
        <v>#VALUE!</v>
      </c>
    </row>
    <row r="1150" spans="2:2" x14ac:dyDescent="0.25">
      <c r="B1150" t="e" cm="1" vm="1">
        <f t="array" ref="B1150">TRANSPOSE(_xlfn._xlws.SORT(_xlfn.UNIQUE(_xlfn._xlws.FILTER(plotSetup[plot_id], plotSetup[experiment_id]&amp;"_"&amp;plotSetup[crop_season_id]=A1150))))</f>
        <v>#VALUE!</v>
      </c>
    </row>
    <row r="1151" spans="2:2" x14ac:dyDescent="0.25">
      <c r="B1151" t="e" cm="1" vm="1">
        <f t="array" ref="B1151">TRANSPOSE(_xlfn._xlws.SORT(_xlfn.UNIQUE(_xlfn._xlws.FILTER(plotSetup[plot_id], plotSetup[experiment_id]&amp;"_"&amp;plotSetup[crop_season_id]=A1151))))</f>
        <v>#VALUE!</v>
      </c>
    </row>
    <row r="1152" spans="2:2" x14ac:dyDescent="0.25">
      <c r="B1152" t="e" cm="1" vm="1">
        <f t="array" ref="B1152">TRANSPOSE(_xlfn._xlws.SORT(_xlfn.UNIQUE(_xlfn._xlws.FILTER(plotSetup[plot_id], plotSetup[experiment_id]&amp;"_"&amp;plotSetup[crop_season_id]=A1152))))</f>
        <v>#VALUE!</v>
      </c>
    </row>
    <row r="1153" spans="2:2" x14ac:dyDescent="0.25">
      <c r="B1153" t="e" cm="1" vm="1">
        <f t="array" ref="B1153">TRANSPOSE(_xlfn._xlws.SORT(_xlfn.UNIQUE(_xlfn._xlws.FILTER(plotSetup[plot_id], plotSetup[experiment_id]&amp;"_"&amp;plotSetup[crop_season_id]=A1153))))</f>
        <v>#VALUE!</v>
      </c>
    </row>
    <row r="1154" spans="2:2" x14ac:dyDescent="0.25">
      <c r="B1154" t="e" cm="1" vm="1">
        <f t="array" ref="B1154">TRANSPOSE(_xlfn._xlws.SORT(_xlfn.UNIQUE(_xlfn._xlws.FILTER(plotSetup[plot_id], plotSetup[experiment_id]&amp;"_"&amp;plotSetup[crop_season_id]=A1154))))</f>
        <v>#VALUE!</v>
      </c>
    </row>
    <row r="1155" spans="2:2" x14ac:dyDescent="0.25">
      <c r="B1155" t="e" cm="1" vm="1">
        <f t="array" ref="B1155">TRANSPOSE(_xlfn._xlws.SORT(_xlfn.UNIQUE(_xlfn._xlws.FILTER(plotSetup[plot_id], plotSetup[experiment_id]&amp;"_"&amp;plotSetup[crop_season_id]=A1155))))</f>
        <v>#VALUE!</v>
      </c>
    </row>
    <row r="1156" spans="2:2" x14ac:dyDescent="0.25">
      <c r="B1156" t="e" cm="1" vm="1">
        <f t="array" ref="B1156">TRANSPOSE(_xlfn._xlws.SORT(_xlfn.UNIQUE(_xlfn._xlws.FILTER(plotSetup[plot_id], plotSetup[experiment_id]&amp;"_"&amp;plotSetup[crop_season_id]=A1156))))</f>
        <v>#VALUE!</v>
      </c>
    </row>
    <row r="1157" spans="2:2" x14ac:dyDescent="0.25">
      <c r="B1157" t="e" cm="1" vm="1">
        <f t="array" ref="B1157">TRANSPOSE(_xlfn._xlws.SORT(_xlfn.UNIQUE(_xlfn._xlws.FILTER(plotSetup[plot_id], plotSetup[experiment_id]&amp;"_"&amp;plotSetup[crop_season_id]=A1157))))</f>
        <v>#VALUE!</v>
      </c>
    </row>
    <row r="1158" spans="2:2" x14ac:dyDescent="0.25">
      <c r="B1158" t="e" cm="1" vm="1">
        <f t="array" ref="B1158">TRANSPOSE(_xlfn._xlws.SORT(_xlfn.UNIQUE(_xlfn._xlws.FILTER(plotSetup[plot_id], plotSetup[experiment_id]&amp;"_"&amp;plotSetup[crop_season_id]=A1158))))</f>
        <v>#VALUE!</v>
      </c>
    </row>
    <row r="1159" spans="2:2" x14ac:dyDescent="0.25">
      <c r="B1159" t="e" cm="1" vm="1">
        <f t="array" ref="B1159">TRANSPOSE(_xlfn._xlws.SORT(_xlfn.UNIQUE(_xlfn._xlws.FILTER(plotSetup[plot_id], plotSetup[experiment_id]&amp;"_"&amp;plotSetup[crop_season_id]=A1159))))</f>
        <v>#VALUE!</v>
      </c>
    </row>
    <row r="1160" spans="2:2" x14ac:dyDescent="0.25">
      <c r="B1160" t="e" cm="1" vm="1">
        <f t="array" ref="B1160">TRANSPOSE(_xlfn._xlws.SORT(_xlfn.UNIQUE(_xlfn._xlws.FILTER(plotSetup[plot_id], plotSetup[experiment_id]&amp;"_"&amp;plotSetup[crop_season_id]=A1160))))</f>
        <v>#VALUE!</v>
      </c>
    </row>
    <row r="1161" spans="2:2" x14ac:dyDescent="0.25">
      <c r="B1161" t="e" cm="1" vm="1">
        <f t="array" ref="B1161">TRANSPOSE(_xlfn._xlws.SORT(_xlfn.UNIQUE(_xlfn._xlws.FILTER(plotSetup[plot_id], plotSetup[experiment_id]&amp;"_"&amp;plotSetup[crop_season_id]=A1161))))</f>
        <v>#VALUE!</v>
      </c>
    </row>
    <row r="1162" spans="2:2" x14ac:dyDescent="0.25">
      <c r="B1162" t="e" cm="1" vm="1">
        <f t="array" ref="B1162">TRANSPOSE(_xlfn._xlws.SORT(_xlfn.UNIQUE(_xlfn._xlws.FILTER(plotSetup[plot_id], plotSetup[experiment_id]&amp;"_"&amp;plotSetup[crop_season_id]=A1162))))</f>
        <v>#VALUE!</v>
      </c>
    </row>
    <row r="1163" spans="2:2" x14ac:dyDescent="0.25">
      <c r="B1163" t="e" cm="1" vm="1">
        <f t="array" ref="B1163">TRANSPOSE(_xlfn._xlws.SORT(_xlfn.UNIQUE(_xlfn._xlws.FILTER(plotSetup[plot_id], plotSetup[experiment_id]&amp;"_"&amp;plotSetup[crop_season_id]=A1163))))</f>
        <v>#VALUE!</v>
      </c>
    </row>
    <row r="1164" spans="2:2" x14ac:dyDescent="0.25">
      <c r="B1164" t="e" cm="1" vm="1">
        <f t="array" ref="B1164">TRANSPOSE(_xlfn._xlws.SORT(_xlfn.UNIQUE(_xlfn._xlws.FILTER(plotSetup[plot_id], plotSetup[experiment_id]&amp;"_"&amp;plotSetup[crop_season_id]=A1164))))</f>
        <v>#VALUE!</v>
      </c>
    </row>
    <row r="1165" spans="2:2" x14ac:dyDescent="0.25">
      <c r="B1165" t="e" cm="1" vm="1">
        <f t="array" ref="B1165">TRANSPOSE(_xlfn._xlws.SORT(_xlfn.UNIQUE(_xlfn._xlws.FILTER(plotSetup[plot_id], plotSetup[experiment_id]&amp;"_"&amp;plotSetup[crop_season_id]=A1165))))</f>
        <v>#VALUE!</v>
      </c>
    </row>
    <row r="1166" spans="2:2" x14ac:dyDescent="0.25">
      <c r="B1166" t="e" cm="1" vm="1">
        <f t="array" ref="B1166">TRANSPOSE(_xlfn._xlws.SORT(_xlfn.UNIQUE(_xlfn._xlws.FILTER(plotSetup[plot_id], plotSetup[experiment_id]&amp;"_"&amp;plotSetup[crop_season_id]=A1166))))</f>
        <v>#VALUE!</v>
      </c>
    </row>
    <row r="1167" spans="2:2" x14ac:dyDescent="0.25">
      <c r="B1167" t="e" cm="1" vm="1">
        <f t="array" ref="B1167">TRANSPOSE(_xlfn._xlws.SORT(_xlfn.UNIQUE(_xlfn._xlws.FILTER(plotSetup[plot_id], plotSetup[experiment_id]&amp;"_"&amp;plotSetup[crop_season_id]=A1167))))</f>
        <v>#VALUE!</v>
      </c>
    </row>
    <row r="1168" spans="2:2" x14ac:dyDescent="0.25">
      <c r="B1168" t="e" cm="1" vm="1">
        <f t="array" ref="B1168">TRANSPOSE(_xlfn._xlws.SORT(_xlfn.UNIQUE(_xlfn._xlws.FILTER(plotSetup[plot_id], plotSetup[experiment_id]&amp;"_"&amp;plotSetup[crop_season_id]=A1168))))</f>
        <v>#VALUE!</v>
      </c>
    </row>
    <row r="1169" spans="2:2" x14ac:dyDescent="0.25">
      <c r="B1169" t="e" cm="1" vm="1">
        <f t="array" ref="B1169">TRANSPOSE(_xlfn._xlws.SORT(_xlfn.UNIQUE(_xlfn._xlws.FILTER(plotSetup[plot_id], plotSetup[experiment_id]&amp;"_"&amp;plotSetup[crop_season_id]=A1169))))</f>
        <v>#VALUE!</v>
      </c>
    </row>
    <row r="1170" spans="2:2" x14ac:dyDescent="0.25">
      <c r="B1170" t="e" cm="1" vm="1">
        <f t="array" ref="B1170">TRANSPOSE(_xlfn._xlws.SORT(_xlfn.UNIQUE(_xlfn._xlws.FILTER(plotSetup[plot_id], plotSetup[experiment_id]&amp;"_"&amp;plotSetup[crop_season_id]=A1170))))</f>
        <v>#VALUE!</v>
      </c>
    </row>
    <row r="1171" spans="2:2" x14ac:dyDescent="0.25">
      <c r="B1171" t="e" cm="1" vm="1">
        <f t="array" ref="B1171">TRANSPOSE(_xlfn._xlws.SORT(_xlfn.UNIQUE(_xlfn._xlws.FILTER(plotSetup[plot_id], plotSetup[experiment_id]&amp;"_"&amp;plotSetup[crop_season_id]=A1171))))</f>
        <v>#VALUE!</v>
      </c>
    </row>
    <row r="1172" spans="2:2" x14ac:dyDescent="0.25">
      <c r="B1172" t="e" cm="1" vm="1">
        <f t="array" ref="B1172">TRANSPOSE(_xlfn._xlws.SORT(_xlfn.UNIQUE(_xlfn._xlws.FILTER(plotSetup[plot_id], plotSetup[experiment_id]&amp;"_"&amp;plotSetup[crop_season_id]=A1172))))</f>
        <v>#VALUE!</v>
      </c>
    </row>
    <row r="1173" spans="2:2" x14ac:dyDescent="0.25">
      <c r="B1173" t="e" cm="1" vm="1">
        <f t="array" ref="B1173">TRANSPOSE(_xlfn._xlws.SORT(_xlfn.UNIQUE(_xlfn._xlws.FILTER(plotSetup[plot_id], plotSetup[experiment_id]&amp;"_"&amp;plotSetup[crop_season_id]=A1173))))</f>
        <v>#VALUE!</v>
      </c>
    </row>
    <row r="1174" spans="2:2" x14ac:dyDescent="0.25">
      <c r="B1174" t="e" cm="1" vm="1">
        <f t="array" ref="B1174">TRANSPOSE(_xlfn._xlws.SORT(_xlfn.UNIQUE(_xlfn._xlws.FILTER(plotSetup[plot_id], plotSetup[experiment_id]&amp;"_"&amp;plotSetup[crop_season_id]=A1174))))</f>
        <v>#VALUE!</v>
      </c>
    </row>
    <row r="1175" spans="2:2" x14ac:dyDescent="0.25">
      <c r="B1175" t="e" cm="1" vm="1">
        <f t="array" ref="B1175">TRANSPOSE(_xlfn._xlws.SORT(_xlfn.UNIQUE(_xlfn._xlws.FILTER(plotSetup[plot_id], plotSetup[experiment_id]&amp;"_"&amp;plotSetup[crop_season_id]=A1175))))</f>
        <v>#VALUE!</v>
      </c>
    </row>
    <row r="1176" spans="2:2" x14ac:dyDescent="0.25">
      <c r="B1176" t="e" cm="1" vm="1">
        <f t="array" ref="B1176">TRANSPOSE(_xlfn._xlws.SORT(_xlfn.UNIQUE(_xlfn._xlws.FILTER(plotSetup[plot_id], plotSetup[experiment_id]&amp;"_"&amp;plotSetup[crop_season_id]=A1176))))</f>
        <v>#VALUE!</v>
      </c>
    </row>
    <row r="1177" spans="2:2" x14ac:dyDescent="0.25">
      <c r="B1177" t="e" cm="1" vm="1">
        <f t="array" ref="B1177">TRANSPOSE(_xlfn._xlws.SORT(_xlfn.UNIQUE(_xlfn._xlws.FILTER(plotSetup[plot_id], plotSetup[experiment_id]&amp;"_"&amp;plotSetup[crop_season_id]=A1177))))</f>
        <v>#VALUE!</v>
      </c>
    </row>
    <row r="1178" spans="2:2" x14ac:dyDescent="0.25">
      <c r="B1178" t="e" cm="1" vm="1">
        <f t="array" ref="B1178">TRANSPOSE(_xlfn._xlws.SORT(_xlfn.UNIQUE(_xlfn._xlws.FILTER(plotSetup[plot_id], plotSetup[experiment_id]&amp;"_"&amp;plotSetup[crop_season_id]=A1178))))</f>
        <v>#VALUE!</v>
      </c>
    </row>
    <row r="1179" spans="2:2" x14ac:dyDescent="0.25">
      <c r="B1179" t="e" cm="1" vm="1">
        <f t="array" ref="B1179">TRANSPOSE(_xlfn._xlws.SORT(_xlfn.UNIQUE(_xlfn._xlws.FILTER(plotSetup[plot_id], plotSetup[experiment_id]&amp;"_"&amp;plotSetup[crop_season_id]=A1179))))</f>
        <v>#VALUE!</v>
      </c>
    </row>
    <row r="1180" spans="2:2" x14ac:dyDescent="0.25">
      <c r="B1180" t="e" cm="1" vm="1">
        <f t="array" ref="B1180">TRANSPOSE(_xlfn._xlws.SORT(_xlfn.UNIQUE(_xlfn._xlws.FILTER(plotSetup[plot_id], plotSetup[experiment_id]&amp;"_"&amp;plotSetup[crop_season_id]=A1180))))</f>
        <v>#VALUE!</v>
      </c>
    </row>
    <row r="1181" spans="2:2" x14ac:dyDescent="0.25">
      <c r="B1181" t="e" cm="1" vm="1">
        <f t="array" ref="B1181">TRANSPOSE(_xlfn._xlws.SORT(_xlfn.UNIQUE(_xlfn._xlws.FILTER(plotSetup[plot_id], plotSetup[experiment_id]&amp;"_"&amp;plotSetup[crop_season_id]=A1181))))</f>
        <v>#VALUE!</v>
      </c>
    </row>
    <row r="1182" spans="2:2" x14ac:dyDescent="0.25">
      <c r="B1182" t="e" cm="1" vm="1">
        <f t="array" ref="B1182">TRANSPOSE(_xlfn._xlws.SORT(_xlfn.UNIQUE(_xlfn._xlws.FILTER(plotSetup[plot_id], plotSetup[experiment_id]&amp;"_"&amp;plotSetup[crop_season_id]=A1182))))</f>
        <v>#VALUE!</v>
      </c>
    </row>
    <row r="1183" spans="2:2" x14ac:dyDescent="0.25">
      <c r="B1183" t="e" cm="1" vm="1">
        <f t="array" ref="B1183">TRANSPOSE(_xlfn._xlws.SORT(_xlfn.UNIQUE(_xlfn._xlws.FILTER(plotSetup[plot_id], plotSetup[experiment_id]&amp;"_"&amp;plotSetup[crop_season_id]=A1183))))</f>
        <v>#VALUE!</v>
      </c>
    </row>
    <row r="1184" spans="2:2" x14ac:dyDescent="0.25">
      <c r="B1184" t="e" cm="1" vm="1">
        <f t="array" ref="B1184">TRANSPOSE(_xlfn._xlws.SORT(_xlfn.UNIQUE(_xlfn._xlws.FILTER(plotSetup[plot_id], plotSetup[experiment_id]&amp;"_"&amp;plotSetup[crop_season_id]=A1184))))</f>
        <v>#VALUE!</v>
      </c>
    </row>
    <row r="1185" spans="2:2" x14ac:dyDescent="0.25">
      <c r="B1185" t="e" cm="1" vm="1">
        <f t="array" ref="B1185">TRANSPOSE(_xlfn._xlws.SORT(_xlfn.UNIQUE(_xlfn._xlws.FILTER(plotSetup[plot_id], plotSetup[experiment_id]&amp;"_"&amp;plotSetup[crop_season_id]=A1185))))</f>
        <v>#VALUE!</v>
      </c>
    </row>
    <row r="1186" spans="2:2" x14ac:dyDescent="0.25">
      <c r="B1186" t="e" cm="1" vm="1">
        <f t="array" ref="B1186">TRANSPOSE(_xlfn._xlws.SORT(_xlfn.UNIQUE(_xlfn._xlws.FILTER(plotSetup[plot_id], plotSetup[experiment_id]&amp;"_"&amp;plotSetup[crop_season_id]=A1186))))</f>
        <v>#VALUE!</v>
      </c>
    </row>
    <row r="1187" spans="2:2" x14ac:dyDescent="0.25">
      <c r="B1187" t="e" cm="1" vm="1">
        <f t="array" ref="B1187">TRANSPOSE(_xlfn._xlws.SORT(_xlfn.UNIQUE(_xlfn._xlws.FILTER(plotSetup[plot_id], plotSetup[experiment_id]&amp;"_"&amp;plotSetup[crop_season_id]=A1187))))</f>
        <v>#VALUE!</v>
      </c>
    </row>
    <row r="1188" spans="2:2" x14ac:dyDescent="0.25">
      <c r="B1188" t="e" cm="1" vm="1">
        <f t="array" ref="B1188">TRANSPOSE(_xlfn._xlws.SORT(_xlfn.UNIQUE(_xlfn._xlws.FILTER(plotSetup[plot_id], plotSetup[experiment_id]&amp;"_"&amp;plotSetup[crop_season_id]=A1188))))</f>
        <v>#VALUE!</v>
      </c>
    </row>
    <row r="1189" spans="2:2" x14ac:dyDescent="0.25">
      <c r="B1189" t="e" cm="1" vm="1">
        <f t="array" ref="B1189">TRANSPOSE(_xlfn._xlws.SORT(_xlfn.UNIQUE(_xlfn._xlws.FILTER(plotSetup[plot_id], plotSetup[experiment_id]&amp;"_"&amp;plotSetup[crop_season_id]=A1189))))</f>
        <v>#VALUE!</v>
      </c>
    </row>
    <row r="1190" spans="2:2" x14ac:dyDescent="0.25">
      <c r="B1190" t="e" cm="1" vm="1">
        <f t="array" ref="B1190">TRANSPOSE(_xlfn._xlws.SORT(_xlfn.UNIQUE(_xlfn._xlws.FILTER(plotSetup[plot_id], plotSetup[experiment_id]&amp;"_"&amp;plotSetup[crop_season_id]=A1190))))</f>
        <v>#VALUE!</v>
      </c>
    </row>
    <row r="1191" spans="2:2" x14ac:dyDescent="0.25">
      <c r="B1191" t="e" cm="1" vm="1">
        <f t="array" ref="B1191">TRANSPOSE(_xlfn._xlws.SORT(_xlfn.UNIQUE(_xlfn._xlws.FILTER(plotSetup[plot_id], plotSetup[experiment_id]&amp;"_"&amp;plotSetup[crop_season_id]=A1191))))</f>
        <v>#VALUE!</v>
      </c>
    </row>
    <row r="1192" spans="2:2" x14ac:dyDescent="0.25">
      <c r="B1192" t="e" cm="1" vm="1">
        <f t="array" ref="B1192">TRANSPOSE(_xlfn._xlws.SORT(_xlfn.UNIQUE(_xlfn._xlws.FILTER(plotSetup[plot_id], plotSetup[experiment_id]&amp;"_"&amp;plotSetup[crop_season_id]=A1192))))</f>
        <v>#VALUE!</v>
      </c>
    </row>
    <row r="1193" spans="2:2" x14ac:dyDescent="0.25">
      <c r="B1193" t="e" cm="1" vm="1">
        <f t="array" ref="B1193">TRANSPOSE(_xlfn._xlws.SORT(_xlfn.UNIQUE(_xlfn._xlws.FILTER(plotSetup[plot_id], plotSetup[experiment_id]&amp;"_"&amp;plotSetup[crop_season_id]=A1193))))</f>
        <v>#VALUE!</v>
      </c>
    </row>
    <row r="1194" spans="2:2" x14ac:dyDescent="0.25">
      <c r="B1194" t="e" cm="1" vm="1">
        <f t="array" ref="B1194">TRANSPOSE(_xlfn._xlws.SORT(_xlfn.UNIQUE(_xlfn._xlws.FILTER(plotSetup[plot_id], plotSetup[experiment_id]&amp;"_"&amp;plotSetup[crop_season_id]=A1194))))</f>
        <v>#VALUE!</v>
      </c>
    </row>
    <row r="1195" spans="2:2" x14ac:dyDescent="0.25">
      <c r="B1195" t="e" cm="1" vm="1">
        <f t="array" ref="B1195">TRANSPOSE(_xlfn._xlws.SORT(_xlfn.UNIQUE(_xlfn._xlws.FILTER(plotSetup[plot_id], plotSetup[experiment_id]&amp;"_"&amp;plotSetup[crop_season_id]=A1195))))</f>
        <v>#VALUE!</v>
      </c>
    </row>
    <row r="1196" spans="2:2" x14ac:dyDescent="0.25">
      <c r="B1196" t="e" cm="1" vm="1">
        <f t="array" ref="B1196">TRANSPOSE(_xlfn._xlws.SORT(_xlfn.UNIQUE(_xlfn._xlws.FILTER(plotSetup[plot_id], plotSetup[experiment_id]&amp;"_"&amp;plotSetup[crop_season_id]=A1196))))</f>
        <v>#VALUE!</v>
      </c>
    </row>
    <row r="1197" spans="2:2" x14ac:dyDescent="0.25">
      <c r="B1197" t="e" cm="1" vm="1">
        <f t="array" ref="B1197">TRANSPOSE(_xlfn._xlws.SORT(_xlfn.UNIQUE(_xlfn._xlws.FILTER(plotSetup[plot_id], plotSetup[experiment_id]&amp;"_"&amp;plotSetup[crop_season_id]=A1197))))</f>
        <v>#VALUE!</v>
      </c>
    </row>
    <row r="1198" spans="2:2" x14ac:dyDescent="0.25">
      <c r="B1198" t="e" cm="1" vm="1">
        <f t="array" ref="B1198">TRANSPOSE(_xlfn._xlws.SORT(_xlfn.UNIQUE(_xlfn._xlws.FILTER(plotSetup[plot_id], plotSetup[experiment_id]&amp;"_"&amp;plotSetup[crop_season_id]=A1198))))</f>
        <v>#VALUE!</v>
      </c>
    </row>
    <row r="1199" spans="2:2" x14ac:dyDescent="0.25">
      <c r="B1199" t="e" cm="1" vm="1">
        <f t="array" ref="B1199">TRANSPOSE(_xlfn._xlws.SORT(_xlfn.UNIQUE(_xlfn._xlws.FILTER(plotSetup[plot_id], plotSetup[experiment_id]&amp;"_"&amp;plotSetup[crop_season_id]=A1199))))</f>
        <v>#VALUE!</v>
      </c>
    </row>
    <row r="1200" spans="2:2" x14ac:dyDescent="0.25">
      <c r="B1200" t="e" cm="1" vm="1">
        <f t="array" ref="B1200">TRANSPOSE(_xlfn._xlws.SORT(_xlfn.UNIQUE(_xlfn._xlws.FILTER(plotSetup[plot_id], plotSetup[experiment_id]&amp;"_"&amp;plotSetup[crop_season_id]=A1200))))</f>
        <v>#VALUE!</v>
      </c>
    </row>
    <row r="1201" spans="2:2" x14ac:dyDescent="0.25">
      <c r="B1201" t="e" cm="1" vm="1">
        <f t="array" ref="B1201">TRANSPOSE(_xlfn._xlws.SORT(_xlfn.UNIQUE(_xlfn._xlws.FILTER(plotSetup[plot_id], plotSetup[experiment_id]&amp;"_"&amp;plotSetup[crop_season_id]=A1201))))</f>
        <v>#VALUE!</v>
      </c>
    </row>
    <row r="1202" spans="2:2" x14ac:dyDescent="0.25">
      <c r="B1202" t="e" cm="1" vm="1">
        <f t="array" ref="B1202">TRANSPOSE(_xlfn._xlws.SORT(_xlfn.UNIQUE(_xlfn._xlws.FILTER(plotSetup[plot_id], plotSetup[experiment_id]&amp;"_"&amp;plotSetup[crop_season_id]=A1202))))</f>
        <v>#VALUE!</v>
      </c>
    </row>
    <row r="1203" spans="2:2" x14ac:dyDescent="0.25">
      <c r="B1203" t="e" cm="1" vm="1">
        <f t="array" ref="B1203">TRANSPOSE(_xlfn._xlws.SORT(_xlfn.UNIQUE(_xlfn._xlws.FILTER(plotSetup[plot_id], plotSetup[experiment_id]&amp;"_"&amp;plotSetup[crop_season_id]=A1203))))</f>
        <v>#VALUE!</v>
      </c>
    </row>
    <row r="1204" spans="2:2" x14ac:dyDescent="0.25">
      <c r="B1204" t="e" cm="1" vm="1">
        <f t="array" ref="B1204">TRANSPOSE(_xlfn._xlws.SORT(_xlfn.UNIQUE(_xlfn._xlws.FILTER(plotSetup[plot_id], plotSetup[experiment_id]&amp;"_"&amp;plotSetup[crop_season_id]=A1204))))</f>
        <v>#VALUE!</v>
      </c>
    </row>
    <row r="1205" spans="2:2" x14ac:dyDescent="0.25">
      <c r="B1205" t="e" cm="1" vm="1">
        <f t="array" ref="B1205">TRANSPOSE(_xlfn._xlws.SORT(_xlfn.UNIQUE(_xlfn._xlws.FILTER(plotSetup[plot_id], plotSetup[experiment_id]&amp;"_"&amp;plotSetup[crop_season_id]=A1205))))</f>
        <v>#VALUE!</v>
      </c>
    </row>
    <row r="1206" spans="2:2" x14ac:dyDescent="0.25">
      <c r="B1206" t="e" cm="1" vm="1">
        <f t="array" ref="B1206">TRANSPOSE(_xlfn._xlws.SORT(_xlfn.UNIQUE(_xlfn._xlws.FILTER(plotSetup[plot_id], plotSetup[experiment_id]&amp;"_"&amp;plotSetup[crop_season_id]=A1206))))</f>
        <v>#VALUE!</v>
      </c>
    </row>
    <row r="1207" spans="2:2" x14ac:dyDescent="0.25">
      <c r="B1207" t="e" cm="1" vm="1">
        <f t="array" ref="B1207">TRANSPOSE(_xlfn._xlws.SORT(_xlfn.UNIQUE(_xlfn._xlws.FILTER(plotSetup[plot_id], plotSetup[experiment_id]&amp;"_"&amp;plotSetup[crop_season_id]=A1207))))</f>
        <v>#VALUE!</v>
      </c>
    </row>
    <row r="1208" spans="2:2" x14ac:dyDescent="0.25">
      <c r="B1208" t="e" cm="1" vm="1">
        <f t="array" ref="B1208">TRANSPOSE(_xlfn._xlws.SORT(_xlfn.UNIQUE(_xlfn._xlws.FILTER(plotSetup[plot_id], plotSetup[experiment_id]&amp;"_"&amp;plotSetup[crop_season_id]=A1208))))</f>
        <v>#VALUE!</v>
      </c>
    </row>
    <row r="1209" spans="2:2" x14ac:dyDescent="0.25">
      <c r="B1209" t="e" cm="1" vm="1">
        <f t="array" ref="B1209">TRANSPOSE(_xlfn._xlws.SORT(_xlfn.UNIQUE(_xlfn._xlws.FILTER(plotSetup[plot_id], plotSetup[experiment_id]&amp;"_"&amp;plotSetup[crop_season_id]=A1209))))</f>
        <v>#VALUE!</v>
      </c>
    </row>
    <row r="1210" spans="2:2" x14ac:dyDescent="0.25">
      <c r="B1210" t="e" cm="1" vm="1">
        <f t="array" ref="B1210">TRANSPOSE(_xlfn._xlws.SORT(_xlfn.UNIQUE(_xlfn._xlws.FILTER(plotSetup[plot_id], plotSetup[experiment_id]&amp;"_"&amp;plotSetup[crop_season_id]=A1210))))</f>
        <v>#VALUE!</v>
      </c>
    </row>
    <row r="1211" spans="2:2" x14ac:dyDescent="0.25">
      <c r="B1211" t="e" cm="1" vm="1">
        <f t="array" ref="B1211">TRANSPOSE(_xlfn._xlws.SORT(_xlfn.UNIQUE(_xlfn._xlws.FILTER(plotSetup[plot_id], plotSetup[experiment_id]&amp;"_"&amp;plotSetup[crop_season_id]=A1211))))</f>
        <v>#VALUE!</v>
      </c>
    </row>
    <row r="1212" spans="2:2" x14ac:dyDescent="0.25">
      <c r="B1212" t="e" cm="1" vm="1">
        <f t="array" ref="B1212">TRANSPOSE(_xlfn._xlws.SORT(_xlfn.UNIQUE(_xlfn._xlws.FILTER(plotSetup[plot_id], plotSetup[experiment_id]&amp;"_"&amp;plotSetup[crop_season_id]=A1212))))</f>
        <v>#VALUE!</v>
      </c>
    </row>
    <row r="1213" spans="2:2" x14ac:dyDescent="0.25">
      <c r="B1213" t="e" cm="1" vm="1">
        <f t="array" ref="B1213">TRANSPOSE(_xlfn._xlws.SORT(_xlfn.UNIQUE(_xlfn._xlws.FILTER(plotSetup[plot_id], plotSetup[experiment_id]&amp;"_"&amp;plotSetup[crop_season_id]=A1213))))</f>
        <v>#VALUE!</v>
      </c>
    </row>
    <row r="1214" spans="2:2" x14ac:dyDescent="0.25">
      <c r="B1214" t="e" cm="1" vm="1">
        <f t="array" ref="B1214">TRANSPOSE(_xlfn._xlws.SORT(_xlfn.UNIQUE(_xlfn._xlws.FILTER(plotSetup[plot_id], plotSetup[experiment_id]&amp;"_"&amp;plotSetup[crop_season_id]=A1214))))</f>
        <v>#VALUE!</v>
      </c>
    </row>
    <row r="1215" spans="2:2" x14ac:dyDescent="0.25">
      <c r="B1215" t="e" cm="1" vm="1">
        <f t="array" ref="B1215">TRANSPOSE(_xlfn._xlws.SORT(_xlfn.UNIQUE(_xlfn._xlws.FILTER(plotSetup[plot_id], plotSetup[experiment_id]&amp;"_"&amp;plotSetup[crop_season_id]=A1215))))</f>
        <v>#VALUE!</v>
      </c>
    </row>
    <row r="1216" spans="2:2" x14ac:dyDescent="0.25">
      <c r="B1216" t="e" cm="1" vm="1">
        <f t="array" ref="B1216">TRANSPOSE(_xlfn._xlws.SORT(_xlfn.UNIQUE(_xlfn._xlws.FILTER(plotSetup[plot_id], plotSetup[experiment_id]&amp;"_"&amp;plotSetup[crop_season_id]=A1216))))</f>
        <v>#VALUE!</v>
      </c>
    </row>
    <row r="1217" spans="2:2" x14ac:dyDescent="0.25">
      <c r="B1217" t="e" cm="1" vm="1">
        <f t="array" ref="B1217">TRANSPOSE(_xlfn._xlws.SORT(_xlfn.UNIQUE(_xlfn._xlws.FILTER(plotSetup[plot_id], plotSetup[experiment_id]&amp;"_"&amp;plotSetup[crop_season_id]=A1217))))</f>
        <v>#VALUE!</v>
      </c>
    </row>
    <row r="1218" spans="2:2" x14ac:dyDescent="0.25">
      <c r="B1218" t="e" cm="1" vm="1">
        <f t="array" ref="B1218">TRANSPOSE(_xlfn._xlws.SORT(_xlfn.UNIQUE(_xlfn._xlws.FILTER(plotSetup[plot_id], plotSetup[experiment_id]&amp;"_"&amp;plotSetup[crop_season_id]=A1218))))</f>
        <v>#VALUE!</v>
      </c>
    </row>
    <row r="1219" spans="2:2" x14ac:dyDescent="0.25">
      <c r="B1219" t="e" cm="1" vm="1">
        <f t="array" ref="B1219">TRANSPOSE(_xlfn._xlws.SORT(_xlfn.UNIQUE(_xlfn._xlws.FILTER(plotSetup[plot_id], plotSetup[experiment_id]&amp;"_"&amp;plotSetup[crop_season_id]=A1219))))</f>
        <v>#VALUE!</v>
      </c>
    </row>
    <row r="1220" spans="2:2" x14ac:dyDescent="0.25">
      <c r="B1220" t="e" cm="1" vm="1">
        <f t="array" ref="B1220">TRANSPOSE(_xlfn._xlws.SORT(_xlfn.UNIQUE(_xlfn._xlws.FILTER(plotSetup[plot_id], plotSetup[experiment_id]&amp;"_"&amp;plotSetup[crop_season_id]=A1220))))</f>
        <v>#VALUE!</v>
      </c>
    </row>
    <row r="1221" spans="2:2" x14ac:dyDescent="0.25">
      <c r="B1221" t="e" cm="1" vm="1">
        <f t="array" ref="B1221">TRANSPOSE(_xlfn._xlws.SORT(_xlfn.UNIQUE(_xlfn._xlws.FILTER(plotSetup[plot_id], plotSetup[experiment_id]&amp;"_"&amp;plotSetup[crop_season_id]=A1221))))</f>
        <v>#VALUE!</v>
      </c>
    </row>
    <row r="1222" spans="2:2" x14ac:dyDescent="0.25">
      <c r="B1222" t="e" cm="1" vm="1">
        <f t="array" ref="B1222">TRANSPOSE(_xlfn._xlws.SORT(_xlfn.UNIQUE(_xlfn._xlws.FILTER(plotSetup[plot_id], plotSetup[experiment_id]&amp;"_"&amp;plotSetup[crop_season_id]=A1222))))</f>
        <v>#VALUE!</v>
      </c>
    </row>
    <row r="1223" spans="2:2" x14ac:dyDescent="0.25">
      <c r="B1223" t="e" cm="1" vm="1">
        <f t="array" ref="B1223">TRANSPOSE(_xlfn._xlws.SORT(_xlfn.UNIQUE(_xlfn._xlws.FILTER(plotSetup[plot_id], plotSetup[experiment_id]&amp;"_"&amp;plotSetup[crop_season_id]=A1223))))</f>
        <v>#VALUE!</v>
      </c>
    </row>
    <row r="1224" spans="2:2" x14ac:dyDescent="0.25">
      <c r="B1224" t="e" cm="1" vm="1">
        <f t="array" ref="B1224">TRANSPOSE(_xlfn._xlws.SORT(_xlfn.UNIQUE(_xlfn._xlws.FILTER(plotSetup[plot_id], plotSetup[experiment_id]&amp;"_"&amp;plotSetup[crop_season_id]=A1224))))</f>
        <v>#VALUE!</v>
      </c>
    </row>
    <row r="1225" spans="2:2" x14ac:dyDescent="0.25">
      <c r="B1225" t="e" cm="1" vm="1">
        <f t="array" ref="B1225">TRANSPOSE(_xlfn._xlws.SORT(_xlfn.UNIQUE(_xlfn._xlws.FILTER(plotSetup[plot_id], plotSetup[experiment_id]&amp;"_"&amp;plotSetup[crop_season_id]=A1225))))</f>
        <v>#VALUE!</v>
      </c>
    </row>
    <row r="1226" spans="2:2" x14ac:dyDescent="0.25">
      <c r="B1226" t="e" cm="1" vm="1">
        <f t="array" ref="B1226">TRANSPOSE(_xlfn._xlws.SORT(_xlfn.UNIQUE(_xlfn._xlws.FILTER(plotSetup[plot_id], plotSetup[experiment_id]&amp;"_"&amp;plotSetup[crop_season_id]=A1226))))</f>
        <v>#VALUE!</v>
      </c>
    </row>
    <row r="1227" spans="2:2" x14ac:dyDescent="0.25">
      <c r="B1227" t="e" cm="1" vm="1">
        <f t="array" ref="B1227">TRANSPOSE(_xlfn._xlws.SORT(_xlfn.UNIQUE(_xlfn._xlws.FILTER(plotSetup[plot_id], plotSetup[experiment_id]&amp;"_"&amp;plotSetup[crop_season_id]=A1227))))</f>
        <v>#VALUE!</v>
      </c>
    </row>
    <row r="1228" spans="2:2" x14ac:dyDescent="0.25">
      <c r="B1228" t="e" cm="1" vm="1">
        <f t="array" ref="B1228">TRANSPOSE(_xlfn._xlws.SORT(_xlfn.UNIQUE(_xlfn._xlws.FILTER(plotSetup[plot_id], plotSetup[experiment_id]&amp;"_"&amp;plotSetup[crop_season_id]=A1228))))</f>
        <v>#VALUE!</v>
      </c>
    </row>
    <row r="1229" spans="2:2" x14ac:dyDescent="0.25">
      <c r="B1229" t="e" cm="1" vm="1">
        <f t="array" ref="B1229">TRANSPOSE(_xlfn._xlws.SORT(_xlfn.UNIQUE(_xlfn._xlws.FILTER(plotSetup[plot_id], plotSetup[experiment_id]&amp;"_"&amp;plotSetup[crop_season_id]=A1229))))</f>
        <v>#VALUE!</v>
      </c>
    </row>
    <row r="1230" spans="2:2" x14ac:dyDescent="0.25">
      <c r="B1230" t="e" cm="1" vm="1">
        <f t="array" ref="B1230">TRANSPOSE(_xlfn._xlws.SORT(_xlfn.UNIQUE(_xlfn._xlws.FILTER(plotSetup[plot_id], plotSetup[experiment_id]&amp;"_"&amp;plotSetup[crop_season_id]=A1230))))</f>
        <v>#VALUE!</v>
      </c>
    </row>
    <row r="1231" spans="2:2" x14ac:dyDescent="0.25">
      <c r="B1231" t="e" cm="1" vm="1">
        <f t="array" ref="B1231">TRANSPOSE(_xlfn._xlws.SORT(_xlfn.UNIQUE(_xlfn._xlws.FILTER(plotSetup[plot_id], plotSetup[experiment_id]&amp;"_"&amp;plotSetup[crop_season_id]=A1231))))</f>
        <v>#VALUE!</v>
      </c>
    </row>
    <row r="1232" spans="2:2" x14ac:dyDescent="0.25">
      <c r="B1232" t="e" cm="1" vm="1">
        <f t="array" ref="B1232">TRANSPOSE(_xlfn._xlws.SORT(_xlfn.UNIQUE(_xlfn._xlws.FILTER(plotSetup[plot_id], plotSetup[experiment_id]&amp;"_"&amp;plotSetup[crop_season_id]=A1232))))</f>
        <v>#VALUE!</v>
      </c>
    </row>
    <row r="1233" spans="2:2" x14ac:dyDescent="0.25">
      <c r="B1233" t="e" cm="1" vm="1">
        <f t="array" ref="B1233">TRANSPOSE(_xlfn._xlws.SORT(_xlfn.UNIQUE(_xlfn._xlws.FILTER(plotSetup[plot_id], plotSetup[experiment_id]&amp;"_"&amp;plotSetup[crop_season_id]=A1233))))</f>
        <v>#VALUE!</v>
      </c>
    </row>
    <row r="1234" spans="2:2" x14ac:dyDescent="0.25">
      <c r="B1234" t="e" cm="1" vm="1">
        <f t="array" ref="B1234">TRANSPOSE(_xlfn._xlws.SORT(_xlfn.UNIQUE(_xlfn._xlws.FILTER(plotSetup[plot_id], plotSetup[experiment_id]&amp;"_"&amp;plotSetup[crop_season_id]=A1234))))</f>
        <v>#VALUE!</v>
      </c>
    </row>
    <row r="1235" spans="2:2" x14ac:dyDescent="0.25">
      <c r="B1235" t="e" cm="1" vm="1">
        <f t="array" ref="B1235">TRANSPOSE(_xlfn._xlws.SORT(_xlfn.UNIQUE(_xlfn._xlws.FILTER(plotSetup[plot_id], plotSetup[experiment_id]&amp;"_"&amp;plotSetup[crop_season_id]=A1235))))</f>
        <v>#VALUE!</v>
      </c>
    </row>
    <row r="1236" spans="2:2" x14ac:dyDescent="0.25">
      <c r="B1236" t="e" cm="1" vm="1">
        <f t="array" ref="B1236">TRANSPOSE(_xlfn._xlws.SORT(_xlfn.UNIQUE(_xlfn._xlws.FILTER(plotSetup[plot_id], plotSetup[experiment_id]&amp;"_"&amp;plotSetup[crop_season_id]=A1236))))</f>
        <v>#VALUE!</v>
      </c>
    </row>
    <row r="1237" spans="2:2" x14ac:dyDescent="0.25">
      <c r="B1237" t="e" cm="1" vm="1">
        <f t="array" ref="B1237">TRANSPOSE(_xlfn._xlws.SORT(_xlfn.UNIQUE(_xlfn._xlws.FILTER(plotSetup[plot_id], plotSetup[experiment_id]&amp;"_"&amp;plotSetup[crop_season_id]=A1237))))</f>
        <v>#VALUE!</v>
      </c>
    </row>
    <row r="1238" spans="2:2" x14ac:dyDescent="0.25">
      <c r="B1238" t="e" cm="1" vm="1">
        <f t="array" ref="B1238">TRANSPOSE(_xlfn._xlws.SORT(_xlfn.UNIQUE(_xlfn._xlws.FILTER(plotSetup[plot_id], plotSetup[experiment_id]&amp;"_"&amp;plotSetup[crop_season_id]=A1238))))</f>
        <v>#VALUE!</v>
      </c>
    </row>
    <row r="1239" spans="2:2" x14ac:dyDescent="0.25">
      <c r="B1239" t="e" cm="1" vm="1">
        <f t="array" ref="B1239">TRANSPOSE(_xlfn._xlws.SORT(_xlfn.UNIQUE(_xlfn._xlws.FILTER(plotSetup[plot_id], plotSetup[experiment_id]&amp;"_"&amp;plotSetup[crop_season_id]=A1239))))</f>
        <v>#VALUE!</v>
      </c>
    </row>
    <row r="1240" spans="2:2" x14ac:dyDescent="0.25">
      <c r="B1240" t="e" cm="1" vm="1">
        <f t="array" ref="B1240">TRANSPOSE(_xlfn._xlws.SORT(_xlfn.UNIQUE(_xlfn._xlws.FILTER(plotSetup[plot_id], plotSetup[experiment_id]&amp;"_"&amp;plotSetup[crop_season_id]=A1240))))</f>
        <v>#VALUE!</v>
      </c>
    </row>
    <row r="1241" spans="2:2" x14ac:dyDescent="0.25">
      <c r="B1241" t="e" cm="1" vm="1">
        <f t="array" ref="B1241">TRANSPOSE(_xlfn._xlws.SORT(_xlfn.UNIQUE(_xlfn._xlws.FILTER(plotSetup[plot_id], plotSetup[experiment_id]&amp;"_"&amp;plotSetup[crop_season_id]=A1241))))</f>
        <v>#VALUE!</v>
      </c>
    </row>
    <row r="1242" spans="2:2" x14ac:dyDescent="0.25">
      <c r="B1242" t="e" cm="1" vm="1">
        <f t="array" ref="B1242">TRANSPOSE(_xlfn._xlws.SORT(_xlfn.UNIQUE(_xlfn._xlws.FILTER(plotSetup[plot_id], plotSetup[experiment_id]&amp;"_"&amp;plotSetup[crop_season_id]=A1242))))</f>
        <v>#VALUE!</v>
      </c>
    </row>
    <row r="1243" spans="2:2" x14ac:dyDescent="0.25">
      <c r="B1243" t="e" cm="1" vm="1">
        <f t="array" ref="B1243">TRANSPOSE(_xlfn._xlws.SORT(_xlfn.UNIQUE(_xlfn._xlws.FILTER(plotSetup[plot_id], plotSetup[experiment_id]&amp;"_"&amp;plotSetup[crop_season_id]=A1243))))</f>
        <v>#VALUE!</v>
      </c>
    </row>
    <row r="1244" spans="2:2" x14ac:dyDescent="0.25">
      <c r="B1244" t="e" cm="1" vm="1">
        <f t="array" ref="B1244">TRANSPOSE(_xlfn._xlws.SORT(_xlfn.UNIQUE(_xlfn._xlws.FILTER(plotSetup[plot_id], plotSetup[experiment_id]&amp;"_"&amp;plotSetup[crop_season_id]=A1244))))</f>
        <v>#VALUE!</v>
      </c>
    </row>
    <row r="1245" spans="2:2" x14ac:dyDescent="0.25">
      <c r="B1245" t="e" cm="1" vm="1">
        <f t="array" ref="B1245">TRANSPOSE(_xlfn._xlws.SORT(_xlfn.UNIQUE(_xlfn._xlws.FILTER(plotSetup[plot_id], plotSetup[experiment_id]&amp;"_"&amp;plotSetup[crop_season_id]=A1245))))</f>
        <v>#VALUE!</v>
      </c>
    </row>
    <row r="1246" spans="2:2" x14ac:dyDescent="0.25">
      <c r="B1246" t="e" cm="1" vm="1">
        <f t="array" ref="B1246">TRANSPOSE(_xlfn._xlws.SORT(_xlfn.UNIQUE(_xlfn._xlws.FILTER(plotSetup[plot_id], plotSetup[experiment_id]&amp;"_"&amp;plotSetup[crop_season_id]=A1246))))</f>
        <v>#VALUE!</v>
      </c>
    </row>
    <row r="1247" spans="2:2" x14ac:dyDescent="0.25">
      <c r="B1247" t="e" cm="1" vm="1">
        <f t="array" ref="B1247">TRANSPOSE(_xlfn._xlws.SORT(_xlfn.UNIQUE(_xlfn._xlws.FILTER(plotSetup[plot_id], plotSetup[experiment_id]&amp;"_"&amp;plotSetup[crop_season_id]=A1247))))</f>
        <v>#VALUE!</v>
      </c>
    </row>
    <row r="1248" spans="2:2" x14ac:dyDescent="0.25">
      <c r="B1248" t="e" cm="1" vm="1">
        <f t="array" ref="B1248">TRANSPOSE(_xlfn._xlws.SORT(_xlfn.UNIQUE(_xlfn._xlws.FILTER(plotSetup[plot_id], plotSetup[experiment_id]&amp;"_"&amp;plotSetup[crop_season_id]=A1248))))</f>
        <v>#VALUE!</v>
      </c>
    </row>
    <row r="1249" spans="2:2" x14ac:dyDescent="0.25">
      <c r="B1249" t="e" cm="1" vm="1">
        <f t="array" ref="B1249">TRANSPOSE(_xlfn._xlws.SORT(_xlfn.UNIQUE(_xlfn._xlws.FILTER(plotSetup[plot_id], plotSetup[experiment_id]&amp;"_"&amp;plotSetup[crop_season_id]=A1249))))</f>
        <v>#VALUE!</v>
      </c>
    </row>
    <row r="1250" spans="2:2" x14ac:dyDescent="0.25">
      <c r="B1250" t="e" cm="1" vm="1">
        <f t="array" ref="B1250">TRANSPOSE(_xlfn._xlws.SORT(_xlfn.UNIQUE(_xlfn._xlws.FILTER(plotSetup[plot_id], plotSetup[experiment_id]&amp;"_"&amp;plotSetup[crop_season_id]=A1250))))</f>
        <v>#VALUE!</v>
      </c>
    </row>
    <row r="1251" spans="2:2" x14ac:dyDescent="0.25">
      <c r="B1251" t="e" cm="1" vm="1">
        <f t="array" ref="B1251">TRANSPOSE(_xlfn._xlws.SORT(_xlfn.UNIQUE(_xlfn._xlws.FILTER(plotSetup[plot_id], plotSetup[experiment_id]&amp;"_"&amp;plotSetup[crop_season_id]=A1251))))</f>
        <v>#VALUE!</v>
      </c>
    </row>
    <row r="1252" spans="2:2" x14ac:dyDescent="0.25">
      <c r="B1252" t="e" cm="1" vm="1">
        <f t="array" ref="B1252">TRANSPOSE(_xlfn._xlws.SORT(_xlfn.UNIQUE(_xlfn._xlws.FILTER(plotSetup[plot_id], plotSetup[experiment_id]&amp;"_"&amp;plotSetup[crop_season_id]=A1252))))</f>
        <v>#VALUE!</v>
      </c>
    </row>
    <row r="1253" spans="2:2" x14ac:dyDescent="0.25">
      <c r="B1253" t="e" cm="1" vm="1">
        <f t="array" ref="B1253">TRANSPOSE(_xlfn._xlws.SORT(_xlfn.UNIQUE(_xlfn._xlws.FILTER(plotSetup[plot_id], plotSetup[experiment_id]&amp;"_"&amp;plotSetup[crop_season_id]=A1253))))</f>
        <v>#VALUE!</v>
      </c>
    </row>
    <row r="1254" spans="2:2" x14ac:dyDescent="0.25">
      <c r="B1254" t="e" cm="1" vm="1">
        <f t="array" ref="B1254">TRANSPOSE(_xlfn._xlws.SORT(_xlfn.UNIQUE(_xlfn._xlws.FILTER(plotSetup[plot_id], plotSetup[experiment_id]&amp;"_"&amp;plotSetup[crop_season_id]=A1254))))</f>
        <v>#VALUE!</v>
      </c>
    </row>
    <row r="1255" spans="2:2" x14ac:dyDescent="0.25">
      <c r="B1255" t="e" cm="1" vm="1">
        <f t="array" ref="B1255">TRANSPOSE(_xlfn._xlws.SORT(_xlfn.UNIQUE(_xlfn._xlws.FILTER(plotSetup[plot_id], plotSetup[experiment_id]&amp;"_"&amp;plotSetup[crop_season_id]=A1255))))</f>
        <v>#VALUE!</v>
      </c>
    </row>
    <row r="1256" spans="2:2" x14ac:dyDescent="0.25">
      <c r="B1256" t="e" cm="1" vm="1">
        <f t="array" ref="B1256">TRANSPOSE(_xlfn._xlws.SORT(_xlfn.UNIQUE(_xlfn._xlws.FILTER(plotSetup[plot_id], plotSetup[experiment_id]&amp;"_"&amp;plotSetup[crop_season_id]=A1256))))</f>
        <v>#VALUE!</v>
      </c>
    </row>
    <row r="1257" spans="2:2" x14ac:dyDescent="0.25">
      <c r="B1257" t="e" cm="1" vm="1">
        <f t="array" ref="B1257">TRANSPOSE(_xlfn._xlws.SORT(_xlfn.UNIQUE(_xlfn._xlws.FILTER(plotSetup[plot_id], plotSetup[experiment_id]&amp;"_"&amp;plotSetup[crop_season_id]=A1257))))</f>
        <v>#VALUE!</v>
      </c>
    </row>
    <row r="1258" spans="2:2" x14ac:dyDescent="0.25">
      <c r="B1258" t="e" cm="1" vm="1">
        <f t="array" ref="B1258">TRANSPOSE(_xlfn._xlws.SORT(_xlfn.UNIQUE(_xlfn._xlws.FILTER(plotSetup[plot_id], plotSetup[experiment_id]&amp;"_"&amp;plotSetup[crop_season_id]=A1258))))</f>
        <v>#VALUE!</v>
      </c>
    </row>
    <row r="1259" spans="2:2" x14ac:dyDescent="0.25">
      <c r="B1259" t="e" cm="1" vm="1">
        <f t="array" ref="B1259">TRANSPOSE(_xlfn._xlws.SORT(_xlfn.UNIQUE(_xlfn._xlws.FILTER(plotSetup[plot_id], plotSetup[experiment_id]&amp;"_"&amp;plotSetup[crop_season_id]=A1259))))</f>
        <v>#VALUE!</v>
      </c>
    </row>
    <row r="1260" spans="2:2" x14ac:dyDescent="0.25">
      <c r="B1260" t="e" cm="1" vm="1">
        <f t="array" ref="B1260">TRANSPOSE(_xlfn._xlws.SORT(_xlfn.UNIQUE(_xlfn._xlws.FILTER(plotSetup[plot_id], plotSetup[experiment_id]&amp;"_"&amp;plotSetup[crop_season_id]=A1260))))</f>
        <v>#VALUE!</v>
      </c>
    </row>
    <row r="1261" spans="2:2" x14ac:dyDescent="0.25">
      <c r="B1261" t="e" cm="1" vm="1">
        <f t="array" ref="B1261">TRANSPOSE(_xlfn._xlws.SORT(_xlfn.UNIQUE(_xlfn._xlws.FILTER(plotSetup[plot_id], plotSetup[experiment_id]&amp;"_"&amp;plotSetup[crop_season_id]=A1261))))</f>
        <v>#VALUE!</v>
      </c>
    </row>
    <row r="1262" spans="2:2" x14ac:dyDescent="0.25">
      <c r="B1262" t="e" cm="1" vm="1">
        <f t="array" ref="B1262">TRANSPOSE(_xlfn._xlws.SORT(_xlfn.UNIQUE(_xlfn._xlws.FILTER(plotSetup[plot_id], plotSetup[experiment_id]&amp;"_"&amp;plotSetup[crop_season_id]=A1262))))</f>
        <v>#VALUE!</v>
      </c>
    </row>
    <row r="1263" spans="2:2" x14ac:dyDescent="0.25">
      <c r="B1263" t="e" cm="1" vm="1">
        <f t="array" ref="B1263">TRANSPOSE(_xlfn._xlws.SORT(_xlfn.UNIQUE(_xlfn._xlws.FILTER(plotSetup[plot_id], plotSetup[experiment_id]&amp;"_"&amp;plotSetup[crop_season_id]=A1263))))</f>
        <v>#VALUE!</v>
      </c>
    </row>
    <row r="1264" spans="2:2" x14ac:dyDescent="0.25">
      <c r="B1264" t="e" cm="1" vm="1">
        <f t="array" ref="B1264">TRANSPOSE(_xlfn._xlws.SORT(_xlfn.UNIQUE(_xlfn._xlws.FILTER(plotSetup[plot_id], plotSetup[experiment_id]&amp;"_"&amp;plotSetup[crop_season_id]=A1264))))</f>
        <v>#VALUE!</v>
      </c>
    </row>
    <row r="1265" spans="2:2" x14ac:dyDescent="0.25">
      <c r="B1265" t="e" cm="1" vm="1">
        <f t="array" ref="B1265">TRANSPOSE(_xlfn._xlws.SORT(_xlfn.UNIQUE(_xlfn._xlws.FILTER(plotSetup[plot_id], plotSetup[experiment_id]&amp;"_"&amp;plotSetup[crop_season_id]=A1265))))</f>
        <v>#VALUE!</v>
      </c>
    </row>
    <row r="1266" spans="2:2" x14ac:dyDescent="0.25">
      <c r="B1266" t="e" cm="1" vm="1">
        <f t="array" ref="B1266">TRANSPOSE(_xlfn._xlws.SORT(_xlfn.UNIQUE(_xlfn._xlws.FILTER(plotSetup[plot_id], plotSetup[experiment_id]&amp;"_"&amp;plotSetup[crop_season_id]=A1266))))</f>
        <v>#VALUE!</v>
      </c>
    </row>
    <row r="1267" spans="2:2" x14ac:dyDescent="0.25">
      <c r="B1267" t="e" cm="1" vm="1">
        <f t="array" ref="B1267">TRANSPOSE(_xlfn._xlws.SORT(_xlfn.UNIQUE(_xlfn._xlws.FILTER(plotSetup[plot_id], plotSetup[experiment_id]&amp;"_"&amp;plotSetup[crop_season_id]=A1267))))</f>
        <v>#VALUE!</v>
      </c>
    </row>
    <row r="1268" spans="2:2" x14ac:dyDescent="0.25">
      <c r="B1268" t="e" cm="1" vm="1">
        <f t="array" ref="B1268">TRANSPOSE(_xlfn._xlws.SORT(_xlfn.UNIQUE(_xlfn._xlws.FILTER(plotSetup[plot_id], plotSetup[experiment_id]&amp;"_"&amp;plotSetup[crop_season_id]=A1268))))</f>
        <v>#VALUE!</v>
      </c>
    </row>
    <row r="1269" spans="2:2" x14ac:dyDescent="0.25">
      <c r="B1269" t="e" cm="1" vm="1">
        <f t="array" ref="B1269">TRANSPOSE(_xlfn._xlws.SORT(_xlfn.UNIQUE(_xlfn._xlws.FILTER(plotSetup[plot_id], plotSetup[experiment_id]&amp;"_"&amp;plotSetup[crop_season_id]=A1269))))</f>
        <v>#VALUE!</v>
      </c>
    </row>
    <row r="1270" spans="2:2" x14ac:dyDescent="0.25">
      <c r="B1270" t="e" cm="1" vm="1">
        <f t="array" ref="B1270">TRANSPOSE(_xlfn._xlws.SORT(_xlfn.UNIQUE(_xlfn._xlws.FILTER(plotSetup[plot_id], plotSetup[experiment_id]&amp;"_"&amp;plotSetup[crop_season_id]=A1270))))</f>
        <v>#VALUE!</v>
      </c>
    </row>
    <row r="1271" spans="2:2" x14ac:dyDescent="0.25">
      <c r="B1271" t="e" cm="1" vm="1">
        <f t="array" ref="B1271">TRANSPOSE(_xlfn._xlws.SORT(_xlfn.UNIQUE(_xlfn._xlws.FILTER(plotSetup[plot_id], plotSetup[experiment_id]&amp;"_"&amp;plotSetup[crop_season_id]=A1271))))</f>
        <v>#VALUE!</v>
      </c>
    </row>
    <row r="1272" spans="2:2" x14ac:dyDescent="0.25">
      <c r="B1272" t="e" cm="1" vm="1">
        <f t="array" ref="B1272">TRANSPOSE(_xlfn._xlws.SORT(_xlfn.UNIQUE(_xlfn._xlws.FILTER(plotSetup[plot_id], plotSetup[experiment_id]&amp;"_"&amp;plotSetup[crop_season_id]=A1272))))</f>
        <v>#VALUE!</v>
      </c>
    </row>
    <row r="1273" spans="2:2" x14ac:dyDescent="0.25">
      <c r="B1273" t="e" cm="1" vm="1">
        <f t="array" ref="B1273">TRANSPOSE(_xlfn._xlws.SORT(_xlfn.UNIQUE(_xlfn._xlws.FILTER(plotSetup[plot_id], plotSetup[experiment_id]&amp;"_"&amp;plotSetup[crop_season_id]=A1273))))</f>
        <v>#VALUE!</v>
      </c>
    </row>
    <row r="1274" spans="2:2" x14ac:dyDescent="0.25">
      <c r="B1274" t="e" cm="1" vm="1">
        <f t="array" ref="B1274">TRANSPOSE(_xlfn._xlws.SORT(_xlfn.UNIQUE(_xlfn._xlws.FILTER(plotSetup[plot_id], plotSetup[experiment_id]&amp;"_"&amp;plotSetup[crop_season_id]=A1274))))</f>
        <v>#VALUE!</v>
      </c>
    </row>
    <row r="1275" spans="2:2" x14ac:dyDescent="0.25">
      <c r="B1275" t="e" cm="1" vm="1">
        <f t="array" ref="B1275">TRANSPOSE(_xlfn._xlws.SORT(_xlfn.UNIQUE(_xlfn._xlws.FILTER(plotSetup[plot_id], plotSetup[experiment_id]&amp;"_"&amp;plotSetup[crop_season_id]=A1275))))</f>
        <v>#VALUE!</v>
      </c>
    </row>
    <row r="1276" spans="2:2" x14ac:dyDescent="0.25">
      <c r="B1276" t="e" cm="1" vm="1">
        <f t="array" ref="B1276">TRANSPOSE(_xlfn._xlws.SORT(_xlfn.UNIQUE(_xlfn._xlws.FILTER(plotSetup[plot_id], plotSetup[experiment_id]&amp;"_"&amp;plotSetup[crop_season_id]=A1276))))</f>
        <v>#VALUE!</v>
      </c>
    </row>
    <row r="1277" spans="2:2" x14ac:dyDescent="0.25">
      <c r="B1277" t="e" cm="1" vm="1">
        <f t="array" ref="B1277">TRANSPOSE(_xlfn._xlws.SORT(_xlfn.UNIQUE(_xlfn._xlws.FILTER(plotSetup[plot_id], plotSetup[experiment_id]&amp;"_"&amp;plotSetup[crop_season_id]=A1277))))</f>
        <v>#VALUE!</v>
      </c>
    </row>
    <row r="1278" spans="2:2" x14ac:dyDescent="0.25">
      <c r="B1278" t="e" cm="1" vm="1">
        <f t="array" ref="B1278">TRANSPOSE(_xlfn._xlws.SORT(_xlfn.UNIQUE(_xlfn._xlws.FILTER(plotSetup[plot_id], plotSetup[experiment_id]&amp;"_"&amp;plotSetup[crop_season_id]=A1278))))</f>
        <v>#VALUE!</v>
      </c>
    </row>
    <row r="1279" spans="2:2" x14ac:dyDescent="0.25">
      <c r="B1279" t="e" cm="1" vm="1">
        <f t="array" ref="B1279">TRANSPOSE(_xlfn._xlws.SORT(_xlfn.UNIQUE(_xlfn._xlws.FILTER(plotSetup[plot_id], plotSetup[experiment_id]&amp;"_"&amp;plotSetup[crop_season_id]=A1279))))</f>
        <v>#VALUE!</v>
      </c>
    </row>
    <row r="1280" spans="2:2" x14ac:dyDescent="0.25">
      <c r="B1280" t="e" cm="1" vm="1">
        <f t="array" ref="B1280">TRANSPOSE(_xlfn._xlws.SORT(_xlfn.UNIQUE(_xlfn._xlws.FILTER(plotSetup[plot_id], plotSetup[experiment_id]&amp;"_"&amp;plotSetup[crop_season_id]=A1280))))</f>
        <v>#VALUE!</v>
      </c>
    </row>
    <row r="1281" spans="2:2" x14ac:dyDescent="0.25">
      <c r="B1281" t="e" cm="1" vm="1">
        <f t="array" ref="B1281">TRANSPOSE(_xlfn._xlws.SORT(_xlfn.UNIQUE(_xlfn._xlws.FILTER(plotSetup[plot_id], plotSetup[experiment_id]&amp;"_"&amp;plotSetup[crop_season_id]=A1281))))</f>
        <v>#VALUE!</v>
      </c>
    </row>
    <row r="1282" spans="2:2" x14ac:dyDescent="0.25">
      <c r="B1282" t="e" cm="1" vm="1">
        <f t="array" ref="B1282">TRANSPOSE(_xlfn._xlws.SORT(_xlfn.UNIQUE(_xlfn._xlws.FILTER(plotSetup[plot_id], plotSetup[experiment_id]&amp;"_"&amp;plotSetup[crop_season_id]=A1282))))</f>
        <v>#VALUE!</v>
      </c>
    </row>
    <row r="1283" spans="2:2" x14ac:dyDescent="0.25">
      <c r="B1283" t="e" cm="1" vm="1">
        <f t="array" ref="B1283">TRANSPOSE(_xlfn._xlws.SORT(_xlfn.UNIQUE(_xlfn._xlws.FILTER(plotSetup[plot_id], plotSetup[experiment_id]&amp;"_"&amp;plotSetup[crop_season_id]=A1283))))</f>
        <v>#VALUE!</v>
      </c>
    </row>
    <row r="1284" spans="2:2" x14ac:dyDescent="0.25">
      <c r="B1284" t="e" cm="1" vm="1">
        <f t="array" ref="B1284">TRANSPOSE(_xlfn._xlws.SORT(_xlfn.UNIQUE(_xlfn._xlws.FILTER(plotSetup[plot_id], plotSetup[experiment_id]&amp;"_"&amp;plotSetup[crop_season_id]=A1284))))</f>
        <v>#VALUE!</v>
      </c>
    </row>
    <row r="1285" spans="2:2" x14ac:dyDescent="0.25">
      <c r="B1285" t="e" cm="1" vm="1">
        <f t="array" ref="B1285">TRANSPOSE(_xlfn._xlws.SORT(_xlfn.UNIQUE(_xlfn._xlws.FILTER(plotSetup[plot_id], plotSetup[experiment_id]&amp;"_"&amp;plotSetup[crop_season_id]=A1285))))</f>
        <v>#VALUE!</v>
      </c>
    </row>
    <row r="1286" spans="2:2" x14ac:dyDescent="0.25">
      <c r="B1286" t="e" cm="1" vm="1">
        <f t="array" ref="B1286">TRANSPOSE(_xlfn._xlws.SORT(_xlfn.UNIQUE(_xlfn._xlws.FILTER(plotSetup[plot_id], plotSetup[experiment_id]&amp;"_"&amp;plotSetup[crop_season_id]=A1286))))</f>
        <v>#VALUE!</v>
      </c>
    </row>
    <row r="1287" spans="2:2" x14ac:dyDescent="0.25">
      <c r="B1287" t="e" cm="1" vm="1">
        <f t="array" ref="B1287">TRANSPOSE(_xlfn._xlws.SORT(_xlfn.UNIQUE(_xlfn._xlws.FILTER(plotSetup[plot_id], plotSetup[experiment_id]&amp;"_"&amp;plotSetup[crop_season_id]=A1287))))</f>
        <v>#VALUE!</v>
      </c>
    </row>
    <row r="1288" spans="2:2" x14ac:dyDescent="0.25">
      <c r="B1288" t="e" cm="1" vm="1">
        <f t="array" ref="B1288">TRANSPOSE(_xlfn._xlws.SORT(_xlfn.UNIQUE(_xlfn._xlws.FILTER(plotSetup[plot_id], plotSetup[experiment_id]&amp;"_"&amp;plotSetup[crop_season_id]=A1288))))</f>
        <v>#VALUE!</v>
      </c>
    </row>
    <row r="1289" spans="2:2" x14ac:dyDescent="0.25">
      <c r="B1289" t="e" cm="1" vm="1">
        <f t="array" ref="B1289">TRANSPOSE(_xlfn._xlws.SORT(_xlfn.UNIQUE(_xlfn._xlws.FILTER(plotSetup[plot_id], plotSetup[experiment_id]&amp;"_"&amp;plotSetup[crop_season_id]=A1289))))</f>
        <v>#VALUE!</v>
      </c>
    </row>
    <row r="1290" spans="2:2" x14ac:dyDescent="0.25">
      <c r="B1290" t="e" cm="1" vm="1">
        <f t="array" ref="B1290">TRANSPOSE(_xlfn._xlws.SORT(_xlfn.UNIQUE(_xlfn._xlws.FILTER(plotSetup[plot_id], plotSetup[experiment_id]&amp;"_"&amp;plotSetup[crop_season_id]=A1290))))</f>
        <v>#VALUE!</v>
      </c>
    </row>
    <row r="1291" spans="2:2" x14ac:dyDescent="0.25">
      <c r="B1291" t="e" cm="1" vm="1">
        <f t="array" ref="B1291">TRANSPOSE(_xlfn._xlws.SORT(_xlfn.UNIQUE(_xlfn._xlws.FILTER(plotSetup[plot_id], plotSetup[experiment_id]&amp;"_"&amp;plotSetup[crop_season_id]=A1291))))</f>
        <v>#VALUE!</v>
      </c>
    </row>
    <row r="1292" spans="2:2" x14ac:dyDescent="0.25">
      <c r="B1292" t="e" cm="1" vm="1">
        <f t="array" ref="B1292">TRANSPOSE(_xlfn._xlws.SORT(_xlfn.UNIQUE(_xlfn._xlws.FILTER(plotSetup[plot_id], plotSetup[experiment_id]&amp;"_"&amp;plotSetup[crop_season_id]=A1292))))</f>
        <v>#VALUE!</v>
      </c>
    </row>
    <row r="1293" spans="2:2" x14ac:dyDescent="0.25">
      <c r="B1293" t="e" cm="1" vm="1">
        <f t="array" ref="B1293">TRANSPOSE(_xlfn._xlws.SORT(_xlfn.UNIQUE(_xlfn._xlws.FILTER(plotSetup[plot_id], plotSetup[experiment_id]&amp;"_"&amp;plotSetup[crop_season_id]=A1293))))</f>
        <v>#VALUE!</v>
      </c>
    </row>
    <row r="1294" spans="2:2" x14ac:dyDescent="0.25">
      <c r="B1294" t="e" cm="1" vm="1">
        <f t="array" ref="B1294">TRANSPOSE(_xlfn._xlws.SORT(_xlfn.UNIQUE(_xlfn._xlws.FILTER(plotSetup[plot_id], plotSetup[experiment_id]&amp;"_"&amp;plotSetup[crop_season_id]=A1294))))</f>
        <v>#VALUE!</v>
      </c>
    </row>
    <row r="1295" spans="2:2" x14ac:dyDescent="0.25">
      <c r="B1295" t="e" cm="1" vm="1">
        <f t="array" ref="B1295">TRANSPOSE(_xlfn._xlws.SORT(_xlfn.UNIQUE(_xlfn._xlws.FILTER(plotSetup[plot_id], plotSetup[experiment_id]&amp;"_"&amp;plotSetup[crop_season_id]=A1295))))</f>
        <v>#VALUE!</v>
      </c>
    </row>
    <row r="1296" spans="2:2" x14ac:dyDescent="0.25">
      <c r="B1296" t="e" cm="1" vm="1">
        <f t="array" ref="B1296">TRANSPOSE(_xlfn._xlws.SORT(_xlfn.UNIQUE(_xlfn._xlws.FILTER(plotSetup[plot_id], plotSetup[experiment_id]&amp;"_"&amp;plotSetup[crop_season_id]=A1296))))</f>
        <v>#VALUE!</v>
      </c>
    </row>
    <row r="1297" spans="2:2" x14ac:dyDescent="0.25">
      <c r="B1297" t="e" cm="1" vm="1">
        <f t="array" ref="B1297">TRANSPOSE(_xlfn._xlws.SORT(_xlfn.UNIQUE(_xlfn._xlws.FILTER(plotSetup[plot_id], plotSetup[experiment_id]&amp;"_"&amp;plotSetup[crop_season_id]=A1297))))</f>
        <v>#VALUE!</v>
      </c>
    </row>
    <row r="1298" spans="2:2" x14ac:dyDescent="0.25">
      <c r="B1298" t="e" cm="1" vm="1">
        <f t="array" ref="B1298">TRANSPOSE(_xlfn._xlws.SORT(_xlfn.UNIQUE(_xlfn._xlws.FILTER(plotSetup[plot_id], plotSetup[experiment_id]&amp;"_"&amp;plotSetup[crop_season_id]=A1298))))</f>
        <v>#VALUE!</v>
      </c>
    </row>
    <row r="1299" spans="2:2" x14ac:dyDescent="0.25">
      <c r="B1299" t="e" cm="1" vm="1">
        <f t="array" ref="B1299">TRANSPOSE(_xlfn._xlws.SORT(_xlfn.UNIQUE(_xlfn._xlws.FILTER(plotSetup[plot_id], plotSetup[experiment_id]&amp;"_"&amp;plotSetup[crop_season_id]=A1299))))</f>
        <v>#VALUE!</v>
      </c>
    </row>
    <row r="1300" spans="2:2" x14ac:dyDescent="0.25">
      <c r="B1300" t="e" cm="1" vm="1">
        <f t="array" ref="B1300">TRANSPOSE(_xlfn._xlws.SORT(_xlfn.UNIQUE(_xlfn._xlws.FILTER(plotSetup[plot_id], plotSetup[experiment_id]&amp;"_"&amp;plotSetup[crop_season_id]=A1300))))</f>
        <v>#VALUE!</v>
      </c>
    </row>
    <row r="1301" spans="2:2" x14ac:dyDescent="0.25">
      <c r="B1301" t="e" cm="1" vm="1">
        <f t="array" ref="B1301">TRANSPOSE(_xlfn._xlws.SORT(_xlfn.UNIQUE(_xlfn._xlws.FILTER(plotSetup[plot_id], plotSetup[experiment_id]&amp;"_"&amp;plotSetup[crop_season_id]=A1301))))</f>
        <v>#VALUE!</v>
      </c>
    </row>
    <row r="1302" spans="2:2" x14ac:dyDescent="0.25">
      <c r="B1302" t="e" cm="1" vm="1">
        <f t="array" ref="B1302">TRANSPOSE(_xlfn._xlws.SORT(_xlfn.UNIQUE(_xlfn._xlws.FILTER(plotSetup[plot_id], plotSetup[experiment_id]&amp;"_"&amp;plotSetup[crop_season_id]=A1302))))</f>
        <v>#VALUE!</v>
      </c>
    </row>
    <row r="1303" spans="2:2" x14ac:dyDescent="0.25">
      <c r="B1303" t="e" cm="1" vm="1">
        <f t="array" ref="B1303">TRANSPOSE(_xlfn._xlws.SORT(_xlfn.UNIQUE(_xlfn._xlws.FILTER(plotSetup[plot_id], plotSetup[experiment_id]&amp;"_"&amp;plotSetup[crop_season_id]=A1303))))</f>
        <v>#VALUE!</v>
      </c>
    </row>
    <row r="1304" spans="2:2" x14ac:dyDescent="0.25">
      <c r="B1304" t="e" cm="1" vm="1">
        <f t="array" ref="B1304">TRANSPOSE(_xlfn._xlws.SORT(_xlfn.UNIQUE(_xlfn._xlws.FILTER(plotSetup[plot_id], plotSetup[experiment_id]&amp;"_"&amp;plotSetup[crop_season_id]=A1304))))</f>
        <v>#VALUE!</v>
      </c>
    </row>
    <row r="1305" spans="2:2" x14ac:dyDescent="0.25">
      <c r="B1305" t="e" cm="1" vm="1">
        <f t="array" ref="B1305">TRANSPOSE(_xlfn._xlws.SORT(_xlfn.UNIQUE(_xlfn._xlws.FILTER(plotSetup[plot_id], plotSetup[experiment_id]&amp;"_"&amp;plotSetup[crop_season_id]=A1305))))</f>
        <v>#VALUE!</v>
      </c>
    </row>
    <row r="1306" spans="2:2" x14ac:dyDescent="0.25">
      <c r="B1306" t="e" cm="1" vm="1">
        <f t="array" ref="B1306">TRANSPOSE(_xlfn._xlws.SORT(_xlfn.UNIQUE(_xlfn._xlws.FILTER(plotSetup[plot_id], plotSetup[experiment_id]&amp;"_"&amp;plotSetup[crop_season_id]=A1306))))</f>
        <v>#VALUE!</v>
      </c>
    </row>
    <row r="1307" spans="2:2" x14ac:dyDescent="0.25">
      <c r="B1307" t="e" cm="1" vm="1">
        <f t="array" ref="B1307">TRANSPOSE(_xlfn._xlws.SORT(_xlfn.UNIQUE(_xlfn._xlws.FILTER(plotSetup[plot_id], plotSetup[experiment_id]&amp;"_"&amp;plotSetup[crop_season_id]=A1307))))</f>
        <v>#VALUE!</v>
      </c>
    </row>
    <row r="1308" spans="2:2" x14ac:dyDescent="0.25">
      <c r="B1308" t="e" cm="1" vm="1">
        <f t="array" ref="B1308">TRANSPOSE(_xlfn._xlws.SORT(_xlfn.UNIQUE(_xlfn._xlws.FILTER(plotSetup[plot_id], plotSetup[experiment_id]&amp;"_"&amp;plotSetup[crop_season_id]=A1308))))</f>
        <v>#VALUE!</v>
      </c>
    </row>
    <row r="1309" spans="2:2" x14ac:dyDescent="0.25">
      <c r="B1309" t="e" cm="1" vm="1">
        <f t="array" ref="B1309">TRANSPOSE(_xlfn._xlws.SORT(_xlfn.UNIQUE(_xlfn._xlws.FILTER(plotSetup[plot_id], plotSetup[experiment_id]&amp;"_"&amp;plotSetup[crop_season_id]=A1309))))</f>
        <v>#VALUE!</v>
      </c>
    </row>
    <row r="1310" spans="2:2" x14ac:dyDescent="0.25">
      <c r="B1310" t="e" cm="1" vm="1">
        <f t="array" ref="B1310">TRANSPOSE(_xlfn._xlws.SORT(_xlfn.UNIQUE(_xlfn._xlws.FILTER(plotSetup[plot_id], plotSetup[experiment_id]&amp;"_"&amp;plotSetup[crop_season_id]=A1310))))</f>
        <v>#VALUE!</v>
      </c>
    </row>
    <row r="1311" spans="2:2" x14ac:dyDescent="0.25">
      <c r="B1311" t="e" cm="1" vm="1">
        <f t="array" ref="B1311">TRANSPOSE(_xlfn._xlws.SORT(_xlfn.UNIQUE(_xlfn._xlws.FILTER(plotSetup[plot_id], plotSetup[experiment_id]&amp;"_"&amp;plotSetup[crop_season_id]=A1311))))</f>
        <v>#VALUE!</v>
      </c>
    </row>
    <row r="1312" spans="2:2" x14ac:dyDescent="0.25">
      <c r="B1312" t="e" cm="1" vm="1">
        <f t="array" ref="B1312">TRANSPOSE(_xlfn._xlws.SORT(_xlfn.UNIQUE(_xlfn._xlws.FILTER(plotSetup[plot_id], plotSetup[experiment_id]&amp;"_"&amp;plotSetup[crop_season_id]=A1312))))</f>
        <v>#VALUE!</v>
      </c>
    </row>
    <row r="1313" spans="2:2" x14ac:dyDescent="0.25">
      <c r="B1313" t="e" cm="1" vm="1">
        <f t="array" ref="B1313">TRANSPOSE(_xlfn._xlws.SORT(_xlfn.UNIQUE(_xlfn._xlws.FILTER(plotSetup[plot_id], plotSetup[experiment_id]&amp;"_"&amp;plotSetup[crop_season_id]=A1313))))</f>
        <v>#VALUE!</v>
      </c>
    </row>
    <row r="1314" spans="2:2" x14ac:dyDescent="0.25">
      <c r="B1314" t="e" cm="1" vm="1">
        <f t="array" ref="B1314">TRANSPOSE(_xlfn._xlws.SORT(_xlfn.UNIQUE(_xlfn._xlws.FILTER(plotSetup[plot_id], plotSetup[experiment_id]&amp;"_"&amp;plotSetup[crop_season_id]=A1314))))</f>
        <v>#VALUE!</v>
      </c>
    </row>
    <row r="1315" spans="2:2" x14ac:dyDescent="0.25">
      <c r="B1315" t="e" cm="1" vm="1">
        <f t="array" ref="B1315">TRANSPOSE(_xlfn._xlws.SORT(_xlfn.UNIQUE(_xlfn._xlws.FILTER(plotSetup[plot_id], plotSetup[experiment_id]&amp;"_"&amp;plotSetup[crop_season_id]=A1315))))</f>
        <v>#VALUE!</v>
      </c>
    </row>
    <row r="1316" spans="2:2" x14ac:dyDescent="0.25">
      <c r="B1316" t="e" cm="1" vm="1">
        <f t="array" ref="B1316">TRANSPOSE(_xlfn._xlws.SORT(_xlfn.UNIQUE(_xlfn._xlws.FILTER(plotSetup[plot_id], plotSetup[experiment_id]&amp;"_"&amp;plotSetup[crop_season_id]=A1316))))</f>
        <v>#VALUE!</v>
      </c>
    </row>
    <row r="1317" spans="2:2" x14ac:dyDescent="0.25">
      <c r="B1317" t="e" cm="1" vm="1">
        <f t="array" ref="B1317">TRANSPOSE(_xlfn._xlws.SORT(_xlfn.UNIQUE(_xlfn._xlws.FILTER(plotSetup[plot_id], plotSetup[experiment_id]&amp;"_"&amp;plotSetup[crop_season_id]=A1317))))</f>
        <v>#VALUE!</v>
      </c>
    </row>
    <row r="1318" spans="2:2" x14ac:dyDescent="0.25">
      <c r="B1318" t="e" cm="1" vm="1">
        <f t="array" ref="B1318">TRANSPOSE(_xlfn._xlws.SORT(_xlfn.UNIQUE(_xlfn._xlws.FILTER(plotSetup[plot_id], plotSetup[experiment_id]&amp;"_"&amp;plotSetup[crop_season_id]=A1318))))</f>
        <v>#VALUE!</v>
      </c>
    </row>
    <row r="1319" spans="2:2" x14ac:dyDescent="0.25">
      <c r="B1319" t="e" cm="1" vm="1">
        <f t="array" ref="B1319">TRANSPOSE(_xlfn._xlws.SORT(_xlfn.UNIQUE(_xlfn._xlws.FILTER(plotSetup[plot_id], plotSetup[experiment_id]&amp;"_"&amp;plotSetup[crop_season_id]=A1319))))</f>
        <v>#VALUE!</v>
      </c>
    </row>
    <row r="1320" spans="2:2" x14ac:dyDescent="0.25">
      <c r="B1320" t="e" cm="1" vm="1">
        <f t="array" ref="B1320">TRANSPOSE(_xlfn._xlws.SORT(_xlfn.UNIQUE(_xlfn._xlws.FILTER(plotSetup[plot_id], plotSetup[experiment_id]&amp;"_"&amp;plotSetup[crop_season_id]=A1320))))</f>
        <v>#VALUE!</v>
      </c>
    </row>
    <row r="1321" spans="2:2" x14ac:dyDescent="0.25">
      <c r="B1321" t="e" cm="1" vm="1">
        <f t="array" ref="B1321">TRANSPOSE(_xlfn._xlws.SORT(_xlfn.UNIQUE(_xlfn._xlws.FILTER(plotSetup[plot_id], plotSetup[experiment_id]&amp;"_"&amp;plotSetup[crop_season_id]=A1321))))</f>
        <v>#VALUE!</v>
      </c>
    </row>
    <row r="1322" spans="2:2" x14ac:dyDescent="0.25">
      <c r="B1322" t="e" cm="1" vm="1">
        <f t="array" ref="B1322">TRANSPOSE(_xlfn._xlws.SORT(_xlfn.UNIQUE(_xlfn._xlws.FILTER(plotSetup[plot_id], plotSetup[experiment_id]&amp;"_"&amp;plotSetup[crop_season_id]=A1322))))</f>
        <v>#VALUE!</v>
      </c>
    </row>
    <row r="1323" spans="2:2" x14ac:dyDescent="0.25">
      <c r="B1323" t="e" cm="1" vm="1">
        <f t="array" ref="B1323">TRANSPOSE(_xlfn._xlws.SORT(_xlfn.UNIQUE(_xlfn._xlws.FILTER(plotSetup[plot_id], plotSetup[experiment_id]&amp;"_"&amp;plotSetup[crop_season_id]=A1323))))</f>
        <v>#VALUE!</v>
      </c>
    </row>
    <row r="1324" spans="2:2" x14ac:dyDescent="0.25">
      <c r="B1324" t="e" cm="1" vm="1">
        <f t="array" ref="B1324">TRANSPOSE(_xlfn._xlws.SORT(_xlfn.UNIQUE(_xlfn._xlws.FILTER(plotSetup[plot_id], plotSetup[experiment_id]&amp;"_"&amp;plotSetup[crop_season_id]=A1324))))</f>
        <v>#VALUE!</v>
      </c>
    </row>
    <row r="1325" spans="2:2" x14ac:dyDescent="0.25">
      <c r="B1325" t="e" cm="1" vm="1">
        <f t="array" ref="B1325">TRANSPOSE(_xlfn._xlws.SORT(_xlfn.UNIQUE(_xlfn._xlws.FILTER(plotSetup[plot_id], plotSetup[experiment_id]&amp;"_"&amp;plotSetup[crop_season_id]=A1325))))</f>
        <v>#VALUE!</v>
      </c>
    </row>
    <row r="1326" spans="2:2" x14ac:dyDescent="0.25">
      <c r="B1326" t="e" cm="1" vm="1">
        <f t="array" ref="B1326">TRANSPOSE(_xlfn._xlws.SORT(_xlfn.UNIQUE(_xlfn._xlws.FILTER(plotSetup[plot_id], plotSetup[experiment_id]&amp;"_"&amp;plotSetup[crop_season_id]=A1326))))</f>
        <v>#VALUE!</v>
      </c>
    </row>
    <row r="1327" spans="2:2" x14ac:dyDescent="0.25">
      <c r="B1327" t="e" cm="1" vm="1">
        <f t="array" ref="B1327">TRANSPOSE(_xlfn._xlws.SORT(_xlfn.UNIQUE(_xlfn._xlws.FILTER(plotSetup[plot_id], plotSetup[experiment_id]&amp;"_"&amp;plotSetup[crop_season_id]=A1327))))</f>
        <v>#VALUE!</v>
      </c>
    </row>
    <row r="1328" spans="2:2" x14ac:dyDescent="0.25">
      <c r="B1328" t="e" cm="1" vm="1">
        <f t="array" ref="B1328">TRANSPOSE(_xlfn._xlws.SORT(_xlfn.UNIQUE(_xlfn._xlws.FILTER(plotSetup[plot_id], plotSetup[experiment_id]&amp;"_"&amp;plotSetup[crop_season_id]=A1328))))</f>
        <v>#VALUE!</v>
      </c>
    </row>
    <row r="1329" spans="2:2" x14ac:dyDescent="0.25">
      <c r="B1329" t="e" cm="1" vm="1">
        <f t="array" ref="B1329">TRANSPOSE(_xlfn._xlws.SORT(_xlfn.UNIQUE(_xlfn._xlws.FILTER(plotSetup[plot_id], plotSetup[experiment_id]&amp;"_"&amp;plotSetup[crop_season_id]=A1329))))</f>
        <v>#VALUE!</v>
      </c>
    </row>
    <row r="1330" spans="2:2" x14ac:dyDescent="0.25">
      <c r="B1330" t="e" cm="1" vm="1">
        <f t="array" ref="B1330">TRANSPOSE(_xlfn._xlws.SORT(_xlfn.UNIQUE(_xlfn._xlws.FILTER(plotSetup[plot_id], plotSetup[experiment_id]&amp;"_"&amp;plotSetup[crop_season_id]=A1330))))</f>
        <v>#VALUE!</v>
      </c>
    </row>
    <row r="1331" spans="2:2" x14ac:dyDescent="0.25">
      <c r="B1331" t="e" cm="1" vm="1">
        <f t="array" ref="B1331">TRANSPOSE(_xlfn._xlws.SORT(_xlfn.UNIQUE(_xlfn._xlws.FILTER(plotSetup[plot_id], plotSetup[experiment_id]&amp;"_"&amp;plotSetup[crop_season_id]=A1331))))</f>
        <v>#VALUE!</v>
      </c>
    </row>
    <row r="1332" spans="2:2" x14ac:dyDescent="0.25">
      <c r="B1332" t="e" cm="1" vm="1">
        <f t="array" ref="B1332">TRANSPOSE(_xlfn._xlws.SORT(_xlfn.UNIQUE(_xlfn._xlws.FILTER(plotSetup[plot_id], plotSetup[experiment_id]&amp;"_"&amp;plotSetup[crop_season_id]=A1332))))</f>
        <v>#VALUE!</v>
      </c>
    </row>
    <row r="1333" spans="2:2" x14ac:dyDescent="0.25">
      <c r="B1333" t="e" cm="1" vm="1">
        <f t="array" ref="B1333">TRANSPOSE(_xlfn._xlws.SORT(_xlfn.UNIQUE(_xlfn._xlws.FILTER(plotSetup[plot_id], plotSetup[experiment_id]&amp;"_"&amp;plotSetup[crop_season_id]=A1333))))</f>
        <v>#VALUE!</v>
      </c>
    </row>
    <row r="1334" spans="2:2" x14ac:dyDescent="0.25">
      <c r="B1334" t="e" cm="1" vm="1">
        <f t="array" ref="B1334">TRANSPOSE(_xlfn._xlws.SORT(_xlfn.UNIQUE(_xlfn._xlws.FILTER(plotSetup[plot_id], plotSetup[experiment_id]&amp;"_"&amp;plotSetup[crop_season_id]=A1334))))</f>
        <v>#VALUE!</v>
      </c>
    </row>
    <row r="1335" spans="2:2" x14ac:dyDescent="0.25">
      <c r="B1335" t="e" cm="1" vm="1">
        <f t="array" ref="B1335">TRANSPOSE(_xlfn._xlws.SORT(_xlfn.UNIQUE(_xlfn._xlws.FILTER(plotSetup[plot_id], plotSetup[experiment_id]&amp;"_"&amp;plotSetup[crop_season_id]=A1335))))</f>
        <v>#VALUE!</v>
      </c>
    </row>
    <row r="1336" spans="2:2" x14ac:dyDescent="0.25">
      <c r="B1336" t="e" cm="1" vm="1">
        <f t="array" ref="B1336">TRANSPOSE(_xlfn._xlws.SORT(_xlfn.UNIQUE(_xlfn._xlws.FILTER(plotSetup[plot_id], plotSetup[experiment_id]&amp;"_"&amp;plotSetup[crop_season_id]=A1336))))</f>
        <v>#VALUE!</v>
      </c>
    </row>
    <row r="1337" spans="2:2" x14ac:dyDescent="0.25">
      <c r="B1337" t="e" cm="1" vm="1">
        <f t="array" ref="B1337">TRANSPOSE(_xlfn._xlws.SORT(_xlfn.UNIQUE(_xlfn._xlws.FILTER(plotSetup[plot_id], plotSetup[experiment_id]&amp;"_"&amp;plotSetup[crop_season_id]=A1337))))</f>
        <v>#VALUE!</v>
      </c>
    </row>
    <row r="1338" spans="2:2" x14ac:dyDescent="0.25">
      <c r="B1338" t="e" cm="1" vm="1">
        <f t="array" ref="B1338">TRANSPOSE(_xlfn._xlws.SORT(_xlfn.UNIQUE(_xlfn._xlws.FILTER(plotSetup[plot_id], plotSetup[experiment_id]&amp;"_"&amp;plotSetup[crop_season_id]=A1338))))</f>
        <v>#VALUE!</v>
      </c>
    </row>
    <row r="1339" spans="2:2" x14ac:dyDescent="0.25">
      <c r="B1339" t="e" cm="1" vm="1">
        <f t="array" ref="B1339">TRANSPOSE(_xlfn._xlws.SORT(_xlfn.UNIQUE(_xlfn._xlws.FILTER(plotSetup[plot_id], plotSetup[experiment_id]&amp;"_"&amp;plotSetup[crop_season_id]=A1339))))</f>
        <v>#VALUE!</v>
      </c>
    </row>
    <row r="1340" spans="2:2" x14ac:dyDescent="0.25">
      <c r="B1340" t="e" cm="1" vm="1">
        <f t="array" ref="B1340">TRANSPOSE(_xlfn._xlws.SORT(_xlfn.UNIQUE(_xlfn._xlws.FILTER(plotSetup[plot_id], plotSetup[experiment_id]&amp;"_"&amp;plotSetup[crop_season_id]=A1340))))</f>
        <v>#VALUE!</v>
      </c>
    </row>
    <row r="1341" spans="2:2" x14ac:dyDescent="0.25">
      <c r="B1341" t="e" cm="1" vm="1">
        <f t="array" ref="B1341">TRANSPOSE(_xlfn._xlws.SORT(_xlfn.UNIQUE(_xlfn._xlws.FILTER(plotSetup[plot_id], plotSetup[experiment_id]&amp;"_"&amp;plotSetup[crop_season_id]=A1341))))</f>
        <v>#VALUE!</v>
      </c>
    </row>
    <row r="1342" spans="2:2" x14ac:dyDescent="0.25">
      <c r="B1342" t="e" cm="1" vm="1">
        <f t="array" ref="B1342">TRANSPOSE(_xlfn._xlws.SORT(_xlfn.UNIQUE(_xlfn._xlws.FILTER(plotSetup[plot_id], plotSetup[experiment_id]&amp;"_"&amp;plotSetup[crop_season_id]=A1342))))</f>
        <v>#VALUE!</v>
      </c>
    </row>
    <row r="1343" spans="2:2" x14ac:dyDescent="0.25">
      <c r="B1343" t="e" cm="1" vm="1">
        <f t="array" ref="B1343">TRANSPOSE(_xlfn._xlws.SORT(_xlfn.UNIQUE(_xlfn._xlws.FILTER(plotSetup[plot_id], plotSetup[experiment_id]&amp;"_"&amp;plotSetup[crop_season_id]=A1343))))</f>
        <v>#VALUE!</v>
      </c>
    </row>
    <row r="1344" spans="2:2" x14ac:dyDescent="0.25">
      <c r="B1344" t="e" cm="1" vm="1">
        <f t="array" ref="B1344">TRANSPOSE(_xlfn._xlws.SORT(_xlfn.UNIQUE(_xlfn._xlws.FILTER(plotSetup[plot_id], plotSetup[experiment_id]&amp;"_"&amp;plotSetup[crop_season_id]=A1344))))</f>
        <v>#VALUE!</v>
      </c>
    </row>
    <row r="1345" spans="2:2" x14ac:dyDescent="0.25">
      <c r="B1345" t="e" cm="1" vm="1">
        <f t="array" ref="B1345">TRANSPOSE(_xlfn._xlws.SORT(_xlfn.UNIQUE(_xlfn._xlws.FILTER(plotSetup[plot_id], plotSetup[experiment_id]&amp;"_"&amp;plotSetup[crop_season_id]=A1345))))</f>
        <v>#VALUE!</v>
      </c>
    </row>
    <row r="1346" spans="2:2" x14ac:dyDescent="0.25">
      <c r="B1346" t="e" cm="1" vm="1">
        <f t="array" ref="B1346">TRANSPOSE(_xlfn._xlws.SORT(_xlfn.UNIQUE(_xlfn._xlws.FILTER(plotSetup[plot_id], plotSetup[experiment_id]&amp;"_"&amp;plotSetup[crop_season_id]=A1346))))</f>
        <v>#VALUE!</v>
      </c>
    </row>
    <row r="1347" spans="2:2" x14ac:dyDescent="0.25">
      <c r="B1347" t="e" cm="1" vm="1">
        <f t="array" ref="B1347">TRANSPOSE(_xlfn._xlws.SORT(_xlfn.UNIQUE(_xlfn._xlws.FILTER(plotSetup[plot_id], plotSetup[experiment_id]&amp;"_"&amp;plotSetup[crop_season_id]=A1347))))</f>
        <v>#VALUE!</v>
      </c>
    </row>
    <row r="1348" spans="2:2" x14ac:dyDescent="0.25">
      <c r="B1348" t="e" cm="1" vm="1">
        <f t="array" ref="B1348">TRANSPOSE(_xlfn._xlws.SORT(_xlfn.UNIQUE(_xlfn._xlws.FILTER(plotSetup[plot_id], plotSetup[experiment_id]&amp;"_"&amp;plotSetup[crop_season_id]=A1348))))</f>
        <v>#VALUE!</v>
      </c>
    </row>
    <row r="1349" spans="2:2" x14ac:dyDescent="0.25">
      <c r="B1349" t="e" cm="1" vm="1">
        <f t="array" ref="B1349">TRANSPOSE(_xlfn._xlws.SORT(_xlfn.UNIQUE(_xlfn._xlws.FILTER(plotSetup[plot_id], plotSetup[experiment_id]&amp;"_"&amp;plotSetup[crop_season_id]=A1349))))</f>
        <v>#VALUE!</v>
      </c>
    </row>
    <row r="1350" spans="2:2" x14ac:dyDescent="0.25">
      <c r="B1350" t="e" cm="1" vm="1">
        <f t="array" ref="B1350">TRANSPOSE(_xlfn._xlws.SORT(_xlfn.UNIQUE(_xlfn._xlws.FILTER(plotSetup[plot_id], plotSetup[experiment_id]&amp;"_"&amp;plotSetup[crop_season_id]=A1350))))</f>
        <v>#VALUE!</v>
      </c>
    </row>
    <row r="1351" spans="2:2" x14ac:dyDescent="0.25">
      <c r="B1351" t="e" cm="1" vm="1">
        <f t="array" ref="B1351">TRANSPOSE(_xlfn._xlws.SORT(_xlfn.UNIQUE(_xlfn._xlws.FILTER(plotSetup[plot_id], plotSetup[experiment_id]&amp;"_"&amp;plotSetup[crop_season_id]=A1351))))</f>
        <v>#VALUE!</v>
      </c>
    </row>
    <row r="1352" spans="2:2" x14ac:dyDescent="0.25">
      <c r="B1352" t="e" cm="1" vm="1">
        <f t="array" ref="B1352">TRANSPOSE(_xlfn._xlws.SORT(_xlfn.UNIQUE(_xlfn._xlws.FILTER(plotSetup[plot_id], plotSetup[experiment_id]&amp;"_"&amp;plotSetup[crop_season_id]=A1352))))</f>
        <v>#VALUE!</v>
      </c>
    </row>
    <row r="1353" spans="2:2" x14ac:dyDescent="0.25">
      <c r="B1353" t="e" cm="1" vm="1">
        <f t="array" ref="B1353">TRANSPOSE(_xlfn._xlws.SORT(_xlfn.UNIQUE(_xlfn._xlws.FILTER(plotSetup[plot_id], plotSetup[experiment_id]&amp;"_"&amp;plotSetup[crop_season_id]=A1353))))</f>
        <v>#VALUE!</v>
      </c>
    </row>
    <row r="1354" spans="2:2" x14ac:dyDescent="0.25">
      <c r="B1354" t="e" cm="1" vm="1">
        <f t="array" ref="B1354">TRANSPOSE(_xlfn._xlws.SORT(_xlfn.UNIQUE(_xlfn._xlws.FILTER(plotSetup[plot_id], plotSetup[experiment_id]&amp;"_"&amp;plotSetup[crop_season_id]=A1354))))</f>
        <v>#VALUE!</v>
      </c>
    </row>
    <row r="1355" spans="2:2" x14ac:dyDescent="0.25">
      <c r="B1355" t="e" cm="1" vm="1">
        <f t="array" ref="B1355">TRANSPOSE(_xlfn._xlws.SORT(_xlfn.UNIQUE(_xlfn._xlws.FILTER(plotSetup[plot_id], plotSetup[experiment_id]&amp;"_"&amp;plotSetup[crop_season_id]=A1355))))</f>
        <v>#VALUE!</v>
      </c>
    </row>
    <row r="1356" spans="2:2" x14ac:dyDescent="0.25">
      <c r="B1356" t="e" cm="1" vm="1">
        <f t="array" ref="B1356">TRANSPOSE(_xlfn._xlws.SORT(_xlfn.UNIQUE(_xlfn._xlws.FILTER(plotSetup[plot_id], plotSetup[experiment_id]&amp;"_"&amp;plotSetup[crop_season_id]=A1356))))</f>
        <v>#VALUE!</v>
      </c>
    </row>
    <row r="1357" spans="2:2" x14ac:dyDescent="0.25">
      <c r="B1357" t="e" cm="1" vm="1">
        <f t="array" ref="B1357">TRANSPOSE(_xlfn._xlws.SORT(_xlfn.UNIQUE(_xlfn._xlws.FILTER(plotSetup[plot_id], plotSetup[experiment_id]&amp;"_"&amp;plotSetup[crop_season_id]=A1357))))</f>
        <v>#VALUE!</v>
      </c>
    </row>
    <row r="1358" spans="2:2" x14ac:dyDescent="0.25">
      <c r="B1358" t="e" cm="1" vm="1">
        <f t="array" ref="B1358">TRANSPOSE(_xlfn._xlws.SORT(_xlfn.UNIQUE(_xlfn._xlws.FILTER(plotSetup[plot_id], plotSetup[experiment_id]&amp;"_"&amp;plotSetup[crop_season_id]=A1358))))</f>
        <v>#VALUE!</v>
      </c>
    </row>
    <row r="1359" spans="2:2" x14ac:dyDescent="0.25">
      <c r="B1359" t="e" cm="1" vm="1">
        <f t="array" ref="B1359">TRANSPOSE(_xlfn._xlws.SORT(_xlfn.UNIQUE(_xlfn._xlws.FILTER(plotSetup[plot_id], plotSetup[experiment_id]&amp;"_"&amp;plotSetup[crop_season_id]=A1359))))</f>
        <v>#VALUE!</v>
      </c>
    </row>
    <row r="1360" spans="2:2" x14ac:dyDescent="0.25">
      <c r="B1360" t="e" cm="1" vm="1">
        <f t="array" ref="B1360">TRANSPOSE(_xlfn._xlws.SORT(_xlfn.UNIQUE(_xlfn._xlws.FILTER(plotSetup[plot_id], plotSetup[experiment_id]&amp;"_"&amp;plotSetup[crop_season_id]=A1360))))</f>
        <v>#VALUE!</v>
      </c>
    </row>
    <row r="1361" spans="2:2" x14ac:dyDescent="0.25">
      <c r="B1361" t="e" cm="1" vm="1">
        <f t="array" ref="B1361">TRANSPOSE(_xlfn._xlws.SORT(_xlfn.UNIQUE(_xlfn._xlws.FILTER(plotSetup[plot_id], plotSetup[experiment_id]&amp;"_"&amp;plotSetup[crop_season_id]=A1361))))</f>
        <v>#VALUE!</v>
      </c>
    </row>
    <row r="1362" spans="2:2" x14ac:dyDescent="0.25">
      <c r="B1362" t="e" cm="1" vm="1">
        <f t="array" ref="B1362">TRANSPOSE(_xlfn._xlws.SORT(_xlfn.UNIQUE(_xlfn._xlws.FILTER(plotSetup[plot_id], plotSetup[experiment_id]&amp;"_"&amp;plotSetup[crop_season_id]=A1362))))</f>
        <v>#VALUE!</v>
      </c>
    </row>
    <row r="1363" spans="2:2" x14ac:dyDescent="0.25">
      <c r="B1363" t="e" cm="1" vm="1">
        <f t="array" ref="B1363">TRANSPOSE(_xlfn._xlws.SORT(_xlfn.UNIQUE(_xlfn._xlws.FILTER(plotSetup[plot_id], plotSetup[experiment_id]&amp;"_"&amp;plotSetup[crop_season_id]=A1363))))</f>
        <v>#VALUE!</v>
      </c>
    </row>
    <row r="1364" spans="2:2" x14ac:dyDescent="0.25">
      <c r="B1364" t="e" cm="1" vm="1">
        <f t="array" ref="B1364">TRANSPOSE(_xlfn._xlws.SORT(_xlfn.UNIQUE(_xlfn._xlws.FILTER(plotSetup[plot_id], plotSetup[experiment_id]&amp;"_"&amp;plotSetup[crop_season_id]=A1364))))</f>
        <v>#VALUE!</v>
      </c>
    </row>
    <row r="1365" spans="2:2" x14ac:dyDescent="0.25">
      <c r="B1365" t="e" cm="1" vm="1">
        <f t="array" ref="B1365">TRANSPOSE(_xlfn._xlws.SORT(_xlfn.UNIQUE(_xlfn._xlws.FILTER(plotSetup[plot_id], plotSetup[experiment_id]&amp;"_"&amp;plotSetup[crop_season_id]=A1365))))</f>
        <v>#VALUE!</v>
      </c>
    </row>
    <row r="1366" spans="2:2" x14ac:dyDescent="0.25">
      <c r="B1366" t="e" cm="1" vm="1">
        <f t="array" ref="B1366">TRANSPOSE(_xlfn._xlws.SORT(_xlfn.UNIQUE(_xlfn._xlws.FILTER(plotSetup[plot_id], plotSetup[experiment_id]&amp;"_"&amp;plotSetup[crop_season_id]=A1366))))</f>
        <v>#VALUE!</v>
      </c>
    </row>
    <row r="1367" spans="2:2" x14ac:dyDescent="0.25">
      <c r="B1367" t="e" cm="1" vm="1">
        <f t="array" ref="B1367">TRANSPOSE(_xlfn._xlws.SORT(_xlfn.UNIQUE(_xlfn._xlws.FILTER(plotSetup[plot_id], plotSetup[experiment_id]&amp;"_"&amp;plotSetup[crop_season_id]=A1367))))</f>
        <v>#VALUE!</v>
      </c>
    </row>
    <row r="1368" spans="2:2" x14ac:dyDescent="0.25">
      <c r="B1368" t="e" cm="1" vm="1">
        <f t="array" ref="B1368">TRANSPOSE(_xlfn._xlws.SORT(_xlfn.UNIQUE(_xlfn._xlws.FILTER(plotSetup[plot_id], plotSetup[experiment_id]&amp;"_"&amp;plotSetup[crop_season_id]=A1368))))</f>
        <v>#VALUE!</v>
      </c>
    </row>
    <row r="1369" spans="2:2" x14ac:dyDescent="0.25">
      <c r="B1369" t="e" cm="1" vm="1">
        <f t="array" ref="B1369">TRANSPOSE(_xlfn._xlws.SORT(_xlfn.UNIQUE(_xlfn._xlws.FILTER(plotSetup[plot_id], plotSetup[experiment_id]&amp;"_"&amp;plotSetup[crop_season_id]=A1369))))</f>
        <v>#VALUE!</v>
      </c>
    </row>
    <row r="1370" spans="2:2" x14ac:dyDescent="0.25">
      <c r="B1370" t="e" cm="1" vm="1">
        <f t="array" ref="B1370">TRANSPOSE(_xlfn._xlws.SORT(_xlfn.UNIQUE(_xlfn._xlws.FILTER(plotSetup[plot_id], plotSetup[experiment_id]&amp;"_"&amp;plotSetup[crop_season_id]=A1370))))</f>
        <v>#VALUE!</v>
      </c>
    </row>
    <row r="1371" spans="2:2" x14ac:dyDescent="0.25">
      <c r="B1371" t="e" cm="1" vm="1">
        <f t="array" ref="B1371">TRANSPOSE(_xlfn._xlws.SORT(_xlfn.UNIQUE(_xlfn._xlws.FILTER(plotSetup[plot_id], plotSetup[experiment_id]&amp;"_"&amp;plotSetup[crop_season_id]=A1371))))</f>
        <v>#VALUE!</v>
      </c>
    </row>
    <row r="1372" spans="2:2" x14ac:dyDescent="0.25">
      <c r="B1372" t="e" cm="1" vm="1">
        <f t="array" ref="B1372">TRANSPOSE(_xlfn._xlws.SORT(_xlfn.UNIQUE(_xlfn._xlws.FILTER(plotSetup[plot_id], plotSetup[experiment_id]&amp;"_"&amp;plotSetup[crop_season_id]=A1372))))</f>
        <v>#VALUE!</v>
      </c>
    </row>
    <row r="1373" spans="2:2" x14ac:dyDescent="0.25">
      <c r="B1373" t="e" cm="1" vm="1">
        <f t="array" ref="B1373">TRANSPOSE(_xlfn._xlws.SORT(_xlfn.UNIQUE(_xlfn._xlws.FILTER(plotSetup[plot_id], plotSetup[experiment_id]&amp;"_"&amp;plotSetup[crop_season_id]=A1373))))</f>
        <v>#VALUE!</v>
      </c>
    </row>
    <row r="1374" spans="2:2" x14ac:dyDescent="0.25">
      <c r="B1374" t="e" cm="1" vm="1">
        <f t="array" ref="B1374">TRANSPOSE(_xlfn._xlws.SORT(_xlfn.UNIQUE(_xlfn._xlws.FILTER(plotSetup[plot_id], plotSetup[experiment_id]&amp;"_"&amp;plotSetup[crop_season_id]=A1374))))</f>
        <v>#VALUE!</v>
      </c>
    </row>
    <row r="1375" spans="2:2" x14ac:dyDescent="0.25">
      <c r="B1375" t="e" cm="1" vm="1">
        <f t="array" ref="B1375">TRANSPOSE(_xlfn._xlws.SORT(_xlfn.UNIQUE(_xlfn._xlws.FILTER(plotSetup[plot_id], plotSetup[experiment_id]&amp;"_"&amp;plotSetup[crop_season_id]=A1375))))</f>
        <v>#VALUE!</v>
      </c>
    </row>
    <row r="1376" spans="2:2" x14ac:dyDescent="0.25">
      <c r="B1376" t="e" cm="1" vm="1">
        <f t="array" ref="B1376">TRANSPOSE(_xlfn._xlws.SORT(_xlfn.UNIQUE(_xlfn._xlws.FILTER(plotSetup[plot_id], plotSetup[experiment_id]&amp;"_"&amp;plotSetup[crop_season_id]=A1376))))</f>
        <v>#VALUE!</v>
      </c>
    </row>
    <row r="1377" spans="2:2" x14ac:dyDescent="0.25">
      <c r="B1377" t="e" cm="1" vm="1">
        <f t="array" ref="B1377">TRANSPOSE(_xlfn._xlws.SORT(_xlfn.UNIQUE(_xlfn._xlws.FILTER(plotSetup[plot_id], plotSetup[experiment_id]&amp;"_"&amp;plotSetup[crop_season_id]=A1377))))</f>
        <v>#VALUE!</v>
      </c>
    </row>
    <row r="1378" spans="2:2" x14ac:dyDescent="0.25">
      <c r="B1378" t="e" cm="1" vm="1">
        <f t="array" ref="B1378">TRANSPOSE(_xlfn._xlws.SORT(_xlfn.UNIQUE(_xlfn._xlws.FILTER(plotSetup[plot_id], plotSetup[experiment_id]&amp;"_"&amp;plotSetup[crop_season_id]=A1378))))</f>
        <v>#VALUE!</v>
      </c>
    </row>
    <row r="1379" spans="2:2" x14ac:dyDescent="0.25">
      <c r="B1379" t="e" cm="1" vm="1">
        <f t="array" ref="B1379">TRANSPOSE(_xlfn._xlws.SORT(_xlfn.UNIQUE(_xlfn._xlws.FILTER(plotSetup[plot_id], plotSetup[experiment_id]&amp;"_"&amp;plotSetup[crop_season_id]=A1379))))</f>
        <v>#VALUE!</v>
      </c>
    </row>
    <row r="1380" spans="2:2" x14ac:dyDescent="0.25">
      <c r="B1380" t="e" cm="1" vm="1">
        <f t="array" ref="B1380">TRANSPOSE(_xlfn._xlws.SORT(_xlfn.UNIQUE(_xlfn._xlws.FILTER(plotSetup[plot_id], plotSetup[experiment_id]&amp;"_"&amp;plotSetup[crop_season_id]=A1380))))</f>
        <v>#VALUE!</v>
      </c>
    </row>
    <row r="1381" spans="2:2" x14ac:dyDescent="0.25">
      <c r="B1381" t="e" cm="1" vm="1">
        <f t="array" ref="B1381">TRANSPOSE(_xlfn._xlws.SORT(_xlfn.UNIQUE(_xlfn._xlws.FILTER(plotSetup[plot_id], plotSetup[experiment_id]&amp;"_"&amp;plotSetup[crop_season_id]=A1381))))</f>
        <v>#VALUE!</v>
      </c>
    </row>
    <row r="1382" spans="2:2" x14ac:dyDescent="0.25">
      <c r="B1382" t="e" cm="1" vm="1">
        <f t="array" ref="B1382">TRANSPOSE(_xlfn._xlws.SORT(_xlfn.UNIQUE(_xlfn._xlws.FILTER(plotSetup[plot_id], plotSetup[experiment_id]&amp;"_"&amp;plotSetup[crop_season_id]=A1382))))</f>
        <v>#VALUE!</v>
      </c>
    </row>
    <row r="1383" spans="2:2" x14ac:dyDescent="0.25">
      <c r="B1383" t="e" cm="1" vm="1">
        <f t="array" ref="B1383">TRANSPOSE(_xlfn._xlws.SORT(_xlfn.UNIQUE(_xlfn._xlws.FILTER(plotSetup[plot_id], plotSetup[experiment_id]&amp;"_"&amp;plotSetup[crop_season_id]=A1383))))</f>
        <v>#VALUE!</v>
      </c>
    </row>
    <row r="1384" spans="2:2" x14ac:dyDescent="0.25">
      <c r="B1384" t="e" cm="1" vm="1">
        <f t="array" ref="B1384">TRANSPOSE(_xlfn._xlws.SORT(_xlfn.UNIQUE(_xlfn._xlws.FILTER(plotSetup[plot_id], plotSetup[experiment_id]&amp;"_"&amp;plotSetup[crop_season_id]=A1384))))</f>
        <v>#VALUE!</v>
      </c>
    </row>
    <row r="1385" spans="2:2" x14ac:dyDescent="0.25">
      <c r="B1385" t="e" cm="1" vm="1">
        <f t="array" ref="B1385">TRANSPOSE(_xlfn._xlws.SORT(_xlfn.UNIQUE(_xlfn._xlws.FILTER(plotSetup[plot_id], plotSetup[experiment_id]&amp;"_"&amp;plotSetup[crop_season_id]=A1385))))</f>
        <v>#VALUE!</v>
      </c>
    </row>
    <row r="1386" spans="2:2" x14ac:dyDescent="0.25">
      <c r="B1386" t="e" cm="1" vm="1">
        <f t="array" ref="B1386">TRANSPOSE(_xlfn._xlws.SORT(_xlfn.UNIQUE(_xlfn._xlws.FILTER(plotSetup[plot_id], plotSetup[experiment_id]&amp;"_"&amp;plotSetup[crop_season_id]=A1386))))</f>
        <v>#VALUE!</v>
      </c>
    </row>
    <row r="1387" spans="2:2" x14ac:dyDescent="0.25">
      <c r="B1387" t="e" cm="1" vm="1">
        <f t="array" ref="B1387">TRANSPOSE(_xlfn._xlws.SORT(_xlfn.UNIQUE(_xlfn._xlws.FILTER(plotSetup[plot_id], plotSetup[experiment_id]&amp;"_"&amp;plotSetup[crop_season_id]=A1387))))</f>
        <v>#VALUE!</v>
      </c>
    </row>
    <row r="1388" spans="2:2" x14ac:dyDescent="0.25">
      <c r="B1388" t="e" cm="1" vm="1">
        <f t="array" ref="B1388">TRANSPOSE(_xlfn._xlws.SORT(_xlfn.UNIQUE(_xlfn._xlws.FILTER(plotSetup[plot_id], plotSetup[experiment_id]&amp;"_"&amp;plotSetup[crop_season_id]=A1388))))</f>
        <v>#VALUE!</v>
      </c>
    </row>
    <row r="1389" spans="2:2" x14ac:dyDescent="0.25">
      <c r="B1389" t="e" cm="1" vm="1">
        <f t="array" ref="B1389">TRANSPOSE(_xlfn._xlws.SORT(_xlfn.UNIQUE(_xlfn._xlws.FILTER(plotSetup[plot_id], plotSetup[experiment_id]&amp;"_"&amp;plotSetup[crop_season_id]=A1389))))</f>
        <v>#VALUE!</v>
      </c>
    </row>
    <row r="1390" spans="2:2" x14ac:dyDescent="0.25">
      <c r="B1390" t="e" cm="1" vm="1">
        <f t="array" ref="B1390">TRANSPOSE(_xlfn._xlws.SORT(_xlfn.UNIQUE(_xlfn._xlws.FILTER(plotSetup[plot_id], plotSetup[experiment_id]&amp;"_"&amp;plotSetup[crop_season_id]=A1390))))</f>
        <v>#VALUE!</v>
      </c>
    </row>
    <row r="1391" spans="2:2" x14ac:dyDescent="0.25">
      <c r="B1391" t="e" cm="1" vm="1">
        <f t="array" ref="B1391">TRANSPOSE(_xlfn._xlws.SORT(_xlfn.UNIQUE(_xlfn._xlws.FILTER(plotSetup[plot_id], plotSetup[experiment_id]&amp;"_"&amp;plotSetup[crop_season_id]=A1391))))</f>
        <v>#VALUE!</v>
      </c>
    </row>
    <row r="1392" spans="2:2" x14ac:dyDescent="0.25">
      <c r="B1392" t="e" cm="1" vm="1">
        <f t="array" ref="B1392">TRANSPOSE(_xlfn._xlws.SORT(_xlfn.UNIQUE(_xlfn._xlws.FILTER(plotSetup[plot_id], plotSetup[experiment_id]&amp;"_"&amp;plotSetup[crop_season_id]=A1392))))</f>
        <v>#VALUE!</v>
      </c>
    </row>
    <row r="1393" spans="2:2" x14ac:dyDescent="0.25">
      <c r="B1393" t="e" cm="1" vm="1">
        <f t="array" ref="B1393">TRANSPOSE(_xlfn._xlws.SORT(_xlfn.UNIQUE(_xlfn._xlws.FILTER(plotSetup[plot_id], plotSetup[experiment_id]&amp;"_"&amp;plotSetup[crop_season_id]=A1393))))</f>
        <v>#VALUE!</v>
      </c>
    </row>
    <row r="1394" spans="2:2" x14ac:dyDescent="0.25">
      <c r="B1394" t="e" cm="1" vm="1">
        <f t="array" ref="B1394">TRANSPOSE(_xlfn._xlws.SORT(_xlfn.UNIQUE(_xlfn._xlws.FILTER(plotSetup[plot_id], plotSetup[experiment_id]&amp;"_"&amp;plotSetup[crop_season_id]=A1394))))</f>
        <v>#VALUE!</v>
      </c>
    </row>
    <row r="1395" spans="2:2" x14ac:dyDescent="0.25">
      <c r="B1395" t="e" cm="1" vm="1">
        <f t="array" ref="B1395">TRANSPOSE(_xlfn._xlws.SORT(_xlfn.UNIQUE(_xlfn._xlws.FILTER(plotSetup[plot_id], plotSetup[experiment_id]&amp;"_"&amp;plotSetup[crop_season_id]=A1395))))</f>
        <v>#VALUE!</v>
      </c>
    </row>
    <row r="1396" spans="2:2" x14ac:dyDescent="0.25">
      <c r="B1396" t="e" cm="1" vm="1">
        <f t="array" ref="B1396">TRANSPOSE(_xlfn._xlws.SORT(_xlfn.UNIQUE(_xlfn._xlws.FILTER(plotSetup[plot_id], plotSetup[experiment_id]&amp;"_"&amp;plotSetup[crop_season_id]=A1396))))</f>
        <v>#VALUE!</v>
      </c>
    </row>
    <row r="1397" spans="2:2" x14ac:dyDescent="0.25">
      <c r="B1397" t="e" cm="1" vm="1">
        <f t="array" ref="B1397">TRANSPOSE(_xlfn._xlws.SORT(_xlfn.UNIQUE(_xlfn._xlws.FILTER(plotSetup[plot_id], plotSetup[experiment_id]&amp;"_"&amp;plotSetup[crop_season_id]=A1397))))</f>
        <v>#VALUE!</v>
      </c>
    </row>
    <row r="1398" spans="2:2" x14ac:dyDescent="0.25">
      <c r="B1398" t="e" cm="1" vm="1">
        <f t="array" ref="B1398">TRANSPOSE(_xlfn._xlws.SORT(_xlfn.UNIQUE(_xlfn._xlws.FILTER(plotSetup[plot_id], plotSetup[experiment_id]&amp;"_"&amp;plotSetup[crop_season_id]=A1398))))</f>
        <v>#VALUE!</v>
      </c>
    </row>
    <row r="1399" spans="2:2" x14ac:dyDescent="0.25">
      <c r="B1399" t="e" cm="1" vm="1">
        <f t="array" ref="B1399">TRANSPOSE(_xlfn._xlws.SORT(_xlfn.UNIQUE(_xlfn._xlws.FILTER(plotSetup[plot_id], plotSetup[experiment_id]&amp;"_"&amp;plotSetup[crop_season_id]=A1399))))</f>
        <v>#VALUE!</v>
      </c>
    </row>
    <row r="1400" spans="2:2" x14ac:dyDescent="0.25">
      <c r="B1400" t="e" cm="1" vm="1">
        <f t="array" ref="B1400">TRANSPOSE(_xlfn._xlws.SORT(_xlfn.UNIQUE(_xlfn._xlws.FILTER(plotSetup[plot_id], plotSetup[experiment_id]&amp;"_"&amp;plotSetup[crop_season_id]=A1400))))</f>
        <v>#VALUE!</v>
      </c>
    </row>
    <row r="1401" spans="2:2" x14ac:dyDescent="0.25">
      <c r="B1401" t="e" cm="1" vm="1">
        <f t="array" ref="B1401">TRANSPOSE(_xlfn._xlws.SORT(_xlfn.UNIQUE(_xlfn._xlws.FILTER(plotSetup[plot_id], plotSetup[experiment_id]&amp;"_"&amp;plotSetup[crop_season_id]=A1401))))</f>
        <v>#VALUE!</v>
      </c>
    </row>
    <row r="1402" spans="2:2" x14ac:dyDescent="0.25">
      <c r="B1402" t="e" cm="1" vm="1">
        <f t="array" ref="B1402">TRANSPOSE(_xlfn._xlws.SORT(_xlfn.UNIQUE(_xlfn._xlws.FILTER(plotSetup[plot_id], plotSetup[experiment_id]&amp;"_"&amp;plotSetup[crop_season_id]=A1402))))</f>
        <v>#VALUE!</v>
      </c>
    </row>
    <row r="1403" spans="2:2" x14ac:dyDescent="0.25">
      <c r="B1403" t="e" cm="1" vm="1">
        <f t="array" ref="B1403">TRANSPOSE(_xlfn._xlws.SORT(_xlfn.UNIQUE(_xlfn._xlws.FILTER(plotSetup[plot_id], plotSetup[experiment_id]&amp;"_"&amp;plotSetup[crop_season_id]=A1403))))</f>
        <v>#VALUE!</v>
      </c>
    </row>
    <row r="1404" spans="2:2" x14ac:dyDescent="0.25">
      <c r="B1404" t="e" cm="1" vm="1">
        <f t="array" ref="B1404">TRANSPOSE(_xlfn._xlws.SORT(_xlfn.UNIQUE(_xlfn._xlws.FILTER(plotSetup[plot_id], plotSetup[experiment_id]&amp;"_"&amp;plotSetup[crop_season_id]=A1404))))</f>
        <v>#VALUE!</v>
      </c>
    </row>
    <row r="1405" spans="2:2" x14ac:dyDescent="0.25">
      <c r="B1405" t="e" cm="1" vm="1">
        <f t="array" ref="B1405">TRANSPOSE(_xlfn._xlws.SORT(_xlfn.UNIQUE(_xlfn._xlws.FILTER(plotSetup[plot_id], plotSetup[experiment_id]&amp;"_"&amp;plotSetup[crop_season_id]=A1405))))</f>
        <v>#VALUE!</v>
      </c>
    </row>
    <row r="1406" spans="2:2" x14ac:dyDescent="0.25">
      <c r="B1406" t="e" cm="1" vm="1">
        <f t="array" ref="B1406">TRANSPOSE(_xlfn._xlws.SORT(_xlfn.UNIQUE(_xlfn._xlws.FILTER(plotSetup[plot_id], plotSetup[experiment_id]&amp;"_"&amp;plotSetup[crop_season_id]=A1406))))</f>
        <v>#VALUE!</v>
      </c>
    </row>
    <row r="1407" spans="2:2" x14ac:dyDescent="0.25">
      <c r="B1407" t="e" cm="1" vm="1">
        <f t="array" ref="B1407">TRANSPOSE(_xlfn._xlws.SORT(_xlfn.UNIQUE(_xlfn._xlws.FILTER(plotSetup[plot_id], plotSetup[experiment_id]&amp;"_"&amp;plotSetup[crop_season_id]=A1407))))</f>
        <v>#VALUE!</v>
      </c>
    </row>
    <row r="1408" spans="2:2" x14ac:dyDescent="0.25">
      <c r="B1408" t="e" cm="1" vm="1">
        <f t="array" ref="B1408">TRANSPOSE(_xlfn._xlws.SORT(_xlfn.UNIQUE(_xlfn._xlws.FILTER(plotSetup[plot_id], plotSetup[experiment_id]&amp;"_"&amp;plotSetup[crop_season_id]=A1408))))</f>
        <v>#VALUE!</v>
      </c>
    </row>
    <row r="1409" spans="2:2" x14ac:dyDescent="0.25">
      <c r="B1409" t="e" cm="1" vm="1">
        <f t="array" ref="B1409">TRANSPOSE(_xlfn._xlws.SORT(_xlfn.UNIQUE(_xlfn._xlws.FILTER(plotSetup[plot_id], plotSetup[experiment_id]&amp;"_"&amp;plotSetup[crop_season_id]=A1409))))</f>
        <v>#VALUE!</v>
      </c>
    </row>
    <row r="1410" spans="2:2" x14ac:dyDescent="0.25">
      <c r="B1410" t="e" cm="1" vm="1">
        <f t="array" ref="B1410">TRANSPOSE(_xlfn._xlws.SORT(_xlfn.UNIQUE(_xlfn._xlws.FILTER(plotSetup[plot_id], plotSetup[experiment_id]&amp;"_"&amp;plotSetup[crop_season_id]=A1410))))</f>
        <v>#VALUE!</v>
      </c>
    </row>
    <row r="1411" spans="2:2" x14ac:dyDescent="0.25">
      <c r="B1411" t="e" cm="1" vm="1">
        <f t="array" ref="B1411">TRANSPOSE(_xlfn._xlws.SORT(_xlfn.UNIQUE(_xlfn._xlws.FILTER(plotSetup[plot_id], plotSetup[experiment_id]&amp;"_"&amp;plotSetup[crop_season_id]=A1411))))</f>
        <v>#VALUE!</v>
      </c>
    </row>
    <row r="1412" spans="2:2" x14ac:dyDescent="0.25">
      <c r="B1412" t="e" cm="1" vm="1">
        <f t="array" ref="B1412">TRANSPOSE(_xlfn._xlws.SORT(_xlfn.UNIQUE(_xlfn._xlws.FILTER(plotSetup[plot_id], plotSetup[experiment_id]&amp;"_"&amp;plotSetup[crop_season_id]=A1412))))</f>
        <v>#VALUE!</v>
      </c>
    </row>
    <row r="1413" spans="2:2" x14ac:dyDescent="0.25">
      <c r="B1413" t="e" cm="1" vm="1">
        <f t="array" ref="B1413">TRANSPOSE(_xlfn._xlws.SORT(_xlfn.UNIQUE(_xlfn._xlws.FILTER(plotSetup[plot_id], plotSetup[experiment_id]&amp;"_"&amp;plotSetup[crop_season_id]=A1413))))</f>
        <v>#VALUE!</v>
      </c>
    </row>
    <row r="1414" spans="2:2" x14ac:dyDescent="0.25">
      <c r="B1414" t="e" cm="1" vm="1">
        <f t="array" ref="B1414">TRANSPOSE(_xlfn._xlws.SORT(_xlfn.UNIQUE(_xlfn._xlws.FILTER(plotSetup[plot_id], plotSetup[experiment_id]&amp;"_"&amp;plotSetup[crop_season_id]=A1414))))</f>
        <v>#VALUE!</v>
      </c>
    </row>
    <row r="1415" spans="2:2" x14ac:dyDescent="0.25">
      <c r="B1415" t="e" cm="1" vm="1">
        <f t="array" ref="B1415">TRANSPOSE(_xlfn._xlws.SORT(_xlfn.UNIQUE(_xlfn._xlws.FILTER(plotSetup[plot_id], plotSetup[experiment_id]&amp;"_"&amp;plotSetup[crop_season_id]=A1415))))</f>
        <v>#VALUE!</v>
      </c>
    </row>
    <row r="1416" spans="2:2" x14ac:dyDescent="0.25">
      <c r="B1416" t="e" cm="1" vm="1">
        <f t="array" ref="B1416">TRANSPOSE(_xlfn._xlws.SORT(_xlfn.UNIQUE(_xlfn._xlws.FILTER(plotSetup[plot_id], plotSetup[experiment_id]&amp;"_"&amp;plotSetup[crop_season_id]=A1416))))</f>
        <v>#VALUE!</v>
      </c>
    </row>
    <row r="1417" spans="2:2" x14ac:dyDescent="0.25">
      <c r="B1417" t="e" cm="1" vm="1">
        <f t="array" ref="B1417">TRANSPOSE(_xlfn._xlws.SORT(_xlfn.UNIQUE(_xlfn._xlws.FILTER(plotSetup[plot_id], plotSetup[experiment_id]&amp;"_"&amp;plotSetup[crop_season_id]=A1417))))</f>
        <v>#VALUE!</v>
      </c>
    </row>
    <row r="1418" spans="2:2" x14ac:dyDescent="0.25">
      <c r="B1418" t="e" cm="1" vm="1">
        <f t="array" ref="B1418">TRANSPOSE(_xlfn._xlws.SORT(_xlfn.UNIQUE(_xlfn._xlws.FILTER(plotSetup[plot_id], plotSetup[experiment_id]&amp;"_"&amp;plotSetup[crop_season_id]=A1418))))</f>
        <v>#VALUE!</v>
      </c>
    </row>
    <row r="1419" spans="2:2" x14ac:dyDescent="0.25">
      <c r="B1419" t="e" cm="1" vm="1">
        <f t="array" ref="B1419">TRANSPOSE(_xlfn._xlws.SORT(_xlfn.UNIQUE(_xlfn._xlws.FILTER(plotSetup[plot_id], plotSetup[experiment_id]&amp;"_"&amp;plotSetup[crop_season_id]=A1419))))</f>
        <v>#VALUE!</v>
      </c>
    </row>
    <row r="1420" spans="2:2" x14ac:dyDescent="0.25">
      <c r="B1420" t="e" cm="1" vm="1">
        <f t="array" ref="B1420">TRANSPOSE(_xlfn._xlws.SORT(_xlfn.UNIQUE(_xlfn._xlws.FILTER(plotSetup[plot_id], plotSetup[experiment_id]&amp;"_"&amp;plotSetup[crop_season_id]=A1420))))</f>
        <v>#VALUE!</v>
      </c>
    </row>
    <row r="1421" spans="2:2" x14ac:dyDescent="0.25">
      <c r="B1421" t="e" cm="1" vm="1">
        <f t="array" ref="B1421">TRANSPOSE(_xlfn._xlws.SORT(_xlfn.UNIQUE(_xlfn._xlws.FILTER(plotSetup[plot_id], plotSetup[experiment_id]&amp;"_"&amp;plotSetup[crop_season_id]=A1421))))</f>
        <v>#VALUE!</v>
      </c>
    </row>
    <row r="1422" spans="2:2" x14ac:dyDescent="0.25">
      <c r="B1422" t="e" cm="1" vm="1">
        <f t="array" ref="B1422">TRANSPOSE(_xlfn._xlws.SORT(_xlfn.UNIQUE(_xlfn._xlws.FILTER(plotSetup[plot_id], plotSetup[experiment_id]&amp;"_"&amp;plotSetup[crop_season_id]=A1422))))</f>
        <v>#VALUE!</v>
      </c>
    </row>
    <row r="1423" spans="2:2" x14ac:dyDescent="0.25">
      <c r="B1423" t="e" cm="1" vm="1">
        <f t="array" ref="B1423">TRANSPOSE(_xlfn._xlws.SORT(_xlfn.UNIQUE(_xlfn._xlws.FILTER(plotSetup[plot_id], plotSetup[experiment_id]&amp;"_"&amp;plotSetup[crop_season_id]=A1423))))</f>
        <v>#VALUE!</v>
      </c>
    </row>
    <row r="1424" spans="2:2" x14ac:dyDescent="0.25">
      <c r="B1424" t="e" cm="1" vm="1">
        <f t="array" ref="B1424">TRANSPOSE(_xlfn._xlws.SORT(_xlfn.UNIQUE(_xlfn._xlws.FILTER(plotSetup[plot_id], plotSetup[experiment_id]&amp;"_"&amp;plotSetup[crop_season_id]=A1424))))</f>
        <v>#VALUE!</v>
      </c>
    </row>
    <row r="1425" spans="2:2" x14ac:dyDescent="0.25">
      <c r="B1425" t="e" cm="1" vm="1">
        <f t="array" ref="B1425">TRANSPOSE(_xlfn._xlws.SORT(_xlfn.UNIQUE(_xlfn._xlws.FILTER(plotSetup[plot_id], plotSetup[experiment_id]&amp;"_"&amp;plotSetup[crop_season_id]=A1425))))</f>
        <v>#VALUE!</v>
      </c>
    </row>
    <row r="1426" spans="2:2" x14ac:dyDescent="0.25">
      <c r="B1426" t="e" cm="1" vm="1">
        <f t="array" ref="B1426">TRANSPOSE(_xlfn._xlws.SORT(_xlfn.UNIQUE(_xlfn._xlws.FILTER(plotSetup[plot_id], plotSetup[experiment_id]&amp;"_"&amp;plotSetup[crop_season_id]=A1426))))</f>
        <v>#VALUE!</v>
      </c>
    </row>
    <row r="1427" spans="2:2" x14ac:dyDescent="0.25">
      <c r="B1427" t="e" cm="1" vm="1">
        <f t="array" ref="B1427">TRANSPOSE(_xlfn._xlws.SORT(_xlfn.UNIQUE(_xlfn._xlws.FILTER(plotSetup[plot_id], plotSetup[experiment_id]&amp;"_"&amp;plotSetup[crop_season_id]=A1427))))</f>
        <v>#VALUE!</v>
      </c>
    </row>
    <row r="1428" spans="2:2" x14ac:dyDescent="0.25">
      <c r="B1428" t="e" cm="1" vm="1">
        <f t="array" ref="B1428">TRANSPOSE(_xlfn._xlws.SORT(_xlfn.UNIQUE(_xlfn._xlws.FILTER(plotSetup[plot_id], plotSetup[experiment_id]&amp;"_"&amp;plotSetup[crop_season_id]=A1428))))</f>
        <v>#VALUE!</v>
      </c>
    </row>
    <row r="1429" spans="2:2" x14ac:dyDescent="0.25">
      <c r="B1429" t="e" cm="1" vm="1">
        <f t="array" ref="B1429">TRANSPOSE(_xlfn._xlws.SORT(_xlfn.UNIQUE(_xlfn._xlws.FILTER(plotSetup[plot_id], plotSetup[experiment_id]&amp;"_"&amp;plotSetup[crop_season_id]=A1429))))</f>
        <v>#VALUE!</v>
      </c>
    </row>
    <row r="1430" spans="2:2" x14ac:dyDescent="0.25">
      <c r="B1430" t="e" cm="1" vm="1">
        <f t="array" ref="B1430">TRANSPOSE(_xlfn._xlws.SORT(_xlfn.UNIQUE(_xlfn._xlws.FILTER(plotSetup[plot_id], plotSetup[experiment_id]&amp;"_"&amp;plotSetup[crop_season_id]=A1430))))</f>
        <v>#VALUE!</v>
      </c>
    </row>
    <row r="1431" spans="2:2" x14ac:dyDescent="0.25">
      <c r="B1431" t="e" cm="1" vm="1">
        <f t="array" ref="B1431">TRANSPOSE(_xlfn._xlws.SORT(_xlfn.UNIQUE(_xlfn._xlws.FILTER(plotSetup[plot_id], plotSetup[experiment_id]&amp;"_"&amp;plotSetup[crop_season_id]=A1431))))</f>
        <v>#VALUE!</v>
      </c>
    </row>
    <row r="1432" spans="2:2" x14ac:dyDescent="0.25">
      <c r="B1432" t="e" cm="1" vm="1">
        <f t="array" ref="B1432">TRANSPOSE(_xlfn._xlws.SORT(_xlfn.UNIQUE(_xlfn._xlws.FILTER(plotSetup[plot_id], plotSetup[experiment_id]&amp;"_"&amp;plotSetup[crop_season_id]=A1432))))</f>
        <v>#VALUE!</v>
      </c>
    </row>
    <row r="1433" spans="2:2" x14ac:dyDescent="0.25">
      <c r="B1433" t="e" cm="1" vm="1">
        <f t="array" ref="B1433">TRANSPOSE(_xlfn._xlws.SORT(_xlfn.UNIQUE(_xlfn._xlws.FILTER(plotSetup[plot_id], plotSetup[experiment_id]&amp;"_"&amp;plotSetup[crop_season_id]=A1433))))</f>
        <v>#VALUE!</v>
      </c>
    </row>
    <row r="1434" spans="2:2" x14ac:dyDescent="0.25">
      <c r="B1434" t="e" cm="1" vm="1">
        <f t="array" ref="B1434">TRANSPOSE(_xlfn._xlws.SORT(_xlfn.UNIQUE(_xlfn._xlws.FILTER(plotSetup[plot_id], plotSetup[experiment_id]&amp;"_"&amp;plotSetup[crop_season_id]=A1434))))</f>
        <v>#VALUE!</v>
      </c>
    </row>
    <row r="1435" spans="2:2" x14ac:dyDescent="0.25">
      <c r="B1435" t="e" cm="1" vm="1">
        <f t="array" ref="B1435">TRANSPOSE(_xlfn._xlws.SORT(_xlfn.UNIQUE(_xlfn._xlws.FILTER(plotSetup[plot_id], plotSetup[experiment_id]&amp;"_"&amp;plotSetup[crop_season_id]=A1435))))</f>
        <v>#VALUE!</v>
      </c>
    </row>
    <row r="1436" spans="2:2" x14ac:dyDescent="0.25">
      <c r="B1436" t="e" cm="1" vm="1">
        <f t="array" ref="B1436">TRANSPOSE(_xlfn._xlws.SORT(_xlfn.UNIQUE(_xlfn._xlws.FILTER(plotSetup[plot_id], plotSetup[experiment_id]&amp;"_"&amp;plotSetup[crop_season_id]=A1436))))</f>
        <v>#VALUE!</v>
      </c>
    </row>
    <row r="1437" spans="2:2" x14ac:dyDescent="0.25">
      <c r="B1437" t="e" cm="1" vm="1">
        <f t="array" ref="B1437">TRANSPOSE(_xlfn._xlws.SORT(_xlfn.UNIQUE(_xlfn._xlws.FILTER(plotSetup[plot_id], plotSetup[experiment_id]&amp;"_"&amp;plotSetup[crop_season_id]=A1437))))</f>
        <v>#VALUE!</v>
      </c>
    </row>
    <row r="1438" spans="2:2" x14ac:dyDescent="0.25">
      <c r="B1438" t="e" cm="1" vm="1">
        <f t="array" ref="B1438">TRANSPOSE(_xlfn._xlws.SORT(_xlfn.UNIQUE(_xlfn._xlws.FILTER(plotSetup[plot_id], plotSetup[experiment_id]&amp;"_"&amp;plotSetup[crop_season_id]=A1438))))</f>
        <v>#VALUE!</v>
      </c>
    </row>
    <row r="1439" spans="2:2" x14ac:dyDescent="0.25">
      <c r="B1439" t="e" cm="1" vm="1">
        <f t="array" ref="B1439">TRANSPOSE(_xlfn._xlws.SORT(_xlfn.UNIQUE(_xlfn._xlws.FILTER(plotSetup[plot_id], plotSetup[experiment_id]&amp;"_"&amp;plotSetup[crop_season_id]=A1439))))</f>
        <v>#VALUE!</v>
      </c>
    </row>
    <row r="1440" spans="2:2" x14ac:dyDescent="0.25">
      <c r="B1440" t="e" cm="1" vm="1">
        <f t="array" ref="B1440">TRANSPOSE(_xlfn._xlws.SORT(_xlfn.UNIQUE(_xlfn._xlws.FILTER(plotSetup[plot_id], plotSetup[experiment_id]&amp;"_"&amp;plotSetup[crop_season_id]=A1440))))</f>
        <v>#VALUE!</v>
      </c>
    </row>
    <row r="1441" spans="2:2" x14ac:dyDescent="0.25">
      <c r="B1441" t="e" cm="1" vm="1">
        <f t="array" ref="B1441">TRANSPOSE(_xlfn._xlws.SORT(_xlfn.UNIQUE(_xlfn._xlws.FILTER(plotSetup[plot_id], plotSetup[experiment_id]&amp;"_"&amp;plotSetup[crop_season_id]=A1441))))</f>
        <v>#VALUE!</v>
      </c>
    </row>
    <row r="1442" spans="2:2" x14ac:dyDescent="0.25">
      <c r="B1442" t="e" cm="1" vm="1">
        <f t="array" ref="B1442">TRANSPOSE(_xlfn._xlws.SORT(_xlfn.UNIQUE(_xlfn._xlws.FILTER(plotSetup[plot_id], plotSetup[experiment_id]&amp;"_"&amp;plotSetup[crop_season_id]=A1442))))</f>
        <v>#VALUE!</v>
      </c>
    </row>
    <row r="1443" spans="2:2" x14ac:dyDescent="0.25">
      <c r="B1443" t="e" cm="1" vm="1">
        <f t="array" ref="B1443">TRANSPOSE(_xlfn._xlws.SORT(_xlfn.UNIQUE(_xlfn._xlws.FILTER(plotSetup[plot_id], plotSetup[experiment_id]&amp;"_"&amp;plotSetup[crop_season_id]=A1443))))</f>
        <v>#VALUE!</v>
      </c>
    </row>
    <row r="1444" spans="2:2" x14ac:dyDescent="0.25">
      <c r="B1444" t="e" cm="1" vm="1">
        <f t="array" ref="B1444">TRANSPOSE(_xlfn._xlws.SORT(_xlfn.UNIQUE(_xlfn._xlws.FILTER(plotSetup[plot_id], plotSetup[experiment_id]&amp;"_"&amp;plotSetup[crop_season_id]=A1444))))</f>
        <v>#VALUE!</v>
      </c>
    </row>
    <row r="1445" spans="2:2" x14ac:dyDescent="0.25">
      <c r="B1445" t="e" cm="1" vm="1">
        <f t="array" ref="B1445">TRANSPOSE(_xlfn._xlws.SORT(_xlfn.UNIQUE(_xlfn._xlws.FILTER(plotSetup[plot_id], plotSetup[experiment_id]&amp;"_"&amp;plotSetup[crop_season_id]=A1445))))</f>
        <v>#VALUE!</v>
      </c>
    </row>
    <row r="1446" spans="2:2" x14ac:dyDescent="0.25">
      <c r="B1446" t="e" cm="1" vm="1">
        <f t="array" ref="B1446">TRANSPOSE(_xlfn._xlws.SORT(_xlfn.UNIQUE(_xlfn._xlws.FILTER(plotSetup[plot_id], plotSetup[experiment_id]&amp;"_"&amp;plotSetup[crop_season_id]=A1446))))</f>
        <v>#VALUE!</v>
      </c>
    </row>
    <row r="1447" spans="2:2" x14ac:dyDescent="0.25">
      <c r="B1447" t="e" cm="1" vm="1">
        <f t="array" ref="B1447">TRANSPOSE(_xlfn._xlws.SORT(_xlfn.UNIQUE(_xlfn._xlws.FILTER(plotSetup[plot_id], plotSetup[experiment_id]&amp;"_"&amp;plotSetup[crop_season_id]=A1447))))</f>
        <v>#VALUE!</v>
      </c>
    </row>
    <row r="1448" spans="2:2" x14ac:dyDescent="0.25">
      <c r="B1448" t="e" cm="1" vm="1">
        <f t="array" ref="B1448">TRANSPOSE(_xlfn._xlws.SORT(_xlfn.UNIQUE(_xlfn._xlws.FILTER(plotSetup[plot_id], plotSetup[experiment_id]&amp;"_"&amp;plotSetup[crop_season_id]=A1448))))</f>
        <v>#VALUE!</v>
      </c>
    </row>
    <row r="1449" spans="2:2" x14ac:dyDescent="0.25">
      <c r="B1449" t="e" cm="1" vm="1">
        <f t="array" ref="B1449">TRANSPOSE(_xlfn._xlws.SORT(_xlfn.UNIQUE(_xlfn._xlws.FILTER(plotSetup[plot_id], plotSetup[experiment_id]&amp;"_"&amp;plotSetup[crop_season_id]=A1449))))</f>
        <v>#VALUE!</v>
      </c>
    </row>
    <row r="1450" spans="2:2" x14ac:dyDescent="0.25">
      <c r="B1450" t="e" cm="1" vm="1">
        <f t="array" ref="B1450">TRANSPOSE(_xlfn._xlws.SORT(_xlfn.UNIQUE(_xlfn._xlws.FILTER(plotSetup[plot_id], plotSetup[experiment_id]&amp;"_"&amp;plotSetup[crop_season_id]=A1450))))</f>
        <v>#VALUE!</v>
      </c>
    </row>
    <row r="1451" spans="2:2" x14ac:dyDescent="0.25">
      <c r="B1451" t="e" cm="1" vm="1">
        <f t="array" ref="B1451">TRANSPOSE(_xlfn._xlws.SORT(_xlfn.UNIQUE(_xlfn._xlws.FILTER(plotSetup[plot_id], plotSetup[experiment_id]&amp;"_"&amp;plotSetup[crop_season_id]=A1451))))</f>
        <v>#VALUE!</v>
      </c>
    </row>
    <row r="1452" spans="2:2" x14ac:dyDescent="0.25">
      <c r="B1452" t="e" cm="1" vm="1">
        <f t="array" ref="B1452">TRANSPOSE(_xlfn._xlws.SORT(_xlfn.UNIQUE(_xlfn._xlws.FILTER(plotSetup[plot_id], plotSetup[experiment_id]&amp;"_"&amp;plotSetup[crop_season_id]=A1452))))</f>
        <v>#VALUE!</v>
      </c>
    </row>
    <row r="1453" spans="2:2" x14ac:dyDescent="0.25">
      <c r="B1453" t="e" cm="1" vm="1">
        <f t="array" ref="B1453">TRANSPOSE(_xlfn._xlws.SORT(_xlfn.UNIQUE(_xlfn._xlws.FILTER(plotSetup[plot_id], plotSetup[experiment_id]&amp;"_"&amp;plotSetup[crop_season_id]=A1453))))</f>
        <v>#VALUE!</v>
      </c>
    </row>
    <row r="1454" spans="2:2" x14ac:dyDescent="0.25">
      <c r="B1454" t="e" cm="1" vm="1">
        <f t="array" ref="B1454">TRANSPOSE(_xlfn._xlws.SORT(_xlfn.UNIQUE(_xlfn._xlws.FILTER(plotSetup[plot_id], plotSetup[experiment_id]&amp;"_"&amp;plotSetup[crop_season_id]=A1454))))</f>
        <v>#VALUE!</v>
      </c>
    </row>
    <row r="1455" spans="2:2" x14ac:dyDescent="0.25">
      <c r="B1455" t="e" cm="1" vm="1">
        <f t="array" ref="B1455">TRANSPOSE(_xlfn._xlws.SORT(_xlfn.UNIQUE(_xlfn._xlws.FILTER(plotSetup[plot_id], plotSetup[experiment_id]&amp;"_"&amp;plotSetup[crop_season_id]=A1455))))</f>
        <v>#VALUE!</v>
      </c>
    </row>
    <row r="1456" spans="2:2" x14ac:dyDescent="0.25">
      <c r="B1456" t="e" cm="1" vm="1">
        <f t="array" ref="B1456">TRANSPOSE(_xlfn._xlws.SORT(_xlfn.UNIQUE(_xlfn._xlws.FILTER(plotSetup[plot_id], plotSetup[experiment_id]&amp;"_"&amp;plotSetup[crop_season_id]=A1456))))</f>
        <v>#VALUE!</v>
      </c>
    </row>
    <row r="1457" spans="2:2" x14ac:dyDescent="0.25">
      <c r="B1457" t="e" cm="1" vm="1">
        <f t="array" ref="B1457">TRANSPOSE(_xlfn._xlws.SORT(_xlfn.UNIQUE(_xlfn._xlws.FILTER(plotSetup[plot_id], plotSetup[experiment_id]&amp;"_"&amp;plotSetup[crop_season_id]=A1457))))</f>
        <v>#VALUE!</v>
      </c>
    </row>
    <row r="1458" spans="2:2" x14ac:dyDescent="0.25">
      <c r="B1458" t="e" cm="1" vm="1">
        <f t="array" ref="B1458">TRANSPOSE(_xlfn._xlws.SORT(_xlfn.UNIQUE(_xlfn._xlws.FILTER(plotSetup[plot_id], plotSetup[experiment_id]&amp;"_"&amp;plotSetup[crop_season_id]=A1458))))</f>
        <v>#VALUE!</v>
      </c>
    </row>
    <row r="1459" spans="2:2" x14ac:dyDescent="0.25">
      <c r="B1459" t="e" cm="1" vm="1">
        <f t="array" ref="B1459">TRANSPOSE(_xlfn._xlws.SORT(_xlfn.UNIQUE(_xlfn._xlws.FILTER(plotSetup[plot_id], plotSetup[experiment_id]&amp;"_"&amp;plotSetup[crop_season_id]=A1459))))</f>
        <v>#VALUE!</v>
      </c>
    </row>
    <row r="1460" spans="2:2" x14ac:dyDescent="0.25">
      <c r="B1460" t="e" cm="1" vm="1">
        <f t="array" ref="B1460">TRANSPOSE(_xlfn._xlws.SORT(_xlfn.UNIQUE(_xlfn._xlws.FILTER(plotSetup[plot_id], plotSetup[experiment_id]&amp;"_"&amp;plotSetup[crop_season_id]=A1460))))</f>
        <v>#VALUE!</v>
      </c>
    </row>
    <row r="1461" spans="2:2" x14ac:dyDescent="0.25">
      <c r="B1461" t="e" cm="1" vm="1">
        <f t="array" ref="B1461">TRANSPOSE(_xlfn._xlws.SORT(_xlfn.UNIQUE(_xlfn._xlws.FILTER(plotSetup[plot_id], plotSetup[experiment_id]&amp;"_"&amp;plotSetup[crop_season_id]=A1461))))</f>
        <v>#VALUE!</v>
      </c>
    </row>
    <row r="1462" spans="2:2" x14ac:dyDescent="0.25">
      <c r="B1462" t="e" cm="1" vm="1">
        <f t="array" ref="B1462">TRANSPOSE(_xlfn._xlws.SORT(_xlfn.UNIQUE(_xlfn._xlws.FILTER(plotSetup[plot_id], plotSetup[experiment_id]&amp;"_"&amp;plotSetup[crop_season_id]=A1462))))</f>
        <v>#VALUE!</v>
      </c>
    </row>
    <row r="1463" spans="2:2" x14ac:dyDescent="0.25">
      <c r="B1463" t="e" cm="1" vm="1">
        <f t="array" ref="B1463">TRANSPOSE(_xlfn._xlws.SORT(_xlfn.UNIQUE(_xlfn._xlws.FILTER(plotSetup[plot_id], plotSetup[experiment_id]&amp;"_"&amp;plotSetup[crop_season_id]=A1463))))</f>
        <v>#VALUE!</v>
      </c>
    </row>
    <row r="1464" spans="2:2" x14ac:dyDescent="0.25">
      <c r="B1464" t="e" cm="1" vm="1">
        <f t="array" ref="B1464">TRANSPOSE(_xlfn._xlws.SORT(_xlfn.UNIQUE(_xlfn._xlws.FILTER(plotSetup[plot_id], plotSetup[experiment_id]&amp;"_"&amp;plotSetup[crop_season_id]=A1464))))</f>
        <v>#VALUE!</v>
      </c>
    </row>
    <row r="1465" spans="2:2" x14ac:dyDescent="0.25">
      <c r="B1465" t="e" cm="1" vm="1">
        <f t="array" ref="B1465">TRANSPOSE(_xlfn._xlws.SORT(_xlfn.UNIQUE(_xlfn._xlws.FILTER(plotSetup[plot_id], plotSetup[experiment_id]&amp;"_"&amp;plotSetup[crop_season_id]=A1465))))</f>
        <v>#VALUE!</v>
      </c>
    </row>
    <row r="1466" spans="2:2" x14ac:dyDescent="0.25">
      <c r="B1466" t="e" cm="1" vm="1">
        <f t="array" ref="B1466">TRANSPOSE(_xlfn._xlws.SORT(_xlfn.UNIQUE(_xlfn._xlws.FILTER(plotSetup[plot_id], plotSetup[experiment_id]&amp;"_"&amp;plotSetup[crop_season_id]=A1466))))</f>
        <v>#VALUE!</v>
      </c>
    </row>
    <row r="1467" spans="2:2" x14ac:dyDescent="0.25">
      <c r="B1467" t="e" cm="1" vm="1">
        <f t="array" ref="B1467">TRANSPOSE(_xlfn._xlws.SORT(_xlfn.UNIQUE(_xlfn._xlws.FILTER(plotSetup[plot_id], plotSetup[experiment_id]&amp;"_"&amp;plotSetup[crop_season_id]=A1467))))</f>
        <v>#VALUE!</v>
      </c>
    </row>
    <row r="1468" spans="2:2" x14ac:dyDescent="0.25">
      <c r="B1468" t="e" cm="1" vm="1">
        <f t="array" ref="B1468">TRANSPOSE(_xlfn._xlws.SORT(_xlfn.UNIQUE(_xlfn._xlws.FILTER(plotSetup[plot_id], plotSetup[experiment_id]&amp;"_"&amp;plotSetup[crop_season_id]=A1468))))</f>
        <v>#VALUE!</v>
      </c>
    </row>
    <row r="1469" spans="2:2" x14ac:dyDescent="0.25">
      <c r="B1469" t="e" cm="1" vm="1">
        <f t="array" ref="B1469">TRANSPOSE(_xlfn._xlws.SORT(_xlfn.UNIQUE(_xlfn._xlws.FILTER(plotSetup[plot_id], plotSetup[experiment_id]&amp;"_"&amp;plotSetup[crop_season_id]=A1469))))</f>
        <v>#VALUE!</v>
      </c>
    </row>
    <row r="1470" spans="2:2" x14ac:dyDescent="0.25">
      <c r="B1470" t="e" cm="1" vm="1">
        <f t="array" ref="B1470">TRANSPOSE(_xlfn._xlws.SORT(_xlfn.UNIQUE(_xlfn._xlws.FILTER(plotSetup[plot_id], plotSetup[experiment_id]&amp;"_"&amp;plotSetup[crop_season_id]=A1470))))</f>
        <v>#VALUE!</v>
      </c>
    </row>
    <row r="1471" spans="2:2" x14ac:dyDescent="0.25">
      <c r="B1471" t="e" cm="1" vm="1">
        <f t="array" ref="B1471">TRANSPOSE(_xlfn._xlws.SORT(_xlfn.UNIQUE(_xlfn._xlws.FILTER(plotSetup[plot_id], plotSetup[experiment_id]&amp;"_"&amp;plotSetup[crop_season_id]=A1471))))</f>
        <v>#VALUE!</v>
      </c>
    </row>
    <row r="1472" spans="2:2" x14ac:dyDescent="0.25">
      <c r="B1472" t="e" cm="1" vm="1">
        <f t="array" ref="B1472">TRANSPOSE(_xlfn._xlws.SORT(_xlfn.UNIQUE(_xlfn._xlws.FILTER(plotSetup[plot_id], plotSetup[experiment_id]&amp;"_"&amp;plotSetup[crop_season_id]=A1472))))</f>
        <v>#VALUE!</v>
      </c>
    </row>
    <row r="1473" spans="2:2" x14ac:dyDescent="0.25">
      <c r="B1473" t="e" cm="1" vm="1">
        <f t="array" ref="B1473">TRANSPOSE(_xlfn._xlws.SORT(_xlfn.UNIQUE(_xlfn._xlws.FILTER(plotSetup[plot_id], plotSetup[experiment_id]&amp;"_"&amp;plotSetup[crop_season_id]=A1473))))</f>
        <v>#VALUE!</v>
      </c>
    </row>
    <row r="1474" spans="2:2" x14ac:dyDescent="0.25">
      <c r="B1474" t="e" cm="1" vm="1">
        <f t="array" ref="B1474">TRANSPOSE(_xlfn._xlws.SORT(_xlfn.UNIQUE(_xlfn._xlws.FILTER(plotSetup[plot_id], plotSetup[experiment_id]&amp;"_"&amp;plotSetup[crop_season_id]=A1474))))</f>
        <v>#VALUE!</v>
      </c>
    </row>
    <row r="1475" spans="2:2" x14ac:dyDescent="0.25">
      <c r="B1475" t="e" cm="1" vm="1">
        <f t="array" ref="B1475">TRANSPOSE(_xlfn._xlws.SORT(_xlfn.UNIQUE(_xlfn._xlws.FILTER(plotSetup[plot_id], plotSetup[experiment_id]&amp;"_"&amp;plotSetup[crop_season_id]=A1475))))</f>
        <v>#VALUE!</v>
      </c>
    </row>
    <row r="1476" spans="2:2" x14ac:dyDescent="0.25">
      <c r="B1476" t="e" cm="1" vm="1">
        <f t="array" ref="B1476">TRANSPOSE(_xlfn._xlws.SORT(_xlfn.UNIQUE(_xlfn._xlws.FILTER(plotSetup[plot_id], plotSetup[experiment_id]&amp;"_"&amp;plotSetup[crop_season_id]=A1476))))</f>
        <v>#VALUE!</v>
      </c>
    </row>
    <row r="1477" spans="2:2" x14ac:dyDescent="0.25">
      <c r="B1477" t="e" cm="1" vm="1">
        <f t="array" ref="B1477">TRANSPOSE(_xlfn._xlws.SORT(_xlfn.UNIQUE(_xlfn._xlws.FILTER(plotSetup[plot_id], plotSetup[experiment_id]&amp;"_"&amp;plotSetup[crop_season_id]=A1477))))</f>
        <v>#VALUE!</v>
      </c>
    </row>
    <row r="1478" spans="2:2" x14ac:dyDescent="0.25">
      <c r="B1478" t="e" cm="1" vm="1">
        <f t="array" ref="B1478">TRANSPOSE(_xlfn._xlws.SORT(_xlfn.UNIQUE(_xlfn._xlws.FILTER(plotSetup[plot_id], plotSetup[experiment_id]&amp;"_"&amp;plotSetup[crop_season_id]=A1478))))</f>
        <v>#VALUE!</v>
      </c>
    </row>
    <row r="1479" spans="2:2" x14ac:dyDescent="0.25">
      <c r="B1479" t="e" cm="1" vm="1">
        <f t="array" ref="B1479">TRANSPOSE(_xlfn._xlws.SORT(_xlfn.UNIQUE(_xlfn._xlws.FILTER(plotSetup[plot_id], plotSetup[experiment_id]&amp;"_"&amp;plotSetup[crop_season_id]=A1479))))</f>
        <v>#VALUE!</v>
      </c>
    </row>
    <row r="1480" spans="2:2" x14ac:dyDescent="0.25">
      <c r="B1480" t="e" cm="1" vm="1">
        <f t="array" ref="B1480">TRANSPOSE(_xlfn._xlws.SORT(_xlfn.UNIQUE(_xlfn._xlws.FILTER(plotSetup[plot_id], plotSetup[experiment_id]&amp;"_"&amp;plotSetup[crop_season_id]=A1480))))</f>
        <v>#VALUE!</v>
      </c>
    </row>
    <row r="1481" spans="2:2" x14ac:dyDescent="0.25">
      <c r="B1481" t="e" cm="1" vm="1">
        <f t="array" ref="B1481">TRANSPOSE(_xlfn._xlws.SORT(_xlfn.UNIQUE(_xlfn._xlws.FILTER(plotSetup[plot_id], plotSetup[experiment_id]&amp;"_"&amp;plotSetup[crop_season_id]=A1481))))</f>
        <v>#VALUE!</v>
      </c>
    </row>
    <row r="1482" spans="2:2" x14ac:dyDescent="0.25">
      <c r="B1482" t="e" cm="1" vm="1">
        <f t="array" ref="B1482">TRANSPOSE(_xlfn._xlws.SORT(_xlfn.UNIQUE(_xlfn._xlws.FILTER(plotSetup[plot_id], plotSetup[experiment_id]&amp;"_"&amp;plotSetup[crop_season_id]=A1482))))</f>
        <v>#VALUE!</v>
      </c>
    </row>
    <row r="1483" spans="2:2" x14ac:dyDescent="0.25">
      <c r="B1483" t="e" cm="1" vm="1">
        <f t="array" ref="B1483">TRANSPOSE(_xlfn._xlws.SORT(_xlfn.UNIQUE(_xlfn._xlws.FILTER(plotSetup[plot_id], plotSetup[experiment_id]&amp;"_"&amp;plotSetup[crop_season_id]=A1483))))</f>
        <v>#VALUE!</v>
      </c>
    </row>
    <row r="1484" spans="2:2" x14ac:dyDescent="0.25">
      <c r="B1484" t="e" cm="1" vm="1">
        <f t="array" ref="B1484">TRANSPOSE(_xlfn._xlws.SORT(_xlfn.UNIQUE(_xlfn._xlws.FILTER(plotSetup[plot_id], plotSetup[experiment_id]&amp;"_"&amp;plotSetup[crop_season_id]=A1484))))</f>
        <v>#VALUE!</v>
      </c>
    </row>
    <row r="1485" spans="2:2" x14ac:dyDescent="0.25">
      <c r="B1485" t="e" cm="1" vm="1">
        <f t="array" ref="B1485">TRANSPOSE(_xlfn._xlws.SORT(_xlfn.UNIQUE(_xlfn._xlws.FILTER(plotSetup[plot_id], plotSetup[experiment_id]&amp;"_"&amp;plotSetup[crop_season_id]=A1485))))</f>
        <v>#VALUE!</v>
      </c>
    </row>
    <row r="1486" spans="2:2" x14ac:dyDescent="0.25">
      <c r="B1486" t="e" cm="1" vm="1">
        <f t="array" ref="B1486">TRANSPOSE(_xlfn._xlws.SORT(_xlfn.UNIQUE(_xlfn._xlws.FILTER(plotSetup[plot_id], plotSetup[experiment_id]&amp;"_"&amp;plotSetup[crop_season_id]=A1486))))</f>
        <v>#VALUE!</v>
      </c>
    </row>
    <row r="1487" spans="2:2" x14ac:dyDescent="0.25">
      <c r="B1487" t="e" cm="1" vm="1">
        <f t="array" ref="B1487">TRANSPOSE(_xlfn._xlws.SORT(_xlfn.UNIQUE(_xlfn._xlws.FILTER(plotSetup[plot_id], plotSetup[experiment_id]&amp;"_"&amp;plotSetup[crop_season_id]=A1487))))</f>
        <v>#VALUE!</v>
      </c>
    </row>
    <row r="1488" spans="2:2" x14ac:dyDescent="0.25">
      <c r="B1488" t="e" cm="1" vm="1">
        <f t="array" ref="B1488">TRANSPOSE(_xlfn._xlws.SORT(_xlfn.UNIQUE(_xlfn._xlws.FILTER(plotSetup[plot_id], plotSetup[experiment_id]&amp;"_"&amp;plotSetup[crop_season_id]=A1488))))</f>
        <v>#VALUE!</v>
      </c>
    </row>
    <row r="1489" spans="2:2" x14ac:dyDescent="0.25">
      <c r="B1489" t="e" cm="1" vm="1">
        <f t="array" ref="B1489">TRANSPOSE(_xlfn._xlws.SORT(_xlfn.UNIQUE(_xlfn._xlws.FILTER(plotSetup[plot_id], plotSetup[experiment_id]&amp;"_"&amp;plotSetup[crop_season_id]=A1489))))</f>
        <v>#VALUE!</v>
      </c>
    </row>
    <row r="1490" spans="2:2" x14ac:dyDescent="0.25">
      <c r="B1490" t="e" cm="1" vm="1">
        <f t="array" ref="B1490">TRANSPOSE(_xlfn._xlws.SORT(_xlfn.UNIQUE(_xlfn._xlws.FILTER(plotSetup[plot_id], plotSetup[experiment_id]&amp;"_"&amp;plotSetup[crop_season_id]=A1490))))</f>
        <v>#VALUE!</v>
      </c>
    </row>
    <row r="1491" spans="2:2" x14ac:dyDescent="0.25">
      <c r="B1491" t="e" cm="1" vm="1">
        <f t="array" ref="B1491">TRANSPOSE(_xlfn._xlws.SORT(_xlfn.UNIQUE(_xlfn._xlws.FILTER(plotSetup[plot_id], plotSetup[experiment_id]&amp;"_"&amp;plotSetup[crop_season_id]=A1491))))</f>
        <v>#VALUE!</v>
      </c>
    </row>
    <row r="1492" spans="2:2" x14ac:dyDescent="0.25">
      <c r="B1492" t="e" cm="1" vm="1">
        <f t="array" ref="B1492">TRANSPOSE(_xlfn._xlws.SORT(_xlfn.UNIQUE(_xlfn._xlws.FILTER(plotSetup[plot_id], plotSetup[experiment_id]&amp;"_"&amp;plotSetup[crop_season_id]=A1492))))</f>
        <v>#VALUE!</v>
      </c>
    </row>
    <row r="1493" spans="2:2" x14ac:dyDescent="0.25">
      <c r="B1493" t="e" cm="1" vm="1">
        <f t="array" ref="B1493">TRANSPOSE(_xlfn._xlws.SORT(_xlfn.UNIQUE(_xlfn._xlws.FILTER(plotSetup[plot_id], plotSetup[experiment_id]&amp;"_"&amp;plotSetup[crop_season_id]=A1493))))</f>
        <v>#VALUE!</v>
      </c>
    </row>
    <row r="1494" spans="2:2" x14ac:dyDescent="0.25">
      <c r="B1494" t="e" cm="1" vm="1">
        <f t="array" ref="B1494">TRANSPOSE(_xlfn._xlws.SORT(_xlfn.UNIQUE(_xlfn._xlws.FILTER(plotSetup[plot_id], plotSetup[experiment_id]&amp;"_"&amp;plotSetup[crop_season_id]=A1494))))</f>
        <v>#VALUE!</v>
      </c>
    </row>
    <row r="1495" spans="2:2" x14ac:dyDescent="0.25">
      <c r="B1495" t="e" cm="1" vm="1">
        <f t="array" ref="B1495">TRANSPOSE(_xlfn._xlws.SORT(_xlfn.UNIQUE(_xlfn._xlws.FILTER(plotSetup[plot_id], plotSetup[experiment_id]&amp;"_"&amp;plotSetup[crop_season_id]=A1495))))</f>
        <v>#VALUE!</v>
      </c>
    </row>
    <row r="1496" spans="2:2" x14ac:dyDescent="0.25">
      <c r="B1496" t="e" cm="1" vm="1">
        <f t="array" ref="B1496">TRANSPOSE(_xlfn._xlws.SORT(_xlfn.UNIQUE(_xlfn._xlws.FILTER(plotSetup[plot_id], plotSetup[experiment_id]&amp;"_"&amp;plotSetup[crop_season_id]=A1496))))</f>
        <v>#VALUE!</v>
      </c>
    </row>
    <row r="1497" spans="2:2" x14ac:dyDescent="0.25">
      <c r="B1497" t="e" cm="1" vm="1">
        <f t="array" ref="B1497">TRANSPOSE(_xlfn._xlws.SORT(_xlfn.UNIQUE(_xlfn._xlws.FILTER(plotSetup[plot_id], plotSetup[experiment_id]&amp;"_"&amp;plotSetup[crop_season_id]=A1497))))</f>
        <v>#VALUE!</v>
      </c>
    </row>
    <row r="1498" spans="2:2" x14ac:dyDescent="0.25">
      <c r="B1498" t="e" cm="1" vm="1">
        <f t="array" ref="B1498">TRANSPOSE(_xlfn._xlws.SORT(_xlfn.UNIQUE(_xlfn._xlws.FILTER(plotSetup[plot_id], plotSetup[experiment_id]&amp;"_"&amp;plotSetup[crop_season_id]=A1498))))</f>
        <v>#VALUE!</v>
      </c>
    </row>
    <row r="1499" spans="2:2" x14ac:dyDescent="0.25">
      <c r="B1499" t="e" cm="1" vm="1">
        <f t="array" ref="B1499">TRANSPOSE(_xlfn._xlws.SORT(_xlfn.UNIQUE(_xlfn._xlws.FILTER(plotSetup[plot_id], plotSetup[experiment_id]&amp;"_"&amp;plotSetup[crop_season_id]=A1499))))</f>
        <v>#VALUE!</v>
      </c>
    </row>
    <row r="1500" spans="2:2" x14ac:dyDescent="0.25">
      <c r="B1500" t="e" cm="1" vm="1">
        <f t="array" ref="B1500">TRANSPOSE(_xlfn._xlws.SORT(_xlfn.UNIQUE(_xlfn._xlws.FILTER(plotSetup[plot_id], plotSetup[experiment_id]&amp;"_"&amp;plotSetup[crop_season_id]=A1500))))</f>
        <v>#VALUE!</v>
      </c>
    </row>
    <row r="1501" spans="2:2" x14ac:dyDescent="0.25">
      <c r="B1501" t="e" cm="1" vm="1">
        <f t="array" ref="B1501">TRANSPOSE(_xlfn._xlws.SORT(_xlfn.UNIQUE(_xlfn._xlws.FILTER(plotSetup[plot_id], plotSetup[experiment_id]&amp;"_"&amp;plotSetup[crop_season_id]=A1501))))</f>
        <v>#VALUE!</v>
      </c>
    </row>
    <row r="1502" spans="2:2" x14ac:dyDescent="0.25">
      <c r="B1502" t="e" cm="1" vm="1">
        <f t="array" ref="B1502">TRANSPOSE(_xlfn._xlws.SORT(_xlfn.UNIQUE(_xlfn._xlws.FILTER(plotSetup[plot_id], plotSetup[experiment_id]&amp;"_"&amp;plotSetup[crop_season_id]=A1502))))</f>
        <v>#VALUE!</v>
      </c>
    </row>
    <row r="1503" spans="2:2" x14ac:dyDescent="0.25">
      <c r="B1503" t="e" cm="1" vm="1">
        <f t="array" ref="B1503">TRANSPOSE(_xlfn._xlws.SORT(_xlfn.UNIQUE(_xlfn._xlws.FILTER(plotSetup[plot_id], plotSetup[experiment_id]&amp;"_"&amp;plotSetup[crop_season_id]=A1503))))</f>
        <v>#VALUE!</v>
      </c>
    </row>
    <row r="1504" spans="2:2" x14ac:dyDescent="0.25">
      <c r="B1504" t="e" cm="1" vm="1">
        <f t="array" ref="B1504">TRANSPOSE(_xlfn._xlws.SORT(_xlfn.UNIQUE(_xlfn._xlws.FILTER(plotSetup[plot_id], plotSetup[experiment_id]&amp;"_"&amp;plotSetup[crop_season_id]=A1504))))</f>
        <v>#VALUE!</v>
      </c>
    </row>
    <row r="1505" spans="2:2" x14ac:dyDescent="0.25">
      <c r="B1505" t="e" cm="1" vm="1">
        <f t="array" ref="B1505">TRANSPOSE(_xlfn._xlws.SORT(_xlfn.UNIQUE(_xlfn._xlws.FILTER(plotSetup[plot_id], plotSetup[experiment_id]&amp;"_"&amp;plotSetup[crop_season_id]=A1505))))</f>
        <v>#VALUE!</v>
      </c>
    </row>
    <row r="1506" spans="2:2" x14ac:dyDescent="0.25">
      <c r="B1506" t="e" cm="1" vm="1">
        <f t="array" ref="B1506">TRANSPOSE(_xlfn._xlws.SORT(_xlfn.UNIQUE(_xlfn._xlws.FILTER(plotSetup[plot_id], plotSetup[experiment_id]&amp;"_"&amp;plotSetup[crop_season_id]=A1506))))</f>
        <v>#VALUE!</v>
      </c>
    </row>
    <row r="1507" spans="2:2" x14ac:dyDescent="0.25">
      <c r="B1507" t="e" cm="1" vm="1">
        <f t="array" ref="B1507">TRANSPOSE(_xlfn._xlws.SORT(_xlfn.UNIQUE(_xlfn._xlws.FILTER(plotSetup[plot_id], plotSetup[experiment_id]&amp;"_"&amp;plotSetup[crop_season_id]=A1507))))</f>
        <v>#VALUE!</v>
      </c>
    </row>
    <row r="1508" spans="2:2" x14ac:dyDescent="0.25">
      <c r="B1508" t="e" cm="1" vm="1">
        <f t="array" ref="B1508">TRANSPOSE(_xlfn._xlws.SORT(_xlfn.UNIQUE(_xlfn._xlws.FILTER(plotSetup[plot_id], plotSetup[experiment_id]&amp;"_"&amp;plotSetup[crop_season_id]=A1508))))</f>
        <v>#VALUE!</v>
      </c>
    </row>
    <row r="1509" spans="2:2" x14ac:dyDescent="0.25">
      <c r="B1509" t="e" cm="1" vm="1">
        <f t="array" ref="B1509">TRANSPOSE(_xlfn._xlws.SORT(_xlfn.UNIQUE(_xlfn._xlws.FILTER(plotSetup[plot_id], plotSetup[experiment_id]&amp;"_"&amp;plotSetup[crop_season_id]=A1509))))</f>
        <v>#VALUE!</v>
      </c>
    </row>
    <row r="1510" spans="2:2" x14ac:dyDescent="0.25">
      <c r="B1510" t="e" cm="1" vm="1">
        <f t="array" ref="B1510">TRANSPOSE(_xlfn._xlws.SORT(_xlfn.UNIQUE(_xlfn._xlws.FILTER(plotSetup[plot_id], plotSetup[experiment_id]&amp;"_"&amp;plotSetup[crop_season_id]=A1510))))</f>
        <v>#VALUE!</v>
      </c>
    </row>
    <row r="1511" spans="2:2" x14ac:dyDescent="0.25">
      <c r="B1511" t="e" cm="1" vm="1">
        <f t="array" ref="B1511">TRANSPOSE(_xlfn._xlws.SORT(_xlfn.UNIQUE(_xlfn._xlws.FILTER(plotSetup[plot_id], plotSetup[experiment_id]&amp;"_"&amp;plotSetup[crop_season_id]=A1511))))</f>
        <v>#VALUE!</v>
      </c>
    </row>
    <row r="1512" spans="2:2" x14ac:dyDescent="0.25">
      <c r="B1512" t="e" cm="1" vm="1">
        <f t="array" ref="B1512">TRANSPOSE(_xlfn._xlws.SORT(_xlfn.UNIQUE(_xlfn._xlws.FILTER(plotSetup[plot_id], plotSetup[experiment_id]&amp;"_"&amp;plotSetup[crop_season_id]=A1512))))</f>
        <v>#VALUE!</v>
      </c>
    </row>
    <row r="1513" spans="2:2" x14ac:dyDescent="0.25">
      <c r="B1513" t="e" cm="1" vm="1">
        <f t="array" ref="B1513">TRANSPOSE(_xlfn._xlws.SORT(_xlfn.UNIQUE(_xlfn._xlws.FILTER(plotSetup[plot_id], plotSetup[experiment_id]&amp;"_"&amp;plotSetup[crop_season_id]=A1513))))</f>
        <v>#VALUE!</v>
      </c>
    </row>
    <row r="1514" spans="2:2" x14ac:dyDescent="0.25">
      <c r="B1514" t="e" cm="1" vm="1">
        <f t="array" ref="B1514">TRANSPOSE(_xlfn._xlws.SORT(_xlfn.UNIQUE(_xlfn._xlws.FILTER(plotSetup[plot_id], plotSetup[experiment_id]&amp;"_"&amp;plotSetup[crop_season_id]=A1514))))</f>
        <v>#VALUE!</v>
      </c>
    </row>
    <row r="1515" spans="2:2" x14ac:dyDescent="0.25">
      <c r="B1515" t="e" cm="1" vm="1">
        <f t="array" ref="B1515">TRANSPOSE(_xlfn._xlws.SORT(_xlfn.UNIQUE(_xlfn._xlws.FILTER(plotSetup[plot_id], plotSetup[experiment_id]&amp;"_"&amp;plotSetup[crop_season_id]=A1515))))</f>
        <v>#VALUE!</v>
      </c>
    </row>
    <row r="1516" spans="2:2" x14ac:dyDescent="0.25">
      <c r="B1516" t="e" cm="1" vm="1">
        <f t="array" ref="B1516">TRANSPOSE(_xlfn._xlws.SORT(_xlfn.UNIQUE(_xlfn._xlws.FILTER(plotSetup[plot_id], plotSetup[experiment_id]&amp;"_"&amp;plotSetup[crop_season_id]=A1516))))</f>
        <v>#VALUE!</v>
      </c>
    </row>
    <row r="1517" spans="2:2" x14ac:dyDescent="0.25">
      <c r="B1517" t="e" cm="1" vm="1">
        <f t="array" ref="B1517">TRANSPOSE(_xlfn._xlws.SORT(_xlfn.UNIQUE(_xlfn._xlws.FILTER(plotSetup[plot_id], plotSetup[experiment_id]&amp;"_"&amp;plotSetup[crop_season_id]=A1517))))</f>
        <v>#VALUE!</v>
      </c>
    </row>
    <row r="1518" spans="2:2" x14ac:dyDescent="0.25">
      <c r="B1518" t="e" cm="1" vm="1">
        <f t="array" ref="B1518">TRANSPOSE(_xlfn._xlws.SORT(_xlfn.UNIQUE(_xlfn._xlws.FILTER(plotSetup[plot_id], plotSetup[experiment_id]&amp;"_"&amp;plotSetup[crop_season_id]=A1518))))</f>
        <v>#VALUE!</v>
      </c>
    </row>
    <row r="1519" spans="2:2" x14ac:dyDescent="0.25">
      <c r="B1519" t="e" cm="1" vm="1">
        <f t="array" ref="B1519">TRANSPOSE(_xlfn._xlws.SORT(_xlfn.UNIQUE(_xlfn._xlws.FILTER(plotSetup[plot_id], plotSetup[experiment_id]&amp;"_"&amp;plotSetup[crop_season_id]=A1519))))</f>
        <v>#VALUE!</v>
      </c>
    </row>
    <row r="1520" spans="2:2" x14ac:dyDescent="0.25">
      <c r="B1520" t="e" cm="1" vm="1">
        <f t="array" ref="B1520">TRANSPOSE(_xlfn._xlws.SORT(_xlfn.UNIQUE(_xlfn._xlws.FILTER(plotSetup[plot_id], plotSetup[experiment_id]&amp;"_"&amp;plotSetup[crop_season_id]=A1520))))</f>
        <v>#VALUE!</v>
      </c>
    </row>
    <row r="1521" spans="2:2" x14ac:dyDescent="0.25">
      <c r="B1521" t="e" cm="1" vm="1">
        <f t="array" ref="B1521">TRANSPOSE(_xlfn._xlws.SORT(_xlfn.UNIQUE(_xlfn._xlws.FILTER(plotSetup[plot_id], plotSetup[experiment_id]&amp;"_"&amp;plotSetup[crop_season_id]=A1521))))</f>
        <v>#VALUE!</v>
      </c>
    </row>
    <row r="1522" spans="2:2" x14ac:dyDescent="0.25">
      <c r="B1522" t="e" cm="1" vm="1">
        <f t="array" ref="B1522">TRANSPOSE(_xlfn._xlws.SORT(_xlfn.UNIQUE(_xlfn._xlws.FILTER(plotSetup[plot_id], plotSetup[experiment_id]&amp;"_"&amp;plotSetup[crop_season_id]=A1522))))</f>
        <v>#VALUE!</v>
      </c>
    </row>
    <row r="1523" spans="2:2" x14ac:dyDescent="0.25">
      <c r="B1523" t="e" cm="1" vm="1">
        <f t="array" ref="B1523">TRANSPOSE(_xlfn._xlws.SORT(_xlfn.UNIQUE(_xlfn._xlws.FILTER(plotSetup[plot_id], plotSetup[experiment_id]&amp;"_"&amp;plotSetup[crop_season_id]=A1523))))</f>
        <v>#VALUE!</v>
      </c>
    </row>
    <row r="1524" spans="2:2" x14ac:dyDescent="0.25">
      <c r="B1524" t="e" cm="1" vm="1">
        <f t="array" ref="B1524">TRANSPOSE(_xlfn._xlws.SORT(_xlfn.UNIQUE(_xlfn._xlws.FILTER(plotSetup[plot_id], plotSetup[experiment_id]&amp;"_"&amp;plotSetup[crop_season_id]=A1524))))</f>
        <v>#VALUE!</v>
      </c>
    </row>
    <row r="1525" spans="2:2" x14ac:dyDescent="0.25">
      <c r="B1525" t="e" cm="1" vm="1">
        <f t="array" ref="B1525">TRANSPOSE(_xlfn._xlws.SORT(_xlfn.UNIQUE(_xlfn._xlws.FILTER(plotSetup[plot_id], plotSetup[experiment_id]&amp;"_"&amp;plotSetup[crop_season_id]=A1525))))</f>
        <v>#VALUE!</v>
      </c>
    </row>
    <row r="1526" spans="2:2" x14ac:dyDescent="0.25">
      <c r="B1526" t="e" cm="1" vm="1">
        <f t="array" ref="B1526">TRANSPOSE(_xlfn._xlws.SORT(_xlfn.UNIQUE(_xlfn._xlws.FILTER(plotSetup[plot_id], plotSetup[experiment_id]&amp;"_"&amp;plotSetup[crop_season_id]=A1526))))</f>
        <v>#VALUE!</v>
      </c>
    </row>
    <row r="1527" spans="2:2" x14ac:dyDescent="0.25">
      <c r="B1527" t="e" cm="1" vm="1">
        <f t="array" ref="B1527">TRANSPOSE(_xlfn._xlws.SORT(_xlfn.UNIQUE(_xlfn._xlws.FILTER(plotSetup[plot_id], plotSetup[experiment_id]&amp;"_"&amp;plotSetup[crop_season_id]=A1527))))</f>
        <v>#VALUE!</v>
      </c>
    </row>
    <row r="1528" spans="2:2" x14ac:dyDescent="0.25">
      <c r="B1528" t="e" cm="1" vm="1">
        <f t="array" ref="B1528">TRANSPOSE(_xlfn._xlws.SORT(_xlfn.UNIQUE(_xlfn._xlws.FILTER(plotSetup[plot_id], plotSetup[experiment_id]&amp;"_"&amp;plotSetup[crop_season_id]=A1528))))</f>
        <v>#VALUE!</v>
      </c>
    </row>
    <row r="1529" spans="2:2" x14ac:dyDescent="0.25">
      <c r="B1529" t="e" cm="1" vm="1">
        <f t="array" ref="B1529">TRANSPOSE(_xlfn._xlws.SORT(_xlfn.UNIQUE(_xlfn._xlws.FILTER(plotSetup[plot_id], plotSetup[experiment_id]&amp;"_"&amp;plotSetup[crop_season_id]=A1529))))</f>
        <v>#VALUE!</v>
      </c>
    </row>
    <row r="1530" spans="2:2" x14ac:dyDescent="0.25">
      <c r="B1530" t="e" cm="1" vm="1">
        <f t="array" ref="B1530">TRANSPOSE(_xlfn._xlws.SORT(_xlfn.UNIQUE(_xlfn._xlws.FILTER(plotSetup[plot_id], plotSetup[experiment_id]&amp;"_"&amp;plotSetup[crop_season_id]=A1530))))</f>
        <v>#VALUE!</v>
      </c>
    </row>
    <row r="1531" spans="2:2" x14ac:dyDescent="0.25">
      <c r="B1531" t="e" cm="1" vm="1">
        <f t="array" ref="B1531">TRANSPOSE(_xlfn._xlws.SORT(_xlfn.UNIQUE(_xlfn._xlws.FILTER(plotSetup[plot_id], plotSetup[experiment_id]&amp;"_"&amp;plotSetup[crop_season_id]=A1531))))</f>
        <v>#VALUE!</v>
      </c>
    </row>
    <row r="1532" spans="2:2" x14ac:dyDescent="0.25">
      <c r="B1532" t="e" cm="1" vm="1">
        <f t="array" ref="B1532">TRANSPOSE(_xlfn._xlws.SORT(_xlfn.UNIQUE(_xlfn._xlws.FILTER(plotSetup[plot_id], plotSetup[experiment_id]&amp;"_"&amp;plotSetup[crop_season_id]=A1532))))</f>
        <v>#VALUE!</v>
      </c>
    </row>
    <row r="1533" spans="2:2" x14ac:dyDescent="0.25">
      <c r="B1533" t="e" cm="1" vm="1">
        <f t="array" ref="B1533">TRANSPOSE(_xlfn._xlws.SORT(_xlfn.UNIQUE(_xlfn._xlws.FILTER(plotSetup[plot_id], plotSetup[experiment_id]&amp;"_"&amp;plotSetup[crop_season_id]=A1533))))</f>
        <v>#VALUE!</v>
      </c>
    </row>
    <row r="1534" spans="2:2" x14ac:dyDescent="0.25">
      <c r="B1534" t="e" cm="1" vm="1">
        <f t="array" ref="B1534">TRANSPOSE(_xlfn._xlws.SORT(_xlfn.UNIQUE(_xlfn._xlws.FILTER(plotSetup[plot_id], plotSetup[experiment_id]&amp;"_"&amp;plotSetup[crop_season_id]=A1534))))</f>
        <v>#VALUE!</v>
      </c>
    </row>
    <row r="1535" spans="2:2" x14ac:dyDescent="0.25">
      <c r="B1535" t="e" cm="1" vm="1">
        <f t="array" ref="B1535">TRANSPOSE(_xlfn._xlws.SORT(_xlfn.UNIQUE(_xlfn._xlws.FILTER(plotSetup[plot_id], plotSetup[experiment_id]&amp;"_"&amp;plotSetup[crop_season_id]=A1535))))</f>
        <v>#VALUE!</v>
      </c>
    </row>
    <row r="1536" spans="2:2" x14ac:dyDescent="0.25">
      <c r="B1536" t="e" cm="1" vm="1">
        <f t="array" ref="B1536">TRANSPOSE(_xlfn._xlws.SORT(_xlfn.UNIQUE(_xlfn._xlws.FILTER(plotSetup[plot_id], plotSetup[experiment_id]&amp;"_"&amp;plotSetup[crop_season_id]=A1536))))</f>
        <v>#VALUE!</v>
      </c>
    </row>
    <row r="1537" spans="2:2" x14ac:dyDescent="0.25">
      <c r="B1537" t="e" cm="1" vm="1">
        <f t="array" ref="B1537">TRANSPOSE(_xlfn._xlws.SORT(_xlfn.UNIQUE(_xlfn._xlws.FILTER(plotSetup[plot_id], plotSetup[experiment_id]&amp;"_"&amp;plotSetup[crop_season_id]=A1537))))</f>
        <v>#VALUE!</v>
      </c>
    </row>
    <row r="1538" spans="2:2" x14ac:dyDescent="0.25">
      <c r="B1538" t="e" cm="1" vm="1">
        <f t="array" ref="B1538">TRANSPOSE(_xlfn._xlws.SORT(_xlfn.UNIQUE(_xlfn._xlws.FILTER(plotSetup[plot_id], plotSetup[experiment_id]&amp;"_"&amp;plotSetup[crop_season_id]=A1538))))</f>
        <v>#VALUE!</v>
      </c>
    </row>
    <row r="1539" spans="2:2" x14ac:dyDescent="0.25">
      <c r="B1539" t="e" cm="1" vm="1">
        <f t="array" ref="B1539">TRANSPOSE(_xlfn._xlws.SORT(_xlfn.UNIQUE(_xlfn._xlws.FILTER(plotSetup[plot_id], plotSetup[experiment_id]&amp;"_"&amp;plotSetup[crop_season_id]=A1539))))</f>
        <v>#VALUE!</v>
      </c>
    </row>
    <row r="1540" spans="2:2" x14ac:dyDescent="0.25">
      <c r="B1540" t="e" cm="1" vm="1">
        <f t="array" ref="B1540">TRANSPOSE(_xlfn._xlws.SORT(_xlfn.UNIQUE(_xlfn._xlws.FILTER(plotSetup[plot_id], plotSetup[experiment_id]&amp;"_"&amp;plotSetup[crop_season_id]=A1540))))</f>
        <v>#VALUE!</v>
      </c>
    </row>
    <row r="1541" spans="2:2" x14ac:dyDescent="0.25">
      <c r="B1541" t="e" cm="1" vm="1">
        <f t="array" ref="B1541">TRANSPOSE(_xlfn._xlws.SORT(_xlfn.UNIQUE(_xlfn._xlws.FILTER(plotSetup[plot_id], plotSetup[experiment_id]&amp;"_"&amp;plotSetup[crop_season_id]=A1541))))</f>
        <v>#VALUE!</v>
      </c>
    </row>
    <row r="1542" spans="2:2" x14ac:dyDescent="0.25">
      <c r="B1542" t="e" cm="1" vm="1">
        <f t="array" ref="B1542">TRANSPOSE(_xlfn._xlws.SORT(_xlfn.UNIQUE(_xlfn._xlws.FILTER(plotSetup[plot_id], plotSetup[experiment_id]&amp;"_"&amp;plotSetup[crop_season_id]=A1542))))</f>
        <v>#VALUE!</v>
      </c>
    </row>
    <row r="1543" spans="2:2" x14ac:dyDescent="0.25">
      <c r="B1543" t="e" cm="1" vm="1">
        <f t="array" ref="B1543">TRANSPOSE(_xlfn._xlws.SORT(_xlfn.UNIQUE(_xlfn._xlws.FILTER(plotSetup[plot_id], plotSetup[experiment_id]&amp;"_"&amp;plotSetup[crop_season_id]=A1543))))</f>
        <v>#VALUE!</v>
      </c>
    </row>
    <row r="1544" spans="2:2" x14ac:dyDescent="0.25">
      <c r="B1544" t="e" cm="1" vm="1">
        <f t="array" ref="B1544">TRANSPOSE(_xlfn._xlws.SORT(_xlfn.UNIQUE(_xlfn._xlws.FILTER(plotSetup[plot_id], plotSetup[experiment_id]&amp;"_"&amp;plotSetup[crop_season_id]=A1544))))</f>
        <v>#VALUE!</v>
      </c>
    </row>
    <row r="1545" spans="2:2" x14ac:dyDescent="0.25">
      <c r="B1545" t="e" cm="1" vm="1">
        <f t="array" ref="B1545">TRANSPOSE(_xlfn._xlws.SORT(_xlfn.UNIQUE(_xlfn._xlws.FILTER(plotSetup[plot_id], plotSetup[experiment_id]&amp;"_"&amp;plotSetup[crop_season_id]=A1545))))</f>
        <v>#VALUE!</v>
      </c>
    </row>
    <row r="1546" spans="2:2" x14ac:dyDescent="0.25">
      <c r="B1546" t="e" cm="1" vm="1">
        <f t="array" ref="B1546">TRANSPOSE(_xlfn._xlws.SORT(_xlfn.UNIQUE(_xlfn._xlws.FILTER(plotSetup[plot_id], plotSetup[experiment_id]&amp;"_"&amp;plotSetup[crop_season_id]=A1546))))</f>
        <v>#VALUE!</v>
      </c>
    </row>
    <row r="1547" spans="2:2" x14ac:dyDescent="0.25">
      <c r="B1547" t="e" cm="1" vm="1">
        <f t="array" ref="B1547">TRANSPOSE(_xlfn._xlws.SORT(_xlfn.UNIQUE(_xlfn._xlws.FILTER(plotSetup[plot_id], plotSetup[experiment_id]&amp;"_"&amp;plotSetup[crop_season_id]=A1547))))</f>
        <v>#VALUE!</v>
      </c>
    </row>
    <row r="1548" spans="2:2" x14ac:dyDescent="0.25">
      <c r="B1548" t="e" cm="1" vm="1">
        <f t="array" ref="B1548">TRANSPOSE(_xlfn._xlws.SORT(_xlfn.UNIQUE(_xlfn._xlws.FILTER(plotSetup[plot_id], plotSetup[experiment_id]&amp;"_"&amp;plotSetup[crop_season_id]=A1548))))</f>
        <v>#VALUE!</v>
      </c>
    </row>
    <row r="1549" spans="2:2" x14ac:dyDescent="0.25">
      <c r="B1549" t="e" cm="1" vm="1">
        <f t="array" ref="B1549">TRANSPOSE(_xlfn._xlws.SORT(_xlfn.UNIQUE(_xlfn._xlws.FILTER(plotSetup[plot_id], plotSetup[experiment_id]&amp;"_"&amp;plotSetup[crop_season_id]=A1549))))</f>
        <v>#VALUE!</v>
      </c>
    </row>
    <row r="1550" spans="2:2" x14ac:dyDescent="0.25">
      <c r="B1550" t="e" cm="1" vm="1">
        <f t="array" ref="B1550">TRANSPOSE(_xlfn._xlws.SORT(_xlfn.UNIQUE(_xlfn._xlws.FILTER(plotSetup[plot_id], plotSetup[experiment_id]&amp;"_"&amp;plotSetup[crop_season_id]=A1550))))</f>
        <v>#VALUE!</v>
      </c>
    </row>
    <row r="1551" spans="2:2" x14ac:dyDescent="0.25">
      <c r="B1551" t="e" cm="1" vm="1">
        <f t="array" ref="B1551">TRANSPOSE(_xlfn._xlws.SORT(_xlfn.UNIQUE(_xlfn._xlws.FILTER(plotSetup[plot_id], plotSetup[experiment_id]&amp;"_"&amp;plotSetup[crop_season_id]=A1551))))</f>
        <v>#VALUE!</v>
      </c>
    </row>
    <row r="1552" spans="2:2" x14ac:dyDescent="0.25">
      <c r="B1552" t="e" cm="1" vm="1">
        <f t="array" ref="B1552">TRANSPOSE(_xlfn._xlws.SORT(_xlfn.UNIQUE(_xlfn._xlws.FILTER(plotSetup[plot_id], plotSetup[experiment_id]&amp;"_"&amp;plotSetup[crop_season_id]=A1552))))</f>
        <v>#VALUE!</v>
      </c>
    </row>
    <row r="1553" spans="2:2" x14ac:dyDescent="0.25">
      <c r="B1553" t="e" cm="1" vm="1">
        <f t="array" ref="B1553">TRANSPOSE(_xlfn._xlws.SORT(_xlfn.UNIQUE(_xlfn._xlws.FILTER(plotSetup[plot_id], plotSetup[experiment_id]&amp;"_"&amp;plotSetup[crop_season_id]=A1553))))</f>
        <v>#VALUE!</v>
      </c>
    </row>
    <row r="1554" spans="2:2" x14ac:dyDescent="0.25">
      <c r="B1554" t="e" cm="1" vm="1">
        <f t="array" ref="B1554">TRANSPOSE(_xlfn._xlws.SORT(_xlfn.UNIQUE(_xlfn._xlws.FILTER(plotSetup[plot_id], plotSetup[experiment_id]&amp;"_"&amp;plotSetup[crop_season_id]=A1554))))</f>
        <v>#VALUE!</v>
      </c>
    </row>
    <row r="1555" spans="2:2" x14ac:dyDescent="0.25">
      <c r="B1555" t="e" cm="1" vm="1">
        <f t="array" ref="B1555">TRANSPOSE(_xlfn._xlws.SORT(_xlfn.UNIQUE(_xlfn._xlws.FILTER(plotSetup[plot_id], plotSetup[experiment_id]&amp;"_"&amp;plotSetup[crop_season_id]=A1555))))</f>
        <v>#VALUE!</v>
      </c>
    </row>
    <row r="1556" spans="2:2" x14ac:dyDescent="0.25">
      <c r="B1556" t="e" cm="1" vm="1">
        <f t="array" ref="B1556">TRANSPOSE(_xlfn._xlws.SORT(_xlfn.UNIQUE(_xlfn._xlws.FILTER(plotSetup[plot_id], plotSetup[experiment_id]&amp;"_"&amp;plotSetup[crop_season_id]=A1556))))</f>
        <v>#VALUE!</v>
      </c>
    </row>
    <row r="1557" spans="2:2" x14ac:dyDescent="0.25">
      <c r="B1557" t="e" cm="1" vm="1">
        <f t="array" ref="B1557">TRANSPOSE(_xlfn._xlws.SORT(_xlfn.UNIQUE(_xlfn._xlws.FILTER(plotSetup[plot_id], plotSetup[experiment_id]&amp;"_"&amp;plotSetup[crop_season_id]=A1557))))</f>
        <v>#VALUE!</v>
      </c>
    </row>
    <row r="1558" spans="2:2" x14ac:dyDescent="0.25">
      <c r="B1558" t="e" cm="1" vm="1">
        <f t="array" ref="B1558">TRANSPOSE(_xlfn._xlws.SORT(_xlfn.UNIQUE(_xlfn._xlws.FILTER(plotSetup[plot_id], plotSetup[experiment_id]&amp;"_"&amp;plotSetup[crop_season_id]=A1558))))</f>
        <v>#VALUE!</v>
      </c>
    </row>
    <row r="1559" spans="2:2" x14ac:dyDescent="0.25">
      <c r="B1559" t="e" cm="1" vm="1">
        <f t="array" ref="B1559">TRANSPOSE(_xlfn._xlws.SORT(_xlfn.UNIQUE(_xlfn._xlws.FILTER(plotSetup[plot_id], plotSetup[experiment_id]&amp;"_"&amp;plotSetup[crop_season_id]=A1559))))</f>
        <v>#VALUE!</v>
      </c>
    </row>
    <row r="1560" spans="2:2" x14ac:dyDescent="0.25">
      <c r="B1560" t="e" cm="1" vm="1">
        <f t="array" ref="B1560">TRANSPOSE(_xlfn._xlws.SORT(_xlfn.UNIQUE(_xlfn._xlws.FILTER(plotSetup[plot_id], plotSetup[experiment_id]&amp;"_"&amp;plotSetup[crop_season_id]=A1560))))</f>
        <v>#VALUE!</v>
      </c>
    </row>
    <row r="1561" spans="2:2" x14ac:dyDescent="0.25">
      <c r="B1561" t="e" cm="1" vm="1">
        <f t="array" ref="B1561">TRANSPOSE(_xlfn._xlws.SORT(_xlfn.UNIQUE(_xlfn._xlws.FILTER(plotSetup[plot_id], plotSetup[experiment_id]&amp;"_"&amp;plotSetup[crop_season_id]=A1561))))</f>
        <v>#VALUE!</v>
      </c>
    </row>
    <row r="1562" spans="2:2" x14ac:dyDescent="0.25">
      <c r="B1562" t="e" cm="1" vm="1">
        <f t="array" ref="B1562">TRANSPOSE(_xlfn._xlws.SORT(_xlfn.UNIQUE(_xlfn._xlws.FILTER(plotSetup[plot_id], plotSetup[experiment_id]&amp;"_"&amp;plotSetup[crop_season_id]=A1562))))</f>
        <v>#VALUE!</v>
      </c>
    </row>
    <row r="1563" spans="2:2" x14ac:dyDescent="0.25">
      <c r="B1563" t="e" cm="1" vm="1">
        <f t="array" ref="B1563">TRANSPOSE(_xlfn._xlws.SORT(_xlfn.UNIQUE(_xlfn._xlws.FILTER(plotSetup[plot_id], plotSetup[experiment_id]&amp;"_"&amp;plotSetup[crop_season_id]=A1563))))</f>
        <v>#VALUE!</v>
      </c>
    </row>
    <row r="1564" spans="2:2" x14ac:dyDescent="0.25">
      <c r="B1564" t="e" cm="1" vm="1">
        <f t="array" ref="B1564">TRANSPOSE(_xlfn._xlws.SORT(_xlfn.UNIQUE(_xlfn._xlws.FILTER(plotSetup[plot_id], plotSetup[experiment_id]&amp;"_"&amp;plotSetup[crop_season_id]=A1564))))</f>
        <v>#VALUE!</v>
      </c>
    </row>
    <row r="1565" spans="2:2" x14ac:dyDescent="0.25">
      <c r="B1565" t="e" cm="1" vm="1">
        <f t="array" ref="B1565">TRANSPOSE(_xlfn._xlws.SORT(_xlfn.UNIQUE(_xlfn._xlws.FILTER(plotSetup[plot_id], plotSetup[experiment_id]&amp;"_"&amp;plotSetup[crop_season_id]=A1565))))</f>
        <v>#VALUE!</v>
      </c>
    </row>
    <row r="1566" spans="2:2" x14ac:dyDescent="0.25">
      <c r="B1566" t="e" cm="1" vm="1">
        <f t="array" ref="B1566">TRANSPOSE(_xlfn._xlws.SORT(_xlfn.UNIQUE(_xlfn._xlws.FILTER(plotSetup[plot_id], plotSetup[experiment_id]&amp;"_"&amp;plotSetup[crop_season_id]=A1566))))</f>
        <v>#VALUE!</v>
      </c>
    </row>
    <row r="1567" spans="2:2" x14ac:dyDescent="0.25">
      <c r="B1567" t="e" cm="1" vm="1">
        <f t="array" ref="B1567">TRANSPOSE(_xlfn._xlws.SORT(_xlfn.UNIQUE(_xlfn._xlws.FILTER(plotSetup[plot_id], plotSetup[experiment_id]&amp;"_"&amp;plotSetup[crop_season_id]=A1567))))</f>
        <v>#VALUE!</v>
      </c>
    </row>
    <row r="1568" spans="2:2" x14ac:dyDescent="0.25">
      <c r="B1568" t="e" cm="1" vm="1">
        <f t="array" ref="B1568">TRANSPOSE(_xlfn._xlws.SORT(_xlfn.UNIQUE(_xlfn._xlws.FILTER(plotSetup[plot_id], plotSetup[experiment_id]&amp;"_"&amp;plotSetup[crop_season_id]=A1568))))</f>
        <v>#VALUE!</v>
      </c>
    </row>
    <row r="1569" spans="2:2" x14ac:dyDescent="0.25">
      <c r="B1569" t="e" cm="1" vm="1">
        <f t="array" ref="B1569">TRANSPOSE(_xlfn._xlws.SORT(_xlfn.UNIQUE(_xlfn._xlws.FILTER(plotSetup[plot_id], plotSetup[experiment_id]&amp;"_"&amp;plotSetup[crop_season_id]=A1569))))</f>
        <v>#VALUE!</v>
      </c>
    </row>
    <row r="1570" spans="2:2" x14ac:dyDescent="0.25">
      <c r="B1570" t="e" cm="1" vm="1">
        <f t="array" ref="B1570">TRANSPOSE(_xlfn._xlws.SORT(_xlfn.UNIQUE(_xlfn._xlws.FILTER(plotSetup[plot_id], plotSetup[experiment_id]&amp;"_"&amp;plotSetup[crop_season_id]=A1570))))</f>
        <v>#VALUE!</v>
      </c>
    </row>
    <row r="1571" spans="2:2" x14ac:dyDescent="0.25">
      <c r="B1571" t="e" cm="1" vm="1">
        <f t="array" ref="B1571">TRANSPOSE(_xlfn._xlws.SORT(_xlfn.UNIQUE(_xlfn._xlws.FILTER(plotSetup[plot_id], plotSetup[experiment_id]&amp;"_"&amp;plotSetup[crop_season_id]=A1571))))</f>
        <v>#VALUE!</v>
      </c>
    </row>
    <row r="1572" spans="2:2" x14ac:dyDescent="0.25">
      <c r="B1572" t="e" cm="1" vm="1">
        <f t="array" ref="B1572">TRANSPOSE(_xlfn._xlws.SORT(_xlfn.UNIQUE(_xlfn._xlws.FILTER(plotSetup[plot_id], plotSetup[experiment_id]&amp;"_"&amp;plotSetup[crop_season_id]=A1572))))</f>
        <v>#VALUE!</v>
      </c>
    </row>
    <row r="1573" spans="2:2" x14ac:dyDescent="0.25">
      <c r="B1573" t="e" cm="1" vm="1">
        <f t="array" ref="B1573">TRANSPOSE(_xlfn._xlws.SORT(_xlfn.UNIQUE(_xlfn._xlws.FILTER(plotSetup[plot_id], plotSetup[experiment_id]&amp;"_"&amp;plotSetup[crop_season_id]=A1573))))</f>
        <v>#VALUE!</v>
      </c>
    </row>
    <row r="1574" spans="2:2" x14ac:dyDescent="0.25">
      <c r="B1574" t="e" cm="1" vm="1">
        <f t="array" ref="B1574">TRANSPOSE(_xlfn._xlws.SORT(_xlfn.UNIQUE(_xlfn._xlws.FILTER(plotSetup[plot_id], plotSetup[experiment_id]&amp;"_"&amp;plotSetup[crop_season_id]=A1574))))</f>
        <v>#VALUE!</v>
      </c>
    </row>
    <row r="1575" spans="2:2" x14ac:dyDescent="0.25">
      <c r="B1575" t="e" cm="1" vm="1">
        <f t="array" ref="B1575">TRANSPOSE(_xlfn._xlws.SORT(_xlfn.UNIQUE(_xlfn._xlws.FILTER(plotSetup[plot_id], plotSetup[experiment_id]&amp;"_"&amp;plotSetup[crop_season_id]=A1575))))</f>
        <v>#VALUE!</v>
      </c>
    </row>
    <row r="1576" spans="2:2" x14ac:dyDescent="0.25">
      <c r="B1576" t="e" cm="1" vm="1">
        <f t="array" ref="B1576">TRANSPOSE(_xlfn._xlws.SORT(_xlfn.UNIQUE(_xlfn._xlws.FILTER(plotSetup[plot_id], plotSetup[experiment_id]&amp;"_"&amp;plotSetup[crop_season_id]=A1576))))</f>
        <v>#VALUE!</v>
      </c>
    </row>
    <row r="1577" spans="2:2" x14ac:dyDescent="0.25">
      <c r="B1577" t="e" cm="1" vm="1">
        <f t="array" ref="B1577">TRANSPOSE(_xlfn._xlws.SORT(_xlfn.UNIQUE(_xlfn._xlws.FILTER(plotSetup[plot_id], plotSetup[experiment_id]&amp;"_"&amp;plotSetup[crop_season_id]=A1577))))</f>
        <v>#VALUE!</v>
      </c>
    </row>
    <row r="1578" spans="2:2" x14ac:dyDescent="0.25">
      <c r="B1578" t="e" cm="1" vm="1">
        <f t="array" ref="B1578">TRANSPOSE(_xlfn._xlws.SORT(_xlfn.UNIQUE(_xlfn._xlws.FILTER(plotSetup[plot_id], plotSetup[experiment_id]&amp;"_"&amp;plotSetup[crop_season_id]=A1578))))</f>
        <v>#VALUE!</v>
      </c>
    </row>
    <row r="1579" spans="2:2" x14ac:dyDescent="0.25">
      <c r="B1579" t="e" cm="1" vm="1">
        <f t="array" ref="B1579">TRANSPOSE(_xlfn._xlws.SORT(_xlfn.UNIQUE(_xlfn._xlws.FILTER(plotSetup[plot_id], plotSetup[experiment_id]&amp;"_"&amp;plotSetup[crop_season_id]=A1579))))</f>
        <v>#VALUE!</v>
      </c>
    </row>
    <row r="1580" spans="2:2" x14ac:dyDescent="0.25">
      <c r="B1580" t="e" cm="1" vm="1">
        <f t="array" ref="B1580">TRANSPOSE(_xlfn._xlws.SORT(_xlfn.UNIQUE(_xlfn._xlws.FILTER(plotSetup[plot_id], plotSetup[experiment_id]&amp;"_"&amp;plotSetup[crop_season_id]=A1580))))</f>
        <v>#VALUE!</v>
      </c>
    </row>
    <row r="1581" spans="2:2" x14ac:dyDescent="0.25">
      <c r="B1581" t="e" cm="1" vm="1">
        <f t="array" ref="B1581">TRANSPOSE(_xlfn._xlws.SORT(_xlfn.UNIQUE(_xlfn._xlws.FILTER(plotSetup[plot_id], plotSetup[experiment_id]&amp;"_"&amp;plotSetup[crop_season_id]=A1581))))</f>
        <v>#VALUE!</v>
      </c>
    </row>
    <row r="1582" spans="2:2" x14ac:dyDescent="0.25">
      <c r="B1582" t="e" cm="1" vm="1">
        <f t="array" ref="B1582">TRANSPOSE(_xlfn._xlws.SORT(_xlfn.UNIQUE(_xlfn._xlws.FILTER(plotSetup[plot_id], plotSetup[experiment_id]&amp;"_"&amp;plotSetup[crop_season_id]=A1582))))</f>
        <v>#VALUE!</v>
      </c>
    </row>
    <row r="1583" spans="2:2" x14ac:dyDescent="0.25">
      <c r="B1583" t="e" cm="1" vm="1">
        <f t="array" ref="B1583">TRANSPOSE(_xlfn._xlws.SORT(_xlfn.UNIQUE(_xlfn._xlws.FILTER(plotSetup[plot_id], plotSetup[experiment_id]&amp;"_"&amp;plotSetup[crop_season_id]=A1583))))</f>
        <v>#VALUE!</v>
      </c>
    </row>
    <row r="1584" spans="2:2" x14ac:dyDescent="0.25">
      <c r="B1584" t="e" cm="1" vm="1">
        <f t="array" ref="B1584">TRANSPOSE(_xlfn._xlws.SORT(_xlfn.UNIQUE(_xlfn._xlws.FILTER(plotSetup[plot_id], plotSetup[experiment_id]&amp;"_"&amp;plotSetup[crop_season_id]=A1584))))</f>
        <v>#VALUE!</v>
      </c>
    </row>
    <row r="1585" spans="2:2" x14ac:dyDescent="0.25">
      <c r="B1585" t="e" cm="1" vm="1">
        <f t="array" ref="B1585">TRANSPOSE(_xlfn._xlws.SORT(_xlfn.UNIQUE(_xlfn._xlws.FILTER(plotSetup[plot_id], plotSetup[experiment_id]&amp;"_"&amp;plotSetup[crop_season_id]=A1585))))</f>
        <v>#VALUE!</v>
      </c>
    </row>
    <row r="1586" spans="2:2" x14ac:dyDescent="0.25">
      <c r="B1586" t="e" cm="1" vm="1">
        <f t="array" ref="B1586">TRANSPOSE(_xlfn._xlws.SORT(_xlfn.UNIQUE(_xlfn._xlws.FILTER(plotSetup[plot_id], plotSetup[experiment_id]&amp;"_"&amp;plotSetup[crop_season_id]=A1586))))</f>
        <v>#VALUE!</v>
      </c>
    </row>
    <row r="1587" spans="2:2" x14ac:dyDescent="0.25">
      <c r="B1587" t="e" cm="1" vm="1">
        <f t="array" ref="B1587">TRANSPOSE(_xlfn._xlws.SORT(_xlfn.UNIQUE(_xlfn._xlws.FILTER(plotSetup[plot_id], plotSetup[experiment_id]&amp;"_"&amp;plotSetup[crop_season_id]=A1587))))</f>
        <v>#VALUE!</v>
      </c>
    </row>
    <row r="1588" spans="2:2" x14ac:dyDescent="0.25">
      <c r="B1588" t="e" cm="1" vm="1">
        <f t="array" ref="B1588">TRANSPOSE(_xlfn._xlws.SORT(_xlfn.UNIQUE(_xlfn._xlws.FILTER(plotSetup[plot_id], plotSetup[experiment_id]&amp;"_"&amp;plotSetup[crop_season_id]=A1588))))</f>
        <v>#VALUE!</v>
      </c>
    </row>
    <row r="1589" spans="2:2" x14ac:dyDescent="0.25">
      <c r="B1589" t="e" cm="1" vm="1">
        <f t="array" ref="B1589">TRANSPOSE(_xlfn._xlws.SORT(_xlfn.UNIQUE(_xlfn._xlws.FILTER(plotSetup[plot_id], plotSetup[experiment_id]&amp;"_"&amp;plotSetup[crop_season_id]=A1589))))</f>
        <v>#VALUE!</v>
      </c>
    </row>
    <row r="1590" spans="2:2" x14ac:dyDescent="0.25">
      <c r="B1590" t="e" cm="1" vm="1">
        <f t="array" ref="B1590">TRANSPOSE(_xlfn._xlws.SORT(_xlfn.UNIQUE(_xlfn._xlws.FILTER(plotSetup[plot_id], plotSetup[experiment_id]&amp;"_"&amp;plotSetup[crop_season_id]=A1590))))</f>
        <v>#VALUE!</v>
      </c>
    </row>
    <row r="1591" spans="2:2" x14ac:dyDescent="0.25">
      <c r="B1591" t="e" cm="1" vm="1">
        <f t="array" ref="B1591">TRANSPOSE(_xlfn._xlws.SORT(_xlfn.UNIQUE(_xlfn._xlws.FILTER(plotSetup[plot_id], plotSetup[experiment_id]&amp;"_"&amp;plotSetup[crop_season_id]=A1591))))</f>
        <v>#VALUE!</v>
      </c>
    </row>
    <row r="1592" spans="2:2" x14ac:dyDescent="0.25">
      <c r="B1592" t="e" cm="1" vm="1">
        <f t="array" ref="B1592">TRANSPOSE(_xlfn._xlws.SORT(_xlfn.UNIQUE(_xlfn._xlws.FILTER(plotSetup[plot_id], plotSetup[experiment_id]&amp;"_"&amp;plotSetup[crop_season_id]=A1592))))</f>
        <v>#VALUE!</v>
      </c>
    </row>
    <row r="1593" spans="2:2" x14ac:dyDescent="0.25">
      <c r="B1593" t="e" cm="1" vm="1">
        <f t="array" ref="B1593">TRANSPOSE(_xlfn._xlws.SORT(_xlfn.UNIQUE(_xlfn._xlws.FILTER(plotSetup[plot_id], plotSetup[experiment_id]&amp;"_"&amp;plotSetup[crop_season_id]=A1593))))</f>
        <v>#VALUE!</v>
      </c>
    </row>
    <row r="1594" spans="2:2" x14ac:dyDescent="0.25">
      <c r="B1594" t="e" cm="1" vm="1">
        <f t="array" ref="B1594">TRANSPOSE(_xlfn._xlws.SORT(_xlfn.UNIQUE(_xlfn._xlws.FILTER(plotSetup[plot_id], plotSetup[experiment_id]&amp;"_"&amp;plotSetup[crop_season_id]=A1594))))</f>
        <v>#VALUE!</v>
      </c>
    </row>
    <row r="1595" spans="2:2" x14ac:dyDescent="0.25">
      <c r="B1595" t="e" cm="1" vm="1">
        <f t="array" ref="B1595">TRANSPOSE(_xlfn._xlws.SORT(_xlfn.UNIQUE(_xlfn._xlws.FILTER(plotSetup[plot_id], plotSetup[experiment_id]&amp;"_"&amp;plotSetup[crop_season_id]=A1595))))</f>
        <v>#VALUE!</v>
      </c>
    </row>
    <row r="1596" spans="2:2" x14ac:dyDescent="0.25">
      <c r="B1596" t="e" cm="1" vm="1">
        <f t="array" ref="B1596">TRANSPOSE(_xlfn._xlws.SORT(_xlfn.UNIQUE(_xlfn._xlws.FILTER(plotSetup[plot_id], plotSetup[experiment_id]&amp;"_"&amp;plotSetup[crop_season_id]=A1596))))</f>
        <v>#VALUE!</v>
      </c>
    </row>
    <row r="1597" spans="2:2" x14ac:dyDescent="0.25">
      <c r="B1597" t="e" cm="1" vm="1">
        <f t="array" ref="B1597">TRANSPOSE(_xlfn._xlws.SORT(_xlfn.UNIQUE(_xlfn._xlws.FILTER(plotSetup[plot_id], plotSetup[experiment_id]&amp;"_"&amp;plotSetup[crop_season_id]=A1597))))</f>
        <v>#VALUE!</v>
      </c>
    </row>
    <row r="1598" spans="2:2" x14ac:dyDescent="0.25">
      <c r="B1598" t="e" cm="1" vm="1">
        <f t="array" ref="B1598">TRANSPOSE(_xlfn._xlws.SORT(_xlfn.UNIQUE(_xlfn._xlws.FILTER(plotSetup[plot_id], plotSetup[experiment_id]&amp;"_"&amp;plotSetup[crop_season_id]=A1598))))</f>
        <v>#VALUE!</v>
      </c>
    </row>
    <row r="1599" spans="2:2" x14ac:dyDescent="0.25">
      <c r="B1599" t="e" cm="1" vm="1">
        <f t="array" ref="B1599">TRANSPOSE(_xlfn._xlws.SORT(_xlfn.UNIQUE(_xlfn._xlws.FILTER(plotSetup[plot_id], plotSetup[experiment_id]&amp;"_"&amp;plotSetup[crop_season_id]=A1599))))</f>
        <v>#VALUE!</v>
      </c>
    </row>
    <row r="1600" spans="2:2" x14ac:dyDescent="0.25">
      <c r="B1600" t="e" cm="1" vm="1">
        <f t="array" ref="B1600">TRANSPOSE(_xlfn._xlws.SORT(_xlfn.UNIQUE(_xlfn._xlws.FILTER(plotSetup[plot_id], plotSetup[experiment_id]&amp;"_"&amp;plotSetup[crop_season_id]=A1600))))</f>
        <v>#VALUE!</v>
      </c>
    </row>
    <row r="1601" spans="2:2" x14ac:dyDescent="0.25">
      <c r="B1601" t="e" cm="1" vm="1">
        <f t="array" ref="B1601">TRANSPOSE(_xlfn._xlws.SORT(_xlfn.UNIQUE(_xlfn._xlws.FILTER(plotSetup[plot_id], plotSetup[experiment_id]&amp;"_"&amp;plotSetup[crop_season_id]=A1601))))</f>
        <v>#VALUE!</v>
      </c>
    </row>
    <row r="1602" spans="2:2" x14ac:dyDescent="0.25">
      <c r="B1602" t="e" cm="1" vm="1">
        <f t="array" ref="B1602">TRANSPOSE(_xlfn._xlws.SORT(_xlfn.UNIQUE(_xlfn._xlws.FILTER(plotSetup[plot_id], plotSetup[experiment_id]&amp;"_"&amp;plotSetup[crop_season_id]=A1602))))</f>
        <v>#VALUE!</v>
      </c>
    </row>
    <row r="1603" spans="2:2" x14ac:dyDescent="0.25">
      <c r="B1603" t="e" cm="1" vm="1">
        <f t="array" ref="B1603">TRANSPOSE(_xlfn._xlws.SORT(_xlfn.UNIQUE(_xlfn._xlws.FILTER(plotSetup[plot_id], plotSetup[experiment_id]&amp;"_"&amp;plotSetup[crop_season_id]=A1603))))</f>
        <v>#VALUE!</v>
      </c>
    </row>
    <row r="1604" spans="2:2" x14ac:dyDescent="0.25">
      <c r="B1604" t="e" cm="1" vm="1">
        <f t="array" ref="B1604">TRANSPOSE(_xlfn._xlws.SORT(_xlfn.UNIQUE(_xlfn._xlws.FILTER(plotSetup[plot_id], plotSetup[experiment_id]&amp;"_"&amp;plotSetup[crop_season_id]=A1604))))</f>
        <v>#VALUE!</v>
      </c>
    </row>
    <row r="1605" spans="2:2" x14ac:dyDescent="0.25">
      <c r="B1605" t="e" cm="1" vm="1">
        <f t="array" ref="B1605">TRANSPOSE(_xlfn._xlws.SORT(_xlfn.UNIQUE(_xlfn._xlws.FILTER(plotSetup[plot_id], plotSetup[experiment_id]&amp;"_"&amp;plotSetup[crop_season_id]=A1605))))</f>
        <v>#VALUE!</v>
      </c>
    </row>
    <row r="1606" spans="2:2" x14ac:dyDescent="0.25">
      <c r="B1606" t="e" cm="1" vm="1">
        <f t="array" ref="B1606">TRANSPOSE(_xlfn._xlws.SORT(_xlfn.UNIQUE(_xlfn._xlws.FILTER(plotSetup[plot_id], plotSetup[experiment_id]&amp;"_"&amp;plotSetup[crop_season_id]=A1606))))</f>
        <v>#VALUE!</v>
      </c>
    </row>
    <row r="1607" spans="2:2" x14ac:dyDescent="0.25">
      <c r="B1607" t="e" cm="1" vm="1">
        <f t="array" ref="B1607">TRANSPOSE(_xlfn._xlws.SORT(_xlfn.UNIQUE(_xlfn._xlws.FILTER(plotSetup[plot_id], plotSetup[experiment_id]&amp;"_"&amp;plotSetup[crop_season_id]=A1607))))</f>
        <v>#VALUE!</v>
      </c>
    </row>
    <row r="1608" spans="2:2" x14ac:dyDescent="0.25">
      <c r="B1608" t="e" cm="1" vm="1">
        <f t="array" ref="B1608">TRANSPOSE(_xlfn._xlws.SORT(_xlfn.UNIQUE(_xlfn._xlws.FILTER(plotSetup[plot_id], plotSetup[experiment_id]&amp;"_"&amp;plotSetup[crop_season_id]=A1608))))</f>
        <v>#VALUE!</v>
      </c>
    </row>
    <row r="1609" spans="2:2" x14ac:dyDescent="0.25">
      <c r="B1609" t="e" cm="1" vm="1">
        <f t="array" ref="B1609">TRANSPOSE(_xlfn._xlws.SORT(_xlfn.UNIQUE(_xlfn._xlws.FILTER(plotSetup[plot_id], plotSetup[experiment_id]&amp;"_"&amp;plotSetup[crop_season_id]=A1609))))</f>
        <v>#VALUE!</v>
      </c>
    </row>
    <row r="1610" spans="2:2" x14ac:dyDescent="0.25">
      <c r="B1610" t="e" cm="1" vm="1">
        <f t="array" ref="B1610">TRANSPOSE(_xlfn._xlws.SORT(_xlfn.UNIQUE(_xlfn._xlws.FILTER(plotSetup[plot_id], plotSetup[experiment_id]&amp;"_"&amp;plotSetup[crop_season_id]=A1610))))</f>
        <v>#VALUE!</v>
      </c>
    </row>
    <row r="1611" spans="2:2" x14ac:dyDescent="0.25">
      <c r="B1611" t="e" cm="1" vm="1">
        <f t="array" ref="B1611">TRANSPOSE(_xlfn._xlws.SORT(_xlfn.UNIQUE(_xlfn._xlws.FILTER(plotSetup[plot_id], plotSetup[experiment_id]&amp;"_"&amp;plotSetup[crop_season_id]=A1611))))</f>
        <v>#VALUE!</v>
      </c>
    </row>
    <row r="1612" spans="2:2" x14ac:dyDescent="0.25">
      <c r="B1612" t="e" cm="1" vm="1">
        <f t="array" ref="B1612">TRANSPOSE(_xlfn._xlws.SORT(_xlfn.UNIQUE(_xlfn._xlws.FILTER(plotSetup[plot_id], plotSetup[experiment_id]&amp;"_"&amp;plotSetup[crop_season_id]=A1612))))</f>
        <v>#VALUE!</v>
      </c>
    </row>
    <row r="1613" spans="2:2" x14ac:dyDescent="0.25">
      <c r="B1613" t="e" cm="1" vm="1">
        <f t="array" ref="B1613">TRANSPOSE(_xlfn._xlws.SORT(_xlfn.UNIQUE(_xlfn._xlws.FILTER(plotSetup[plot_id], plotSetup[experiment_id]&amp;"_"&amp;plotSetup[crop_season_id]=A1613))))</f>
        <v>#VALUE!</v>
      </c>
    </row>
    <row r="1614" spans="2:2" x14ac:dyDescent="0.25">
      <c r="B1614" t="e" cm="1" vm="1">
        <f t="array" ref="B1614">TRANSPOSE(_xlfn._xlws.SORT(_xlfn.UNIQUE(_xlfn._xlws.FILTER(plotSetup[plot_id], plotSetup[experiment_id]&amp;"_"&amp;plotSetup[crop_season_id]=A1614))))</f>
        <v>#VALUE!</v>
      </c>
    </row>
    <row r="1615" spans="2:2" x14ac:dyDescent="0.25">
      <c r="B1615" t="e" cm="1" vm="1">
        <f t="array" ref="B1615">TRANSPOSE(_xlfn._xlws.SORT(_xlfn.UNIQUE(_xlfn._xlws.FILTER(plotSetup[plot_id], plotSetup[experiment_id]&amp;"_"&amp;plotSetup[crop_season_id]=A1615))))</f>
        <v>#VALUE!</v>
      </c>
    </row>
    <row r="1616" spans="2:2" x14ac:dyDescent="0.25">
      <c r="B1616" t="e" cm="1" vm="1">
        <f t="array" ref="B1616">TRANSPOSE(_xlfn._xlws.SORT(_xlfn.UNIQUE(_xlfn._xlws.FILTER(plotSetup[plot_id], plotSetup[experiment_id]&amp;"_"&amp;plotSetup[crop_season_id]=A1616))))</f>
        <v>#VALUE!</v>
      </c>
    </row>
    <row r="1617" spans="2:2" x14ac:dyDescent="0.25">
      <c r="B1617" t="e" cm="1" vm="1">
        <f t="array" ref="B1617">TRANSPOSE(_xlfn._xlws.SORT(_xlfn.UNIQUE(_xlfn._xlws.FILTER(plotSetup[plot_id], plotSetup[experiment_id]&amp;"_"&amp;plotSetup[crop_season_id]=A1617))))</f>
        <v>#VALUE!</v>
      </c>
    </row>
    <row r="1618" spans="2:2" x14ac:dyDescent="0.25">
      <c r="B1618" t="e" cm="1" vm="1">
        <f t="array" ref="B1618">TRANSPOSE(_xlfn._xlws.SORT(_xlfn.UNIQUE(_xlfn._xlws.FILTER(plotSetup[plot_id], plotSetup[experiment_id]&amp;"_"&amp;plotSetup[crop_season_id]=A1618))))</f>
        <v>#VALUE!</v>
      </c>
    </row>
    <row r="1619" spans="2:2" x14ac:dyDescent="0.25">
      <c r="B1619" t="e" cm="1" vm="1">
        <f t="array" ref="B1619">TRANSPOSE(_xlfn._xlws.SORT(_xlfn.UNIQUE(_xlfn._xlws.FILTER(plotSetup[plot_id], plotSetup[experiment_id]&amp;"_"&amp;plotSetup[crop_season_id]=A1619))))</f>
        <v>#VALUE!</v>
      </c>
    </row>
    <row r="1620" spans="2:2" x14ac:dyDescent="0.25">
      <c r="B1620" t="e" cm="1" vm="1">
        <f t="array" ref="B1620">TRANSPOSE(_xlfn._xlws.SORT(_xlfn.UNIQUE(_xlfn._xlws.FILTER(plotSetup[plot_id], plotSetup[experiment_id]&amp;"_"&amp;plotSetup[crop_season_id]=A1620))))</f>
        <v>#VALUE!</v>
      </c>
    </row>
    <row r="1621" spans="2:2" x14ac:dyDescent="0.25">
      <c r="B1621" t="e" cm="1" vm="1">
        <f t="array" ref="B1621">TRANSPOSE(_xlfn._xlws.SORT(_xlfn.UNIQUE(_xlfn._xlws.FILTER(plotSetup[plot_id], plotSetup[experiment_id]&amp;"_"&amp;plotSetup[crop_season_id]=A1621))))</f>
        <v>#VALUE!</v>
      </c>
    </row>
    <row r="1622" spans="2:2" x14ac:dyDescent="0.25">
      <c r="B1622" t="e" cm="1" vm="1">
        <f t="array" ref="B1622">TRANSPOSE(_xlfn._xlws.SORT(_xlfn.UNIQUE(_xlfn._xlws.FILTER(plotSetup[plot_id], plotSetup[experiment_id]&amp;"_"&amp;plotSetup[crop_season_id]=A1622))))</f>
        <v>#VALUE!</v>
      </c>
    </row>
    <row r="1623" spans="2:2" x14ac:dyDescent="0.25">
      <c r="B1623" t="e" cm="1" vm="1">
        <f t="array" ref="B1623">TRANSPOSE(_xlfn._xlws.SORT(_xlfn.UNIQUE(_xlfn._xlws.FILTER(plotSetup[plot_id], plotSetup[experiment_id]&amp;"_"&amp;plotSetup[crop_season_id]=A1623))))</f>
        <v>#VALUE!</v>
      </c>
    </row>
    <row r="1624" spans="2:2" x14ac:dyDescent="0.25">
      <c r="B1624" t="e" cm="1" vm="1">
        <f t="array" ref="B1624">TRANSPOSE(_xlfn._xlws.SORT(_xlfn.UNIQUE(_xlfn._xlws.FILTER(plotSetup[plot_id], plotSetup[experiment_id]&amp;"_"&amp;plotSetup[crop_season_id]=A1624))))</f>
        <v>#VALUE!</v>
      </c>
    </row>
    <row r="1625" spans="2:2" x14ac:dyDescent="0.25">
      <c r="B1625" t="e" cm="1" vm="1">
        <f t="array" ref="B1625">TRANSPOSE(_xlfn._xlws.SORT(_xlfn.UNIQUE(_xlfn._xlws.FILTER(plotSetup[plot_id], plotSetup[experiment_id]&amp;"_"&amp;plotSetup[crop_season_id]=A1625))))</f>
        <v>#VALUE!</v>
      </c>
    </row>
    <row r="1626" spans="2:2" x14ac:dyDescent="0.25">
      <c r="B1626" t="e" cm="1" vm="1">
        <f t="array" ref="B1626">TRANSPOSE(_xlfn._xlws.SORT(_xlfn.UNIQUE(_xlfn._xlws.FILTER(plotSetup[plot_id], plotSetup[experiment_id]&amp;"_"&amp;plotSetup[crop_season_id]=A1626))))</f>
        <v>#VALUE!</v>
      </c>
    </row>
    <row r="1627" spans="2:2" x14ac:dyDescent="0.25">
      <c r="B1627" t="e" cm="1" vm="1">
        <f t="array" ref="B1627">TRANSPOSE(_xlfn._xlws.SORT(_xlfn.UNIQUE(_xlfn._xlws.FILTER(plotSetup[plot_id], plotSetup[experiment_id]&amp;"_"&amp;plotSetup[crop_season_id]=A1627))))</f>
        <v>#VALUE!</v>
      </c>
    </row>
    <row r="1628" spans="2:2" x14ac:dyDescent="0.25">
      <c r="B1628" t="e" cm="1" vm="1">
        <f t="array" ref="B1628">TRANSPOSE(_xlfn._xlws.SORT(_xlfn.UNIQUE(_xlfn._xlws.FILTER(plotSetup[plot_id], plotSetup[experiment_id]&amp;"_"&amp;plotSetup[crop_season_id]=A1628))))</f>
        <v>#VALUE!</v>
      </c>
    </row>
    <row r="1629" spans="2:2" x14ac:dyDescent="0.25">
      <c r="B1629" t="e" cm="1" vm="1">
        <f t="array" ref="B1629">TRANSPOSE(_xlfn._xlws.SORT(_xlfn.UNIQUE(_xlfn._xlws.FILTER(plotSetup[plot_id], plotSetup[experiment_id]&amp;"_"&amp;plotSetup[crop_season_id]=A1629))))</f>
        <v>#VALUE!</v>
      </c>
    </row>
    <row r="1630" spans="2:2" x14ac:dyDescent="0.25">
      <c r="B1630" t="e" cm="1" vm="1">
        <f t="array" ref="B1630">TRANSPOSE(_xlfn._xlws.SORT(_xlfn.UNIQUE(_xlfn._xlws.FILTER(plotSetup[plot_id], plotSetup[experiment_id]&amp;"_"&amp;plotSetup[crop_season_id]=A1630))))</f>
        <v>#VALUE!</v>
      </c>
    </row>
    <row r="1631" spans="2:2" x14ac:dyDescent="0.25">
      <c r="B1631" t="e" cm="1" vm="1">
        <f t="array" ref="B1631">TRANSPOSE(_xlfn._xlws.SORT(_xlfn.UNIQUE(_xlfn._xlws.FILTER(plotSetup[plot_id], plotSetup[experiment_id]&amp;"_"&amp;plotSetup[crop_season_id]=A1631))))</f>
        <v>#VALUE!</v>
      </c>
    </row>
    <row r="1632" spans="2:2" x14ac:dyDescent="0.25">
      <c r="B1632" t="e" cm="1" vm="1">
        <f t="array" ref="B1632">TRANSPOSE(_xlfn._xlws.SORT(_xlfn.UNIQUE(_xlfn._xlws.FILTER(plotSetup[plot_id], plotSetup[experiment_id]&amp;"_"&amp;plotSetup[crop_season_id]=A1632))))</f>
        <v>#VALUE!</v>
      </c>
    </row>
    <row r="1633" spans="2:2" x14ac:dyDescent="0.25">
      <c r="B1633" t="e" cm="1" vm="1">
        <f t="array" ref="B1633">TRANSPOSE(_xlfn._xlws.SORT(_xlfn.UNIQUE(_xlfn._xlws.FILTER(plotSetup[plot_id], plotSetup[experiment_id]&amp;"_"&amp;plotSetup[crop_season_id]=A1633))))</f>
        <v>#VALUE!</v>
      </c>
    </row>
    <row r="1634" spans="2:2" x14ac:dyDescent="0.25">
      <c r="B1634" t="e" cm="1" vm="1">
        <f t="array" ref="B1634">TRANSPOSE(_xlfn._xlws.SORT(_xlfn.UNIQUE(_xlfn._xlws.FILTER(plotSetup[plot_id], plotSetup[experiment_id]&amp;"_"&amp;plotSetup[crop_season_id]=A1634))))</f>
        <v>#VALUE!</v>
      </c>
    </row>
    <row r="1635" spans="2:2" x14ac:dyDescent="0.25">
      <c r="B1635" t="e" cm="1" vm="1">
        <f t="array" ref="B1635">TRANSPOSE(_xlfn._xlws.SORT(_xlfn.UNIQUE(_xlfn._xlws.FILTER(plotSetup[plot_id], plotSetup[experiment_id]&amp;"_"&amp;plotSetup[crop_season_id]=A1635))))</f>
        <v>#VALUE!</v>
      </c>
    </row>
    <row r="1636" spans="2:2" x14ac:dyDescent="0.25">
      <c r="B1636" t="e" cm="1" vm="1">
        <f t="array" ref="B1636">TRANSPOSE(_xlfn._xlws.SORT(_xlfn.UNIQUE(_xlfn._xlws.FILTER(plotSetup[plot_id], plotSetup[experiment_id]&amp;"_"&amp;plotSetup[crop_season_id]=A1636))))</f>
        <v>#VALUE!</v>
      </c>
    </row>
    <row r="1637" spans="2:2" x14ac:dyDescent="0.25">
      <c r="B1637" t="e" cm="1" vm="1">
        <f t="array" ref="B1637">TRANSPOSE(_xlfn._xlws.SORT(_xlfn.UNIQUE(_xlfn._xlws.FILTER(plotSetup[plot_id], plotSetup[experiment_id]&amp;"_"&amp;plotSetup[crop_season_id]=A1637))))</f>
        <v>#VALUE!</v>
      </c>
    </row>
    <row r="1638" spans="2:2" x14ac:dyDescent="0.25">
      <c r="B1638" t="e" cm="1" vm="1">
        <f t="array" ref="B1638">TRANSPOSE(_xlfn._xlws.SORT(_xlfn.UNIQUE(_xlfn._xlws.FILTER(plotSetup[plot_id], plotSetup[experiment_id]&amp;"_"&amp;plotSetup[crop_season_id]=A1638))))</f>
        <v>#VALUE!</v>
      </c>
    </row>
    <row r="1639" spans="2:2" x14ac:dyDescent="0.25">
      <c r="B1639" t="e" cm="1" vm="1">
        <f t="array" ref="B1639">TRANSPOSE(_xlfn._xlws.SORT(_xlfn.UNIQUE(_xlfn._xlws.FILTER(plotSetup[plot_id], plotSetup[experiment_id]&amp;"_"&amp;plotSetup[crop_season_id]=A1639))))</f>
        <v>#VALUE!</v>
      </c>
    </row>
    <row r="1640" spans="2:2" x14ac:dyDescent="0.25">
      <c r="B1640" t="e" cm="1" vm="1">
        <f t="array" ref="B1640">TRANSPOSE(_xlfn._xlws.SORT(_xlfn.UNIQUE(_xlfn._xlws.FILTER(plotSetup[plot_id], plotSetup[experiment_id]&amp;"_"&amp;plotSetup[crop_season_id]=A1640))))</f>
        <v>#VALUE!</v>
      </c>
    </row>
    <row r="1641" spans="2:2" x14ac:dyDescent="0.25">
      <c r="B1641" t="e" cm="1" vm="1">
        <f t="array" ref="B1641">TRANSPOSE(_xlfn._xlws.SORT(_xlfn.UNIQUE(_xlfn._xlws.FILTER(plotSetup[plot_id], plotSetup[experiment_id]&amp;"_"&amp;plotSetup[crop_season_id]=A1641))))</f>
        <v>#VALUE!</v>
      </c>
    </row>
    <row r="1642" spans="2:2" x14ac:dyDescent="0.25">
      <c r="B1642" t="e" cm="1" vm="1">
        <f t="array" ref="B1642">TRANSPOSE(_xlfn._xlws.SORT(_xlfn.UNIQUE(_xlfn._xlws.FILTER(plotSetup[plot_id], plotSetup[experiment_id]&amp;"_"&amp;plotSetup[crop_season_id]=A1642))))</f>
        <v>#VALUE!</v>
      </c>
    </row>
    <row r="1643" spans="2:2" x14ac:dyDescent="0.25">
      <c r="B1643" t="e" cm="1" vm="1">
        <f t="array" ref="B1643">TRANSPOSE(_xlfn._xlws.SORT(_xlfn.UNIQUE(_xlfn._xlws.FILTER(plotSetup[plot_id], plotSetup[experiment_id]&amp;"_"&amp;plotSetup[crop_season_id]=A1643))))</f>
        <v>#VALUE!</v>
      </c>
    </row>
    <row r="1644" spans="2:2" x14ac:dyDescent="0.25">
      <c r="B1644" t="e" cm="1" vm="1">
        <f t="array" ref="B1644">TRANSPOSE(_xlfn._xlws.SORT(_xlfn.UNIQUE(_xlfn._xlws.FILTER(plotSetup[plot_id], plotSetup[experiment_id]&amp;"_"&amp;plotSetup[crop_season_id]=A1644))))</f>
        <v>#VALUE!</v>
      </c>
    </row>
    <row r="1645" spans="2:2" x14ac:dyDescent="0.25">
      <c r="B1645" t="e" cm="1" vm="1">
        <f t="array" ref="B1645">TRANSPOSE(_xlfn._xlws.SORT(_xlfn.UNIQUE(_xlfn._xlws.FILTER(plotSetup[plot_id], plotSetup[experiment_id]&amp;"_"&amp;plotSetup[crop_season_id]=A1645))))</f>
        <v>#VALUE!</v>
      </c>
    </row>
    <row r="1646" spans="2:2" x14ac:dyDescent="0.25">
      <c r="B1646" t="e" cm="1" vm="1">
        <f t="array" ref="B1646">TRANSPOSE(_xlfn._xlws.SORT(_xlfn.UNIQUE(_xlfn._xlws.FILTER(plotSetup[plot_id], plotSetup[experiment_id]&amp;"_"&amp;plotSetup[crop_season_id]=A1646))))</f>
        <v>#VALUE!</v>
      </c>
    </row>
    <row r="1647" spans="2:2" x14ac:dyDescent="0.25">
      <c r="B1647" t="e" cm="1" vm="1">
        <f t="array" ref="B1647">TRANSPOSE(_xlfn._xlws.SORT(_xlfn.UNIQUE(_xlfn._xlws.FILTER(plotSetup[plot_id], plotSetup[experiment_id]&amp;"_"&amp;plotSetup[crop_season_id]=A1647))))</f>
        <v>#VALUE!</v>
      </c>
    </row>
    <row r="1648" spans="2:2" x14ac:dyDescent="0.25">
      <c r="B1648" t="e" cm="1" vm="1">
        <f t="array" ref="B1648">TRANSPOSE(_xlfn._xlws.SORT(_xlfn.UNIQUE(_xlfn._xlws.FILTER(plotSetup[plot_id], plotSetup[experiment_id]&amp;"_"&amp;plotSetup[crop_season_id]=A1648))))</f>
        <v>#VALUE!</v>
      </c>
    </row>
    <row r="1649" spans="2:2" x14ac:dyDescent="0.25">
      <c r="B1649" t="e" cm="1" vm="1">
        <f t="array" ref="B1649">TRANSPOSE(_xlfn._xlws.SORT(_xlfn.UNIQUE(_xlfn._xlws.FILTER(plotSetup[plot_id], plotSetup[experiment_id]&amp;"_"&amp;plotSetup[crop_season_id]=A1649))))</f>
        <v>#VALUE!</v>
      </c>
    </row>
    <row r="1650" spans="2:2" x14ac:dyDescent="0.25">
      <c r="B1650" t="e" cm="1" vm="1">
        <f t="array" ref="B1650">TRANSPOSE(_xlfn._xlws.SORT(_xlfn.UNIQUE(_xlfn._xlws.FILTER(plotSetup[plot_id], plotSetup[experiment_id]&amp;"_"&amp;plotSetup[crop_season_id]=A1650))))</f>
        <v>#VALUE!</v>
      </c>
    </row>
    <row r="1651" spans="2:2" x14ac:dyDescent="0.25">
      <c r="B1651" t="e" cm="1" vm="1">
        <f t="array" ref="B1651">TRANSPOSE(_xlfn._xlws.SORT(_xlfn.UNIQUE(_xlfn._xlws.FILTER(plotSetup[plot_id], plotSetup[experiment_id]&amp;"_"&amp;plotSetup[crop_season_id]=A1651))))</f>
        <v>#VALUE!</v>
      </c>
    </row>
    <row r="1652" spans="2:2" x14ac:dyDescent="0.25">
      <c r="B1652" t="e" cm="1" vm="1">
        <f t="array" ref="B1652">TRANSPOSE(_xlfn._xlws.SORT(_xlfn.UNIQUE(_xlfn._xlws.FILTER(plotSetup[plot_id], plotSetup[experiment_id]&amp;"_"&amp;plotSetup[crop_season_id]=A1652))))</f>
        <v>#VALUE!</v>
      </c>
    </row>
    <row r="1653" spans="2:2" x14ac:dyDescent="0.25">
      <c r="B1653" t="e" cm="1" vm="1">
        <f t="array" ref="B1653">TRANSPOSE(_xlfn._xlws.SORT(_xlfn.UNIQUE(_xlfn._xlws.FILTER(plotSetup[plot_id], plotSetup[experiment_id]&amp;"_"&amp;plotSetup[crop_season_id]=A1653))))</f>
        <v>#VALUE!</v>
      </c>
    </row>
    <row r="1654" spans="2:2" x14ac:dyDescent="0.25">
      <c r="B1654" t="e" cm="1" vm="1">
        <f t="array" ref="B1654">TRANSPOSE(_xlfn._xlws.SORT(_xlfn.UNIQUE(_xlfn._xlws.FILTER(plotSetup[plot_id], plotSetup[experiment_id]&amp;"_"&amp;plotSetup[crop_season_id]=A1654))))</f>
        <v>#VALUE!</v>
      </c>
    </row>
    <row r="1655" spans="2:2" x14ac:dyDescent="0.25">
      <c r="B1655" t="e" cm="1" vm="1">
        <f t="array" ref="B1655">TRANSPOSE(_xlfn._xlws.SORT(_xlfn.UNIQUE(_xlfn._xlws.FILTER(plotSetup[plot_id], plotSetup[experiment_id]&amp;"_"&amp;plotSetup[crop_season_id]=A1655))))</f>
        <v>#VALUE!</v>
      </c>
    </row>
    <row r="1656" spans="2:2" x14ac:dyDescent="0.25">
      <c r="B1656" t="e" cm="1" vm="1">
        <f t="array" ref="B1656">TRANSPOSE(_xlfn._xlws.SORT(_xlfn.UNIQUE(_xlfn._xlws.FILTER(plotSetup[plot_id], plotSetup[experiment_id]&amp;"_"&amp;plotSetup[crop_season_id]=A1656))))</f>
        <v>#VALUE!</v>
      </c>
    </row>
    <row r="1657" spans="2:2" x14ac:dyDescent="0.25">
      <c r="B1657" t="e" cm="1" vm="1">
        <f t="array" ref="B1657">TRANSPOSE(_xlfn._xlws.SORT(_xlfn.UNIQUE(_xlfn._xlws.FILTER(plotSetup[plot_id], plotSetup[experiment_id]&amp;"_"&amp;plotSetup[crop_season_id]=A1657))))</f>
        <v>#VALUE!</v>
      </c>
    </row>
    <row r="1658" spans="2:2" x14ac:dyDescent="0.25">
      <c r="B1658" t="e" cm="1" vm="1">
        <f t="array" ref="B1658">TRANSPOSE(_xlfn._xlws.SORT(_xlfn.UNIQUE(_xlfn._xlws.FILTER(plotSetup[plot_id], plotSetup[experiment_id]&amp;"_"&amp;plotSetup[crop_season_id]=A1658))))</f>
        <v>#VALUE!</v>
      </c>
    </row>
    <row r="1659" spans="2:2" x14ac:dyDescent="0.25">
      <c r="B1659" t="e" cm="1" vm="1">
        <f t="array" ref="B1659">TRANSPOSE(_xlfn._xlws.SORT(_xlfn.UNIQUE(_xlfn._xlws.FILTER(plotSetup[plot_id], plotSetup[experiment_id]&amp;"_"&amp;plotSetup[crop_season_id]=A1659))))</f>
        <v>#VALUE!</v>
      </c>
    </row>
    <row r="1660" spans="2:2" x14ac:dyDescent="0.25">
      <c r="B1660" t="e" cm="1" vm="1">
        <f t="array" ref="B1660">TRANSPOSE(_xlfn._xlws.SORT(_xlfn.UNIQUE(_xlfn._xlws.FILTER(plotSetup[plot_id], plotSetup[experiment_id]&amp;"_"&amp;plotSetup[crop_season_id]=A1660))))</f>
        <v>#VALUE!</v>
      </c>
    </row>
    <row r="1661" spans="2:2" x14ac:dyDescent="0.25">
      <c r="B1661" t="e" cm="1" vm="1">
        <f t="array" ref="B1661">TRANSPOSE(_xlfn._xlws.SORT(_xlfn.UNIQUE(_xlfn._xlws.FILTER(plotSetup[plot_id], plotSetup[experiment_id]&amp;"_"&amp;plotSetup[crop_season_id]=A1661))))</f>
        <v>#VALUE!</v>
      </c>
    </row>
    <row r="1662" spans="2:2" x14ac:dyDescent="0.25">
      <c r="B1662" t="e" cm="1" vm="1">
        <f t="array" ref="B1662">TRANSPOSE(_xlfn._xlws.SORT(_xlfn.UNIQUE(_xlfn._xlws.FILTER(plotSetup[plot_id], plotSetup[experiment_id]&amp;"_"&amp;plotSetup[crop_season_id]=A1662))))</f>
        <v>#VALUE!</v>
      </c>
    </row>
    <row r="1663" spans="2:2" x14ac:dyDescent="0.25">
      <c r="B1663" t="e" cm="1" vm="1">
        <f t="array" ref="B1663">TRANSPOSE(_xlfn._xlws.SORT(_xlfn.UNIQUE(_xlfn._xlws.FILTER(plotSetup[plot_id], plotSetup[experiment_id]&amp;"_"&amp;plotSetup[crop_season_id]=A1663))))</f>
        <v>#VALUE!</v>
      </c>
    </row>
    <row r="1664" spans="2:2" x14ac:dyDescent="0.25">
      <c r="B1664" t="e" cm="1" vm="1">
        <f t="array" ref="B1664">TRANSPOSE(_xlfn._xlws.SORT(_xlfn.UNIQUE(_xlfn._xlws.FILTER(plotSetup[plot_id], plotSetup[experiment_id]&amp;"_"&amp;plotSetup[crop_season_id]=A1664))))</f>
        <v>#VALUE!</v>
      </c>
    </row>
    <row r="1665" spans="2:2" x14ac:dyDescent="0.25">
      <c r="B1665" t="e" cm="1" vm="1">
        <f t="array" ref="B1665">TRANSPOSE(_xlfn._xlws.SORT(_xlfn.UNIQUE(_xlfn._xlws.FILTER(plotSetup[plot_id], plotSetup[experiment_id]&amp;"_"&amp;plotSetup[crop_season_id]=A1665))))</f>
        <v>#VALUE!</v>
      </c>
    </row>
    <row r="1666" spans="2:2" x14ac:dyDescent="0.25">
      <c r="B1666" t="e" cm="1" vm="1">
        <f t="array" ref="B1666">TRANSPOSE(_xlfn._xlws.SORT(_xlfn.UNIQUE(_xlfn._xlws.FILTER(plotSetup[plot_id], plotSetup[experiment_id]&amp;"_"&amp;plotSetup[crop_season_id]=A1666))))</f>
        <v>#VALUE!</v>
      </c>
    </row>
    <row r="1667" spans="2:2" x14ac:dyDescent="0.25">
      <c r="B1667" t="e" cm="1" vm="1">
        <f t="array" ref="B1667">TRANSPOSE(_xlfn._xlws.SORT(_xlfn.UNIQUE(_xlfn._xlws.FILTER(plotSetup[plot_id], plotSetup[experiment_id]&amp;"_"&amp;plotSetup[crop_season_id]=A1667))))</f>
        <v>#VALUE!</v>
      </c>
    </row>
    <row r="1668" spans="2:2" x14ac:dyDescent="0.25">
      <c r="B1668" t="e" cm="1" vm="1">
        <f t="array" ref="B1668">TRANSPOSE(_xlfn._xlws.SORT(_xlfn.UNIQUE(_xlfn._xlws.FILTER(plotSetup[plot_id], plotSetup[experiment_id]&amp;"_"&amp;plotSetup[crop_season_id]=A1668))))</f>
        <v>#VALUE!</v>
      </c>
    </row>
    <row r="1669" spans="2:2" x14ac:dyDescent="0.25">
      <c r="B1669" t="e" cm="1" vm="1">
        <f t="array" ref="B1669">TRANSPOSE(_xlfn._xlws.SORT(_xlfn.UNIQUE(_xlfn._xlws.FILTER(plotSetup[plot_id], plotSetup[experiment_id]&amp;"_"&amp;plotSetup[crop_season_id]=A1669))))</f>
        <v>#VALUE!</v>
      </c>
    </row>
    <row r="1670" spans="2:2" x14ac:dyDescent="0.25">
      <c r="B1670" t="e" cm="1" vm="1">
        <f t="array" ref="B1670">TRANSPOSE(_xlfn._xlws.SORT(_xlfn.UNIQUE(_xlfn._xlws.FILTER(plotSetup[plot_id], plotSetup[experiment_id]&amp;"_"&amp;plotSetup[crop_season_id]=A1670))))</f>
        <v>#VALUE!</v>
      </c>
    </row>
    <row r="1671" spans="2:2" x14ac:dyDescent="0.25">
      <c r="B1671" t="e" cm="1" vm="1">
        <f t="array" ref="B1671">TRANSPOSE(_xlfn._xlws.SORT(_xlfn.UNIQUE(_xlfn._xlws.FILTER(plotSetup[plot_id], plotSetup[experiment_id]&amp;"_"&amp;plotSetup[crop_season_id]=A1671))))</f>
        <v>#VALUE!</v>
      </c>
    </row>
    <row r="1672" spans="2:2" x14ac:dyDescent="0.25">
      <c r="B1672" t="e" cm="1" vm="1">
        <f t="array" ref="B1672">TRANSPOSE(_xlfn._xlws.SORT(_xlfn.UNIQUE(_xlfn._xlws.FILTER(plotSetup[plot_id], plotSetup[experiment_id]&amp;"_"&amp;plotSetup[crop_season_id]=A1672))))</f>
        <v>#VALUE!</v>
      </c>
    </row>
    <row r="1673" spans="2:2" x14ac:dyDescent="0.25">
      <c r="B1673" t="e" cm="1" vm="1">
        <f t="array" ref="B1673">TRANSPOSE(_xlfn._xlws.SORT(_xlfn.UNIQUE(_xlfn._xlws.FILTER(plotSetup[plot_id], plotSetup[experiment_id]&amp;"_"&amp;plotSetup[crop_season_id]=A1673))))</f>
        <v>#VALUE!</v>
      </c>
    </row>
    <row r="1674" spans="2:2" x14ac:dyDescent="0.25">
      <c r="B1674" t="e" cm="1" vm="1">
        <f t="array" ref="B1674">TRANSPOSE(_xlfn._xlws.SORT(_xlfn.UNIQUE(_xlfn._xlws.FILTER(plotSetup[plot_id], plotSetup[experiment_id]&amp;"_"&amp;plotSetup[crop_season_id]=A1674))))</f>
        <v>#VALUE!</v>
      </c>
    </row>
    <row r="1675" spans="2:2" x14ac:dyDescent="0.25">
      <c r="B1675" t="e" cm="1" vm="1">
        <f t="array" ref="B1675">TRANSPOSE(_xlfn._xlws.SORT(_xlfn.UNIQUE(_xlfn._xlws.FILTER(plotSetup[plot_id], plotSetup[experiment_id]&amp;"_"&amp;plotSetup[crop_season_id]=A1675))))</f>
        <v>#VALUE!</v>
      </c>
    </row>
    <row r="1676" spans="2:2" x14ac:dyDescent="0.25">
      <c r="B1676" t="e" cm="1" vm="1">
        <f t="array" ref="B1676">TRANSPOSE(_xlfn._xlws.SORT(_xlfn.UNIQUE(_xlfn._xlws.FILTER(plotSetup[plot_id], plotSetup[experiment_id]&amp;"_"&amp;plotSetup[crop_season_id]=A1676))))</f>
        <v>#VALUE!</v>
      </c>
    </row>
    <row r="1677" spans="2:2" x14ac:dyDescent="0.25">
      <c r="B1677" t="e" cm="1" vm="1">
        <f t="array" ref="B1677">TRANSPOSE(_xlfn._xlws.SORT(_xlfn.UNIQUE(_xlfn._xlws.FILTER(plotSetup[plot_id], plotSetup[experiment_id]&amp;"_"&amp;plotSetup[crop_season_id]=A1677))))</f>
        <v>#VALUE!</v>
      </c>
    </row>
    <row r="1678" spans="2:2" x14ac:dyDescent="0.25">
      <c r="B1678" t="e" cm="1" vm="1">
        <f t="array" ref="B1678">TRANSPOSE(_xlfn._xlws.SORT(_xlfn.UNIQUE(_xlfn._xlws.FILTER(plotSetup[plot_id], plotSetup[experiment_id]&amp;"_"&amp;plotSetup[crop_season_id]=A1678))))</f>
        <v>#VALUE!</v>
      </c>
    </row>
    <row r="1679" spans="2:2" x14ac:dyDescent="0.25">
      <c r="B1679" t="e" cm="1" vm="1">
        <f t="array" ref="B1679">TRANSPOSE(_xlfn._xlws.SORT(_xlfn.UNIQUE(_xlfn._xlws.FILTER(plotSetup[plot_id], plotSetup[experiment_id]&amp;"_"&amp;plotSetup[crop_season_id]=A1679))))</f>
        <v>#VALUE!</v>
      </c>
    </row>
    <row r="1680" spans="2:2" x14ac:dyDescent="0.25">
      <c r="B1680" t="e" cm="1" vm="1">
        <f t="array" ref="B1680">TRANSPOSE(_xlfn._xlws.SORT(_xlfn.UNIQUE(_xlfn._xlws.FILTER(plotSetup[plot_id], plotSetup[experiment_id]&amp;"_"&amp;plotSetup[crop_season_id]=A1680))))</f>
        <v>#VALUE!</v>
      </c>
    </row>
    <row r="1681" spans="2:2" x14ac:dyDescent="0.25">
      <c r="B1681" t="e" cm="1" vm="1">
        <f t="array" ref="B1681">TRANSPOSE(_xlfn._xlws.SORT(_xlfn.UNIQUE(_xlfn._xlws.FILTER(plotSetup[plot_id], plotSetup[experiment_id]&amp;"_"&amp;plotSetup[crop_season_id]=A1681))))</f>
        <v>#VALUE!</v>
      </c>
    </row>
    <row r="1682" spans="2:2" x14ac:dyDescent="0.25">
      <c r="B1682" t="e" cm="1" vm="1">
        <f t="array" ref="B1682">TRANSPOSE(_xlfn._xlws.SORT(_xlfn.UNIQUE(_xlfn._xlws.FILTER(plotSetup[plot_id], plotSetup[experiment_id]&amp;"_"&amp;plotSetup[crop_season_id]=A1682))))</f>
        <v>#VALUE!</v>
      </c>
    </row>
    <row r="1683" spans="2:2" x14ac:dyDescent="0.25">
      <c r="B1683" t="e" cm="1" vm="1">
        <f t="array" ref="B1683">TRANSPOSE(_xlfn._xlws.SORT(_xlfn.UNIQUE(_xlfn._xlws.FILTER(plotSetup[plot_id], plotSetup[experiment_id]&amp;"_"&amp;plotSetup[crop_season_id]=A1683))))</f>
        <v>#VALUE!</v>
      </c>
    </row>
    <row r="1684" spans="2:2" x14ac:dyDescent="0.25">
      <c r="B1684" t="e" cm="1" vm="1">
        <f t="array" ref="B1684">TRANSPOSE(_xlfn._xlws.SORT(_xlfn.UNIQUE(_xlfn._xlws.FILTER(plotSetup[plot_id], plotSetup[experiment_id]&amp;"_"&amp;plotSetup[crop_season_id]=A1684))))</f>
        <v>#VALUE!</v>
      </c>
    </row>
    <row r="1685" spans="2:2" x14ac:dyDescent="0.25">
      <c r="B1685" t="e" cm="1" vm="1">
        <f t="array" ref="B1685">TRANSPOSE(_xlfn._xlws.SORT(_xlfn.UNIQUE(_xlfn._xlws.FILTER(plotSetup[plot_id], plotSetup[experiment_id]&amp;"_"&amp;plotSetup[crop_season_id]=A1685))))</f>
        <v>#VALUE!</v>
      </c>
    </row>
    <row r="1686" spans="2:2" x14ac:dyDescent="0.25">
      <c r="B1686" t="e" cm="1" vm="1">
        <f t="array" ref="B1686">TRANSPOSE(_xlfn._xlws.SORT(_xlfn.UNIQUE(_xlfn._xlws.FILTER(plotSetup[plot_id], plotSetup[experiment_id]&amp;"_"&amp;plotSetup[crop_season_id]=A1686))))</f>
        <v>#VALUE!</v>
      </c>
    </row>
    <row r="1687" spans="2:2" x14ac:dyDescent="0.25">
      <c r="B1687" t="e" cm="1" vm="1">
        <f t="array" ref="B1687">TRANSPOSE(_xlfn._xlws.SORT(_xlfn.UNIQUE(_xlfn._xlws.FILTER(plotSetup[plot_id], plotSetup[experiment_id]&amp;"_"&amp;plotSetup[crop_season_id]=A1687))))</f>
        <v>#VALUE!</v>
      </c>
    </row>
    <row r="1688" spans="2:2" x14ac:dyDescent="0.25">
      <c r="B1688" t="e" cm="1" vm="1">
        <f t="array" ref="B1688">TRANSPOSE(_xlfn._xlws.SORT(_xlfn.UNIQUE(_xlfn._xlws.FILTER(plotSetup[plot_id], plotSetup[experiment_id]&amp;"_"&amp;plotSetup[crop_season_id]=A1688))))</f>
        <v>#VALUE!</v>
      </c>
    </row>
    <row r="1689" spans="2:2" x14ac:dyDescent="0.25">
      <c r="B1689" t="e" cm="1" vm="1">
        <f t="array" ref="B1689">TRANSPOSE(_xlfn._xlws.SORT(_xlfn.UNIQUE(_xlfn._xlws.FILTER(plotSetup[plot_id], plotSetup[experiment_id]&amp;"_"&amp;plotSetup[crop_season_id]=A1689))))</f>
        <v>#VALUE!</v>
      </c>
    </row>
    <row r="1690" spans="2:2" x14ac:dyDescent="0.25">
      <c r="B1690" t="e" cm="1" vm="1">
        <f t="array" ref="B1690">TRANSPOSE(_xlfn._xlws.SORT(_xlfn.UNIQUE(_xlfn._xlws.FILTER(plotSetup[plot_id], plotSetup[experiment_id]&amp;"_"&amp;plotSetup[crop_season_id]=A1690))))</f>
        <v>#VALUE!</v>
      </c>
    </row>
    <row r="1691" spans="2:2" x14ac:dyDescent="0.25">
      <c r="B1691" t="e" cm="1" vm="1">
        <f t="array" ref="B1691">TRANSPOSE(_xlfn._xlws.SORT(_xlfn.UNIQUE(_xlfn._xlws.FILTER(plotSetup[plot_id], plotSetup[experiment_id]&amp;"_"&amp;plotSetup[crop_season_id]=A1691))))</f>
        <v>#VALUE!</v>
      </c>
    </row>
    <row r="1692" spans="2:2" x14ac:dyDescent="0.25">
      <c r="B1692" t="e" cm="1" vm="1">
        <f t="array" ref="B1692">TRANSPOSE(_xlfn._xlws.SORT(_xlfn.UNIQUE(_xlfn._xlws.FILTER(plotSetup[plot_id], plotSetup[experiment_id]&amp;"_"&amp;plotSetup[crop_season_id]=A1692))))</f>
        <v>#VALUE!</v>
      </c>
    </row>
    <row r="1693" spans="2:2" x14ac:dyDescent="0.25">
      <c r="B1693" t="e" cm="1" vm="1">
        <f t="array" ref="B1693">TRANSPOSE(_xlfn._xlws.SORT(_xlfn.UNIQUE(_xlfn._xlws.FILTER(plotSetup[plot_id], plotSetup[experiment_id]&amp;"_"&amp;plotSetup[crop_season_id]=A1693))))</f>
        <v>#VALUE!</v>
      </c>
    </row>
    <row r="1694" spans="2:2" x14ac:dyDescent="0.25">
      <c r="B1694" t="e" cm="1" vm="1">
        <f t="array" ref="B1694">TRANSPOSE(_xlfn._xlws.SORT(_xlfn.UNIQUE(_xlfn._xlws.FILTER(plotSetup[plot_id], plotSetup[experiment_id]&amp;"_"&amp;plotSetup[crop_season_id]=A1694))))</f>
        <v>#VALUE!</v>
      </c>
    </row>
    <row r="1695" spans="2:2" x14ac:dyDescent="0.25">
      <c r="B1695" t="e" cm="1" vm="1">
        <f t="array" ref="B1695">TRANSPOSE(_xlfn._xlws.SORT(_xlfn.UNIQUE(_xlfn._xlws.FILTER(plotSetup[plot_id], plotSetup[experiment_id]&amp;"_"&amp;plotSetup[crop_season_id]=A1695))))</f>
        <v>#VALUE!</v>
      </c>
    </row>
    <row r="1696" spans="2:2" x14ac:dyDescent="0.25">
      <c r="B1696" t="e" cm="1" vm="1">
        <f t="array" ref="B1696">TRANSPOSE(_xlfn._xlws.SORT(_xlfn.UNIQUE(_xlfn._xlws.FILTER(plotSetup[plot_id], plotSetup[experiment_id]&amp;"_"&amp;plotSetup[crop_season_id]=A1696))))</f>
        <v>#VALUE!</v>
      </c>
    </row>
    <row r="1697" spans="2:2" x14ac:dyDescent="0.25">
      <c r="B1697" t="e" cm="1" vm="1">
        <f t="array" ref="B1697">TRANSPOSE(_xlfn._xlws.SORT(_xlfn.UNIQUE(_xlfn._xlws.FILTER(plotSetup[plot_id], plotSetup[experiment_id]&amp;"_"&amp;plotSetup[crop_season_id]=A1697))))</f>
        <v>#VALUE!</v>
      </c>
    </row>
    <row r="1698" spans="2:2" x14ac:dyDescent="0.25">
      <c r="B1698" t="e" cm="1" vm="1">
        <f t="array" ref="B1698">TRANSPOSE(_xlfn._xlws.SORT(_xlfn.UNIQUE(_xlfn._xlws.FILTER(plotSetup[plot_id], plotSetup[experiment_id]&amp;"_"&amp;plotSetup[crop_season_id]=A1698))))</f>
        <v>#VALUE!</v>
      </c>
    </row>
    <row r="1699" spans="2:2" x14ac:dyDescent="0.25">
      <c r="B1699" t="e" cm="1" vm="1">
        <f t="array" ref="B1699">TRANSPOSE(_xlfn._xlws.SORT(_xlfn.UNIQUE(_xlfn._xlws.FILTER(plotSetup[plot_id], plotSetup[experiment_id]&amp;"_"&amp;plotSetup[crop_season_id]=A1699))))</f>
        <v>#VALUE!</v>
      </c>
    </row>
    <row r="1700" spans="2:2" x14ac:dyDescent="0.25">
      <c r="B1700" t="e" cm="1" vm="1">
        <f t="array" ref="B1700">TRANSPOSE(_xlfn._xlws.SORT(_xlfn.UNIQUE(_xlfn._xlws.FILTER(plotSetup[plot_id], plotSetup[experiment_id]&amp;"_"&amp;plotSetup[crop_season_id]=A1700))))</f>
        <v>#VALUE!</v>
      </c>
    </row>
    <row r="1701" spans="2:2" x14ac:dyDescent="0.25">
      <c r="B1701" t="e" cm="1" vm="1">
        <f t="array" ref="B1701">TRANSPOSE(_xlfn._xlws.SORT(_xlfn.UNIQUE(_xlfn._xlws.FILTER(plotSetup[plot_id], plotSetup[experiment_id]&amp;"_"&amp;plotSetup[crop_season_id]=A1701))))</f>
        <v>#VALUE!</v>
      </c>
    </row>
    <row r="1702" spans="2:2" x14ac:dyDescent="0.25">
      <c r="B1702" t="e" cm="1" vm="1">
        <f t="array" ref="B1702">TRANSPOSE(_xlfn._xlws.SORT(_xlfn.UNIQUE(_xlfn._xlws.FILTER(plotSetup[plot_id], plotSetup[experiment_id]&amp;"_"&amp;plotSetup[crop_season_id]=A1702))))</f>
        <v>#VALUE!</v>
      </c>
    </row>
    <row r="1703" spans="2:2" x14ac:dyDescent="0.25">
      <c r="B1703" t="e" cm="1" vm="1">
        <f t="array" ref="B1703">TRANSPOSE(_xlfn._xlws.SORT(_xlfn.UNIQUE(_xlfn._xlws.FILTER(plotSetup[plot_id], plotSetup[experiment_id]&amp;"_"&amp;plotSetup[crop_season_id]=A1703))))</f>
        <v>#VALUE!</v>
      </c>
    </row>
    <row r="1704" spans="2:2" x14ac:dyDescent="0.25">
      <c r="B1704" t="e" cm="1" vm="1">
        <f t="array" ref="B1704">TRANSPOSE(_xlfn._xlws.SORT(_xlfn.UNIQUE(_xlfn._xlws.FILTER(plotSetup[plot_id], plotSetup[experiment_id]&amp;"_"&amp;plotSetup[crop_season_id]=A1704))))</f>
        <v>#VALUE!</v>
      </c>
    </row>
    <row r="1705" spans="2:2" x14ac:dyDescent="0.25">
      <c r="B1705" t="e" cm="1" vm="1">
        <f t="array" ref="B1705">TRANSPOSE(_xlfn._xlws.SORT(_xlfn.UNIQUE(_xlfn._xlws.FILTER(plotSetup[plot_id], plotSetup[experiment_id]&amp;"_"&amp;plotSetup[crop_season_id]=A1705))))</f>
        <v>#VALUE!</v>
      </c>
    </row>
    <row r="1706" spans="2:2" x14ac:dyDescent="0.25">
      <c r="B1706" t="e" cm="1" vm="1">
        <f t="array" ref="B1706">TRANSPOSE(_xlfn._xlws.SORT(_xlfn.UNIQUE(_xlfn._xlws.FILTER(plotSetup[plot_id], plotSetup[experiment_id]&amp;"_"&amp;plotSetup[crop_season_id]=A1706))))</f>
        <v>#VALUE!</v>
      </c>
    </row>
    <row r="1707" spans="2:2" x14ac:dyDescent="0.25">
      <c r="B1707" t="e" cm="1" vm="1">
        <f t="array" ref="B1707">TRANSPOSE(_xlfn._xlws.SORT(_xlfn.UNIQUE(_xlfn._xlws.FILTER(plotSetup[plot_id], plotSetup[experiment_id]&amp;"_"&amp;plotSetup[crop_season_id]=A1707))))</f>
        <v>#VALUE!</v>
      </c>
    </row>
    <row r="1708" spans="2:2" x14ac:dyDescent="0.25">
      <c r="B1708" t="e" cm="1" vm="1">
        <f t="array" ref="B1708">TRANSPOSE(_xlfn._xlws.SORT(_xlfn.UNIQUE(_xlfn._xlws.FILTER(plotSetup[plot_id], plotSetup[experiment_id]&amp;"_"&amp;plotSetup[crop_season_id]=A1708))))</f>
        <v>#VALUE!</v>
      </c>
    </row>
    <row r="1709" spans="2:2" x14ac:dyDescent="0.25">
      <c r="B1709" t="e" cm="1" vm="1">
        <f t="array" ref="B1709">TRANSPOSE(_xlfn._xlws.SORT(_xlfn.UNIQUE(_xlfn._xlws.FILTER(plotSetup[plot_id], plotSetup[experiment_id]&amp;"_"&amp;plotSetup[crop_season_id]=A1709))))</f>
        <v>#VALUE!</v>
      </c>
    </row>
    <row r="1710" spans="2:2" x14ac:dyDescent="0.25">
      <c r="B1710" t="e" cm="1" vm="1">
        <f t="array" ref="B1710">TRANSPOSE(_xlfn._xlws.SORT(_xlfn.UNIQUE(_xlfn._xlws.FILTER(plotSetup[plot_id], plotSetup[experiment_id]&amp;"_"&amp;plotSetup[crop_season_id]=A1710))))</f>
        <v>#VALUE!</v>
      </c>
    </row>
    <row r="1711" spans="2:2" x14ac:dyDescent="0.25">
      <c r="B1711" t="e" cm="1" vm="1">
        <f t="array" ref="B1711">TRANSPOSE(_xlfn._xlws.SORT(_xlfn.UNIQUE(_xlfn._xlws.FILTER(plotSetup[plot_id], plotSetup[experiment_id]&amp;"_"&amp;plotSetup[crop_season_id]=A1711))))</f>
        <v>#VALUE!</v>
      </c>
    </row>
    <row r="1712" spans="2:2" x14ac:dyDescent="0.25">
      <c r="B1712" t="e" cm="1" vm="1">
        <f t="array" ref="B1712">TRANSPOSE(_xlfn._xlws.SORT(_xlfn.UNIQUE(_xlfn._xlws.FILTER(plotSetup[plot_id], plotSetup[experiment_id]&amp;"_"&amp;plotSetup[crop_season_id]=A1712))))</f>
        <v>#VALUE!</v>
      </c>
    </row>
    <row r="1713" spans="2:2" x14ac:dyDescent="0.25">
      <c r="B1713" t="e" cm="1" vm="1">
        <f t="array" ref="B1713">TRANSPOSE(_xlfn._xlws.SORT(_xlfn.UNIQUE(_xlfn._xlws.FILTER(plotSetup[plot_id], plotSetup[experiment_id]&amp;"_"&amp;plotSetup[crop_season_id]=A1713))))</f>
        <v>#VALUE!</v>
      </c>
    </row>
    <row r="1714" spans="2:2" x14ac:dyDescent="0.25">
      <c r="B1714" t="e" cm="1" vm="1">
        <f t="array" ref="B1714">TRANSPOSE(_xlfn._xlws.SORT(_xlfn.UNIQUE(_xlfn._xlws.FILTER(plotSetup[plot_id], plotSetup[experiment_id]&amp;"_"&amp;plotSetup[crop_season_id]=A1714))))</f>
        <v>#VALUE!</v>
      </c>
    </row>
    <row r="1715" spans="2:2" x14ac:dyDescent="0.25">
      <c r="B1715" t="e" cm="1" vm="1">
        <f t="array" ref="B1715">TRANSPOSE(_xlfn._xlws.SORT(_xlfn.UNIQUE(_xlfn._xlws.FILTER(plotSetup[plot_id], plotSetup[experiment_id]&amp;"_"&amp;plotSetup[crop_season_id]=A1715))))</f>
        <v>#VALUE!</v>
      </c>
    </row>
    <row r="1716" spans="2:2" x14ac:dyDescent="0.25">
      <c r="B1716" t="e" cm="1" vm="1">
        <f t="array" ref="B1716">TRANSPOSE(_xlfn._xlws.SORT(_xlfn.UNIQUE(_xlfn._xlws.FILTER(plotSetup[plot_id], plotSetup[experiment_id]&amp;"_"&amp;plotSetup[crop_season_id]=A1716))))</f>
        <v>#VALUE!</v>
      </c>
    </row>
    <row r="1717" spans="2:2" x14ac:dyDescent="0.25">
      <c r="B1717" t="e" cm="1" vm="1">
        <f t="array" ref="B1717">TRANSPOSE(_xlfn._xlws.SORT(_xlfn.UNIQUE(_xlfn._xlws.FILTER(plotSetup[plot_id], plotSetup[experiment_id]&amp;"_"&amp;plotSetup[crop_season_id]=A1717))))</f>
        <v>#VALUE!</v>
      </c>
    </row>
    <row r="1718" spans="2:2" x14ac:dyDescent="0.25">
      <c r="B1718" t="e" cm="1" vm="1">
        <f t="array" ref="B1718">TRANSPOSE(_xlfn._xlws.SORT(_xlfn.UNIQUE(_xlfn._xlws.FILTER(plotSetup[plot_id], plotSetup[experiment_id]&amp;"_"&amp;plotSetup[crop_season_id]=A1718))))</f>
        <v>#VALUE!</v>
      </c>
    </row>
    <row r="1719" spans="2:2" x14ac:dyDescent="0.25">
      <c r="B1719" t="e" cm="1" vm="1">
        <f t="array" ref="B1719">TRANSPOSE(_xlfn._xlws.SORT(_xlfn.UNIQUE(_xlfn._xlws.FILTER(plotSetup[plot_id], plotSetup[experiment_id]&amp;"_"&amp;plotSetup[crop_season_id]=A1719))))</f>
        <v>#VALUE!</v>
      </c>
    </row>
    <row r="1720" spans="2:2" x14ac:dyDescent="0.25">
      <c r="B1720" t="e" cm="1" vm="1">
        <f t="array" ref="B1720">TRANSPOSE(_xlfn._xlws.SORT(_xlfn.UNIQUE(_xlfn._xlws.FILTER(plotSetup[plot_id], plotSetup[experiment_id]&amp;"_"&amp;plotSetup[crop_season_id]=A1720))))</f>
        <v>#VALUE!</v>
      </c>
    </row>
    <row r="1721" spans="2:2" x14ac:dyDescent="0.25">
      <c r="B1721" t="e" cm="1" vm="1">
        <f t="array" ref="B1721">TRANSPOSE(_xlfn._xlws.SORT(_xlfn.UNIQUE(_xlfn._xlws.FILTER(plotSetup[plot_id], plotSetup[experiment_id]&amp;"_"&amp;plotSetup[crop_season_id]=A1721))))</f>
        <v>#VALUE!</v>
      </c>
    </row>
    <row r="1722" spans="2:2" x14ac:dyDescent="0.25">
      <c r="B1722" t="e" cm="1" vm="1">
        <f t="array" ref="B1722">TRANSPOSE(_xlfn._xlws.SORT(_xlfn.UNIQUE(_xlfn._xlws.FILTER(plotSetup[plot_id], plotSetup[experiment_id]&amp;"_"&amp;plotSetup[crop_season_id]=A1722))))</f>
        <v>#VALUE!</v>
      </c>
    </row>
    <row r="1723" spans="2:2" x14ac:dyDescent="0.25">
      <c r="B1723" t="e" cm="1" vm="1">
        <f t="array" ref="B1723">TRANSPOSE(_xlfn._xlws.SORT(_xlfn.UNIQUE(_xlfn._xlws.FILTER(plotSetup[plot_id], plotSetup[experiment_id]&amp;"_"&amp;plotSetup[crop_season_id]=A1723))))</f>
        <v>#VALUE!</v>
      </c>
    </row>
    <row r="1724" spans="2:2" x14ac:dyDescent="0.25">
      <c r="B1724" t="e" cm="1" vm="1">
        <f t="array" ref="B1724">TRANSPOSE(_xlfn._xlws.SORT(_xlfn.UNIQUE(_xlfn._xlws.FILTER(plotSetup[plot_id], plotSetup[experiment_id]&amp;"_"&amp;plotSetup[crop_season_id]=A1724))))</f>
        <v>#VALUE!</v>
      </c>
    </row>
    <row r="1725" spans="2:2" x14ac:dyDescent="0.25">
      <c r="B1725" t="e" cm="1" vm="1">
        <f t="array" ref="B1725">TRANSPOSE(_xlfn._xlws.SORT(_xlfn.UNIQUE(_xlfn._xlws.FILTER(plotSetup[plot_id], plotSetup[experiment_id]&amp;"_"&amp;plotSetup[crop_season_id]=A1725))))</f>
        <v>#VALUE!</v>
      </c>
    </row>
    <row r="1726" spans="2:2" x14ac:dyDescent="0.25">
      <c r="B1726" t="e" cm="1" vm="1">
        <f t="array" ref="B1726">TRANSPOSE(_xlfn._xlws.SORT(_xlfn.UNIQUE(_xlfn._xlws.FILTER(plotSetup[plot_id], plotSetup[experiment_id]&amp;"_"&amp;plotSetup[crop_season_id]=A1726))))</f>
        <v>#VALUE!</v>
      </c>
    </row>
    <row r="1727" spans="2:2" x14ac:dyDescent="0.25">
      <c r="B1727" t="e" cm="1" vm="1">
        <f t="array" ref="B1727">TRANSPOSE(_xlfn._xlws.SORT(_xlfn.UNIQUE(_xlfn._xlws.FILTER(plotSetup[plot_id], plotSetup[experiment_id]&amp;"_"&amp;plotSetup[crop_season_id]=A1727))))</f>
        <v>#VALUE!</v>
      </c>
    </row>
    <row r="1728" spans="2:2" x14ac:dyDescent="0.25">
      <c r="B1728" t="e" cm="1" vm="1">
        <f t="array" ref="B1728">TRANSPOSE(_xlfn._xlws.SORT(_xlfn.UNIQUE(_xlfn._xlws.FILTER(plotSetup[plot_id], plotSetup[experiment_id]&amp;"_"&amp;plotSetup[crop_season_id]=A1728))))</f>
        <v>#VALUE!</v>
      </c>
    </row>
    <row r="1729" spans="2:2" x14ac:dyDescent="0.25">
      <c r="B1729" t="e" cm="1" vm="1">
        <f t="array" ref="B1729">TRANSPOSE(_xlfn._xlws.SORT(_xlfn.UNIQUE(_xlfn._xlws.FILTER(plotSetup[plot_id], plotSetup[experiment_id]&amp;"_"&amp;plotSetup[crop_season_id]=A1729))))</f>
        <v>#VALUE!</v>
      </c>
    </row>
    <row r="1730" spans="2:2" x14ac:dyDescent="0.25">
      <c r="B1730" t="e" cm="1" vm="1">
        <f t="array" ref="B1730">TRANSPOSE(_xlfn._xlws.SORT(_xlfn.UNIQUE(_xlfn._xlws.FILTER(plotSetup[plot_id], plotSetup[experiment_id]&amp;"_"&amp;plotSetup[crop_season_id]=A1730))))</f>
        <v>#VALUE!</v>
      </c>
    </row>
    <row r="1731" spans="2:2" x14ac:dyDescent="0.25">
      <c r="B1731" t="e" cm="1" vm="1">
        <f t="array" ref="B1731">TRANSPOSE(_xlfn._xlws.SORT(_xlfn.UNIQUE(_xlfn._xlws.FILTER(plotSetup[plot_id], plotSetup[experiment_id]&amp;"_"&amp;plotSetup[crop_season_id]=A1731))))</f>
        <v>#VALUE!</v>
      </c>
    </row>
    <row r="1732" spans="2:2" x14ac:dyDescent="0.25">
      <c r="B1732" t="e" cm="1" vm="1">
        <f t="array" ref="B1732">TRANSPOSE(_xlfn._xlws.SORT(_xlfn.UNIQUE(_xlfn._xlws.FILTER(plotSetup[plot_id], plotSetup[experiment_id]&amp;"_"&amp;plotSetup[crop_season_id]=A1732))))</f>
        <v>#VALUE!</v>
      </c>
    </row>
    <row r="1733" spans="2:2" x14ac:dyDescent="0.25">
      <c r="B1733" t="e" cm="1" vm="1">
        <f t="array" ref="B1733">TRANSPOSE(_xlfn._xlws.SORT(_xlfn.UNIQUE(_xlfn._xlws.FILTER(plotSetup[plot_id], plotSetup[experiment_id]&amp;"_"&amp;plotSetup[crop_season_id]=A1733))))</f>
        <v>#VALUE!</v>
      </c>
    </row>
    <row r="1734" spans="2:2" x14ac:dyDescent="0.25">
      <c r="B1734" t="e" cm="1" vm="1">
        <f t="array" ref="B1734">TRANSPOSE(_xlfn._xlws.SORT(_xlfn.UNIQUE(_xlfn._xlws.FILTER(plotSetup[plot_id], plotSetup[experiment_id]&amp;"_"&amp;plotSetup[crop_season_id]=A1734))))</f>
        <v>#VALUE!</v>
      </c>
    </row>
    <row r="1735" spans="2:2" x14ac:dyDescent="0.25">
      <c r="B1735" t="e" cm="1" vm="1">
        <f t="array" ref="B1735">TRANSPOSE(_xlfn._xlws.SORT(_xlfn.UNIQUE(_xlfn._xlws.FILTER(plotSetup[plot_id], plotSetup[experiment_id]&amp;"_"&amp;plotSetup[crop_season_id]=A1735))))</f>
        <v>#VALUE!</v>
      </c>
    </row>
    <row r="1736" spans="2:2" x14ac:dyDescent="0.25">
      <c r="B1736" t="e" cm="1" vm="1">
        <f t="array" ref="B1736">TRANSPOSE(_xlfn._xlws.SORT(_xlfn.UNIQUE(_xlfn._xlws.FILTER(plotSetup[plot_id], plotSetup[experiment_id]&amp;"_"&amp;plotSetup[crop_season_id]=A1736))))</f>
        <v>#VALUE!</v>
      </c>
    </row>
    <row r="1737" spans="2:2" x14ac:dyDescent="0.25">
      <c r="B1737" t="e" cm="1" vm="1">
        <f t="array" ref="B1737">TRANSPOSE(_xlfn._xlws.SORT(_xlfn.UNIQUE(_xlfn._xlws.FILTER(plotSetup[plot_id], plotSetup[experiment_id]&amp;"_"&amp;plotSetup[crop_season_id]=A1737))))</f>
        <v>#VALUE!</v>
      </c>
    </row>
    <row r="1738" spans="2:2" x14ac:dyDescent="0.25">
      <c r="B1738" t="e" cm="1" vm="1">
        <f t="array" ref="B1738">TRANSPOSE(_xlfn._xlws.SORT(_xlfn.UNIQUE(_xlfn._xlws.FILTER(plotSetup[plot_id], plotSetup[experiment_id]&amp;"_"&amp;plotSetup[crop_season_id]=A1738))))</f>
        <v>#VALUE!</v>
      </c>
    </row>
    <row r="1739" spans="2:2" x14ac:dyDescent="0.25">
      <c r="B1739" t="e" cm="1" vm="1">
        <f t="array" ref="B1739">TRANSPOSE(_xlfn._xlws.SORT(_xlfn.UNIQUE(_xlfn._xlws.FILTER(plotSetup[plot_id], plotSetup[experiment_id]&amp;"_"&amp;plotSetup[crop_season_id]=A1739))))</f>
        <v>#VALUE!</v>
      </c>
    </row>
    <row r="1740" spans="2:2" x14ac:dyDescent="0.25">
      <c r="B1740" t="e" cm="1" vm="1">
        <f t="array" ref="B1740">TRANSPOSE(_xlfn._xlws.SORT(_xlfn.UNIQUE(_xlfn._xlws.FILTER(plotSetup[plot_id], plotSetup[experiment_id]&amp;"_"&amp;plotSetup[crop_season_id]=A1740))))</f>
        <v>#VALUE!</v>
      </c>
    </row>
    <row r="1741" spans="2:2" x14ac:dyDescent="0.25">
      <c r="B1741" t="e" cm="1" vm="1">
        <f t="array" ref="B1741">TRANSPOSE(_xlfn._xlws.SORT(_xlfn.UNIQUE(_xlfn._xlws.FILTER(plotSetup[plot_id], plotSetup[experiment_id]&amp;"_"&amp;plotSetup[crop_season_id]=A1741))))</f>
        <v>#VALUE!</v>
      </c>
    </row>
    <row r="1742" spans="2:2" x14ac:dyDescent="0.25">
      <c r="B1742" t="e" cm="1" vm="1">
        <f t="array" ref="B1742">TRANSPOSE(_xlfn._xlws.SORT(_xlfn.UNIQUE(_xlfn._xlws.FILTER(plotSetup[plot_id], plotSetup[experiment_id]&amp;"_"&amp;plotSetup[crop_season_id]=A1742))))</f>
        <v>#VALUE!</v>
      </c>
    </row>
    <row r="1743" spans="2:2" x14ac:dyDescent="0.25">
      <c r="B1743" t="e" cm="1" vm="1">
        <f t="array" ref="B1743">TRANSPOSE(_xlfn._xlws.SORT(_xlfn.UNIQUE(_xlfn._xlws.FILTER(plotSetup[plot_id], plotSetup[experiment_id]&amp;"_"&amp;plotSetup[crop_season_id]=A1743))))</f>
        <v>#VALUE!</v>
      </c>
    </row>
    <row r="1744" spans="2:2" x14ac:dyDescent="0.25">
      <c r="B1744" t="e" cm="1" vm="1">
        <f t="array" ref="B1744">TRANSPOSE(_xlfn._xlws.SORT(_xlfn.UNIQUE(_xlfn._xlws.FILTER(plotSetup[plot_id], plotSetup[experiment_id]&amp;"_"&amp;plotSetup[crop_season_id]=A1744))))</f>
        <v>#VALUE!</v>
      </c>
    </row>
    <row r="1745" spans="2:2" x14ac:dyDescent="0.25">
      <c r="B1745" t="e" cm="1" vm="1">
        <f t="array" ref="B1745">TRANSPOSE(_xlfn._xlws.SORT(_xlfn.UNIQUE(_xlfn._xlws.FILTER(plotSetup[plot_id], plotSetup[experiment_id]&amp;"_"&amp;plotSetup[crop_season_id]=A1745))))</f>
        <v>#VALUE!</v>
      </c>
    </row>
    <row r="1746" spans="2:2" x14ac:dyDescent="0.25">
      <c r="B1746" t="e" cm="1" vm="1">
        <f t="array" ref="B1746">TRANSPOSE(_xlfn._xlws.SORT(_xlfn.UNIQUE(_xlfn._xlws.FILTER(plotSetup[plot_id], plotSetup[experiment_id]&amp;"_"&amp;plotSetup[crop_season_id]=A1746))))</f>
        <v>#VALUE!</v>
      </c>
    </row>
    <row r="1747" spans="2:2" x14ac:dyDescent="0.25">
      <c r="B1747" t="e" cm="1" vm="1">
        <f t="array" ref="B1747">TRANSPOSE(_xlfn._xlws.SORT(_xlfn.UNIQUE(_xlfn._xlws.FILTER(plotSetup[plot_id], plotSetup[experiment_id]&amp;"_"&amp;plotSetup[crop_season_id]=A1747))))</f>
        <v>#VALUE!</v>
      </c>
    </row>
    <row r="1748" spans="2:2" x14ac:dyDescent="0.25">
      <c r="B1748" t="e" cm="1" vm="1">
        <f t="array" ref="B1748">TRANSPOSE(_xlfn._xlws.SORT(_xlfn.UNIQUE(_xlfn._xlws.FILTER(plotSetup[plot_id], plotSetup[experiment_id]&amp;"_"&amp;plotSetup[crop_season_id]=A1748))))</f>
        <v>#VALUE!</v>
      </c>
    </row>
    <row r="1749" spans="2:2" x14ac:dyDescent="0.25">
      <c r="B1749" t="e" cm="1" vm="1">
        <f t="array" ref="B1749">TRANSPOSE(_xlfn._xlws.SORT(_xlfn.UNIQUE(_xlfn._xlws.FILTER(plotSetup[plot_id], plotSetup[experiment_id]&amp;"_"&amp;plotSetup[crop_season_id]=A1749))))</f>
        <v>#VALUE!</v>
      </c>
    </row>
    <row r="1750" spans="2:2" x14ac:dyDescent="0.25">
      <c r="B1750" t="e" cm="1" vm="1">
        <f t="array" ref="B1750">TRANSPOSE(_xlfn._xlws.SORT(_xlfn.UNIQUE(_xlfn._xlws.FILTER(plotSetup[plot_id], plotSetup[experiment_id]&amp;"_"&amp;plotSetup[crop_season_id]=A1750))))</f>
        <v>#VALUE!</v>
      </c>
    </row>
    <row r="1751" spans="2:2" x14ac:dyDescent="0.25">
      <c r="B1751" t="e" cm="1" vm="1">
        <f t="array" ref="B1751">TRANSPOSE(_xlfn._xlws.SORT(_xlfn.UNIQUE(_xlfn._xlws.FILTER(plotSetup[plot_id], plotSetup[experiment_id]&amp;"_"&amp;plotSetup[crop_season_id]=A1751))))</f>
        <v>#VALUE!</v>
      </c>
    </row>
    <row r="1752" spans="2:2" x14ac:dyDescent="0.25">
      <c r="B1752" t="e" cm="1" vm="1">
        <f t="array" ref="B1752">TRANSPOSE(_xlfn._xlws.SORT(_xlfn.UNIQUE(_xlfn._xlws.FILTER(plotSetup[plot_id], plotSetup[experiment_id]&amp;"_"&amp;plotSetup[crop_season_id]=A1752))))</f>
        <v>#VALUE!</v>
      </c>
    </row>
    <row r="1753" spans="2:2" x14ac:dyDescent="0.25">
      <c r="B1753" t="e" cm="1" vm="1">
        <f t="array" ref="B1753">TRANSPOSE(_xlfn._xlws.SORT(_xlfn.UNIQUE(_xlfn._xlws.FILTER(plotSetup[plot_id], plotSetup[experiment_id]&amp;"_"&amp;plotSetup[crop_season_id]=A1753))))</f>
        <v>#VALUE!</v>
      </c>
    </row>
    <row r="1754" spans="2:2" x14ac:dyDescent="0.25">
      <c r="B1754" t="e" cm="1" vm="1">
        <f t="array" ref="B1754">TRANSPOSE(_xlfn._xlws.SORT(_xlfn.UNIQUE(_xlfn._xlws.FILTER(plotSetup[plot_id], plotSetup[experiment_id]&amp;"_"&amp;plotSetup[crop_season_id]=A1754))))</f>
        <v>#VALUE!</v>
      </c>
    </row>
    <row r="1755" spans="2:2" x14ac:dyDescent="0.25">
      <c r="B1755" t="e" cm="1" vm="1">
        <f t="array" ref="B1755">TRANSPOSE(_xlfn._xlws.SORT(_xlfn.UNIQUE(_xlfn._xlws.FILTER(plotSetup[plot_id], plotSetup[experiment_id]&amp;"_"&amp;plotSetup[crop_season_id]=A1755))))</f>
        <v>#VALUE!</v>
      </c>
    </row>
    <row r="1756" spans="2:2" x14ac:dyDescent="0.25">
      <c r="B1756" t="e" cm="1" vm="1">
        <f t="array" ref="B1756">TRANSPOSE(_xlfn._xlws.SORT(_xlfn.UNIQUE(_xlfn._xlws.FILTER(plotSetup[plot_id], plotSetup[experiment_id]&amp;"_"&amp;plotSetup[crop_season_id]=A1756))))</f>
        <v>#VALUE!</v>
      </c>
    </row>
    <row r="1757" spans="2:2" x14ac:dyDescent="0.25">
      <c r="B1757" t="e" cm="1" vm="1">
        <f t="array" ref="B1757">TRANSPOSE(_xlfn._xlws.SORT(_xlfn.UNIQUE(_xlfn._xlws.FILTER(plotSetup[plot_id], plotSetup[experiment_id]&amp;"_"&amp;plotSetup[crop_season_id]=A1757))))</f>
        <v>#VALUE!</v>
      </c>
    </row>
    <row r="1758" spans="2:2" x14ac:dyDescent="0.25">
      <c r="B1758" t="e" cm="1" vm="1">
        <f t="array" ref="B1758">TRANSPOSE(_xlfn._xlws.SORT(_xlfn.UNIQUE(_xlfn._xlws.FILTER(plotSetup[plot_id], plotSetup[experiment_id]&amp;"_"&amp;plotSetup[crop_season_id]=A1758))))</f>
        <v>#VALUE!</v>
      </c>
    </row>
    <row r="1759" spans="2:2" x14ac:dyDescent="0.25">
      <c r="B1759" t="e" cm="1" vm="1">
        <f t="array" ref="B1759">TRANSPOSE(_xlfn._xlws.SORT(_xlfn.UNIQUE(_xlfn._xlws.FILTER(plotSetup[plot_id], plotSetup[experiment_id]&amp;"_"&amp;plotSetup[crop_season_id]=A1759))))</f>
        <v>#VALUE!</v>
      </c>
    </row>
    <row r="1760" spans="2:2" x14ac:dyDescent="0.25">
      <c r="B1760" t="e" cm="1" vm="1">
        <f t="array" ref="B1760">TRANSPOSE(_xlfn._xlws.SORT(_xlfn.UNIQUE(_xlfn._xlws.FILTER(plotSetup[plot_id], plotSetup[experiment_id]&amp;"_"&amp;plotSetup[crop_season_id]=A1760))))</f>
        <v>#VALUE!</v>
      </c>
    </row>
    <row r="1761" spans="2:2" x14ac:dyDescent="0.25">
      <c r="B1761" t="e" cm="1" vm="1">
        <f t="array" ref="B1761">TRANSPOSE(_xlfn._xlws.SORT(_xlfn.UNIQUE(_xlfn._xlws.FILTER(plotSetup[plot_id], plotSetup[experiment_id]&amp;"_"&amp;plotSetup[crop_season_id]=A1761))))</f>
        <v>#VALUE!</v>
      </c>
    </row>
    <row r="1762" spans="2:2" x14ac:dyDescent="0.25">
      <c r="B1762" t="e" cm="1" vm="1">
        <f t="array" ref="B1762">TRANSPOSE(_xlfn._xlws.SORT(_xlfn.UNIQUE(_xlfn._xlws.FILTER(plotSetup[plot_id], plotSetup[experiment_id]&amp;"_"&amp;plotSetup[crop_season_id]=A1762))))</f>
        <v>#VALUE!</v>
      </c>
    </row>
    <row r="1763" spans="2:2" x14ac:dyDescent="0.25">
      <c r="B1763" t="e" cm="1" vm="1">
        <f t="array" ref="B1763">TRANSPOSE(_xlfn._xlws.SORT(_xlfn.UNIQUE(_xlfn._xlws.FILTER(plotSetup[plot_id], plotSetup[experiment_id]&amp;"_"&amp;plotSetup[crop_season_id]=A1763))))</f>
        <v>#VALUE!</v>
      </c>
    </row>
    <row r="1764" spans="2:2" x14ac:dyDescent="0.25">
      <c r="B1764" t="e" cm="1" vm="1">
        <f t="array" ref="B1764">TRANSPOSE(_xlfn._xlws.SORT(_xlfn.UNIQUE(_xlfn._xlws.FILTER(plotSetup[plot_id], plotSetup[experiment_id]&amp;"_"&amp;plotSetup[crop_season_id]=A1764))))</f>
        <v>#VALUE!</v>
      </c>
    </row>
    <row r="1765" spans="2:2" x14ac:dyDescent="0.25">
      <c r="B1765" t="e" cm="1" vm="1">
        <f t="array" ref="B1765">TRANSPOSE(_xlfn._xlws.SORT(_xlfn.UNIQUE(_xlfn._xlws.FILTER(plotSetup[plot_id], plotSetup[experiment_id]&amp;"_"&amp;plotSetup[crop_season_id]=A1765))))</f>
        <v>#VALUE!</v>
      </c>
    </row>
    <row r="1766" spans="2:2" x14ac:dyDescent="0.25">
      <c r="B1766" t="e" cm="1" vm="1">
        <f t="array" ref="B1766">TRANSPOSE(_xlfn._xlws.SORT(_xlfn.UNIQUE(_xlfn._xlws.FILTER(plotSetup[plot_id], plotSetup[experiment_id]&amp;"_"&amp;plotSetup[crop_season_id]=A1766))))</f>
        <v>#VALUE!</v>
      </c>
    </row>
    <row r="1767" spans="2:2" x14ac:dyDescent="0.25">
      <c r="B1767" t="e" cm="1" vm="1">
        <f t="array" ref="B1767">TRANSPOSE(_xlfn._xlws.SORT(_xlfn.UNIQUE(_xlfn._xlws.FILTER(plotSetup[plot_id], plotSetup[experiment_id]&amp;"_"&amp;plotSetup[crop_season_id]=A1767))))</f>
        <v>#VALUE!</v>
      </c>
    </row>
    <row r="1768" spans="2:2" x14ac:dyDescent="0.25">
      <c r="B1768" t="e" cm="1" vm="1">
        <f t="array" ref="B1768">TRANSPOSE(_xlfn._xlws.SORT(_xlfn.UNIQUE(_xlfn._xlws.FILTER(plotSetup[plot_id], plotSetup[experiment_id]&amp;"_"&amp;plotSetup[crop_season_id]=A1768))))</f>
        <v>#VALUE!</v>
      </c>
    </row>
    <row r="1769" spans="2:2" x14ac:dyDescent="0.25">
      <c r="B1769" t="e" cm="1" vm="1">
        <f t="array" ref="B1769">TRANSPOSE(_xlfn._xlws.SORT(_xlfn.UNIQUE(_xlfn._xlws.FILTER(plotSetup[plot_id], plotSetup[experiment_id]&amp;"_"&amp;plotSetup[crop_season_id]=A1769))))</f>
        <v>#VALUE!</v>
      </c>
    </row>
    <row r="1770" spans="2:2" x14ac:dyDescent="0.25">
      <c r="B1770" t="e" cm="1" vm="1">
        <f t="array" ref="B1770">TRANSPOSE(_xlfn._xlws.SORT(_xlfn.UNIQUE(_xlfn._xlws.FILTER(plotSetup[plot_id], plotSetup[experiment_id]&amp;"_"&amp;plotSetup[crop_season_id]=A1770))))</f>
        <v>#VALUE!</v>
      </c>
    </row>
    <row r="1771" spans="2:2" x14ac:dyDescent="0.25">
      <c r="B1771" t="e" cm="1" vm="1">
        <f t="array" ref="B1771">TRANSPOSE(_xlfn._xlws.SORT(_xlfn.UNIQUE(_xlfn._xlws.FILTER(plotSetup[plot_id], plotSetup[experiment_id]&amp;"_"&amp;plotSetup[crop_season_id]=A1771))))</f>
        <v>#VALUE!</v>
      </c>
    </row>
    <row r="1772" spans="2:2" x14ac:dyDescent="0.25">
      <c r="B1772" t="e" cm="1" vm="1">
        <f t="array" ref="B1772">TRANSPOSE(_xlfn._xlws.SORT(_xlfn.UNIQUE(_xlfn._xlws.FILTER(plotSetup[plot_id], plotSetup[experiment_id]&amp;"_"&amp;plotSetup[crop_season_id]=A1772))))</f>
        <v>#VALUE!</v>
      </c>
    </row>
    <row r="1773" spans="2:2" x14ac:dyDescent="0.25">
      <c r="B1773" t="e" cm="1" vm="1">
        <f t="array" ref="B1773">TRANSPOSE(_xlfn._xlws.SORT(_xlfn.UNIQUE(_xlfn._xlws.FILTER(plotSetup[plot_id], plotSetup[experiment_id]&amp;"_"&amp;plotSetup[crop_season_id]=A1773))))</f>
        <v>#VALUE!</v>
      </c>
    </row>
    <row r="1774" spans="2:2" x14ac:dyDescent="0.25">
      <c r="B1774" t="e" cm="1" vm="1">
        <f t="array" ref="B1774">TRANSPOSE(_xlfn._xlws.SORT(_xlfn.UNIQUE(_xlfn._xlws.FILTER(plotSetup[plot_id], plotSetup[experiment_id]&amp;"_"&amp;plotSetup[crop_season_id]=A1774))))</f>
        <v>#VALUE!</v>
      </c>
    </row>
    <row r="1775" spans="2:2" x14ac:dyDescent="0.25">
      <c r="B1775" t="e" cm="1" vm="1">
        <f t="array" ref="B1775">TRANSPOSE(_xlfn._xlws.SORT(_xlfn.UNIQUE(_xlfn._xlws.FILTER(plotSetup[plot_id], plotSetup[experiment_id]&amp;"_"&amp;plotSetup[crop_season_id]=A1775))))</f>
        <v>#VALUE!</v>
      </c>
    </row>
    <row r="1776" spans="2:2" x14ac:dyDescent="0.25">
      <c r="B1776" t="e" cm="1" vm="1">
        <f t="array" ref="B1776">TRANSPOSE(_xlfn._xlws.SORT(_xlfn.UNIQUE(_xlfn._xlws.FILTER(plotSetup[plot_id], plotSetup[experiment_id]&amp;"_"&amp;plotSetup[crop_season_id]=A1776))))</f>
        <v>#VALUE!</v>
      </c>
    </row>
    <row r="1777" spans="2:2" x14ac:dyDescent="0.25">
      <c r="B1777" t="e" cm="1" vm="1">
        <f t="array" ref="B1777">TRANSPOSE(_xlfn._xlws.SORT(_xlfn.UNIQUE(_xlfn._xlws.FILTER(plotSetup[plot_id], plotSetup[experiment_id]&amp;"_"&amp;plotSetup[crop_season_id]=A1777))))</f>
        <v>#VALUE!</v>
      </c>
    </row>
    <row r="1778" spans="2:2" x14ac:dyDescent="0.25">
      <c r="B1778" t="e" cm="1" vm="1">
        <f t="array" ref="B1778">TRANSPOSE(_xlfn._xlws.SORT(_xlfn.UNIQUE(_xlfn._xlws.FILTER(plotSetup[plot_id], plotSetup[experiment_id]&amp;"_"&amp;plotSetup[crop_season_id]=A1778))))</f>
        <v>#VALUE!</v>
      </c>
    </row>
    <row r="1779" spans="2:2" x14ac:dyDescent="0.25">
      <c r="B1779" t="e" cm="1" vm="1">
        <f t="array" ref="B1779">TRANSPOSE(_xlfn._xlws.SORT(_xlfn.UNIQUE(_xlfn._xlws.FILTER(plotSetup[plot_id], plotSetup[experiment_id]&amp;"_"&amp;plotSetup[crop_season_id]=A1779))))</f>
        <v>#VALUE!</v>
      </c>
    </row>
    <row r="1780" spans="2:2" x14ac:dyDescent="0.25">
      <c r="B1780" t="e" cm="1" vm="1">
        <f t="array" ref="B1780">TRANSPOSE(_xlfn._xlws.SORT(_xlfn.UNIQUE(_xlfn._xlws.FILTER(plotSetup[plot_id], plotSetup[experiment_id]&amp;"_"&amp;plotSetup[crop_season_id]=A1780))))</f>
        <v>#VALUE!</v>
      </c>
    </row>
    <row r="1781" spans="2:2" x14ac:dyDescent="0.25">
      <c r="B1781" t="e" cm="1" vm="1">
        <f t="array" ref="B1781">TRANSPOSE(_xlfn._xlws.SORT(_xlfn.UNIQUE(_xlfn._xlws.FILTER(plotSetup[plot_id], plotSetup[experiment_id]&amp;"_"&amp;plotSetup[crop_season_id]=A1781))))</f>
        <v>#VALUE!</v>
      </c>
    </row>
    <row r="1782" spans="2:2" x14ac:dyDescent="0.25">
      <c r="B1782" t="e" cm="1" vm="1">
        <f t="array" ref="B1782">TRANSPOSE(_xlfn._xlws.SORT(_xlfn.UNIQUE(_xlfn._xlws.FILTER(plotSetup[plot_id], plotSetup[experiment_id]&amp;"_"&amp;plotSetup[crop_season_id]=A1782))))</f>
        <v>#VALUE!</v>
      </c>
    </row>
    <row r="1783" spans="2:2" x14ac:dyDescent="0.25">
      <c r="B1783" t="e" cm="1" vm="1">
        <f t="array" ref="B1783">TRANSPOSE(_xlfn._xlws.SORT(_xlfn.UNIQUE(_xlfn._xlws.FILTER(plotSetup[plot_id], plotSetup[experiment_id]&amp;"_"&amp;plotSetup[crop_season_id]=A1783))))</f>
        <v>#VALUE!</v>
      </c>
    </row>
    <row r="1784" spans="2:2" x14ac:dyDescent="0.25">
      <c r="B1784" t="e" cm="1" vm="1">
        <f t="array" ref="B1784">TRANSPOSE(_xlfn._xlws.SORT(_xlfn.UNIQUE(_xlfn._xlws.FILTER(plotSetup[plot_id], plotSetup[experiment_id]&amp;"_"&amp;plotSetup[crop_season_id]=A1784))))</f>
        <v>#VALUE!</v>
      </c>
    </row>
    <row r="1785" spans="2:2" x14ac:dyDescent="0.25">
      <c r="B1785" t="e" cm="1" vm="1">
        <f t="array" ref="B1785">TRANSPOSE(_xlfn._xlws.SORT(_xlfn.UNIQUE(_xlfn._xlws.FILTER(plotSetup[plot_id], plotSetup[experiment_id]&amp;"_"&amp;plotSetup[crop_season_id]=A1785))))</f>
        <v>#VALUE!</v>
      </c>
    </row>
    <row r="1786" spans="2:2" x14ac:dyDescent="0.25">
      <c r="B1786" t="e" cm="1" vm="1">
        <f t="array" ref="B1786">TRANSPOSE(_xlfn._xlws.SORT(_xlfn.UNIQUE(_xlfn._xlws.FILTER(plotSetup[plot_id], plotSetup[experiment_id]&amp;"_"&amp;plotSetup[crop_season_id]=A1786))))</f>
        <v>#VALUE!</v>
      </c>
    </row>
    <row r="1787" spans="2:2" x14ac:dyDescent="0.25">
      <c r="B1787" t="e" cm="1" vm="1">
        <f t="array" ref="B1787">TRANSPOSE(_xlfn._xlws.SORT(_xlfn.UNIQUE(_xlfn._xlws.FILTER(plotSetup[plot_id], plotSetup[experiment_id]&amp;"_"&amp;plotSetup[crop_season_id]=A1787))))</f>
        <v>#VALUE!</v>
      </c>
    </row>
    <row r="1788" spans="2:2" x14ac:dyDescent="0.25">
      <c r="B1788" t="e" cm="1" vm="1">
        <f t="array" ref="B1788">TRANSPOSE(_xlfn._xlws.SORT(_xlfn.UNIQUE(_xlfn._xlws.FILTER(plotSetup[plot_id], plotSetup[experiment_id]&amp;"_"&amp;plotSetup[crop_season_id]=A1788))))</f>
        <v>#VALUE!</v>
      </c>
    </row>
    <row r="1789" spans="2:2" x14ac:dyDescent="0.25">
      <c r="B1789" t="e" cm="1" vm="1">
        <f t="array" ref="B1789">TRANSPOSE(_xlfn._xlws.SORT(_xlfn.UNIQUE(_xlfn._xlws.FILTER(plotSetup[plot_id], plotSetup[experiment_id]&amp;"_"&amp;plotSetup[crop_season_id]=A1789))))</f>
        <v>#VALUE!</v>
      </c>
    </row>
    <row r="1790" spans="2:2" x14ac:dyDescent="0.25">
      <c r="B1790" t="e" cm="1" vm="1">
        <f t="array" ref="B1790">TRANSPOSE(_xlfn._xlws.SORT(_xlfn.UNIQUE(_xlfn._xlws.FILTER(plotSetup[plot_id], plotSetup[experiment_id]&amp;"_"&amp;plotSetup[crop_season_id]=A1790))))</f>
        <v>#VALUE!</v>
      </c>
    </row>
    <row r="1791" spans="2:2" x14ac:dyDescent="0.25">
      <c r="B1791" t="e" cm="1" vm="1">
        <f t="array" ref="B1791">TRANSPOSE(_xlfn._xlws.SORT(_xlfn.UNIQUE(_xlfn._xlws.FILTER(plotSetup[plot_id], plotSetup[experiment_id]&amp;"_"&amp;plotSetup[crop_season_id]=A1791))))</f>
        <v>#VALUE!</v>
      </c>
    </row>
    <row r="1792" spans="2:2" x14ac:dyDescent="0.25">
      <c r="B1792" t="e" cm="1" vm="1">
        <f t="array" ref="B1792">TRANSPOSE(_xlfn._xlws.SORT(_xlfn.UNIQUE(_xlfn._xlws.FILTER(plotSetup[plot_id], plotSetup[experiment_id]&amp;"_"&amp;plotSetup[crop_season_id]=A1792))))</f>
        <v>#VALUE!</v>
      </c>
    </row>
    <row r="1793" spans="2:2" x14ac:dyDescent="0.25">
      <c r="B1793" t="e" cm="1" vm="1">
        <f t="array" ref="B1793">TRANSPOSE(_xlfn._xlws.SORT(_xlfn.UNIQUE(_xlfn._xlws.FILTER(plotSetup[plot_id], plotSetup[experiment_id]&amp;"_"&amp;plotSetup[crop_season_id]=A1793))))</f>
        <v>#VALUE!</v>
      </c>
    </row>
    <row r="1794" spans="2:2" x14ac:dyDescent="0.25">
      <c r="B1794" t="e" cm="1" vm="1">
        <f t="array" ref="B1794">TRANSPOSE(_xlfn._xlws.SORT(_xlfn.UNIQUE(_xlfn._xlws.FILTER(plotSetup[plot_id], plotSetup[experiment_id]&amp;"_"&amp;plotSetup[crop_season_id]=A1794))))</f>
        <v>#VALUE!</v>
      </c>
    </row>
    <row r="1795" spans="2:2" x14ac:dyDescent="0.25">
      <c r="B1795" t="e" cm="1" vm="1">
        <f t="array" ref="B1795">TRANSPOSE(_xlfn._xlws.SORT(_xlfn.UNIQUE(_xlfn._xlws.FILTER(plotSetup[plot_id], plotSetup[experiment_id]&amp;"_"&amp;plotSetup[crop_season_id]=A1795))))</f>
        <v>#VALUE!</v>
      </c>
    </row>
    <row r="1796" spans="2:2" x14ac:dyDescent="0.25">
      <c r="B1796" t="e" cm="1" vm="1">
        <f t="array" ref="B1796">TRANSPOSE(_xlfn._xlws.SORT(_xlfn.UNIQUE(_xlfn._xlws.FILTER(plotSetup[plot_id], plotSetup[experiment_id]&amp;"_"&amp;plotSetup[crop_season_id]=A1796))))</f>
        <v>#VALUE!</v>
      </c>
    </row>
    <row r="1797" spans="2:2" x14ac:dyDescent="0.25">
      <c r="B1797" t="e" cm="1" vm="1">
        <f t="array" ref="B1797">TRANSPOSE(_xlfn._xlws.SORT(_xlfn.UNIQUE(_xlfn._xlws.FILTER(plotSetup[plot_id], plotSetup[experiment_id]&amp;"_"&amp;plotSetup[crop_season_id]=A1797))))</f>
        <v>#VALUE!</v>
      </c>
    </row>
    <row r="1798" spans="2:2" x14ac:dyDescent="0.25">
      <c r="B1798" t="e" cm="1" vm="1">
        <f t="array" ref="B1798">TRANSPOSE(_xlfn._xlws.SORT(_xlfn.UNIQUE(_xlfn._xlws.FILTER(plotSetup[plot_id], plotSetup[experiment_id]&amp;"_"&amp;plotSetup[crop_season_id]=A1798))))</f>
        <v>#VALUE!</v>
      </c>
    </row>
    <row r="1799" spans="2:2" x14ac:dyDescent="0.25">
      <c r="B1799" t="e" cm="1" vm="1">
        <f t="array" ref="B1799">TRANSPOSE(_xlfn._xlws.SORT(_xlfn.UNIQUE(_xlfn._xlws.FILTER(plotSetup[plot_id], plotSetup[experiment_id]&amp;"_"&amp;plotSetup[crop_season_id]=A1799))))</f>
        <v>#VALUE!</v>
      </c>
    </row>
    <row r="1800" spans="2:2" x14ac:dyDescent="0.25">
      <c r="B1800" t="e" cm="1" vm="1">
        <f t="array" ref="B1800">TRANSPOSE(_xlfn._xlws.SORT(_xlfn.UNIQUE(_xlfn._xlws.FILTER(plotSetup[plot_id], plotSetup[experiment_id]&amp;"_"&amp;plotSetup[crop_season_id]=A1800))))</f>
        <v>#VALUE!</v>
      </c>
    </row>
    <row r="1801" spans="2:2" x14ac:dyDescent="0.25">
      <c r="B1801" t="e" cm="1" vm="1">
        <f t="array" ref="B1801">TRANSPOSE(_xlfn._xlws.SORT(_xlfn.UNIQUE(_xlfn._xlws.FILTER(plotSetup[plot_id], plotSetup[experiment_id]&amp;"_"&amp;plotSetup[crop_season_id]=A1801))))</f>
        <v>#VALUE!</v>
      </c>
    </row>
    <row r="1802" spans="2:2" x14ac:dyDescent="0.25">
      <c r="B1802" t="e" cm="1" vm="1">
        <f t="array" ref="B1802">TRANSPOSE(_xlfn._xlws.SORT(_xlfn.UNIQUE(_xlfn._xlws.FILTER(plotSetup[plot_id], plotSetup[experiment_id]&amp;"_"&amp;plotSetup[crop_season_id]=A1802))))</f>
        <v>#VALUE!</v>
      </c>
    </row>
    <row r="1803" spans="2:2" x14ac:dyDescent="0.25">
      <c r="B1803" t="e" cm="1" vm="1">
        <f t="array" ref="B1803">TRANSPOSE(_xlfn._xlws.SORT(_xlfn.UNIQUE(_xlfn._xlws.FILTER(plotSetup[plot_id], plotSetup[experiment_id]&amp;"_"&amp;plotSetup[crop_season_id]=A1803))))</f>
        <v>#VALUE!</v>
      </c>
    </row>
    <row r="1804" spans="2:2" x14ac:dyDescent="0.25">
      <c r="B1804" t="e" cm="1" vm="1">
        <f t="array" ref="B1804">TRANSPOSE(_xlfn._xlws.SORT(_xlfn.UNIQUE(_xlfn._xlws.FILTER(plotSetup[plot_id], plotSetup[experiment_id]&amp;"_"&amp;plotSetup[crop_season_id]=A1804))))</f>
        <v>#VALUE!</v>
      </c>
    </row>
    <row r="1805" spans="2:2" x14ac:dyDescent="0.25">
      <c r="B1805" t="e" cm="1" vm="1">
        <f t="array" ref="B1805">TRANSPOSE(_xlfn._xlws.SORT(_xlfn.UNIQUE(_xlfn._xlws.FILTER(plotSetup[plot_id], plotSetup[experiment_id]&amp;"_"&amp;plotSetup[crop_season_id]=A1805))))</f>
        <v>#VALUE!</v>
      </c>
    </row>
    <row r="1806" spans="2:2" x14ac:dyDescent="0.25">
      <c r="B1806" t="e" cm="1" vm="1">
        <f t="array" ref="B1806">TRANSPOSE(_xlfn._xlws.SORT(_xlfn.UNIQUE(_xlfn._xlws.FILTER(plotSetup[plot_id], plotSetup[experiment_id]&amp;"_"&amp;plotSetup[crop_season_id]=A1806))))</f>
        <v>#VALUE!</v>
      </c>
    </row>
    <row r="1807" spans="2:2" x14ac:dyDescent="0.25">
      <c r="B1807" t="e" cm="1" vm="1">
        <f t="array" ref="B1807">TRANSPOSE(_xlfn._xlws.SORT(_xlfn.UNIQUE(_xlfn._xlws.FILTER(plotSetup[plot_id], plotSetup[experiment_id]&amp;"_"&amp;plotSetup[crop_season_id]=A1807))))</f>
        <v>#VALUE!</v>
      </c>
    </row>
    <row r="1808" spans="2:2" x14ac:dyDescent="0.25">
      <c r="B1808" t="e" cm="1" vm="1">
        <f t="array" ref="B1808">TRANSPOSE(_xlfn._xlws.SORT(_xlfn.UNIQUE(_xlfn._xlws.FILTER(plotSetup[plot_id], plotSetup[experiment_id]&amp;"_"&amp;plotSetup[crop_season_id]=A1808))))</f>
        <v>#VALUE!</v>
      </c>
    </row>
    <row r="1809" spans="2:2" x14ac:dyDescent="0.25">
      <c r="B1809" t="e" cm="1" vm="1">
        <f t="array" ref="B1809">TRANSPOSE(_xlfn._xlws.SORT(_xlfn.UNIQUE(_xlfn._xlws.FILTER(plotSetup[plot_id], plotSetup[experiment_id]&amp;"_"&amp;plotSetup[crop_season_id]=A1809))))</f>
        <v>#VALUE!</v>
      </c>
    </row>
    <row r="1810" spans="2:2" x14ac:dyDescent="0.25">
      <c r="B1810" t="e" cm="1" vm="1">
        <f t="array" ref="B1810">TRANSPOSE(_xlfn._xlws.SORT(_xlfn.UNIQUE(_xlfn._xlws.FILTER(plotSetup[plot_id], plotSetup[experiment_id]&amp;"_"&amp;plotSetup[crop_season_id]=A1810))))</f>
        <v>#VALUE!</v>
      </c>
    </row>
    <row r="1811" spans="2:2" x14ac:dyDescent="0.25">
      <c r="B1811" t="e" cm="1" vm="1">
        <f t="array" ref="B1811">TRANSPOSE(_xlfn._xlws.SORT(_xlfn.UNIQUE(_xlfn._xlws.FILTER(plotSetup[plot_id], plotSetup[experiment_id]&amp;"_"&amp;plotSetup[crop_season_id]=A1811))))</f>
        <v>#VALUE!</v>
      </c>
    </row>
    <row r="1812" spans="2:2" x14ac:dyDescent="0.25">
      <c r="B1812" t="e" cm="1" vm="1">
        <f t="array" ref="B1812">TRANSPOSE(_xlfn._xlws.SORT(_xlfn.UNIQUE(_xlfn._xlws.FILTER(plotSetup[plot_id], plotSetup[experiment_id]&amp;"_"&amp;plotSetup[crop_season_id]=A1812))))</f>
        <v>#VALUE!</v>
      </c>
    </row>
    <row r="1813" spans="2:2" x14ac:dyDescent="0.25">
      <c r="B1813" t="e" cm="1" vm="1">
        <f t="array" ref="B1813">TRANSPOSE(_xlfn._xlws.SORT(_xlfn.UNIQUE(_xlfn._xlws.FILTER(plotSetup[plot_id], plotSetup[experiment_id]&amp;"_"&amp;plotSetup[crop_season_id]=A1813))))</f>
        <v>#VALUE!</v>
      </c>
    </row>
    <row r="1814" spans="2:2" x14ac:dyDescent="0.25">
      <c r="B1814" t="e" cm="1" vm="1">
        <f t="array" ref="B1814">TRANSPOSE(_xlfn._xlws.SORT(_xlfn.UNIQUE(_xlfn._xlws.FILTER(plotSetup[plot_id], plotSetup[experiment_id]&amp;"_"&amp;plotSetup[crop_season_id]=A1814))))</f>
        <v>#VALUE!</v>
      </c>
    </row>
    <row r="1815" spans="2:2" x14ac:dyDescent="0.25">
      <c r="B1815" t="e" cm="1" vm="1">
        <f t="array" ref="B1815">TRANSPOSE(_xlfn._xlws.SORT(_xlfn.UNIQUE(_xlfn._xlws.FILTER(plotSetup[plot_id], plotSetup[experiment_id]&amp;"_"&amp;plotSetup[crop_season_id]=A1815))))</f>
        <v>#VALUE!</v>
      </c>
    </row>
    <row r="1816" spans="2:2" x14ac:dyDescent="0.25">
      <c r="B1816" t="e" cm="1" vm="1">
        <f t="array" ref="B1816">TRANSPOSE(_xlfn._xlws.SORT(_xlfn.UNIQUE(_xlfn._xlws.FILTER(plotSetup[plot_id], plotSetup[experiment_id]&amp;"_"&amp;plotSetup[crop_season_id]=A1816))))</f>
        <v>#VALUE!</v>
      </c>
    </row>
    <row r="1817" spans="2:2" x14ac:dyDescent="0.25">
      <c r="B1817" t="e" cm="1" vm="1">
        <f t="array" ref="B1817">TRANSPOSE(_xlfn._xlws.SORT(_xlfn.UNIQUE(_xlfn._xlws.FILTER(plotSetup[plot_id], plotSetup[experiment_id]&amp;"_"&amp;plotSetup[crop_season_id]=A1817))))</f>
        <v>#VALUE!</v>
      </c>
    </row>
    <row r="1818" spans="2:2" x14ac:dyDescent="0.25">
      <c r="B1818" t="e" cm="1" vm="1">
        <f t="array" ref="B1818">TRANSPOSE(_xlfn._xlws.SORT(_xlfn.UNIQUE(_xlfn._xlws.FILTER(plotSetup[plot_id], plotSetup[experiment_id]&amp;"_"&amp;plotSetup[crop_season_id]=A1818))))</f>
        <v>#VALUE!</v>
      </c>
    </row>
    <row r="1819" spans="2:2" x14ac:dyDescent="0.25">
      <c r="B1819" t="e" cm="1" vm="1">
        <f t="array" ref="B1819">TRANSPOSE(_xlfn._xlws.SORT(_xlfn.UNIQUE(_xlfn._xlws.FILTER(plotSetup[plot_id], plotSetup[experiment_id]&amp;"_"&amp;plotSetup[crop_season_id]=A1819))))</f>
        <v>#VALUE!</v>
      </c>
    </row>
    <row r="1820" spans="2:2" x14ac:dyDescent="0.25">
      <c r="B1820" t="e" cm="1" vm="1">
        <f t="array" ref="B1820">TRANSPOSE(_xlfn._xlws.SORT(_xlfn.UNIQUE(_xlfn._xlws.FILTER(plotSetup[plot_id], plotSetup[experiment_id]&amp;"_"&amp;plotSetup[crop_season_id]=A1820))))</f>
        <v>#VALUE!</v>
      </c>
    </row>
    <row r="1821" spans="2:2" x14ac:dyDescent="0.25">
      <c r="B1821" t="e" cm="1" vm="1">
        <f t="array" ref="B1821">TRANSPOSE(_xlfn._xlws.SORT(_xlfn.UNIQUE(_xlfn._xlws.FILTER(plotSetup[plot_id], plotSetup[experiment_id]&amp;"_"&amp;plotSetup[crop_season_id]=A1821))))</f>
        <v>#VALUE!</v>
      </c>
    </row>
    <row r="1822" spans="2:2" x14ac:dyDescent="0.25">
      <c r="B1822" t="e" cm="1" vm="1">
        <f t="array" ref="B1822">TRANSPOSE(_xlfn._xlws.SORT(_xlfn.UNIQUE(_xlfn._xlws.FILTER(plotSetup[plot_id], plotSetup[experiment_id]&amp;"_"&amp;plotSetup[crop_season_id]=A1822))))</f>
        <v>#VALUE!</v>
      </c>
    </row>
    <row r="1823" spans="2:2" x14ac:dyDescent="0.25">
      <c r="B1823" t="e" cm="1" vm="1">
        <f t="array" ref="B1823">TRANSPOSE(_xlfn._xlws.SORT(_xlfn.UNIQUE(_xlfn._xlws.FILTER(plotSetup[plot_id], plotSetup[experiment_id]&amp;"_"&amp;plotSetup[crop_season_id]=A1823))))</f>
        <v>#VALUE!</v>
      </c>
    </row>
    <row r="1824" spans="2:2" x14ac:dyDescent="0.25">
      <c r="B1824" t="e" cm="1" vm="1">
        <f t="array" ref="B1824">TRANSPOSE(_xlfn._xlws.SORT(_xlfn.UNIQUE(_xlfn._xlws.FILTER(plotSetup[plot_id], plotSetup[experiment_id]&amp;"_"&amp;plotSetup[crop_season_id]=A1824))))</f>
        <v>#VALUE!</v>
      </c>
    </row>
    <row r="1825" spans="2:2" x14ac:dyDescent="0.25">
      <c r="B1825" t="e" cm="1" vm="1">
        <f t="array" ref="B1825">TRANSPOSE(_xlfn._xlws.SORT(_xlfn.UNIQUE(_xlfn._xlws.FILTER(plotSetup[plot_id], plotSetup[experiment_id]&amp;"_"&amp;plotSetup[crop_season_id]=A1825))))</f>
        <v>#VALUE!</v>
      </c>
    </row>
    <row r="1826" spans="2:2" x14ac:dyDescent="0.25">
      <c r="B1826" t="e" cm="1" vm="1">
        <f t="array" ref="B1826">TRANSPOSE(_xlfn._xlws.SORT(_xlfn.UNIQUE(_xlfn._xlws.FILTER(plotSetup[plot_id], plotSetup[experiment_id]&amp;"_"&amp;plotSetup[crop_season_id]=A1826))))</f>
        <v>#VALUE!</v>
      </c>
    </row>
    <row r="1827" spans="2:2" x14ac:dyDescent="0.25">
      <c r="B1827" t="e" cm="1" vm="1">
        <f t="array" ref="B1827">TRANSPOSE(_xlfn._xlws.SORT(_xlfn.UNIQUE(_xlfn._xlws.FILTER(plotSetup[plot_id], plotSetup[experiment_id]&amp;"_"&amp;plotSetup[crop_season_id]=A1827))))</f>
        <v>#VALUE!</v>
      </c>
    </row>
    <row r="1828" spans="2:2" x14ac:dyDescent="0.25">
      <c r="B1828" t="e" cm="1" vm="1">
        <f t="array" ref="B1828">TRANSPOSE(_xlfn._xlws.SORT(_xlfn.UNIQUE(_xlfn._xlws.FILTER(plotSetup[plot_id], plotSetup[experiment_id]&amp;"_"&amp;plotSetup[crop_season_id]=A1828))))</f>
        <v>#VALUE!</v>
      </c>
    </row>
    <row r="1829" spans="2:2" x14ac:dyDescent="0.25">
      <c r="B1829" t="e" cm="1" vm="1">
        <f t="array" ref="B1829">TRANSPOSE(_xlfn._xlws.SORT(_xlfn.UNIQUE(_xlfn._xlws.FILTER(plotSetup[plot_id], plotSetup[experiment_id]&amp;"_"&amp;plotSetup[crop_season_id]=A1829))))</f>
        <v>#VALUE!</v>
      </c>
    </row>
    <row r="1830" spans="2:2" x14ac:dyDescent="0.25">
      <c r="B1830" t="e" cm="1" vm="1">
        <f t="array" ref="B1830">TRANSPOSE(_xlfn._xlws.SORT(_xlfn.UNIQUE(_xlfn._xlws.FILTER(plotSetup[plot_id], plotSetup[experiment_id]&amp;"_"&amp;plotSetup[crop_season_id]=A1830))))</f>
        <v>#VALUE!</v>
      </c>
    </row>
    <row r="1831" spans="2:2" x14ac:dyDescent="0.25">
      <c r="B1831" t="e" cm="1" vm="1">
        <f t="array" ref="B1831">TRANSPOSE(_xlfn._xlws.SORT(_xlfn.UNIQUE(_xlfn._xlws.FILTER(plotSetup[plot_id], plotSetup[experiment_id]&amp;"_"&amp;plotSetup[crop_season_id]=A1831))))</f>
        <v>#VALUE!</v>
      </c>
    </row>
    <row r="1832" spans="2:2" x14ac:dyDescent="0.25">
      <c r="B1832" t="e" cm="1" vm="1">
        <f t="array" ref="B1832">TRANSPOSE(_xlfn._xlws.SORT(_xlfn.UNIQUE(_xlfn._xlws.FILTER(plotSetup[plot_id], plotSetup[experiment_id]&amp;"_"&amp;plotSetup[crop_season_id]=A1832))))</f>
        <v>#VALUE!</v>
      </c>
    </row>
    <row r="1833" spans="2:2" x14ac:dyDescent="0.25">
      <c r="B1833" t="e" cm="1" vm="1">
        <f t="array" ref="B1833">TRANSPOSE(_xlfn._xlws.SORT(_xlfn.UNIQUE(_xlfn._xlws.FILTER(plotSetup[plot_id], plotSetup[experiment_id]&amp;"_"&amp;plotSetup[crop_season_id]=A1833))))</f>
        <v>#VALUE!</v>
      </c>
    </row>
    <row r="1834" spans="2:2" x14ac:dyDescent="0.25">
      <c r="B1834" t="e" cm="1" vm="1">
        <f t="array" ref="B1834">TRANSPOSE(_xlfn._xlws.SORT(_xlfn.UNIQUE(_xlfn._xlws.FILTER(plotSetup[plot_id], plotSetup[experiment_id]&amp;"_"&amp;plotSetup[crop_season_id]=A1834))))</f>
        <v>#VALUE!</v>
      </c>
    </row>
    <row r="1835" spans="2:2" x14ac:dyDescent="0.25">
      <c r="B1835" t="e" cm="1" vm="1">
        <f t="array" ref="B1835">TRANSPOSE(_xlfn._xlws.SORT(_xlfn.UNIQUE(_xlfn._xlws.FILTER(plotSetup[plot_id], plotSetup[experiment_id]&amp;"_"&amp;plotSetup[crop_season_id]=A1835))))</f>
        <v>#VALUE!</v>
      </c>
    </row>
    <row r="1836" spans="2:2" x14ac:dyDescent="0.25">
      <c r="B1836" t="e" cm="1" vm="1">
        <f t="array" ref="B1836">TRANSPOSE(_xlfn._xlws.SORT(_xlfn.UNIQUE(_xlfn._xlws.FILTER(plotSetup[plot_id], plotSetup[experiment_id]&amp;"_"&amp;plotSetup[crop_season_id]=A1836))))</f>
        <v>#VALUE!</v>
      </c>
    </row>
    <row r="1837" spans="2:2" x14ac:dyDescent="0.25">
      <c r="B1837" t="e" cm="1" vm="1">
        <f t="array" ref="B1837">TRANSPOSE(_xlfn._xlws.SORT(_xlfn.UNIQUE(_xlfn._xlws.FILTER(plotSetup[plot_id], plotSetup[experiment_id]&amp;"_"&amp;plotSetup[crop_season_id]=A1837))))</f>
        <v>#VALUE!</v>
      </c>
    </row>
    <row r="1838" spans="2:2" x14ac:dyDescent="0.25">
      <c r="B1838" t="e" cm="1" vm="1">
        <f t="array" ref="B1838">TRANSPOSE(_xlfn._xlws.SORT(_xlfn.UNIQUE(_xlfn._xlws.FILTER(plotSetup[plot_id], plotSetup[experiment_id]&amp;"_"&amp;plotSetup[crop_season_id]=A1838))))</f>
        <v>#VALUE!</v>
      </c>
    </row>
    <row r="1839" spans="2:2" x14ac:dyDescent="0.25">
      <c r="B1839" t="e" cm="1" vm="1">
        <f t="array" ref="B1839">TRANSPOSE(_xlfn._xlws.SORT(_xlfn.UNIQUE(_xlfn._xlws.FILTER(plotSetup[plot_id], plotSetup[experiment_id]&amp;"_"&amp;plotSetup[crop_season_id]=A1839))))</f>
        <v>#VALUE!</v>
      </c>
    </row>
    <row r="1840" spans="2:2" x14ac:dyDescent="0.25">
      <c r="B1840" t="e" cm="1" vm="1">
        <f t="array" ref="B1840">TRANSPOSE(_xlfn._xlws.SORT(_xlfn.UNIQUE(_xlfn._xlws.FILTER(plotSetup[plot_id], plotSetup[experiment_id]&amp;"_"&amp;plotSetup[crop_season_id]=A1840))))</f>
        <v>#VALUE!</v>
      </c>
    </row>
    <row r="1841" spans="2:2" x14ac:dyDescent="0.25">
      <c r="B1841" t="e" cm="1" vm="1">
        <f t="array" ref="B1841">TRANSPOSE(_xlfn._xlws.SORT(_xlfn.UNIQUE(_xlfn._xlws.FILTER(plotSetup[plot_id], plotSetup[experiment_id]&amp;"_"&amp;plotSetup[crop_season_id]=A1841))))</f>
        <v>#VALUE!</v>
      </c>
    </row>
    <row r="1842" spans="2:2" x14ac:dyDescent="0.25">
      <c r="B1842" t="e" cm="1" vm="1">
        <f t="array" ref="B1842">TRANSPOSE(_xlfn._xlws.SORT(_xlfn.UNIQUE(_xlfn._xlws.FILTER(plotSetup[plot_id], plotSetup[experiment_id]&amp;"_"&amp;plotSetup[crop_season_id]=A1842))))</f>
        <v>#VALUE!</v>
      </c>
    </row>
    <row r="1843" spans="2:2" x14ac:dyDescent="0.25">
      <c r="B1843" t="e" cm="1" vm="1">
        <f t="array" ref="B1843">TRANSPOSE(_xlfn._xlws.SORT(_xlfn.UNIQUE(_xlfn._xlws.FILTER(plotSetup[plot_id], plotSetup[experiment_id]&amp;"_"&amp;plotSetup[crop_season_id]=A1843))))</f>
        <v>#VALUE!</v>
      </c>
    </row>
    <row r="1844" spans="2:2" x14ac:dyDescent="0.25">
      <c r="B1844" t="e" cm="1" vm="1">
        <f t="array" ref="B1844">TRANSPOSE(_xlfn._xlws.SORT(_xlfn.UNIQUE(_xlfn._xlws.FILTER(plotSetup[plot_id], plotSetup[experiment_id]&amp;"_"&amp;plotSetup[crop_season_id]=A1844))))</f>
        <v>#VALUE!</v>
      </c>
    </row>
    <row r="1845" spans="2:2" x14ac:dyDescent="0.25">
      <c r="B1845" t="e" cm="1" vm="1">
        <f t="array" ref="B1845">TRANSPOSE(_xlfn._xlws.SORT(_xlfn.UNIQUE(_xlfn._xlws.FILTER(plotSetup[plot_id], plotSetup[experiment_id]&amp;"_"&amp;plotSetup[crop_season_id]=A1845))))</f>
        <v>#VALUE!</v>
      </c>
    </row>
    <row r="1846" spans="2:2" x14ac:dyDescent="0.25">
      <c r="B1846" t="e" cm="1" vm="1">
        <f t="array" ref="B1846">TRANSPOSE(_xlfn._xlws.SORT(_xlfn.UNIQUE(_xlfn._xlws.FILTER(plotSetup[plot_id], plotSetup[experiment_id]&amp;"_"&amp;plotSetup[crop_season_id]=A1846))))</f>
        <v>#VALUE!</v>
      </c>
    </row>
    <row r="1847" spans="2:2" x14ac:dyDescent="0.25">
      <c r="B1847" t="e" cm="1" vm="1">
        <f t="array" ref="B1847">TRANSPOSE(_xlfn._xlws.SORT(_xlfn.UNIQUE(_xlfn._xlws.FILTER(plotSetup[plot_id], plotSetup[experiment_id]&amp;"_"&amp;plotSetup[crop_season_id]=A1847))))</f>
        <v>#VALUE!</v>
      </c>
    </row>
    <row r="1848" spans="2:2" x14ac:dyDescent="0.25">
      <c r="B1848" t="e" cm="1" vm="1">
        <f t="array" ref="B1848">TRANSPOSE(_xlfn._xlws.SORT(_xlfn.UNIQUE(_xlfn._xlws.FILTER(plotSetup[plot_id], plotSetup[experiment_id]&amp;"_"&amp;plotSetup[crop_season_id]=A1848))))</f>
        <v>#VALUE!</v>
      </c>
    </row>
    <row r="1849" spans="2:2" x14ac:dyDescent="0.25">
      <c r="B1849" t="e" cm="1" vm="1">
        <f t="array" ref="B1849">TRANSPOSE(_xlfn._xlws.SORT(_xlfn.UNIQUE(_xlfn._xlws.FILTER(plotSetup[plot_id], plotSetup[experiment_id]&amp;"_"&amp;plotSetup[crop_season_id]=A1849))))</f>
        <v>#VALUE!</v>
      </c>
    </row>
    <row r="1850" spans="2:2" x14ac:dyDescent="0.25">
      <c r="B1850" t="e" cm="1" vm="1">
        <f t="array" ref="B1850">TRANSPOSE(_xlfn._xlws.SORT(_xlfn.UNIQUE(_xlfn._xlws.FILTER(plotSetup[plot_id], plotSetup[experiment_id]&amp;"_"&amp;plotSetup[crop_season_id]=A1850))))</f>
        <v>#VALUE!</v>
      </c>
    </row>
    <row r="1851" spans="2:2" x14ac:dyDescent="0.25">
      <c r="B1851" t="e" cm="1" vm="1">
        <f t="array" ref="B1851">TRANSPOSE(_xlfn._xlws.SORT(_xlfn.UNIQUE(_xlfn._xlws.FILTER(plotSetup[plot_id], plotSetup[experiment_id]&amp;"_"&amp;plotSetup[crop_season_id]=A1851))))</f>
        <v>#VALUE!</v>
      </c>
    </row>
    <row r="1852" spans="2:2" x14ac:dyDescent="0.25">
      <c r="B1852" t="e" cm="1" vm="1">
        <f t="array" ref="B1852">TRANSPOSE(_xlfn._xlws.SORT(_xlfn.UNIQUE(_xlfn._xlws.FILTER(plotSetup[plot_id], plotSetup[experiment_id]&amp;"_"&amp;plotSetup[crop_season_id]=A1852))))</f>
        <v>#VALUE!</v>
      </c>
    </row>
    <row r="1853" spans="2:2" x14ac:dyDescent="0.25">
      <c r="B1853" t="e" cm="1" vm="1">
        <f t="array" ref="B1853">TRANSPOSE(_xlfn._xlws.SORT(_xlfn.UNIQUE(_xlfn._xlws.FILTER(plotSetup[plot_id], plotSetup[experiment_id]&amp;"_"&amp;plotSetup[crop_season_id]=A1853))))</f>
        <v>#VALUE!</v>
      </c>
    </row>
    <row r="1854" spans="2:2" x14ac:dyDescent="0.25">
      <c r="B1854" t="e" cm="1" vm="1">
        <f t="array" ref="B1854">TRANSPOSE(_xlfn._xlws.SORT(_xlfn.UNIQUE(_xlfn._xlws.FILTER(plotSetup[plot_id], plotSetup[experiment_id]&amp;"_"&amp;plotSetup[crop_season_id]=A1854))))</f>
        <v>#VALUE!</v>
      </c>
    </row>
    <row r="1855" spans="2:2" x14ac:dyDescent="0.25">
      <c r="B1855" t="e" cm="1" vm="1">
        <f t="array" ref="B1855">TRANSPOSE(_xlfn._xlws.SORT(_xlfn.UNIQUE(_xlfn._xlws.FILTER(plotSetup[plot_id], plotSetup[experiment_id]&amp;"_"&amp;plotSetup[crop_season_id]=A1855))))</f>
        <v>#VALUE!</v>
      </c>
    </row>
    <row r="1856" spans="2:2" x14ac:dyDescent="0.25">
      <c r="B1856" t="e" cm="1" vm="1">
        <f t="array" ref="B1856">TRANSPOSE(_xlfn._xlws.SORT(_xlfn.UNIQUE(_xlfn._xlws.FILTER(plotSetup[plot_id], plotSetup[experiment_id]&amp;"_"&amp;plotSetup[crop_season_id]=A1856))))</f>
        <v>#VALUE!</v>
      </c>
    </row>
    <row r="1857" spans="2:2" x14ac:dyDescent="0.25">
      <c r="B1857" t="e" cm="1" vm="1">
        <f t="array" ref="B1857">TRANSPOSE(_xlfn._xlws.SORT(_xlfn.UNIQUE(_xlfn._xlws.FILTER(plotSetup[plot_id], plotSetup[experiment_id]&amp;"_"&amp;plotSetup[crop_season_id]=A1857))))</f>
        <v>#VALUE!</v>
      </c>
    </row>
    <row r="1858" spans="2:2" x14ac:dyDescent="0.25">
      <c r="B1858" t="e" cm="1" vm="1">
        <f t="array" ref="B1858">TRANSPOSE(_xlfn._xlws.SORT(_xlfn.UNIQUE(_xlfn._xlws.FILTER(plotSetup[plot_id], plotSetup[experiment_id]&amp;"_"&amp;plotSetup[crop_season_id]=A1858))))</f>
        <v>#VALUE!</v>
      </c>
    </row>
    <row r="1859" spans="2:2" x14ac:dyDescent="0.25">
      <c r="B1859" t="e" cm="1" vm="1">
        <f t="array" ref="B1859">TRANSPOSE(_xlfn._xlws.SORT(_xlfn.UNIQUE(_xlfn._xlws.FILTER(plotSetup[plot_id], plotSetup[experiment_id]&amp;"_"&amp;plotSetup[crop_season_id]=A1859))))</f>
        <v>#VALUE!</v>
      </c>
    </row>
    <row r="1860" spans="2:2" x14ac:dyDescent="0.25">
      <c r="B1860" t="e" cm="1" vm="1">
        <f t="array" ref="B1860">TRANSPOSE(_xlfn._xlws.SORT(_xlfn.UNIQUE(_xlfn._xlws.FILTER(plotSetup[plot_id], plotSetup[experiment_id]&amp;"_"&amp;plotSetup[crop_season_id]=A1860))))</f>
        <v>#VALUE!</v>
      </c>
    </row>
    <row r="1861" spans="2:2" x14ac:dyDescent="0.25">
      <c r="B1861" t="e" cm="1" vm="1">
        <f t="array" ref="B1861">TRANSPOSE(_xlfn._xlws.SORT(_xlfn.UNIQUE(_xlfn._xlws.FILTER(plotSetup[plot_id], plotSetup[experiment_id]&amp;"_"&amp;plotSetup[crop_season_id]=A1861))))</f>
        <v>#VALUE!</v>
      </c>
    </row>
    <row r="1862" spans="2:2" x14ac:dyDescent="0.25">
      <c r="B1862" t="e" cm="1" vm="1">
        <f t="array" ref="B1862">TRANSPOSE(_xlfn._xlws.SORT(_xlfn.UNIQUE(_xlfn._xlws.FILTER(plotSetup[plot_id], plotSetup[experiment_id]&amp;"_"&amp;plotSetup[crop_season_id]=A1862))))</f>
        <v>#VALUE!</v>
      </c>
    </row>
    <row r="1863" spans="2:2" x14ac:dyDescent="0.25">
      <c r="B1863" t="e" cm="1" vm="1">
        <f t="array" ref="B1863">TRANSPOSE(_xlfn._xlws.SORT(_xlfn.UNIQUE(_xlfn._xlws.FILTER(plotSetup[plot_id], plotSetup[experiment_id]&amp;"_"&amp;plotSetup[crop_season_id]=A1863))))</f>
        <v>#VALUE!</v>
      </c>
    </row>
    <row r="1864" spans="2:2" x14ac:dyDescent="0.25">
      <c r="B1864" t="e" cm="1" vm="1">
        <f t="array" ref="B1864">TRANSPOSE(_xlfn._xlws.SORT(_xlfn.UNIQUE(_xlfn._xlws.FILTER(plotSetup[plot_id], plotSetup[experiment_id]&amp;"_"&amp;plotSetup[crop_season_id]=A1864))))</f>
        <v>#VALUE!</v>
      </c>
    </row>
    <row r="1865" spans="2:2" x14ac:dyDescent="0.25">
      <c r="B1865" t="e" cm="1" vm="1">
        <f t="array" ref="B1865">TRANSPOSE(_xlfn._xlws.SORT(_xlfn.UNIQUE(_xlfn._xlws.FILTER(plotSetup[plot_id], plotSetup[experiment_id]&amp;"_"&amp;plotSetup[crop_season_id]=A1865))))</f>
        <v>#VALUE!</v>
      </c>
    </row>
    <row r="1866" spans="2:2" x14ac:dyDescent="0.25">
      <c r="B1866" t="e" cm="1" vm="1">
        <f t="array" ref="B1866">TRANSPOSE(_xlfn._xlws.SORT(_xlfn.UNIQUE(_xlfn._xlws.FILTER(plotSetup[plot_id], plotSetup[experiment_id]&amp;"_"&amp;plotSetup[crop_season_id]=A1866))))</f>
        <v>#VALUE!</v>
      </c>
    </row>
    <row r="1867" spans="2:2" x14ac:dyDescent="0.25">
      <c r="B1867" t="e" cm="1" vm="1">
        <f t="array" ref="B1867">TRANSPOSE(_xlfn._xlws.SORT(_xlfn.UNIQUE(_xlfn._xlws.FILTER(plotSetup[plot_id], plotSetup[experiment_id]&amp;"_"&amp;plotSetup[crop_season_id]=A1867))))</f>
        <v>#VALUE!</v>
      </c>
    </row>
    <row r="1868" spans="2:2" x14ac:dyDescent="0.25">
      <c r="B1868" t="e" cm="1" vm="1">
        <f t="array" ref="B1868">TRANSPOSE(_xlfn._xlws.SORT(_xlfn.UNIQUE(_xlfn._xlws.FILTER(plotSetup[plot_id], plotSetup[experiment_id]&amp;"_"&amp;plotSetup[crop_season_id]=A1868))))</f>
        <v>#VALUE!</v>
      </c>
    </row>
    <row r="1869" spans="2:2" x14ac:dyDescent="0.25">
      <c r="B1869" t="e" cm="1" vm="1">
        <f t="array" ref="B1869">TRANSPOSE(_xlfn._xlws.SORT(_xlfn.UNIQUE(_xlfn._xlws.FILTER(plotSetup[plot_id], plotSetup[experiment_id]&amp;"_"&amp;plotSetup[crop_season_id]=A1869))))</f>
        <v>#VALUE!</v>
      </c>
    </row>
    <row r="1870" spans="2:2" x14ac:dyDescent="0.25">
      <c r="B1870" t="e" cm="1" vm="1">
        <f t="array" ref="B1870">TRANSPOSE(_xlfn._xlws.SORT(_xlfn.UNIQUE(_xlfn._xlws.FILTER(plotSetup[plot_id], plotSetup[experiment_id]&amp;"_"&amp;plotSetup[crop_season_id]=A1870))))</f>
        <v>#VALUE!</v>
      </c>
    </row>
    <row r="1871" spans="2:2" x14ac:dyDescent="0.25">
      <c r="B1871" t="e" cm="1" vm="1">
        <f t="array" ref="B1871">TRANSPOSE(_xlfn._xlws.SORT(_xlfn.UNIQUE(_xlfn._xlws.FILTER(plotSetup[plot_id], plotSetup[experiment_id]&amp;"_"&amp;plotSetup[crop_season_id]=A1871))))</f>
        <v>#VALUE!</v>
      </c>
    </row>
    <row r="1872" spans="2:2" x14ac:dyDescent="0.25">
      <c r="B1872" t="e" cm="1" vm="1">
        <f t="array" ref="B1872">TRANSPOSE(_xlfn._xlws.SORT(_xlfn.UNIQUE(_xlfn._xlws.FILTER(plotSetup[plot_id], plotSetup[experiment_id]&amp;"_"&amp;plotSetup[crop_season_id]=A1872))))</f>
        <v>#VALUE!</v>
      </c>
    </row>
    <row r="1873" spans="2:2" x14ac:dyDescent="0.25">
      <c r="B1873" t="e" cm="1" vm="1">
        <f t="array" ref="B1873">TRANSPOSE(_xlfn._xlws.SORT(_xlfn.UNIQUE(_xlfn._xlws.FILTER(plotSetup[plot_id], plotSetup[experiment_id]&amp;"_"&amp;plotSetup[crop_season_id]=A1873))))</f>
        <v>#VALUE!</v>
      </c>
    </row>
    <row r="1874" spans="2:2" x14ac:dyDescent="0.25">
      <c r="B1874" t="e" cm="1" vm="1">
        <f t="array" ref="B1874">TRANSPOSE(_xlfn._xlws.SORT(_xlfn.UNIQUE(_xlfn._xlws.FILTER(plotSetup[plot_id], plotSetup[experiment_id]&amp;"_"&amp;plotSetup[crop_season_id]=A1874))))</f>
        <v>#VALUE!</v>
      </c>
    </row>
    <row r="1875" spans="2:2" x14ac:dyDescent="0.25">
      <c r="B1875" t="e" cm="1" vm="1">
        <f t="array" ref="B1875">TRANSPOSE(_xlfn._xlws.SORT(_xlfn.UNIQUE(_xlfn._xlws.FILTER(plotSetup[plot_id], plotSetup[experiment_id]&amp;"_"&amp;plotSetup[crop_season_id]=A1875))))</f>
        <v>#VALUE!</v>
      </c>
    </row>
    <row r="1876" spans="2:2" x14ac:dyDescent="0.25">
      <c r="B1876" t="e" cm="1" vm="1">
        <f t="array" ref="B1876">TRANSPOSE(_xlfn._xlws.SORT(_xlfn.UNIQUE(_xlfn._xlws.FILTER(plotSetup[plot_id], plotSetup[experiment_id]&amp;"_"&amp;plotSetup[crop_season_id]=A1876))))</f>
        <v>#VALUE!</v>
      </c>
    </row>
    <row r="1877" spans="2:2" x14ac:dyDescent="0.25">
      <c r="B1877" t="e" cm="1" vm="1">
        <f t="array" ref="B1877">TRANSPOSE(_xlfn._xlws.SORT(_xlfn.UNIQUE(_xlfn._xlws.FILTER(plotSetup[plot_id], plotSetup[experiment_id]&amp;"_"&amp;plotSetup[crop_season_id]=A1877))))</f>
        <v>#VALUE!</v>
      </c>
    </row>
    <row r="1878" spans="2:2" x14ac:dyDescent="0.25">
      <c r="B1878" t="e" cm="1" vm="1">
        <f t="array" ref="B1878">TRANSPOSE(_xlfn._xlws.SORT(_xlfn.UNIQUE(_xlfn._xlws.FILTER(plotSetup[plot_id], plotSetup[experiment_id]&amp;"_"&amp;plotSetup[crop_season_id]=A1878))))</f>
        <v>#VALUE!</v>
      </c>
    </row>
    <row r="1879" spans="2:2" x14ac:dyDescent="0.25">
      <c r="B1879" t="e" cm="1" vm="1">
        <f t="array" ref="B1879">TRANSPOSE(_xlfn._xlws.SORT(_xlfn.UNIQUE(_xlfn._xlws.FILTER(plotSetup[plot_id], plotSetup[experiment_id]&amp;"_"&amp;plotSetup[crop_season_id]=A1879))))</f>
        <v>#VALUE!</v>
      </c>
    </row>
    <row r="1880" spans="2:2" x14ac:dyDescent="0.25">
      <c r="B1880" t="e" cm="1" vm="1">
        <f t="array" ref="B1880">TRANSPOSE(_xlfn._xlws.SORT(_xlfn.UNIQUE(_xlfn._xlws.FILTER(plotSetup[plot_id], plotSetup[experiment_id]&amp;"_"&amp;plotSetup[crop_season_id]=A1880))))</f>
        <v>#VALUE!</v>
      </c>
    </row>
    <row r="1881" spans="2:2" x14ac:dyDescent="0.25">
      <c r="B1881" t="e" cm="1" vm="1">
        <f t="array" ref="B1881">TRANSPOSE(_xlfn._xlws.SORT(_xlfn.UNIQUE(_xlfn._xlws.FILTER(plotSetup[plot_id], plotSetup[experiment_id]&amp;"_"&amp;plotSetup[crop_season_id]=A1881))))</f>
        <v>#VALUE!</v>
      </c>
    </row>
    <row r="1882" spans="2:2" x14ac:dyDescent="0.25">
      <c r="B1882" t="e" cm="1" vm="1">
        <f t="array" ref="B1882">TRANSPOSE(_xlfn._xlws.SORT(_xlfn.UNIQUE(_xlfn._xlws.FILTER(plotSetup[plot_id], plotSetup[experiment_id]&amp;"_"&amp;plotSetup[crop_season_id]=A1882))))</f>
        <v>#VALUE!</v>
      </c>
    </row>
    <row r="1883" spans="2:2" x14ac:dyDescent="0.25">
      <c r="B1883" t="e" cm="1" vm="1">
        <f t="array" ref="B1883">TRANSPOSE(_xlfn._xlws.SORT(_xlfn.UNIQUE(_xlfn._xlws.FILTER(plotSetup[plot_id], plotSetup[experiment_id]&amp;"_"&amp;plotSetup[crop_season_id]=A1883))))</f>
        <v>#VALUE!</v>
      </c>
    </row>
    <row r="1884" spans="2:2" x14ac:dyDescent="0.25">
      <c r="B1884" t="e" cm="1" vm="1">
        <f t="array" ref="B1884">TRANSPOSE(_xlfn._xlws.SORT(_xlfn.UNIQUE(_xlfn._xlws.FILTER(plotSetup[plot_id], plotSetup[experiment_id]&amp;"_"&amp;plotSetup[crop_season_id]=A1884))))</f>
        <v>#VALUE!</v>
      </c>
    </row>
    <row r="1885" spans="2:2" x14ac:dyDescent="0.25">
      <c r="B1885" t="e" cm="1" vm="1">
        <f t="array" ref="B1885">TRANSPOSE(_xlfn._xlws.SORT(_xlfn.UNIQUE(_xlfn._xlws.FILTER(plotSetup[plot_id], plotSetup[experiment_id]&amp;"_"&amp;plotSetup[crop_season_id]=A1885))))</f>
        <v>#VALUE!</v>
      </c>
    </row>
    <row r="1886" spans="2:2" x14ac:dyDescent="0.25">
      <c r="B1886" t="e" cm="1" vm="1">
        <f t="array" ref="B1886">TRANSPOSE(_xlfn._xlws.SORT(_xlfn.UNIQUE(_xlfn._xlws.FILTER(plotSetup[plot_id], plotSetup[experiment_id]&amp;"_"&amp;plotSetup[crop_season_id]=A1886))))</f>
        <v>#VALUE!</v>
      </c>
    </row>
    <row r="1887" spans="2:2" x14ac:dyDescent="0.25">
      <c r="B1887" t="e" cm="1" vm="1">
        <f t="array" ref="B1887">TRANSPOSE(_xlfn._xlws.SORT(_xlfn.UNIQUE(_xlfn._xlws.FILTER(plotSetup[plot_id], plotSetup[experiment_id]&amp;"_"&amp;plotSetup[crop_season_id]=A1887))))</f>
        <v>#VALUE!</v>
      </c>
    </row>
    <row r="1888" spans="2:2" x14ac:dyDescent="0.25">
      <c r="B1888" t="e" cm="1" vm="1">
        <f t="array" ref="B1888">TRANSPOSE(_xlfn._xlws.SORT(_xlfn.UNIQUE(_xlfn._xlws.FILTER(plotSetup[plot_id], plotSetup[experiment_id]&amp;"_"&amp;plotSetup[crop_season_id]=A1888))))</f>
        <v>#VALUE!</v>
      </c>
    </row>
    <row r="1889" spans="2:2" x14ac:dyDescent="0.25">
      <c r="B1889" t="e" cm="1" vm="1">
        <f t="array" ref="B1889">TRANSPOSE(_xlfn._xlws.SORT(_xlfn.UNIQUE(_xlfn._xlws.FILTER(plotSetup[plot_id], plotSetup[experiment_id]&amp;"_"&amp;plotSetup[crop_season_id]=A1889))))</f>
        <v>#VALUE!</v>
      </c>
    </row>
    <row r="1890" spans="2:2" x14ac:dyDescent="0.25">
      <c r="B1890" t="e" cm="1" vm="1">
        <f t="array" ref="B1890">TRANSPOSE(_xlfn._xlws.SORT(_xlfn.UNIQUE(_xlfn._xlws.FILTER(plotSetup[plot_id], plotSetup[experiment_id]&amp;"_"&amp;plotSetup[crop_season_id]=A1890))))</f>
        <v>#VALUE!</v>
      </c>
    </row>
    <row r="1891" spans="2:2" x14ac:dyDescent="0.25">
      <c r="B1891" t="e" cm="1" vm="1">
        <f t="array" ref="B1891">TRANSPOSE(_xlfn._xlws.SORT(_xlfn.UNIQUE(_xlfn._xlws.FILTER(plotSetup[plot_id], plotSetup[experiment_id]&amp;"_"&amp;plotSetup[crop_season_id]=A1891))))</f>
        <v>#VALUE!</v>
      </c>
    </row>
    <row r="1892" spans="2:2" x14ac:dyDescent="0.25">
      <c r="B1892" t="e" cm="1" vm="1">
        <f t="array" ref="B1892">TRANSPOSE(_xlfn._xlws.SORT(_xlfn.UNIQUE(_xlfn._xlws.FILTER(plotSetup[plot_id], plotSetup[experiment_id]&amp;"_"&amp;plotSetup[crop_season_id]=A1892))))</f>
        <v>#VALUE!</v>
      </c>
    </row>
    <row r="1893" spans="2:2" x14ac:dyDescent="0.25">
      <c r="B1893" t="e" cm="1" vm="1">
        <f t="array" ref="B1893">TRANSPOSE(_xlfn._xlws.SORT(_xlfn.UNIQUE(_xlfn._xlws.FILTER(plotSetup[plot_id], plotSetup[experiment_id]&amp;"_"&amp;plotSetup[crop_season_id]=A1893))))</f>
        <v>#VALUE!</v>
      </c>
    </row>
    <row r="1894" spans="2:2" x14ac:dyDescent="0.25">
      <c r="B1894" t="e" cm="1" vm="1">
        <f t="array" ref="B1894">TRANSPOSE(_xlfn._xlws.SORT(_xlfn.UNIQUE(_xlfn._xlws.FILTER(plotSetup[plot_id], plotSetup[experiment_id]&amp;"_"&amp;plotSetup[crop_season_id]=A1894))))</f>
        <v>#VALUE!</v>
      </c>
    </row>
    <row r="1895" spans="2:2" x14ac:dyDescent="0.25">
      <c r="B1895" t="e" cm="1" vm="1">
        <f t="array" ref="B1895">TRANSPOSE(_xlfn._xlws.SORT(_xlfn.UNIQUE(_xlfn._xlws.FILTER(plotSetup[plot_id], plotSetup[experiment_id]&amp;"_"&amp;plotSetup[crop_season_id]=A1895))))</f>
        <v>#VALUE!</v>
      </c>
    </row>
    <row r="1896" spans="2:2" x14ac:dyDescent="0.25">
      <c r="B1896" t="e" cm="1" vm="1">
        <f t="array" ref="B1896">TRANSPOSE(_xlfn._xlws.SORT(_xlfn.UNIQUE(_xlfn._xlws.FILTER(plotSetup[plot_id], plotSetup[experiment_id]&amp;"_"&amp;plotSetup[crop_season_id]=A1896))))</f>
        <v>#VALUE!</v>
      </c>
    </row>
    <row r="1897" spans="2:2" x14ac:dyDescent="0.25">
      <c r="B1897" t="e" cm="1" vm="1">
        <f t="array" ref="B1897">TRANSPOSE(_xlfn._xlws.SORT(_xlfn.UNIQUE(_xlfn._xlws.FILTER(plotSetup[plot_id], plotSetup[experiment_id]&amp;"_"&amp;plotSetup[crop_season_id]=A1897))))</f>
        <v>#VALUE!</v>
      </c>
    </row>
    <row r="1898" spans="2:2" x14ac:dyDescent="0.25">
      <c r="B1898" t="e" cm="1" vm="1">
        <f t="array" ref="B1898">TRANSPOSE(_xlfn._xlws.SORT(_xlfn.UNIQUE(_xlfn._xlws.FILTER(plotSetup[plot_id], plotSetup[experiment_id]&amp;"_"&amp;plotSetup[crop_season_id]=A1898))))</f>
        <v>#VALUE!</v>
      </c>
    </row>
    <row r="1899" spans="2:2" x14ac:dyDescent="0.25">
      <c r="B1899" t="e" cm="1" vm="1">
        <f t="array" ref="B1899">TRANSPOSE(_xlfn._xlws.SORT(_xlfn.UNIQUE(_xlfn._xlws.FILTER(plotSetup[plot_id], plotSetup[experiment_id]&amp;"_"&amp;plotSetup[crop_season_id]=A1899))))</f>
        <v>#VALUE!</v>
      </c>
    </row>
    <row r="1900" spans="2:2" x14ac:dyDescent="0.25">
      <c r="B1900" t="e" cm="1" vm="1">
        <f t="array" ref="B1900">TRANSPOSE(_xlfn._xlws.SORT(_xlfn.UNIQUE(_xlfn._xlws.FILTER(plotSetup[plot_id], plotSetup[experiment_id]&amp;"_"&amp;plotSetup[crop_season_id]=A1900))))</f>
        <v>#VALUE!</v>
      </c>
    </row>
    <row r="1901" spans="2:2" x14ac:dyDescent="0.25">
      <c r="B1901" t="e" cm="1" vm="1">
        <f t="array" ref="B1901">TRANSPOSE(_xlfn._xlws.SORT(_xlfn.UNIQUE(_xlfn._xlws.FILTER(plotSetup[plot_id], plotSetup[experiment_id]&amp;"_"&amp;plotSetup[crop_season_id]=A1901))))</f>
        <v>#VALUE!</v>
      </c>
    </row>
    <row r="1902" spans="2:2" x14ac:dyDescent="0.25">
      <c r="B1902" t="e" cm="1" vm="1">
        <f t="array" ref="B1902">TRANSPOSE(_xlfn._xlws.SORT(_xlfn.UNIQUE(_xlfn._xlws.FILTER(plotSetup[plot_id], plotSetup[experiment_id]&amp;"_"&amp;plotSetup[crop_season_id]=A1902))))</f>
        <v>#VALUE!</v>
      </c>
    </row>
    <row r="1903" spans="2:2" x14ac:dyDescent="0.25">
      <c r="B1903" t="e" cm="1" vm="1">
        <f t="array" ref="B1903">TRANSPOSE(_xlfn._xlws.SORT(_xlfn.UNIQUE(_xlfn._xlws.FILTER(plotSetup[plot_id], plotSetup[experiment_id]&amp;"_"&amp;plotSetup[crop_season_id]=A1903))))</f>
        <v>#VALUE!</v>
      </c>
    </row>
    <row r="1904" spans="2:2" x14ac:dyDescent="0.25">
      <c r="B1904" t="e" cm="1" vm="1">
        <f t="array" ref="B1904">TRANSPOSE(_xlfn._xlws.SORT(_xlfn.UNIQUE(_xlfn._xlws.FILTER(plotSetup[plot_id], plotSetup[experiment_id]&amp;"_"&amp;plotSetup[crop_season_id]=A1904))))</f>
        <v>#VALUE!</v>
      </c>
    </row>
    <row r="1905" spans="2:2" x14ac:dyDescent="0.25">
      <c r="B1905" t="e" cm="1" vm="1">
        <f t="array" ref="B1905">TRANSPOSE(_xlfn._xlws.SORT(_xlfn.UNIQUE(_xlfn._xlws.FILTER(plotSetup[plot_id], plotSetup[experiment_id]&amp;"_"&amp;plotSetup[crop_season_id]=A1905))))</f>
        <v>#VALUE!</v>
      </c>
    </row>
    <row r="1906" spans="2:2" x14ac:dyDescent="0.25">
      <c r="B1906" t="e" cm="1" vm="1">
        <f t="array" ref="B1906">TRANSPOSE(_xlfn._xlws.SORT(_xlfn.UNIQUE(_xlfn._xlws.FILTER(plotSetup[plot_id], plotSetup[experiment_id]&amp;"_"&amp;plotSetup[crop_season_id]=A1906))))</f>
        <v>#VALUE!</v>
      </c>
    </row>
    <row r="1907" spans="2:2" x14ac:dyDescent="0.25">
      <c r="B1907" t="e" cm="1" vm="1">
        <f t="array" ref="B1907">TRANSPOSE(_xlfn._xlws.SORT(_xlfn.UNIQUE(_xlfn._xlws.FILTER(plotSetup[plot_id], plotSetup[experiment_id]&amp;"_"&amp;plotSetup[crop_season_id]=A1907))))</f>
        <v>#VALUE!</v>
      </c>
    </row>
    <row r="1908" spans="2:2" x14ac:dyDescent="0.25">
      <c r="B1908" t="e" cm="1" vm="1">
        <f t="array" ref="B1908">TRANSPOSE(_xlfn._xlws.SORT(_xlfn.UNIQUE(_xlfn._xlws.FILTER(plotSetup[plot_id], plotSetup[experiment_id]&amp;"_"&amp;plotSetup[crop_season_id]=A1908))))</f>
        <v>#VALUE!</v>
      </c>
    </row>
    <row r="1909" spans="2:2" x14ac:dyDescent="0.25">
      <c r="B1909" t="e" cm="1" vm="1">
        <f t="array" ref="B1909">TRANSPOSE(_xlfn._xlws.SORT(_xlfn.UNIQUE(_xlfn._xlws.FILTER(plotSetup[plot_id], plotSetup[experiment_id]&amp;"_"&amp;plotSetup[crop_season_id]=A1909))))</f>
        <v>#VALUE!</v>
      </c>
    </row>
    <row r="1910" spans="2:2" x14ac:dyDescent="0.25">
      <c r="B1910" t="e" cm="1" vm="1">
        <f t="array" ref="B1910">TRANSPOSE(_xlfn._xlws.SORT(_xlfn.UNIQUE(_xlfn._xlws.FILTER(plotSetup[plot_id], plotSetup[experiment_id]&amp;"_"&amp;plotSetup[crop_season_id]=A1910))))</f>
        <v>#VALUE!</v>
      </c>
    </row>
    <row r="1911" spans="2:2" x14ac:dyDescent="0.25">
      <c r="B1911" t="e" cm="1" vm="1">
        <f t="array" ref="B1911">TRANSPOSE(_xlfn._xlws.SORT(_xlfn.UNIQUE(_xlfn._xlws.FILTER(plotSetup[plot_id], plotSetup[experiment_id]&amp;"_"&amp;plotSetup[crop_season_id]=A1911))))</f>
        <v>#VALUE!</v>
      </c>
    </row>
    <row r="1912" spans="2:2" x14ac:dyDescent="0.25">
      <c r="B1912" t="e" cm="1" vm="1">
        <f t="array" ref="B1912">TRANSPOSE(_xlfn._xlws.SORT(_xlfn.UNIQUE(_xlfn._xlws.FILTER(plotSetup[plot_id], plotSetup[experiment_id]&amp;"_"&amp;plotSetup[crop_season_id]=A1912))))</f>
        <v>#VALUE!</v>
      </c>
    </row>
    <row r="1913" spans="2:2" x14ac:dyDescent="0.25">
      <c r="B1913" t="e" cm="1" vm="1">
        <f t="array" ref="B1913">TRANSPOSE(_xlfn._xlws.SORT(_xlfn.UNIQUE(_xlfn._xlws.FILTER(plotSetup[plot_id], plotSetup[experiment_id]&amp;"_"&amp;plotSetup[crop_season_id]=A1913))))</f>
        <v>#VALUE!</v>
      </c>
    </row>
    <row r="1914" spans="2:2" x14ac:dyDescent="0.25">
      <c r="B1914" t="e" cm="1" vm="1">
        <f t="array" ref="B1914">TRANSPOSE(_xlfn._xlws.SORT(_xlfn.UNIQUE(_xlfn._xlws.FILTER(plotSetup[plot_id], plotSetup[experiment_id]&amp;"_"&amp;plotSetup[crop_season_id]=A1914))))</f>
        <v>#VALUE!</v>
      </c>
    </row>
    <row r="1915" spans="2:2" x14ac:dyDescent="0.25">
      <c r="B1915" t="e" cm="1" vm="1">
        <f t="array" ref="B1915">TRANSPOSE(_xlfn._xlws.SORT(_xlfn.UNIQUE(_xlfn._xlws.FILTER(plotSetup[plot_id], plotSetup[experiment_id]&amp;"_"&amp;plotSetup[crop_season_id]=A1915))))</f>
        <v>#VALUE!</v>
      </c>
    </row>
    <row r="1916" spans="2:2" x14ac:dyDescent="0.25">
      <c r="B1916" t="e" cm="1" vm="1">
        <f t="array" ref="B1916">TRANSPOSE(_xlfn._xlws.SORT(_xlfn.UNIQUE(_xlfn._xlws.FILTER(plotSetup[plot_id], plotSetup[experiment_id]&amp;"_"&amp;plotSetup[crop_season_id]=A1916))))</f>
        <v>#VALUE!</v>
      </c>
    </row>
    <row r="1917" spans="2:2" x14ac:dyDescent="0.25">
      <c r="B1917" t="e" cm="1" vm="1">
        <f t="array" ref="B1917">TRANSPOSE(_xlfn._xlws.SORT(_xlfn.UNIQUE(_xlfn._xlws.FILTER(plotSetup[plot_id], plotSetup[experiment_id]&amp;"_"&amp;plotSetup[crop_season_id]=A1917))))</f>
        <v>#VALUE!</v>
      </c>
    </row>
    <row r="1918" spans="2:2" x14ac:dyDescent="0.25">
      <c r="B1918" t="e" cm="1" vm="1">
        <f t="array" ref="B1918">TRANSPOSE(_xlfn._xlws.SORT(_xlfn.UNIQUE(_xlfn._xlws.FILTER(plotSetup[plot_id], plotSetup[experiment_id]&amp;"_"&amp;plotSetup[crop_season_id]=A1918))))</f>
        <v>#VALUE!</v>
      </c>
    </row>
    <row r="1919" spans="2:2" x14ac:dyDescent="0.25">
      <c r="B1919" t="e" cm="1" vm="1">
        <f t="array" ref="B1919">TRANSPOSE(_xlfn._xlws.SORT(_xlfn.UNIQUE(_xlfn._xlws.FILTER(plotSetup[plot_id], plotSetup[experiment_id]&amp;"_"&amp;plotSetup[crop_season_id]=A1919))))</f>
        <v>#VALUE!</v>
      </c>
    </row>
    <row r="1920" spans="2:2" x14ac:dyDescent="0.25">
      <c r="B1920" t="e" cm="1" vm="1">
        <f t="array" ref="B1920">TRANSPOSE(_xlfn._xlws.SORT(_xlfn.UNIQUE(_xlfn._xlws.FILTER(plotSetup[plot_id], plotSetup[experiment_id]&amp;"_"&amp;plotSetup[crop_season_id]=A1920))))</f>
        <v>#VALUE!</v>
      </c>
    </row>
    <row r="1921" spans="2:2" x14ac:dyDescent="0.25">
      <c r="B1921" t="e" cm="1" vm="1">
        <f t="array" ref="B1921">TRANSPOSE(_xlfn._xlws.SORT(_xlfn.UNIQUE(_xlfn._xlws.FILTER(plotSetup[plot_id], plotSetup[experiment_id]&amp;"_"&amp;plotSetup[crop_season_id]=A1921))))</f>
        <v>#VALUE!</v>
      </c>
    </row>
    <row r="1922" spans="2:2" x14ac:dyDescent="0.25">
      <c r="B1922" t="e" cm="1" vm="1">
        <f t="array" ref="B1922">TRANSPOSE(_xlfn._xlws.SORT(_xlfn.UNIQUE(_xlfn._xlws.FILTER(plotSetup[plot_id], plotSetup[experiment_id]&amp;"_"&amp;plotSetup[crop_season_id]=A1922))))</f>
        <v>#VALUE!</v>
      </c>
    </row>
    <row r="1923" spans="2:2" x14ac:dyDescent="0.25">
      <c r="B1923" t="e" cm="1" vm="1">
        <f t="array" ref="B1923">TRANSPOSE(_xlfn._xlws.SORT(_xlfn.UNIQUE(_xlfn._xlws.FILTER(plotSetup[plot_id], plotSetup[experiment_id]&amp;"_"&amp;plotSetup[crop_season_id]=A1923))))</f>
        <v>#VALUE!</v>
      </c>
    </row>
    <row r="1924" spans="2:2" x14ac:dyDescent="0.25">
      <c r="B1924" t="e" cm="1" vm="1">
        <f t="array" ref="B1924">TRANSPOSE(_xlfn._xlws.SORT(_xlfn.UNIQUE(_xlfn._xlws.FILTER(plotSetup[plot_id], plotSetup[experiment_id]&amp;"_"&amp;plotSetup[crop_season_id]=A1924))))</f>
        <v>#VALUE!</v>
      </c>
    </row>
    <row r="1925" spans="2:2" x14ac:dyDescent="0.25">
      <c r="B1925" t="e" cm="1" vm="1">
        <f t="array" ref="B1925">TRANSPOSE(_xlfn._xlws.SORT(_xlfn.UNIQUE(_xlfn._xlws.FILTER(plotSetup[plot_id], plotSetup[experiment_id]&amp;"_"&amp;plotSetup[crop_season_id]=A1925))))</f>
        <v>#VALUE!</v>
      </c>
    </row>
    <row r="1926" spans="2:2" x14ac:dyDescent="0.25">
      <c r="B1926" t="e" cm="1" vm="1">
        <f t="array" ref="B1926">TRANSPOSE(_xlfn._xlws.SORT(_xlfn.UNIQUE(_xlfn._xlws.FILTER(plotSetup[plot_id], plotSetup[experiment_id]&amp;"_"&amp;plotSetup[crop_season_id]=A1926))))</f>
        <v>#VALUE!</v>
      </c>
    </row>
    <row r="1927" spans="2:2" x14ac:dyDescent="0.25">
      <c r="B1927" t="e" cm="1" vm="1">
        <f t="array" ref="B1927">TRANSPOSE(_xlfn._xlws.SORT(_xlfn.UNIQUE(_xlfn._xlws.FILTER(plotSetup[plot_id], plotSetup[experiment_id]&amp;"_"&amp;plotSetup[crop_season_id]=A1927))))</f>
        <v>#VALUE!</v>
      </c>
    </row>
    <row r="1928" spans="2:2" x14ac:dyDescent="0.25">
      <c r="B1928" t="e" cm="1" vm="1">
        <f t="array" ref="B1928">TRANSPOSE(_xlfn._xlws.SORT(_xlfn.UNIQUE(_xlfn._xlws.FILTER(plotSetup[plot_id], plotSetup[experiment_id]&amp;"_"&amp;plotSetup[crop_season_id]=A1928))))</f>
        <v>#VALUE!</v>
      </c>
    </row>
    <row r="1929" spans="2:2" x14ac:dyDescent="0.25">
      <c r="B1929" t="e" cm="1" vm="1">
        <f t="array" ref="B1929">TRANSPOSE(_xlfn._xlws.SORT(_xlfn.UNIQUE(_xlfn._xlws.FILTER(plotSetup[plot_id], plotSetup[experiment_id]&amp;"_"&amp;plotSetup[crop_season_id]=A1929))))</f>
        <v>#VALUE!</v>
      </c>
    </row>
    <row r="1930" spans="2:2" x14ac:dyDescent="0.25">
      <c r="B1930" t="e" cm="1" vm="1">
        <f t="array" ref="B1930">TRANSPOSE(_xlfn._xlws.SORT(_xlfn.UNIQUE(_xlfn._xlws.FILTER(plotSetup[plot_id], plotSetup[experiment_id]&amp;"_"&amp;plotSetup[crop_season_id]=A1930))))</f>
        <v>#VALUE!</v>
      </c>
    </row>
    <row r="1931" spans="2:2" x14ac:dyDescent="0.25">
      <c r="B1931" t="e" cm="1" vm="1">
        <f t="array" ref="B1931">TRANSPOSE(_xlfn._xlws.SORT(_xlfn.UNIQUE(_xlfn._xlws.FILTER(plotSetup[plot_id], plotSetup[experiment_id]&amp;"_"&amp;plotSetup[crop_season_id]=A1931))))</f>
        <v>#VALUE!</v>
      </c>
    </row>
    <row r="1932" spans="2:2" x14ac:dyDescent="0.25">
      <c r="B1932" t="e" cm="1" vm="1">
        <f t="array" ref="B1932">TRANSPOSE(_xlfn._xlws.SORT(_xlfn.UNIQUE(_xlfn._xlws.FILTER(plotSetup[plot_id], plotSetup[experiment_id]&amp;"_"&amp;plotSetup[crop_season_id]=A1932))))</f>
        <v>#VALUE!</v>
      </c>
    </row>
    <row r="1933" spans="2:2" x14ac:dyDescent="0.25">
      <c r="B1933" t="e" cm="1" vm="1">
        <f t="array" ref="B1933">TRANSPOSE(_xlfn._xlws.SORT(_xlfn.UNIQUE(_xlfn._xlws.FILTER(plotSetup[plot_id], plotSetup[experiment_id]&amp;"_"&amp;plotSetup[crop_season_id]=A1933))))</f>
        <v>#VALUE!</v>
      </c>
    </row>
    <row r="1934" spans="2:2" x14ac:dyDescent="0.25">
      <c r="B1934" t="e" cm="1" vm="1">
        <f t="array" ref="B1934">TRANSPOSE(_xlfn._xlws.SORT(_xlfn.UNIQUE(_xlfn._xlws.FILTER(plotSetup[plot_id], plotSetup[experiment_id]&amp;"_"&amp;plotSetup[crop_season_id]=A1934))))</f>
        <v>#VALUE!</v>
      </c>
    </row>
    <row r="1935" spans="2:2" x14ac:dyDescent="0.25">
      <c r="B1935" t="e" cm="1" vm="1">
        <f t="array" ref="B1935">TRANSPOSE(_xlfn._xlws.SORT(_xlfn.UNIQUE(_xlfn._xlws.FILTER(plotSetup[plot_id], plotSetup[experiment_id]&amp;"_"&amp;plotSetup[crop_season_id]=A1935))))</f>
        <v>#VALUE!</v>
      </c>
    </row>
    <row r="1936" spans="2:2" x14ac:dyDescent="0.25">
      <c r="B1936" t="e" cm="1" vm="1">
        <f t="array" ref="B1936">TRANSPOSE(_xlfn._xlws.SORT(_xlfn.UNIQUE(_xlfn._xlws.FILTER(plotSetup[plot_id], plotSetup[experiment_id]&amp;"_"&amp;plotSetup[crop_season_id]=A1936))))</f>
        <v>#VALUE!</v>
      </c>
    </row>
    <row r="1937" spans="2:2" x14ac:dyDescent="0.25">
      <c r="B1937" t="e" cm="1" vm="1">
        <f t="array" ref="B1937">TRANSPOSE(_xlfn._xlws.SORT(_xlfn.UNIQUE(_xlfn._xlws.FILTER(plotSetup[plot_id], plotSetup[experiment_id]&amp;"_"&amp;plotSetup[crop_season_id]=A1937))))</f>
        <v>#VALUE!</v>
      </c>
    </row>
    <row r="1938" spans="2:2" x14ac:dyDescent="0.25">
      <c r="B1938" t="e" cm="1" vm="1">
        <f t="array" ref="B1938">TRANSPOSE(_xlfn._xlws.SORT(_xlfn.UNIQUE(_xlfn._xlws.FILTER(plotSetup[plot_id], plotSetup[experiment_id]&amp;"_"&amp;plotSetup[crop_season_id]=A1938))))</f>
        <v>#VALUE!</v>
      </c>
    </row>
    <row r="1939" spans="2:2" x14ac:dyDescent="0.25">
      <c r="B1939" t="e" cm="1" vm="1">
        <f t="array" ref="B1939">TRANSPOSE(_xlfn._xlws.SORT(_xlfn.UNIQUE(_xlfn._xlws.FILTER(plotSetup[plot_id], plotSetup[experiment_id]&amp;"_"&amp;plotSetup[crop_season_id]=A1939))))</f>
        <v>#VALUE!</v>
      </c>
    </row>
    <row r="1940" spans="2:2" x14ac:dyDescent="0.25">
      <c r="B1940" t="e" cm="1" vm="1">
        <f t="array" ref="B1940">TRANSPOSE(_xlfn._xlws.SORT(_xlfn.UNIQUE(_xlfn._xlws.FILTER(plotSetup[plot_id], plotSetup[experiment_id]&amp;"_"&amp;plotSetup[crop_season_id]=A1940))))</f>
        <v>#VALUE!</v>
      </c>
    </row>
    <row r="1941" spans="2:2" x14ac:dyDescent="0.25">
      <c r="B1941" t="e" cm="1" vm="1">
        <f t="array" ref="B1941">TRANSPOSE(_xlfn._xlws.SORT(_xlfn.UNIQUE(_xlfn._xlws.FILTER(plotSetup[plot_id], plotSetup[experiment_id]&amp;"_"&amp;plotSetup[crop_season_id]=A1941))))</f>
        <v>#VALUE!</v>
      </c>
    </row>
    <row r="1942" spans="2:2" x14ac:dyDescent="0.25">
      <c r="B1942" t="e" cm="1" vm="1">
        <f t="array" ref="B1942">TRANSPOSE(_xlfn._xlws.SORT(_xlfn.UNIQUE(_xlfn._xlws.FILTER(plotSetup[plot_id], plotSetup[experiment_id]&amp;"_"&amp;plotSetup[crop_season_id]=A1942))))</f>
        <v>#VALUE!</v>
      </c>
    </row>
    <row r="1943" spans="2:2" x14ac:dyDescent="0.25">
      <c r="B1943" t="e" cm="1" vm="1">
        <f t="array" ref="B1943">TRANSPOSE(_xlfn._xlws.SORT(_xlfn.UNIQUE(_xlfn._xlws.FILTER(plotSetup[plot_id], plotSetup[experiment_id]&amp;"_"&amp;plotSetup[crop_season_id]=A1943))))</f>
        <v>#VALUE!</v>
      </c>
    </row>
    <row r="1944" spans="2:2" x14ac:dyDescent="0.25">
      <c r="B1944" t="e" cm="1" vm="1">
        <f t="array" ref="B1944">TRANSPOSE(_xlfn._xlws.SORT(_xlfn.UNIQUE(_xlfn._xlws.FILTER(plotSetup[plot_id], plotSetup[experiment_id]&amp;"_"&amp;plotSetup[crop_season_id]=A1944))))</f>
        <v>#VALUE!</v>
      </c>
    </row>
    <row r="1945" spans="2:2" x14ac:dyDescent="0.25">
      <c r="B1945" t="e" cm="1" vm="1">
        <f t="array" ref="B1945">TRANSPOSE(_xlfn._xlws.SORT(_xlfn.UNIQUE(_xlfn._xlws.FILTER(plotSetup[plot_id], plotSetup[experiment_id]&amp;"_"&amp;plotSetup[crop_season_id]=A1945))))</f>
        <v>#VALUE!</v>
      </c>
    </row>
    <row r="1946" spans="2:2" x14ac:dyDescent="0.25">
      <c r="B1946" t="e" cm="1" vm="1">
        <f t="array" ref="B1946">TRANSPOSE(_xlfn._xlws.SORT(_xlfn.UNIQUE(_xlfn._xlws.FILTER(plotSetup[plot_id], plotSetup[experiment_id]&amp;"_"&amp;plotSetup[crop_season_id]=A1946))))</f>
        <v>#VALUE!</v>
      </c>
    </row>
    <row r="1947" spans="2:2" x14ac:dyDescent="0.25">
      <c r="B1947" t="e" cm="1" vm="1">
        <f t="array" ref="B1947">TRANSPOSE(_xlfn._xlws.SORT(_xlfn.UNIQUE(_xlfn._xlws.FILTER(plotSetup[plot_id], plotSetup[experiment_id]&amp;"_"&amp;plotSetup[crop_season_id]=A1947))))</f>
        <v>#VALUE!</v>
      </c>
    </row>
    <row r="1948" spans="2:2" x14ac:dyDescent="0.25">
      <c r="B1948" t="e" cm="1" vm="1">
        <f t="array" ref="B1948">TRANSPOSE(_xlfn._xlws.SORT(_xlfn.UNIQUE(_xlfn._xlws.FILTER(plotSetup[plot_id], plotSetup[experiment_id]&amp;"_"&amp;plotSetup[crop_season_id]=A1948))))</f>
        <v>#VALUE!</v>
      </c>
    </row>
    <row r="1949" spans="2:2" x14ac:dyDescent="0.25">
      <c r="B1949" t="e" cm="1" vm="1">
        <f t="array" ref="B1949">TRANSPOSE(_xlfn._xlws.SORT(_xlfn.UNIQUE(_xlfn._xlws.FILTER(plotSetup[plot_id], plotSetup[experiment_id]&amp;"_"&amp;plotSetup[crop_season_id]=A1949))))</f>
        <v>#VALUE!</v>
      </c>
    </row>
    <row r="1950" spans="2:2" x14ac:dyDescent="0.25">
      <c r="B1950" t="e" cm="1" vm="1">
        <f t="array" ref="B1950">TRANSPOSE(_xlfn._xlws.SORT(_xlfn.UNIQUE(_xlfn._xlws.FILTER(plotSetup[plot_id], plotSetup[experiment_id]&amp;"_"&amp;plotSetup[crop_season_id]=A1950))))</f>
        <v>#VALUE!</v>
      </c>
    </row>
    <row r="1951" spans="2:2" x14ac:dyDescent="0.25">
      <c r="B1951" t="e" cm="1" vm="1">
        <f t="array" ref="B1951">TRANSPOSE(_xlfn._xlws.SORT(_xlfn.UNIQUE(_xlfn._xlws.FILTER(plotSetup[plot_id], plotSetup[experiment_id]&amp;"_"&amp;plotSetup[crop_season_id]=A1951))))</f>
        <v>#VALUE!</v>
      </c>
    </row>
    <row r="1952" spans="2:2" x14ac:dyDescent="0.25">
      <c r="B1952" t="e" cm="1" vm="1">
        <f t="array" ref="B1952">TRANSPOSE(_xlfn._xlws.SORT(_xlfn.UNIQUE(_xlfn._xlws.FILTER(plotSetup[plot_id], plotSetup[experiment_id]&amp;"_"&amp;plotSetup[crop_season_id]=A1952))))</f>
        <v>#VALUE!</v>
      </c>
    </row>
    <row r="1953" spans="2:2" x14ac:dyDescent="0.25">
      <c r="B1953" t="e" cm="1" vm="1">
        <f t="array" ref="B1953">TRANSPOSE(_xlfn._xlws.SORT(_xlfn.UNIQUE(_xlfn._xlws.FILTER(plotSetup[plot_id], plotSetup[experiment_id]&amp;"_"&amp;plotSetup[crop_season_id]=A1953))))</f>
        <v>#VALUE!</v>
      </c>
    </row>
    <row r="1954" spans="2:2" x14ac:dyDescent="0.25">
      <c r="B1954" t="e" cm="1" vm="1">
        <f t="array" ref="B1954">TRANSPOSE(_xlfn._xlws.SORT(_xlfn.UNIQUE(_xlfn._xlws.FILTER(plotSetup[plot_id], plotSetup[experiment_id]&amp;"_"&amp;plotSetup[crop_season_id]=A1954))))</f>
        <v>#VALUE!</v>
      </c>
    </row>
    <row r="1955" spans="2:2" x14ac:dyDescent="0.25">
      <c r="B1955" t="e" cm="1" vm="1">
        <f t="array" ref="B1955">TRANSPOSE(_xlfn._xlws.SORT(_xlfn.UNIQUE(_xlfn._xlws.FILTER(plotSetup[plot_id], plotSetup[experiment_id]&amp;"_"&amp;plotSetup[crop_season_id]=A1955))))</f>
        <v>#VALUE!</v>
      </c>
    </row>
    <row r="1956" spans="2:2" x14ac:dyDescent="0.25">
      <c r="B1956" t="e" cm="1" vm="1">
        <f t="array" ref="B1956">TRANSPOSE(_xlfn._xlws.SORT(_xlfn.UNIQUE(_xlfn._xlws.FILTER(plotSetup[plot_id], plotSetup[experiment_id]&amp;"_"&amp;plotSetup[crop_season_id]=A1956))))</f>
        <v>#VALUE!</v>
      </c>
    </row>
    <row r="1957" spans="2:2" x14ac:dyDescent="0.25">
      <c r="B1957" t="e" cm="1" vm="1">
        <f t="array" ref="B1957">TRANSPOSE(_xlfn._xlws.SORT(_xlfn.UNIQUE(_xlfn._xlws.FILTER(plotSetup[plot_id], plotSetup[experiment_id]&amp;"_"&amp;plotSetup[crop_season_id]=A1957))))</f>
        <v>#VALUE!</v>
      </c>
    </row>
    <row r="1958" spans="2:2" x14ac:dyDescent="0.25">
      <c r="B1958" t="e" cm="1" vm="1">
        <f t="array" ref="B1958">TRANSPOSE(_xlfn._xlws.SORT(_xlfn.UNIQUE(_xlfn._xlws.FILTER(plotSetup[plot_id], plotSetup[experiment_id]&amp;"_"&amp;plotSetup[crop_season_id]=A1958))))</f>
        <v>#VALUE!</v>
      </c>
    </row>
    <row r="1959" spans="2:2" x14ac:dyDescent="0.25">
      <c r="B1959" t="e" cm="1" vm="1">
        <f t="array" ref="B1959">TRANSPOSE(_xlfn._xlws.SORT(_xlfn.UNIQUE(_xlfn._xlws.FILTER(plotSetup[plot_id], plotSetup[experiment_id]&amp;"_"&amp;plotSetup[crop_season_id]=A1959))))</f>
        <v>#VALUE!</v>
      </c>
    </row>
    <row r="1960" spans="2:2" x14ac:dyDescent="0.25">
      <c r="B1960" t="e" cm="1" vm="1">
        <f t="array" ref="B1960">TRANSPOSE(_xlfn._xlws.SORT(_xlfn.UNIQUE(_xlfn._xlws.FILTER(plotSetup[plot_id], plotSetup[experiment_id]&amp;"_"&amp;plotSetup[crop_season_id]=A1960))))</f>
        <v>#VALUE!</v>
      </c>
    </row>
    <row r="1961" spans="2:2" x14ac:dyDescent="0.25">
      <c r="B1961" t="e" cm="1" vm="1">
        <f t="array" ref="B1961">TRANSPOSE(_xlfn._xlws.SORT(_xlfn.UNIQUE(_xlfn._xlws.FILTER(plotSetup[plot_id], plotSetup[experiment_id]&amp;"_"&amp;plotSetup[crop_season_id]=A1961))))</f>
        <v>#VALUE!</v>
      </c>
    </row>
    <row r="1962" spans="2:2" x14ac:dyDescent="0.25">
      <c r="B1962" t="e" cm="1" vm="1">
        <f t="array" ref="B1962">TRANSPOSE(_xlfn._xlws.SORT(_xlfn.UNIQUE(_xlfn._xlws.FILTER(plotSetup[plot_id], plotSetup[experiment_id]&amp;"_"&amp;plotSetup[crop_season_id]=A1962))))</f>
        <v>#VALUE!</v>
      </c>
    </row>
    <row r="1963" spans="2:2" x14ac:dyDescent="0.25">
      <c r="B1963" t="e" cm="1" vm="1">
        <f t="array" ref="B1963">TRANSPOSE(_xlfn._xlws.SORT(_xlfn.UNIQUE(_xlfn._xlws.FILTER(plotSetup[plot_id], plotSetup[experiment_id]&amp;"_"&amp;plotSetup[crop_season_id]=A1963))))</f>
        <v>#VALUE!</v>
      </c>
    </row>
    <row r="1964" spans="2:2" x14ac:dyDescent="0.25">
      <c r="B1964" t="e" cm="1" vm="1">
        <f t="array" ref="B1964">TRANSPOSE(_xlfn._xlws.SORT(_xlfn.UNIQUE(_xlfn._xlws.FILTER(plotSetup[plot_id], plotSetup[experiment_id]&amp;"_"&amp;plotSetup[crop_season_id]=A1964))))</f>
        <v>#VALUE!</v>
      </c>
    </row>
    <row r="1965" spans="2:2" x14ac:dyDescent="0.25">
      <c r="B1965" t="e" cm="1" vm="1">
        <f t="array" ref="B1965">TRANSPOSE(_xlfn._xlws.SORT(_xlfn.UNIQUE(_xlfn._xlws.FILTER(plotSetup[plot_id], plotSetup[experiment_id]&amp;"_"&amp;plotSetup[crop_season_id]=A1965))))</f>
        <v>#VALUE!</v>
      </c>
    </row>
    <row r="1966" spans="2:2" x14ac:dyDescent="0.25">
      <c r="B1966" t="e" cm="1" vm="1">
        <f t="array" ref="B1966">TRANSPOSE(_xlfn._xlws.SORT(_xlfn.UNIQUE(_xlfn._xlws.FILTER(plotSetup[plot_id], plotSetup[experiment_id]&amp;"_"&amp;plotSetup[crop_season_id]=A1966))))</f>
        <v>#VALUE!</v>
      </c>
    </row>
    <row r="1967" spans="2:2" x14ac:dyDescent="0.25">
      <c r="B1967" t="e" cm="1" vm="1">
        <f t="array" ref="B1967">TRANSPOSE(_xlfn._xlws.SORT(_xlfn.UNIQUE(_xlfn._xlws.FILTER(plotSetup[plot_id], plotSetup[experiment_id]&amp;"_"&amp;plotSetup[crop_season_id]=A1967))))</f>
        <v>#VALUE!</v>
      </c>
    </row>
    <row r="1968" spans="2:2" x14ac:dyDescent="0.25">
      <c r="B1968" t="e" cm="1" vm="1">
        <f t="array" ref="B1968">TRANSPOSE(_xlfn._xlws.SORT(_xlfn.UNIQUE(_xlfn._xlws.FILTER(plotSetup[plot_id], plotSetup[experiment_id]&amp;"_"&amp;plotSetup[crop_season_id]=A1968))))</f>
        <v>#VALUE!</v>
      </c>
    </row>
    <row r="1969" spans="2:2" x14ac:dyDescent="0.25">
      <c r="B1969" t="e" cm="1" vm="1">
        <f t="array" ref="B1969">TRANSPOSE(_xlfn._xlws.SORT(_xlfn.UNIQUE(_xlfn._xlws.FILTER(plotSetup[plot_id], plotSetup[experiment_id]&amp;"_"&amp;plotSetup[crop_season_id]=A1969))))</f>
        <v>#VALUE!</v>
      </c>
    </row>
    <row r="1970" spans="2:2" x14ac:dyDescent="0.25">
      <c r="B1970" t="e" cm="1" vm="1">
        <f t="array" ref="B1970">TRANSPOSE(_xlfn._xlws.SORT(_xlfn.UNIQUE(_xlfn._xlws.FILTER(plotSetup[plot_id], plotSetup[experiment_id]&amp;"_"&amp;plotSetup[crop_season_id]=A1970))))</f>
        <v>#VALUE!</v>
      </c>
    </row>
    <row r="1971" spans="2:2" x14ac:dyDescent="0.25">
      <c r="B1971" t="e" cm="1" vm="1">
        <f t="array" ref="B1971">TRANSPOSE(_xlfn._xlws.SORT(_xlfn.UNIQUE(_xlfn._xlws.FILTER(plotSetup[plot_id], plotSetup[experiment_id]&amp;"_"&amp;plotSetup[crop_season_id]=A1971))))</f>
        <v>#VALUE!</v>
      </c>
    </row>
    <row r="1972" spans="2:2" x14ac:dyDescent="0.25">
      <c r="B1972" t="e" cm="1" vm="1">
        <f t="array" ref="B1972">TRANSPOSE(_xlfn._xlws.SORT(_xlfn.UNIQUE(_xlfn._xlws.FILTER(plotSetup[plot_id], plotSetup[experiment_id]&amp;"_"&amp;plotSetup[crop_season_id]=A1972))))</f>
        <v>#VALUE!</v>
      </c>
    </row>
    <row r="1973" spans="2:2" x14ac:dyDescent="0.25">
      <c r="B1973" t="e" cm="1" vm="1">
        <f t="array" ref="B1973">TRANSPOSE(_xlfn._xlws.SORT(_xlfn.UNIQUE(_xlfn._xlws.FILTER(plotSetup[plot_id], plotSetup[experiment_id]&amp;"_"&amp;plotSetup[crop_season_id]=A1973))))</f>
        <v>#VALUE!</v>
      </c>
    </row>
    <row r="1974" spans="2:2" x14ac:dyDescent="0.25">
      <c r="B1974" t="e" cm="1" vm="1">
        <f t="array" ref="B1974">TRANSPOSE(_xlfn._xlws.SORT(_xlfn.UNIQUE(_xlfn._xlws.FILTER(plotSetup[plot_id], plotSetup[experiment_id]&amp;"_"&amp;plotSetup[crop_season_id]=A1974))))</f>
        <v>#VALUE!</v>
      </c>
    </row>
    <row r="1975" spans="2:2" x14ac:dyDescent="0.25">
      <c r="B1975" t="e" cm="1" vm="1">
        <f t="array" ref="B1975">TRANSPOSE(_xlfn._xlws.SORT(_xlfn.UNIQUE(_xlfn._xlws.FILTER(plotSetup[plot_id], plotSetup[experiment_id]&amp;"_"&amp;plotSetup[crop_season_id]=A1975))))</f>
        <v>#VALUE!</v>
      </c>
    </row>
    <row r="1976" spans="2:2" x14ac:dyDescent="0.25">
      <c r="B1976" t="e" cm="1" vm="1">
        <f t="array" ref="B1976">TRANSPOSE(_xlfn._xlws.SORT(_xlfn.UNIQUE(_xlfn._xlws.FILTER(plotSetup[plot_id], plotSetup[experiment_id]&amp;"_"&amp;plotSetup[crop_season_id]=A1976))))</f>
        <v>#VALUE!</v>
      </c>
    </row>
    <row r="1977" spans="2:2" x14ac:dyDescent="0.25">
      <c r="B1977" t="e" cm="1" vm="1">
        <f t="array" ref="B1977">TRANSPOSE(_xlfn._xlws.SORT(_xlfn.UNIQUE(_xlfn._xlws.FILTER(plotSetup[plot_id], plotSetup[experiment_id]&amp;"_"&amp;plotSetup[crop_season_id]=A1977))))</f>
        <v>#VALUE!</v>
      </c>
    </row>
    <row r="1978" spans="2:2" x14ac:dyDescent="0.25">
      <c r="B1978" t="e" cm="1" vm="1">
        <f t="array" ref="B1978">TRANSPOSE(_xlfn._xlws.SORT(_xlfn.UNIQUE(_xlfn._xlws.FILTER(plotSetup[plot_id], plotSetup[experiment_id]&amp;"_"&amp;plotSetup[crop_season_id]=A1978))))</f>
        <v>#VALUE!</v>
      </c>
    </row>
    <row r="1979" spans="2:2" x14ac:dyDescent="0.25">
      <c r="B1979" t="e" cm="1" vm="1">
        <f t="array" ref="B1979">TRANSPOSE(_xlfn._xlws.SORT(_xlfn.UNIQUE(_xlfn._xlws.FILTER(plotSetup[plot_id], plotSetup[experiment_id]&amp;"_"&amp;plotSetup[crop_season_id]=A1979))))</f>
        <v>#VALUE!</v>
      </c>
    </row>
    <row r="1980" spans="2:2" x14ac:dyDescent="0.25">
      <c r="B1980" t="e" cm="1" vm="1">
        <f t="array" ref="B1980">TRANSPOSE(_xlfn._xlws.SORT(_xlfn.UNIQUE(_xlfn._xlws.FILTER(plotSetup[plot_id], plotSetup[experiment_id]&amp;"_"&amp;plotSetup[crop_season_id]=A1980))))</f>
        <v>#VALUE!</v>
      </c>
    </row>
    <row r="1981" spans="2:2" x14ac:dyDescent="0.25">
      <c r="B1981" t="e" cm="1" vm="1">
        <f t="array" ref="B1981">TRANSPOSE(_xlfn._xlws.SORT(_xlfn.UNIQUE(_xlfn._xlws.FILTER(plotSetup[plot_id], plotSetup[experiment_id]&amp;"_"&amp;plotSetup[crop_season_id]=A1981))))</f>
        <v>#VALUE!</v>
      </c>
    </row>
    <row r="1982" spans="2:2" x14ac:dyDescent="0.25">
      <c r="B1982" t="e" cm="1" vm="1">
        <f t="array" ref="B1982">TRANSPOSE(_xlfn._xlws.SORT(_xlfn.UNIQUE(_xlfn._xlws.FILTER(plotSetup[plot_id], plotSetup[experiment_id]&amp;"_"&amp;plotSetup[crop_season_id]=A1982))))</f>
        <v>#VALUE!</v>
      </c>
    </row>
    <row r="1983" spans="2:2" x14ac:dyDescent="0.25">
      <c r="B1983" t="e" cm="1" vm="1">
        <f t="array" ref="B1983">TRANSPOSE(_xlfn._xlws.SORT(_xlfn.UNIQUE(_xlfn._xlws.FILTER(plotSetup[plot_id], plotSetup[experiment_id]&amp;"_"&amp;plotSetup[crop_season_id]=A1983))))</f>
        <v>#VALUE!</v>
      </c>
    </row>
    <row r="1984" spans="2:2" x14ac:dyDescent="0.25">
      <c r="B1984" t="e" cm="1" vm="1">
        <f t="array" ref="B1984">TRANSPOSE(_xlfn._xlws.SORT(_xlfn.UNIQUE(_xlfn._xlws.FILTER(plotSetup[plot_id], plotSetup[experiment_id]&amp;"_"&amp;plotSetup[crop_season_id]=A1984))))</f>
        <v>#VALUE!</v>
      </c>
    </row>
    <row r="1985" spans="2:2" x14ac:dyDescent="0.25">
      <c r="B1985" t="e" cm="1" vm="1">
        <f t="array" ref="B1985">TRANSPOSE(_xlfn._xlws.SORT(_xlfn.UNIQUE(_xlfn._xlws.FILTER(plotSetup[plot_id], plotSetup[experiment_id]&amp;"_"&amp;plotSetup[crop_season_id]=A1985))))</f>
        <v>#VALUE!</v>
      </c>
    </row>
    <row r="1986" spans="2:2" x14ac:dyDescent="0.25">
      <c r="B1986" t="e" cm="1" vm="1">
        <f t="array" ref="B1986">TRANSPOSE(_xlfn._xlws.SORT(_xlfn.UNIQUE(_xlfn._xlws.FILTER(plotSetup[plot_id], plotSetup[experiment_id]&amp;"_"&amp;plotSetup[crop_season_id]=A1986))))</f>
        <v>#VALUE!</v>
      </c>
    </row>
    <row r="1987" spans="2:2" x14ac:dyDescent="0.25">
      <c r="B1987" t="e" cm="1" vm="1">
        <f t="array" ref="B1987">TRANSPOSE(_xlfn._xlws.SORT(_xlfn.UNIQUE(_xlfn._xlws.FILTER(plotSetup[plot_id], plotSetup[experiment_id]&amp;"_"&amp;plotSetup[crop_season_id]=A1987))))</f>
        <v>#VALUE!</v>
      </c>
    </row>
    <row r="1988" spans="2:2" x14ac:dyDescent="0.25">
      <c r="B1988" t="e" cm="1" vm="1">
        <f t="array" ref="B1988">TRANSPOSE(_xlfn._xlws.SORT(_xlfn.UNIQUE(_xlfn._xlws.FILTER(plotSetup[plot_id], plotSetup[experiment_id]&amp;"_"&amp;plotSetup[crop_season_id]=A1988))))</f>
        <v>#VALUE!</v>
      </c>
    </row>
    <row r="1989" spans="2:2" x14ac:dyDescent="0.25">
      <c r="B1989" t="e" cm="1" vm="1">
        <f t="array" ref="B1989">TRANSPOSE(_xlfn._xlws.SORT(_xlfn.UNIQUE(_xlfn._xlws.FILTER(plotSetup[plot_id], plotSetup[experiment_id]&amp;"_"&amp;plotSetup[crop_season_id]=A1989))))</f>
        <v>#VALUE!</v>
      </c>
    </row>
    <row r="1990" spans="2:2" x14ac:dyDescent="0.25">
      <c r="B1990" t="e" cm="1" vm="1">
        <f t="array" ref="B1990">TRANSPOSE(_xlfn._xlws.SORT(_xlfn.UNIQUE(_xlfn._xlws.FILTER(plotSetup[plot_id], plotSetup[experiment_id]&amp;"_"&amp;plotSetup[crop_season_id]=A1990))))</f>
        <v>#VALUE!</v>
      </c>
    </row>
    <row r="1991" spans="2:2" x14ac:dyDescent="0.25">
      <c r="B1991" t="e" cm="1" vm="1">
        <f t="array" ref="B1991">TRANSPOSE(_xlfn._xlws.SORT(_xlfn.UNIQUE(_xlfn._xlws.FILTER(plotSetup[plot_id], plotSetup[experiment_id]&amp;"_"&amp;plotSetup[crop_season_id]=A1991))))</f>
        <v>#VALUE!</v>
      </c>
    </row>
    <row r="1992" spans="2:2" x14ac:dyDescent="0.25">
      <c r="B1992" t="e" cm="1" vm="1">
        <f t="array" ref="B1992">TRANSPOSE(_xlfn._xlws.SORT(_xlfn.UNIQUE(_xlfn._xlws.FILTER(plotSetup[plot_id], plotSetup[experiment_id]&amp;"_"&amp;plotSetup[crop_season_id]=A1992))))</f>
        <v>#VALUE!</v>
      </c>
    </row>
    <row r="1993" spans="2:2" x14ac:dyDescent="0.25">
      <c r="B1993" t="e" cm="1" vm="1">
        <f t="array" ref="B1993">TRANSPOSE(_xlfn._xlws.SORT(_xlfn.UNIQUE(_xlfn._xlws.FILTER(plotSetup[plot_id], plotSetup[experiment_id]&amp;"_"&amp;plotSetup[crop_season_id]=A1993))))</f>
        <v>#VALUE!</v>
      </c>
    </row>
    <row r="1994" spans="2:2" x14ac:dyDescent="0.25">
      <c r="B1994" t="e" cm="1" vm="1">
        <f t="array" ref="B1994">TRANSPOSE(_xlfn._xlws.SORT(_xlfn.UNIQUE(_xlfn._xlws.FILTER(plotSetup[plot_id], plotSetup[experiment_id]&amp;"_"&amp;plotSetup[crop_season_id]=A1994))))</f>
        <v>#VALUE!</v>
      </c>
    </row>
    <row r="1995" spans="2:2" x14ac:dyDescent="0.25">
      <c r="B1995" t="e" cm="1" vm="1">
        <f t="array" ref="B1995">TRANSPOSE(_xlfn._xlws.SORT(_xlfn.UNIQUE(_xlfn._xlws.FILTER(plotSetup[plot_id], plotSetup[experiment_id]&amp;"_"&amp;plotSetup[crop_season_id]=A1995))))</f>
        <v>#VALUE!</v>
      </c>
    </row>
    <row r="1996" spans="2:2" x14ac:dyDescent="0.25">
      <c r="B1996" t="e" cm="1" vm="1">
        <f t="array" ref="B1996">TRANSPOSE(_xlfn._xlws.SORT(_xlfn.UNIQUE(_xlfn._xlws.FILTER(plotSetup[plot_id], plotSetup[experiment_id]&amp;"_"&amp;plotSetup[crop_season_id]=A1996))))</f>
        <v>#VALUE!</v>
      </c>
    </row>
    <row r="1997" spans="2:2" x14ac:dyDescent="0.25">
      <c r="B1997" t="e" cm="1" vm="1">
        <f t="array" ref="B1997">TRANSPOSE(_xlfn._xlws.SORT(_xlfn.UNIQUE(_xlfn._xlws.FILTER(plotSetup[plot_id], plotSetup[experiment_id]&amp;"_"&amp;plotSetup[crop_season_id]=A1997))))</f>
        <v>#VALUE!</v>
      </c>
    </row>
    <row r="1998" spans="2:2" x14ac:dyDescent="0.25">
      <c r="B1998" t="e" cm="1" vm="1">
        <f t="array" ref="B1998">TRANSPOSE(_xlfn._xlws.SORT(_xlfn.UNIQUE(_xlfn._xlws.FILTER(plotSetup[plot_id], plotSetup[experiment_id]&amp;"_"&amp;plotSetup[crop_season_id]=A1998))))</f>
        <v>#VALUE!</v>
      </c>
    </row>
    <row r="1999" spans="2:2" x14ac:dyDescent="0.25">
      <c r="B1999" t="e" cm="1" vm="1">
        <f t="array" ref="B1999">TRANSPOSE(_xlfn._xlws.SORT(_xlfn.UNIQUE(_xlfn._xlws.FILTER(plotSetup[plot_id], plotSetup[experiment_id]&amp;"_"&amp;plotSetup[crop_season_id]=A1999))))</f>
        <v>#VALUE!</v>
      </c>
    </row>
    <row r="2000" spans="2:2" x14ac:dyDescent="0.25">
      <c r="B2000" t="e" cm="1" vm="1">
        <f t="array" ref="B2000">TRANSPOSE(_xlfn._xlws.SORT(_xlfn.UNIQUE(_xlfn._xlws.FILTER(plotSetup[plot_id], plotSetup[experiment_id]&amp;"_"&amp;plotSetup[crop_season_id]=A2000))))</f>
        <v>#VALUE!</v>
      </c>
    </row>
    <row r="2001" spans="2:2" x14ac:dyDescent="0.25">
      <c r="B2001" t="e" cm="1" vm="1">
        <f t="array" ref="B2001">TRANSPOSE(_xlfn._xlws.SORT(_xlfn.UNIQUE(_xlfn._xlws.FILTER(plotSetup[plot_id], plotSetup[experiment_id]&amp;"_"&amp;plotSetup[crop_season_id]=A2001))))</f>
        <v>#VALUE!</v>
      </c>
    </row>
    <row r="2002" spans="2:2" x14ac:dyDescent="0.25">
      <c r="B2002" t="e" cm="1" vm="1">
        <f t="array" ref="B2002">TRANSPOSE(_xlfn._xlws.SORT(_xlfn.UNIQUE(_xlfn._xlws.FILTER(plotSetup[plot_id], plotSetup[experiment_id]&amp;"_"&amp;plotSetup[crop_season_id]=A2002))))</f>
        <v>#VALUE!</v>
      </c>
    </row>
    <row r="2003" spans="2:2" x14ac:dyDescent="0.25">
      <c r="B2003" t="e" cm="1" vm="1">
        <f t="array" ref="B2003">TRANSPOSE(_xlfn._xlws.SORT(_xlfn.UNIQUE(_xlfn._xlws.FILTER(plotSetup[plot_id], plotSetup[experiment_id]&amp;"_"&amp;plotSetup[crop_season_id]=A2003))))</f>
        <v>#VALUE!</v>
      </c>
    </row>
    <row r="2004" spans="2:2" x14ac:dyDescent="0.25">
      <c r="B2004" t="e" cm="1" vm="1">
        <f t="array" ref="B2004">TRANSPOSE(_xlfn._xlws.SORT(_xlfn.UNIQUE(_xlfn._xlws.FILTER(plotSetup[plot_id], plotSetup[experiment_id]&amp;"_"&amp;plotSetup[crop_season_id]=A2004))))</f>
        <v>#VALUE!</v>
      </c>
    </row>
    <row r="2005" spans="2:2" x14ac:dyDescent="0.25">
      <c r="B2005" t="e" cm="1" vm="1">
        <f t="array" ref="B2005">TRANSPOSE(_xlfn._xlws.SORT(_xlfn.UNIQUE(_xlfn._xlws.FILTER(plotSetup[plot_id], plotSetup[experiment_id]&amp;"_"&amp;plotSetup[crop_season_id]=A2005))))</f>
        <v>#VALUE!</v>
      </c>
    </row>
    <row r="2006" spans="2:2" x14ac:dyDescent="0.25">
      <c r="B2006" t="e" cm="1" vm="1">
        <f t="array" ref="B2006">TRANSPOSE(_xlfn._xlws.SORT(_xlfn.UNIQUE(_xlfn._xlws.FILTER(plotSetup[plot_id], plotSetup[experiment_id]&amp;"_"&amp;plotSetup[crop_season_id]=A2006))))</f>
        <v>#VALUE!</v>
      </c>
    </row>
    <row r="2007" spans="2:2" x14ac:dyDescent="0.25">
      <c r="B2007" t="e" cm="1" vm="1">
        <f t="array" ref="B2007">TRANSPOSE(_xlfn._xlws.SORT(_xlfn.UNIQUE(_xlfn._xlws.FILTER(plotSetup[plot_id], plotSetup[experiment_id]&amp;"_"&amp;plotSetup[crop_season_id]=A2007))))</f>
        <v>#VALUE!</v>
      </c>
    </row>
    <row r="2008" spans="2:2" x14ac:dyDescent="0.25">
      <c r="B2008" t="e" cm="1" vm="1">
        <f t="array" ref="B2008">TRANSPOSE(_xlfn._xlws.SORT(_xlfn.UNIQUE(_xlfn._xlws.FILTER(plotSetup[plot_id], plotSetup[experiment_id]&amp;"_"&amp;plotSetup[crop_season_id]=A2008))))</f>
        <v>#VALUE!</v>
      </c>
    </row>
    <row r="2009" spans="2:2" x14ac:dyDescent="0.25">
      <c r="B2009" t="e" cm="1" vm="1">
        <f t="array" ref="B2009">TRANSPOSE(_xlfn._xlws.SORT(_xlfn.UNIQUE(_xlfn._xlws.FILTER(plotSetup[plot_id], plotSetup[experiment_id]&amp;"_"&amp;plotSetup[crop_season_id]=A2009))))</f>
        <v>#VALUE!</v>
      </c>
    </row>
    <row r="2010" spans="2:2" x14ac:dyDescent="0.25">
      <c r="B2010" t="e" cm="1" vm="1">
        <f t="array" ref="B2010">TRANSPOSE(_xlfn._xlws.SORT(_xlfn.UNIQUE(_xlfn._xlws.FILTER(plotSetup[plot_id], plotSetup[experiment_id]&amp;"_"&amp;plotSetup[crop_season_id]=A2010))))</f>
        <v>#VALUE!</v>
      </c>
    </row>
    <row r="2011" spans="2:2" x14ac:dyDescent="0.25">
      <c r="B2011" t="e" cm="1" vm="1">
        <f t="array" ref="B2011">TRANSPOSE(_xlfn._xlws.SORT(_xlfn.UNIQUE(_xlfn._xlws.FILTER(plotSetup[plot_id], plotSetup[experiment_id]&amp;"_"&amp;plotSetup[crop_season_id]=A2011))))</f>
        <v>#VALUE!</v>
      </c>
    </row>
    <row r="2012" spans="2:2" x14ac:dyDescent="0.25">
      <c r="B2012" t="e" cm="1" vm="1">
        <f t="array" ref="B2012">TRANSPOSE(_xlfn._xlws.SORT(_xlfn.UNIQUE(_xlfn._xlws.FILTER(plotSetup[plot_id], plotSetup[experiment_id]&amp;"_"&amp;plotSetup[crop_season_id]=A2012))))</f>
        <v>#VALUE!</v>
      </c>
    </row>
    <row r="2013" spans="2:2" x14ac:dyDescent="0.25">
      <c r="B2013" t="e" cm="1" vm="1">
        <f t="array" ref="B2013">TRANSPOSE(_xlfn._xlws.SORT(_xlfn.UNIQUE(_xlfn._xlws.FILTER(plotSetup[plot_id], plotSetup[experiment_id]&amp;"_"&amp;plotSetup[crop_season_id]=A2013))))</f>
        <v>#VALUE!</v>
      </c>
    </row>
    <row r="2014" spans="2:2" x14ac:dyDescent="0.25">
      <c r="B2014" t="e" cm="1" vm="1">
        <f t="array" ref="B2014">TRANSPOSE(_xlfn._xlws.SORT(_xlfn.UNIQUE(_xlfn._xlws.FILTER(plotSetup[plot_id], plotSetup[experiment_id]&amp;"_"&amp;plotSetup[crop_season_id]=A2014))))</f>
        <v>#VALUE!</v>
      </c>
    </row>
    <row r="2015" spans="2:2" x14ac:dyDescent="0.25">
      <c r="B2015" t="e" cm="1" vm="1">
        <f t="array" ref="B2015">TRANSPOSE(_xlfn._xlws.SORT(_xlfn.UNIQUE(_xlfn._xlws.FILTER(plotSetup[plot_id], plotSetup[experiment_id]&amp;"_"&amp;plotSetup[crop_season_id]=A2015))))</f>
        <v>#VALUE!</v>
      </c>
    </row>
    <row r="2016" spans="2:2" x14ac:dyDescent="0.25">
      <c r="B2016" t="e" cm="1" vm="1">
        <f t="array" ref="B2016">TRANSPOSE(_xlfn._xlws.SORT(_xlfn.UNIQUE(_xlfn._xlws.FILTER(plotSetup[plot_id], plotSetup[experiment_id]&amp;"_"&amp;plotSetup[crop_season_id]=A2016))))</f>
        <v>#VALUE!</v>
      </c>
    </row>
    <row r="2017" spans="2:2" x14ac:dyDescent="0.25">
      <c r="B2017" t="e" cm="1" vm="1">
        <f t="array" ref="B2017">TRANSPOSE(_xlfn._xlws.SORT(_xlfn.UNIQUE(_xlfn._xlws.FILTER(plotSetup[plot_id], plotSetup[experiment_id]&amp;"_"&amp;plotSetup[crop_season_id]=A2017))))</f>
        <v>#VALUE!</v>
      </c>
    </row>
    <row r="2018" spans="2:2" x14ac:dyDescent="0.25">
      <c r="B2018" t="e" cm="1" vm="1">
        <f t="array" ref="B2018">TRANSPOSE(_xlfn._xlws.SORT(_xlfn.UNIQUE(_xlfn._xlws.FILTER(plotSetup[plot_id], plotSetup[experiment_id]&amp;"_"&amp;plotSetup[crop_season_id]=A2018))))</f>
        <v>#VALUE!</v>
      </c>
    </row>
    <row r="2019" spans="2:2" x14ac:dyDescent="0.25">
      <c r="B2019" t="e" cm="1" vm="1">
        <f t="array" ref="B2019">TRANSPOSE(_xlfn._xlws.SORT(_xlfn.UNIQUE(_xlfn._xlws.FILTER(plotSetup[plot_id], plotSetup[experiment_id]&amp;"_"&amp;plotSetup[crop_season_id]=A2019))))</f>
        <v>#VALUE!</v>
      </c>
    </row>
    <row r="2020" spans="2:2" x14ac:dyDescent="0.25">
      <c r="B2020" t="e" cm="1" vm="1">
        <f t="array" ref="B2020">TRANSPOSE(_xlfn._xlws.SORT(_xlfn.UNIQUE(_xlfn._xlws.FILTER(plotSetup[plot_id], plotSetup[experiment_id]&amp;"_"&amp;plotSetup[crop_season_id]=A2020))))</f>
        <v>#VALUE!</v>
      </c>
    </row>
    <row r="2021" spans="2:2" x14ac:dyDescent="0.25">
      <c r="B2021" t="e" cm="1" vm="1">
        <f t="array" ref="B2021">TRANSPOSE(_xlfn._xlws.SORT(_xlfn.UNIQUE(_xlfn._xlws.FILTER(plotSetup[plot_id], plotSetup[experiment_id]&amp;"_"&amp;plotSetup[crop_season_id]=A2021))))</f>
        <v>#VALUE!</v>
      </c>
    </row>
    <row r="2022" spans="2:2" x14ac:dyDescent="0.25">
      <c r="B2022" t="e" cm="1" vm="1">
        <f t="array" ref="B2022">TRANSPOSE(_xlfn._xlws.SORT(_xlfn.UNIQUE(_xlfn._xlws.FILTER(plotSetup[plot_id], plotSetup[experiment_id]&amp;"_"&amp;plotSetup[crop_season_id]=A2022))))</f>
        <v>#VALUE!</v>
      </c>
    </row>
    <row r="2023" spans="2:2" x14ac:dyDescent="0.25">
      <c r="B2023" t="e" cm="1" vm="1">
        <f t="array" ref="B2023">TRANSPOSE(_xlfn._xlws.SORT(_xlfn.UNIQUE(_xlfn._xlws.FILTER(plotSetup[plot_id], plotSetup[experiment_id]&amp;"_"&amp;plotSetup[crop_season_id]=A2023))))</f>
        <v>#VALUE!</v>
      </c>
    </row>
    <row r="2024" spans="2:2" x14ac:dyDescent="0.25">
      <c r="B2024" t="e" cm="1" vm="1">
        <f t="array" ref="B2024">TRANSPOSE(_xlfn._xlws.SORT(_xlfn.UNIQUE(_xlfn._xlws.FILTER(plotSetup[plot_id], plotSetup[experiment_id]&amp;"_"&amp;plotSetup[crop_season_id]=A2024))))</f>
        <v>#VALUE!</v>
      </c>
    </row>
    <row r="2025" spans="2:2" x14ac:dyDescent="0.25">
      <c r="B2025" t="e" cm="1" vm="1">
        <f t="array" ref="B2025">TRANSPOSE(_xlfn._xlws.SORT(_xlfn.UNIQUE(_xlfn._xlws.FILTER(plotSetup[plot_id], plotSetup[experiment_id]&amp;"_"&amp;plotSetup[crop_season_id]=A2025))))</f>
        <v>#VALUE!</v>
      </c>
    </row>
    <row r="2026" spans="2:2" x14ac:dyDescent="0.25">
      <c r="B2026" t="e" cm="1" vm="1">
        <f t="array" ref="B2026">TRANSPOSE(_xlfn._xlws.SORT(_xlfn.UNIQUE(_xlfn._xlws.FILTER(plotSetup[plot_id], plotSetup[experiment_id]&amp;"_"&amp;plotSetup[crop_season_id]=A2026))))</f>
        <v>#VALUE!</v>
      </c>
    </row>
    <row r="2027" spans="2:2" x14ac:dyDescent="0.25">
      <c r="B2027" t="e" cm="1" vm="1">
        <f t="array" ref="B2027">TRANSPOSE(_xlfn._xlws.SORT(_xlfn.UNIQUE(_xlfn._xlws.FILTER(plotSetup[plot_id], plotSetup[experiment_id]&amp;"_"&amp;plotSetup[crop_season_id]=A2027))))</f>
        <v>#VALUE!</v>
      </c>
    </row>
    <row r="2028" spans="2:2" x14ac:dyDescent="0.25">
      <c r="B2028" t="e" cm="1" vm="1">
        <f t="array" ref="B2028">TRANSPOSE(_xlfn._xlws.SORT(_xlfn.UNIQUE(_xlfn._xlws.FILTER(plotSetup[plot_id], plotSetup[experiment_id]&amp;"_"&amp;plotSetup[crop_season_id]=A2028))))</f>
        <v>#VALUE!</v>
      </c>
    </row>
    <row r="2029" spans="2:2" x14ac:dyDescent="0.25">
      <c r="B2029" t="e" cm="1" vm="1">
        <f t="array" ref="B2029">TRANSPOSE(_xlfn._xlws.SORT(_xlfn.UNIQUE(_xlfn._xlws.FILTER(plotSetup[plot_id], plotSetup[experiment_id]&amp;"_"&amp;plotSetup[crop_season_id]=A2029))))</f>
        <v>#VALUE!</v>
      </c>
    </row>
    <row r="2030" spans="2:2" x14ac:dyDescent="0.25">
      <c r="B2030" t="e" cm="1" vm="1">
        <f t="array" ref="B2030">TRANSPOSE(_xlfn._xlws.SORT(_xlfn.UNIQUE(_xlfn._xlws.FILTER(plotSetup[plot_id], plotSetup[experiment_id]&amp;"_"&amp;plotSetup[crop_season_id]=A2030))))</f>
        <v>#VALUE!</v>
      </c>
    </row>
    <row r="2031" spans="2:2" x14ac:dyDescent="0.25">
      <c r="B2031" t="e" cm="1" vm="1">
        <f t="array" ref="B2031">TRANSPOSE(_xlfn._xlws.SORT(_xlfn.UNIQUE(_xlfn._xlws.FILTER(plotSetup[plot_id], plotSetup[experiment_id]&amp;"_"&amp;plotSetup[crop_season_id]=A2031))))</f>
        <v>#VALUE!</v>
      </c>
    </row>
    <row r="2032" spans="2:2" x14ac:dyDescent="0.25">
      <c r="B2032" t="e" cm="1" vm="1">
        <f t="array" ref="B2032">TRANSPOSE(_xlfn._xlws.SORT(_xlfn.UNIQUE(_xlfn._xlws.FILTER(plotSetup[plot_id], plotSetup[experiment_id]&amp;"_"&amp;plotSetup[crop_season_id]=A2032))))</f>
        <v>#VALUE!</v>
      </c>
    </row>
    <row r="2033" spans="2:2" x14ac:dyDescent="0.25">
      <c r="B2033" t="e" cm="1" vm="1">
        <f t="array" ref="B2033">TRANSPOSE(_xlfn._xlws.SORT(_xlfn.UNIQUE(_xlfn._xlws.FILTER(plotSetup[plot_id], plotSetup[experiment_id]&amp;"_"&amp;plotSetup[crop_season_id]=A2033))))</f>
        <v>#VALUE!</v>
      </c>
    </row>
    <row r="2034" spans="2:2" x14ac:dyDescent="0.25">
      <c r="B2034" t="e" cm="1" vm="1">
        <f t="array" ref="B2034">TRANSPOSE(_xlfn._xlws.SORT(_xlfn.UNIQUE(_xlfn._xlws.FILTER(plotSetup[plot_id], plotSetup[experiment_id]&amp;"_"&amp;plotSetup[crop_season_id]=A2034))))</f>
        <v>#VALUE!</v>
      </c>
    </row>
    <row r="2035" spans="2:2" x14ac:dyDescent="0.25">
      <c r="B2035" t="e" cm="1" vm="1">
        <f t="array" ref="B2035">TRANSPOSE(_xlfn._xlws.SORT(_xlfn.UNIQUE(_xlfn._xlws.FILTER(plotSetup[plot_id], plotSetup[experiment_id]&amp;"_"&amp;plotSetup[crop_season_id]=A2035))))</f>
        <v>#VALUE!</v>
      </c>
    </row>
    <row r="2036" spans="2:2" x14ac:dyDescent="0.25">
      <c r="B2036" t="e" cm="1" vm="1">
        <f t="array" ref="B2036">TRANSPOSE(_xlfn._xlws.SORT(_xlfn.UNIQUE(_xlfn._xlws.FILTER(plotSetup[plot_id], plotSetup[experiment_id]&amp;"_"&amp;plotSetup[crop_season_id]=A2036))))</f>
        <v>#VALUE!</v>
      </c>
    </row>
    <row r="2037" spans="2:2" x14ac:dyDescent="0.25">
      <c r="B2037" t="e" cm="1" vm="1">
        <f t="array" ref="B2037">TRANSPOSE(_xlfn._xlws.SORT(_xlfn.UNIQUE(_xlfn._xlws.FILTER(plotSetup[plot_id], plotSetup[experiment_id]&amp;"_"&amp;plotSetup[crop_season_id]=A2037))))</f>
        <v>#VALUE!</v>
      </c>
    </row>
    <row r="2038" spans="2:2" x14ac:dyDescent="0.25">
      <c r="B2038" t="e" cm="1" vm="1">
        <f t="array" ref="B2038">TRANSPOSE(_xlfn._xlws.SORT(_xlfn.UNIQUE(_xlfn._xlws.FILTER(plotSetup[plot_id], plotSetup[experiment_id]&amp;"_"&amp;plotSetup[crop_season_id]=A2038))))</f>
        <v>#VALUE!</v>
      </c>
    </row>
    <row r="2039" spans="2:2" x14ac:dyDescent="0.25">
      <c r="B2039" t="e" cm="1" vm="1">
        <f t="array" ref="B2039">TRANSPOSE(_xlfn._xlws.SORT(_xlfn.UNIQUE(_xlfn._xlws.FILTER(plotSetup[plot_id], plotSetup[experiment_id]&amp;"_"&amp;plotSetup[crop_season_id]=A2039))))</f>
        <v>#VALUE!</v>
      </c>
    </row>
    <row r="2040" spans="2:2" x14ac:dyDescent="0.25">
      <c r="B2040" t="e" cm="1" vm="1">
        <f t="array" ref="B2040">TRANSPOSE(_xlfn._xlws.SORT(_xlfn.UNIQUE(_xlfn._xlws.FILTER(plotSetup[plot_id], plotSetup[experiment_id]&amp;"_"&amp;plotSetup[crop_season_id]=A2040))))</f>
        <v>#VALUE!</v>
      </c>
    </row>
    <row r="2041" spans="2:2" x14ac:dyDescent="0.25">
      <c r="B2041" t="e" cm="1" vm="1">
        <f t="array" ref="B2041">TRANSPOSE(_xlfn._xlws.SORT(_xlfn.UNIQUE(_xlfn._xlws.FILTER(plotSetup[plot_id], plotSetup[experiment_id]&amp;"_"&amp;plotSetup[crop_season_id]=A2041))))</f>
        <v>#VALUE!</v>
      </c>
    </row>
    <row r="2042" spans="2:2" x14ac:dyDescent="0.25">
      <c r="B2042" t="e" cm="1" vm="1">
        <f t="array" ref="B2042">TRANSPOSE(_xlfn._xlws.SORT(_xlfn.UNIQUE(_xlfn._xlws.FILTER(plotSetup[plot_id], plotSetup[experiment_id]&amp;"_"&amp;plotSetup[crop_season_id]=A2042))))</f>
        <v>#VALUE!</v>
      </c>
    </row>
    <row r="2043" spans="2:2" x14ac:dyDescent="0.25">
      <c r="B2043" t="e" cm="1" vm="1">
        <f t="array" ref="B2043">TRANSPOSE(_xlfn._xlws.SORT(_xlfn.UNIQUE(_xlfn._xlws.FILTER(plotSetup[plot_id], plotSetup[experiment_id]&amp;"_"&amp;plotSetup[crop_season_id]=A2043))))</f>
        <v>#VALUE!</v>
      </c>
    </row>
    <row r="2044" spans="2:2" x14ac:dyDescent="0.25">
      <c r="B2044" t="e" cm="1" vm="1">
        <f t="array" ref="B2044">TRANSPOSE(_xlfn._xlws.SORT(_xlfn.UNIQUE(_xlfn._xlws.FILTER(plotSetup[plot_id], plotSetup[experiment_id]&amp;"_"&amp;plotSetup[crop_season_id]=A2044))))</f>
        <v>#VALUE!</v>
      </c>
    </row>
    <row r="2045" spans="2:2" x14ac:dyDescent="0.25">
      <c r="B2045" t="e" cm="1" vm="1">
        <f t="array" ref="B2045">TRANSPOSE(_xlfn._xlws.SORT(_xlfn.UNIQUE(_xlfn._xlws.FILTER(plotSetup[plot_id], plotSetup[experiment_id]&amp;"_"&amp;plotSetup[crop_season_id]=A2045))))</f>
        <v>#VALUE!</v>
      </c>
    </row>
    <row r="2046" spans="2:2" x14ac:dyDescent="0.25">
      <c r="B2046" t="e" cm="1" vm="1">
        <f t="array" ref="B2046">TRANSPOSE(_xlfn._xlws.SORT(_xlfn.UNIQUE(_xlfn._xlws.FILTER(plotSetup[plot_id], plotSetup[experiment_id]&amp;"_"&amp;plotSetup[crop_season_id]=A2046))))</f>
        <v>#VALUE!</v>
      </c>
    </row>
    <row r="2047" spans="2:2" x14ac:dyDescent="0.25">
      <c r="B2047" t="e" cm="1" vm="1">
        <f t="array" ref="B2047">TRANSPOSE(_xlfn._xlws.SORT(_xlfn.UNIQUE(_xlfn._xlws.FILTER(plotSetup[plot_id], plotSetup[experiment_id]&amp;"_"&amp;plotSetup[crop_season_id]=A2047))))</f>
        <v>#VALUE!</v>
      </c>
    </row>
    <row r="2048" spans="2:2" x14ac:dyDescent="0.25">
      <c r="B2048" t="e" cm="1" vm="1">
        <f t="array" ref="B2048">TRANSPOSE(_xlfn._xlws.SORT(_xlfn.UNIQUE(_xlfn._xlws.FILTER(plotSetup[plot_id], plotSetup[experiment_id]&amp;"_"&amp;plotSetup[crop_season_id]=A2048))))</f>
        <v>#VALUE!</v>
      </c>
    </row>
    <row r="2049" spans="2:2" x14ac:dyDescent="0.25">
      <c r="B2049" t="e" cm="1" vm="1">
        <f t="array" ref="B2049">TRANSPOSE(_xlfn._xlws.SORT(_xlfn.UNIQUE(_xlfn._xlws.FILTER(plotSetup[plot_id], plotSetup[experiment_id]&amp;"_"&amp;plotSetup[crop_season_id]=A2049))))</f>
        <v>#VALUE!</v>
      </c>
    </row>
    <row r="2050" spans="2:2" x14ac:dyDescent="0.25">
      <c r="B2050" t="e" cm="1" vm="1">
        <f t="array" ref="B2050">TRANSPOSE(_xlfn._xlws.SORT(_xlfn.UNIQUE(_xlfn._xlws.FILTER(plotSetup[plot_id], plotSetup[experiment_id]&amp;"_"&amp;plotSetup[crop_season_id]=A2050))))</f>
        <v>#VALUE!</v>
      </c>
    </row>
    <row r="2051" spans="2:2" x14ac:dyDescent="0.25">
      <c r="B2051" t="e" cm="1" vm="1">
        <f t="array" ref="B2051">TRANSPOSE(_xlfn._xlws.SORT(_xlfn.UNIQUE(_xlfn._xlws.FILTER(plotSetup[plot_id], plotSetup[experiment_id]&amp;"_"&amp;plotSetup[crop_season_id]=A2051))))</f>
        <v>#VALUE!</v>
      </c>
    </row>
    <row r="2052" spans="2:2" x14ac:dyDescent="0.25">
      <c r="B2052" t="e" cm="1" vm="1">
        <f t="array" ref="B2052">TRANSPOSE(_xlfn._xlws.SORT(_xlfn.UNIQUE(_xlfn._xlws.FILTER(plotSetup[plot_id], plotSetup[experiment_id]&amp;"_"&amp;plotSetup[crop_season_id]=A2052))))</f>
        <v>#VALUE!</v>
      </c>
    </row>
    <row r="2053" spans="2:2" x14ac:dyDescent="0.25">
      <c r="B2053" t="e" cm="1" vm="1">
        <f t="array" ref="B2053">TRANSPOSE(_xlfn._xlws.SORT(_xlfn.UNIQUE(_xlfn._xlws.FILTER(plotSetup[plot_id], plotSetup[experiment_id]&amp;"_"&amp;plotSetup[crop_season_id]=A2053))))</f>
        <v>#VALUE!</v>
      </c>
    </row>
    <row r="2054" spans="2:2" x14ac:dyDescent="0.25">
      <c r="B2054" t="e" cm="1" vm="1">
        <f t="array" ref="B2054">TRANSPOSE(_xlfn._xlws.SORT(_xlfn.UNIQUE(_xlfn._xlws.FILTER(plotSetup[plot_id], plotSetup[experiment_id]&amp;"_"&amp;plotSetup[crop_season_id]=A2054))))</f>
        <v>#VALUE!</v>
      </c>
    </row>
    <row r="2055" spans="2:2" x14ac:dyDescent="0.25">
      <c r="B2055" t="e" cm="1" vm="1">
        <f t="array" ref="B2055">TRANSPOSE(_xlfn._xlws.SORT(_xlfn.UNIQUE(_xlfn._xlws.FILTER(plotSetup[plot_id], plotSetup[experiment_id]&amp;"_"&amp;plotSetup[crop_season_id]=A2055))))</f>
        <v>#VALUE!</v>
      </c>
    </row>
    <row r="2056" spans="2:2" x14ac:dyDescent="0.25">
      <c r="B2056" t="e" cm="1" vm="1">
        <f t="array" ref="B2056">TRANSPOSE(_xlfn._xlws.SORT(_xlfn.UNIQUE(_xlfn._xlws.FILTER(plotSetup[plot_id], plotSetup[experiment_id]&amp;"_"&amp;plotSetup[crop_season_id]=A2056))))</f>
        <v>#VALUE!</v>
      </c>
    </row>
    <row r="2057" spans="2:2" x14ac:dyDescent="0.25">
      <c r="B2057" t="e" cm="1" vm="1">
        <f t="array" ref="B2057">TRANSPOSE(_xlfn._xlws.SORT(_xlfn.UNIQUE(_xlfn._xlws.FILTER(plotSetup[plot_id], plotSetup[experiment_id]&amp;"_"&amp;plotSetup[crop_season_id]=A2057))))</f>
        <v>#VALUE!</v>
      </c>
    </row>
    <row r="2058" spans="2:2" x14ac:dyDescent="0.25">
      <c r="B2058" t="e" cm="1" vm="1">
        <f t="array" ref="B2058">TRANSPOSE(_xlfn._xlws.SORT(_xlfn.UNIQUE(_xlfn._xlws.FILTER(plotSetup[plot_id], plotSetup[experiment_id]&amp;"_"&amp;plotSetup[crop_season_id]=A2058))))</f>
        <v>#VALUE!</v>
      </c>
    </row>
    <row r="2059" spans="2:2" x14ac:dyDescent="0.25">
      <c r="B2059" t="e" cm="1" vm="1">
        <f t="array" ref="B2059">TRANSPOSE(_xlfn._xlws.SORT(_xlfn.UNIQUE(_xlfn._xlws.FILTER(plotSetup[plot_id], plotSetup[experiment_id]&amp;"_"&amp;plotSetup[crop_season_id]=A2059))))</f>
        <v>#VALUE!</v>
      </c>
    </row>
    <row r="2060" spans="2:2" x14ac:dyDescent="0.25">
      <c r="B2060" t="e" cm="1" vm="1">
        <f t="array" ref="B2060">TRANSPOSE(_xlfn._xlws.SORT(_xlfn.UNIQUE(_xlfn._xlws.FILTER(plotSetup[plot_id], plotSetup[experiment_id]&amp;"_"&amp;plotSetup[crop_season_id]=A2060))))</f>
        <v>#VALUE!</v>
      </c>
    </row>
    <row r="2061" spans="2:2" x14ac:dyDescent="0.25">
      <c r="B2061" t="e" cm="1" vm="1">
        <f t="array" ref="B2061">TRANSPOSE(_xlfn._xlws.SORT(_xlfn.UNIQUE(_xlfn._xlws.FILTER(plotSetup[plot_id], plotSetup[experiment_id]&amp;"_"&amp;plotSetup[crop_season_id]=A2061))))</f>
        <v>#VALUE!</v>
      </c>
    </row>
    <row r="2062" spans="2:2" x14ac:dyDescent="0.25">
      <c r="B2062" t="e" cm="1" vm="1">
        <f t="array" ref="B2062">TRANSPOSE(_xlfn._xlws.SORT(_xlfn.UNIQUE(_xlfn._xlws.FILTER(plotSetup[plot_id], plotSetup[experiment_id]&amp;"_"&amp;plotSetup[crop_season_id]=A2062))))</f>
        <v>#VALUE!</v>
      </c>
    </row>
    <row r="2063" spans="2:2" x14ac:dyDescent="0.25">
      <c r="B2063" t="e" cm="1" vm="1">
        <f t="array" ref="B2063">TRANSPOSE(_xlfn._xlws.SORT(_xlfn.UNIQUE(_xlfn._xlws.FILTER(plotSetup[plot_id], plotSetup[experiment_id]&amp;"_"&amp;plotSetup[crop_season_id]=A2063))))</f>
        <v>#VALUE!</v>
      </c>
    </row>
    <row r="2064" spans="2:2" x14ac:dyDescent="0.25">
      <c r="B2064" t="e" cm="1" vm="1">
        <f t="array" ref="B2064">TRANSPOSE(_xlfn._xlws.SORT(_xlfn.UNIQUE(_xlfn._xlws.FILTER(plotSetup[plot_id], plotSetup[experiment_id]&amp;"_"&amp;plotSetup[crop_season_id]=A2064))))</f>
        <v>#VALUE!</v>
      </c>
    </row>
    <row r="2065" spans="2:2" x14ac:dyDescent="0.25">
      <c r="B2065" t="e" cm="1" vm="1">
        <f t="array" ref="B2065">TRANSPOSE(_xlfn._xlws.SORT(_xlfn.UNIQUE(_xlfn._xlws.FILTER(plotSetup[plot_id], plotSetup[experiment_id]&amp;"_"&amp;plotSetup[crop_season_id]=A2065))))</f>
        <v>#VALUE!</v>
      </c>
    </row>
    <row r="2066" spans="2:2" x14ac:dyDescent="0.25">
      <c r="B2066" t="e" cm="1" vm="1">
        <f t="array" ref="B2066">TRANSPOSE(_xlfn._xlws.SORT(_xlfn.UNIQUE(_xlfn._xlws.FILTER(plotSetup[plot_id], plotSetup[experiment_id]&amp;"_"&amp;plotSetup[crop_season_id]=A2066))))</f>
        <v>#VALUE!</v>
      </c>
    </row>
    <row r="2067" spans="2:2" x14ac:dyDescent="0.25">
      <c r="B2067" t="e" cm="1" vm="1">
        <f t="array" ref="B2067">TRANSPOSE(_xlfn._xlws.SORT(_xlfn.UNIQUE(_xlfn._xlws.FILTER(plotSetup[plot_id], plotSetup[experiment_id]&amp;"_"&amp;plotSetup[crop_season_id]=A2067))))</f>
        <v>#VALUE!</v>
      </c>
    </row>
    <row r="2068" spans="2:2" x14ac:dyDescent="0.25">
      <c r="B2068" t="e" cm="1" vm="1">
        <f t="array" ref="B2068">TRANSPOSE(_xlfn._xlws.SORT(_xlfn.UNIQUE(_xlfn._xlws.FILTER(plotSetup[plot_id], plotSetup[experiment_id]&amp;"_"&amp;plotSetup[crop_season_id]=A2068))))</f>
        <v>#VALUE!</v>
      </c>
    </row>
    <row r="2069" spans="2:2" x14ac:dyDescent="0.25">
      <c r="B2069" t="e" cm="1" vm="1">
        <f t="array" ref="B2069">TRANSPOSE(_xlfn._xlws.SORT(_xlfn.UNIQUE(_xlfn._xlws.FILTER(plotSetup[plot_id], plotSetup[experiment_id]&amp;"_"&amp;plotSetup[crop_season_id]=A2069))))</f>
        <v>#VALUE!</v>
      </c>
    </row>
    <row r="2070" spans="2:2" x14ac:dyDescent="0.25">
      <c r="B2070" t="e" cm="1" vm="1">
        <f t="array" ref="B2070">TRANSPOSE(_xlfn._xlws.SORT(_xlfn.UNIQUE(_xlfn._xlws.FILTER(plotSetup[plot_id], plotSetup[experiment_id]&amp;"_"&amp;plotSetup[crop_season_id]=A2070))))</f>
        <v>#VALUE!</v>
      </c>
    </row>
    <row r="2071" spans="2:2" x14ac:dyDescent="0.25">
      <c r="B2071" t="e" cm="1" vm="1">
        <f t="array" ref="B2071">TRANSPOSE(_xlfn._xlws.SORT(_xlfn.UNIQUE(_xlfn._xlws.FILTER(plotSetup[plot_id], plotSetup[experiment_id]&amp;"_"&amp;plotSetup[crop_season_id]=A2071))))</f>
        <v>#VALUE!</v>
      </c>
    </row>
    <row r="2072" spans="2:2" x14ac:dyDescent="0.25">
      <c r="B2072" t="e" cm="1" vm="1">
        <f t="array" ref="B2072">TRANSPOSE(_xlfn._xlws.SORT(_xlfn.UNIQUE(_xlfn._xlws.FILTER(plotSetup[plot_id], plotSetup[experiment_id]&amp;"_"&amp;plotSetup[crop_season_id]=A2072))))</f>
        <v>#VALUE!</v>
      </c>
    </row>
    <row r="2073" spans="2:2" x14ac:dyDescent="0.25">
      <c r="B2073" t="e" cm="1" vm="1">
        <f t="array" ref="B2073">TRANSPOSE(_xlfn._xlws.SORT(_xlfn.UNIQUE(_xlfn._xlws.FILTER(plotSetup[plot_id], plotSetup[experiment_id]&amp;"_"&amp;plotSetup[crop_season_id]=A2073))))</f>
        <v>#VALUE!</v>
      </c>
    </row>
    <row r="2074" spans="2:2" x14ac:dyDescent="0.25">
      <c r="B2074" t="e" cm="1" vm="1">
        <f t="array" ref="B2074">TRANSPOSE(_xlfn._xlws.SORT(_xlfn.UNIQUE(_xlfn._xlws.FILTER(plotSetup[plot_id], plotSetup[experiment_id]&amp;"_"&amp;plotSetup[crop_season_id]=A2074))))</f>
        <v>#VALUE!</v>
      </c>
    </row>
    <row r="2075" spans="2:2" x14ac:dyDescent="0.25">
      <c r="B2075" t="e" cm="1" vm="1">
        <f t="array" ref="B2075">TRANSPOSE(_xlfn._xlws.SORT(_xlfn.UNIQUE(_xlfn._xlws.FILTER(plotSetup[plot_id], plotSetup[experiment_id]&amp;"_"&amp;plotSetup[crop_season_id]=A2075))))</f>
        <v>#VALUE!</v>
      </c>
    </row>
    <row r="2076" spans="2:2" x14ac:dyDescent="0.25">
      <c r="B2076" t="e" cm="1" vm="1">
        <f t="array" ref="B2076">TRANSPOSE(_xlfn._xlws.SORT(_xlfn.UNIQUE(_xlfn._xlws.FILTER(plotSetup[plot_id], plotSetup[experiment_id]&amp;"_"&amp;plotSetup[crop_season_id]=A2076))))</f>
        <v>#VALUE!</v>
      </c>
    </row>
    <row r="2077" spans="2:2" x14ac:dyDescent="0.25">
      <c r="B2077" t="e" cm="1" vm="1">
        <f t="array" ref="B2077">TRANSPOSE(_xlfn._xlws.SORT(_xlfn.UNIQUE(_xlfn._xlws.FILTER(plotSetup[plot_id], plotSetup[experiment_id]&amp;"_"&amp;plotSetup[crop_season_id]=A2077))))</f>
        <v>#VALUE!</v>
      </c>
    </row>
    <row r="2078" spans="2:2" x14ac:dyDescent="0.25">
      <c r="B2078" t="e" cm="1" vm="1">
        <f t="array" ref="B2078">TRANSPOSE(_xlfn._xlws.SORT(_xlfn.UNIQUE(_xlfn._xlws.FILTER(plotSetup[plot_id], plotSetup[experiment_id]&amp;"_"&amp;plotSetup[crop_season_id]=A2078))))</f>
        <v>#VALUE!</v>
      </c>
    </row>
    <row r="2079" spans="2:2" x14ac:dyDescent="0.25">
      <c r="B2079" t="e" cm="1" vm="1">
        <f t="array" ref="B2079">TRANSPOSE(_xlfn._xlws.SORT(_xlfn.UNIQUE(_xlfn._xlws.FILTER(plotSetup[plot_id], plotSetup[experiment_id]&amp;"_"&amp;plotSetup[crop_season_id]=A2079))))</f>
        <v>#VALUE!</v>
      </c>
    </row>
    <row r="2080" spans="2:2" x14ac:dyDescent="0.25">
      <c r="B2080" t="e" cm="1" vm="1">
        <f t="array" ref="B2080">TRANSPOSE(_xlfn._xlws.SORT(_xlfn.UNIQUE(_xlfn._xlws.FILTER(plotSetup[plot_id], plotSetup[experiment_id]&amp;"_"&amp;plotSetup[crop_season_id]=A2080))))</f>
        <v>#VALUE!</v>
      </c>
    </row>
    <row r="2081" spans="2:2" x14ac:dyDescent="0.25">
      <c r="B2081" t="e" cm="1" vm="1">
        <f t="array" ref="B2081">TRANSPOSE(_xlfn._xlws.SORT(_xlfn.UNIQUE(_xlfn._xlws.FILTER(plotSetup[plot_id], plotSetup[experiment_id]&amp;"_"&amp;plotSetup[crop_season_id]=A2081))))</f>
        <v>#VALUE!</v>
      </c>
    </row>
    <row r="2082" spans="2:2" x14ac:dyDescent="0.25">
      <c r="B2082" t="e" cm="1" vm="1">
        <f t="array" ref="B2082">TRANSPOSE(_xlfn._xlws.SORT(_xlfn.UNIQUE(_xlfn._xlws.FILTER(plotSetup[plot_id], plotSetup[experiment_id]&amp;"_"&amp;plotSetup[crop_season_id]=A2082))))</f>
        <v>#VALUE!</v>
      </c>
    </row>
    <row r="2083" spans="2:2" x14ac:dyDescent="0.25">
      <c r="B2083" t="e" cm="1" vm="1">
        <f t="array" ref="B2083">TRANSPOSE(_xlfn._xlws.SORT(_xlfn.UNIQUE(_xlfn._xlws.FILTER(plotSetup[plot_id], plotSetup[experiment_id]&amp;"_"&amp;plotSetup[crop_season_id]=A2083))))</f>
        <v>#VALUE!</v>
      </c>
    </row>
    <row r="2084" spans="2:2" x14ac:dyDescent="0.25">
      <c r="B2084" t="e" cm="1" vm="1">
        <f t="array" ref="B2084">TRANSPOSE(_xlfn._xlws.SORT(_xlfn.UNIQUE(_xlfn._xlws.FILTER(plotSetup[plot_id], plotSetup[experiment_id]&amp;"_"&amp;plotSetup[crop_season_id]=A2084))))</f>
        <v>#VALUE!</v>
      </c>
    </row>
    <row r="2085" spans="2:2" x14ac:dyDescent="0.25">
      <c r="B2085" t="e" cm="1" vm="1">
        <f t="array" ref="B2085">TRANSPOSE(_xlfn._xlws.SORT(_xlfn.UNIQUE(_xlfn._xlws.FILTER(plotSetup[plot_id], plotSetup[experiment_id]&amp;"_"&amp;plotSetup[crop_season_id]=A2085))))</f>
        <v>#VALUE!</v>
      </c>
    </row>
    <row r="2086" spans="2:2" x14ac:dyDescent="0.25">
      <c r="B2086" t="e" cm="1" vm="1">
        <f t="array" ref="B2086">TRANSPOSE(_xlfn._xlws.SORT(_xlfn.UNIQUE(_xlfn._xlws.FILTER(plotSetup[plot_id], plotSetup[experiment_id]&amp;"_"&amp;plotSetup[crop_season_id]=A2086))))</f>
        <v>#VALUE!</v>
      </c>
    </row>
    <row r="2087" spans="2:2" x14ac:dyDescent="0.25">
      <c r="B2087" t="e" cm="1" vm="1">
        <f t="array" ref="B2087">TRANSPOSE(_xlfn._xlws.SORT(_xlfn.UNIQUE(_xlfn._xlws.FILTER(plotSetup[plot_id], plotSetup[experiment_id]&amp;"_"&amp;plotSetup[crop_season_id]=A2087))))</f>
        <v>#VALUE!</v>
      </c>
    </row>
    <row r="2088" spans="2:2" x14ac:dyDescent="0.25">
      <c r="B2088" t="e" cm="1" vm="1">
        <f t="array" ref="B2088">TRANSPOSE(_xlfn._xlws.SORT(_xlfn.UNIQUE(_xlfn._xlws.FILTER(plotSetup[plot_id], plotSetup[experiment_id]&amp;"_"&amp;plotSetup[crop_season_id]=A2088))))</f>
        <v>#VALUE!</v>
      </c>
    </row>
    <row r="2089" spans="2:2" x14ac:dyDescent="0.25">
      <c r="B2089" t="e" cm="1" vm="1">
        <f t="array" ref="B2089">TRANSPOSE(_xlfn._xlws.SORT(_xlfn.UNIQUE(_xlfn._xlws.FILTER(plotSetup[plot_id], plotSetup[experiment_id]&amp;"_"&amp;plotSetup[crop_season_id]=A2089))))</f>
        <v>#VALUE!</v>
      </c>
    </row>
    <row r="2090" spans="2:2" x14ac:dyDescent="0.25">
      <c r="B2090" t="e" cm="1" vm="1">
        <f t="array" ref="B2090">TRANSPOSE(_xlfn._xlws.SORT(_xlfn.UNIQUE(_xlfn._xlws.FILTER(plotSetup[plot_id], plotSetup[experiment_id]&amp;"_"&amp;plotSetup[crop_season_id]=A2090))))</f>
        <v>#VALUE!</v>
      </c>
    </row>
    <row r="2091" spans="2:2" x14ac:dyDescent="0.25">
      <c r="B2091" t="e" cm="1" vm="1">
        <f t="array" ref="B2091">TRANSPOSE(_xlfn._xlws.SORT(_xlfn.UNIQUE(_xlfn._xlws.FILTER(plotSetup[plot_id], plotSetup[experiment_id]&amp;"_"&amp;plotSetup[crop_season_id]=A2091))))</f>
        <v>#VALUE!</v>
      </c>
    </row>
    <row r="2092" spans="2:2" x14ac:dyDescent="0.25">
      <c r="B2092" t="e" cm="1" vm="1">
        <f t="array" ref="B2092">TRANSPOSE(_xlfn._xlws.SORT(_xlfn.UNIQUE(_xlfn._xlws.FILTER(plotSetup[plot_id], plotSetup[experiment_id]&amp;"_"&amp;plotSetup[crop_season_id]=A2092))))</f>
        <v>#VALUE!</v>
      </c>
    </row>
    <row r="2093" spans="2:2" x14ac:dyDescent="0.25">
      <c r="B2093" t="e" cm="1" vm="1">
        <f t="array" ref="B2093">TRANSPOSE(_xlfn._xlws.SORT(_xlfn.UNIQUE(_xlfn._xlws.FILTER(plotSetup[plot_id], plotSetup[experiment_id]&amp;"_"&amp;plotSetup[crop_season_id]=A2093))))</f>
        <v>#VALUE!</v>
      </c>
    </row>
    <row r="2094" spans="2:2" x14ac:dyDescent="0.25">
      <c r="B2094" t="e" cm="1" vm="1">
        <f t="array" ref="B2094">TRANSPOSE(_xlfn._xlws.SORT(_xlfn.UNIQUE(_xlfn._xlws.FILTER(plotSetup[plot_id], plotSetup[experiment_id]&amp;"_"&amp;plotSetup[crop_season_id]=A2094))))</f>
        <v>#VALUE!</v>
      </c>
    </row>
    <row r="2095" spans="2:2" x14ac:dyDescent="0.25">
      <c r="B2095" t="e" cm="1" vm="1">
        <f t="array" ref="B2095">TRANSPOSE(_xlfn._xlws.SORT(_xlfn.UNIQUE(_xlfn._xlws.FILTER(plotSetup[plot_id], plotSetup[experiment_id]&amp;"_"&amp;plotSetup[crop_season_id]=A2095))))</f>
        <v>#VALUE!</v>
      </c>
    </row>
    <row r="2096" spans="2:2" x14ac:dyDescent="0.25">
      <c r="B2096" t="e" cm="1" vm="1">
        <f t="array" ref="B2096">TRANSPOSE(_xlfn._xlws.SORT(_xlfn.UNIQUE(_xlfn._xlws.FILTER(plotSetup[plot_id], plotSetup[experiment_id]&amp;"_"&amp;plotSetup[crop_season_id]=A2096))))</f>
        <v>#VALUE!</v>
      </c>
    </row>
    <row r="2097" spans="2:2" x14ac:dyDescent="0.25">
      <c r="B2097" t="e" cm="1" vm="1">
        <f t="array" ref="B2097">TRANSPOSE(_xlfn._xlws.SORT(_xlfn.UNIQUE(_xlfn._xlws.FILTER(plotSetup[plot_id], plotSetup[experiment_id]&amp;"_"&amp;plotSetup[crop_season_id]=A2097))))</f>
        <v>#VALUE!</v>
      </c>
    </row>
    <row r="2098" spans="2:2" x14ac:dyDescent="0.25">
      <c r="B2098" t="e" cm="1" vm="1">
        <f t="array" ref="B2098">TRANSPOSE(_xlfn._xlws.SORT(_xlfn.UNIQUE(_xlfn._xlws.FILTER(plotSetup[plot_id], plotSetup[experiment_id]&amp;"_"&amp;plotSetup[crop_season_id]=A2098))))</f>
        <v>#VALUE!</v>
      </c>
    </row>
    <row r="2099" spans="2:2" x14ac:dyDescent="0.25">
      <c r="B2099" t="e" cm="1" vm="1">
        <f t="array" ref="B2099">TRANSPOSE(_xlfn._xlws.SORT(_xlfn.UNIQUE(_xlfn._xlws.FILTER(plotSetup[plot_id], plotSetup[experiment_id]&amp;"_"&amp;plotSetup[crop_season_id]=A2099))))</f>
        <v>#VALUE!</v>
      </c>
    </row>
    <row r="2100" spans="2:2" x14ac:dyDescent="0.25">
      <c r="B2100" t="e" cm="1" vm="1">
        <f t="array" ref="B2100">TRANSPOSE(_xlfn._xlws.SORT(_xlfn.UNIQUE(_xlfn._xlws.FILTER(plotSetup[plot_id], plotSetup[experiment_id]&amp;"_"&amp;plotSetup[crop_season_id]=A2100))))</f>
        <v>#VALUE!</v>
      </c>
    </row>
    <row r="2101" spans="2:2" x14ac:dyDescent="0.25">
      <c r="B2101" t="e" cm="1" vm="1">
        <f t="array" ref="B2101">TRANSPOSE(_xlfn._xlws.SORT(_xlfn.UNIQUE(_xlfn._xlws.FILTER(plotSetup[plot_id], plotSetup[experiment_id]&amp;"_"&amp;plotSetup[crop_season_id]=A2101))))</f>
        <v>#VALUE!</v>
      </c>
    </row>
    <row r="2102" spans="2:2" x14ac:dyDescent="0.25">
      <c r="B2102" t="e" cm="1" vm="1">
        <f t="array" ref="B2102">TRANSPOSE(_xlfn._xlws.SORT(_xlfn.UNIQUE(_xlfn._xlws.FILTER(plotSetup[plot_id], plotSetup[experiment_id]&amp;"_"&amp;plotSetup[crop_season_id]=A2102))))</f>
        <v>#VALUE!</v>
      </c>
    </row>
    <row r="2103" spans="2:2" x14ac:dyDescent="0.25">
      <c r="B2103" t="e" cm="1" vm="1">
        <f t="array" ref="B2103">TRANSPOSE(_xlfn._xlws.SORT(_xlfn.UNIQUE(_xlfn._xlws.FILTER(plotSetup[plot_id], plotSetup[experiment_id]&amp;"_"&amp;plotSetup[crop_season_id]=A2103))))</f>
        <v>#VALUE!</v>
      </c>
    </row>
    <row r="2104" spans="2:2" x14ac:dyDescent="0.25">
      <c r="B2104" t="e" cm="1" vm="1">
        <f t="array" ref="B2104">TRANSPOSE(_xlfn._xlws.SORT(_xlfn.UNIQUE(_xlfn._xlws.FILTER(plotSetup[plot_id], plotSetup[experiment_id]&amp;"_"&amp;plotSetup[crop_season_id]=A2104))))</f>
        <v>#VALUE!</v>
      </c>
    </row>
    <row r="2105" spans="2:2" x14ac:dyDescent="0.25">
      <c r="B2105" t="e" cm="1" vm="1">
        <f t="array" ref="B2105">TRANSPOSE(_xlfn._xlws.SORT(_xlfn.UNIQUE(_xlfn._xlws.FILTER(plotSetup[plot_id], plotSetup[experiment_id]&amp;"_"&amp;plotSetup[crop_season_id]=A2105))))</f>
        <v>#VALUE!</v>
      </c>
    </row>
    <row r="2106" spans="2:2" x14ac:dyDescent="0.25">
      <c r="B2106" t="e" cm="1" vm="1">
        <f t="array" ref="B2106">TRANSPOSE(_xlfn._xlws.SORT(_xlfn.UNIQUE(_xlfn._xlws.FILTER(plotSetup[plot_id], plotSetup[experiment_id]&amp;"_"&amp;plotSetup[crop_season_id]=A2106))))</f>
        <v>#VALUE!</v>
      </c>
    </row>
    <row r="2107" spans="2:2" x14ac:dyDescent="0.25">
      <c r="B2107" t="e" cm="1" vm="1">
        <f t="array" ref="B2107">TRANSPOSE(_xlfn._xlws.SORT(_xlfn.UNIQUE(_xlfn._xlws.FILTER(plotSetup[plot_id], plotSetup[experiment_id]&amp;"_"&amp;plotSetup[crop_season_id]=A2107))))</f>
        <v>#VALUE!</v>
      </c>
    </row>
    <row r="2108" spans="2:2" x14ac:dyDescent="0.25">
      <c r="B2108" t="e" cm="1" vm="1">
        <f t="array" ref="B2108">TRANSPOSE(_xlfn._xlws.SORT(_xlfn.UNIQUE(_xlfn._xlws.FILTER(plotSetup[plot_id], plotSetup[experiment_id]&amp;"_"&amp;plotSetup[crop_season_id]=A2108))))</f>
        <v>#VALUE!</v>
      </c>
    </row>
    <row r="2109" spans="2:2" x14ac:dyDescent="0.25">
      <c r="B2109" t="e" cm="1" vm="1">
        <f t="array" ref="B2109">TRANSPOSE(_xlfn._xlws.SORT(_xlfn.UNIQUE(_xlfn._xlws.FILTER(plotSetup[plot_id], plotSetup[experiment_id]&amp;"_"&amp;plotSetup[crop_season_id]=A2109))))</f>
        <v>#VALUE!</v>
      </c>
    </row>
    <row r="2110" spans="2:2" x14ac:dyDescent="0.25">
      <c r="B2110" t="e" cm="1" vm="1">
        <f t="array" ref="B2110">TRANSPOSE(_xlfn._xlws.SORT(_xlfn.UNIQUE(_xlfn._xlws.FILTER(plotSetup[plot_id], plotSetup[experiment_id]&amp;"_"&amp;plotSetup[crop_season_id]=A2110))))</f>
        <v>#VALUE!</v>
      </c>
    </row>
    <row r="2111" spans="2:2" x14ac:dyDescent="0.25">
      <c r="B2111" t="e" cm="1" vm="1">
        <f t="array" ref="B2111">TRANSPOSE(_xlfn._xlws.SORT(_xlfn.UNIQUE(_xlfn._xlws.FILTER(plotSetup[plot_id], plotSetup[experiment_id]&amp;"_"&amp;plotSetup[crop_season_id]=A2111))))</f>
        <v>#VALUE!</v>
      </c>
    </row>
    <row r="2112" spans="2:2" x14ac:dyDescent="0.25">
      <c r="B2112" t="e" cm="1" vm="1">
        <f t="array" ref="B2112">TRANSPOSE(_xlfn._xlws.SORT(_xlfn.UNIQUE(_xlfn._xlws.FILTER(plotSetup[plot_id], plotSetup[experiment_id]&amp;"_"&amp;plotSetup[crop_season_id]=A2112))))</f>
        <v>#VALUE!</v>
      </c>
    </row>
    <row r="2113" spans="2:2" x14ac:dyDescent="0.25">
      <c r="B2113" t="e" cm="1" vm="1">
        <f t="array" ref="B2113">TRANSPOSE(_xlfn._xlws.SORT(_xlfn.UNIQUE(_xlfn._xlws.FILTER(plotSetup[plot_id], plotSetup[experiment_id]&amp;"_"&amp;plotSetup[crop_season_id]=A2113))))</f>
        <v>#VALUE!</v>
      </c>
    </row>
    <row r="2114" spans="2:2" x14ac:dyDescent="0.25">
      <c r="B2114" t="e" cm="1" vm="1">
        <f t="array" ref="B2114">TRANSPOSE(_xlfn._xlws.SORT(_xlfn.UNIQUE(_xlfn._xlws.FILTER(plotSetup[plot_id], plotSetup[experiment_id]&amp;"_"&amp;plotSetup[crop_season_id]=A2114))))</f>
        <v>#VALUE!</v>
      </c>
    </row>
    <row r="2115" spans="2:2" x14ac:dyDescent="0.25">
      <c r="B2115" t="e" cm="1" vm="1">
        <f t="array" ref="B2115">TRANSPOSE(_xlfn._xlws.SORT(_xlfn.UNIQUE(_xlfn._xlws.FILTER(plotSetup[plot_id], plotSetup[experiment_id]&amp;"_"&amp;plotSetup[crop_season_id]=A2115))))</f>
        <v>#VALUE!</v>
      </c>
    </row>
    <row r="2116" spans="2:2" x14ac:dyDescent="0.25">
      <c r="B2116" t="e" cm="1" vm="1">
        <f t="array" ref="B2116">TRANSPOSE(_xlfn._xlws.SORT(_xlfn.UNIQUE(_xlfn._xlws.FILTER(plotSetup[plot_id], plotSetup[experiment_id]&amp;"_"&amp;plotSetup[crop_season_id]=A2116))))</f>
        <v>#VALUE!</v>
      </c>
    </row>
    <row r="2117" spans="2:2" x14ac:dyDescent="0.25">
      <c r="B2117" t="e" cm="1" vm="1">
        <f t="array" ref="B2117">TRANSPOSE(_xlfn._xlws.SORT(_xlfn.UNIQUE(_xlfn._xlws.FILTER(plotSetup[plot_id], plotSetup[experiment_id]&amp;"_"&amp;plotSetup[crop_season_id]=A2117))))</f>
        <v>#VALUE!</v>
      </c>
    </row>
    <row r="2118" spans="2:2" x14ac:dyDescent="0.25">
      <c r="B2118" t="e" cm="1" vm="1">
        <f t="array" ref="B2118">TRANSPOSE(_xlfn._xlws.SORT(_xlfn.UNIQUE(_xlfn._xlws.FILTER(plotSetup[plot_id], plotSetup[experiment_id]&amp;"_"&amp;plotSetup[crop_season_id]=A2118))))</f>
        <v>#VALUE!</v>
      </c>
    </row>
    <row r="2119" spans="2:2" x14ac:dyDescent="0.25">
      <c r="B2119" t="e" cm="1" vm="1">
        <f t="array" ref="B2119">TRANSPOSE(_xlfn._xlws.SORT(_xlfn.UNIQUE(_xlfn._xlws.FILTER(plotSetup[plot_id], plotSetup[experiment_id]&amp;"_"&amp;plotSetup[crop_season_id]=A2119))))</f>
        <v>#VALUE!</v>
      </c>
    </row>
    <row r="2120" spans="2:2" x14ac:dyDescent="0.25">
      <c r="B2120" t="e" cm="1" vm="1">
        <f t="array" ref="B2120">TRANSPOSE(_xlfn._xlws.SORT(_xlfn.UNIQUE(_xlfn._xlws.FILTER(plotSetup[plot_id], plotSetup[experiment_id]&amp;"_"&amp;plotSetup[crop_season_id]=A2120))))</f>
        <v>#VALUE!</v>
      </c>
    </row>
    <row r="2121" spans="2:2" x14ac:dyDescent="0.25">
      <c r="B2121" t="e" cm="1" vm="1">
        <f t="array" ref="B2121">TRANSPOSE(_xlfn._xlws.SORT(_xlfn.UNIQUE(_xlfn._xlws.FILTER(plotSetup[plot_id], plotSetup[experiment_id]&amp;"_"&amp;plotSetup[crop_season_id]=A2121))))</f>
        <v>#VALUE!</v>
      </c>
    </row>
    <row r="2122" spans="2:2" x14ac:dyDescent="0.25">
      <c r="B2122" t="e" cm="1" vm="1">
        <f t="array" ref="B2122">TRANSPOSE(_xlfn._xlws.SORT(_xlfn.UNIQUE(_xlfn._xlws.FILTER(plotSetup[plot_id], plotSetup[experiment_id]&amp;"_"&amp;plotSetup[crop_season_id]=A2122))))</f>
        <v>#VALUE!</v>
      </c>
    </row>
    <row r="2123" spans="2:2" x14ac:dyDescent="0.25">
      <c r="B2123" t="e" cm="1" vm="1">
        <f t="array" ref="B2123">TRANSPOSE(_xlfn._xlws.SORT(_xlfn.UNIQUE(_xlfn._xlws.FILTER(plotSetup[plot_id], plotSetup[experiment_id]&amp;"_"&amp;plotSetup[crop_season_id]=A2123))))</f>
        <v>#VALUE!</v>
      </c>
    </row>
    <row r="2124" spans="2:2" x14ac:dyDescent="0.25">
      <c r="B2124" t="e" cm="1" vm="1">
        <f t="array" ref="B2124">TRANSPOSE(_xlfn._xlws.SORT(_xlfn.UNIQUE(_xlfn._xlws.FILTER(plotSetup[plot_id], plotSetup[experiment_id]&amp;"_"&amp;plotSetup[crop_season_id]=A2124))))</f>
        <v>#VALUE!</v>
      </c>
    </row>
    <row r="2125" spans="2:2" x14ac:dyDescent="0.25">
      <c r="B2125" t="e" cm="1" vm="1">
        <f t="array" ref="B2125">TRANSPOSE(_xlfn._xlws.SORT(_xlfn.UNIQUE(_xlfn._xlws.FILTER(plotSetup[plot_id], plotSetup[experiment_id]&amp;"_"&amp;plotSetup[crop_season_id]=A2125))))</f>
        <v>#VALUE!</v>
      </c>
    </row>
    <row r="2126" spans="2:2" x14ac:dyDescent="0.25">
      <c r="B2126" t="e" cm="1" vm="1">
        <f t="array" ref="B2126">TRANSPOSE(_xlfn._xlws.SORT(_xlfn.UNIQUE(_xlfn._xlws.FILTER(plotSetup[plot_id], plotSetup[experiment_id]&amp;"_"&amp;plotSetup[crop_season_id]=A2126))))</f>
        <v>#VALUE!</v>
      </c>
    </row>
    <row r="2127" spans="2:2" x14ac:dyDescent="0.25">
      <c r="B2127" t="e" cm="1" vm="1">
        <f t="array" ref="B2127">TRANSPOSE(_xlfn._xlws.SORT(_xlfn.UNIQUE(_xlfn._xlws.FILTER(plotSetup[plot_id], plotSetup[experiment_id]&amp;"_"&amp;plotSetup[crop_season_id]=A2127))))</f>
        <v>#VALUE!</v>
      </c>
    </row>
    <row r="2128" spans="2:2" x14ac:dyDescent="0.25">
      <c r="B2128" t="e" cm="1" vm="1">
        <f t="array" ref="B2128">TRANSPOSE(_xlfn._xlws.SORT(_xlfn.UNIQUE(_xlfn._xlws.FILTER(plotSetup[plot_id], plotSetup[experiment_id]&amp;"_"&amp;plotSetup[crop_season_id]=A2128))))</f>
        <v>#VALUE!</v>
      </c>
    </row>
    <row r="2129" spans="2:2" x14ac:dyDescent="0.25">
      <c r="B2129" t="e" cm="1" vm="1">
        <f t="array" ref="B2129">TRANSPOSE(_xlfn._xlws.SORT(_xlfn.UNIQUE(_xlfn._xlws.FILTER(plotSetup[plot_id], plotSetup[experiment_id]&amp;"_"&amp;plotSetup[crop_season_id]=A2129))))</f>
        <v>#VALUE!</v>
      </c>
    </row>
    <row r="2130" spans="2:2" x14ac:dyDescent="0.25">
      <c r="B2130" t="e" cm="1" vm="1">
        <f t="array" ref="B2130">TRANSPOSE(_xlfn._xlws.SORT(_xlfn.UNIQUE(_xlfn._xlws.FILTER(plotSetup[plot_id], plotSetup[experiment_id]&amp;"_"&amp;plotSetup[crop_season_id]=A2130))))</f>
        <v>#VALUE!</v>
      </c>
    </row>
    <row r="2131" spans="2:2" x14ac:dyDescent="0.25">
      <c r="B2131" t="e" cm="1" vm="1">
        <f t="array" ref="B2131">TRANSPOSE(_xlfn._xlws.SORT(_xlfn.UNIQUE(_xlfn._xlws.FILTER(plotSetup[plot_id], plotSetup[experiment_id]&amp;"_"&amp;plotSetup[crop_season_id]=A2131))))</f>
        <v>#VALUE!</v>
      </c>
    </row>
    <row r="2132" spans="2:2" x14ac:dyDescent="0.25">
      <c r="B2132" t="e" cm="1" vm="1">
        <f t="array" ref="B2132">TRANSPOSE(_xlfn._xlws.SORT(_xlfn.UNIQUE(_xlfn._xlws.FILTER(plotSetup[plot_id], plotSetup[experiment_id]&amp;"_"&amp;plotSetup[crop_season_id]=A2132))))</f>
        <v>#VALUE!</v>
      </c>
    </row>
    <row r="2133" spans="2:2" x14ac:dyDescent="0.25">
      <c r="B2133" t="e" cm="1" vm="1">
        <f t="array" ref="B2133">TRANSPOSE(_xlfn._xlws.SORT(_xlfn.UNIQUE(_xlfn._xlws.FILTER(plotSetup[plot_id], plotSetup[experiment_id]&amp;"_"&amp;plotSetup[crop_season_id]=A2133))))</f>
        <v>#VALUE!</v>
      </c>
    </row>
    <row r="2134" spans="2:2" x14ac:dyDescent="0.25">
      <c r="B2134" t="e" cm="1" vm="1">
        <f t="array" ref="B2134">TRANSPOSE(_xlfn._xlws.SORT(_xlfn.UNIQUE(_xlfn._xlws.FILTER(plotSetup[plot_id], plotSetup[experiment_id]&amp;"_"&amp;plotSetup[crop_season_id]=A2134))))</f>
        <v>#VALUE!</v>
      </c>
    </row>
    <row r="2135" spans="2:2" x14ac:dyDescent="0.25">
      <c r="B2135" t="e" cm="1" vm="1">
        <f t="array" ref="B2135">TRANSPOSE(_xlfn._xlws.SORT(_xlfn.UNIQUE(_xlfn._xlws.FILTER(plotSetup[plot_id], plotSetup[experiment_id]&amp;"_"&amp;plotSetup[crop_season_id]=A2135))))</f>
        <v>#VALUE!</v>
      </c>
    </row>
    <row r="2136" spans="2:2" x14ac:dyDescent="0.25">
      <c r="B2136" t="e" cm="1" vm="1">
        <f t="array" ref="B2136">TRANSPOSE(_xlfn._xlws.SORT(_xlfn.UNIQUE(_xlfn._xlws.FILTER(plotSetup[plot_id], plotSetup[experiment_id]&amp;"_"&amp;plotSetup[crop_season_id]=A2136))))</f>
        <v>#VALUE!</v>
      </c>
    </row>
    <row r="2137" spans="2:2" x14ac:dyDescent="0.25">
      <c r="B2137" t="e" cm="1" vm="1">
        <f t="array" ref="B2137">TRANSPOSE(_xlfn._xlws.SORT(_xlfn.UNIQUE(_xlfn._xlws.FILTER(plotSetup[plot_id], plotSetup[experiment_id]&amp;"_"&amp;plotSetup[crop_season_id]=A2137))))</f>
        <v>#VALUE!</v>
      </c>
    </row>
    <row r="2138" spans="2:2" x14ac:dyDescent="0.25">
      <c r="B2138" t="e" cm="1" vm="1">
        <f t="array" ref="B2138">TRANSPOSE(_xlfn._xlws.SORT(_xlfn.UNIQUE(_xlfn._xlws.FILTER(plotSetup[plot_id], plotSetup[experiment_id]&amp;"_"&amp;plotSetup[crop_season_id]=A2138))))</f>
        <v>#VALUE!</v>
      </c>
    </row>
    <row r="2139" spans="2:2" x14ac:dyDescent="0.25">
      <c r="B2139" t="e" cm="1" vm="1">
        <f t="array" ref="B2139">TRANSPOSE(_xlfn._xlws.SORT(_xlfn.UNIQUE(_xlfn._xlws.FILTER(plotSetup[plot_id], plotSetup[experiment_id]&amp;"_"&amp;plotSetup[crop_season_id]=A2139))))</f>
        <v>#VALUE!</v>
      </c>
    </row>
    <row r="2140" spans="2:2" x14ac:dyDescent="0.25">
      <c r="B2140" t="e" cm="1" vm="1">
        <f t="array" ref="B2140">TRANSPOSE(_xlfn._xlws.SORT(_xlfn.UNIQUE(_xlfn._xlws.FILTER(plotSetup[plot_id], plotSetup[experiment_id]&amp;"_"&amp;plotSetup[crop_season_id]=A2140))))</f>
        <v>#VALUE!</v>
      </c>
    </row>
    <row r="2141" spans="2:2" x14ac:dyDescent="0.25">
      <c r="B2141" t="e" cm="1" vm="1">
        <f t="array" ref="B2141">TRANSPOSE(_xlfn._xlws.SORT(_xlfn.UNIQUE(_xlfn._xlws.FILTER(plotSetup[plot_id], plotSetup[experiment_id]&amp;"_"&amp;plotSetup[crop_season_id]=A2141))))</f>
        <v>#VALUE!</v>
      </c>
    </row>
    <row r="2142" spans="2:2" x14ac:dyDescent="0.25">
      <c r="B2142" t="e" cm="1" vm="1">
        <f t="array" ref="B2142">TRANSPOSE(_xlfn._xlws.SORT(_xlfn.UNIQUE(_xlfn._xlws.FILTER(plotSetup[plot_id], plotSetup[experiment_id]&amp;"_"&amp;plotSetup[crop_season_id]=A2142))))</f>
        <v>#VALUE!</v>
      </c>
    </row>
    <row r="2143" spans="2:2" x14ac:dyDescent="0.25">
      <c r="B2143" t="e" cm="1" vm="1">
        <f t="array" ref="B2143">TRANSPOSE(_xlfn._xlws.SORT(_xlfn.UNIQUE(_xlfn._xlws.FILTER(plotSetup[plot_id], plotSetup[experiment_id]&amp;"_"&amp;plotSetup[crop_season_id]=A2143))))</f>
        <v>#VALUE!</v>
      </c>
    </row>
    <row r="2144" spans="2:2" x14ac:dyDescent="0.25">
      <c r="B2144" t="e" cm="1" vm="1">
        <f t="array" ref="B2144">TRANSPOSE(_xlfn._xlws.SORT(_xlfn.UNIQUE(_xlfn._xlws.FILTER(plotSetup[plot_id], plotSetup[experiment_id]&amp;"_"&amp;plotSetup[crop_season_id]=A2144))))</f>
        <v>#VALUE!</v>
      </c>
    </row>
    <row r="2145" spans="2:2" x14ac:dyDescent="0.25">
      <c r="B2145" t="e" cm="1" vm="1">
        <f t="array" ref="B2145">TRANSPOSE(_xlfn._xlws.SORT(_xlfn.UNIQUE(_xlfn._xlws.FILTER(plotSetup[plot_id], plotSetup[experiment_id]&amp;"_"&amp;plotSetup[crop_season_id]=A2145))))</f>
        <v>#VALUE!</v>
      </c>
    </row>
    <row r="2146" spans="2:2" x14ac:dyDescent="0.25">
      <c r="B2146" t="e" cm="1" vm="1">
        <f t="array" ref="B2146">TRANSPOSE(_xlfn._xlws.SORT(_xlfn.UNIQUE(_xlfn._xlws.FILTER(plotSetup[plot_id], plotSetup[experiment_id]&amp;"_"&amp;plotSetup[crop_season_id]=A2146))))</f>
        <v>#VALUE!</v>
      </c>
    </row>
    <row r="2147" spans="2:2" x14ac:dyDescent="0.25">
      <c r="B2147" t="e" cm="1" vm="1">
        <f t="array" ref="B2147">TRANSPOSE(_xlfn._xlws.SORT(_xlfn.UNIQUE(_xlfn._xlws.FILTER(plotSetup[plot_id], plotSetup[experiment_id]&amp;"_"&amp;plotSetup[crop_season_id]=A2147))))</f>
        <v>#VALUE!</v>
      </c>
    </row>
    <row r="2148" spans="2:2" x14ac:dyDescent="0.25">
      <c r="B2148" t="e" cm="1" vm="1">
        <f t="array" ref="B2148">TRANSPOSE(_xlfn._xlws.SORT(_xlfn.UNIQUE(_xlfn._xlws.FILTER(plotSetup[plot_id], plotSetup[experiment_id]&amp;"_"&amp;plotSetup[crop_season_id]=A2148))))</f>
        <v>#VALUE!</v>
      </c>
    </row>
    <row r="2149" spans="2:2" x14ac:dyDescent="0.25">
      <c r="B2149" t="e" cm="1" vm="1">
        <f t="array" ref="B2149">TRANSPOSE(_xlfn._xlws.SORT(_xlfn.UNIQUE(_xlfn._xlws.FILTER(plotSetup[plot_id], plotSetup[experiment_id]&amp;"_"&amp;plotSetup[crop_season_id]=A2149))))</f>
        <v>#VALUE!</v>
      </c>
    </row>
    <row r="2150" spans="2:2" x14ac:dyDescent="0.25">
      <c r="B2150" t="e" cm="1" vm="1">
        <f t="array" ref="B2150">TRANSPOSE(_xlfn._xlws.SORT(_xlfn.UNIQUE(_xlfn._xlws.FILTER(plotSetup[plot_id], plotSetup[experiment_id]&amp;"_"&amp;plotSetup[crop_season_id]=A2150))))</f>
        <v>#VALUE!</v>
      </c>
    </row>
    <row r="2151" spans="2:2" x14ac:dyDescent="0.25">
      <c r="B2151" t="e" cm="1" vm="1">
        <f t="array" ref="B2151">TRANSPOSE(_xlfn._xlws.SORT(_xlfn.UNIQUE(_xlfn._xlws.FILTER(plotSetup[plot_id], plotSetup[experiment_id]&amp;"_"&amp;plotSetup[crop_season_id]=A2151))))</f>
        <v>#VALUE!</v>
      </c>
    </row>
    <row r="2152" spans="2:2" x14ac:dyDescent="0.25">
      <c r="B2152" t="e" cm="1" vm="1">
        <f t="array" ref="B2152">TRANSPOSE(_xlfn._xlws.SORT(_xlfn.UNIQUE(_xlfn._xlws.FILTER(plotSetup[plot_id], plotSetup[experiment_id]&amp;"_"&amp;plotSetup[crop_season_id]=A2152))))</f>
        <v>#VALUE!</v>
      </c>
    </row>
    <row r="2153" spans="2:2" x14ac:dyDescent="0.25">
      <c r="B2153" t="e" cm="1" vm="1">
        <f t="array" ref="B2153">TRANSPOSE(_xlfn._xlws.SORT(_xlfn.UNIQUE(_xlfn._xlws.FILTER(plotSetup[plot_id], plotSetup[experiment_id]&amp;"_"&amp;plotSetup[crop_season_id]=A2153))))</f>
        <v>#VALUE!</v>
      </c>
    </row>
    <row r="2154" spans="2:2" x14ac:dyDescent="0.25">
      <c r="B2154" t="e" cm="1" vm="1">
        <f t="array" ref="B2154">TRANSPOSE(_xlfn._xlws.SORT(_xlfn.UNIQUE(_xlfn._xlws.FILTER(plotSetup[plot_id], plotSetup[experiment_id]&amp;"_"&amp;plotSetup[crop_season_id]=A2154))))</f>
        <v>#VALUE!</v>
      </c>
    </row>
    <row r="2155" spans="2:2" x14ac:dyDescent="0.25">
      <c r="B2155" t="e" cm="1" vm="1">
        <f t="array" ref="B2155">TRANSPOSE(_xlfn._xlws.SORT(_xlfn.UNIQUE(_xlfn._xlws.FILTER(plotSetup[plot_id], plotSetup[experiment_id]&amp;"_"&amp;plotSetup[crop_season_id]=A2155))))</f>
        <v>#VALUE!</v>
      </c>
    </row>
    <row r="2156" spans="2:2" x14ac:dyDescent="0.25">
      <c r="B2156" t="e" cm="1" vm="1">
        <f t="array" ref="B2156">TRANSPOSE(_xlfn._xlws.SORT(_xlfn.UNIQUE(_xlfn._xlws.FILTER(plotSetup[plot_id], plotSetup[experiment_id]&amp;"_"&amp;plotSetup[crop_season_id]=A2156))))</f>
        <v>#VALUE!</v>
      </c>
    </row>
    <row r="2157" spans="2:2" x14ac:dyDescent="0.25">
      <c r="B2157" t="e" cm="1" vm="1">
        <f t="array" ref="B2157">TRANSPOSE(_xlfn._xlws.SORT(_xlfn.UNIQUE(_xlfn._xlws.FILTER(plotSetup[plot_id], plotSetup[experiment_id]&amp;"_"&amp;plotSetup[crop_season_id]=A2157))))</f>
        <v>#VALUE!</v>
      </c>
    </row>
    <row r="2158" spans="2:2" x14ac:dyDescent="0.25">
      <c r="B2158" t="e" cm="1" vm="1">
        <f t="array" ref="B2158">TRANSPOSE(_xlfn._xlws.SORT(_xlfn.UNIQUE(_xlfn._xlws.FILTER(plotSetup[plot_id], plotSetup[experiment_id]&amp;"_"&amp;plotSetup[crop_season_id]=A2158))))</f>
        <v>#VALUE!</v>
      </c>
    </row>
    <row r="2159" spans="2:2" x14ac:dyDescent="0.25">
      <c r="B2159" t="e" cm="1" vm="1">
        <f t="array" ref="B2159">TRANSPOSE(_xlfn._xlws.SORT(_xlfn.UNIQUE(_xlfn._xlws.FILTER(plotSetup[plot_id], plotSetup[experiment_id]&amp;"_"&amp;plotSetup[crop_season_id]=A2159))))</f>
        <v>#VALUE!</v>
      </c>
    </row>
    <row r="2160" spans="2:2" x14ac:dyDescent="0.25">
      <c r="B2160" t="e" cm="1" vm="1">
        <f t="array" ref="B2160">TRANSPOSE(_xlfn._xlws.SORT(_xlfn.UNIQUE(_xlfn._xlws.FILTER(plotSetup[plot_id], plotSetup[experiment_id]&amp;"_"&amp;plotSetup[crop_season_id]=A2160))))</f>
        <v>#VALUE!</v>
      </c>
    </row>
    <row r="2161" spans="2:2" x14ac:dyDescent="0.25">
      <c r="B2161" t="e" cm="1" vm="1">
        <f t="array" ref="B2161">TRANSPOSE(_xlfn._xlws.SORT(_xlfn.UNIQUE(_xlfn._xlws.FILTER(plotSetup[plot_id], plotSetup[experiment_id]&amp;"_"&amp;plotSetup[crop_season_id]=A2161))))</f>
        <v>#VALUE!</v>
      </c>
    </row>
    <row r="2162" spans="2:2" x14ac:dyDescent="0.25">
      <c r="B2162" t="e" cm="1" vm="1">
        <f t="array" ref="B2162">TRANSPOSE(_xlfn._xlws.SORT(_xlfn.UNIQUE(_xlfn._xlws.FILTER(plotSetup[plot_id], plotSetup[experiment_id]&amp;"_"&amp;plotSetup[crop_season_id]=A2162))))</f>
        <v>#VALUE!</v>
      </c>
    </row>
    <row r="2163" spans="2:2" x14ac:dyDescent="0.25">
      <c r="B2163" t="e" cm="1" vm="1">
        <f t="array" ref="B2163">TRANSPOSE(_xlfn._xlws.SORT(_xlfn.UNIQUE(_xlfn._xlws.FILTER(plotSetup[plot_id], plotSetup[experiment_id]&amp;"_"&amp;plotSetup[crop_season_id]=A2163))))</f>
        <v>#VALUE!</v>
      </c>
    </row>
    <row r="2164" spans="2:2" x14ac:dyDescent="0.25">
      <c r="B2164" t="e" cm="1" vm="1">
        <f t="array" ref="B2164">TRANSPOSE(_xlfn._xlws.SORT(_xlfn.UNIQUE(_xlfn._xlws.FILTER(plotSetup[plot_id], plotSetup[experiment_id]&amp;"_"&amp;plotSetup[crop_season_id]=A2164))))</f>
        <v>#VALUE!</v>
      </c>
    </row>
    <row r="2165" spans="2:2" x14ac:dyDescent="0.25">
      <c r="B2165" t="e" cm="1" vm="1">
        <f t="array" ref="B2165">TRANSPOSE(_xlfn._xlws.SORT(_xlfn.UNIQUE(_xlfn._xlws.FILTER(plotSetup[plot_id], plotSetup[experiment_id]&amp;"_"&amp;plotSetup[crop_season_id]=A2165))))</f>
        <v>#VALUE!</v>
      </c>
    </row>
    <row r="2166" spans="2:2" x14ac:dyDescent="0.25">
      <c r="B2166" t="e" cm="1" vm="1">
        <f t="array" ref="B2166">TRANSPOSE(_xlfn._xlws.SORT(_xlfn.UNIQUE(_xlfn._xlws.FILTER(plotSetup[plot_id], plotSetup[experiment_id]&amp;"_"&amp;plotSetup[crop_season_id]=A2166))))</f>
        <v>#VALUE!</v>
      </c>
    </row>
    <row r="2167" spans="2:2" x14ac:dyDescent="0.25">
      <c r="B2167" t="e" cm="1" vm="1">
        <f t="array" ref="B2167">TRANSPOSE(_xlfn._xlws.SORT(_xlfn.UNIQUE(_xlfn._xlws.FILTER(plotSetup[plot_id], plotSetup[experiment_id]&amp;"_"&amp;plotSetup[crop_season_id]=A2167))))</f>
        <v>#VALUE!</v>
      </c>
    </row>
    <row r="2168" spans="2:2" x14ac:dyDescent="0.25">
      <c r="B2168" t="e" cm="1" vm="1">
        <f t="array" ref="B2168">TRANSPOSE(_xlfn._xlws.SORT(_xlfn.UNIQUE(_xlfn._xlws.FILTER(plotSetup[plot_id], plotSetup[experiment_id]&amp;"_"&amp;plotSetup[crop_season_id]=A2168))))</f>
        <v>#VALUE!</v>
      </c>
    </row>
    <row r="2169" spans="2:2" x14ac:dyDescent="0.25">
      <c r="B2169" t="e" cm="1" vm="1">
        <f t="array" ref="B2169">TRANSPOSE(_xlfn._xlws.SORT(_xlfn.UNIQUE(_xlfn._xlws.FILTER(plotSetup[plot_id], plotSetup[experiment_id]&amp;"_"&amp;plotSetup[crop_season_id]=A2169))))</f>
        <v>#VALUE!</v>
      </c>
    </row>
    <row r="2170" spans="2:2" x14ac:dyDescent="0.25">
      <c r="B2170" t="e" cm="1" vm="1">
        <f t="array" ref="B2170">TRANSPOSE(_xlfn._xlws.SORT(_xlfn.UNIQUE(_xlfn._xlws.FILTER(plotSetup[plot_id], plotSetup[experiment_id]&amp;"_"&amp;plotSetup[crop_season_id]=A2170))))</f>
        <v>#VALUE!</v>
      </c>
    </row>
    <row r="2171" spans="2:2" x14ac:dyDescent="0.25">
      <c r="B2171" t="e" cm="1" vm="1">
        <f t="array" ref="B2171">TRANSPOSE(_xlfn._xlws.SORT(_xlfn.UNIQUE(_xlfn._xlws.FILTER(plotSetup[plot_id], plotSetup[experiment_id]&amp;"_"&amp;plotSetup[crop_season_id]=A2171))))</f>
        <v>#VALUE!</v>
      </c>
    </row>
    <row r="2172" spans="2:2" x14ac:dyDescent="0.25">
      <c r="B2172" t="e" cm="1" vm="1">
        <f t="array" ref="B2172">TRANSPOSE(_xlfn._xlws.SORT(_xlfn.UNIQUE(_xlfn._xlws.FILTER(plotSetup[plot_id], plotSetup[experiment_id]&amp;"_"&amp;plotSetup[crop_season_id]=A2172))))</f>
        <v>#VALUE!</v>
      </c>
    </row>
    <row r="2173" spans="2:2" x14ac:dyDescent="0.25">
      <c r="B2173" t="e" cm="1" vm="1">
        <f t="array" ref="B2173">TRANSPOSE(_xlfn._xlws.SORT(_xlfn.UNIQUE(_xlfn._xlws.FILTER(plotSetup[plot_id], plotSetup[experiment_id]&amp;"_"&amp;plotSetup[crop_season_id]=A2173))))</f>
        <v>#VALUE!</v>
      </c>
    </row>
    <row r="2174" spans="2:2" x14ac:dyDescent="0.25">
      <c r="B2174" t="e" cm="1" vm="1">
        <f t="array" ref="B2174">TRANSPOSE(_xlfn._xlws.SORT(_xlfn.UNIQUE(_xlfn._xlws.FILTER(plotSetup[plot_id], plotSetup[experiment_id]&amp;"_"&amp;plotSetup[crop_season_id]=A2174))))</f>
        <v>#VALUE!</v>
      </c>
    </row>
    <row r="2175" spans="2:2" x14ac:dyDescent="0.25">
      <c r="B2175" t="e" cm="1" vm="1">
        <f t="array" ref="B2175">TRANSPOSE(_xlfn._xlws.SORT(_xlfn.UNIQUE(_xlfn._xlws.FILTER(plotSetup[plot_id], plotSetup[experiment_id]&amp;"_"&amp;plotSetup[crop_season_id]=A2175))))</f>
        <v>#VALUE!</v>
      </c>
    </row>
    <row r="2176" spans="2:2" x14ac:dyDescent="0.25">
      <c r="B2176" t="e" cm="1" vm="1">
        <f t="array" ref="B2176">TRANSPOSE(_xlfn._xlws.SORT(_xlfn.UNIQUE(_xlfn._xlws.FILTER(plotSetup[plot_id], plotSetup[experiment_id]&amp;"_"&amp;plotSetup[crop_season_id]=A2176))))</f>
        <v>#VALUE!</v>
      </c>
    </row>
    <row r="2177" spans="2:2" x14ac:dyDescent="0.25">
      <c r="B2177" t="e" cm="1" vm="1">
        <f t="array" ref="B2177">TRANSPOSE(_xlfn._xlws.SORT(_xlfn.UNIQUE(_xlfn._xlws.FILTER(plotSetup[plot_id], plotSetup[experiment_id]&amp;"_"&amp;plotSetup[crop_season_id]=A2177))))</f>
        <v>#VALUE!</v>
      </c>
    </row>
    <row r="2178" spans="2:2" x14ac:dyDescent="0.25">
      <c r="B2178" t="e" cm="1" vm="1">
        <f t="array" ref="B2178">TRANSPOSE(_xlfn._xlws.SORT(_xlfn.UNIQUE(_xlfn._xlws.FILTER(plotSetup[plot_id], plotSetup[experiment_id]&amp;"_"&amp;plotSetup[crop_season_id]=A2178))))</f>
        <v>#VALUE!</v>
      </c>
    </row>
    <row r="2179" spans="2:2" x14ac:dyDescent="0.25">
      <c r="B2179" t="e" cm="1" vm="1">
        <f t="array" ref="B2179">TRANSPOSE(_xlfn._xlws.SORT(_xlfn.UNIQUE(_xlfn._xlws.FILTER(plotSetup[plot_id], plotSetup[experiment_id]&amp;"_"&amp;plotSetup[crop_season_id]=A2179))))</f>
        <v>#VALUE!</v>
      </c>
    </row>
    <row r="2180" spans="2:2" x14ac:dyDescent="0.25">
      <c r="B2180" t="e" cm="1" vm="1">
        <f t="array" ref="B2180">TRANSPOSE(_xlfn._xlws.SORT(_xlfn.UNIQUE(_xlfn._xlws.FILTER(plotSetup[plot_id], plotSetup[experiment_id]&amp;"_"&amp;plotSetup[crop_season_id]=A2180))))</f>
        <v>#VALUE!</v>
      </c>
    </row>
    <row r="2181" spans="2:2" x14ac:dyDescent="0.25">
      <c r="B2181" t="e" cm="1" vm="1">
        <f t="array" ref="B2181">TRANSPOSE(_xlfn._xlws.SORT(_xlfn.UNIQUE(_xlfn._xlws.FILTER(plotSetup[plot_id], plotSetup[experiment_id]&amp;"_"&amp;plotSetup[crop_season_id]=A2181))))</f>
        <v>#VALUE!</v>
      </c>
    </row>
    <row r="2182" spans="2:2" x14ac:dyDescent="0.25">
      <c r="B2182" t="e" cm="1" vm="1">
        <f t="array" ref="B2182">TRANSPOSE(_xlfn._xlws.SORT(_xlfn.UNIQUE(_xlfn._xlws.FILTER(plotSetup[plot_id], plotSetup[experiment_id]&amp;"_"&amp;plotSetup[crop_season_id]=A2182))))</f>
        <v>#VALUE!</v>
      </c>
    </row>
    <row r="2183" spans="2:2" x14ac:dyDescent="0.25">
      <c r="B2183" t="e" cm="1" vm="1">
        <f t="array" ref="B2183">TRANSPOSE(_xlfn._xlws.SORT(_xlfn.UNIQUE(_xlfn._xlws.FILTER(plotSetup[plot_id], plotSetup[experiment_id]&amp;"_"&amp;plotSetup[crop_season_id]=A2183))))</f>
        <v>#VALUE!</v>
      </c>
    </row>
    <row r="2184" spans="2:2" x14ac:dyDescent="0.25">
      <c r="B2184" t="e" cm="1" vm="1">
        <f t="array" ref="B2184">TRANSPOSE(_xlfn._xlws.SORT(_xlfn.UNIQUE(_xlfn._xlws.FILTER(plotSetup[plot_id], plotSetup[experiment_id]&amp;"_"&amp;plotSetup[crop_season_id]=A2184))))</f>
        <v>#VALUE!</v>
      </c>
    </row>
    <row r="2185" spans="2:2" x14ac:dyDescent="0.25">
      <c r="B2185" t="e" cm="1" vm="1">
        <f t="array" ref="B2185">TRANSPOSE(_xlfn._xlws.SORT(_xlfn.UNIQUE(_xlfn._xlws.FILTER(plotSetup[plot_id], plotSetup[experiment_id]&amp;"_"&amp;plotSetup[crop_season_id]=A2185))))</f>
        <v>#VALUE!</v>
      </c>
    </row>
    <row r="2186" spans="2:2" x14ac:dyDescent="0.25">
      <c r="B2186" t="e" cm="1" vm="1">
        <f t="array" ref="B2186">TRANSPOSE(_xlfn._xlws.SORT(_xlfn.UNIQUE(_xlfn._xlws.FILTER(plotSetup[plot_id], plotSetup[experiment_id]&amp;"_"&amp;plotSetup[crop_season_id]=A2186))))</f>
        <v>#VALUE!</v>
      </c>
    </row>
    <row r="2187" spans="2:2" x14ac:dyDescent="0.25">
      <c r="B2187" t="e" cm="1" vm="1">
        <f t="array" ref="B2187">TRANSPOSE(_xlfn._xlws.SORT(_xlfn.UNIQUE(_xlfn._xlws.FILTER(plotSetup[plot_id], plotSetup[experiment_id]&amp;"_"&amp;plotSetup[crop_season_id]=A2187))))</f>
        <v>#VALUE!</v>
      </c>
    </row>
    <row r="2188" spans="2:2" x14ac:dyDescent="0.25">
      <c r="B2188" t="e" cm="1" vm="1">
        <f t="array" ref="B2188">TRANSPOSE(_xlfn._xlws.SORT(_xlfn.UNIQUE(_xlfn._xlws.FILTER(plotSetup[plot_id], plotSetup[experiment_id]&amp;"_"&amp;plotSetup[crop_season_id]=A2188))))</f>
        <v>#VALUE!</v>
      </c>
    </row>
    <row r="2189" spans="2:2" x14ac:dyDescent="0.25">
      <c r="B2189" t="e" cm="1" vm="1">
        <f t="array" ref="B2189">TRANSPOSE(_xlfn._xlws.SORT(_xlfn.UNIQUE(_xlfn._xlws.FILTER(plotSetup[plot_id], plotSetup[experiment_id]&amp;"_"&amp;plotSetup[crop_season_id]=A2189))))</f>
        <v>#VALUE!</v>
      </c>
    </row>
    <row r="2190" spans="2:2" x14ac:dyDescent="0.25">
      <c r="B2190" t="e" cm="1" vm="1">
        <f t="array" ref="B2190">TRANSPOSE(_xlfn._xlws.SORT(_xlfn.UNIQUE(_xlfn._xlws.FILTER(plotSetup[plot_id], plotSetup[experiment_id]&amp;"_"&amp;plotSetup[crop_season_id]=A2190))))</f>
        <v>#VALUE!</v>
      </c>
    </row>
    <row r="2191" spans="2:2" x14ac:dyDescent="0.25">
      <c r="B2191" t="e" cm="1" vm="1">
        <f t="array" ref="B2191">TRANSPOSE(_xlfn._xlws.SORT(_xlfn.UNIQUE(_xlfn._xlws.FILTER(plotSetup[plot_id], plotSetup[experiment_id]&amp;"_"&amp;plotSetup[crop_season_id]=A2191))))</f>
        <v>#VALUE!</v>
      </c>
    </row>
    <row r="2192" spans="2:2" x14ac:dyDescent="0.25">
      <c r="B2192" t="e" cm="1" vm="1">
        <f t="array" ref="B2192">TRANSPOSE(_xlfn._xlws.SORT(_xlfn.UNIQUE(_xlfn._xlws.FILTER(plotSetup[plot_id], plotSetup[experiment_id]&amp;"_"&amp;plotSetup[crop_season_id]=A2192))))</f>
        <v>#VALUE!</v>
      </c>
    </row>
    <row r="2193" spans="2:2" x14ac:dyDescent="0.25">
      <c r="B2193" t="e" cm="1" vm="1">
        <f t="array" ref="B2193">TRANSPOSE(_xlfn._xlws.SORT(_xlfn.UNIQUE(_xlfn._xlws.FILTER(plotSetup[plot_id], plotSetup[experiment_id]&amp;"_"&amp;plotSetup[crop_season_id]=A2193))))</f>
        <v>#VALUE!</v>
      </c>
    </row>
    <row r="2194" spans="2:2" x14ac:dyDescent="0.25">
      <c r="B2194" t="e" cm="1" vm="1">
        <f t="array" ref="B2194">TRANSPOSE(_xlfn._xlws.SORT(_xlfn.UNIQUE(_xlfn._xlws.FILTER(plotSetup[plot_id], plotSetup[experiment_id]&amp;"_"&amp;plotSetup[crop_season_id]=A2194))))</f>
        <v>#VALUE!</v>
      </c>
    </row>
    <row r="2195" spans="2:2" x14ac:dyDescent="0.25">
      <c r="B2195" t="e" cm="1" vm="1">
        <f t="array" ref="B2195">TRANSPOSE(_xlfn._xlws.SORT(_xlfn.UNIQUE(_xlfn._xlws.FILTER(plotSetup[plot_id], plotSetup[experiment_id]&amp;"_"&amp;plotSetup[crop_season_id]=A2195))))</f>
        <v>#VALUE!</v>
      </c>
    </row>
    <row r="2196" spans="2:2" x14ac:dyDescent="0.25">
      <c r="B2196" t="e" cm="1" vm="1">
        <f t="array" ref="B2196">TRANSPOSE(_xlfn._xlws.SORT(_xlfn.UNIQUE(_xlfn._xlws.FILTER(plotSetup[plot_id], plotSetup[experiment_id]&amp;"_"&amp;plotSetup[crop_season_id]=A2196))))</f>
        <v>#VALUE!</v>
      </c>
    </row>
    <row r="2197" spans="2:2" x14ac:dyDescent="0.25">
      <c r="B2197" t="e" cm="1" vm="1">
        <f t="array" ref="B2197">TRANSPOSE(_xlfn._xlws.SORT(_xlfn.UNIQUE(_xlfn._xlws.FILTER(plotSetup[plot_id], plotSetup[experiment_id]&amp;"_"&amp;plotSetup[crop_season_id]=A2197))))</f>
        <v>#VALUE!</v>
      </c>
    </row>
    <row r="2198" spans="2:2" x14ac:dyDescent="0.25">
      <c r="B2198" t="e" cm="1" vm="1">
        <f t="array" ref="B2198">TRANSPOSE(_xlfn._xlws.SORT(_xlfn.UNIQUE(_xlfn._xlws.FILTER(plotSetup[plot_id], plotSetup[experiment_id]&amp;"_"&amp;plotSetup[crop_season_id]=A2198))))</f>
        <v>#VALUE!</v>
      </c>
    </row>
    <row r="2199" spans="2:2" x14ac:dyDescent="0.25">
      <c r="B2199" t="e" cm="1" vm="1">
        <f t="array" ref="B2199">TRANSPOSE(_xlfn._xlws.SORT(_xlfn.UNIQUE(_xlfn._xlws.FILTER(plotSetup[plot_id], plotSetup[experiment_id]&amp;"_"&amp;plotSetup[crop_season_id]=A2199))))</f>
        <v>#VALUE!</v>
      </c>
    </row>
    <row r="2200" spans="2:2" x14ac:dyDescent="0.25">
      <c r="B2200" t="e" cm="1" vm="1">
        <f t="array" ref="B2200">TRANSPOSE(_xlfn._xlws.SORT(_xlfn.UNIQUE(_xlfn._xlws.FILTER(plotSetup[plot_id], plotSetup[experiment_id]&amp;"_"&amp;plotSetup[crop_season_id]=A2200))))</f>
        <v>#VALUE!</v>
      </c>
    </row>
    <row r="2201" spans="2:2" x14ac:dyDescent="0.25">
      <c r="B2201" t="e" cm="1" vm="1">
        <f t="array" ref="B2201">TRANSPOSE(_xlfn._xlws.SORT(_xlfn.UNIQUE(_xlfn._xlws.FILTER(plotSetup[plot_id], plotSetup[experiment_id]&amp;"_"&amp;plotSetup[crop_season_id]=A2201))))</f>
        <v>#VALUE!</v>
      </c>
    </row>
    <row r="2202" spans="2:2" x14ac:dyDescent="0.25">
      <c r="B2202" t="e" cm="1" vm="1">
        <f t="array" ref="B2202">TRANSPOSE(_xlfn._xlws.SORT(_xlfn.UNIQUE(_xlfn._xlws.FILTER(plotSetup[plot_id], plotSetup[experiment_id]&amp;"_"&amp;plotSetup[crop_season_id]=A2202))))</f>
        <v>#VALUE!</v>
      </c>
    </row>
    <row r="2203" spans="2:2" x14ac:dyDescent="0.25">
      <c r="B2203" t="e" cm="1" vm="1">
        <f t="array" ref="B2203">TRANSPOSE(_xlfn._xlws.SORT(_xlfn.UNIQUE(_xlfn._xlws.FILTER(plotSetup[plot_id], plotSetup[experiment_id]&amp;"_"&amp;plotSetup[crop_season_id]=A2203))))</f>
        <v>#VALUE!</v>
      </c>
    </row>
    <row r="2204" spans="2:2" x14ac:dyDescent="0.25">
      <c r="B2204" t="e" cm="1" vm="1">
        <f t="array" ref="B2204">TRANSPOSE(_xlfn._xlws.SORT(_xlfn.UNIQUE(_xlfn._xlws.FILTER(plotSetup[plot_id], plotSetup[experiment_id]&amp;"_"&amp;plotSetup[crop_season_id]=A2204))))</f>
        <v>#VALUE!</v>
      </c>
    </row>
    <row r="2205" spans="2:2" x14ac:dyDescent="0.25">
      <c r="B2205" t="e" cm="1" vm="1">
        <f t="array" ref="B2205">TRANSPOSE(_xlfn._xlws.SORT(_xlfn.UNIQUE(_xlfn._xlws.FILTER(plotSetup[plot_id], plotSetup[experiment_id]&amp;"_"&amp;plotSetup[crop_season_id]=A2205))))</f>
        <v>#VALUE!</v>
      </c>
    </row>
    <row r="2206" spans="2:2" x14ac:dyDescent="0.25">
      <c r="B2206" t="e" cm="1" vm="1">
        <f t="array" ref="B2206">TRANSPOSE(_xlfn._xlws.SORT(_xlfn.UNIQUE(_xlfn._xlws.FILTER(plotSetup[plot_id], plotSetup[experiment_id]&amp;"_"&amp;plotSetup[crop_season_id]=A2206))))</f>
        <v>#VALUE!</v>
      </c>
    </row>
    <row r="2207" spans="2:2" x14ac:dyDescent="0.25">
      <c r="B2207" t="e" cm="1" vm="1">
        <f t="array" ref="B2207">TRANSPOSE(_xlfn._xlws.SORT(_xlfn.UNIQUE(_xlfn._xlws.FILTER(plotSetup[plot_id], plotSetup[experiment_id]&amp;"_"&amp;plotSetup[crop_season_id]=A2207))))</f>
        <v>#VALUE!</v>
      </c>
    </row>
    <row r="2208" spans="2:2" x14ac:dyDescent="0.25">
      <c r="B2208" t="e" cm="1" vm="1">
        <f t="array" ref="B2208">TRANSPOSE(_xlfn._xlws.SORT(_xlfn.UNIQUE(_xlfn._xlws.FILTER(plotSetup[plot_id], plotSetup[experiment_id]&amp;"_"&amp;plotSetup[crop_season_id]=A2208))))</f>
        <v>#VALUE!</v>
      </c>
    </row>
    <row r="2209" spans="2:2" x14ac:dyDescent="0.25">
      <c r="B2209" t="e" cm="1" vm="1">
        <f t="array" ref="B2209">TRANSPOSE(_xlfn._xlws.SORT(_xlfn.UNIQUE(_xlfn._xlws.FILTER(plotSetup[plot_id], plotSetup[experiment_id]&amp;"_"&amp;plotSetup[crop_season_id]=A2209))))</f>
        <v>#VALUE!</v>
      </c>
    </row>
    <row r="2210" spans="2:2" x14ac:dyDescent="0.25">
      <c r="B2210" t="e" cm="1" vm="1">
        <f t="array" ref="B2210">TRANSPOSE(_xlfn._xlws.SORT(_xlfn.UNIQUE(_xlfn._xlws.FILTER(plotSetup[plot_id], plotSetup[experiment_id]&amp;"_"&amp;plotSetup[crop_season_id]=A2210))))</f>
        <v>#VALUE!</v>
      </c>
    </row>
    <row r="2211" spans="2:2" x14ac:dyDescent="0.25">
      <c r="B2211" t="e" cm="1" vm="1">
        <f t="array" ref="B2211">TRANSPOSE(_xlfn._xlws.SORT(_xlfn.UNIQUE(_xlfn._xlws.FILTER(plotSetup[plot_id], plotSetup[experiment_id]&amp;"_"&amp;plotSetup[crop_season_id]=A2211))))</f>
        <v>#VALUE!</v>
      </c>
    </row>
    <row r="2212" spans="2:2" x14ac:dyDescent="0.25">
      <c r="B2212" t="e" cm="1" vm="1">
        <f t="array" ref="B2212">TRANSPOSE(_xlfn._xlws.SORT(_xlfn.UNIQUE(_xlfn._xlws.FILTER(plotSetup[plot_id], plotSetup[experiment_id]&amp;"_"&amp;plotSetup[crop_season_id]=A2212))))</f>
        <v>#VALUE!</v>
      </c>
    </row>
    <row r="2213" spans="2:2" x14ac:dyDescent="0.25">
      <c r="B2213" t="e" cm="1" vm="1">
        <f t="array" ref="B2213">TRANSPOSE(_xlfn._xlws.SORT(_xlfn.UNIQUE(_xlfn._xlws.FILTER(plotSetup[plot_id], plotSetup[experiment_id]&amp;"_"&amp;plotSetup[crop_season_id]=A2213))))</f>
        <v>#VALUE!</v>
      </c>
    </row>
    <row r="2214" spans="2:2" x14ac:dyDescent="0.25">
      <c r="B2214" t="e" cm="1" vm="1">
        <f t="array" ref="B2214">TRANSPOSE(_xlfn._xlws.SORT(_xlfn.UNIQUE(_xlfn._xlws.FILTER(plotSetup[plot_id], plotSetup[experiment_id]&amp;"_"&amp;plotSetup[crop_season_id]=A2214))))</f>
        <v>#VALUE!</v>
      </c>
    </row>
    <row r="2215" spans="2:2" x14ac:dyDescent="0.25">
      <c r="B2215" t="e" cm="1" vm="1">
        <f t="array" ref="B2215">TRANSPOSE(_xlfn._xlws.SORT(_xlfn.UNIQUE(_xlfn._xlws.FILTER(plotSetup[plot_id], plotSetup[experiment_id]&amp;"_"&amp;plotSetup[crop_season_id]=A2215))))</f>
        <v>#VALUE!</v>
      </c>
    </row>
    <row r="2216" spans="2:2" x14ac:dyDescent="0.25">
      <c r="B2216" t="e" cm="1" vm="1">
        <f t="array" ref="B2216">TRANSPOSE(_xlfn._xlws.SORT(_xlfn.UNIQUE(_xlfn._xlws.FILTER(plotSetup[plot_id], plotSetup[experiment_id]&amp;"_"&amp;plotSetup[crop_season_id]=A2216))))</f>
        <v>#VALUE!</v>
      </c>
    </row>
    <row r="2217" spans="2:2" x14ac:dyDescent="0.25">
      <c r="B2217" t="e" cm="1" vm="1">
        <f t="array" ref="B2217">TRANSPOSE(_xlfn._xlws.SORT(_xlfn.UNIQUE(_xlfn._xlws.FILTER(plotSetup[plot_id], plotSetup[experiment_id]&amp;"_"&amp;plotSetup[crop_season_id]=A2217))))</f>
        <v>#VALUE!</v>
      </c>
    </row>
    <row r="2218" spans="2:2" x14ac:dyDescent="0.25">
      <c r="B2218" t="e" cm="1" vm="1">
        <f t="array" ref="B2218">TRANSPOSE(_xlfn._xlws.SORT(_xlfn.UNIQUE(_xlfn._xlws.FILTER(plotSetup[plot_id], plotSetup[experiment_id]&amp;"_"&amp;plotSetup[crop_season_id]=A2218))))</f>
        <v>#VALUE!</v>
      </c>
    </row>
    <row r="2219" spans="2:2" x14ac:dyDescent="0.25">
      <c r="B2219" t="e" cm="1" vm="1">
        <f t="array" ref="B2219">TRANSPOSE(_xlfn._xlws.SORT(_xlfn.UNIQUE(_xlfn._xlws.FILTER(plotSetup[plot_id], plotSetup[experiment_id]&amp;"_"&amp;plotSetup[crop_season_id]=A2219))))</f>
        <v>#VALUE!</v>
      </c>
    </row>
    <row r="2220" spans="2:2" x14ac:dyDescent="0.25">
      <c r="B2220" t="e" cm="1" vm="1">
        <f t="array" ref="B2220">TRANSPOSE(_xlfn._xlws.SORT(_xlfn.UNIQUE(_xlfn._xlws.FILTER(plotSetup[plot_id], plotSetup[experiment_id]&amp;"_"&amp;plotSetup[crop_season_id]=A2220))))</f>
        <v>#VALUE!</v>
      </c>
    </row>
    <row r="2221" spans="2:2" x14ac:dyDescent="0.25">
      <c r="B2221" t="e" cm="1" vm="1">
        <f t="array" ref="B2221">TRANSPOSE(_xlfn._xlws.SORT(_xlfn.UNIQUE(_xlfn._xlws.FILTER(plotSetup[plot_id], plotSetup[experiment_id]&amp;"_"&amp;plotSetup[crop_season_id]=A2221))))</f>
        <v>#VALUE!</v>
      </c>
    </row>
    <row r="2222" spans="2:2" x14ac:dyDescent="0.25">
      <c r="B2222" t="e" cm="1" vm="1">
        <f t="array" ref="B2222">TRANSPOSE(_xlfn._xlws.SORT(_xlfn.UNIQUE(_xlfn._xlws.FILTER(plotSetup[plot_id], plotSetup[experiment_id]&amp;"_"&amp;plotSetup[crop_season_id]=A2222))))</f>
        <v>#VALUE!</v>
      </c>
    </row>
    <row r="2223" spans="2:2" x14ac:dyDescent="0.25">
      <c r="B2223" t="e" cm="1" vm="1">
        <f t="array" ref="B2223">TRANSPOSE(_xlfn._xlws.SORT(_xlfn.UNIQUE(_xlfn._xlws.FILTER(plotSetup[plot_id], plotSetup[experiment_id]&amp;"_"&amp;plotSetup[crop_season_id]=A2223))))</f>
        <v>#VALUE!</v>
      </c>
    </row>
    <row r="2224" spans="2:2" x14ac:dyDescent="0.25">
      <c r="B2224" t="e" cm="1" vm="1">
        <f t="array" ref="B2224">TRANSPOSE(_xlfn._xlws.SORT(_xlfn.UNIQUE(_xlfn._xlws.FILTER(plotSetup[plot_id], plotSetup[experiment_id]&amp;"_"&amp;plotSetup[crop_season_id]=A2224))))</f>
        <v>#VALUE!</v>
      </c>
    </row>
    <row r="2225" spans="2:2" x14ac:dyDescent="0.25">
      <c r="B2225" t="e" cm="1" vm="1">
        <f t="array" ref="B2225">TRANSPOSE(_xlfn._xlws.SORT(_xlfn.UNIQUE(_xlfn._xlws.FILTER(plotSetup[plot_id], plotSetup[experiment_id]&amp;"_"&amp;plotSetup[crop_season_id]=A2225))))</f>
        <v>#VALUE!</v>
      </c>
    </row>
    <row r="2226" spans="2:2" x14ac:dyDescent="0.25">
      <c r="B2226" t="e" cm="1" vm="1">
        <f t="array" ref="B2226">TRANSPOSE(_xlfn._xlws.SORT(_xlfn.UNIQUE(_xlfn._xlws.FILTER(plotSetup[plot_id], plotSetup[experiment_id]&amp;"_"&amp;plotSetup[crop_season_id]=A2226))))</f>
        <v>#VALUE!</v>
      </c>
    </row>
    <row r="2227" spans="2:2" x14ac:dyDescent="0.25">
      <c r="B2227" t="e" cm="1" vm="1">
        <f t="array" ref="B2227">TRANSPOSE(_xlfn._xlws.SORT(_xlfn.UNIQUE(_xlfn._xlws.FILTER(plotSetup[plot_id], plotSetup[experiment_id]&amp;"_"&amp;plotSetup[crop_season_id]=A2227))))</f>
        <v>#VALUE!</v>
      </c>
    </row>
    <row r="2228" spans="2:2" x14ac:dyDescent="0.25">
      <c r="B2228" t="e" cm="1" vm="1">
        <f t="array" ref="B2228">TRANSPOSE(_xlfn._xlws.SORT(_xlfn.UNIQUE(_xlfn._xlws.FILTER(plotSetup[plot_id], plotSetup[experiment_id]&amp;"_"&amp;plotSetup[crop_season_id]=A2228))))</f>
        <v>#VALUE!</v>
      </c>
    </row>
    <row r="2229" spans="2:2" x14ac:dyDescent="0.25">
      <c r="B2229" t="e" cm="1" vm="1">
        <f t="array" ref="B2229">TRANSPOSE(_xlfn._xlws.SORT(_xlfn.UNIQUE(_xlfn._xlws.FILTER(plotSetup[plot_id], plotSetup[experiment_id]&amp;"_"&amp;plotSetup[crop_season_id]=A2229))))</f>
        <v>#VALUE!</v>
      </c>
    </row>
    <row r="2230" spans="2:2" x14ac:dyDescent="0.25">
      <c r="B2230" t="e" cm="1" vm="1">
        <f t="array" ref="B2230">TRANSPOSE(_xlfn._xlws.SORT(_xlfn.UNIQUE(_xlfn._xlws.FILTER(plotSetup[plot_id], plotSetup[experiment_id]&amp;"_"&amp;plotSetup[crop_season_id]=A2230))))</f>
        <v>#VALUE!</v>
      </c>
    </row>
    <row r="2231" spans="2:2" x14ac:dyDescent="0.25">
      <c r="B2231" t="e" cm="1" vm="1">
        <f t="array" ref="B2231">TRANSPOSE(_xlfn._xlws.SORT(_xlfn.UNIQUE(_xlfn._xlws.FILTER(plotSetup[plot_id], plotSetup[experiment_id]&amp;"_"&amp;plotSetup[crop_season_id]=A2231))))</f>
        <v>#VALUE!</v>
      </c>
    </row>
    <row r="2232" spans="2:2" x14ac:dyDescent="0.25">
      <c r="B2232" t="e" cm="1" vm="1">
        <f t="array" ref="B2232">TRANSPOSE(_xlfn._xlws.SORT(_xlfn.UNIQUE(_xlfn._xlws.FILTER(plotSetup[plot_id], plotSetup[experiment_id]&amp;"_"&amp;plotSetup[crop_season_id]=A2232))))</f>
        <v>#VALUE!</v>
      </c>
    </row>
    <row r="2233" spans="2:2" x14ac:dyDescent="0.25">
      <c r="B2233" t="e" cm="1" vm="1">
        <f t="array" ref="B2233">TRANSPOSE(_xlfn._xlws.SORT(_xlfn.UNIQUE(_xlfn._xlws.FILTER(plotSetup[plot_id], plotSetup[experiment_id]&amp;"_"&amp;plotSetup[crop_season_id]=A2233))))</f>
        <v>#VALUE!</v>
      </c>
    </row>
    <row r="2234" spans="2:2" x14ac:dyDescent="0.25">
      <c r="B2234" t="e" cm="1" vm="1">
        <f t="array" ref="B2234">TRANSPOSE(_xlfn._xlws.SORT(_xlfn.UNIQUE(_xlfn._xlws.FILTER(plotSetup[plot_id], plotSetup[experiment_id]&amp;"_"&amp;plotSetup[crop_season_id]=A2234))))</f>
        <v>#VALUE!</v>
      </c>
    </row>
    <row r="2235" spans="2:2" x14ac:dyDescent="0.25">
      <c r="B2235" t="e" cm="1" vm="1">
        <f t="array" ref="B2235">TRANSPOSE(_xlfn._xlws.SORT(_xlfn.UNIQUE(_xlfn._xlws.FILTER(plotSetup[plot_id], plotSetup[experiment_id]&amp;"_"&amp;plotSetup[crop_season_id]=A2235))))</f>
        <v>#VALUE!</v>
      </c>
    </row>
    <row r="2236" spans="2:2" x14ac:dyDescent="0.25">
      <c r="B2236" t="e" cm="1" vm="1">
        <f t="array" ref="B2236">TRANSPOSE(_xlfn._xlws.SORT(_xlfn.UNIQUE(_xlfn._xlws.FILTER(plotSetup[plot_id], plotSetup[experiment_id]&amp;"_"&amp;plotSetup[crop_season_id]=A2236))))</f>
        <v>#VALUE!</v>
      </c>
    </row>
    <row r="2237" spans="2:2" x14ac:dyDescent="0.25">
      <c r="B2237" t="e" cm="1" vm="1">
        <f t="array" ref="B2237">TRANSPOSE(_xlfn._xlws.SORT(_xlfn.UNIQUE(_xlfn._xlws.FILTER(plotSetup[plot_id], plotSetup[experiment_id]&amp;"_"&amp;plotSetup[crop_season_id]=A2237))))</f>
        <v>#VALUE!</v>
      </c>
    </row>
    <row r="2238" spans="2:2" x14ac:dyDescent="0.25">
      <c r="B2238" t="e" cm="1" vm="1">
        <f t="array" ref="B2238">TRANSPOSE(_xlfn._xlws.SORT(_xlfn.UNIQUE(_xlfn._xlws.FILTER(plotSetup[plot_id], plotSetup[experiment_id]&amp;"_"&amp;plotSetup[crop_season_id]=A2238))))</f>
        <v>#VALUE!</v>
      </c>
    </row>
    <row r="2239" spans="2:2" x14ac:dyDescent="0.25">
      <c r="B2239" t="e" cm="1" vm="1">
        <f t="array" ref="B2239">TRANSPOSE(_xlfn._xlws.SORT(_xlfn.UNIQUE(_xlfn._xlws.FILTER(plotSetup[plot_id], plotSetup[experiment_id]&amp;"_"&amp;plotSetup[crop_season_id]=A2239))))</f>
        <v>#VALUE!</v>
      </c>
    </row>
    <row r="2240" spans="2:2" x14ac:dyDescent="0.25">
      <c r="B2240" t="e" cm="1" vm="1">
        <f t="array" ref="B2240">TRANSPOSE(_xlfn._xlws.SORT(_xlfn.UNIQUE(_xlfn._xlws.FILTER(plotSetup[plot_id], plotSetup[experiment_id]&amp;"_"&amp;plotSetup[crop_season_id]=A2240))))</f>
        <v>#VALUE!</v>
      </c>
    </row>
    <row r="2241" spans="2:2" x14ac:dyDescent="0.25">
      <c r="B2241" t="e" cm="1" vm="1">
        <f t="array" ref="B2241">TRANSPOSE(_xlfn._xlws.SORT(_xlfn.UNIQUE(_xlfn._xlws.FILTER(plotSetup[plot_id], plotSetup[experiment_id]&amp;"_"&amp;plotSetup[crop_season_id]=A2241))))</f>
        <v>#VALUE!</v>
      </c>
    </row>
    <row r="2242" spans="2:2" x14ac:dyDescent="0.25">
      <c r="B2242" t="e" cm="1" vm="1">
        <f t="array" ref="B2242">TRANSPOSE(_xlfn._xlws.SORT(_xlfn.UNIQUE(_xlfn._xlws.FILTER(plotSetup[plot_id], plotSetup[experiment_id]&amp;"_"&amp;plotSetup[crop_season_id]=A2242))))</f>
        <v>#VALUE!</v>
      </c>
    </row>
    <row r="2243" spans="2:2" x14ac:dyDescent="0.25">
      <c r="B2243" t="e" cm="1" vm="1">
        <f t="array" ref="B2243">TRANSPOSE(_xlfn._xlws.SORT(_xlfn.UNIQUE(_xlfn._xlws.FILTER(plotSetup[plot_id], plotSetup[experiment_id]&amp;"_"&amp;plotSetup[crop_season_id]=A2243))))</f>
        <v>#VALUE!</v>
      </c>
    </row>
    <row r="2244" spans="2:2" x14ac:dyDescent="0.25">
      <c r="B2244" t="e" cm="1" vm="1">
        <f t="array" ref="B2244">TRANSPOSE(_xlfn._xlws.SORT(_xlfn.UNIQUE(_xlfn._xlws.FILTER(plotSetup[plot_id], plotSetup[experiment_id]&amp;"_"&amp;plotSetup[crop_season_id]=A2244))))</f>
        <v>#VALUE!</v>
      </c>
    </row>
    <row r="2245" spans="2:2" x14ac:dyDescent="0.25">
      <c r="B2245" t="e" cm="1" vm="1">
        <f t="array" ref="B2245">TRANSPOSE(_xlfn._xlws.SORT(_xlfn.UNIQUE(_xlfn._xlws.FILTER(plotSetup[plot_id], plotSetup[experiment_id]&amp;"_"&amp;plotSetup[crop_season_id]=A2245))))</f>
        <v>#VALUE!</v>
      </c>
    </row>
    <row r="2246" spans="2:2" x14ac:dyDescent="0.25">
      <c r="B2246" t="e" cm="1" vm="1">
        <f t="array" ref="B2246">TRANSPOSE(_xlfn._xlws.SORT(_xlfn.UNIQUE(_xlfn._xlws.FILTER(plotSetup[plot_id], plotSetup[experiment_id]&amp;"_"&amp;plotSetup[crop_season_id]=A2246))))</f>
        <v>#VALUE!</v>
      </c>
    </row>
    <row r="2247" spans="2:2" x14ac:dyDescent="0.25">
      <c r="B2247" t="e" cm="1" vm="1">
        <f t="array" ref="B2247">TRANSPOSE(_xlfn._xlws.SORT(_xlfn.UNIQUE(_xlfn._xlws.FILTER(plotSetup[plot_id], plotSetup[experiment_id]&amp;"_"&amp;plotSetup[crop_season_id]=A2247))))</f>
        <v>#VALUE!</v>
      </c>
    </row>
    <row r="2248" spans="2:2" x14ac:dyDescent="0.25">
      <c r="B2248" t="e" cm="1" vm="1">
        <f t="array" ref="B2248">TRANSPOSE(_xlfn._xlws.SORT(_xlfn.UNIQUE(_xlfn._xlws.FILTER(plotSetup[plot_id], plotSetup[experiment_id]&amp;"_"&amp;plotSetup[crop_season_id]=A2248))))</f>
        <v>#VALUE!</v>
      </c>
    </row>
    <row r="2249" spans="2:2" x14ac:dyDescent="0.25">
      <c r="B2249" t="e" cm="1" vm="1">
        <f t="array" ref="B2249">TRANSPOSE(_xlfn._xlws.SORT(_xlfn.UNIQUE(_xlfn._xlws.FILTER(plotSetup[plot_id], plotSetup[experiment_id]&amp;"_"&amp;plotSetup[crop_season_id]=A2249))))</f>
        <v>#VALUE!</v>
      </c>
    </row>
    <row r="2250" spans="2:2" x14ac:dyDescent="0.25">
      <c r="B2250" t="e" cm="1" vm="1">
        <f t="array" ref="B2250">TRANSPOSE(_xlfn._xlws.SORT(_xlfn.UNIQUE(_xlfn._xlws.FILTER(plotSetup[plot_id], plotSetup[experiment_id]&amp;"_"&amp;plotSetup[crop_season_id]=A2250))))</f>
        <v>#VALUE!</v>
      </c>
    </row>
    <row r="2251" spans="2:2" x14ac:dyDescent="0.25">
      <c r="B2251" t="e" cm="1" vm="1">
        <f t="array" ref="B2251">TRANSPOSE(_xlfn._xlws.SORT(_xlfn.UNIQUE(_xlfn._xlws.FILTER(plotSetup[plot_id], plotSetup[experiment_id]&amp;"_"&amp;plotSetup[crop_season_id]=A2251))))</f>
        <v>#VALUE!</v>
      </c>
    </row>
    <row r="2252" spans="2:2" x14ac:dyDescent="0.25">
      <c r="B2252" t="e" cm="1" vm="1">
        <f t="array" ref="B2252">TRANSPOSE(_xlfn._xlws.SORT(_xlfn.UNIQUE(_xlfn._xlws.FILTER(plotSetup[plot_id], plotSetup[experiment_id]&amp;"_"&amp;plotSetup[crop_season_id]=A2252))))</f>
        <v>#VALUE!</v>
      </c>
    </row>
    <row r="2253" spans="2:2" x14ac:dyDescent="0.25">
      <c r="B2253" t="e" cm="1" vm="1">
        <f t="array" ref="B2253">TRANSPOSE(_xlfn._xlws.SORT(_xlfn.UNIQUE(_xlfn._xlws.FILTER(plotSetup[plot_id], plotSetup[experiment_id]&amp;"_"&amp;plotSetup[crop_season_id]=A2253))))</f>
        <v>#VALUE!</v>
      </c>
    </row>
    <row r="2254" spans="2:2" x14ac:dyDescent="0.25">
      <c r="B2254" t="e" cm="1" vm="1">
        <f t="array" ref="B2254">TRANSPOSE(_xlfn._xlws.SORT(_xlfn.UNIQUE(_xlfn._xlws.FILTER(plotSetup[plot_id], plotSetup[experiment_id]&amp;"_"&amp;plotSetup[crop_season_id]=A2254))))</f>
        <v>#VALUE!</v>
      </c>
    </row>
    <row r="2255" spans="2:2" x14ac:dyDescent="0.25">
      <c r="B2255" t="e" cm="1" vm="1">
        <f t="array" ref="B2255">TRANSPOSE(_xlfn._xlws.SORT(_xlfn.UNIQUE(_xlfn._xlws.FILTER(plotSetup[plot_id], plotSetup[experiment_id]&amp;"_"&amp;plotSetup[crop_season_id]=A2255))))</f>
        <v>#VALUE!</v>
      </c>
    </row>
    <row r="2256" spans="2:2" x14ac:dyDescent="0.25">
      <c r="B2256" t="e" cm="1" vm="1">
        <f t="array" ref="B2256">TRANSPOSE(_xlfn._xlws.SORT(_xlfn.UNIQUE(_xlfn._xlws.FILTER(plotSetup[plot_id], plotSetup[experiment_id]&amp;"_"&amp;plotSetup[crop_season_id]=A2256))))</f>
        <v>#VALUE!</v>
      </c>
    </row>
    <row r="2257" spans="2:2" x14ac:dyDescent="0.25">
      <c r="B2257" t="e" cm="1" vm="1">
        <f t="array" ref="B2257">TRANSPOSE(_xlfn._xlws.SORT(_xlfn.UNIQUE(_xlfn._xlws.FILTER(plotSetup[plot_id], plotSetup[experiment_id]&amp;"_"&amp;plotSetup[crop_season_id]=A2257))))</f>
        <v>#VALUE!</v>
      </c>
    </row>
    <row r="2258" spans="2:2" x14ac:dyDescent="0.25">
      <c r="B2258" t="e" cm="1" vm="1">
        <f t="array" ref="B2258">TRANSPOSE(_xlfn._xlws.SORT(_xlfn.UNIQUE(_xlfn._xlws.FILTER(plotSetup[plot_id], plotSetup[experiment_id]&amp;"_"&amp;plotSetup[crop_season_id]=A2258))))</f>
        <v>#VALUE!</v>
      </c>
    </row>
    <row r="2259" spans="2:2" x14ac:dyDescent="0.25">
      <c r="B2259" t="e" cm="1" vm="1">
        <f t="array" ref="B2259">TRANSPOSE(_xlfn._xlws.SORT(_xlfn.UNIQUE(_xlfn._xlws.FILTER(plotSetup[plot_id], plotSetup[experiment_id]&amp;"_"&amp;plotSetup[crop_season_id]=A2259))))</f>
        <v>#VALUE!</v>
      </c>
    </row>
    <row r="2260" spans="2:2" x14ac:dyDescent="0.25">
      <c r="B2260" t="e" cm="1" vm="1">
        <f t="array" ref="B2260">TRANSPOSE(_xlfn._xlws.SORT(_xlfn.UNIQUE(_xlfn._xlws.FILTER(plotSetup[plot_id], plotSetup[experiment_id]&amp;"_"&amp;plotSetup[crop_season_id]=A2260))))</f>
        <v>#VALUE!</v>
      </c>
    </row>
    <row r="2261" spans="2:2" x14ac:dyDescent="0.25">
      <c r="B2261" t="e" cm="1" vm="1">
        <f t="array" ref="B2261">TRANSPOSE(_xlfn._xlws.SORT(_xlfn.UNIQUE(_xlfn._xlws.FILTER(plotSetup[plot_id], plotSetup[experiment_id]&amp;"_"&amp;plotSetup[crop_season_id]=A2261))))</f>
        <v>#VALUE!</v>
      </c>
    </row>
    <row r="2262" spans="2:2" x14ac:dyDescent="0.25">
      <c r="B2262" t="e" cm="1" vm="1">
        <f t="array" ref="B2262">TRANSPOSE(_xlfn._xlws.SORT(_xlfn.UNIQUE(_xlfn._xlws.FILTER(plotSetup[plot_id], plotSetup[experiment_id]&amp;"_"&amp;plotSetup[crop_season_id]=A2262))))</f>
        <v>#VALUE!</v>
      </c>
    </row>
    <row r="2263" spans="2:2" x14ac:dyDescent="0.25">
      <c r="B2263" t="e" cm="1" vm="1">
        <f t="array" ref="B2263">TRANSPOSE(_xlfn._xlws.SORT(_xlfn.UNIQUE(_xlfn._xlws.FILTER(plotSetup[plot_id], plotSetup[experiment_id]&amp;"_"&amp;plotSetup[crop_season_id]=A2263))))</f>
        <v>#VALUE!</v>
      </c>
    </row>
    <row r="2264" spans="2:2" x14ac:dyDescent="0.25">
      <c r="B2264" t="e" cm="1" vm="1">
        <f t="array" ref="B2264">TRANSPOSE(_xlfn._xlws.SORT(_xlfn.UNIQUE(_xlfn._xlws.FILTER(plotSetup[plot_id], plotSetup[experiment_id]&amp;"_"&amp;plotSetup[crop_season_id]=A2264))))</f>
        <v>#VALUE!</v>
      </c>
    </row>
    <row r="2265" spans="2:2" x14ac:dyDescent="0.25">
      <c r="B2265" t="e" cm="1" vm="1">
        <f t="array" ref="B2265">TRANSPOSE(_xlfn._xlws.SORT(_xlfn.UNIQUE(_xlfn._xlws.FILTER(plotSetup[plot_id], plotSetup[experiment_id]&amp;"_"&amp;plotSetup[crop_season_id]=A2265))))</f>
        <v>#VALUE!</v>
      </c>
    </row>
    <row r="2266" spans="2:2" x14ac:dyDescent="0.25">
      <c r="B2266" t="e" cm="1" vm="1">
        <f t="array" ref="B2266">TRANSPOSE(_xlfn._xlws.SORT(_xlfn.UNIQUE(_xlfn._xlws.FILTER(plotSetup[plot_id], plotSetup[experiment_id]&amp;"_"&amp;plotSetup[crop_season_id]=A2266))))</f>
        <v>#VALUE!</v>
      </c>
    </row>
    <row r="2267" spans="2:2" x14ac:dyDescent="0.25">
      <c r="B2267" t="e" cm="1" vm="1">
        <f t="array" ref="B2267">TRANSPOSE(_xlfn._xlws.SORT(_xlfn.UNIQUE(_xlfn._xlws.FILTER(plotSetup[plot_id], plotSetup[experiment_id]&amp;"_"&amp;plotSetup[crop_season_id]=A2267))))</f>
        <v>#VALUE!</v>
      </c>
    </row>
    <row r="2268" spans="2:2" x14ac:dyDescent="0.25">
      <c r="B2268" t="e" cm="1" vm="1">
        <f t="array" ref="B2268">TRANSPOSE(_xlfn._xlws.SORT(_xlfn.UNIQUE(_xlfn._xlws.FILTER(plotSetup[plot_id], plotSetup[experiment_id]&amp;"_"&amp;plotSetup[crop_season_id]=A2268))))</f>
        <v>#VALUE!</v>
      </c>
    </row>
    <row r="2269" spans="2:2" x14ac:dyDescent="0.25">
      <c r="B2269" t="e" cm="1" vm="1">
        <f t="array" ref="B2269">TRANSPOSE(_xlfn._xlws.SORT(_xlfn.UNIQUE(_xlfn._xlws.FILTER(plotSetup[plot_id], plotSetup[experiment_id]&amp;"_"&amp;plotSetup[crop_season_id]=A2269))))</f>
        <v>#VALUE!</v>
      </c>
    </row>
    <row r="2270" spans="2:2" x14ac:dyDescent="0.25">
      <c r="B2270" t="e" cm="1" vm="1">
        <f t="array" ref="B2270">TRANSPOSE(_xlfn._xlws.SORT(_xlfn.UNIQUE(_xlfn._xlws.FILTER(plotSetup[plot_id], plotSetup[experiment_id]&amp;"_"&amp;plotSetup[crop_season_id]=A2270))))</f>
        <v>#VALUE!</v>
      </c>
    </row>
    <row r="2271" spans="2:2" x14ac:dyDescent="0.25">
      <c r="B2271" t="e" cm="1" vm="1">
        <f t="array" ref="B2271">TRANSPOSE(_xlfn._xlws.SORT(_xlfn.UNIQUE(_xlfn._xlws.FILTER(plotSetup[plot_id], plotSetup[experiment_id]&amp;"_"&amp;plotSetup[crop_season_id]=A2271))))</f>
        <v>#VALUE!</v>
      </c>
    </row>
    <row r="2272" spans="2:2" x14ac:dyDescent="0.25">
      <c r="B2272" t="e" cm="1" vm="1">
        <f t="array" ref="B2272">TRANSPOSE(_xlfn._xlws.SORT(_xlfn.UNIQUE(_xlfn._xlws.FILTER(plotSetup[plot_id], plotSetup[experiment_id]&amp;"_"&amp;plotSetup[crop_season_id]=A2272))))</f>
        <v>#VALUE!</v>
      </c>
    </row>
    <row r="2273" spans="2:2" x14ac:dyDescent="0.25">
      <c r="B2273" t="e" cm="1" vm="1">
        <f t="array" ref="B2273">TRANSPOSE(_xlfn._xlws.SORT(_xlfn.UNIQUE(_xlfn._xlws.FILTER(plotSetup[plot_id], plotSetup[experiment_id]&amp;"_"&amp;plotSetup[crop_season_id]=A2273))))</f>
        <v>#VALUE!</v>
      </c>
    </row>
    <row r="2274" spans="2:2" x14ac:dyDescent="0.25">
      <c r="B2274" t="e" cm="1" vm="1">
        <f t="array" ref="B2274">TRANSPOSE(_xlfn._xlws.SORT(_xlfn.UNIQUE(_xlfn._xlws.FILTER(plotSetup[plot_id], plotSetup[experiment_id]&amp;"_"&amp;plotSetup[crop_season_id]=A2274))))</f>
        <v>#VALUE!</v>
      </c>
    </row>
    <row r="2275" spans="2:2" x14ac:dyDescent="0.25">
      <c r="B2275" t="e" cm="1" vm="1">
        <f t="array" ref="B2275">TRANSPOSE(_xlfn._xlws.SORT(_xlfn.UNIQUE(_xlfn._xlws.FILTER(plotSetup[plot_id], plotSetup[experiment_id]&amp;"_"&amp;plotSetup[crop_season_id]=A2275))))</f>
        <v>#VALUE!</v>
      </c>
    </row>
    <row r="2276" spans="2:2" x14ac:dyDescent="0.25">
      <c r="B2276" t="e" cm="1" vm="1">
        <f t="array" ref="B2276">TRANSPOSE(_xlfn._xlws.SORT(_xlfn.UNIQUE(_xlfn._xlws.FILTER(plotSetup[plot_id], plotSetup[experiment_id]&amp;"_"&amp;plotSetup[crop_season_id]=A2276))))</f>
        <v>#VALUE!</v>
      </c>
    </row>
    <row r="2277" spans="2:2" x14ac:dyDescent="0.25">
      <c r="B2277" t="e" cm="1" vm="1">
        <f t="array" ref="B2277">TRANSPOSE(_xlfn._xlws.SORT(_xlfn.UNIQUE(_xlfn._xlws.FILTER(plotSetup[plot_id], plotSetup[experiment_id]&amp;"_"&amp;plotSetup[crop_season_id]=A2277))))</f>
        <v>#VALUE!</v>
      </c>
    </row>
    <row r="2278" spans="2:2" x14ac:dyDescent="0.25">
      <c r="B2278" t="e" cm="1" vm="1">
        <f t="array" ref="B2278">TRANSPOSE(_xlfn._xlws.SORT(_xlfn.UNIQUE(_xlfn._xlws.FILTER(plotSetup[plot_id], plotSetup[experiment_id]&amp;"_"&amp;plotSetup[crop_season_id]=A2278))))</f>
        <v>#VALUE!</v>
      </c>
    </row>
    <row r="2279" spans="2:2" x14ac:dyDescent="0.25">
      <c r="B2279" t="e" cm="1" vm="1">
        <f t="array" ref="B2279">TRANSPOSE(_xlfn._xlws.SORT(_xlfn.UNIQUE(_xlfn._xlws.FILTER(plotSetup[plot_id], plotSetup[experiment_id]&amp;"_"&amp;plotSetup[crop_season_id]=A2279))))</f>
        <v>#VALUE!</v>
      </c>
    </row>
    <row r="2280" spans="2:2" x14ac:dyDescent="0.25">
      <c r="B2280" t="e" cm="1" vm="1">
        <f t="array" ref="B2280">TRANSPOSE(_xlfn._xlws.SORT(_xlfn.UNIQUE(_xlfn._xlws.FILTER(plotSetup[plot_id], plotSetup[experiment_id]&amp;"_"&amp;plotSetup[crop_season_id]=A2280))))</f>
        <v>#VALUE!</v>
      </c>
    </row>
    <row r="2281" spans="2:2" x14ac:dyDescent="0.25">
      <c r="B2281" t="e" cm="1" vm="1">
        <f t="array" ref="B2281">TRANSPOSE(_xlfn._xlws.SORT(_xlfn.UNIQUE(_xlfn._xlws.FILTER(plotSetup[plot_id], plotSetup[experiment_id]&amp;"_"&amp;plotSetup[crop_season_id]=A2281))))</f>
        <v>#VALUE!</v>
      </c>
    </row>
    <row r="2282" spans="2:2" x14ac:dyDescent="0.25">
      <c r="B2282" t="e" cm="1" vm="1">
        <f t="array" ref="B2282">TRANSPOSE(_xlfn._xlws.SORT(_xlfn.UNIQUE(_xlfn._xlws.FILTER(plotSetup[plot_id], plotSetup[experiment_id]&amp;"_"&amp;plotSetup[crop_season_id]=A2282))))</f>
        <v>#VALUE!</v>
      </c>
    </row>
    <row r="2283" spans="2:2" x14ac:dyDescent="0.25">
      <c r="B2283" t="e" cm="1" vm="1">
        <f t="array" ref="B2283">TRANSPOSE(_xlfn._xlws.SORT(_xlfn.UNIQUE(_xlfn._xlws.FILTER(plotSetup[plot_id], plotSetup[experiment_id]&amp;"_"&amp;plotSetup[crop_season_id]=A2283))))</f>
        <v>#VALUE!</v>
      </c>
    </row>
    <row r="2284" spans="2:2" x14ac:dyDescent="0.25">
      <c r="B2284" t="e" cm="1" vm="1">
        <f t="array" ref="B2284">TRANSPOSE(_xlfn._xlws.SORT(_xlfn.UNIQUE(_xlfn._xlws.FILTER(plotSetup[plot_id], plotSetup[experiment_id]&amp;"_"&amp;plotSetup[crop_season_id]=A2284))))</f>
        <v>#VALUE!</v>
      </c>
    </row>
    <row r="2285" spans="2:2" x14ac:dyDescent="0.25">
      <c r="B2285" t="e" cm="1" vm="1">
        <f t="array" ref="B2285">TRANSPOSE(_xlfn._xlws.SORT(_xlfn.UNIQUE(_xlfn._xlws.FILTER(plotSetup[plot_id], plotSetup[experiment_id]&amp;"_"&amp;plotSetup[crop_season_id]=A2285))))</f>
        <v>#VALUE!</v>
      </c>
    </row>
    <row r="2286" spans="2:2" x14ac:dyDescent="0.25">
      <c r="B2286" t="e" cm="1" vm="1">
        <f t="array" ref="B2286">TRANSPOSE(_xlfn._xlws.SORT(_xlfn.UNIQUE(_xlfn._xlws.FILTER(plotSetup[plot_id], plotSetup[experiment_id]&amp;"_"&amp;plotSetup[crop_season_id]=A2286))))</f>
        <v>#VALUE!</v>
      </c>
    </row>
    <row r="2287" spans="2:2" x14ac:dyDescent="0.25">
      <c r="B2287" t="e" cm="1" vm="1">
        <f t="array" ref="B2287">TRANSPOSE(_xlfn._xlws.SORT(_xlfn.UNIQUE(_xlfn._xlws.FILTER(plotSetup[plot_id], plotSetup[experiment_id]&amp;"_"&amp;plotSetup[crop_season_id]=A2287))))</f>
        <v>#VALUE!</v>
      </c>
    </row>
    <row r="2288" spans="2:2" x14ac:dyDescent="0.25">
      <c r="B2288" t="e" cm="1" vm="1">
        <f t="array" ref="B2288">TRANSPOSE(_xlfn._xlws.SORT(_xlfn.UNIQUE(_xlfn._xlws.FILTER(plotSetup[plot_id], plotSetup[experiment_id]&amp;"_"&amp;plotSetup[crop_season_id]=A2288))))</f>
        <v>#VALUE!</v>
      </c>
    </row>
    <row r="2289" spans="2:2" x14ac:dyDescent="0.25">
      <c r="B2289" t="e" cm="1" vm="1">
        <f t="array" ref="B2289">TRANSPOSE(_xlfn._xlws.SORT(_xlfn.UNIQUE(_xlfn._xlws.FILTER(plotSetup[plot_id], plotSetup[experiment_id]&amp;"_"&amp;plotSetup[crop_season_id]=A2289))))</f>
        <v>#VALUE!</v>
      </c>
    </row>
    <row r="2290" spans="2:2" x14ac:dyDescent="0.25">
      <c r="B2290" t="e" cm="1" vm="1">
        <f t="array" ref="B2290">TRANSPOSE(_xlfn._xlws.SORT(_xlfn.UNIQUE(_xlfn._xlws.FILTER(plotSetup[plot_id], plotSetup[experiment_id]&amp;"_"&amp;plotSetup[crop_season_id]=A2290))))</f>
        <v>#VALUE!</v>
      </c>
    </row>
    <row r="2291" spans="2:2" x14ac:dyDescent="0.25">
      <c r="B2291" t="e" cm="1" vm="1">
        <f t="array" ref="B2291">TRANSPOSE(_xlfn._xlws.SORT(_xlfn.UNIQUE(_xlfn._xlws.FILTER(plotSetup[plot_id], plotSetup[experiment_id]&amp;"_"&amp;plotSetup[crop_season_id]=A2291))))</f>
        <v>#VALUE!</v>
      </c>
    </row>
    <row r="2292" spans="2:2" x14ac:dyDescent="0.25">
      <c r="B2292" t="e" cm="1" vm="1">
        <f t="array" ref="B2292">TRANSPOSE(_xlfn._xlws.SORT(_xlfn.UNIQUE(_xlfn._xlws.FILTER(plotSetup[plot_id], plotSetup[experiment_id]&amp;"_"&amp;plotSetup[crop_season_id]=A2292))))</f>
        <v>#VALUE!</v>
      </c>
    </row>
    <row r="2293" spans="2:2" x14ac:dyDescent="0.25">
      <c r="B2293" t="e" cm="1" vm="1">
        <f t="array" ref="B2293">TRANSPOSE(_xlfn._xlws.SORT(_xlfn.UNIQUE(_xlfn._xlws.FILTER(plotSetup[plot_id], plotSetup[experiment_id]&amp;"_"&amp;plotSetup[crop_season_id]=A2293))))</f>
        <v>#VALUE!</v>
      </c>
    </row>
    <row r="2294" spans="2:2" x14ac:dyDescent="0.25">
      <c r="B2294" t="e" cm="1" vm="1">
        <f t="array" ref="B2294">TRANSPOSE(_xlfn._xlws.SORT(_xlfn.UNIQUE(_xlfn._xlws.FILTER(plotSetup[plot_id], plotSetup[experiment_id]&amp;"_"&amp;plotSetup[crop_season_id]=A2294))))</f>
        <v>#VALUE!</v>
      </c>
    </row>
    <row r="2295" spans="2:2" x14ac:dyDescent="0.25">
      <c r="B2295" t="e" cm="1" vm="1">
        <f t="array" ref="B2295">TRANSPOSE(_xlfn._xlws.SORT(_xlfn.UNIQUE(_xlfn._xlws.FILTER(plotSetup[plot_id], plotSetup[experiment_id]&amp;"_"&amp;plotSetup[crop_season_id]=A2295))))</f>
        <v>#VALUE!</v>
      </c>
    </row>
    <row r="2296" spans="2:2" x14ac:dyDescent="0.25">
      <c r="B2296" t="e" cm="1" vm="1">
        <f t="array" ref="B2296">TRANSPOSE(_xlfn._xlws.SORT(_xlfn.UNIQUE(_xlfn._xlws.FILTER(plotSetup[plot_id], plotSetup[experiment_id]&amp;"_"&amp;plotSetup[crop_season_id]=A2296))))</f>
        <v>#VALUE!</v>
      </c>
    </row>
    <row r="2297" spans="2:2" x14ac:dyDescent="0.25">
      <c r="B2297" t="e" cm="1" vm="1">
        <f t="array" ref="B2297">TRANSPOSE(_xlfn._xlws.SORT(_xlfn.UNIQUE(_xlfn._xlws.FILTER(plotSetup[plot_id], plotSetup[experiment_id]&amp;"_"&amp;plotSetup[crop_season_id]=A2297))))</f>
        <v>#VALUE!</v>
      </c>
    </row>
    <row r="2298" spans="2:2" x14ac:dyDescent="0.25">
      <c r="B2298" t="e" cm="1" vm="1">
        <f t="array" ref="B2298">TRANSPOSE(_xlfn._xlws.SORT(_xlfn.UNIQUE(_xlfn._xlws.FILTER(plotSetup[plot_id], plotSetup[experiment_id]&amp;"_"&amp;plotSetup[crop_season_id]=A2298))))</f>
        <v>#VALUE!</v>
      </c>
    </row>
    <row r="2299" spans="2:2" x14ac:dyDescent="0.25">
      <c r="B2299" t="e" cm="1" vm="1">
        <f t="array" ref="B2299">TRANSPOSE(_xlfn._xlws.SORT(_xlfn.UNIQUE(_xlfn._xlws.FILTER(plotSetup[plot_id], plotSetup[experiment_id]&amp;"_"&amp;plotSetup[crop_season_id]=A2299))))</f>
        <v>#VALUE!</v>
      </c>
    </row>
    <row r="2300" spans="2:2" x14ac:dyDescent="0.25">
      <c r="B2300" t="e" cm="1" vm="1">
        <f t="array" ref="B2300">TRANSPOSE(_xlfn._xlws.SORT(_xlfn.UNIQUE(_xlfn._xlws.FILTER(plotSetup[plot_id], plotSetup[experiment_id]&amp;"_"&amp;plotSetup[crop_season_id]=A2300))))</f>
        <v>#VALUE!</v>
      </c>
    </row>
    <row r="2301" spans="2:2" x14ac:dyDescent="0.25">
      <c r="B2301" t="e" cm="1" vm="1">
        <f t="array" ref="B2301">TRANSPOSE(_xlfn._xlws.SORT(_xlfn.UNIQUE(_xlfn._xlws.FILTER(plotSetup[plot_id], plotSetup[experiment_id]&amp;"_"&amp;plotSetup[crop_season_id]=A2301))))</f>
        <v>#VALUE!</v>
      </c>
    </row>
    <row r="2302" spans="2:2" x14ac:dyDescent="0.25">
      <c r="B2302" t="e" cm="1" vm="1">
        <f t="array" ref="B2302">TRANSPOSE(_xlfn._xlws.SORT(_xlfn.UNIQUE(_xlfn._xlws.FILTER(plotSetup[plot_id], plotSetup[experiment_id]&amp;"_"&amp;plotSetup[crop_season_id]=A2302))))</f>
        <v>#VALUE!</v>
      </c>
    </row>
    <row r="2303" spans="2:2" x14ac:dyDescent="0.25">
      <c r="B2303" t="e" cm="1" vm="1">
        <f t="array" ref="B2303">TRANSPOSE(_xlfn._xlws.SORT(_xlfn.UNIQUE(_xlfn._xlws.FILTER(plotSetup[plot_id], plotSetup[experiment_id]&amp;"_"&amp;plotSetup[crop_season_id]=A2303))))</f>
        <v>#VALUE!</v>
      </c>
    </row>
    <row r="2304" spans="2:2" x14ac:dyDescent="0.25">
      <c r="B2304" t="e" cm="1" vm="1">
        <f t="array" ref="B2304">TRANSPOSE(_xlfn._xlws.SORT(_xlfn.UNIQUE(_xlfn._xlws.FILTER(plotSetup[plot_id], plotSetup[experiment_id]&amp;"_"&amp;plotSetup[crop_season_id]=A2304))))</f>
        <v>#VALUE!</v>
      </c>
    </row>
    <row r="2305" spans="2:2" x14ac:dyDescent="0.25">
      <c r="B2305" t="e" cm="1" vm="1">
        <f t="array" ref="B2305">TRANSPOSE(_xlfn._xlws.SORT(_xlfn.UNIQUE(_xlfn._xlws.FILTER(plotSetup[plot_id], plotSetup[experiment_id]&amp;"_"&amp;plotSetup[crop_season_id]=A2305))))</f>
        <v>#VALUE!</v>
      </c>
    </row>
    <row r="2306" spans="2:2" x14ac:dyDescent="0.25">
      <c r="B2306" t="e" cm="1" vm="1">
        <f t="array" ref="B2306">TRANSPOSE(_xlfn._xlws.SORT(_xlfn.UNIQUE(_xlfn._xlws.FILTER(plotSetup[plot_id], plotSetup[experiment_id]&amp;"_"&amp;plotSetup[crop_season_id]=A2306))))</f>
        <v>#VALUE!</v>
      </c>
    </row>
    <row r="2307" spans="2:2" x14ac:dyDescent="0.25">
      <c r="B2307" t="e" cm="1" vm="1">
        <f t="array" ref="B2307">TRANSPOSE(_xlfn._xlws.SORT(_xlfn.UNIQUE(_xlfn._xlws.FILTER(plotSetup[plot_id], plotSetup[experiment_id]&amp;"_"&amp;plotSetup[crop_season_id]=A2307))))</f>
        <v>#VALUE!</v>
      </c>
    </row>
    <row r="2308" spans="2:2" x14ac:dyDescent="0.25">
      <c r="B2308" t="e" cm="1" vm="1">
        <f t="array" ref="B2308">TRANSPOSE(_xlfn._xlws.SORT(_xlfn.UNIQUE(_xlfn._xlws.FILTER(plotSetup[plot_id], plotSetup[experiment_id]&amp;"_"&amp;plotSetup[crop_season_id]=A2308))))</f>
        <v>#VALUE!</v>
      </c>
    </row>
    <row r="2309" spans="2:2" x14ac:dyDescent="0.25">
      <c r="B2309" t="e" cm="1" vm="1">
        <f t="array" ref="B2309">TRANSPOSE(_xlfn._xlws.SORT(_xlfn.UNIQUE(_xlfn._xlws.FILTER(plotSetup[plot_id], plotSetup[experiment_id]&amp;"_"&amp;plotSetup[crop_season_id]=A2309))))</f>
        <v>#VALUE!</v>
      </c>
    </row>
    <row r="2310" spans="2:2" x14ac:dyDescent="0.25">
      <c r="B2310" t="e" cm="1" vm="1">
        <f t="array" ref="B2310">TRANSPOSE(_xlfn._xlws.SORT(_xlfn.UNIQUE(_xlfn._xlws.FILTER(plotSetup[plot_id], plotSetup[experiment_id]&amp;"_"&amp;plotSetup[crop_season_id]=A2310))))</f>
        <v>#VALUE!</v>
      </c>
    </row>
    <row r="2311" spans="2:2" x14ac:dyDescent="0.25">
      <c r="B2311" t="e" cm="1" vm="1">
        <f t="array" ref="B2311">TRANSPOSE(_xlfn._xlws.SORT(_xlfn.UNIQUE(_xlfn._xlws.FILTER(plotSetup[plot_id], plotSetup[experiment_id]&amp;"_"&amp;plotSetup[crop_season_id]=A2311))))</f>
        <v>#VALUE!</v>
      </c>
    </row>
    <row r="2312" spans="2:2" x14ac:dyDescent="0.25">
      <c r="B2312" t="e" cm="1" vm="1">
        <f t="array" ref="B2312">TRANSPOSE(_xlfn._xlws.SORT(_xlfn.UNIQUE(_xlfn._xlws.FILTER(plotSetup[plot_id], plotSetup[experiment_id]&amp;"_"&amp;plotSetup[crop_season_id]=A2312))))</f>
        <v>#VALUE!</v>
      </c>
    </row>
    <row r="2313" spans="2:2" x14ac:dyDescent="0.25">
      <c r="B2313" t="e" cm="1" vm="1">
        <f t="array" ref="B2313">TRANSPOSE(_xlfn._xlws.SORT(_xlfn.UNIQUE(_xlfn._xlws.FILTER(plotSetup[plot_id], plotSetup[experiment_id]&amp;"_"&amp;plotSetup[crop_season_id]=A2313))))</f>
        <v>#VALUE!</v>
      </c>
    </row>
    <row r="2314" spans="2:2" x14ac:dyDescent="0.25">
      <c r="B2314" t="e" cm="1" vm="1">
        <f t="array" ref="B2314">TRANSPOSE(_xlfn._xlws.SORT(_xlfn.UNIQUE(_xlfn._xlws.FILTER(plotSetup[plot_id], plotSetup[experiment_id]&amp;"_"&amp;plotSetup[crop_season_id]=A2314))))</f>
        <v>#VALUE!</v>
      </c>
    </row>
    <row r="2315" spans="2:2" x14ac:dyDescent="0.25">
      <c r="B2315" t="e" cm="1" vm="1">
        <f t="array" ref="B2315">TRANSPOSE(_xlfn._xlws.SORT(_xlfn.UNIQUE(_xlfn._xlws.FILTER(plotSetup[plot_id], plotSetup[experiment_id]&amp;"_"&amp;plotSetup[crop_season_id]=A2315))))</f>
        <v>#VALUE!</v>
      </c>
    </row>
    <row r="2316" spans="2:2" x14ac:dyDescent="0.25">
      <c r="B2316" t="e" cm="1" vm="1">
        <f t="array" ref="B2316">TRANSPOSE(_xlfn._xlws.SORT(_xlfn.UNIQUE(_xlfn._xlws.FILTER(plotSetup[plot_id], plotSetup[experiment_id]&amp;"_"&amp;plotSetup[crop_season_id]=A2316))))</f>
        <v>#VALUE!</v>
      </c>
    </row>
    <row r="2317" spans="2:2" x14ac:dyDescent="0.25">
      <c r="B2317" t="e" cm="1" vm="1">
        <f t="array" ref="B2317">TRANSPOSE(_xlfn._xlws.SORT(_xlfn.UNIQUE(_xlfn._xlws.FILTER(plotSetup[plot_id], plotSetup[experiment_id]&amp;"_"&amp;plotSetup[crop_season_id]=A2317))))</f>
        <v>#VALUE!</v>
      </c>
    </row>
    <row r="2318" spans="2:2" x14ac:dyDescent="0.25">
      <c r="B2318" t="e" cm="1" vm="1">
        <f t="array" ref="B2318">TRANSPOSE(_xlfn._xlws.SORT(_xlfn.UNIQUE(_xlfn._xlws.FILTER(plotSetup[plot_id], plotSetup[experiment_id]&amp;"_"&amp;plotSetup[crop_season_id]=A2318))))</f>
        <v>#VALUE!</v>
      </c>
    </row>
    <row r="2319" spans="2:2" x14ac:dyDescent="0.25">
      <c r="B2319" t="e" cm="1" vm="1">
        <f t="array" ref="B2319">TRANSPOSE(_xlfn._xlws.SORT(_xlfn.UNIQUE(_xlfn._xlws.FILTER(plotSetup[plot_id], plotSetup[experiment_id]&amp;"_"&amp;plotSetup[crop_season_id]=A2319))))</f>
        <v>#VALUE!</v>
      </c>
    </row>
    <row r="2320" spans="2:2" x14ac:dyDescent="0.25">
      <c r="B2320" t="e" cm="1" vm="1">
        <f t="array" ref="B2320">TRANSPOSE(_xlfn._xlws.SORT(_xlfn.UNIQUE(_xlfn._xlws.FILTER(plotSetup[plot_id], plotSetup[experiment_id]&amp;"_"&amp;plotSetup[crop_season_id]=A2320))))</f>
        <v>#VALUE!</v>
      </c>
    </row>
    <row r="2321" spans="2:2" x14ac:dyDescent="0.25">
      <c r="B2321" t="e" cm="1" vm="1">
        <f t="array" ref="B2321">TRANSPOSE(_xlfn._xlws.SORT(_xlfn.UNIQUE(_xlfn._xlws.FILTER(plotSetup[plot_id], plotSetup[experiment_id]&amp;"_"&amp;plotSetup[crop_season_id]=A2321))))</f>
        <v>#VALUE!</v>
      </c>
    </row>
    <row r="2322" spans="2:2" x14ac:dyDescent="0.25">
      <c r="B2322" t="e" cm="1" vm="1">
        <f t="array" ref="B2322">TRANSPOSE(_xlfn._xlws.SORT(_xlfn.UNIQUE(_xlfn._xlws.FILTER(plotSetup[plot_id], plotSetup[experiment_id]&amp;"_"&amp;plotSetup[crop_season_id]=A2322))))</f>
        <v>#VALUE!</v>
      </c>
    </row>
    <row r="2323" spans="2:2" x14ac:dyDescent="0.25">
      <c r="B2323" t="e" cm="1" vm="1">
        <f t="array" ref="B2323">TRANSPOSE(_xlfn._xlws.SORT(_xlfn.UNIQUE(_xlfn._xlws.FILTER(plotSetup[plot_id], plotSetup[experiment_id]&amp;"_"&amp;plotSetup[crop_season_id]=A2323))))</f>
        <v>#VALUE!</v>
      </c>
    </row>
    <row r="2324" spans="2:2" x14ac:dyDescent="0.25">
      <c r="B2324" t="e" cm="1" vm="1">
        <f t="array" ref="B2324">TRANSPOSE(_xlfn._xlws.SORT(_xlfn.UNIQUE(_xlfn._xlws.FILTER(plotSetup[plot_id], plotSetup[experiment_id]&amp;"_"&amp;plotSetup[crop_season_id]=A2324))))</f>
        <v>#VALUE!</v>
      </c>
    </row>
    <row r="2325" spans="2:2" x14ac:dyDescent="0.25">
      <c r="B2325" t="e" cm="1" vm="1">
        <f t="array" ref="B2325">TRANSPOSE(_xlfn._xlws.SORT(_xlfn.UNIQUE(_xlfn._xlws.FILTER(plotSetup[plot_id], plotSetup[experiment_id]&amp;"_"&amp;plotSetup[crop_season_id]=A2325))))</f>
        <v>#VALUE!</v>
      </c>
    </row>
    <row r="2326" spans="2:2" x14ac:dyDescent="0.25">
      <c r="B2326" t="e" cm="1" vm="1">
        <f t="array" ref="B2326">TRANSPOSE(_xlfn._xlws.SORT(_xlfn.UNIQUE(_xlfn._xlws.FILTER(plotSetup[plot_id], plotSetup[experiment_id]&amp;"_"&amp;plotSetup[crop_season_id]=A2326))))</f>
        <v>#VALUE!</v>
      </c>
    </row>
    <row r="2327" spans="2:2" x14ac:dyDescent="0.25">
      <c r="B2327" t="e" cm="1" vm="1">
        <f t="array" ref="B2327">TRANSPOSE(_xlfn._xlws.SORT(_xlfn.UNIQUE(_xlfn._xlws.FILTER(plotSetup[plot_id], plotSetup[experiment_id]&amp;"_"&amp;plotSetup[crop_season_id]=A2327))))</f>
        <v>#VALUE!</v>
      </c>
    </row>
    <row r="2328" spans="2:2" x14ac:dyDescent="0.25">
      <c r="B2328" t="e" cm="1" vm="1">
        <f t="array" ref="B2328">TRANSPOSE(_xlfn._xlws.SORT(_xlfn.UNIQUE(_xlfn._xlws.FILTER(plotSetup[plot_id], plotSetup[experiment_id]&amp;"_"&amp;plotSetup[crop_season_id]=A2328))))</f>
        <v>#VALUE!</v>
      </c>
    </row>
    <row r="2329" spans="2:2" x14ac:dyDescent="0.25">
      <c r="B2329" t="e" cm="1" vm="1">
        <f t="array" ref="B2329">TRANSPOSE(_xlfn._xlws.SORT(_xlfn.UNIQUE(_xlfn._xlws.FILTER(plotSetup[plot_id], plotSetup[experiment_id]&amp;"_"&amp;plotSetup[crop_season_id]=A2329))))</f>
        <v>#VALUE!</v>
      </c>
    </row>
    <row r="2330" spans="2:2" x14ac:dyDescent="0.25">
      <c r="B2330" t="e" cm="1" vm="1">
        <f t="array" ref="B2330">TRANSPOSE(_xlfn._xlws.SORT(_xlfn.UNIQUE(_xlfn._xlws.FILTER(plotSetup[plot_id], plotSetup[experiment_id]&amp;"_"&amp;plotSetup[crop_season_id]=A2330))))</f>
        <v>#VALUE!</v>
      </c>
    </row>
    <row r="2331" spans="2:2" x14ac:dyDescent="0.25">
      <c r="B2331" t="e" cm="1" vm="1">
        <f t="array" ref="B2331">TRANSPOSE(_xlfn._xlws.SORT(_xlfn.UNIQUE(_xlfn._xlws.FILTER(plotSetup[plot_id], plotSetup[experiment_id]&amp;"_"&amp;plotSetup[crop_season_id]=A2331))))</f>
        <v>#VALUE!</v>
      </c>
    </row>
    <row r="2332" spans="2:2" x14ac:dyDescent="0.25">
      <c r="B2332" t="e" cm="1" vm="1">
        <f t="array" ref="B2332">TRANSPOSE(_xlfn._xlws.SORT(_xlfn.UNIQUE(_xlfn._xlws.FILTER(plotSetup[plot_id], plotSetup[experiment_id]&amp;"_"&amp;plotSetup[crop_season_id]=A2332))))</f>
        <v>#VALUE!</v>
      </c>
    </row>
    <row r="2333" spans="2:2" x14ac:dyDescent="0.25">
      <c r="B2333" t="e" cm="1" vm="1">
        <f t="array" ref="B2333">TRANSPOSE(_xlfn._xlws.SORT(_xlfn.UNIQUE(_xlfn._xlws.FILTER(plotSetup[plot_id], plotSetup[experiment_id]&amp;"_"&amp;plotSetup[crop_season_id]=A2333))))</f>
        <v>#VALUE!</v>
      </c>
    </row>
    <row r="2334" spans="2:2" x14ac:dyDescent="0.25">
      <c r="B2334" t="e" cm="1" vm="1">
        <f t="array" ref="B2334">TRANSPOSE(_xlfn._xlws.SORT(_xlfn.UNIQUE(_xlfn._xlws.FILTER(plotSetup[plot_id], plotSetup[experiment_id]&amp;"_"&amp;plotSetup[crop_season_id]=A2334))))</f>
        <v>#VALUE!</v>
      </c>
    </row>
    <row r="2335" spans="2:2" x14ac:dyDescent="0.25">
      <c r="B2335" t="e" cm="1" vm="1">
        <f t="array" ref="B2335">TRANSPOSE(_xlfn._xlws.SORT(_xlfn.UNIQUE(_xlfn._xlws.FILTER(plotSetup[plot_id], plotSetup[experiment_id]&amp;"_"&amp;plotSetup[crop_season_id]=A2335))))</f>
        <v>#VALUE!</v>
      </c>
    </row>
    <row r="2336" spans="2:2" x14ac:dyDescent="0.25">
      <c r="B2336" t="e" cm="1" vm="1">
        <f t="array" ref="B2336">TRANSPOSE(_xlfn._xlws.SORT(_xlfn.UNIQUE(_xlfn._xlws.FILTER(plotSetup[plot_id], plotSetup[experiment_id]&amp;"_"&amp;plotSetup[crop_season_id]=A2336))))</f>
        <v>#VALUE!</v>
      </c>
    </row>
    <row r="2337" spans="2:2" x14ac:dyDescent="0.25">
      <c r="B2337" t="e" cm="1" vm="1">
        <f t="array" ref="B2337">TRANSPOSE(_xlfn._xlws.SORT(_xlfn.UNIQUE(_xlfn._xlws.FILTER(plotSetup[plot_id], plotSetup[experiment_id]&amp;"_"&amp;plotSetup[crop_season_id]=A2337))))</f>
        <v>#VALUE!</v>
      </c>
    </row>
    <row r="2338" spans="2:2" x14ac:dyDescent="0.25">
      <c r="B2338" t="e" cm="1" vm="1">
        <f t="array" ref="B2338">TRANSPOSE(_xlfn._xlws.SORT(_xlfn.UNIQUE(_xlfn._xlws.FILTER(plotSetup[plot_id], plotSetup[experiment_id]&amp;"_"&amp;plotSetup[crop_season_id]=A2338))))</f>
        <v>#VALUE!</v>
      </c>
    </row>
    <row r="2339" spans="2:2" x14ac:dyDescent="0.25">
      <c r="B2339" t="e" cm="1" vm="1">
        <f t="array" ref="B2339">TRANSPOSE(_xlfn._xlws.SORT(_xlfn.UNIQUE(_xlfn._xlws.FILTER(plotSetup[plot_id], plotSetup[experiment_id]&amp;"_"&amp;plotSetup[crop_season_id]=A2339))))</f>
        <v>#VALUE!</v>
      </c>
    </row>
    <row r="2340" spans="2:2" x14ac:dyDescent="0.25">
      <c r="B2340" t="e" cm="1" vm="1">
        <f t="array" ref="B2340">TRANSPOSE(_xlfn._xlws.SORT(_xlfn.UNIQUE(_xlfn._xlws.FILTER(plotSetup[plot_id], plotSetup[experiment_id]&amp;"_"&amp;plotSetup[crop_season_id]=A2340))))</f>
        <v>#VALUE!</v>
      </c>
    </row>
    <row r="2341" spans="2:2" x14ac:dyDescent="0.25">
      <c r="B2341" t="e" cm="1" vm="1">
        <f t="array" ref="B2341">TRANSPOSE(_xlfn._xlws.SORT(_xlfn.UNIQUE(_xlfn._xlws.FILTER(plotSetup[plot_id], plotSetup[experiment_id]&amp;"_"&amp;plotSetup[crop_season_id]=A2341))))</f>
        <v>#VALUE!</v>
      </c>
    </row>
    <row r="2342" spans="2:2" x14ac:dyDescent="0.25">
      <c r="B2342" t="e" cm="1" vm="1">
        <f t="array" ref="B2342">TRANSPOSE(_xlfn._xlws.SORT(_xlfn.UNIQUE(_xlfn._xlws.FILTER(plotSetup[plot_id], plotSetup[experiment_id]&amp;"_"&amp;plotSetup[crop_season_id]=A2342))))</f>
        <v>#VALUE!</v>
      </c>
    </row>
    <row r="2343" spans="2:2" x14ac:dyDescent="0.25">
      <c r="B2343" t="e" cm="1" vm="1">
        <f t="array" ref="B2343">TRANSPOSE(_xlfn._xlws.SORT(_xlfn.UNIQUE(_xlfn._xlws.FILTER(plotSetup[plot_id], plotSetup[experiment_id]&amp;"_"&amp;plotSetup[crop_season_id]=A2343))))</f>
        <v>#VALUE!</v>
      </c>
    </row>
    <row r="2344" spans="2:2" x14ac:dyDescent="0.25">
      <c r="B2344" t="e" cm="1" vm="1">
        <f t="array" ref="B2344">TRANSPOSE(_xlfn._xlws.SORT(_xlfn.UNIQUE(_xlfn._xlws.FILTER(plotSetup[plot_id], plotSetup[experiment_id]&amp;"_"&amp;plotSetup[crop_season_id]=A2344))))</f>
        <v>#VALUE!</v>
      </c>
    </row>
    <row r="2345" spans="2:2" x14ac:dyDescent="0.25">
      <c r="B2345" t="e" cm="1" vm="1">
        <f t="array" ref="B2345">TRANSPOSE(_xlfn._xlws.SORT(_xlfn.UNIQUE(_xlfn._xlws.FILTER(plotSetup[plot_id], plotSetup[experiment_id]&amp;"_"&amp;plotSetup[crop_season_id]=A2345))))</f>
        <v>#VALUE!</v>
      </c>
    </row>
    <row r="2346" spans="2:2" x14ac:dyDescent="0.25">
      <c r="B2346" t="e" cm="1" vm="1">
        <f t="array" ref="B2346">TRANSPOSE(_xlfn._xlws.SORT(_xlfn.UNIQUE(_xlfn._xlws.FILTER(plotSetup[plot_id], plotSetup[experiment_id]&amp;"_"&amp;plotSetup[crop_season_id]=A2346))))</f>
        <v>#VALUE!</v>
      </c>
    </row>
    <row r="2347" spans="2:2" x14ac:dyDescent="0.25">
      <c r="B2347" t="e" cm="1" vm="1">
        <f t="array" ref="B2347">TRANSPOSE(_xlfn._xlws.SORT(_xlfn.UNIQUE(_xlfn._xlws.FILTER(plotSetup[plot_id], plotSetup[experiment_id]&amp;"_"&amp;plotSetup[crop_season_id]=A2347))))</f>
        <v>#VALUE!</v>
      </c>
    </row>
    <row r="2348" spans="2:2" x14ac:dyDescent="0.25">
      <c r="B2348" t="e" cm="1" vm="1">
        <f t="array" ref="B2348">TRANSPOSE(_xlfn._xlws.SORT(_xlfn.UNIQUE(_xlfn._xlws.FILTER(plotSetup[plot_id], plotSetup[experiment_id]&amp;"_"&amp;plotSetup[crop_season_id]=A2348))))</f>
        <v>#VALUE!</v>
      </c>
    </row>
    <row r="2349" spans="2:2" x14ac:dyDescent="0.25">
      <c r="B2349" t="e" cm="1" vm="1">
        <f t="array" ref="B2349">TRANSPOSE(_xlfn._xlws.SORT(_xlfn.UNIQUE(_xlfn._xlws.FILTER(plotSetup[plot_id], plotSetup[experiment_id]&amp;"_"&amp;plotSetup[crop_season_id]=A2349))))</f>
        <v>#VALUE!</v>
      </c>
    </row>
    <row r="2350" spans="2:2" x14ac:dyDescent="0.25">
      <c r="B2350" t="e" cm="1" vm="1">
        <f t="array" ref="B2350">TRANSPOSE(_xlfn._xlws.SORT(_xlfn.UNIQUE(_xlfn._xlws.FILTER(plotSetup[plot_id], plotSetup[experiment_id]&amp;"_"&amp;plotSetup[crop_season_id]=A2350))))</f>
        <v>#VALUE!</v>
      </c>
    </row>
    <row r="2351" spans="2:2" x14ac:dyDescent="0.25">
      <c r="B2351" t="e" cm="1" vm="1">
        <f t="array" ref="B2351">TRANSPOSE(_xlfn._xlws.SORT(_xlfn.UNIQUE(_xlfn._xlws.FILTER(plotSetup[plot_id], plotSetup[experiment_id]&amp;"_"&amp;plotSetup[crop_season_id]=A2351))))</f>
        <v>#VALUE!</v>
      </c>
    </row>
    <row r="2352" spans="2:2" x14ac:dyDescent="0.25">
      <c r="B2352" t="e" cm="1" vm="1">
        <f t="array" ref="B2352">TRANSPOSE(_xlfn._xlws.SORT(_xlfn.UNIQUE(_xlfn._xlws.FILTER(plotSetup[plot_id], plotSetup[experiment_id]&amp;"_"&amp;plotSetup[crop_season_id]=A2352))))</f>
        <v>#VALUE!</v>
      </c>
    </row>
    <row r="2353" spans="2:2" x14ac:dyDescent="0.25">
      <c r="B2353" t="e" cm="1" vm="1">
        <f t="array" ref="B2353">TRANSPOSE(_xlfn._xlws.SORT(_xlfn.UNIQUE(_xlfn._xlws.FILTER(plotSetup[plot_id], plotSetup[experiment_id]&amp;"_"&amp;plotSetup[crop_season_id]=A2353))))</f>
        <v>#VALUE!</v>
      </c>
    </row>
    <row r="2354" spans="2:2" x14ac:dyDescent="0.25">
      <c r="B2354" t="e" cm="1" vm="1">
        <f t="array" ref="B2354">TRANSPOSE(_xlfn._xlws.SORT(_xlfn.UNIQUE(_xlfn._xlws.FILTER(plotSetup[plot_id], plotSetup[experiment_id]&amp;"_"&amp;plotSetup[crop_season_id]=A2354))))</f>
        <v>#VALUE!</v>
      </c>
    </row>
    <row r="2355" spans="2:2" x14ac:dyDescent="0.25">
      <c r="B2355" t="e" cm="1" vm="1">
        <f t="array" ref="B2355">TRANSPOSE(_xlfn._xlws.SORT(_xlfn.UNIQUE(_xlfn._xlws.FILTER(plotSetup[plot_id], plotSetup[experiment_id]&amp;"_"&amp;plotSetup[crop_season_id]=A2355))))</f>
        <v>#VALUE!</v>
      </c>
    </row>
    <row r="2356" spans="2:2" x14ac:dyDescent="0.25">
      <c r="B2356" t="e" cm="1" vm="1">
        <f t="array" ref="B2356">TRANSPOSE(_xlfn._xlws.SORT(_xlfn.UNIQUE(_xlfn._xlws.FILTER(plotSetup[plot_id], plotSetup[experiment_id]&amp;"_"&amp;plotSetup[crop_season_id]=A2356))))</f>
        <v>#VALUE!</v>
      </c>
    </row>
    <row r="2357" spans="2:2" x14ac:dyDescent="0.25">
      <c r="B2357" t="e" cm="1" vm="1">
        <f t="array" ref="B2357">TRANSPOSE(_xlfn._xlws.SORT(_xlfn.UNIQUE(_xlfn._xlws.FILTER(plotSetup[plot_id], plotSetup[experiment_id]&amp;"_"&amp;plotSetup[crop_season_id]=A2357))))</f>
        <v>#VALUE!</v>
      </c>
    </row>
    <row r="2358" spans="2:2" x14ac:dyDescent="0.25">
      <c r="B2358" t="e" cm="1" vm="1">
        <f t="array" ref="B2358">TRANSPOSE(_xlfn._xlws.SORT(_xlfn.UNIQUE(_xlfn._xlws.FILTER(plotSetup[plot_id], plotSetup[experiment_id]&amp;"_"&amp;plotSetup[crop_season_id]=A2358))))</f>
        <v>#VALUE!</v>
      </c>
    </row>
    <row r="2359" spans="2:2" x14ac:dyDescent="0.25">
      <c r="B2359" t="e" cm="1" vm="1">
        <f t="array" ref="B2359">TRANSPOSE(_xlfn._xlws.SORT(_xlfn.UNIQUE(_xlfn._xlws.FILTER(plotSetup[plot_id], plotSetup[experiment_id]&amp;"_"&amp;plotSetup[crop_season_id]=A2359))))</f>
        <v>#VALUE!</v>
      </c>
    </row>
    <row r="2360" spans="2:2" x14ac:dyDescent="0.25">
      <c r="B2360" t="e" cm="1" vm="1">
        <f t="array" ref="B2360">TRANSPOSE(_xlfn._xlws.SORT(_xlfn.UNIQUE(_xlfn._xlws.FILTER(plotSetup[plot_id], plotSetup[experiment_id]&amp;"_"&amp;plotSetup[crop_season_id]=A2360))))</f>
        <v>#VALUE!</v>
      </c>
    </row>
    <row r="2361" spans="2:2" x14ac:dyDescent="0.25">
      <c r="B2361" t="e" cm="1" vm="1">
        <f t="array" ref="B2361">TRANSPOSE(_xlfn._xlws.SORT(_xlfn.UNIQUE(_xlfn._xlws.FILTER(plotSetup[plot_id], plotSetup[experiment_id]&amp;"_"&amp;plotSetup[crop_season_id]=A2361))))</f>
        <v>#VALUE!</v>
      </c>
    </row>
    <row r="2362" spans="2:2" x14ac:dyDescent="0.25">
      <c r="B2362" t="e" cm="1" vm="1">
        <f t="array" ref="B2362">TRANSPOSE(_xlfn._xlws.SORT(_xlfn.UNIQUE(_xlfn._xlws.FILTER(plotSetup[plot_id], plotSetup[experiment_id]&amp;"_"&amp;plotSetup[crop_season_id]=A2362))))</f>
        <v>#VALUE!</v>
      </c>
    </row>
    <row r="2363" spans="2:2" x14ac:dyDescent="0.25">
      <c r="B2363" t="e" cm="1" vm="1">
        <f t="array" ref="B2363">TRANSPOSE(_xlfn._xlws.SORT(_xlfn.UNIQUE(_xlfn._xlws.FILTER(plotSetup[plot_id], plotSetup[experiment_id]&amp;"_"&amp;plotSetup[crop_season_id]=A2363))))</f>
        <v>#VALUE!</v>
      </c>
    </row>
    <row r="2364" spans="2:2" x14ac:dyDescent="0.25">
      <c r="B2364" t="e" cm="1" vm="1">
        <f t="array" ref="B2364">TRANSPOSE(_xlfn._xlws.SORT(_xlfn.UNIQUE(_xlfn._xlws.FILTER(plotSetup[plot_id], plotSetup[experiment_id]&amp;"_"&amp;plotSetup[crop_season_id]=A2364))))</f>
        <v>#VALUE!</v>
      </c>
    </row>
    <row r="2365" spans="2:2" x14ac:dyDescent="0.25">
      <c r="B2365" t="e" cm="1" vm="1">
        <f t="array" ref="B2365">TRANSPOSE(_xlfn._xlws.SORT(_xlfn.UNIQUE(_xlfn._xlws.FILTER(plotSetup[plot_id], plotSetup[experiment_id]&amp;"_"&amp;plotSetup[crop_season_id]=A2365))))</f>
        <v>#VALUE!</v>
      </c>
    </row>
    <row r="2366" spans="2:2" x14ac:dyDescent="0.25">
      <c r="B2366" t="e" cm="1" vm="1">
        <f t="array" ref="B2366">TRANSPOSE(_xlfn._xlws.SORT(_xlfn.UNIQUE(_xlfn._xlws.FILTER(plotSetup[plot_id], plotSetup[experiment_id]&amp;"_"&amp;plotSetup[crop_season_id]=A2366))))</f>
        <v>#VALUE!</v>
      </c>
    </row>
    <row r="2367" spans="2:2" x14ac:dyDescent="0.25">
      <c r="B2367" t="e" cm="1" vm="1">
        <f t="array" ref="B2367">TRANSPOSE(_xlfn._xlws.SORT(_xlfn.UNIQUE(_xlfn._xlws.FILTER(plotSetup[plot_id], plotSetup[experiment_id]&amp;"_"&amp;plotSetup[crop_season_id]=A2367))))</f>
        <v>#VALUE!</v>
      </c>
    </row>
    <row r="2368" spans="2:2" x14ac:dyDescent="0.25">
      <c r="B2368" t="e" cm="1" vm="1">
        <f t="array" ref="B2368">TRANSPOSE(_xlfn._xlws.SORT(_xlfn.UNIQUE(_xlfn._xlws.FILTER(plotSetup[plot_id], plotSetup[experiment_id]&amp;"_"&amp;plotSetup[crop_season_id]=A2368))))</f>
        <v>#VALUE!</v>
      </c>
    </row>
    <row r="2369" spans="2:2" x14ac:dyDescent="0.25">
      <c r="B2369" t="e" cm="1" vm="1">
        <f t="array" ref="B2369">TRANSPOSE(_xlfn._xlws.SORT(_xlfn.UNIQUE(_xlfn._xlws.FILTER(plotSetup[plot_id], plotSetup[experiment_id]&amp;"_"&amp;plotSetup[crop_season_id]=A2369))))</f>
        <v>#VALUE!</v>
      </c>
    </row>
    <row r="2370" spans="2:2" x14ac:dyDescent="0.25">
      <c r="B2370" t="e" cm="1" vm="1">
        <f t="array" ref="B2370">TRANSPOSE(_xlfn._xlws.SORT(_xlfn.UNIQUE(_xlfn._xlws.FILTER(plotSetup[plot_id], plotSetup[experiment_id]&amp;"_"&amp;plotSetup[crop_season_id]=A2370))))</f>
        <v>#VALUE!</v>
      </c>
    </row>
    <row r="2371" spans="2:2" x14ac:dyDescent="0.25">
      <c r="B2371" t="e" cm="1" vm="1">
        <f t="array" ref="B2371">TRANSPOSE(_xlfn._xlws.SORT(_xlfn.UNIQUE(_xlfn._xlws.FILTER(plotSetup[plot_id], plotSetup[experiment_id]&amp;"_"&amp;plotSetup[crop_season_id]=A2371))))</f>
        <v>#VALUE!</v>
      </c>
    </row>
    <row r="2372" spans="2:2" x14ac:dyDescent="0.25">
      <c r="B2372" t="e" cm="1" vm="1">
        <f t="array" ref="B2372">TRANSPOSE(_xlfn._xlws.SORT(_xlfn.UNIQUE(_xlfn._xlws.FILTER(plotSetup[plot_id], plotSetup[experiment_id]&amp;"_"&amp;plotSetup[crop_season_id]=A2372))))</f>
        <v>#VALUE!</v>
      </c>
    </row>
    <row r="2373" spans="2:2" x14ac:dyDescent="0.25">
      <c r="B2373" t="e" cm="1" vm="1">
        <f t="array" ref="B2373">TRANSPOSE(_xlfn._xlws.SORT(_xlfn.UNIQUE(_xlfn._xlws.FILTER(plotSetup[plot_id], plotSetup[experiment_id]&amp;"_"&amp;plotSetup[crop_season_id]=A2373))))</f>
        <v>#VALUE!</v>
      </c>
    </row>
    <row r="2374" spans="2:2" x14ac:dyDescent="0.25">
      <c r="B2374" t="e" cm="1" vm="1">
        <f t="array" ref="B2374">TRANSPOSE(_xlfn._xlws.SORT(_xlfn.UNIQUE(_xlfn._xlws.FILTER(plotSetup[plot_id], plotSetup[experiment_id]&amp;"_"&amp;plotSetup[crop_season_id]=A2374))))</f>
        <v>#VALUE!</v>
      </c>
    </row>
    <row r="2375" spans="2:2" x14ac:dyDescent="0.25">
      <c r="B2375" t="e" cm="1" vm="1">
        <f t="array" ref="B2375">TRANSPOSE(_xlfn._xlws.SORT(_xlfn.UNIQUE(_xlfn._xlws.FILTER(plotSetup[plot_id], plotSetup[experiment_id]&amp;"_"&amp;plotSetup[crop_season_id]=A2375))))</f>
        <v>#VALUE!</v>
      </c>
    </row>
    <row r="2376" spans="2:2" x14ac:dyDescent="0.25">
      <c r="B2376" t="e" cm="1" vm="1">
        <f t="array" ref="B2376">TRANSPOSE(_xlfn._xlws.SORT(_xlfn.UNIQUE(_xlfn._xlws.FILTER(plotSetup[plot_id], plotSetup[experiment_id]&amp;"_"&amp;plotSetup[crop_season_id]=A2376))))</f>
        <v>#VALUE!</v>
      </c>
    </row>
    <row r="2377" spans="2:2" x14ac:dyDescent="0.25">
      <c r="B2377" t="e" cm="1" vm="1">
        <f t="array" ref="B2377">TRANSPOSE(_xlfn._xlws.SORT(_xlfn.UNIQUE(_xlfn._xlws.FILTER(plotSetup[plot_id], plotSetup[experiment_id]&amp;"_"&amp;plotSetup[crop_season_id]=A2377))))</f>
        <v>#VALUE!</v>
      </c>
    </row>
    <row r="2378" spans="2:2" x14ac:dyDescent="0.25">
      <c r="B2378" t="e" cm="1" vm="1">
        <f t="array" ref="B2378">TRANSPOSE(_xlfn._xlws.SORT(_xlfn.UNIQUE(_xlfn._xlws.FILTER(plotSetup[plot_id], plotSetup[experiment_id]&amp;"_"&amp;plotSetup[crop_season_id]=A2378))))</f>
        <v>#VALUE!</v>
      </c>
    </row>
    <row r="2379" spans="2:2" x14ac:dyDescent="0.25">
      <c r="B2379" t="e" cm="1" vm="1">
        <f t="array" ref="B2379">TRANSPOSE(_xlfn._xlws.SORT(_xlfn.UNIQUE(_xlfn._xlws.FILTER(plotSetup[plot_id], plotSetup[experiment_id]&amp;"_"&amp;plotSetup[crop_season_id]=A2379))))</f>
        <v>#VALUE!</v>
      </c>
    </row>
    <row r="2380" spans="2:2" x14ac:dyDescent="0.25">
      <c r="B2380" t="e" cm="1" vm="1">
        <f t="array" ref="B2380">TRANSPOSE(_xlfn._xlws.SORT(_xlfn.UNIQUE(_xlfn._xlws.FILTER(plotSetup[plot_id], plotSetup[experiment_id]&amp;"_"&amp;plotSetup[crop_season_id]=A2380))))</f>
        <v>#VALUE!</v>
      </c>
    </row>
    <row r="2381" spans="2:2" x14ac:dyDescent="0.25">
      <c r="B2381" t="e" cm="1" vm="1">
        <f t="array" ref="B2381">TRANSPOSE(_xlfn._xlws.SORT(_xlfn.UNIQUE(_xlfn._xlws.FILTER(plotSetup[plot_id], plotSetup[experiment_id]&amp;"_"&amp;plotSetup[crop_season_id]=A2381))))</f>
        <v>#VALUE!</v>
      </c>
    </row>
    <row r="2382" spans="2:2" x14ac:dyDescent="0.25">
      <c r="B2382" t="e" cm="1" vm="1">
        <f t="array" ref="B2382">TRANSPOSE(_xlfn._xlws.SORT(_xlfn.UNIQUE(_xlfn._xlws.FILTER(plotSetup[plot_id], plotSetup[experiment_id]&amp;"_"&amp;plotSetup[crop_season_id]=A2382))))</f>
        <v>#VALUE!</v>
      </c>
    </row>
    <row r="2383" spans="2:2" x14ac:dyDescent="0.25">
      <c r="B2383" t="e" cm="1" vm="1">
        <f t="array" ref="B2383">TRANSPOSE(_xlfn._xlws.SORT(_xlfn.UNIQUE(_xlfn._xlws.FILTER(plotSetup[plot_id], plotSetup[experiment_id]&amp;"_"&amp;plotSetup[crop_season_id]=A2383))))</f>
        <v>#VALUE!</v>
      </c>
    </row>
    <row r="2384" spans="2:2" x14ac:dyDescent="0.25">
      <c r="B2384" t="e" cm="1" vm="1">
        <f t="array" ref="B2384">TRANSPOSE(_xlfn._xlws.SORT(_xlfn.UNIQUE(_xlfn._xlws.FILTER(plotSetup[plot_id], plotSetup[experiment_id]&amp;"_"&amp;plotSetup[crop_season_id]=A2384))))</f>
        <v>#VALUE!</v>
      </c>
    </row>
    <row r="2385" spans="2:2" x14ac:dyDescent="0.25">
      <c r="B2385" t="e" cm="1" vm="1">
        <f t="array" ref="B2385">TRANSPOSE(_xlfn._xlws.SORT(_xlfn.UNIQUE(_xlfn._xlws.FILTER(plotSetup[plot_id], plotSetup[experiment_id]&amp;"_"&amp;plotSetup[crop_season_id]=A2385))))</f>
        <v>#VALUE!</v>
      </c>
    </row>
    <row r="2386" spans="2:2" x14ac:dyDescent="0.25">
      <c r="B2386" t="e" cm="1" vm="1">
        <f t="array" ref="B2386">TRANSPOSE(_xlfn._xlws.SORT(_xlfn.UNIQUE(_xlfn._xlws.FILTER(plotSetup[plot_id], plotSetup[experiment_id]&amp;"_"&amp;plotSetup[crop_season_id]=A2386))))</f>
        <v>#VALUE!</v>
      </c>
    </row>
    <row r="2387" spans="2:2" x14ac:dyDescent="0.25">
      <c r="B2387" t="e" cm="1" vm="1">
        <f t="array" ref="B2387">TRANSPOSE(_xlfn._xlws.SORT(_xlfn.UNIQUE(_xlfn._xlws.FILTER(plotSetup[plot_id], plotSetup[experiment_id]&amp;"_"&amp;plotSetup[crop_season_id]=A2387))))</f>
        <v>#VALUE!</v>
      </c>
    </row>
    <row r="2388" spans="2:2" x14ac:dyDescent="0.25">
      <c r="B2388" t="e" cm="1" vm="1">
        <f t="array" ref="B2388">TRANSPOSE(_xlfn._xlws.SORT(_xlfn.UNIQUE(_xlfn._xlws.FILTER(plotSetup[plot_id], plotSetup[experiment_id]&amp;"_"&amp;plotSetup[crop_season_id]=A2388))))</f>
        <v>#VALUE!</v>
      </c>
    </row>
    <row r="2389" spans="2:2" x14ac:dyDescent="0.25">
      <c r="B2389" t="e" cm="1" vm="1">
        <f t="array" ref="B2389">TRANSPOSE(_xlfn._xlws.SORT(_xlfn.UNIQUE(_xlfn._xlws.FILTER(plotSetup[plot_id], plotSetup[experiment_id]&amp;"_"&amp;plotSetup[crop_season_id]=A2389))))</f>
        <v>#VALUE!</v>
      </c>
    </row>
    <row r="2390" spans="2:2" x14ac:dyDescent="0.25">
      <c r="B2390" t="e" cm="1" vm="1">
        <f t="array" ref="B2390">TRANSPOSE(_xlfn._xlws.SORT(_xlfn.UNIQUE(_xlfn._xlws.FILTER(plotSetup[plot_id], plotSetup[experiment_id]&amp;"_"&amp;plotSetup[crop_season_id]=A2390))))</f>
        <v>#VALUE!</v>
      </c>
    </row>
    <row r="2391" spans="2:2" x14ac:dyDescent="0.25">
      <c r="B2391" t="e" cm="1" vm="1">
        <f t="array" ref="B2391">TRANSPOSE(_xlfn._xlws.SORT(_xlfn.UNIQUE(_xlfn._xlws.FILTER(plotSetup[plot_id], plotSetup[experiment_id]&amp;"_"&amp;plotSetup[crop_season_id]=A2391))))</f>
        <v>#VALUE!</v>
      </c>
    </row>
    <row r="2392" spans="2:2" x14ac:dyDescent="0.25">
      <c r="B2392" t="e" cm="1" vm="1">
        <f t="array" ref="B2392">TRANSPOSE(_xlfn._xlws.SORT(_xlfn.UNIQUE(_xlfn._xlws.FILTER(plotSetup[plot_id], plotSetup[experiment_id]&amp;"_"&amp;plotSetup[crop_season_id]=A2392))))</f>
        <v>#VALUE!</v>
      </c>
    </row>
    <row r="2393" spans="2:2" x14ac:dyDescent="0.25">
      <c r="B2393" t="e" cm="1" vm="1">
        <f t="array" ref="B2393">TRANSPOSE(_xlfn._xlws.SORT(_xlfn.UNIQUE(_xlfn._xlws.FILTER(plotSetup[plot_id], plotSetup[experiment_id]&amp;"_"&amp;plotSetup[crop_season_id]=A2393))))</f>
        <v>#VALUE!</v>
      </c>
    </row>
    <row r="2394" spans="2:2" x14ac:dyDescent="0.25">
      <c r="B2394" t="e" cm="1" vm="1">
        <f t="array" ref="B2394">TRANSPOSE(_xlfn._xlws.SORT(_xlfn.UNIQUE(_xlfn._xlws.FILTER(plotSetup[plot_id], plotSetup[experiment_id]&amp;"_"&amp;plotSetup[crop_season_id]=A2394))))</f>
        <v>#VALUE!</v>
      </c>
    </row>
    <row r="2395" spans="2:2" x14ac:dyDescent="0.25">
      <c r="B2395" t="e" cm="1" vm="1">
        <f t="array" ref="B2395">TRANSPOSE(_xlfn._xlws.SORT(_xlfn.UNIQUE(_xlfn._xlws.FILTER(plotSetup[plot_id], plotSetup[experiment_id]&amp;"_"&amp;plotSetup[crop_season_id]=A2395))))</f>
        <v>#VALUE!</v>
      </c>
    </row>
    <row r="2396" spans="2:2" x14ac:dyDescent="0.25">
      <c r="B2396" t="e" cm="1" vm="1">
        <f t="array" ref="B2396">TRANSPOSE(_xlfn._xlws.SORT(_xlfn.UNIQUE(_xlfn._xlws.FILTER(plotSetup[plot_id], plotSetup[experiment_id]&amp;"_"&amp;plotSetup[crop_season_id]=A2396))))</f>
        <v>#VALUE!</v>
      </c>
    </row>
    <row r="2397" spans="2:2" x14ac:dyDescent="0.25">
      <c r="B2397" t="e" cm="1" vm="1">
        <f t="array" ref="B2397">TRANSPOSE(_xlfn._xlws.SORT(_xlfn.UNIQUE(_xlfn._xlws.FILTER(plotSetup[plot_id], plotSetup[experiment_id]&amp;"_"&amp;plotSetup[crop_season_id]=A2397))))</f>
        <v>#VALUE!</v>
      </c>
    </row>
    <row r="2398" spans="2:2" x14ac:dyDescent="0.25">
      <c r="B2398" t="e" cm="1" vm="1">
        <f t="array" ref="B2398">TRANSPOSE(_xlfn._xlws.SORT(_xlfn.UNIQUE(_xlfn._xlws.FILTER(plotSetup[plot_id], plotSetup[experiment_id]&amp;"_"&amp;plotSetup[crop_season_id]=A2398))))</f>
        <v>#VALUE!</v>
      </c>
    </row>
    <row r="2399" spans="2:2" x14ac:dyDescent="0.25">
      <c r="B2399" t="e" cm="1" vm="1">
        <f t="array" ref="B2399">TRANSPOSE(_xlfn._xlws.SORT(_xlfn.UNIQUE(_xlfn._xlws.FILTER(plotSetup[plot_id], plotSetup[experiment_id]&amp;"_"&amp;plotSetup[crop_season_id]=A2399))))</f>
        <v>#VALUE!</v>
      </c>
    </row>
    <row r="2400" spans="2:2" x14ac:dyDescent="0.25">
      <c r="B2400" t="e" cm="1" vm="1">
        <f t="array" ref="B2400">TRANSPOSE(_xlfn._xlws.SORT(_xlfn.UNIQUE(_xlfn._xlws.FILTER(plotSetup[plot_id], plotSetup[experiment_id]&amp;"_"&amp;plotSetup[crop_season_id]=A2400))))</f>
        <v>#VALUE!</v>
      </c>
    </row>
    <row r="2401" spans="2:2" x14ac:dyDescent="0.25">
      <c r="B2401" t="e" cm="1" vm="1">
        <f t="array" ref="B2401">TRANSPOSE(_xlfn._xlws.SORT(_xlfn.UNIQUE(_xlfn._xlws.FILTER(plotSetup[plot_id], plotSetup[experiment_id]&amp;"_"&amp;plotSetup[crop_season_id]=A2401))))</f>
        <v>#VALUE!</v>
      </c>
    </row>
    <row r="2402" spans="2:2" x14ac:dyDescent="0.25">
      <c r="B2402" t="e" cm="1" vm="1">
        <f t="array" ref="B2402">TRANSPOSE(_xlfn._xlws.SORT(_xlfn.UNIQUE(_xlfn._xlws.FILTER(plotSetup[plot_id], plotSetup[experiment_id]&amp;"_"&amp;plotSetup[crop_season_id]=A2402))))</f>
        <v>#VALUE!</v>
      </c>
    </row>
    <row r="2403" spans="2:2" x14ac:dyDescent="0.25">
      <c r="B2403" t="e" cm="1" vm="1">
        <f t="array" ref="B2403">TRANSPOSE(_xlfn._xlws.SORT(_xlfn.UNIQUE(_xlfn._xlws.FILTER(plotSetup[plot_id], plotSetup[experiment_id]&amp;"_"&amp;plotSetup[crop_season_id]=A2403))))</f>
        <v>#VALUE!</v>
      </c>
    </row>
    <row r="2404" spans="2:2" x14ac:dyDescent="0.25">
      <c r="B2404" t="e" cm="1" vm="1">
        <f t="array" ref="B2404">TRANSPOSE(_xlfn._xlws.SORT(_xlfn.UNIQUE(_xlfn._xlws.FILTER(plotSetup[plot_id], plotSetup[experiment_id]&amp;"_"&amp;plotSetup[crop_season_id]=A2404))))</f>
        <v>#VALUE!</v>
      </c>
    </row>
    <row r="2405" spans="2:2" x14ac:dyDescent="0.25">
      <c r="B2405" t="e" cm="1" vm="1">
        <f t="array" ref="B2405">TRANSPOSE(_xlfn._xlws.SORT(_xlfn.UNIQUE(_xlfn._xlws.FILTER(plotSetup[plot_id], plotSetup[experiment_id]&amp;"_"&amp;plotSetup[crop_season_id]=A2405))))</f>
        <v>#VALUE!</v>
      </c>
    </row>
    <row r="2406" spans="2:2" x14ac:dyDescent="0.25">
      <c r="B2406" t="e" cm="1" vm="1">
        <f t="array" ref="B2406">TRANSPOSE(_xlfn._xlws.SORT(_xlfn.UNIQUE(_xlfn._xlws.FILTER(plotSetup[plot_id], plotSetup[experiment_id]&amp;"_"&amp;plotSetup[crop_season_id]=A2406))))</f>
        <v>#VALUE!</v>
      </c>
    </row>
    <row r="2407" spans="2:2" x14ac:dyDescent="0.25">
      <c r="B2407" t="e" cm="1" vm="1">
        <f t="array" ref="B2407">TRANSPOSE(_xlfn._xlws.SORT(_xlfn.UNIQUE(_xlfn._xlws.FILTER(plotSetup[plot_id], plotSetup[experiment_id]&amp;"_"&amp;plotSetup[crop_season_id]=A2407))))</f>
        <v>#VALUE!</v>
      </c>
    </row>
    <row r="2408" spans="2:2" x14ac:dyDescent="0.25">
      <c r="B2408" t="e" cm="1" vm="1">
        <f t="array" ref="B2408">TRANSPOSE(_xlfn._xlws.SORT(_xlfn.UNIQUE(_xlfn._xlws.FILTER(plotSetup[plot_id], plotSetup[experiment_id]&amp;"_"&amp;plotSetup[crop_season_id]=A2408))))</f>
        <v>#VALUE!</v>
      </c>
    </row>
    <row r="2409" spans="2:2" x14ac:dyDescent="0.25">
      <c r="B2409" t="e" cm="1" vm="1">
        <f t="array" ref="B2409">TRANSPOSE(_xlfn._xlws.SORT(_xlfn.UNIQUE(_xlfn._xlws.FILTER(plotSetup[plot_id], plotSetup[experiment_id]&amp;"_"&amp;plotSetup[crop_season_id]=A2409))))</f>
        <v>#VALUE!</v>
      </c>
    </row>
    <row r="2410" spans="2:2" x14ac:dyDescent="0.25">
      <c r="B2410" t="e" cm="1" vm="1">
        <f t="array" ref="B2410">TRANSPOSE(_xlfn._xlws.SORT(_xlfn.UNIQUE(_xlfn._xlws.FILTER(plotSetup[plot_id], plotSetup[experiment_id]&amp;"_"&amp;plotSetup[crop_season_id]=A2410))))</f>
        <v>#VALUE!</v>
      </c>
    </row>
    <row r="2411" spans="2:2" x14ac:dyDescent="0.25">
      <c r="B2411" t="e" cm="1" vm="1">
        <f t="array" ref="B2411">TRANSPOSE(_xlfn._xlws.SORT(_xlfn.UNIQUE(_xlfn._xlws.FILTER(plotSetup[plot_id], plotSetup[experiment_id]&amp;"_"&amp;plotSetup[crop_season_id]=A2411))))</f>
        <v>#VALUE!</v>
      </c>
    </row>
    <row r="2412" spans="2:2" x14ac:dyDescent="0.25">
      <c r="B2412" t="e" cm="1" vm="1">
        <f t="array" ref="B2412">TRANSPOSE(_xlfn._xlws.SORT(_xlfn.UNIQUE(_xlfn._xlws.FILTER(plotSetup[plot_id], plotSetup[experiment_id]&amp;"_"&amp;plotSetup[crop_season_id]=A2412))))</f>
        <v>#VALUE!</v>
      </c>
    </row>
    <row r="2413" spans="2:2" x14ac:dyDescent="0.25">
      <c r="B2413" t="e" cm="1" vm="1">
        <f t="array" ref="B2413">TRANSPOSE(_xlfn._xlws.SORT(_xlfn.UNIQUE(_xlfn._xlws.FILTER(plotSetup[plot_id], plotSetup[experiment_id]&amp;"_"&amp;plotSetup[crop_season_id]=A2413))))</f>
        <v>#VALUE!</v>
      </c>
    </row>
    <row r="2414" spans="2:2" x14ac:dyDescent="0.25">
      <c r="B2414" t="e" cm="1" vm="1">
        <f t="array" ref="B2414">TRANSPOSE(_xlfn._xlws.SORT(_xlfn.UNIQUE(_xlfn._xlws.FILTER(plotSetup[plot_id], plotSetup[experiment_id]&amp;"_"&amp;plotSetup[crop_season_id]=A2414))))</f>
        <v>#VALUE!</v>
      </c>
    </row>
    <row r="2415" spans="2:2" x14ac:dyDescent="0.25">
      <c r="B2415" t="e" cm="1" vm="1">
        <f t="array" ref="B2415">TRANSPOSE(_xlfn._xlws.SORT(_xlfn.UNIQUE(_xlfn._xlws.FILTER(plotSetup[plot_id], plotSetup[experiment_id]&amp;"_"&amp;plotSetup[crop_season_id]=A2415))))</f>
        <v>#VALUE!</v>
      </c>
    </row>
    <row r="2416" spans="2:2" x14ac:dyDescent="0.25">
      <c r="B2416" t="e" cm="1" vm="1">
        <f t="array" ref="B2416">TRANSPOSE(_xlfn._xlws.SORT(_xlfn.UNIQUE(_xlfn._xlws.FILTER(plotSetup[plot_id], plotSetup[experiment_id]&amp;"_"&amp;plotSetup[crop_season_id]=A2416))))</f>
        <v>#VALUE!</v>
      </c>
    </row>
    <row r="2417" spans="2:2" x14ac:dyDescent="0.25">
      <c r="B2417" t="e" cm="1" vm="1">
        <f t="array" ref="B2417">TRANSPOSE(_xlfn._xlws.SORT(_xlfn.UNIQUE(_xlfn._xlws.FILTER(plotSetup[plot_id], plotSetup[experiment_id]&amp;"_"&amp;plotSetup[crop_season_id]=A2417))))</f>
        <v>#VALUE!</v>
      </c>
    </row>
    <row r="2418" spans="2:2" x14ac:dyDescent="0.25">
      <c r="B2418" t="e" cm="1" vm="1">
        <f t="array" ref="B2418">TRANSPOSE(_xlfn._xlws.SORT(_xlfn.UNIQUE(_xlfn._xlws.FILTER(plotSetup[plot_id], plotSetup[experiment_id]&amp;"_"&amp;plotSetup[crop_season_id]=A2418))))</f>
        <v>#VALUE!</v>
      </c>
    </row>
    <row r="2419" spans="2:2" x14ac:dyDescent="0.25">
      <c r="B2419" t="e" cm="1" vm="1">
        <f t="array" ref="B2419">TRANSPOSE(_xlfn._xlws.SORT(_xlfn.UNIQUE(_xlfn._xlws.FILTER(plotSetup[plot_id], plotSetup[experiment_id]&amp;"_"&amp;plotSetup[crop_season_id]=A2419))))</f>
        <v>#VALUE!</v>
      </c>
    </row>
    <row r="2420" spans="2:2" x14ac:dyDescent="0.25">
      <c r="B2420" t="e" cm="1" vm="1">
        <f t="array" ref="B2420">TRANSPOSE(_xlfn._xlws.SORT(_xlfn.UNIQUE(_xlfn._xlws.FILTER(plotSetup[plot_id], plotSetup[experiment_id]&amp;"_"&amp;plotSetup[crop_season_id]=A2420))))</f>
        <v>#VALUE!</v>
      </c>
    </row>
    <row r="2421" spans="2:2" x14ac:dyDescent="0.25">
      <c r="B2421" t="e" cm="1" vm="1">
        <f t="array" ref="B2421">TRANSPOSE(_xlfn._xlws.SORT(_xlfn.UNIQUE(_xlfn._xlws.FILTER(plotSetup[plot_id], plotSetup[experiment_id]&amp;"_"&amp;plotSetup[crop_season_id]=A2421))))</f>
        <v>#VALUE!</v>
      </c>
    </row>
    <row r="2422" spans="2:2" x14ac:dyDescent="0.25">
      <c r="B2422" t="e" cm="1" vm="1">
        <f t="array" ref="B2422">TRANSPOSE(_xlfn._xlws.SORT(_xlfn.UNIQUE(_xlfn._xlws.FILTER(plotSetup[plot_id], plotSetup[experiment_id]&amp;"_"&amp;plotSetup[crop_season_id]=A2422))))</f>
        <v>#VALUE!</v>
      </c>
    </row>
    <row r="2423" spans="2:2" x14ac:dyDescent="0.25">
      <c r="B2423" t="e" cm="1" vm="1">
        <f t="array" ref="B2423">TRANSPOSE(_xlfn._xlws.SORT(_xlfn.UNIQUE(_xlfn._xlws.FILTER(plotSetup[plot_id], plotSetup[experiment_id]&amp;"_"&amp;plotSetup[crop_season_id]=A2423))))</f>
        <v>#VALUE!</v>
      </c>
    </row>
    <row r="2424" spans="2:2" x14ac:dyDescent="0.25">
      <c r="B2424" t="e" cm="1" vm="1">
        <f t="array" ref="B2424">TRANSPOSE(_xlfn._xlws.SORT(_xlfn.UNIQUE(_xlfn._xlws.FILTER(plotSetup[plot_id], plotSetup[experiment_id]&amp;"_"&amp;plotSetup[crop_season_id]=A2424))))</f>
        <v>#VALUE!</v>
      </c>
    </row>
    <row r="2425" spans="2:2" x14ac:dyDescent="0.25">
      <c r="B2425" t="e" cm="1" vm="1">
        <f t="array" ref="B2425">TRANSPOSE(_xlfn._xlws.SORT(_xlfn.UNIQUE(_xlfn._xlws.FILTER(plotSetup[plot_id], plotSetup[experiment_id]&amp;"_"&amp;plotSetup[crop_season_id]=A2425))))</f>
        <v>#VALUE!</v>
      </c>
    </row>
    <row r="2426" spans="2:2" x14ac:dyDescent="0.25">
      <c r="B2426" t="e" cm="1" vm="1">
        <f t="array" ref="B2426">TRANSPOSE(_xlfn._xlws.SORT(_xlfn.UNIQUE(_xlfn._xlws.FILTER(plotSetup[plot_id], plotSetup[experiment_id]&amp;"_"&amp;plotSetup[crop_season_id]=A2426))))</f>
        <v>#VALUE!</v>
      </c>
    </row>
    <row r="2427" spans="2:2" x14ac:dyDescent="0.25">
      <c r="B2427" t="e" cm="1" vm="1">
        <f t="array" ref="B2427">TRANSPOSE(_xlfn._xlws.SORT(_xlfn.UNIQUE(_xlfn._xlws.FILTER(plotSetup[plot_id], plotSetup[experiment_id]&amp;"_"&amp;plotSetup[crop_season_id]=A2427))))</f>
        <v>#VALUE!</v>
      </c>
    </row>
    <row r="2428" spans="2:2" x14ac:dyDescent="0.25">
      <c r="B2428" t="e" cm="1" vm="1">
        <f t="array" ref="B2428">TRANSPOSE(_xlfn._xlws.SORT(_xlfn.UNIQUE(_xlfn._xlws.FILTER(plotSetup[plot_id], plotSetup[experiment_id]&amp;"_"&amp;plotSetup[crop_season_id]=A2428))))</f>
        <v>#VALUE!</v>
      </c>
    </row>
    <row r="2429" spans="2:2" x14ac:dyDescent="0.25">
      <c r="B2429" t="e" cm="1" vm="1">
        <f t="array" ref="B2429">TRANSPOSE(_xlfn._xlws.SORT(_xlfn.UNIQUE(_xlfn._xlws.FILTER(plotSetup[plot_id], plotSetup[experiment_id]&amp;"_"&amp;plotSetup[crop_season_id]=A2429))))</f>
        <v>#VALUE!</v>
      </c>
    </row>
    <row r="2430" spans="2:2" x14ac:dyDescent="0.25">
      <c r="B2430" t="e" cm="1" vm="1">
        <f t="array" ref="B2430">TRANSPOSE(_xlfn._xlws.SORT(_xlfn.UNIQUE(_xlfn._xlws.FILTER(plotSetup[plot_id], plotSetup[experiment_id]&amp;"_"&amp;plotSetup[crop_season_id]=A2430))))</f>
        <v>#VALUE!</v>
      </c>
    </row>
    <row r="2431" spans="2:2" x14ac:dyDescent="0.25">
      <c r="B2431" t="e" cm="1" vm="1">
        <f t="array" ref="B2431">TRANSPOSE(_xlfn._xlws.SORT(_xlfn.UNIQUE(_xlfn._xlws.FILTER(plotSetup[plot_id], plotSetup[experiment_id]&amp;"_"&amp;plotSetup[crop_season_id]=A2431))))</f>
        <v>#VALUE!</v>
      </c>
    </row>
    <row r="2432" spans="2:2" x14ac:dyDescent="0.25">
      <c r="B2432" t="e" cm="1" vm="1">
        <f t="array" ref="B2432">TRANSPOSE(_xlfn._xlws.SORT(_xlfn.UNIQUE(_xlfn._xlws.FILTER(plotSetup[plot_id], plotSetup[experiment_id]&amp;"_"&amp;plotSetup[crop_season_id]=A2432))))</f>
        <v>#VALUE!</v>
      </c>
    </row>
    <row r="2433" spans="2:2" x14ac:dyDescent="0.25">
      <c r="B2433" t="e" cm="1" vm="1">
        <f t="array" ref="B2433">TRANSPOSE(_xlfn._xlws.SORT(_xlfn.UNIQUE(_xlfn._xlws.FILTER(plotSetup[plot_id], plotSetup[experiment_id]&amp;"_"&amp;plotSetup[crop_season_id]=A2433))))</f>
        <v>#VALUE!</v>
      </c>
    </row>
    <row r="2434" spans="2:2" x14ac:dyDescent="0.25">
      <c r="B2434" t="e" cm="1" vm="1">
        <f t="array" ref="B2434">TRANSPOSE(_xlfn._xlws.SORT(_xlfn.UNIQUE(_xlfn._xlws.FILTER(plotSetup[plot_id], plotSetup[experiment_id]&amp;"_"&amp;plotSetup[crop_season_id]=A2434))))</f>
        <v>#VALUE!</v>
      </c>
    </row>
    <row r="2435" spans="2:2" x14ac:dyDescent="0.25">
      <c r="B2435" t="e" cm="1" vm="1">
        <f t="array" ref="B2435">TRANSPOSE(_xlfn._xlws.SORT(_xlfn.UNIQUE(_xlfn._xlws.FILTER(plotSetup[plot_id], plotSetup[experiment_id]&amp;"_"&amp;plotSetup[crop_season_id]=A2435))))</f>
        <v>#VALUE!</v>
      </c>
    </row>
    <row r="2436" spans="2:2" x14ac:dyDescent="0.25">
      <c r="B2436" t="e" cm="1" vm="1">
        <f t="array" ref="B2436">TRANSPOSE(_xlfn._xlws.SORT(_xlfn.UNIQUE(_xlfn._xlws.FILTER(plotSetup[plot_id], plotSetup[experiment_id]&amp;"_"&amp;plotSetup[crop_season_id]=A2436))))</f>
        <v>#VALUE!</v>
      </c>
    </row>
    <row r="2437" spans="2:2" x14ac:dyDescent="0.25">
      <c r="B2437" t="e" cm="1" vm="1">
        <f t="array" ref="B2437">TRANSPOSE(_xlfn._xlws.SORT(_xlfn.UNIQUE(_xlfn._xlws.FILTER(plotSetup[plot_id], plotSetup[experiment_id]&amp;"_"&amp;plotSetup[crop_season_id]=A2437))))</f>
        <v>#VALUE!</v>
      </c>
    </row>
    <row r="2438" spans="2:2" x14ac:dyDescent="0.25">
      <c r="B2438" t="e" cm="1" vm="1">
        <f t="array" ref="B2438">TRANSPOSE(_xlfn._xlws.SORT(_xlfn.UNIQUE(_xlfn._xlws.FILTER(plotSetup[plot_id], plotSetup[experiment_id]&amp;"_"&amp;plotSetup[crop_season_id]=A2438))))</f>
        <v>#VALUE!</v>
      </c>
    </row>
    <row r="2439" spans="2:2" x14ac:dyDescent="0.25">
      <c r="B2439" t="e" cm="1" vm="1">
        <f t="array" ref="B2439">TRANSPOSE(_xlfn._xlws.SORT(_xlfn.UNIQUE(_xlfn._xlws.FILTER(plotSetup[plot_id], plotSetup[experiment_id]&amp;"_"&amp;plotSetup[crop_season_id]=A2439))))</f>
        <v>#VALUE!</v>
      </c>
    </row>
    <row r="2440" spans="2:2" x14ac:dyDescent="0.25">
      <c r="B2440" t="e" cm="1" vm="1">
        <f t="array" ref="B2440">TRANSPOSE(_xlfn._xlws.SORT(_xlfn.UNIQUE(_xlfn._xlws.FILTER(plotSetup[plot_id], plotSetup[experiment_id]&amp;"_"&amp;plotSetup[crop_season_id]=A2440))))</f>
        <v>#VALUE!</v>
      </c>
    </row>
    <row r="2441" spans="2:2" x14ac:dyDescent="0.25">
      <c r="B2441" t="e" cm="1" vm="1">
        <f t="array" ref="B2441">TRANSPOSE(_xlfn._xlws.SORT(_xlfn.UNIQUE(_xlfn._xlws.FILTER(plotSetup[plot_id], plotSetup[experiment_id]&amp;"_"&amp;plotSetup[crop_season_id]=A2441))))</f>
        <v>#VALUE!</v>
      </c>
    </row>
    <row r="2442" spans="2:2" x14ac:dyDescent="0.25">
      <c r="B2442" t="e" cm="1" vm="1">
        <f t="array" ref="B2442">TRANSPOSE(_xlfn._xlws.SORT(_xlfn.UNIQUE(_xlfn._xlws.FILTER(plotSetup[plot_id], plotSetup[experiment_id]&amp;"_"&amp;plotSetup[crop_season_id]=A2442))))</f>
        <v>#VALUE!</v>
      </c>
    </row>
    <row r="2443" spans="2:2" x14ac:dyDescent="0.25">
      <c r="B2443" t="e" cm="1" vm="1">
        <f t="array" ref="B2443">TRANSPOSE(_xlfn._xlws.SORT(_xlfn.UNIQUE(_xlfn._xlws.FILTER(plotSetup[plot_id], plotSetup[experiment_id]&amp;"_"&amp;plotSetup[crop_season_id]=A2443))))</f>
        <v>#VALUE!</v>
      </c>
    </row>
    <row r="2444" spans="2:2" x14ac:dyDescent="0.25">
      <c r="B2444" t="e" cm="1" vm="1">
        <f t="array" ref="B2444">TRANSPOSE(_xlfn._xlws.SORT(_xlfn.UNIQUE(_xlfn._xlws.FILTER(plotSetup[plot_id], plotSetup[experiment_id]&amp;"_"&amp;plotSetup[crop_season_id]=A2444))))</f>
        <v>#VALUE!</v>
      </c>
    </row>
    <row r="2445" spans="2:2" x14ac:dyDescent="0.25">
      <c r="B2445" t="e" cm="1" vm="1">
        <f t="array" ref="B2445">TRANSPOSE(_xlfn._xlws.SORT(_xlfn.UNIQUE(_xlfn._xlws.FILTER(plotSetup[plot_id], plotSetup[experiment_id]&amp;"_"&amp;plotSetup[crop_season_id]=A2445))))</f>
        <v>#VALUE!</v>
      </c>
    </row>
    <row r="2446" spans="2:2" x14ac:dyDescent="0.25">
      <c r="B2446" t="e" cm="1" vm="1">
        <f t="array" ref="B2446">TRANSPOSE(_xlfn._xlws.SORT(_xlfn.UNIQUE(_xlfn._xlws.FILTER(plotSetup[plot_id], plotSetup[experiment_id]&amp;"_"&amp;plotSetup[crop_season_id]=A2446))))</f>
        <v>#VALUE!</v>
      </c>
    </row>
    <row r="2447" spans="2:2" x14ac:dyDescent="0.25">
      <c r="B2447" t="e" cm="1" vm="1">
        <f t="array" ref="B2447">TRANSPOSE(_xlfn._xlws.SORT(_xlfn.UNIQUE(_xlfn._xlws.FILTER(plotSetup[plot_id], plotSetup[experiment_id]&amp;"_"&amp;plotSetup[crop_season_id]=A2447))))</f>
        <v>#VALUE!</v>
      </c>
    </row>
    <row r="2448" spans="2:2" x14ac:dyDescent="0.25">
      <c r="B2448" t="e" cm="1" vm="1">
        <f t="array" ref="B2448">TRANSPOSE(_xlfn._xlws.SORT(_xlfn.UNIQUE(_xlfn._xlws.FILTER(plotSetup[plot_id], plotSetup[experiment_id]&amp;"_"&amp;plotSetup[crop_season_id]=A2448))))</f>
        <v>#VALUE!</v>
      </c>
    </row>
    <row r="2449" spans="2:2" x14ac:dyDescent="0.25">
      <c r="B2449" t="e" cm="1" vm="1">
        <f t="array" ref="B2449">TRANSPOSE(_xlfn._xlws.SORT(_xlfn.UNIQUE(_xlfn._xlws.FILTER(plotSetup[plot_id], plotSetup[experiment_id]&amp;"_"&amp;plotSetup[crop_season_id]=A2449))))</f>
        <v>#VALUE!</v>
      </c>
    </row>
    <row r="2450" spans="2:2" x14ac:dyDescent="0.25">
      <c r="B2450" t="e" cm="1" vm="1">
        <f t="array" ref="B2450">TRANSPOSE(_xlfn._xlws.SORT(_xlfn.UNIQUE(_xlfn._xlws.FILTER(plotSetup[plot_id], plotSetup[experiment_id]&amp;"_"&amp;plotSetup[crop_season_id]=A2450))))</f>
        <v>#VALUE!</v>
      </c>
    </row>
    <row r="2451" spans="2:2" x14ac:dyDescent="0.25">
      <c r="B2451" t="e" cm="1" vm="1">
        <f t="array" ref="B2451">TRANSPOSE(_xlfn._xlws.SORT(_xlfn.UNIQUE(_xlfn._xlws.FILTER(plotSetup[plot_id], plotSetup[experiment_id]&amp;"_"&amp;plotSetup[crop_season_id]=A2451))))</f>
        <v>#VALUE!</v>
      </c>
    </row>
    <row r="2452" spans="2:2" x14ac:dyDescent="0.25">
      <c r="B2452" t="e" cm="1" vm="1">
        <f t="array" ref="B2452">TRANSPOSE(_xlfn._xlws.SORT(_xlfn.UNIQUE(_xlfn._xlws.FILTER(plotSetup[plot_id], plotSetup[experiment_id]&amp;"_"&amp;plotSetup[crop_season_id]=A2452))))</f>
        <v>#VALUE!</v>
      </c>
    </row>
    <row r="2453" spans="2:2" x14ac:dyDescent="0.25">
      <c r="B2453" t="e" cm="1" vm="1">
        <f t="array" ref="B2453">TRANSPOSE(_xlfn._xlws.SORT(_xlfn.UNIQUE(_xlfn._xlws.FILTER(plotSetup[plot_id], plotSetup[experiment_id]&amp;"_"&amp;plotSetup[crop_season_id]=A2453))))</f>
        <v>#VALUE!</v>
      </c>
    </row>
    <row r="2454" spans="2:2" x14ac:dyDescent="0.25">
      <c r="B2454" t="e" cm="1" vm="1">
        <f t="array" ref="B2454">TRANSPOSE(_xlfn._xlws.SORT(_xlfn.UNIQUE(_xlfn._xlws.FILTER(plotSetup[plot_id], plotSetup[experiment_id]&amp;"_"&amp;plotSetup[crop_season_id]=A2454))))</f>
        <v>#VALUE!</v>
      </c>
    </row>
    <row r="2455" spans="2:2" x14ac:dyDescent="0.25">
      <c r="B2455" t="e" cm="1" vm="1">
        <f t="array" ref="B2455">TRANSPOSE(_xlfn._xlws.SORT(_xlfn.UNIQUE(_xlfn._xlws.FILTER(plotSetup[plot_id], plotSetup[experiment_id]&amp;"_"&amp;plotSetup[crop_season_id]=A2455))))</f>
        <v>#VALUE!</v>
      </c>
    </row>
    <row r="2456" spans="2:2" x14ac:dyDescent="0.25">
      <c r="B2456" t="e" cm="1" vm="1">
        <f t="array" ref="B2456">TRANSPOSE(_xlfn._xlws.SORT(_xlfn.UNIQUE(_xlfn._xlws.FILTER(plotSetup[plot_id], plotSetup[experiment_id]&amp;"_"&amp;plotSetup[crop_season_id]=A2456))))</f>
        <v>#VALUE!</v>
      </c>
    </row>
    <row r="2457" spans="2:2" x14ac:dyDescent="0.25">
      <c r="B2457" t="e" cm="1" vm="1">
        <f t="array" ref="B2457">TRANSPOSE(_xlfn._xlws.SORT(_xlfn.UNIQUE(_xlfn._xlws.FILTER(plotSetup[plot_id], plotSetup[experiment_id]&amp;"_"&amp;plotSetup[crop_season_id]=A2457))))</f>
        <v>#VALUE!</v>
      </c>
    </row>
    <row r="2458" spans="2:2" x14ac:dyDescent="0.25">
      <c r="B2458" t="e" cm="1" vm="1">
        <f t="array" ref="B2458">TRANSPOSE(_xlfn._xlws.SORT(_xlfn.UNIQUE(_xlfn._xlws.FILTER(plotSetup[plot_id], plotSetup[experiment_id]&amp;"_"&amp;plotSetup[crop_season_id]=A2458))))</f>
        <v>#VALUE!</v>
      </c>
    </row>
    <row r="2459" spans="2:2" x14ac:dyDescent="0.25">
      <c r="B2459" t="e" cm="1" vm="1">
        <f t="array" ref="B2459">TRANSPOSE(_xlfn._xlws.SORT(_xlfn.UNIQUE(_xlfn._xlws.FILTER(plotSetup[plot_id], plotSetup[experiment_id]&amp;"_"&amp;plotSetup[crop_season_id]=A2459))))</f>
        <v>#VALUE!</v>
      </c>
    </row>
    <row r="2460" spans="2:2" x14ac:dyDescent="0.25">
      <c r="B2460" t="e" cm="1" vm="1">
        <f t="array" ref="B2460">TRANSPOSE(_xlfn._xlws.SORT(_xlfn.UNIQUE(_xlfn._xlws.FILTER(plotSetup[plot_id], plotSetup[experiment_id]&amp;"_"&amp;plotSetup[crop_season_id]=A2460))))</f>
        <v>#VALUE!</v>
      </c>
    </row>
    <row r="2461" spans="2:2" x14ac:dyDescent="0.25">
      <c r="B2461" t="e" cm="1" vm="1">
        <f t="array" ref="B2461">TRANSPOSE(_xlfn._xlws.SORT(_xlfn.UNIQUE(_xlfn._xlws.FILTER(plotSetup[plot_id], plotSetup[experiment_id]&amp;"_"&amp;plotSetup[crop_season_id]=A2461))))</f>
        <v>#VALUE!</v>
      </c>
    </row>
    <row r="2462" spans="2:2" x14ac:dyDescent="0.25">
      <c r="B2462" t="e" cm="1" vm="1">
        <f t="array" ref="B2462">TRANSPOSE(_xlfn._xlws.SORT(_xlfn.UNIQUE(_xlfn._xlws.FILTER(plotSetup[plot_id], plotSetup[experiment_id]&amp;"_"&amp;plotSetup[crop_season_id]=A2462))))</f>
        <v>#VALUE!</v>
      </c>
    </row>
    <row r="2463" spans="2:2" x14ac:dyDescent="0.25">
      <c r="B2463" t="e" cm="1" vm="1">
        <f t="array" ref="B2463">TRANSPOSE(_xlfn._xlws.SORT(_xlfn.UNIQUE(_xlfn._xlws.FILTER(plotSetup[plot_id], plotSetup[experiment_id]&amp;"_"&amp;plotSetup[crop_season_id]=A2463))))</f>
        <v>#VALUE!</v>
      </c>
    </row>
    <row r="2464" spans="2:2" x14ac:dyDescent="0.25">
      <c r="B2464" t="e" cm="1" vm="1">
        <f t="array" ref="B2464">TRANSPOSE(_xlfn._xlws.SORT(_xlfn.UNIQUE(_xlfn._xlws.FILTER(plotSetup[plot_id], plotSetup[experiment_id]&amp;"_"&amp;plotSetup[crop_season_id]=A2464))))</f>
        <v>#VALUE!</v>
      </c>
    </row>
    <row r="2465" spans="2:2" x14ac:dyDescent="0.25">
      <c r="B2465" t="e" cm="1" vm="1">
        <f t="array" ref="B2465">TRANSPOSE(_xlfn._xlws.SORT(_xlfn.UNIQUE(_xlfn._xlws.FILTER(plotSetup[plot_id], plotSetup[experiment_id]&amp;"_"&amp;plotSetup[crop_season_id]=A2465))))</f>
        <v>#VALUE!</v>
      </c>
    </row>
    <row r="2466" spans="2:2" x14ac:dyDescent="0.25">
      <c r="B2466" t="e" cm="1" vm="1">
        <f t="array" ref="B2466">TRANSPOSE(_xlfn._xlws.SORT(_xlfn.UNIQUE(_xlfn._xlws.FILTER(plotSetup[plot_id], plotSetup[experiment_id]&amp;"_"&amp;plotSetup[crop_season_id]=A2466))))</f>
        <v>#VALUE!</v>
      </c>
    </row>
    <row r="2467" spans="2:2" x14ac:dyDescent="0.25">
      <c r="B2467" t="e" cm="1" vm="1">
        <f t="array" ref="B2467">TRANSPOSE(_xlfn._xlws.SORT(_xlfn.UNIQUE(_xlfn._xlws.FILTER(plotSetup[plot_id], plotSetup[experiment_id]&amp;"_"&amp;plotSetup[crop_season_id]=A2467))))</f>
        <v>#VALUE!</v>
      </c>
    </row>
    <row r="2468" spans="2:2" x14ac:dyDescent="0.25">
      <c r="B2468" t="e" cm="1" vm="1">
        <f t="array" ref="B2468">TRANSPOSE(_xlfn._xlws.SORT(_xlfn.UNIQUE(_xlfn._xlws.FILTER(plotSetup[plot_id], plotSetup[experiment_id]&amp;"_"&amp;plotSetup[crop_season_id]=A2468))))</f>
        <v>#VALUE!</v>
      </c>
    </row>
    <row r="2469" spans="2:2" x14ac:dyDescent="0.25">
      <c r="B2469" t="e" cm="1" vm="1">
        <f t="array" ref="B2469">TRANSPOSE(_xlfn._xlws.SORT(_xlfn.UNIQUE(_xlfn._xlws.FILTER(plotSetup[plot_id], plotSetup[experiment_id]&amp;"_"&amp;plotSetup[crop_season_id]=A2469))))</f>
        <v>#VALUE!</v>
      </c>
    </row>
    <row r="2470" spans="2:2" x14ac:dyDescent="0.25">
      <c r="B2470" t="e" cm="1" vm="1">
        <f t="array" ref="B2470">TRANSPOSE(_xlfn._xlws.SORT(_xlfn.UNIQUE(_xlfn._xlws.FILTER(plotSetup[plot_id], plotSetup[experiment_id]&amp;"_"&amp;plotSetup[crop_season_id]=A2470))))</f>
        <v>#VALUE!</v>
      </c>
    </row>
    <row r="2471" spans="2:2" x14ac:dyDescent="0.25">
      <c r="B2471" t="e" cm="1" vm="1">
        <f t="array" ref="B2471">TRANSPOSE(_xlfn._xlws.SORT(_xlfn.UNIQUE(_xlfn._xlws.FILTER(plotSetup[plot_id], plotSetup[experiment_id]&amp;"_"&amp;plotSetup[crop_season_id]=A2471))))</f>
        <v>#VALUE!</v>
      </c>
    </row>
    <row r="2472" spans="2:2" x14ac:dyDescent="0.25">
      <c r="B2472" t="e" cm="1" vm="1">
        <f t="array" ref="B2472">TRANSPOSE(_xlfn._xlws.SORT(_xlfn.UNIQUE(_xlfn._xlws.FILTER(plotSetup[plot_id], plotSetup[experiment_id]&amp;"_"&amp;plotSetup[crop_season_id]=A2472))))</f>
        <v>#VALUE!</v>
      </c>
    </row>
    <row r="2473" spans="2:2" x14ac:dyDescent="0.25">
      <c r="B2473" t="e" cm="1" vm="1">
        <f t="array" ref="B2473">TRANSPOSE(_xlfn._xlws.SORT(_xlfn.UNIQUE(_xlfn._xlws.FILTER(plotSetup[plot_id], plotSetup[experiment_id]&amp;"_"&amp;plotSetup[crop_season_id]=A2473))))</f>
        <v>#VALUE!</v>
      </c>
    </row>
    <row r="2474" spans="2:2" x14ac:dyDescent="0.25">
      <c r="B2474" t="e" cm="1" vm="1">
        <f t="array" ref="B2474">TRANSPOSE(_xlfn._xlws.SORT(_xlfn.UNIQUE(_xlfn._xlws.FILTER(plotSetup[plot_id], plotSetup[experiment_id]&amp;"_"&amp;plotSetup[crop_season_id]=A2474))))</f>
        <v>#VALUE!</v>
      </c>
    </row>
    <row r="2475" spans="2:2" x14ac:dyDescent="0.25">
      <c r="B2475" t="e" cm="1" vm="1">
        <f t="array" ref="B2475">TRANSPOSE(_xlfn._xlws.SORT(_xlfn.UNIQUE(_xlfn._xlws.FILTER(plotSetup[plot_id], plotSetup[experiment_id]&amp;"_"&amp;plotSetup[crop_season_id]=A2475))))</f>
        <v>#VALUE!</v>
      </c>
    </row>
    <row r="2476" spans="2:2" x14ac:dyDescent="0.25">
      <c r="B2476" t="e" cm="1" vm="1">
        <f t="array" ref="B2476">TRANSPOSE(_xlfn._xlws.SORT(_xlfn.UNIQUE(_xlfn._xlws.FILTER(plotSetup[plot_id], plotSetup[experiment_id]&amp;"_"&amp;plotSetup[crop_season_id]=A2476))))</f>
        <v>#VALUE!</v>
      </c>
    </row>
    <row r="2477" spans="2:2" x14ac:dyDescent="0.25">
      <c r="B2477" t="e" cm="1" vm="1">
        <f t="array" ref="B2477">TRANSPOSE(_xlfn._xlws.SORT(_xlfn.UNIQUE(_xlfn._xlws.FILTER(plotSetup[plot_id], plotSetup[experiment_id]&amp;"_"&amp;plotSetup[crop_season_id]=A2477))))</f>
        <v>#VALUE!</v>
      </c>
    </row>
    <row r="2478" spans="2:2" x14ac:dyDescent="0.25">
      <c r="B2478" t="e" cm="1" vm="1">
        <f t="array" ref="B2478">TRANSPOSE(_xlfn._xlws.SORT(_xlfn.UNIQUE(_xlfn._xlws.FILTER(plotSetup[plot_id], plotSetup[experiment_id]&amp;"_"&amp;plotSetup[crop_season_id]=A2478))))</f>
        <v>#VALUE!</v>
      </c>
    </row>
    <row r="2479" spans="2:2" x14ac:dyDescent="0.25">
      <c r="B2479" t="e" cm="1" vm="1">
        <f t="array" ref="B2479">TRANSPOSE(_xlfn._xlws.SORT(_xlfn.UNIQUE(_xlfn._xlws.FILTER(plotSetup[plot_id], plotSetup[experiment_id]&amp;"_"&amp;plotSetup[crop_season_id]=A2479))))</f>
        <v>#VALUE!</v>
      </c>
    </row>
    <row r="2480" spans="2:2" x14ac:dyDescent="0.25">
      <c r="B2480" t="e" cm="1" vm="1">
        <f t="array" ref="B2480">TRANSPOSE(_xlfn._xlws.SORT(_xlfn.UNIQUE(_xlfn._xlws.FILTER(plotSetup[plot_id], plotSetup[experiment_id]&amp;"_"&amp;plotSetup[crop_season_id]=A2480))))</f>
        <v>#VALUE!</v>
      </c>
    </row>
    <row r="2481" spans="2:2" x14ac:dyDescent="0.25">
      <c r="B2481" t="e" cm="1" vm="1">
        <f t="array" ref="B2481">TRANSPOSE(_xlfn._xlws.SORT(_xlfn.UNIQUE(_xlfn._xlws.FILTER(plotSetup[plot_id], plotSetup[experiment_id]&amp;"_"&amp;plotSetup[crop_season_id]=A2481))))</f>
        <v>#VALUE!</v>
      </c>
    </row>
    <row r="2482" spans="2:2" x14ac:dyDescent="0.25">
      <c r="B2482" t="e" cm="1" vm="1">
        <f t="array" ref="B2482">TRANSPOSE(_xlfn._xlws.SORT(_xlfn.UNIQUE(_xlfn._xlws.FILTER(plotSetup[plot_id], plotSetup[experiment_id]&amp;"_"&amp;plotSetup[crop_season_id]=A2482))))</f>
        <v>#VALUE!</v>
      </c>
    </row>
    <row r="2483" spans="2:2" x14ac:dyDescent="0.25">
      <c r="B2483" t="e" cm="1" vm="1">
        <f t="array" ref="B2483">TRANSPOSE(_xlfn._xlws.SORT(_xlfn.UNIQUE(_xlfn._xlws.FILTER(plotSetup[plot_id], plotSetup[experiment_id]&amp;"_"&amp;plotSetup[crop_season_id]=A2483))))</f>
        <v>#VALUE!</v>
      </c>
    </row>
    <row r="2484" spans="2:2" x14ac:dyDescent="0.25">
      <c r="B2484" t="e" cm="1" vm="1">
        <f t="array" ref="B2484">TRANSPOSE(_xlfn._xlws.SORT(_xlfn.UNIQUE(_xlfn._xlws.FILTER(plotSetup[plot_id], plotSetup[experiment_id]&amp;"_"&amp;plotSetup[crop_season_id]=A2484))))</f>
        <v>#VALUE!</v>
      </c>
    </row>
    <row r="2485" spans="2:2" x14ac:dyDescent="0.25">
      <c r="B2485" t="e" cm="1" vm="1">
        <f t="array" ref="B2485">TRANSPOSE(_xlfn._xlws.SORT(_xlfn.UNIQUE(_xlfn._xlws.FILTER(plotSetup[plot_id], plotSetup[experiment_id]&amp;"_"&amp;plotSetup[crop_season_id]=A2485))))</f>
        <v>#VALUE!</v>
      </c>
    </row>
    <row r="2486" spans="2:2" x14ac:dyDescent="0.25">
      <c r="B2486" t="e" cm="1" vm="1">
        <f t="array" ref="B2486">TRANSPOSE(_xlfn._xlws.SORT(_xlfn.UNIQUE(_xlfn._xlws.FILTER(plotSetup[plot_id], plotSetup[experiment_id]&amp;"_"&amp;plotSetup[crop_season_id]=A2486))))</f>
        <v>#VALUE!</v>
      </c>
    </row>
    <row r="2487" spans="2:2" x14ac:dyDescent="0.25">
      <c r="B2487" t="e" cm="1" vm="1">
        <f t="array" ref="B2487">TRANSPOSE(_xlfn._xlws.SORT(_xlfn.UNIQUE(_xlfn._xlws.FILTER(plotSetup[plot_id], plotSetup[experiment_id]&amp;"_"&amp;plotSetup[crop_season_id]=A2487))))</f>
        <v>#VALUE!</v>
      </c>
    </row>
    <row r="2488" spans="2:2" x14ac:dyDescent="0.25">
      <c r="B2488" t="e" cm="1" vm="1">
        <f t="array" ref="B2488">TRANSPOSE(_xlfn._xlws.SORT(_xlfn.UNIQUE(_xlfn._xlws.FILTER(plotSetup[plot_id], plotSetup[experiment_id]&amp;"_"&amp;plotSetup[crop_season_id]=A2488))))</f>
        <v>#VALUE!</v>
      </c>
    </row>
    <row r="2489" spans="2:2" x14ac:dyDescent="0.25">
      <c r="B2489" t="e" cm="1" vm="1">
        <f t="array" ref="B2489">TRANSPOSE(_xlfn._xlws.SORT(_xlfn.UNIQUE(_xlfn._xlws.FILTER(plotSetup[plot_id], plotSetup[experiment_id]&amp;"_"&amp;plotSetup[crop_season_id]=A2489))))</f>
        <v>#VALUE!</v>
      </c>
    </row>
    <row r="2490" spans="2:2" x14ac:dyDescent="0.25">
      <c r="B2490" t="e" cm="1" vm="1">
        <f t="array" ref="B2490">TRANSPOSE(_xlfn._xlws.SORT(_xlfn.UNIQUE(_xlfn._xlws.FILTER(plotSetup[plot_id], plotSetup[experiment_id]&amp;"_"&amp;plotSetup[crop_season_id]=A2490))))</f>
        <v>#VALUE!</v>
      </c>
    </row>
    <row r="2491" spans="2:2" x14ac:dyDescent="0.25">
      <c r="B2491" t="e" cm="1" vm="1">
        <f t="array" ref="B2491">TRANSPOSE(_xlfn._xlws.SORT(_xlfn.UNIQUE(_xlfn._xlws.FILTER(plotSetup[plot_id], plotSetup[experiment_id]&amp;"_"&amp;plotSetup[crop_season_id]=A2491))))</f>
        <v>#VALUE!</v>
      </c>
    </row>
    <row r="2492" spans="2:2" x14ac:dyDescent="0.25">
      <c r="B2492" t="e" cm="1" vm="1">
        <f t="array" ref="B2492">TRANSPOSE(_xlfn._xlws.SORT(_xlfn.UNIQUE(_xlfn._xlws.FILTER(plotSetup[plot_id], plotSetup[experiment_id]&amp;"_"&amp;plotSetup[crop_season_id]=A2492))))</f>
        <v>#VALUE!</v>
      </c>
    </row>
    <row r="2493" spans="2:2" x14ac:dyDescent="0.25">
      <c r="B2493" t="e" cm="1" vm="1">
        <f t="array" ref="B2493">TRANSPOSE(_xlfn._xlws.SORT(_xlfn.UNIQUE(_xlfn._xlws.FILTER(plotSetup[plot_id], plotSetup[experiment_id]&amp;"_"&amp;plotSetup[crop_season_id]=A2493))))</f>
        <v>#VALUE!</v>
      </c>
    </row>
    <row r="2494" spans="2:2" x14ac:dyDescent="0.25">
      <c r="B2494" t="e" cm="1" vm="1">
        <f t="array" ref="B2494">TRANSPOSE(_xlfn._xlws.SORT(_xlfn.UNIQUE(_xlfn._xlws.FILTER(plotSetup[plot_id], plotSetup[experiment_id]&amp;"_"&amp;plotSetup[crop_season_id]=A2494))))</f>
        <v>#VALUE!</v>
      </c>
    </row>
    <row r="2495" spans="2:2" x14ac:dyDescent="0.25">
      <c r="B2495" t="e" cm="1" vm="1">
        <f t="array" ref="B2495">TRANSPOSE(_xlfn._xlws.SORT(_xlfn.UNIQUE(_xlfn._xlws.FILTER(plotSetup[plot_id], plotSetup[experiment_id]&amp;"_"&amp;plotSetup[crop_season_id]=A2495))))</f>
        <v>#VALUE!</v>
      </c>
    </row>
    <row r="2496" spans="2:2" x14ac:dyDescent="0.25">
      <c r="B2496" t="e" cm="1" vm="1">
        <f t="array" ref="B2496">TRANSPOSE(_xlfn._xlws.SORT(_xlfn.UNIQUE(_xlfn._xlws.FILTER(plotSetup[plot_id], plotSetup[experiment_id]&amp;"_"&amp;plotSetup[crop_season_id]=A2496))))</f>
        <v>#VALUE!</v>
      </c>
    </row>
    <row r="2497" spans="2:2" x14ac:dyDescent="0.25">
      <c r="B2497" t="e" cm="1" vm="1">
        <f t="array" ref="B2497">TRANSPOSE(_xlfn._xlws.SORT(_xlfn.UNIQUE(_xlfn._xlws.FILTER(plotSetup[plot_id], plotSetup[experiment_id]&amp;"_"&amp;plotSetup[crop_season_id]=A2497))))</f>
        <v>#VALUE!</v>
      </c>
    </row>
    <row r="2498" spans="2:2" x14ac:dyDescent="0.25">
      <c r="B2498" t="e" cm="1" vm="1">
        <f t="array" ref="B2498">TRANSPOSE(_xlfn._xlws.SORT(_xlfn.UNIQUE(_xlfn._xlws.FILTER(plotSetup[plot_id], plotSetup[experiment_id]&amp;"_"&amp;plotSetup[crop_season_id]=A2498))))</f>
        <v>#VALUE!</v>
      </c>
    </row>
    <row r="2499" spans="2:2" x14ac:dyDescent="0.25">
      <c r="B2499" t="e" cm="1" vm="1">
        <f t="array" ref="B2499">TRANSPOSE(_xlfn._xlws.SORT(_xlfn.UNIQUE(_xlfn._xlws.FILTER(plotSetup[plot_id], plotSetup[experiment_id]&amp;"_"&amp;plotSetup[crop_season_id]=A2499))))</f>
        <v>#VALUE!</v>
      </c>
    </row>
    <row r="2500" spans="2:2" x14ac:dyDescent="0.25">
      <c r="B2500" t="e" cm="1" vm="1">
        <f t="array" ref="B2500">TRANSPOSE(_xlfn._xlws.SORT(_xlfn.UNIQUE(_xlfn._xlws.FILTER(plotSetup[plot_id], plotSetup[experiment_id]&amp;"_"&amp;plotSetup[crop_season_id]=A2500))))</f>
        <v>#VALUE!</v>
      </c>
    </row>
    <row r="2501" spans="2:2" x14ac:dyDescent="0.25">
      <c r="B2501" t="e" cm="1" vm="1">
        <f t="array" ref="B2501">TRANSPOSE(_xlfn._xlws.SORT(_xlfn.UNIQUE(_xlfn._xlws.FILTER(plotSetup[plot_id], plotSetup[experiment_id]&amp;"_"&amp;plotSetup[crop_season_id]=A2501))))</f>
        <v>#VALUE!</v>
      </c>
    </row>
    <row r="2502" spans="2:2" x14ac:dyDescent="0.25">
      <c r="B2502" t="e" cm="1" vm="1">
        <f t="array" ref="B2502">TRANSPOSE(_xlfn._xlws.SORT(_xlfn.UNIQUE(_xlfn._xlws.FILTER(plotSetup[plot_id], plotSetup[experiment_id]&amp;"_"&amp;plotSetup[crop_season_id]=A2502))))</f>
        <v>#VALUE!</v>
      </c>
    </row>
    <row r="2503" spans="2:2" x14ac:dyDescent="0.25">
      <c r="B2503" t="e" cm="1" vm="1">
        <f t="array" ref="B2503">TRANSPOSE(_xlfn._xlws.SORT(_xlfn.UNIQUE(_xlfn._xlws.FILTER(plotSetup[plot_id], plotSetup[experiment_id]&amp;"_"&amp;plotSetup[crop_season_id]=A2503))))</f>
        <v>#VALUE!</v>
      </c>
    </row>
    <row r="2504" spans="2:2" x14ac:dyDescent="0.25">
      <c r="B2504" t="e" cm="1" vm="1">
        <f t="array" ref="B2504">TRANSPOSE(_xlfn._xlws.SORT(_xlfn.UNIQUE(_xlfn._xlws.FILTER(plotSetup[plot_id], plotSetup[experiment_id]&amp;"_"&amp;plotSetup[crop_season_id]=A2504))))</f>
        <v>#VALUE!</v>
      </c>
    </row>
    <row r="2505" spans="2:2" x14ac:dyDescent="0.25">
      <c r="B2505" t="e" cm="1" vm="1">
        <f t="array" ref="B2505">TRANSPOSE(_xlfn._xlws.SORT(_xlfn.UNIQUE(_xlfn._xlws.FILTER(plotSetup[plot_id], plotSetup[experiment_id]&amp;"_"&amp;plotSetup[crop_season_id]=A2505))))</f>
        <v>#VALUE!</v>
      </c>
    </row>
    <row r="2506" spans="2:2" x14ac:dyDescent="0.25">
      <c r="B2506" t="e" cm="1" vm="1">
        <f t="array" ref="B2506">TRANSPOSE(_xlfn._xlws.SORT(_xlfn.UNIQUE(_xlfn._xlws.FILTER(plotSetup[plot_id], plotSetup[experiment_id]&amp;"_"&amp;plotSetup[crop_season_id]=A2506))))</f>
        <v>#VALUE!</v>
      </c>
    </row>
    <row r="2507" spans="2:2" x14ac:dyDescent="0.25">
      <c r="B2507" t="e" cm="1" vm="1">
        <f t="array" ref="B2507">TRANSPOSE(_xlfn._xlws.SORT(_xlfn.UNIQUE(_xlfn._xlws.FILTER(plotSetup[plot_id], plotSetup[experiment_id]&amp;"_"&amp;plotSetup[crop_season_id]=A2507))))</f>
        <v>#VALUE!</v>
      </c>
    </row>
    <row r="2508" spans="2:2" x14ac:dyDescent="0.25">
      <c r="B2508" t="e" cm="1" vm="1">
        <f t="array" ref="B2508">TRANSPOSE(_xlfn._xlws.SORT(_xlfn.UNIQUE(_xlfn._xlws.FILTER(plotSetup[plot_id], plotSetup[experiment_id]&amp;"_"&amp;plotSetup[crop_season_id]=A2508))))</f>
        <v>#VALUE!</v>
      </c>
    </row>
    <row r="2509" spans="2:2" x14ac:dyDescent="0.25">
      <c r="B2509" t="e" cm="1" vm="1">
        <f t="array" ref="B2509">TRANSPOSE(_xlfn._xlws.SORT(_xlfn.UNIQUE(_xlfn._xlws.FILTER(plotSetup[plot_id], plotSetup[experiment_id]&amp;"_"&amp;plotSetup[crop_season_id]=A2509))))</f>
        <v>#VALUE!</v>
      </c>
    </row>
    <row r="2510" spans="2:2" x14ac:dyDescent="0.25">
      <c r="B2510" t="e" cm="1" vm="1">
        <f t="array" ref="B2510">TRANSPOSE(_xlfn._xlws.SORT(_xlfn.UNIQUE(_xlfn._xlws.FILTER(plotSetup[plot_id], plotSetup[experiment_id]&amp;"_"&amp;plotSetup[crop_season_id]=A2510))))</f>
        <v>#VALUE!</v>
      </c>
    </row>
    <row r="2511" spans="2:2" x14ac:dyDescent="0.25">
      <c r="B2511" t="e" cm="1" vm="1">
        <f t="array" ref="B2511">TRANSPOSE(_xlfn._xlws.SORT(_xlfn.UNIQUE(_xlfn._xlws.FILTER(plotSetup[plot_id], plotSetup[experiment_id]&amp;"_"&amp;plotSetup[crop_season_id]=A2511))))</f>
        <v>#VALUE!</v>
      </c>
    </row>
    <row r="2512" spans="2:2" x14ac:dyDescent="0.25">
      <c r="B2512" t="e" cm="1" vm="1">
        <f t="array" ref="B2512">TRANSPOSE(_xlfn._xlws.SORT(_xlfn.UNIQUE(_xlfn._xlws.FILTER(plotSetup[plot_id], plotSetup[experiment_id]&amp;"_"&amp;plotSetup[crop_season_id]=A2512))))</f>
        <v>#VALUE!</v>
      </c>
    </row>
    <row r="2513" spans="2:2" x14ac:dyDescent="0.25">
      <c r="B2513" t="e" cm="1" vm="1">
        <f t="array" ref="B2513">TRANSPOSE(_xlfn._xlws.SORT(_xlfn.UNIQUE(_xlfn._xlws.FILTER(plotSetup[plot_id], plotSetup[experiment_id]&amp;"_"&amp;plotSetup[crop_season_id]=A2513))))</f>
        <v>#VALUE!</v>
      </c>
    </row>
    <row r="2514" spans="2:2" x14ac:dyDescent="0.25">
      <c r="B2514" t="e" cm="1" vm="1">
        <f t="array" ref="B2514">TRANSPOSE(_xlfn._xlws.SORT(_xlfn.UNIQUE(_xlfn._xlws.FILTER(plotSetup[plot_id], plotSetup[experiment_id]&amp;"_"&amp;plotSetup[crop_season_id]=A2514))))</f>
        <v>#VALUE!</v>
      </c>
    </row>
    <row r="2515" spans="2:2" x14ac:dyDescent="0.25">
      <c r="B2515" t="e" cm="1" vm="1">
        <f t="array" ref="B2515">TRANSPOSE(_xlfn._xlws.SORT(_xlfn.UNIQUE(_xlfn._xlws.FILTER(plotSetup[plot_id], plotSetup[experiment_id]&amp;"_"&amp;plotSetup[crop_season_id]=A2515))))</f>
        <v>#VALUE!</v>
      </c>
    </row>
    <row r="2516" spans="2:2" x14ac:dyDescent="0.25">
      <c r="B2516" t="e" cm="1" vm="1">
        <f t="array" ref="B2516">TRANSPOSE(_xlfn._xlws.SORT(_xlfn.UNIQUE(_xlfn._xlws.FILTER(plotSetup[plot_id], plotSetup[experiment_id]&amp;"_"&amp;plotSetup[crop_season_id]=A2516))))</f>
        <v>#VALUE!</v>
      </c>
    </row>
    <row r="2517" spans="2:2" x14ac:dyDescent="0.25">
      <c r="B2517" t="e" cm="1" vm="1">
        <f t="array" ref="B2517">TRANSPOSE(_xlfn._xlws.SORT(_xlfn.UNIQUE(_xlfn._xlws.FILTER(plotSetup[plot_id], plotSetup[experiment_id]&amp;"_"&amp;plotSetup[crop_season_id]=A2517))))</f>
        <v>#VALUE!</v>
      </c>
    </row>
    <row r="2518" spans="2:2" x14ac:dyDescent="0.25">
      <c r="B2518" t="e" cm="1" vm="1">
        <f t="array" ref="B2518">TRANSPOSE(_xlfn._xlws.SORT(_xlfn.UNIQUE(_xlfn._xlws.FILTER(plotSetup[plot_id], plotSetup[experiment_id]&amp;"_"&amp;plotSetup[crop_season_id]=A2518))))</f>
        <v>#VALUE!</v>
      </c>
    </row>
    <row r="2519" spans="2:2" x14ac:dyDescent="0.25">
      <c r="B2519" t="e" cm="1" vm="1">
        <f t="array" ref="B2519">TRANSPOSE(_xlfn._xlws.SORT(_xlfn.UNIQUE(_xlfn._xlws.FILTER(plotSetup[plot_id], plotSetup[experiment_id]&amp;"_"&amp;plotSetup[crop_season_id]=A2519))))</f>
        <v>#VALUE!</v>
      </c>
    </row>
    <row r="2520" spans="2:2" x14ac:dyDescent="0.25">
      <c r="B2520" t="e" cm="1" vm="1">
        <f t="array" ref="B2520">TRANSPOSE(_xlfn._xlws.SORT(_xlfn.UNIQUE(_xlfn._xlws.FILTER(plotSetup[plot_id], plotSetup[experiment_id]&amp;"_"&amp;plotSetup[crop_season_id]=A2520))))</f>
        <v>#VALUE!</v>
      </c>
    </row>
    <row r="2521" spans="2:2" x14ac:dyDescent="0.25">
      <c r="B2521" t="e" cm="1" vm="1">
        <f t="array" ref="B2521">TRANSPOSE(_xlfn._xlws.SORT(_xlfn.UNIQUE(_xlfn._xlws.FILTER(plotSetup[plot_id], plotSetup[experiment_id]&amp;"_"&amp;plotSetup[crop_season_id]=A2521))))</f>
        <v>#VALUE!</v>
      </c>
    </row>
    <row r="2522" spans="2:2" x14ac:dyDescent="0.25">
      <c r="B2522" t="e" cm="1" vm="1">
        <f t="array" ref="B2522">TRANSPOSE(_xlfn._xlws.SORT(_xlfn.UNIQUE(_xlfn._xlws.FILTER(plotSetup[plot_id], plotSetup[experiment_id]&amp;"_"&amp;plotSetup[crop_season_id]=A2522))))</f>
        <v>#VALUE!</v>
      </c>
    </row>
    <row r="2523" spans="2:2" x14ac:dyDescent="0.25">
      <c r="B2523" t="e" cm="1" vm="1">
        <f t="array" ref="B2523">TRANSPOSE(_xlfn._xlws.SORT(_xlfn.UNIQUE(_xlfn._xlws.FILTER(plotSetup[plot_id], plotSetup[experiment_id]&amp;"_"&amp;plotSetup[crop_season_id]=A2523))))</f>
        <v>#VALUE!</v>
      </c>
    </row>
    <row r="2524" spans="2:2" x14ac:dyDescent="0.25">
      <c r="B2524" t="e" cm="1" vm="1">
        <f t="array" ref="B2524">TRANSPOSE(_xlfn._xlws.SORT(_xlfn.UNIQUE(_xlfn._xlws.FILTER(plotSetup[plot_id], plotSetup[experiment_id]&amp;"_"&amp;plotSetup[crop_season_id]=A2524))))</f>
        <v>#VALUE!</v>
      </c>
    </row>
    <row r="2525" spans="2:2" x14ac:dyDescent="0.25">
      <c r="B2525" t="e" cm="1" vm="1">
        <f t="array" ref="B2525">TRANSPOSE(_xlfn._xlws.SORT(_xlfn.UNIQUE(_xlfn._xlws.FILTER(plotSetup[plot_id], plotSetup[experiment_id]&amp;"_"&amp;plotSetup[crop_season_id]=A2525))))</f>
        <v>#VALUE!</v>
      </c>
    </row>
    <row r="2526" spans="2:2" x14ac:dyDescent="0.25">
      <c r="B2526" t="e" cm="1" vm="1">
        <f t="array" ref="B2526">TRANSPOSE(_xlfn._xlws.SORT(_xlfn.UNIQUE(_xlfn._xlws.FILTER(plotSetup[plot_id], plotSetup[experiment_id]&amp;"_"&amp;plotSetup[crop_season_id]=A2526))))</f>
        <v>#VALUE!</v>
      </c>
    </row>
    <row r="2527" spans="2:2" x14ac:dyDescent="0.25">
      <c r="B2527" t="e" cm="1" vm="1">
        <f t="array" ref="B2527">TRANSPOSE(_xlfn._xlws.SORT(_xlfn.UNIQUE(_xlfn._xlws.FILTER(plotSetup[plot_id], plotSetup[experiment_id]&amp;"_"&amp;plotSetup[crop_season_id]=A2527))))</f>
        <v>#VALUE!</v>
      </c>
    </row>
    <row r="2528" spans="2:2" x14ac:dyDescent="0.25">
      <c r="B2528" t="e" cm="1" vm="1">
        <f t="array" ref="B2528">TRANSPOSE(_xlfn._xlws.SORT(_xlfn.UNIQUE(_xlfn._xlws.FILTER(plotSetup[plot_id], plotSetup[experiment_id]&amp;"_"&amp;plotSetup[crop_season_id]=A2528))))</f>
        <v>#VALUE!</v>
      </c>
    </row>
    <row r="2529" spans="2:2" x14ac:dyDescent="0.25">
      <c r="B2529" t="e" cm="1" vm="1">
        <f t="array" ref="B2529">TRANSPOSE(_xlfn._xlws.SORT(_xlfn.UNIQUE(_xlfn._xlws.FILTER(plotSetup[plot_id], plotSetup[experiment_id]&amp;"_"&amp;plotSetup[crop_season_id]=A2529))))</f>
        <v>#VALUE!</v>
      </c>
    </row>
    <row r="2530" spans="2:2" x14ac:dyDescent="0.25">
      <c r="B2530" t="e" cm="1" vm="1">
        <f t="array" ref="B2530">TRANSPOSE(_xlfn._xlws.SORT(_xlfn.UNIQUE(_xlfn._xlws.FILTER(plotSetup[plot_id], plotSetup[experiment_id]&amp;"_"&amp;plotSetup[crop_season_id]=A2530))))</f>
        <v>#VALUE!</v>
      </c>
    </row>
    <row r="2531" spans="2:2" x14ac:dyDescent="0.25">
      <c r="B2531" t="e" cm="1" vm="1">
        <f t="array" ref="B2531">TRANSPOSE(_xlfn._xlws.SORT(_xlfn.UNIQUE(_xlfn._xlws.FILTER(plotSetup[plot_id], plotSetup[experiment_id]&amp;"_"&amp;plotSetup[crop_season_id]=A2531))))</f>
        <v>#VALUE!</v>
      </c>
    </row>
    <row r="2532" spans="2:2" x14ac:dyDescent="0.25">
      <c r="B2532" t="e" cm="1" vm="1">
        <f t="array" ref="B2532">TRANSPOSE(_xlfn._xlws.SORT(_xlfn.UNIQUE(_xlfn._xlws.FILTER(plotSetup[plot_id], plotSetup[experiment_id]&amp;"_"&amp;plotSetup[crop_season_id]=A2532))))</f>
        <v>#VALUE!</v>
      </c>
    </row>
    <row r="2533" spans="2:2" x14ac:dyDescent="0.25">
      <c r="B2533" t="e" cm="1" vm="1">
        <f t="array" ref="B2533">TRANSPOSE(_xlfn._xlws.SORT(_xlfn.UNIQUE(_xlfn._xlws.FILTER(plotSetup[plot_id], plotSetup[experiment_id]&amp;"_"&amp;plotSetup[crop_season_id]=A2533))))</f>
        <v>#VALUE!</v>
      </c>
    </row>
    <row r="2534" spans="2:2" x14ac:dyDescent="0.25">
      <c r="B2534" t="e" cm="1" vm="1">
        <f t="array" ref="B2534">TRANSPOSE(_xlfn._xlws.SORT(_xlfn.UNIQUE(_xlfn._xlws.FILTER(plotSetup[plot_id], plotSetup[experiment_id]&amp;"_"&amp;plotSetup[crop_season_id]=A2534))))</f>
        <v>#VALUE!</v>
      </c>
    </row>
    <row r="2535" spans="2:2" x14ac:dyDescent="0.25">
      <c r="B2535" t="e" cm="1" vm="1">
        <f t="array" ref="B2535">TRANSPOSE(_xlfn._xlws.SORT(_xlfn.UNIQUE(_xlfn._xlws.FILTER(plotSetup[plot_id], plotSetup[experiment_id]&amp;"_"&amp;plotSetup[crop_season_id]=A2535))))</f>
        <v>#VALUE!</v>
      </c>
    </row>
    <row r="2536" spans="2:2" x14ac:dyDescent="0.25">
      <c r="B2536" t="e" cm="1" vm="1">
        <f t="array" ref="B2536">TRANSPOSE(_xlfn._xlws.SORT(_xlfn.UNIQUE(_xlfn._xlws.FILTER(plotSetup[plot_id], plotSetup[experiment_id]&amp;"_"&amp;plotSetup[crop_season_id]=A2536))))</f>
        <v>#VALUE!</v>
      </c>
    </row>
    <row r="2537" spans="2:2" x14ac:dyDescent="0.25">
      <c r="B2537" t="e" cm="1" vm="1">
        <f t="array" ref="B2537">TRANSPOSE(_xlfn._xlws.SORT(_xlfn.UNIQUE(_xlfn._xlws.FILTER(plotSetup[plot_id], plotSetup[experiment_id]&amp;"_"&amp;plotSetup[crop_season_id]=A2537))))</f>
        <v>#VALUE!</v>
      </c>
    </row>
    <row r="2538" spans="2:2" x14ac:dyDescent="0.25">
      <c r="B2538" t="e" cm="1" vm="1">
        <f t="array" ref="B2538">TRANSPOSE(_xlfn._xlws.SORT(_xlfn.UNIQUE(_xlfn._xlws.FILTER(plotSetup[plot_id], plotSetup[experiment_id]&amp;"_"&amp;plotSetup[crop_season_id]=A2538))))</f>
        <v>#VALUE!</v>
      </c>
    </row>
    <row r="2539" spans="2:2" x14ac:dyDescent="0.25">
      <c r="B2539" t="e" cm="1" vm="1">
        <f t="array" ref="B2539">TRANSPOSE(_xlfn._xlws.SORT(_xlfn.UNIQUE(_xlfn._xlws.FILTER(plotSetup[plot_id], plotSetup[experiment_id]&amp;"_"&amp;plotSetup[crop_season_id]=A2539))))</f>
        <v>#VALUE!</v>
      </c>
    </row>
    <row r="2540" spans="2:2" x14ac:dyDescent="0.25">
      <c r="B2540" t="e" cm="1" vm="1">
        <f t="array" ref="B2540">TRANSPOSE(_xlfn._xlws.SORT(_xlfn.UNIQUE(_xlfn._xlws.FILTER(plotSetup[plot_id], plotSetup[experiment_id]&amp;"_"&amp;plotSetup[crop_season_id]=A2540))))</f>
        <v>#VALUE!</v>
      </c>
    </row>
    <row r="2541" spans="2:2" x14ac:dyDescent="0.25">
      <c r="B2541" t="e" cm="1" vm="1">
        <f t="array" ref="B2541">TRANSPOSE(_xlfn._xlws.SORT(_xlfn.UNIQUE(_xlfn._xlws.FILTER(plotSetup[plot_id], plotSetup[experiment_id]&amp;"_"&amp;plotSetup[crop_season_id]=A2541))))</f>
        <v>#VALUE!</v>
      </c>
    </row>
    <row r="2542" spans="2:2" x14ac:dyDescent="0.25">
      <c r="B2542" t="e" cm="1" vm="1">
        <f t="array" ref="B2542">TRANSPOSE(_xlfn._xlws.SORT(_xlfn.UNIQUE(_xlfn._xlws.FILTER(plotSetup[plot_id], plotSetup[experiment_id]&amp;"_"&amp;plotSetup[crop_season_id]=A2542))))</f>
        <v>#VALUE!</v>
      </c>
    </row>
    <row r="2543" spans="2:2" x14ac:dyDescent="0.25">
      <c r="B2543" t="e" cm="1" vm="1">
        <f t="array" ref="B2543">TRANSPOSE(_xlfn._xlws.SORT(_xlfn.UNIQUE(_xlfn._xlws.FILTER(plotSetup[plot_id], plotSetup[experiment_id]&amp;"_"&amp;plotSetup[crop_season_id]=A2543))))</f>
        <v>#VALUE!</v>
      </c>
    </row>
    <row r="2544" spans="2:2" x14ac:dyDescent="0.25">
      <c r="B2544" t="e" cm="1" vm="1">
        <f t="array" ref="B2544">TRANSPOSE(_xlfn._xlws.SORT(_xlfn.UNIQUE(_xlfn._xlws.FILTER(plotSetup[plot_id], plotSetup[experiment_id]&amp;"_"&amp;plotSetup[crop_season_id]=A2544))))</f>
        <v>#VALUE!</v>
      </c>
    </row>
    <row r="2545" spans="2:2" x14ac:dyDescent="0.25">
      <c r="B2545" t="e" cm="1" vm="1">
        <f t="array" ref="B2545">TRANSPOSE(_xlfn._xlws.SORT(_xlfn.UNIQUE(_xlfn._xlws.FILTER(plotSetup[plot_id], plotSetup[experiment_id]&amp;"_"&amp;plotSetup[crop_season_id]=A2545))))</f>
        <v>#VALUE!</v>
      </c>
    </row>
    <row r="2546" spans="2:2" x14ac:dyDescent="0.25">
      <c r="B2546" t="e" cm="1" vm="1">
        <f t="array" ref="B2546">TRANSPOSE(_xlfn._xlws.SORT(_xlfn.UNIQUE(_xlfn._xlws.FILTER(plotSetup[plot_id], plotSetup[experiment_id]&amp;"_"&amp;plotSetup[crop_season_id]=A2546))))</f>
        <v>#VALUE!</v>
      </c>
    </row>
    <row r="2547" spans="2:2" x14ac:dyDescent="0.25">
      <c r="B2547" t="e" cm="1" vm="1">
        <f t="array" ref="B2547">TRANSPOSE(_xlfn._xlws.SORT(_xlfn.UNIQUE(_xlfn._xlws.FILTER(plotSetup[plot_id], plotSetup[experiment_id]&amp;"_"&amp;plotSetup[crop_season_id]=A2547))))</f>
        <v>#VALUE!</v>
      </c>
    </row>
    <row r="2548" spans="2:2" x14ac:dyDescent="0.25">
      <c r="B2548" t="e" cm="1" vm="1">
        <f t="array" ref="B2548">TRANSPOSE(_xlfn._xlws.SORT(_xlfn.UNIQUE(_xlfn._xlws.FILTER(plotSetup[plot_id], plotSetup[experiment_id]&amp;"_"&amp;plotSetup[crop_season_id]=A2548))))</f>
        <v>#VALUE!</v>
      </c>
    </row>
    <row r="2549" spans="2:2" x14ac:dyDescent="0.25">
      <c r="B2549" t="e" cm="1" vm="1">
        <f t="array" ref="B2549">TRANSPOSE(_xlfn._xlws.SORT(_xlfn.UNIQUE(_xlfn._xlws.FILTER(plotSetup[plot_id], plotSetup[experiment_id]&amp;"_"&amp;plotSetup[crop_season_id]=A2549))))</f>
        <v>#VALUE!</v>
      </c>
    </row>
    <row r="2550" spans="2:2" x14ac:dyDescent="0.25">
      <c r="B2550" t="e" cm="1" vm="1">
        <f t="array" ref="B2550">TRANSPOSE(_xlfn._xlws.SORT(_xlfn.UNIQUE(_xlfn._xlws.FILTER(plotSetup[plot_id], plotSetup[experiment_id]&amp;"_"&amp;plotSetup[crop_season_id]=A2550))))</f>
        <v>#VALUE!</v>
      </c>
    </row>
    <row r="2551" spans="2:2" x14ac:dyDescent="0.25">
      <c r="B2551" t="e" cm="1" vm="1">
        <f t="array" ref="B2551">TRANSPOSE(_xlfn._xlws.SORT(_xlfn.UNIQUE(_xlfn._xlws.FILTER(plotSetup[plot_id], plotSetup[experiment_id]&amp;"_"&amp;plotSetup[crop_season_id]=A2551))))</f>
        <v>#VALUE!</v>
      </c>
    </row>
    <row r="2552" spans="2:2" x14ac:dyDescent="0.25">
      <c r="B2552" t="e" cm="1" vm="1">
        <f t="array" ref="B2552">TRANSPOSE(_xlfn._xlws.SORT(_xlfn.UNIQUE(_xlfn._xlws.FILTER(plotSetup[plot_id], plotSetup[experiment_id]&amp;"_"&amp;plotSetup[crop_season_id]=A2552))))</f>
        <v>#VALUE!</v>
      </c>
    </row>
    <row r="2553" spans="2:2" x14ac:dyDescent="0.25">
      <c r="B2553" t="e" cm="1" vm="1">
        <f t="array" ref="B2553">TRANSPOSE(_xlfn._xlws.SORT(_xlfn.UNIQUE(_xlfn._xlws.FILTER(plotSetup[plot_id], plotSetup[experiment_id]&amp;"_"&amp;plotSetup[crop_season_id]=A2553))))</f>
        <v>#VALUE!</v>
      </c>
    </row>
    <row r="2554" spans="2:2" x14ac:dyDescent="0.25">
      <c r="B2554" t="e" cm="1" vm="1">
        <f t="array" ref="B2554">TRANSPOSE(_xlfn._xlws.SORT(_xlfn.UNIQUE(_xlfn._xlws.FILTER(plotSetup[plot_id], plotSetup[experiment_id]&amp;"_"&amp;plotSetup[crop_season_id]=A2554))))</f>
        <v>#VALUE!</v>
      </c>
    </row>
    <row r="2555" spans="2:2" x14ac:dyDescent="0.25">
      <c r="B2555" t="e" cm="1" vm="1">
        <f t="array" ref="B2555">TRANSPOSE(_xlfn._xlws.SORT(_xlfn.UNIQUE(_xlfn._xlws.FILTER(plotSetup[plot_id], plotSetup[experiment_id]&amp;"_"&amp;plotSetup[crop_season_id]=A2555))))</f>
        <v>#VALUE!</v>
      </c>
    </row>
    <row r="2556" spans="2:2" x14ac:dyDescent="0.25">
      <c r="B2556" t="e" cm="1" vm="1">
        <f t="array" ref="B2556">TRANSPOSE(_xlfn._xlws.SORT(_xlfn.UNIQUE(_xlfn._xlws.FILTER(plotSetup[plot_id], plotSetup[experiment_id]&amp;"_"&amp;plotSetup[crop_season_id]=A2556))))</f>
        <v>#VALUE!</v>
      </c>
    </row>
    <row r="2557" spans="2:2" x14ac:dyDescent="0.25">
      <c r="B2557" t="e" cm="1" vm="1">
        <f t="array" ref="B2557">TRANSPOSE(_xlfn._xlws.SORT(_xlfn.UNIQUE(_xlfn._xlws.FILTER(plotSetup[plot_id], plotSetup[experiment_id]&amp;"_"&amp;plotSetup[crop_season_id]=A2557))))</f>
        <v>#VALUE!</v>
      </c>
    </row>
    <row r="2558" spans="2:2" x14ac:dyDescent="0.25">
      <c r="B2558" t="e" cm="1" vm="1">
        <f t="array" ref="B2558">TRANSPOSE(_xlfn._xlws.SORT(_xlfn.UNIQUE(_xlfn._xlws.FILTER(plotSetup[plot_id], plotSetup[experiment_id]&amp;"_"&amp;plotSetup[crop_season_id]=A2558))))</f>
        <v>#VALUE!</v>
      </c>
    </row>
    <row r="2559" spans="2:2" x14ac:dyDescent="0.25">
      <c r="B2559" t="e" cm="1" vm="1">
        <f t="array" ref="B2559">TRANSPOSE(_xlfn._xlws.SORT(_xlfn.UNIQUE(_xlfn._xlws.FILTER(plotSetup[plot_id], plotSetup[experiment_id]&amp;"_"&amp;plotSetup[crop_season_id]=A2559))))</f>
        <v>#VALUE!</v>
      </c>
    </row>
    <row r="2560" spans="2:2" x14ac:dyDescent="0.25">
      <c r="B2560" t="e" cm="1" vm="1">
        <f t="array" ref="B2560">TRANSPOSE(_xlfn._xlws.SORT(_xlfn.UNIQUE(_xlfn._xlws.FILTER(plotSetup[plot_id], plotSetup[experiment_id]&amp;"_"&amp;plotSetup[crop_season_id]=A2560))))</f>
        <v>#VALUE!</v>
      </c>
    </row>
    <row r="2561" spans="2:2" x14ac:dyDescent="0.25">
      <c r="B2561" t="e" cm="1" vm="1">
        <f t="array" ref="B2561">TRANSPOSE(_xlfn._xlws.SORT(_xlfn.UNIQUE(_xlfn._xlws.FILTER(plotSetup[plot_id], plotSetup[experiment_id]&amp;"_"&amp;plotSetup[crop_season_id]=A2561))))</f>
        <v>#VALUE!</v>
      </c>
    </row>
    <row r="2562" spans="2:2" x14ac:dyDescent="0.25">
      <c r="B2562" t="e" cm="1" vm="1">
        <f t="array" ref="B2562">TRANSPOSE(_xlfn._xlws.SORT(_xlfn.UNIQUE(_xlfn._xlws.FILTER(plotSetup[plot_id], plotSetup[experiment_id]&amp;"_"&amp;plotSetup[crop_season_id]=A2562))))</f>
        <v>#VALUE!</v>
      </c>
    </row>
    <row r="2563" spans="2:2" x14ac:dyDescent="0.25">
      <c r="B2563" t="e" cm="1" vm="1">
        <f t="array" ref="B2563">TRANSPOSE(_xlfn._xlws.SORT(_xlfn.UNIQUE(_xlfn._xlws.FILTER(plotSetup[plot_id], plotSetup[experiment_id]&amp;"_"&amp;plotSetup[crop_season_id]=A2563))))</f>
        <v>#VALUE!</v>
      </c>
    </row>
    <row r="2564" spans="2:2" x14ac:dyDescent="0.25">
      <c r="B2564" t="e" cm="1" vm="1">
        <f t="array" ref="B2564">TRANSPOSE(_xlfn._xlws.SORT(_xlfn.UNIQUE(_xlfn._xlws.FILTER(plotSetup[plot_id], plotSetup[experiment_id]&amp;"_"&amp;plotSetup[crop_season_id]=A2564))))</f>
        <v>#VALUE!</v>
      </c>
    </row>
    <row r="2565" spans="2:2" x14ac:dyDescent="0.25">
      <c r="B2565" t="e" cm="1" vm="1">
        <f t="array" ref="B2565">TRANSPOSE(_xlfn._xlws.SORT(_xlfn.UNIQUE(_xlfn._xlws.FILTER(plotSetup[plot_id], plotSetup[experiment_id]&amp;"_"&amp;plotSetup[crop_season_id]=A2565))))</f>
        <v>#VALUE!</v>
      </c>
    </row>
    <row r="2566" spans="2:2" x14ac:dyDescent="0.25">
      <c r="B2566" t="e" cm="1" vm="1">
        <f t="array" ref="B2566">TRANSPOSE(_xlfn._xlws.SORT(_xlfn.UNIQUE(_xlfn._xlws.FILTER(plotSetup[plot_id], plotSetup[experiment_id]&amp;"_"&amp;plotSetup[crop_season_id]=A2566))))</f>
        <v>#VALUE!</v>
      </c>
    </row>
    <row r="2567" spans="2:2" x14ac:dyDescent="0.25">
      <c r="B2567" t="e" cm="1" vm="1">
        <f t="array" ref="B2567">TRANSPOSE(_xlfn._xlws.SORT(_xlfn.UNIQUE(_xlfn._xlws.FILTER(plotSetup[plot_id], plotSetup[experiment_id]&amp;"_"&amp;plotSetup[crop_season_id]=A2567))))</f>
        <v>#VALUE!</v>
      </c>
    </row>
    <row r="2568" spans="2:2" x14ac:dyDescent="0.25">
      <c r="B2568" t="e" cm="1" vm="1">
        <f t="array" ref="B2568">TRANSPOSE(_xlfn._xlws.SORT(_xlfn.UNIQUE(_xlfn._xlws.FILTER(plotSetup[plot_id], plotSetup[experiment_id]&amp;"_"&amp;plotSetup[crop_season_id]=A2568))))</f>
        <v>#VALUE!</v>
      </c>
    </row>
    <row r="2569" spans="2:2" x14ac:dyDescent="0.25">
      <c r="B2569" t="e" cm="1" vm="1">
        <f t="array" ref="B2569">TRANSPOSE(_xlfn._xlws.SORT(_xlfn.UNIQUE(_xlfn._xlws.FILTER(plotSetup[plot_id], plotSetup[experiment_id]&amp;"_"&amp;plotSetup[crop_season_id]=A2569))))</f>
        <v>#VALUE!</v>
      </c>
    </row>
    <row r="2570" spans="2:2" x14ac:dyDescent="0.25">
      <c r="B2570" t="e" cm="1" vm="1">
        <f t="array" ref="B2570">TRANSPOSE(_xlfn._xlws.SORT(_xlfn.UNIQUE(_xlfn._xlws.FILTER(plotSetup[plot_id], plotSetup[experiment_id]&amp;"_"&amp;plotSetup[crop_season_id]=A2570))))</f>
        <v>#VALUE!</v>
      </c>
    </row>
    <row r="2571" spans="2:2" x14ac:dyDescent="0.25">
      <c r="B2571" t="e" cm="1" vm="1">
        <f t="array" ref="B2571">TRANSPOSE(_xlfn._xlws.SORT(_xlfn.UNIQUE(_xlfn._xlws.FILTER(plotSetup[plot_id], plotSetup[experiment_id]&amp;"_"&amp;plotSetup[crop_season_id]=A2571))))</f>
        <v>#VALUE!</v>
      </c>
    </row>
    <row r="2572" spans="2:2" x14ac:dyDescent="0.25">
      <c r="B2572" t="e" cm="1" vm="1">
        <f t="array" ref="B2572">TRANSPOSE(_xlfn._xlws.SORT(_xlfn.UNIQUE(_xlfn._xlws.FILTER(plotSetup[plot_id], plotSetup[experiment_id]&amp;"_"&amp;plotSetup[crop_season_id]=A2572))))</f>
        <v>#VALUE!</v>
      </c>
    </row>
    <row r="2573" spans="2:2" x14ac:dyDescent="0.25">
      <c r="B2573" t="e" cm="1" vm="1">
        <f t="array" ref="B2573">TRANSPOSE(_xlfn._xlws.SORT(_xlfn.UNIQUE(_xlfn._xlws.FILTER(plotSetup[plot_id], plotSetup[experiment_id]&amp;"_"&amp;plotSetup[crop_season_id]=A2573))))</f>
        <v>#VALUE!</v>
      </c>
    </row>
    <row r="2574" spans="2:2" x14ac:dyDescent="0.25">
      <c r="B2574" t="e" cm="1" vm="1">
        <f t="array" ref="B2574">TRANSPOSE(_xlfn._xlws.SORT(_xlfn.UNIQUE(_xlfn._xlws.FILTER(plotSetup[plot_id], plotSetup[experiment_id]&amp;"_"&amp;plotSetup[crop_season_id]=A2574))))</f>
        <v>#VALUE!</v>
      </c>
    </row>
    <row r="2575" spans="2:2" x14ac:dyDescent="0.25">
      <c r="B2575" t="e" cm="1" vm="1">
        <f t="array" ref="B2575">TRANSPOSE(_xlfn._xlws.SORT(_xlfn.UNIQUE(_xlfn._xlws.FILTER(plotSetup[plot_id], plotSetup[experiment_id]&amp;"_"&amp;plotSetup[crop_season_id]=A2575))))</f>
        <v>#VALUE!</v>
      </c>
    </row>
    <row r="2576" spans="2:2" x14ac:dyDescent="0.25">
      <c r="B2576" t="e" cm="1" vm="1">
        <f t="array" ref="B2576">TRANSPOSE(_xlfn._xlws.SORT(_xlfn.UNIQUE(_xlfn._xlws.FILTER(plotSetup[plot_id], plotSetup[experiment_id]&amp;"_"&amp;plotSetup[crop_season_id]=A2576))))</f>
        <v>#VALUE!</v>
      </c>
    </row>
    <row r="2577" spans="2:2" x14ac:dyDescent="0.25">
      <c r="B2577" t="e" cm="1" vm="1">
        <f t="array" ref="B2577">TRANSPOSE(_xlfn._xlws.SORT(_xlfn.UNIQUE(_xlfn._xlws.FILTER(plotSetup[plot_id], plotSetup[experiment_id]&amp;"_"&amp;plotSetup[crop_season_id]=A2577))))</f>
        <v>#VALUE!</v>
      </c>
    </row>
    <row r="2578" spans="2:2" x14ac:dyDescent="0.25">
      <c r="B2578" t="e" cm="1" vm="1">
        <f t="array" ref="B2578">TRANSPOSE(_xlfn._xlws.SORT(_xlfn.UNIQUE(_xlfn._xlws.FILTER(plotSetup[plot_id], plotSetup[experiment_id]&amp;"_"&amp;plotSetup[crop_season_id]=A2578))))</f>
        <v>#VALUE!</v>
      </c>
    </row>
    <row r="2579" spans="2:2" x14ac:dyDescent="0.25">
      <c r="B2579" t="e" cm="1" vm="1">
        <f t="array" ref="B2579">TRANSPOSE(_xlfn._xlws.SORT(_xlfn.UNIQUE(_xlfn._xlws.FILTER(plotSetup[plot_id], plotSetup[experiment_id]&amp;"_"&amp;plotSetup[crop_season_id]=A2579))))</f>
        <v>#VALUE!</v>
      </c>
    </row>
    <row r="2580" spans="2:2" x14ac:dyDescent="0.25">
      <c r="B2580" t="e" cm="1" vm="1">
        <f t="array" ref="B2580">TRANSPOSE(_xlfn._xlws.SORT(_xlfn.UNIQUE(_xlfn._xlws.FILTER(plotSetup[plot_id], plotSetup[experiment_id]&amp;"_"&amp;plotSetup[crop_season_id]=A2580))))</f>
        <v>#VALUE!</v>
      </c>
    </row>
    <row r="2581" spans="2:2" x14ac:dyDescent="0.25">
      <c r="B2581" t="e" cm="1" vm="1">
        <f t="array" ref="B2581">TRANSPOSE(_xlfn._xlws.SORT(_xlfn.UNIQUE(_xlfn._xlws.FILTER(plotSetup[plot_id], plotSetup[experiment_id]&amp;"_"&amp;plotSetup[crop_season_id]=A2581))))</f>
        <v>#VALUE!</v>
      </c>
    </row>
    <row r="2582" spans="2:2" x14ac:dyDescent="0.25">
      <c r="B2582" t="e" cm="1" vm="1">
        <f t="array" ref="B2582">TRANSPOSE(_xlfn._xlws.SORT(_xlfn.UNIQUE(_xlfn._xlws.FILTER(plotSetup[plot_id], plotSetup[experiment_id]&amp;"_"&amp;plotSetup[crop_season_id]=A2582))))</f>
        <v>#VALUE!</v>
      </c>
    </row>
    <row r="2583" spans="2:2" x14ac:dyDescent="0.25">
      <c r="B2583" t="e" cm="1" vm="1">
        <f t="array" ref="B2583">TRANSPOSE(_xlfn._xlws.SORT(_xlfn.UNIQUE(_xlfn._xlws.FILTER(plotSetup[plot_id], plotSetup[experiment_id]&amp;"_"&amp;plotSetup[crop_season_id]=A2583))))</f>
        <v>#VALUE!</v>
      </c>
    </row>
    <row r="2584" spans="2:2" x14ac:dyDescent="0.25">
      <c r="B2584" t="e" cm="1" vm="1">
        <f t="array" ref="B2584">TRANSPOSE(_xlfn._xlws.SORT(_xlfn.UNIQUE(_xlfn._xlws.FILTER(plotSetup[plot_id], plotSetup[experiment_id]&amp;"_"&amp;plotSetup[crop_season_id]=A2584))))</f>
        <v>#VALUE!</v>
      </c>
    </row>
    <row r="2585" spans="2:2" x14ac:dyDescent="0.25">
      <c r="B2585" t="e" cm="1" vm="1">
        <f t="array" ref="B2585">TRANSPOSE(_xlfn._xlws.SORT(_xlfn.UNIQUE(_xlfn._xlws.FILTER(plotSetup[plot_id], plotSetup[experiment_id]&amp;"_"&amp;plotSetup[crop_season_id]=A2585))))</f>
        <v>#VALUE!</v>
      </c>
    </row>
    <row r="2586" spans="2:2" x14ac:dyDescent="0.25">
      <c r="B2586" t="e" cm="1" vm="1">
        <f t="array" ref="B2586">TRANSPOSE(_xlfn._xlws.SORT(_xlfn.UNIQUE(_xlfn._xlws.FILTER(plotSetup[plot_id], plotSetup[experiment_id]&amp;"_"&amp;plotSetup[crop_season_id]=A2586))))</f>
        <v>#VALUE!</v>
      </c>
    </row>
    <row r="2587" spans="2:2" x14ac:dyDescent="0.25">
      <c r="B2587" t="e" cm="1" vm="1">
        <f t="array" ref="B2587">TRANSPOSE(_xlfn._xlws.SORT(_xlfn.UNIQUE(_xlfn._xlws.FILTER(plotSetup[plot_id], plotSetup[experiment_id]&amp;"_"&amp;plotSetup[crop_season_id]=A2587))))</f>
        <v>#VALUE!</v>
      </c>
    </row>
    <row r="2588" spans="2:2" x14ac:dyDescent="0.25">
      <c r="B2588" t="e" cm="1" vm="1">
        <f t="array" ref="B2588">TRANSPOSE(_xlfn._xlws.SORT(_xlfn.UNIQUE(_xlfn._xlws.FILTER(plotSetup[plot_id], plotSetup[experiment_id]&amp;"_"&amp;plotSetup[crop_season_id]=A2588))))</f>
        <v>#VALUE!</v>
      </c>
    </row>
    <row r="2589" spans="2:2" x14ac:dyDescent="0.25">
      <c r="B2589" t="e" cm="1" vm="1">
        <f t="array" ref="B2589">TRANSPOSE(_xlfn._xlws.SORT(_xlfn.UNIQUE(_xlfn._xlws.FILTER(plotSetup[plot_id], plotSetup[experiment_id]&amp;"_"&amp;plotSetup[crop_season_id]=A2589))))</f>
        <v>#VALUE!</v>
      </c>
    </row>
    <row r="2590" spans="2:2" x14ac:dyDescent="0.25">
      <c r="B2590" t="e" cm="1" vm="1">
        <f t="array" ref="B2590">TRANSPOSE(_xlfn._xlws.SORT(_xlfn.UNIQUE(_xlfn._xlws.FILTER(plotSetup[plot_id], plotSetup[experiment_id]&amp;"_"&amp;plotSetup[crop_season_id]=A2590))))</f>
        <v>#VALUE!</v>
      </c>
    </row>
    <row r="2591" spans="2:2" x14ac:dyDescent="0.25">
      <c r="B2591" t="e" cm="1" vm="1">
        <f t="array" ref="B2591">TRANSPOSE(_xlfn._xlws.SORT(_xlfn.UNIQUE(_xlfn._xlws.FILTER(plotSetup[plot_id], plotSetup[experiment_id]&amp;"_"&amp;plotSetup[crop_season_id]=A2591))))</f>
        <v>#VALUE!</v>
      </c>
    </row>
    <row r="2592" spans="2:2" x14ac:dyDescent="0.25">
      <c r="B2592" t="e" cm="1" vm="1">
        <f t="array" ref="B2592">TRANSPOSE(_xlfn._xlws.SORT(_xlfn.UNIQUE(_xlfn._xlws.FILTER(plotSetup[plot_id], plotSetup[experiment_id]&amp;"_"&amp;plotSetup[crop_season_id]=A2592))))</f>
        <v>#VALUE!</v>
      </c>
    </row>
    <row r="2593" spans="2:2" x14ac:dyDescent="0.25">
      <c r="B2593" t="e" cm="1" vm="1">
        <f t="array" ref="B2593">TRANSPOSE(_xlfn._xlws.SORT(_xlfn.UNIQUE(_xlfn._xlws.FILTER(plotSetup[plot_id], plotSetup[experiment_id]&amp;"_"&amp;plotSetup[crop_season_id]=A2593))))</f>
        <v>#VALUE!</v>
      </c>
    </row>
    <row r="2594" spans="2:2" x14ac:dyDescent="0.25">
      <c r="B2594" t="e" cm="1" vm="1">
        <f t="array" ref="B2594">TRANSPOSE(_xlfn._xlws.SORT(_xlfn.UNIQUE(_xlfn._xlws.FILTER(plotSetup[plot_id], plotSetup[experiment_id]&amp;"_"&amp;plotSetup[crop_season_id]=A2594))))</f>
        <v>#VALUE!</v>
      </c>
    </row>
    <row r="2595" spans="2:2" x14ac:dyDescent="0.25">
      <c r="B2595" t="e" cm="1" vm="1">
        <f t="array" ref="B2595">TRANSPOSE(_xlfn._xlws.SORT(_xlfn.UNIQUE(_xlfn._xlws.FILTER(plotSetup[plot_id], plotSetup[experiment_id]&amp;"_"&amp;plotSetup[crop_season_id]=A2595))))</f>
        <v>#VALUE!</v>
      </c>
    </row>
    <row r="2596" spans="2:2" x14ac:dyDescent="0.25">
      <c r="B2596" t="e" cm="1" vm="1">
        <f t="array" ref="B2596">TRANSPOSE(_xlfn._xlws.SORT(_xlfn.UNIQUE(_xlfn._xlws.FILTER(plotSetup[plot_id], plotSetup[experiment_id]&amp;"_"&amp;plotSetup[crop_season_id]=A2596))))</f>
        <v>#VALUE!</v>
      </c>
    </row>
    <row r="2597" spans="2:2" x14ac:dyDescent="0.25">
      <c r="B2597" t="e" cm="1" vm="1">
        <f t="array" ref="B2597">TRANSPOSE(_xlfn._xlws.SORT(_xlfn.UNIQUE(_xlfn._xlws.FILTER(plotSetup[plot_id], plotSetup[experiment_id]&amp;"_"&amp;plotSetup[crop_season_id]=A2597))))</f>
        <v>#VALUE!</v>
      </c>
    </row>
    <row r="2598" spans="2:2" x14ac:dyDescent="0.25">
      <c r="B2598" t="e" cm="1" vm="1">
        <f t="array" ref="B2598">TRANSPOSE(_xlfn._xlws.SORT(_xlfn.UNIQUE(_xlfn._xlws.FILTER(plotSetup[plot_id], plotSetup[experiment_id]&amp;"_"&amp;plotSetup[crop_season_id]=A2598))))</f>
        <v>#VALUE!</v>
      </c>
    </row>
    <row r="2599" spans="2:2" x14ac:dyDescent="0.25">
      <c r="B2599" t="e" cm="1" vm="1">
        <f t="array" ref="B2599">TRANSPOSE(_xlfn._xlws.SORT(_xlfn.UNIQUE(_xlfn._xlws.FILTER(plotSetup[plot_id], plotSetup[experiment_id]&amp;"_"&amp;plotSetup[crop_season_id]=A2599))))</f>
        <v>#VALUE!</v>
      </c>
    </row>
    <row r="2600" spans="2:2" x14ac:dyDescent="0.25">
      <c r="B2600" t="e" cm="1" vm="1">
        <f t="array" ref="B2600">TRANSPOSE(_xlfn._xlws.SORT(_xlfn.UNIQUE(_xlfn._xlws.FILTER(plotSetup[plot_id], plotSetup[experiment_id]&amp;"_"&amp;plotSetup[crop_season_id]=A2600))))</f>
        <v>#VALUE!</v>
      </c>
    </row>
    <row r="2601" spans="2:2" x14ac:dyDescent="0.25">
      <c r="B2601" t="e" cm="1" vm="1">
        <f t="array" ref="B2601">TRANSPOSE(_xlfn._xlws.SORT(_xlfn.UNIQUE(_xlfn._xlws.FILTER(plotSetup[plot_id], plotSetup[experiment_id]&amp;"_"&amp;plotSetup[crop_season_id]=A2601))))</f>
        <v>#VALUE!</v>
      </c>
    </row>
    <row r="2602" spans="2:2" x14ac:dyDescent="0.25">
      <c r="B2602" t="e" cm="1" vm="1">
        <f t="array" ref="B2602">TRANSPOSE(_xlfn._xlws.SORT(_xlfn.UNIQUE(_xlfn._xlws.FILTER(plotSetup[plot_id], plotSetup[experiment_id]&amp;"_"&amp;plotSetup[crop_season_id]=A2602))))</f>
        <v>#VALUE!</v>
      </c>
    </row>
    <row r="2603" spans="2:2" x14ac:dyDescent="0.25">
      <c r="B2603" t="e" cm="1" vm="1">
        <f t="array" ref="B2603">TRANSPOSE(_xlfn._xlws.SORT(_xlfn.UNIQUE(_xlfn._xlws.FILTER(plotSetup[plot_id], plotSetup[experiment_id]&amp;"_"&amp;plotSetup[crop_season_id]=A2603))))</f>
        <v>#VALUE!</v>
      </c>
    </row>
    <row r="2604" spans="2:2" x14ac:dyDescent="0.25">
      <c r="B2604" t="e" cm="1" vm="1">
        <f t="array" ref="B2604">TRANSPOSE(_xlfn._xlws.SORT(_xlfn.UNIQUE(_xlfn._xlws.FILTER(plotSetup[plot_id], plotSetup[experiment_id]&amp;"_"&amp;plotSetup[crop_season_id]=A2604))))</f>
        <v>#VALUE!</v>
      </c>
    </row>
    <row r="2605" spans="2:2" x14ac:dyDescent="0.25">
      <c r="B2605" t="e" cm="1" vm="1">
        <f t="array" ref="B2605">TRANSPOSE(_xlfn._xlws.SORT(_xlfn.UNIQUE(_xlfn._xlws.FILTER(plotSetup[plot_id], plotSetup[experiment_id]&amp;"_"&amp;plotSetup[crop_season_id]=A2605))))</f>
        <v>#VALUE!</v>
      </c>
    </row>
    <row r="2606" spans="2:2" x14ac:dyDescent="0.25">
      <c r="B2606" t="e" cm="1" vm="1">
        <f t="array" ref="B2606">TRANSPOSE(_xlfn._xlws.SORT(_xlfn.UNIQUE(_xlfn._xlws.FILTER(plotSetup[plot_id], plotSetup[experiment_id]&amp;"_"&amp;plotSetup[crop_season_id]=A2606))))</f>
        <v>#VALUE!</v>
      </c>
    </row>
    <row r="2607" spans="2:2" x14ac:dyDescent="0.25">
      <c r="B2607" t="e" cm="1" vm="1">
        <f t="array" ref="B2607">TRANSPOSE(_xlfn._xlws.SORT(_xlfn.UNIQUE(_xlfn._xlws.FILTER(plotSetup[plot_id], plotSetup[experiment_id]&amp;"_"&amp;plotSetup[crop_season_id]=A2607))))</f>
        <v>#VALUE!</v>
      </c>
    </row>
    <row r="2608" spans="2:2" x14ac:dyDescent="0.25">
      <c r="B2608" t="e" cm="1" vm="1">
        <f t="array" ref="B2608">TRANSPOSE(_xlfn._xlws.SORT(_xlfn.UNIQUE(_xlfn._xlws.FILTER(plotSetup[plot_id], plotSetup[experiment_id]&amp;"_"&amp;plotSetup[crop_season_id]=A2608))))</f>
        <v>#VALUE!</v>
      </c>
    </row>
    <row r="2609" spans="2:2" x14ac:dyDescent="0.25">
      <c r="B2609" t="e" cm="1" vm="1">
        <f t="array" ref="B2609">TRANSPOSE(_xlfn._xlws.SORT(_xlfn.UNIQUE(_xlfn._xlws.FILTER(plotSetup[plot_id], plotSetup[experiment_id]&amp;"_"&amp;plotSetup[crop_season_id]=A2609))))</f>
        <v>#VALUE!</v>
      </c>
    </row>
    <row r="2610" spans="2:2" x14ac:dyDescent="0.25">
      <c r="B2610" t="e" cm="1" vm="1">
        <f t="array" ref="B2610">TRANSPOSE(_xlfn._xlws.SORT(_xlfn.UNIQUE(_xlfn._xlws.FILTER(plotSetup[plot_id], plotSetup[experiment_id]&amp;"_"&amp;plotSetup[crop_season_id]=A2610))))</f>
        <v>#VALUE!</v>
      </c>
    </row>
    <row r="2611" spans="2:2" x14ac:dyDescent="0.25">
      <c r="B2611" t="e" cm="1" vm="1">
        <f t="array" ref="B2611">TRANSPOSE(_xlfn._xlws.SORT(_xlfn.UNIQUE(_xlfn._xlws.FILTER(plotSetup[plot_id], plotSetup[experiment_id]&amp;"_"&amp;plotSetup[crop_season_id]=A2611))))</f>
        <v>#VALUE!</v>
      </c>
    </row>
    <row r="2612" spans="2:2" x14ac:dyDescent="0.25">
      <c r="B2612" t="e" cm="1" vm="1">
        <f t="array" ref="B2612">TRANSPOSE(_xlfn._xlws.SORT(_xlfn.UNIQUE(_xlfn._xlws.FILTER(plotSetup[plot_id], plotSetup[experiment_id]&amp;"_"&amp;plotSetup[crop_season_id]=A2612))))</f>
        <v>#VALUE!</v>
      </c>
    </row>
    <row r="2613" spans="2:2" x14ac:dyDescent="0.25">
      <c r="B2613" t="e" cm="1" vm="1">
        <f t="array" ref="B2613">TRANSPOSE(_xlfn._xlws.SORT(_xlfn.UNIQUE(_xlfn._xlws.FILTER(plotSetup[plot_id], plotSetup[experiment_id]&amp;"_"&amp;plotSetup[crop_season_id]=A2613))))</f>
        <v>#VALUE!</v>
      </c>
    </row>
    <row r="2614" spans="2:2" x14ac:dyDescent="0.25">
      <c r="B2614" t="e" cm="1" vm="1">
        <f t="array" ref="B2614">TRANSPOSE(_xlfn._xlws.SORT(_xlfn.UNIQUE(_xlfn._xlws.FILTER(plotSetup[plot_id], plotSetup[experiment_id]&amp;"_"&amp;plotSetup[crop_season_id]=A2614))))</f>
        <v>#VALUE!</v>
      </c>
    </row>
    <row r="2615" spans="2:2" x14ac:dyDescent="0.25">
      <c r="B2615" t="e" cm="1" vm="1">
        <f t="array" ref="B2615">TRANSPOSE(_xlfn._xlws.SORT(_xlfn.UNIQUE(_xlfn._xlws.FILTER(plotSetup[plot_id], plotSetup[experiment_id]&amp;"_"&amp;plotSetup[crop_season_id]=A2615))))</f>
        <v>#VALUE!</v>
      </c>
    </row>
    <row r="2616" spans="2:2" x14ac:dyDescent="0.25">
      <c r="B2616" t="e" cm="1" vm="1">
        <f t="array" ref="B2616">TRANSPOSE(_xlfn._xlws.SORT(_xlfn.UNIQUE(_xlfn._xlws.FILTER(plotSetup[plot_id], plotSetup[experiment_id]&amp;"_"&amp;plotSetup[crop_season_id]=A2616))))</f>
        <v>#VALUE!</v>
      </c>
    </row>
    <row r="2617" spans="2:2" x14ac:dyDescent="0.25">
      <c r="B2617" t="e" cm="1" vm="1">
        <f t="array" ref="B2617">TRANSPOSE(_xlfn._xlws.SORT(_xlfn.UNIQUE(_xlfn._xlws.FILTER(plotSetup[plot_id], plotSetup[experiment_id]&amp;"_"&amp;plotSetup[crop_season_id]=A2617))))</f>
        <v>#VALUE!</v>
      </c>
    </row>
    <row r="2618" spans="2:2" x14ac:dyDescent="0.25">
      <c r="B2618" t="e" cm="1" vm="1">
        <f t="array" ref="B2618">TRANSPOSE(_xlfn._xlws.SORT(_xlfn.UNIQUE(_xlfn._xlws.FILTER(plotSetup[plot_id], plotSetup[experiment_id]&amp;"_"&amp;plotSetup[crop_season_id]=A2618))))</f>
        <v>#VALUE!</v>
      </c>
    </row>
    <row r="2619" spans="2:2" x14ac:dyDescent="0.25">
      <c r="B2619" t="e" cm="1" vm="1">
        <f t="array" ref="B2619">TRANSPOSE(_xlfn._xlws.SORT(_xlfn.UNIQUE(_xlfn._xlws.FILTER(plotSetup[plot_id], plotSetup[experiment_id]&amp;"_"&amp;plotSetup[crop_season_id]=A2619))))</f>
        <v>#VALUE!</v>
      </c>
    </row>
    <row r="2620" spans="2:2" x14ac:dyDescent="0.25">
      <c r="B2620" t="e" cm="1" vm="1">
        <f t="array" ref="B2620">TRANSPOSE(_xlfn._xlws.SORT(_xlfn.UNIQUE(_xlfn._xlws.FILTER(plotSetup[plot_id], plotSetup[experiment_id]&amp;"_"&amp;plotSetup[crop_season_id]=A2620))))</f>
        <v>#VALUE!</v>
      </c>
    </row>
    <row r="2621" spans="2:2" x14ac:dyDescent="0.25">
      <c r="B2621" t="e" cm="1" vm="1">
        <f t="array" ref="B2621">TRANSPOSE(_xlfn._xlws.SORT(_xlfn.UNIQUE(_xlfn._xlws.FILTER(plotSetup[plot_id], plotSetup[experiment_id]&amp;"_"&amp;plotSetup[crop_season_id]=A2621))))</f>
        <v>#VALUE!</v>
      </c>
    </row>
    <row r="2622" spans="2:2" x14ac:dyDescent="0.25">
      <c r="B2622" t="e" cm="1" vm="1">
        <f t="array" ref="B2622">TRANSPOSE(_xlfn._xlws.SORT(_xlfn.UNIQUE(_xlfn._xlws.FILTER(plotSetup[plot_id], plotSetup[experiment_id]&amp;"_"&amp;plotSetup[crop_season_id]=A2622))))</f>
        <v>#VALUE!</v>
      </c>
    </row>
    <row r="2623" spans="2:2" x14ac:dyDescent="0.25">
      <c r="B2623" t="e" cm="1" vm="1">
        <f t="array" ref="B2623">TRANSPOSE(_xlfn._xlws.SORT(_xlfn.UNIQUE(_xlfn._xlws.FILTER(plotSetup[plot_id], plotSetup[experiment_id]&amp;"_"&amp;plotSetup[crop_season_id]=A2623))))</f>
        <v>#VALUE!</v>
      </c>
    </row>
    <row r="2624" spans="2:2" x14ac:dyDescent="0.25">
      <c r="B2624" t="e" cm="1" vm="1">
        <f t="array" ref="B2624">TRANSPOSE(_xlfn._xlws.SORT(_xlfn.UNIQUE(_xlfn._xlws.FILTER(plotSetup[plot_id], plotSetup[experiment_id]&amp;"_"&amp;plotSetup[crop_season_id]=A2624))))</f>
        <v>#VALUE!</v>
      </c>
    </row>
    <row r="2625" spans="2:2" x14ac:dyDescent="0.25">
      <c r="B2625" t="e" cm="1" vm="1">
        <f t="array" ref="B2625">TRANSPOSE(_xlfn._xlws.SORT(_xlfn.UNIQUE(_xlfn._xlws.FILTER(plotSetup[plot_id], plotSetup[experiment_id]&amp;"_"&amp;plotSetup[crop_season_id]=A2625))))</f>
        <v>#VALUE!</v>
      </c>
    </row>
    <row r="2626" spans="2:2" x14ac:dyDescent="0.25">
      <c r="B2626" t="e" cm="1" vm="1">
        <f t="array" ref="B2626">TRANSPOSE(_xlfn._xlws.SORT(_xlfn.UNIQUE(_xlfn._xlws.FILTER(plotSetup[plot_id], plotSetup[experiment_id]&amp;"_"&amp;plotSetup[crop_season_id]=A2626))))</f>
        <v>#VALUE!</v>
      </c>
    </row>
    <row r="2627" spans="2:2" x14ac:dyDescent="0.25">
      <c r="B2627" t="e" cm="1" vm="1">
        <f t="array" ref="B2627">TRANSPOSE(_xlfn._xlws.SORT(_xlfn.UNIQUE(_xlfn._xlws.FILTER(plotSetup[plot_id], plotSetup[experiment_id]&amp;"_"&amp;plotSetup[crop_season_id]=A2627))))</f>
        <v>#VALUE!</v>
      </c>
    </row>
    <row r="2628" spans="2:2" x14ac:dyDescent="0.25">
      <c r="B2628" t="e" cm="1" vm="1">
        <f t="array" ref="B2628">TRANSPOSE(_xlfn._xlws.SORT(_xlfn.UNIQUE(_xlfn._xlws.FILTER(plotSetup[plot_id], plotSetup[experiment_id]&amp;"_"&amp;plotSetup[crop_season_id]=A2628))))</f>
        <v>#VALUE!</v>
      </c>
    </row>
    <row r="2629" spans="2:2" x14ac:dyDescent="0.25">
      <c r="B2629" t="e" cm="1" vm="1">
        <f t="array" ref="B2629">TRANSPOSE(_xlfn._xlws.SORT(_xlfn.UNIQUE(_xlfn._xlws.FILTER(plotSetup[plot_id], plotSetup[experiment_id]&amp;"_"&amp;plotSetup[crop_season_id]=A2629))))</f>
        <v>#VALUE!</v>
      </c>
    </row>
    <row r="2630" spans="2:2" x14ac:dyDescent="0.25">
      <c r="B2630" t="e" cm="1" vm="1">
        <f t="array" ref="B2630">TRANSPOSE(_xlfn._xlws.SORT(_xlfn.UNIQUE(_xlfn._xlws.FILTER(plotSetup[plot_id], plotSetup[experiment_id]&amp;"_"&amp;plotSetup[crop_season_id]=A2630))))</f>
        <v>#VALUE!</v>
      </c>
    </row>
    <row r="2631" spans="2:2" x14ac:dyDescent="0.25">
      <c r="B2631" t="e" cm="1" vm="1">
        <f t="array" ref="B2631">TRANSPOSE(_xlfn._xlws.SORT(_xlfn.UNIQUE(_xlfn._xlws.FILTER(plotSetup[plot_id], plotSetup[experiment_id]&amp;"_"&amp;plotSetup[crop_season_id]=A2631))))</f>
        <v>#VALUE!</v>
      </c>
    </row>
    <row r="2632" spans="2:2" x14ac:dyDescent="0.25">
      <c r="B2632" t="e" cm="1" vm="1">
        <f t="array" ref="B2632">TRANSPOSE(_xlfn._xlws.SORT(_xlfn.UNIQUE(_xlfn._xlws.FILTER(plotSetup[plot_id], plotSetup[experiment_id]&amp;"_"&amp;plotSetup[crop_season_id]=A2632))))</f>
        <v>#VALUE!</v>
      </c>
    </row>
    <row r="2633" spans="2:2" x14ac:dyDescent="0.25">
      <c r="B2633" t="e" cm="1" vm="1">
        <f t="array" ref="B2633">TRANSPOSE(_xlfn._xlws.SORT(_xlfn.UNIQUE(_xlfn._xlws.FILTER(plotSetup[plot_id], plotSetup[experiment_id]&amp;"_"&amp;plotSetup[crop_season_id]=A2633))))</f>
        <v>#VALUE!</v>
      </c>
    </row>
    <row r="2634" spans="2:2" x14ac:dyDescent="0.25">
      <c r="B2634" t="e" cm="1" vm="1">
        <f t="array" ref="B2634">TRANSPOSE(_xlfn._xlws.SORT(_xlfn.UNIQUE(_xlfn._xlws.FILTER(plotSetup[plot_id], plotSetup[experiment_id]&amp;"_"&amp;plotSetup[crop_season_id]=A2634))))</f>
        <v>#VALUE!</v>
      </c>
    </row>
    <row r="2635" spans="2:2" x14ac:dyDescent="0.25">
      <c r="B2635" t="e" cm="1" vm="1">
        <f t="array" ref="B2635">TRANSPOSE(_xlfn._xlws.SORT(_xlfn.UNIQUE(_xlfn._xlws.FILTER(plotSetup[plot_id], plotSetup[experiment_id]&amp;"_"&amp;plotSetup[crop_season_id]=A2635))))</f>
        <v>#VALUE!</v>
      </c>
    </row>
    <row r="2636" spans="2:2" x14ac:dyDescent="0.25">
      <c r="B2636" t="e" cm="1" vm="1">
        <f t="array" ref="B2636">TRANSPOSE(_xlfn._xlws.SORT(_xlfn.UNIQUE(_xlfn._xlws.FILTER(plotSetup[plot_id], plotSetup[experiment_id]&amp;"_"&amp;plotSetup[crop_season_id]=A2636))))</f>
        <v>#VALUE!</v>
      </c>
    </row>
    <row r="2637" spans="2:2" x14ac:dyDescent="0.25">
      <c r="B2637" t="e" cm="1" vm="1">
        <f t="array" ref="B2637">TRANSPOSE(_xlfn._xlws.SORT(_xlfn.UNIQUE(_xlfn._xlws.FILTER(plotSetup[plot_id], plotSetup[experiment_id]&amp;"_"&amp;plotSetup[crop_season_id]=A2637))))</f>
        <v>#VALUE!</v>
      </c>
    </row>
    <row r="2638" spans="2:2" x14ac:dyDescent="0.25">
      <c r="B2638" t="e" cm="1" vm="1">
        <f t="array" ref="B2638">TRANSPOSE(_xlfn._xlws.SORT(_xlfn.UNIQUE(_xlfn._xlws.FILTER(plotSetup[plot_id], plotSetup[experiment_id]&amp;"_"&amp;plotSetup[crop_season_id]=A2638))))</f>
        <v>#VALUE!</v>
      </c>
    </row>
    <row r="2639" spans="2:2" x14ac:dyDescent="0.25">
      <c r="B2639" t="e" cm="1" vm="1">
        <f t="array" ref="B2639">TRANSPOSE(_xlfn._xlws.SORT(_xlfn.UNIQUE(_xlfn._xlws.FILTER(plotSetup[plot_id], plotSetup[experiment_id]&amp;"_"&amp;plotSetup[crop_season_id]=A2639))))</f>
        <v>#VALUE!</v>
      </c>
    </row>
    <row r="2640" spans="2:2" x14ac:dyDescent="0.25">
      <c r="B2640" t="e" cm="1" vm="1">
        <f t="array" ref="B2640">TRANSPOSE(_xlfn._xlws.SORT(_xlfn.UNIQUE(_xlfn._xlws.FILTER(plotSetup[plot_id], plotSetup[experiment_id]&amp;"_"&amp;plotSetup[crop_season_id]=A2640))))</f>
        <v>#VALUE!</v>
      </c>
    </row>
    <row r="2641" spans="2:2" x14ac:dyDescent="0.25">
      <c r="B2641" t="e" cm="1" vm="1">
        <f t="array" ref="B2641">TRANSPOSE(_xlfn._xlws.SORT(_xlfn.UNIQUE(_xlfn._xlws.FILTER(plotSetup[plot_id], plotSetup[experiment_id]&amp;"_"&amp;plotSetup[crop_season_id]=A2641))))</f>
        <v>#VALUE!</v>
      </c>
    </row>
    <row r="2642" spans="2:2" x14ac:dyDescent="0.25">
      <c r="B2642" t="e" cm="1" vm="1">
        <f t="array" ref="B2642">TRANSPOSE(_xlfn._xlws.SORT(_xlfn.UNIQUE(_xlfn._xlws.FILTER(plotSetup[plot_id], plotSetup[experiment_id]&amp;"_"&amp;plotSetup[crop_season_id]=A2642))))</f>
        <v>#VALUE!</v>
      </c>
    </row>
    <row r="2643" spans="2:2" x14ac:dyDescent="0.25">
      <c r="B2643" t="e" cm="1" vm="1">
        <f t="array" ref="B2643">TRANSPOSE(_xlfn._xlws.SORT(_xlfn.UNIQUE(_xlfn._xlws.FILTER(plotSetup[plot_id], plotSetup[experiment_id]&amp;"_"&amp;plotSetup[crop_season_id]=A2643))))</f>
        <v>#VALUE!</v>
      </c>
    </row>
    <row r="2644" spans="2:2" x14ac:dyDescent="0.25">
      <c r="B2644" t="e" cm="1" vm="1">
        <f t="array" ref="B2644">TRANSPOSE(_xlfn._xlws.SORT(_xlfn.UNIQUE(_xlfn._xlws.FILTER(plotSetup[plot_id], plotSetup[experiment_id]&amp;"_"&amp;plotSetup[crop_season_id]=A2644))))</f>
        <v>#VALUE!</v>
      </c>
    </row>
    <row r="2645" spans="2:2" x14ac:dyDescent="0.25">
      <c r="B2645" t="e" cm="1" vm="1">
        <f t="array" ref="B2645">TRANSPOSE(_xlfn._xlws.SORT(_xlfn.UNIQUE(_xlfn._xlws.FILTER(plotSetup[plot_id], plotSetup[experiment_id]&amp;"_"&amp;plotSetup[crop_season_id]=A2645))))</f>
        <v>#VALUE!</v>
      </c>
    </row>
    <row r="2646" spans="2:2" x14ac:dyDescent="0.25">
      <c r="B2646" t="e" cm="1" vm="1">
        <f t="array" ref="B2646">TRANSPOSE(_xlfn._xlws.SORT(_xlfn.UNIQUE(_xlfn._xlws.FILTER(plotSetup[plot_id], plotSetup[experiment_id]&amp;"_"&amp;plotSetup[crop_season_id]=A2646))))</f>
        <v>#VALUE!</v>
      </c>
    </row>
    <row r="2647" spans="2:2" x14ac:dyDescent="0.25">
      <c r="B2647" t="e" cm="1" vm="1">
        <f t="array" ref="B2647">TRANSPOSE(_xlfn._xlws.SORT(_xlfn.UNIQUE(_xlfn._xlws.FILTER(plotSetup[plot_id], plotSetup[experiment_id]&amp;"_"&amp;plotSetup[crop_season_id]=A2647))))</f>
        <v>#VALUE!</v>
      </c>
    </row>
    <row r="2648" spans="2:2" x14ac:dyDescent="0.25">
      <c r="B2648" t="e" cm="1" vm="1">
        <f t="array" ref="B2648">TRANSPOSE(_xlfn._xlws.SORT(_xlfn.UNIQUE(_xlfn._xlws.FILTER(plotSetup[plot_id], plotSetup[experiment_id]&amp;"_"&amp;plotSetup[crop_season_id]=A2648))))</f>
        <v>#VALUE!</v>
      </c>
    </row>
    <row r="2649" spans="2:2" x14ac:dyDescent="0.25">
      <c r="B2649" t="e" cm="1" vm="1">
        <f t="array" ref="B2649">TRANSPOSE(_xlfn._xlws.SORT(_xlfn.UNIQUE(_xlfn._xlws.FILTER(plotSetup[plot_id], plotSetup[experiment_id]&amp;"_"&amp;plotSetup[crop_season_id]=A2649))))</f>
        <v>#VALUE!</v>
      </c>
    </row>
    <row r="2650" spans="2:2" x14ac:dyDescent="0.25">
      <c r="B2650" t="e" cm="1" vm="1">
        <f t="array" ref="B2650">TRANSPOSE(_xlfn._xlws.SORT(_xlfn.UNIQUE(_xlfn._xlws.FILTER(plotSetup[plot_id], plotSetup[experiment_id]&amp;"_"&amp;plotSetup[crop_season_id]=A2650))))</f>
        <v>#VALUE!</v>
      </c>
    </row>
    <row r="2651" spans="2:2" x14ac:dyDescent="0.25">
      <c r="B2651" t="e" cm="1" vm="1">
        <f t="array" ref="B2651">TRANSPOSE(_xlfn._xlws.SORT(_xlfn.UNIQUE(_xlfn._xlws.FILTER(plotSetup[plot_id], plotSetup[experiment_id]&amp;"_"&amp;plotSetup[crop_season_id]=A2651))))</f>
        <v>#VALUE!</v>
      </c>
    </row>
    <row r="2652" spans="2:2" x14ac:dyDescent="0.25">
      <c r="B2652" t="e" cm="1" vm="1">
        <f t="array" ref="B2652">TRANSPOSE(_xlfn._xlws.SORT(_xlfn.UNIQUE(_xlfn._xlws.FILTER(plotSetup[plot_id], plotSetup[experiment_id]&amp;"_"&amp;plotSetup[crop_season_id]=A2652))))</f>
        <v>#VALUE!</v>
      </c>
    </row>
    <row r="2653" spans="2:2" x14ac:dyDescent="0.25">
      <c r="B2653" t="e" cm="1" vm="1">
        <f t="array" ref="B2653">TRANSPOSE(_xlfn._xlws.SORT(_xlfn.UNIQUE(_xlfn._xlws.FILTER(plotSetup[plot_id], plotSetup[experiment_id]&amp;"_"&amp;plotSetup[crop_season_id]=A2653))))</f>
        <v>#VALUE!</v>
      </c>
    </row>
    <row r="2654" spans="2:2" x14ac:dyDescent="0.25">
      <c r="B2654" t="e" cm="1" vm="1">
        <f t="array" ref="B2654">TRANSPOSE(_xlfn._xlws.SORT(_xlfn.UNIQUE(_xlfn._xlws.FILTER(plotSetup[plot_id], plotSetup[experiment_id]&amp;"_"&amp;plotSetup[crop_season_id]=A2654))))</f>
        <v>#VALUE!</v>
      </c>
    </row>
    <row r="2655" spans="2:2" x14ac:dyDescent="0.25">
      <c r="B2655" t="e" cm="1" vm="1">
        <f t="array" ref="B2655">TRANSPOSE(_xlfn._xlws.SORT(_xlfn.UNIQUE(_xlfn._xlws.FILTER(plotSetup[plot_id], plotSetup[experiment_id]&amp;"_"&amp;plotSetup[crop_season_id]=A2655))))</f>
        <v>#VALUE!</v>
      </c>
    </row>
    <row r="2656" spans="2:2" x14ac:dyDescent="0.25">
      <c r="B2656" t="e" cm="1" vm="1">
        <f t="array" ref="B2656">TRANSPOSE(_xlfn._xlws.SORT(_xlfn.UNIQUE(_xlfn._xlws.FILTER(plotSetup[plot_id], plotSetup[experiment_id]&amp;"_"&amp;plotSetup[crop_season_id]=A2656))))</f>
        <v>#VALUE!</v>
      </c>
    </row>
    <row r="2657" spans="2:2" x14ac:dyDescent="0.25">
      <c r="B2657" t="e" cm="1" vm="1">
        <f t="array" ref="B2657">TRANSPOSE(_xlfn._xlws.SORT(_xlfn.UNIQUE(_xlfn._xlws.FILTER(plotSetup[plot_id], plotSetup[experiment_id]&amp;"_"&amp;plotSetup[crop_season_id]=A2657))))</f>
        <v>#VALUE!</v>
      </c>
    </row>
    <row r="2658" spans="2:2" x14ac:dyDescent="0.25">
      <c r="B2658" t="e" cm="1" vm="1">
        <f t="array" ref="B2658">TRANSPOSE(_xlfn._xlws.SORT(_xlfn.UNIQUE(_xlfn._xlws.FILTER(plotSetup[plot_id], plotSetup[experiment_id]&amp;"_"&amp;plotSetup[crop_season_id]=A2658))))</f>
        <v>#VALUE!</v>
      </c>
    </row>
    <row r="2659" spans="2:2" x14ac:dyDescent="0.25">
      <c r="B2659" t="e" cm="1" vm="1">
        <f t="array" ref="B2659">TRANSPOSE(_xlfn._xlws.SORT(_xlfn.UNIQUE(_xlfn._xlws.FILTER(plotSetup[plot_id], plotSetup[experiment_id]&amp;"_"&amp;plotSetup[crop_season_id]=A2659))))</f>
        <v>#VALUE!</v>
      </c>
    </row>
    <row r="2660" spans="2:2" x14ac:dyDescent="0.25">
      <c r="B2660" t="e" cm="1" vm="1">
        <f t="array" ref="B2660">TRANSPOSE(_xlfn._xlws.SORT(_xlfn.UNIQUE(_xlfn._xlws.FILTER(plotSetup[plot_id], plotSetup[experiment_id]&amp;"_"&amp;plotSetup[crop_season_id]=A2660))))</f>
        <v>#VALUE!</v>
      </c>
    </row>
    <row r="2661" spans="2:2" x14ac:dyDescent="0.25">
      <c r="B2661" t="e" cm="1" vm="1">
        <f t="array" ref="B2661">TRANSPOSE(_xlfn._xlws.SORT(_xlfn.UNIQUE(_xlfn._xlws.FILTER(plotSetup[plot_id], plotSetup[experiment_id]&amp;"_"&amp;plotSetup[crop_season_id]=A2661))))</f>
        <v>#VALUE!</v>
      </c>
    </row>
    <row r="2662" spans="2:2" x14ac:dyDescent="0.25">
      <c r="B2662" t="e" cm="1" vm="1">
        <f t="array" ref="B2662">TRANSPOSE(_xlfn._xlws.SORT(_xlfn.UNIQUE(_xlfn._xlws.FILTER(plotSetup[plot_id], plotSetup[experiment_id]&amp;"_"&amp;plotSetup[crop_season_id]=A2662))))</f>
        <v>#VALUE!</v>
      </c>
    </row>
    <row r="2663" spans="2:2" x14ac:dyDescent="0.25">
      <c r="B2663" t="e" cm="1" vm="1">
        <f t="array" ref="B2663">TRANSPOSE(_xlfn._xlws.SORT(_xlfn.UNIQUE(_xlfn._xlws.FILTER(plotSetup[plot_id], plotSetup[experiment_id]&amp;"_"&amp;plotSetup[crop_season_id]=A2663))))</f>
        <v>#VALUE!</v>
      </c>
    </row>
    <row r="2664" spans="2:2" x14ac:dyDescent="0.25">
      <c r="B2664" t="e" cm="1" vm="1">
        <f t="array" ref="B2664">TRANSPOSE(_xlfn._xlws.SORT(_xlfn.UNIQUE(_xlfn._xlws.FILTER(plotSetup[plot_id], plotSetup[experiment_id]&amp;"_"&amp;plotSetup[crop_season_id]=A2664))))</f>
        <v>#VALUE!</v>
      </c>
    </row>
    <row r="2665" spans="2:2" x14ac:dyDescent="0.25">
      <c r="B2665" t="e" cm="1" vm="1">
        <f t="array" ref="B2665">TRANSPOSE(_xlfn._xlws.SORT(_xlfn.UNIQUE(_xlfn._xlws.FILTER(plotSetup[plot_id], plotSetup[experiment_id]&amp;"_"&amp;plotSetup[crop_season_id]=A2665))))</f>
        <v>#VALUE!</v>
      </c>
    </row>
    <row r="2666" spans="2:2" x14ac:dyDescent="0.25">
      <c r="B2666" t="e" cm="1" vm="1">
        <f t="array" ref="B2666">TRANSPOSE(_xlfn._xlws.SORT(_xlfn.UNIQUE(_xlfn._xlws.FILTER(plotSetup[plot_id], plotSetup[experiment_id]&amp;"_"&amp;plotSetup[crop_season_id]=A2666))))</f>
        <v>#VALUE!</v>
      </c>
    </row>
    <row r="2667" spans="2:2" x14ac:dyDescent="0.25">
      <c r="B2667" t="e" cm="1" vm="1">
        <f t="array" ref="B2667">TRANSPOSE(_xlfn._xlws.SORT(_xlfn.UNIQUE(_xlfn._xlws.FILTER(plotSetup[plot_id], plotSetup[experiment_id]&amp;"_"&amp;plotSetup[crop_season_id]=A2667))))</f>
        <v>#VALUE!</v>
      </c>
    </row>
    <row r="2668" spans="2:2" x14ac:dyDescent="0.25">
      <c r="B2668" t="e" cm="1" vm="1">
        <f t="array" ref="B2668">TRANSPOSE(_xlfn._xlws.SORT(_xlfn.UNIQUE(_xlfn._xlws.FILTER(plotSetup[plot_id], plotSetup[experiment_id]&amp;"_"&amp;plotSetup[crop_season_id]=A2668))))</f>
        <v>#VALUE!</v>
      </c>
    </row>
    <row r="2669" spans="2:2" x14ac:dyDescent="0.25">
      <c r="B2669" t="e" cm="1" vm="1">
        <f t="array" ref="B2669">TRANSPOSE(_xlfn._xlws.SORT(_xlfn.UNIQUE(_xlfn._xlws.FILTER(plotSetup[plot_id], plotSetup[experiment_id]&amp;"_"&amp;plotSetup[crop_season_id]=A2669))))</f>
        <v>#VALUE!</v>
      </c>
    </row>
    <row r="2670" spans="2:2" x14ac:dyDescent="0.25">
      <c r="B2670" t="e" cm="1" vm="1">
        <f t="array" ref="B2670">TRANSPOSE(_xlfn._xlws.SORT(_xlfn.UNIQUE(_xlfn._xlws.FILTER(plotSetup[plot_id], plotSetup[experiment_id]&amp;"_"&amp;plotSetup[crop_season_id]=A2670))))</f>
        <v>#VALUE!</v>
      </c>
    </row>
    <row r="2671" spans="2:2" x14ac:dyDescent="0.25">
      <c r="B2671" t="e" cm="1" vm="1">
        <f t="array" ref="B2671">TRANSPOSE(_xlfn._xlws.SORT(_xlfn.UNIQUE(_xlfn._xlws.FILTER(plotSetup[plot_id], plotSetup[experiment_id]&amp;"_"&amp;plotSetup[crop_season_id]=A2671))))</f>
        <v>#VALUE!</v>
      </c>
    </row>
    <row r="2672" spans="2:2" x14ac:dyDescent="0.25">
      <c r="B2672" t="e" cm="1" vm="1">
        <f t="array" ref="B2672">TRANSPOSE(_xlfn._xlws.SORT(_xlfn.UNIQUE(_xlfn._xlws.FILTER(plotSetup[plot_id], plotSetup[experiment_id]&amp;"_"&amp;plotSetup[crop_season_id]=A2672))))</f>
        <v>#VALUE!</v>
      </c>
    </row>
    <row r="2673" spans="2:2" x14ac:dyDescent="0.25">
      <c r="B2673" t="e" cm="1" vm="1">
        <f t="array" ref="B2673">TRANSPOSE(_xlfn._xlws.SORT(_xlfn.UNIQUE(_xlfn._xlws.FILTER(plotSetup[plot_id], plotSetup[experiment_id]&amp;"_"&amp;plotSetup[crop_season_id]=A2673))))</f>
        <v>#VALUE!</v>
      </c>
    </row>
    <row r="2674" spans="2:2" x14ac:dyDescent="0.25">
      <c r="B2674" t="e" cm="1" vm="1">
        <f t="array" ref="B2674">TRANSPOSE(_xlfn._xlws.SORT(_xlfn.UNIQUE(_xlfn._xlws.FILTER(plotSetup[plot_id], plotSetup[experiment_id]&amp;"_"&amp;plotSetup[crop_season_id]=A2674))))</f>
        <v>#VALUE!</v>
      </c>
    </row>
    <row r="2675" spans="2:2" x14ac:dyDescent="0.25">
      <c r="B2675" t="e" cm="1" vm="1">
        <f t="array" ref="B2675">TRANSPOSE(_xlfn._xlws.SORT(_xlfn.UNIQUE(_xlfn._xlws.FILTER(plotSetup[plot_id], plotSetup[experiment_id]&amp;"_"&amp;plotSetup[crop_season_id]=A2675))))</f>
        <v>#VALUE!</v>
      </c>
    </row>
    <row r="2676" spans="2:2" x14ac:dyDescent="0.25">
      <c r="B2676" t="e" cm="1" vm="1">
        <f t="array" ref="B2676">TRANSPOSE(_xlfn._xlws.SORT(_xlfn.UNIQUE(_xlfn._xlws.FILTER(plotSetup[plot_id], plotSetup[experiment_id]&amp;"_"&amp;plotSetup[crop_season_id]=A2676))))</f>
        <v>#VALUE!</v>
      </c>
    </row>
    <row r="2677" spans="2:2" x14ac:dyDescent="0.25">
      <c r="B2677" t="e" cm="1" vm="1">
        <f t="array" ref="B2677">TRANSPOSE(_xlfn._xlws.SORT(_xlfn.UNIQUE(_xlfn._xlws.FILTER(plotSetup[plot_id], plotSetup[experiment_id]&amp;"_"&amp;plotSetup[crop_season_id]=A2677))))</f>
        <v>#VALUE!</v>
      </c>
    </row>
    <row r="2678" spans="2:2" x14ac:dyDescent="0.25">
      <c r="B2678" t="e" cm="1" vm="1">
        <f t="array" ref="B2678">TRANSPOSE(_xlfn._xlws.SORT(_xlfn.UNIQUE(_xlfn._xlws.FILTER(plotSetup[plot_id], plotSetup[experiment_id]&amp;"_"&amp;plotSetup[crop_season_id]=A2678))))</f>
        <v>#VALUE!</v>
      </c>
    </row>
    <row r="2679" spans="2:2" x14ac:dyDescent="0.25">
      <c r="B2679" t="e" cm="1" vm="1">
        <f t="array" ref="B2679">TRANSPOSE(_xlfn._xlws.SORT(_xlfn.UNIQUE(_xlfn._xlws.FILTER(plotSetup[plot_id], plotSetup[experiment_id]&amp;"_"&amp;plotSetup[crop_season_id]=A2679))))</f>
        <v>#VALUE!</v>
      </c>
    </row>
    <row r="2680" spans="2:2" x14ac:dyDescent="0.25">
      <c r="B2680" t="e" cm="1" vm="1">
        <f t="array" ref="B2680">TRANSPOSE(_xlfn._xlws.SORT(_xlfn.UNIQUE(_xlfn._xlws.FILTER(plotSetup[plot_id], plotSetup[experiment_id]&amp;"_"&amp;plotSetup[crop_season_id]=A2680))))</f>
        <v>#VALUE!</v>
      </c>
    </row>
    <row r="2681" spans="2:2" x14ac:dyDescent="0.25">
      <c r="B2681" t="e" cm="1" vm="1">
        <f t="array" ref="B2681">TRANSPOSE(_xlfn._xlws.SORT(_xlfn.UNIQUE(_xlfn._xlws.FILTER(plotSetup[plot_id], plotSetup[experiment_id]&amp;"_"&amp;plotSetup[crop_season_id]=A2681))))</f>
        <v>#VALUE!</v>
      </c>
    </row>
    <row r="2682" spans="2:2" x14ac:dyDescent="0.25">
      <c r="B2682" t="e" cm="1" vm="1">
        <f t="array" ref="B2682">TRANSPOSE(_xlfn._xlws.SORT(_xlfn.UNIQUE(_xlfn._xlws.FILTER(plotSetup[plot_id], plotSetup[experiment_id]&amp;"_"&amp;plotSetup[crop_season_id]=A2682))))</f>
        <v>#VALUE!</v>
      </c>
    </row>
    <row r="2683" spans="2:2" x14ac:dyDescent="0.25">
      <c r="B2683" t="e" cm="1" vm="1">
        <f t="array" ref="B2683">TRANSPOSE(_xlfn._xlws.SORT(_xlfn.UNIQUE(_xlfn._xlws.FILTER(plotSetup[plot_id], plotSetup[experiment_id]&amp;"_"&amp;plotSetup[crop_season_id]=A2683))))</f>
        <v>#VALUE!</v>
      </c>
    </row>
    <row r="2684" spans="2:2" x14ac:dyDescent="0.25">
      <c r="B2684" t="e" cm="1" vm="1">
        <f t="array" ref="B2684">TRANSPOSE(_xlfn._xlws.SORT(_xlfn.UNIQUE(_xlfn._xlws.FILTER(plotSetup[plot_id], plotSetup[experiment_id]&amp;"_"&amp;plotSetup[crop_season_id]=A2684))))</f>
        <v>#VALUE!</v>
      </c>
    </row>
    <row r="2685" spans="2:2" x14ac:dyDescent="0.25">
      <c r="B2685" t="e" cm="1" vm="1">
        <f t="array" ref="B2685">TRANSPOSE(_xlfn._xlws.SORT(_xlfn.UNIQUE(_xlfn._xlws.FILTER(plotSetup[plot_id], plotSetup[experiment_id]&amp;"_"&amp;plotSetup[crop_season_id]=A2685))))</f>
        <v>#VALUE!</v>
      </c>
    </row>
    <row r="2686" spans="2:2" x14ac:dyDescent="0.25">
      <c r="B2686" t="e" cm="1" vm="1">
        <f t="array" ref="B2686">TRANSPOSE(_xlfn._xlws.SORT(_xlfn.UNIQUE(_xlfn._xlws.FILTER(plotSetup[plot_id], plotSetup[experiment_id]&amp;"_"&amp;plotSetup[crop_season_id]=A2686))))</f>
        <v>#VALUE!</v>
      </c>
    </row>
    <row r="2687" spans="2:2" x14ac:dyDescent="0.25">
      <c r="B2687" t="e" cm="1" vm="1">
        <f t="array" ref="B2687">TRANSPOSE(_xlfn._xlws.SORT(_xlfn.UNIQUE(_xlfn._xlws.FILTER(plotSetup[plot_id], plotSetup[experiment_id]&amp;"_"&amp;plotSetup[crop_season_id]=A2687))))</f>
        <v>#VALUE!</v>
      </c>
    </row>
    <row r="2688" spans="2:2" x14ac:dyDescent="0.25">
      <c r="B2688" t="e" cm="1" vm="1">
        <f t="array" ref="B2688">TRANSPOSE(_xlfn._xlws.SORT(_xlfn.UNIQUE(_xlfn._xlws.FILTER(plotSetup[plot_id], plotSetup[experiment_id]&amp;"_"&amp;plotSetup[crop_season_id]=A2688))))</f>
        <v>#VALUE!</v>
      </c>
    </row>
    <row r="2689" spans="2:2" x14ac:dyDescent="0.25">
      <c r="B2689" t="e" cm="1" vm="1">
        <f t="array" ref="B2689">TRANSPOSE(_xlfn._xlws.SORT(_xlfn.UNIQUE(_xlfn._xlws.FILTER(plotSetup[plot_id], plotSetup[experiment_id]&amp;"_"&amp;plotSetup[crop_season_id]=A2689))))</f>
        <v>#VALUE!</v>
      </c>
    </row>
    <row r="2690" spans="2:2" x14ac:dyDescent="0.25">
      <c r="B2690" t="e" cm="1" vm="1">
        <f t="array" ref="B2690">TRANSPOSE(_xlfn._xlws.SORT(_xlfn.UNIQUE(_xlfn._xlws.FILTER(plotSetup[plot_id], plotSetup[experiment_id]&amp;"_"&amp;plotSetup[crop_season_id]=A2690))))</f>
        <v>#VALUE!</v>
      </c>
    </row>
    <row r="2691" spans="2:2" x14ac:dyDescent="0.25">
      <c r="B2691" t="e" cm="1" vm="1">
        <f t="array" ref="B2691">TRANSPOSE(_xlfn._xlws.SORT(_xlfn.UNIQUE(_xlfn._xlws.FILTER(plotSetup[plot_id], plotSetup[experiment_id]&amp;"_"&amp;plotSetup[crop_season_id]=A2691))))</f>
        <v>#VALUE!</v>
      </c>
    </row>
    <row r="2692" spans="2:2" x14ac:dyDescent="0.25">
      <c r="B2692" t="e" cm="1" vm="1">
        <f t="array" ref="B2692">TRANSPOSE(_xlfn._xlws.SORT(_xlfn.UNIQUE(_xlfn._xlws.FILTER(plotSetup[plot_id], plotSetup[experiment_id]&amp;"_"&amp;plotSetup[crop_season_id]=A2692))))</f>
        <v>#VALUE!</v>
      </c>
    </row>
    <row r="2693" spans="2:2" x14ac:dyDescent="0.25">
      <c r="B2693" t="e" cm="1" vm="1">
        <f t="array" ref="B2693">TRANSPOSE(_xlfn._xlws.SORT(_xlfn.UNIQUE(_xlfn._xlws.FILTER(plotSetup[plot_id], plotSetup[experiment_id]&amp;"_"&amp;plotSetup[crop_season_id]=A2693))))</f>
        <v>#VALUE!</v>
      </c>
    </row>
    <row r="2694" spans="2:2" x14ac:dyDescent="0.25">
      <c r="B2694" t="e" cm="1" vm="1">
        <f t="array" ref="B2694">TRANSPOSE(_xlfn._xlws.SORT(_xlfn.UNIQUE(_xlfn._xlws.FILTER(plotSetup[plot_id], plotSetup[experiment_id]&amp;"_"&amp;plotSetup[crop_season_id]=A2694))))</f>
        <v>#VALUE!</v>
      </c>
    </row>
    <row r="2695" spans="2:2" x14ac:dyDescent="0.25">
      <c r="B2695" t="e" cm="1" vm="1">
        <f t="array" ref="B2695">TRANSPOSE(_xlfn._xlws.SORT(_xlfn.UNIQUE(_xlfn._xlws.FILTER(plotSetup[plot_id], plotSetup[experiment_id]&amp;"_"&amp;plotSetup[crop_season_id]=A2695))))</f>
        <v>#VALUE!</v>
      </c>
    </row>
    <row r="2696" spans="2:2" x14ac:dyDescent="0.25">
      <c r="B2696" t="e" cm="1" vm="1">
        <f t="array" ref="B2696">TRANSPOSE(_xlfn._xlws.SORT(_xlfn.UNIQUE(_xlfn._xlws.FILTER(plotSetup[plot_id], plotSetup[experiment_id]&amp;"_"&amp;plotSetup[crop_season_id]=A2696))))</f>
        <v>#VALUE!</v>
      </c>
    </row>
    <row r="2697" spans="2:2" x14ac:dyDescent="0.25">
      <c r="B2697" t="e" cm="1" vm="1">
        <f t="array" ref="B2697">TRANSPOSE(_xlfn._xlws.SORT(_xlfn.UNIQUE(_xlfn._xlws.FILTER(plotSetup[plot_id], plotSetup[experiment_id]&amp;"_"&amp;plotSetup[crop_season_id]=A2697))))</f>
        <v>#VALUE!</v>
      </c>
    </row>
    <row r="2698" spans="2:2" x14ac:dyDescent="0.25">
      <c r="B2698" t="e" cm="1" vm="1">
        <f t="array" ref="B2698">TRANSPOSE(_xlfn._xlws.SORT(_xlfn.UNIQUE(_xlfn._xlws.FILTER(plotSetup[plot_id], plotSetup[experiment_id]&amp;"_"&amp;plotSetup[crop_season_id]=A2698))))</f>
        <v>#VALUE!</v>
      </c>
    </row>
    <row r="2699" spans="2:2" x14ac:dyDescent="0.25">
      <c r="B2699" t="e" cm="1" vm="1">
        <f t="array" ref="B2699">TRANSPOSE(_xlfn._xlws.SORT(_xlfn.UNIQUE(_xlfn._xlws.FILTER(plotSetup[plot_id], plotSetup[experiment_id]&amp;"_"&amp;plotSetup[crop_season_id]=A2699))))</f>
        <v>#VALUE!</v>
      </c>
    </row>
    <row r="2700" spans="2:2" x14ac:dyDescent="0.25">
      <c r="B2700" t="e" cm="1" vm="1">
        <f t="array" ref="B2700">TRANSPOSE(_xlfn._xlws.SORT(_xlfn.UNIQUE(_xlfn._xlws.FILTER(plotSetup[plot_id], plotSetup[experiment_id]&amp;"_"&amp;plotSetup[crop_season_id]=A2700))))</f>
        <v>#VALUE!</v>
      </c>
    </row>
    <row r="2701" spans="2:2" x14ac:dyDescent="0.25">
      <c r="B2701" t="e" cm="1" vm="1">
        <f t="array" ref="B2701">TRANSPOSE(_xlfn._xlws.SORT(_xlfn.UNIQUE(_xlfn._xlws.FILTER(plotSetup[plot_id], plotSetup[experiment_id]&amp;"_"&amp;plotSetup[crop_season_id]=A2701))))</f>
        <v>#VALUE!</v>
      </c>
    </row>
    <row r="2702" spans="2:2" x14ac:dyDescent="0.25">
      <c r="B2702" t="e" cm="1" vm="1">
        <f t="array" ref="B2702">TRANSPOSE(_xlfn._xlws.SORT(_xlfn.UNIQUE(_xlfn._xlws.FILTER(plotSetup[plot_id], plotSetup[experiment_id]&amp;"_"&amp;plotSetup[crop_season_id]=A2702))))</f>
        <v>#VALUE!</v>
      </c>
    </row>
    <row r="2703" spans="2:2" x14ac:dyDescent="0.25">
      <c r="B2703" t="e" cm="1" vm="1">
        <f t="array" ref="B2703">TRANSPOSE(_xlfn._xlws.SORT(_xlfn.UNIQUE(_xlfn._xlws.FILTER(plotSetup[plot_id], plotSetup[experiment_id]&amp;"_"&amp;plotSetup[crop_season_id]=A2703))))</f>
        <v>#VALUE!</v>
      </c>
    </row>
    <row r="2704" spans="2:2" x14ac:dyDescent="0.25">
      <c r="B2704" t="e" cm="1" vm="1">
        <f t="array" ref="B2704">TRANSPOSE(_xlfn._xlws.SORT(_xlfn.UNIQUE(_xlfn._xlws.FILTER(plotSetup[plot_id], plotSetup[experiment_id]&amp;"_"&amp;plotSetup[crop_season_id]=A2704))))</f>
        <v>#VALUE!</v>
      </c>
    </row>
    <row r="2705" spans="2:2" x14ac:dyDescent="0.25">
      <c r="B2705" t="e" cm="1" vm="1">
        <f t="array" ref="B2705">TRANSPOSE(_xlfn._xlws.SORT(_xlfn.UNIQUE(_xlfn._xlws.FILTER(plotSetup[plot_id], plotSetup[experiment_id]&amp;"_"&amp;plotSetup[crop_season_id]=A2705))))</f>
        <v>#VALUE!</v>
      </c>
    </row>
    <row r="2706" spans="2:2" x14ac:dyDescent="0.25">
      <c r="B2706" t="e" cm="1" vm="1">
        <f t="array" ref="B2706">TRANSPOSE(_xlfn._xlws.SORT(_xlfn.UNIQUE(_xlfn._xlws.FILTER(plotSetup[plot_id], plotSetup[experiment_id]&amp;"_"&amp;plotSetup[crop_season_id]=A2706))))</f>
        <v>#VALUE!</v>
      </c>
    </row>
    <row r="2707" spans="2:2" x14ac:dyDescent="0.25">
      <c r="B2707" t="e" cm="1" vm="1">
        <f t="array" ref="B2707">TRANSPOSE(_xlfn._xlws.SORT(_xlfn.UNIQUE(_xlfn._xlws.FILTER(plotSetup[plot_id], plotSetup[experiment_id]&amp;"_"&amp;plotSetup[crop_season_id]=A2707))))</f>
        <v>#VALUE!</v>
      </c>
    </row>
    <row r="2708" spans="2:2" x14ac:dyDescent="0.25">
      <c r="B2708" t="e" cm="1" vm="1">
        <f t="array" ref="B2708">TRANSPOSE(_xlfn._xlws.SORT(_xlfn.UNIQUE(_xlfn._xlws.FILTER(plotSetup[plot_id], plotSetup[experiment_id]&amp;"_"&amp;plotSetup[crop_season_id]=A2708))))</f>
        <v>#VALUE!</v>
      </c>
    </row>
    <row r="2709" spans="2:2" x14ac:dyDescent="0.25">
      <c r="B2709" t="e" cm="1" vm="1">
        <f t="array" ref="B2709">TRANSPOSE(_xlfn._xlws.SORT(_xlfn.UNIQUE(_xlfn._xlws.FILTER(plotSetup[plot_id], plotSetup[experiment_id]&amp;"_"&amp;plotSetup[crop_season_id]=A2709))))</f>
        <v>#VALUE!</v>
      </c>
    </row>
    <row r="2710" spans="2:2" x14ac:dyDescent="0.25">
      <c r="B2710" t="e" cm="1" vm="1">
        <f t="array" ref="B2710">TRANSPOSE(_xlfn._xlws.SORT(_xlfn.UNIQUE(_xlfn._xlws.FILTER(plotSetup[plot_id], plotSetup[experiment_id]&amp;"_"&amp;plotSetup[crop_season_id]=A2710))))</f>
        <v>#VALUE!</v>
      </c>
    </row>
    <row r="2711" spans="2:2" x14ac:dyDescent="0.25">
      <c r="B2711" t="e" cm="1" vm="1">
        <f t="array" ref="B2711">TRANSPOSE(_xlfn._xlws.SORT(_xlfn.UNIQUE(_xlfn._xlws.FILTER(plotSetup[plot_id], plotSetup[experiment_id]&amp;"_"&amp;plotSetup[crop_season_id]=A2711))))</f>
        <v>#VALUE!</v>
      </c>
    </row>
    <row r="2712" spans="2:2" x14ac:dyDescent="0.25">
      <c r="B2712" t="e" cm="1" vm="1">
        <f t="array" ref="B2712">TRANSPOSE(_xlfn._xlws.SORT(_xlfn.UNIQUE(_xlfn._xlws.FILTER(plotSetup[plot_id], plotSetup[experiment_id]&amp;"_"&amp;plotSetup[crop_season_id]=A2712))))</f>
        <v>#VALUE!</v>
      </c>
    </row>
    <row r="2713" spans="2:2" x14ac:dyDescent="0.25">
      <c r="B2713" t="e" cm="1" vm="1">
        <f t="array" ref="B2713">TRANSPOSE(_xlfn._xlws.SORT(_xlfn.UNIQUE(_xlfn._xlws.FILTER(plotSetup[plot_id], plotSetup[experiment_id]&amp;"_"&amp;plotSetup[crop_season_id]=A2713))))</f>
        <v>#VALUE!</v>
      </c>
    </row>
    <row r="2714" spans="2:2" x14ac:dyDescent="0.25">
      <c r="B2714" t="e" cm="1" vm="1">
        <f t="array" ref="B2714">TRANSPOSE(_xlfn._xlws.SORT(_xlfn.UNIQUE(_xlfn._xlws.FILTER(plotSetup[plot_id], plotSetup[experiment_id]&amp;"_"&amp;plotSetup[crop_season_id]=A2714))))</f>
        <v>#VALUE!</v>
      </c>
    </row>
    <row r="2715" spans="2:2" x14ac:dyDescent="0.25">
      <c r="B2715" t="e" cm="1" vm="1">
        <f t="array" ref="B2715">TRANSPOSE(_xlfn._xlws.SORT(_xlfn.UNIQUE(_xlfn._xlws.FILTER(plotSetup[plot_id], plotSetup[experiment_id]&amp;"_"&amp;plotSetup[crop_season_id]=A2715))))</f>
        <v>#VALUE!</v>
      </c>
    </row>
    <row r="2716" spans="2:2" x14ac:dyDescent="0.25">
      <c r="B2716" t="e" cm="1" vm="1">
        <f t="array" ref="B2716">TRANSPOSE(_xlfn._xlws.SORT(_xlfn.UNIQUE(_xlfn._xlws.FILTER(plotSetup[plot_id], plotSetup[experiment_id]&amp;"_"&amp;plotSetup[crop_season_id]=A2716))))</f>
        <v>#VALUE!</v>
      </c>
    </row>
    <row r="2717" spans="2:2" x14ac:dyDescent="0.25">
      <c r="B2717" t="e" cm="1" vm="1">
        <f t="array" ref="B2717">TRANSPOSE(_xlfn._xlws.SORT(_xlfn.UNIQUE(_xlfn._xlws.FILTER(plotSetup[plot_id], plotSetup[experiment_id]&amp;"_"&amp;plotSetup[crop_season_id]=A2717))))</f>
        <v>#VALUE!</v>
      </c>
    </row>
    <row r="2718" spans="2:2" x14ac:dyDescent="0.25">
      <c r="B2718" t="e" cm="1" vm="1">
        <f t="array" ref="B2718">TRANSPOSE(_xlfn._xlws.SORT(_xlfn.UNIQUE(_xlfn._xlws.FILTER(plotSetup[plot_id], plotSetup[experiment_id]&amp;"_"&amp;plotSetup[crop_season_id]=A2718))))</f>
        <v>#VALUE!</v>
      </c>
    </row>
    <row r="2719" spans="2:2" x14ac:dyDescent="0.25">
      <c r="B2719" t="e" cm="1" vm="1">
        <f t="array" ref="B2719">TRANSPOSE(_xlfn._xlws.SORT(_xlfn.UNIQUE(_xlfn._xlws.FILTER(plotSetup[plot_id], plotSetup[experiment_id]&amp;"_"&amp;plotSetup[crop_season_id]=A2719))))</f>
        <v>#VALUE!</v>
      </c>
    </row>
    <row r="2720" spans="2:2" x14ac:dyDescent="0.25">
      <c r="B2720" t="e" cm="1" vm="1">
        <f t="array" ref="B2720">TRANSPOSE(_xlfn._xlws.SORT(_xlfn.UNIQUE(_xlfn._xlws.FILTER(plotSetup[plot_id], plotSetup[experiment_id]&amp;"_"&amp;plotSetup[crop_season_id]=A2720))))</f>
        <v>#VALUE!</v>
      </c>
    </row>
    <row r="2721" spans="2:2" x14ac:dyDescent="0.25">
      <c r="B2721" t="e" cm="1" vm="1">
        <f t="array" ref="B2721">TRANSPOSE(_xlfn._xlws.SORT(_xlfn.UNIQUE(_xlfn._xlws.FILTER(plotSetup[plot_id], plotSetup[experiment_id]&amp;"_"&amp;plotSetup[crop_season_id]=A2721))))</f>
        <v>#VALUE!</v>
      </c>
    </row>
    <row r="2722" spans="2:2" x14ac:dyDescent="0.25">
      <c r="B2722" t="e" cm="1" vm="1">
        <f t="array" ref="B2722">TRANSPOSE(_xlfn._xlws.SORT(_xlfn.UNIQUE(_xlfn._xlws.FILTER(plotSetup[plot_id], plotSetup[experiment_id]&amp;"_"&amp;plotSetup[crop_season_id]=A2722))))</f>
        <v>#VALUE!</v>
      </c>
    </row>
    <row r="2723" spans="2:2" x14ac:dyDescent="0.25">
      <c r="B2723" t="e" cm="1" vm="1">
        <f t="array" ref="B2723">TRANSPOSE(_xlfn._xlws.SORT(_xlfn.UNIQUE(_xlfn._xlws.FILTER(plotSetup[plot_id], plotSetup[experiment_id]&amp;"_"&amp;plotSetup[crop_season_id]=A2723))))</f>
        <v>#VALUE!</v>
      </c>
    </row>
    <row r="2724" spans="2:2" x14ac:dyDescent="0.25">
      <c r="B2724" t="e" cm="1" vm="1">
        <f t="array" ref="B2724">TRANSPOSE(_xlfn._xlws.SORT(_xlfn.UNIQUE(_xlfn._xlws.FILTER(plotSetup[plot_id], plotSetup[experiment_id]&amp;"_"&amp;plotSetup[crop_season_id]=A2724))))</f>
        <v>#VALUE!</v>
      </c>
    </row>
    <row r="2725" spans="2:2" x14ac:dyDescent="0.25">
      <c r="B2725" t="e" cm="1" vm="1">
        <f t="array" ref="B2725">TRANSPOSE(_xlfn._xlws.SORT(_xlfn.UNIQUE(_xlfn._xlws.FILTER(plotSetup[plot_id], plotSetup[experiment_id]&amp;"_"&amp;plotSetup[crop_season_id]=A2725))))</f>
        <v>#VALUE!</v>
      </c>
    </row>
    <row r="2726" spans="2:2" x14ac:dyDescent="0.25">
      <c r="B2726" t="e" cm="1" vm="1">
        <f t="array" ref="B2726">TRANSPOSE(_xlfn._xlws.SORT(_xlfn.UNIQUE(_xlfn._xlws.FILTER(plotSetup[plot_id], plotSetup[experiment_id]&amp;"_"&amp;plotSetup[crop_season_id]=A2726))))</f>
        <v>#VALUE!</v>
      </c>
    </row>
    <row r="2727" spans="2:2" x14ac:dyDescent="0.25">
      <c r="B2727" t="e" cm="1" vm="1">
        <f t="array" ref="B2727">TRANSPOSE(_xlfn._xlws.SORT(_xlfn.UNIQUE(_xlfn._xlws.FILTER(plotSetup[plot_id], plotSetup[experiment_id]&amp;"_"&amp;plotSetup[crop_season_id]=A2727))))</f>
        <v>#VALUE!</v>
      </c>
    </row>
    <row r="2728" spans="2:2" x14ac:dyDescent="0.25">
      <c r="B2728" t="e" cm="1" vm="1">
        <f t="array" ref="B2728">TRANSPOSE(_xlfn._xlws.SORT(_xlfn.UNIQUE(_xlfn._xlws.FILTER(plotSetup[plot_id], plotSetup[experiment_id]&amp;"_"&amp;plotSetup[crop_season_id]=A2728))))</f>
        <v>#VALUE!</v>
      </c>
    </row>
    <row r="2729" spans="2:2" x14ac:dyDescent="0.25">
      <c r="B2729" t="e" cm="1" vm="1">
        <f t="array" ref="B2729">TRANSPOSE(_xlfn._xlws.SORT(_xlfn.UNIQUE(_xlfn._xlws.FILTER(plotSetup[plot_id], plotSetup[experiment_id]&amp;"_"&amp;plotSetup[crop_season_id]=A2729))))</f>
        <v>#VALUE!</v>
      </c>
    </row>
    <row r="2730" spans="2:2" x14ac:dyDescent="0.25">
      <c r="B2730" t="e" cm="1" vm="1">
        <f t="array" ref="B2730">TRANSPOSE(_xlfn._xlws.SORT(_xlfn.UNIQUE(_xlfn._xlws.FILTER(plotSetup[plot_id], plotSetup[experiment_id]&amp;"_"&amp;plotSetup[crop_season_id]=A2730))))</f>
        <v>#VALUE!</v>
      </c>
    </row>
    <row r="2731" spans="2:2" x14ac:dyDescent="0.25">
      <c r="B2731" t="e" cm="1" vm="1">
        <f t="array" ref="B2731">TRANSPOSE(_xlfn._xlws.SORT(_xlfn.UNIQUE(_xlfn._xlws.FILTER(plotSetup[plot_id], plotSetup[experiment_id]&amp;"_"&amp;plotSetup[crop_season_id]=A2731))))</f>
        <v>#VALUE!</v>
      </c>
    </row>
    <row r="2732" spans="2:2" x14ac:dyDescent="0.25">
      <c r="B2732" t="e" cm="1" vm="1">
        <f t="array" ref="B2732">TRANSPOSE(_xlfn._xlws.SORT(_xlfn.UNIQUE(_xlfn._xlws.FILTER(plotSetup[plot_id], plotSetup[experiment_id]&amp;"_"&amp;plotSetup[crop_season_id]=A2732))))</f>
        <v>#VALUE!</v>
      </c>
    </row>
    <row r="2733" spans="2:2" x14ac:dyDescent="0.25">
      <c r="B2733" t="e" cm="1" vm="1">
        <f t="array" ref="B2733">TRANSPOSE(_xlfn._xlws.SORT(_xlfn.UNIQUE(_xlfn._xlws.FILTER(plotSetup[plot_id], plotSetup[experiment_id]&amp;"_"&amp;plotSetup[crop_season_id]=A2733))))</f>
        <v>#VALUE!</v>
      </c>
    </row>
    <row r="2734" spans="2:2" x14ac:dyDescent="0.25">
      <c r="B2734" t="e" cm="1" vm="1">
        <f t="array" ref="B2734">TRANSPOSE(_xlfn._xlws.SORT(_xlfn.UNIQUE(_xlfn._xlws.FILTER(plotSetup[plot_id], plotSetup[experiment_id]&amp;"_"&amp;plotSetup[crop_season_id]=A2734))))</f>
        <v>#VALUE!</v>
      </c>
    </row>
    <row r="2735" spans="2:2" x14ac:dyDescent="0.25">
      <c r="B2735" t="e" cm="1" vm="1">
        <f t="array" ref="B2735">TRANSPOSE(_xlfn._xlws.SORT(_xlfn.UNIQUE(_xlfn._xlws.FILTER(plotSetup[plot_id], plotSetup[experiment_id]&amp;"_"&amp;plotSetup[crop_season_id]=A2735))))</f>
        <v>#VALUE!</v>
      </c>
    </row>
    <row r="2736" spans="2:2" x14ac:dyDescent="0.25">
      <c r="B2736" t="e" cm="1" vm="1">
        <f t="array" ref="B2736">TRANSPOSE(_xlfn._xlws.SORT(_xlfn.UNIQUE(_xlfn._xlws.FILTER(plotSetup[plot_id], plotSetup[experiment_id]&amp;"_"&amp;plotSetup[crop_season_id]=A2736))))</f>
        <v>#VALUE!</v>
      </c>
    </row>
    <row r="2737" spans="2:2" x14ac:dyDescent="0.25">
      <c r="B2737" t="e" cm="1" vm="1">
        <f t="array" ref="B2737">TRANSPOSE(_xlfn._xlws.SORT(_xlfn.UNIQUE(_xlfn._xlws.FILTER(plotSetup[plot_id], plotSetup[experiment_id]&amp;"_"&amp;plotSetup[crop_season_id]=A2737))))</f>
        <v>#VALUE!</v>
      </c>
    </row>
    <row r="2738" spans="2:2" x14ac:dyDescent="0.25">
      <c r="B2738" t="e" cm="1" vm="1">
        <f t="array" ref="B2738">TRANSPOSE(_xlfn._xlws.SORT(_xlfn.UNIQUE(_xlfn._xlws.FILTER(plotSetup[plot_id], plotSetup[experiment_id]&amp;"_"&amp;plotSetup[crop_season_id]=A2738))))</f>
        <v>#VALUE!</v>
      </c>
    </row>
    <row r="2739" spans="2:2" x14ac:dyDescent="0.25">
      <c r="B2739" t="e" cm="1" vm="1">
        <f t="array" ref="B2739">TRANSPOSE(_xlfn._xlws.SORT(_xlfn.UNIQUE(_xlfn._xlws.FILTER(plotSetup[plot_id], plotSetup[experiment_id]&amp;"_"&amp;plotSetup[crop_season_id]=A2739))))</f>
        <v>#VALUE!</v>
      </c>
    </row>
    <row r="2740" spans="2:2" x14ac:dyDescent="0.25">
      <c r="B2740" t="e" cm="1" vm="1">
        <f t="array" ref="B2740">TRANSPOSE(_xlfn._xlws.SORT(_xlfn.UNIQUE(_xlfn._xlws.FILTER(plotSetup[plot_id], plotSetup[experiment_id]&amp;"_"&amp;plotSetup[crop_season_id]=A2740))))</f>
        <v>#VALUE!</v>
      </c>
    </row>
    <row r="2741" spans="2:2" x14ac:dyDescent="0.25">
      <c r="B2741" t="e" cm="1" vm="1">
        <f t="array" ref="B2741">TRANSPOSE(_xlfn._xlws.SORT(_xlfn.UNIQUE(_xlfn._xlws.FILTER(plotSetup[plot_id], plotSetup[experiment_id]&amp;"_"&amp;plotSetup[crop_season_id]=A2741))))</f>
        <v>#VALUE!</v>
      </c>
    </row>
    <row r="2742" spans="2:2" x14ac:dyDescent="0.25">
      <c r="B2742" t="e" cm="1" vm="1">
        <f t="array" ref="B2742">TRANSPOSE(_xlfn._xlws.SORT(_xlfn.UNIQUE(_xlfn._xlws.FILTER(plotSetup[plot_id], plotSetup[experiment_id]&amp;"_"&amp;plotSetup[crop_season_id]=A2742))))</f>
        <v>#VALUE!</v>
      </c>
    </row>
    <row r="2743" spans="2:2" x14ac:dyDescent="0.25">
      <c r="B2743" t="e" cm="1" vm="1">
        <f t="array" ref="B2743">TRANSPOSE(_xlfn._xlws.SORT(_xlfn.UNIQUE(_xlfn._xlws.FILTER(plotSetup[plot_id], plotSetup[experiment_id]&amp;"_"&amp;plotSetup[crop_season_id]=A2743))))</f>
        <v>#VALUE!</v>
      </c>
    </row>
    <row r="2744" spans="2:2" x14ac:dyDescent="0.25">
      <c r="B2744" t="e" cm="1" vm="1">
        <f t="array" ref="B2744">TRANSPOSE(_xlfn._xlws.SORT(_xlfn.UNIQUE(_xlfn._xlws.FILTER(plotSetup[plot_id], plotSetup[experiment_id]&amp;"_"&amp;plotSetup[crop_season_id]=A2744))))</f>
        <v>#VALUE!</v>
      </c>
    </row>
    <row r="2745" spans="2:2" x14ac:dyDescent="0.25">
      <c r="B2745" t="e" cm="1" vm="1">
        <f t="array" ref="B2745">TRANSPOSE(_xlfn._xlws.SORT(_xlfn.UNIQUE(_xlfn._xlws.FILTER(plotSetup[plot_id], plotSetup[experiment_id]&amp;"_"&amp;plotSetup[crop_season_id]=A2745))))</f>
        <v>#VALUE!</v>
      </c>
    </row>
    <row r="2746" spans="2:2" x14ac:dyDescent="0.25">
      <c r="B2746" t="e" cm="1" vm="1">
        <f t="array" ref="B2746">TRANSPOSE(_xlfn._xlws.SORT(_xlfn.UNIQUE(_xlfn._xlws.FILTER(plotSetup[plot_id], plotSetup[experiment_id]&amp;"_"&amp;plotSetup[crop_season_id]=A2746))))</f>
        <v>#VALUE!</v>
      </c>
    </row>
    <row r="2747" spans="2:2" x14ac:dyDescent="0.25">
      <c r="B2747" t="e" cm="1" vm="1">
        <f t="array" ref="B2747">TRANSPOSE(_xlfn._xlws.SORT(_xlfn.UNIQUE(_xlfn._xlws.FILTER(plotSetup[plot_id], plotSetup[experiment_id]&amp;"_"&amp;plotSetup[crop_season_id]=A2747))))</f>
        <v>#VALUE!</v>
      </c>
    </row>
    <row r="2748" spans="2:2" x14ac:dyDescent="0.25">
      <c r="B2748" t="e" cm="1" vm="1">
        <f t="array" ref="B2748">TRANSPOSE(_xlfn._xlws.SORT(_xlfn.UNIQUE(_xlfn._xlws.FILTER(plotSetup[plot_id], plotSetup[experiment_id]&amp;"_"&amp;plotSetup[crop_season_id]=A2748))))</f>
        <v>#VALUE!</v>
      </c>
    </row>
    <row r="2749" spans="2:2" x14ac:dyDescent="0.25">
      <c r="B2749" t="e" cm="1" vm="1">
        <f t="array" ref="B2749">TRANSPOSE(_xlfn._xlws.SORT(_xlfn.UNIQUE(_xlfn._xlws.FILTER(plotSetup[plot_id], plotSetup[experiment_id]&amp;"_"&amp;plotSetup[crop_season_id]=A2749))))</f>
        <v>#VALUE!</v>
      </c>
    </row>
    <row r="2750" spans="2:2" x14ac:dyDescent="0.25">
      <c r="B2750" t="e" cm="1" vm="1">
        <f t="array" ref="B2750">TRANSPOSE(_xlfn._xlws.SORT(_xlfn.UNIQUE(_xlfn._xlws.FILTER(plotSetup[plot_id], plotSetup[experiment_id]&amp;"_"&amp;plotSetup[crop_season_id]=A2750))))</f>
        <v>#VALUE!</v>
      </c>
    </row>
    <row r="2751" spans="2:2" x14ac:dyDescent="0.25">
      <c r="B2751" t="e" cm="1" vm="1">
        <f t="array" ref="B2751">TRANSPOSE(_xlfn._xlws.SORT(_xlfn.UNIQUE(_xlfn._xlws.FILTER(plotSetup[plot_id], plotSetup[experiment_id]&amp;"_"&amp;plotSetup[crop_season_id]=A2751))))</f>
        <v>#VALUE!</v>
      </c>
    </row>
    <row r="2752" spans="2:2" x14ac:dyDescent="0.25">
      <c r="B2752" t="e" cm="1" vm="1">
        <f t="array" ref="B2752">TRANSPOSE(_xlfn._xlws.SORT(_xlfn.UNIQUE(_xlfn._xlws.FILTER(plotSetup[plot_id], plotSetup[experiment_id]&amp;"_"&amp;plotSetup[crop_season_id]=A2752))))</f>
        <v>#VALUE!</v>
      </c>
    </row>
    <row r="2753" spans="2:2" x14ac:dyDescent="0.25">
      <c r="B2753" t="e" cm="1" vm="1">
        <f t="array" ref="B2753">TRANSPOSE(_xlfn._xlws.SORT(_xlfn.UNIQUE(_xlfn._xlws.FILTER(plotSetup[plot_id], plotSetup[experiment_id]&amp;"_"&amp;plotSetup[crop_season_id]=A2753))))</f>
        <v>#VALUE!</v>
      </c>
    </row>
    <row r="2754" spans="2:2" x14ac:dyDescent="0.25">
      <c r="B2754" t="e" cm="1" vm="1">
        <f t="array" ref="B2754">TRANSPOSE(_xlfn._xlws.SORT(_xlfn.UNIQUE(_xlfn._xlws.FILTER(plotSetup[plot_id], plotSetup[experiment_id]&amp;"_"&amp;plotSetup[crop_season_id]=A2754))))</f>
        <v>#VALUE!</v>
      </c>
    </row>
    <row r="2755" spans="2:2" x14ac:dyDescent="0.25">
      <c r="B2755" t="e" cm="1" vm="1">
        <f t="array" ref="B2755">TRANSPOSE(_xlfn._xlws.SORT(_xlfn.UNIQUE(_xlfn._xlws.FILTER(plotSetup[plot_id], plotSetup[experiment_id]&amp;"_"&amp;plotSetup[crop_season_id]=A2755))))</f>
        <v>#VALUE!</v>
      </c>
    </row>
    <row r="2756" spans="2:2" x14ac:dyDescent="0.25">
      <c r="B2756" t="e" cm="1" vm="1">
        <f t="array" ref="B2756">TRANSPOSE(_xlfn._xlws.SORT(_xlfn.UNIQUE(_xlfn._xlws.FILTER(plotSetup[plot_id], plotSetup[experiment_id]&amp;"_"&amp;plotSetup[crop_season_id]=A2756))))</f>
        <v>#VALUE!</v>
      </c>
    </row>
    <row r="2757" spans="2:2" x14ac:dyDescent="0.25">
      <c r="B2757" t="e" cm="1" vm="1">
        <f t="array" ref="B2757">TRANSPOSE(_xlfn._xlws.SORT(_xlfn.UNIQUE(_xlfn._xlws.FILTER(plotSetup[plot_id], plotSetup[experiment_id]&amp;"_"&amp;plotSetup[crop_season_id]=A2757))))</f>
        <v>#VALUE!</v>
      </c>
    </row>
    <row r="2758" spans="2:2" x14ac:dyDescent="0.25">
      <c r="B2758" t="e" cm="1" vm="1">
        <f t="array" ref="B2758">TRANSPOSE(_xlfn._xlws.SORT(_xlfn.UNIQUE(_xlfn._xlws.FILTER(plotSetup[plot_id], plotSetup[experiment_id]&amp;"_"&amp;plotSetup[crop_season_id]=A2758))))</f>
        <v>#VALUE!</v>
      </c>
    </row>
    <row r="2759" spans="2:2" x14ac:dyDescent="0.25">
      <c r="B2759" t="e" cm="1" vm="1">
        <f t="array" ref="B2759">TRANSPOSE(_xlfn._xlws.SORT(_xlfn.UNIQUE(_xlfn._xlws.FILTER(plotSetup[plot_id], plotSetup[experiment_id]&amp;"_"&amp;plotSetup[crop_season_id]=A2759))))</f>
        <v>#VALUE!</v>
      </c>
    </row>
    <row r="2760" spans="2:2" x14ac:dyDescent="0.25">
      <c r="B2760" t="e" cm="1" vm="1">
        <f t="array" ref="B2760">TRANSPOSE(_xlfn._xlws.SORT(_xlfn.UNIQUE(_xlfn._xlws.FILTER(plotSetup[plot_id], plotSetup[experiment_id]&amp;"_"&amp;plotSetup[crop_season_id]=A2760))))</f>
        <v>#VALUE!</v>
      </c>
    </row>
    <row r="2761" spans="2:2" x14ac:dyDescent="0.25">
      <c r="B2761" t="e" cm="1" vm="1">
        <f t="array" ref="B2761">TRANSPOSE(_xlfn._xlws.SORT(_xlfn.UNIQUE(_xlfn._xlws.FILTER(plotSetup[plot_id], plotSetup[experiment_id]&amp;"_"&amp;plotSetup[crop_season_id]=A2761))))</f>
        <v>#VALUE!</v>
      </c>
    </row>
    <row r="2762" spans="2:2" x14ac:dyDescent="0.25">
      <c r="B2762" t="e" cm="1" vm="1">
        <f t="array" ref="B2762">TRANSPOSE(_xlfn._xlws.SORT(_xlfn.UNIQUE(_xlfn._xlws.FILTER(plotSetup[plot_id], plotSetup[experiment_id]&amp;"_"&amp;plotSetup[crop_season_id]=A2762))))</f>
        <v>#VALUE!</v>
      </c>
    </row>
    <row r="2763" spans="2:2" x14ac:dyDescent="0.25">
      <c r="B2763" t="e" cm="1" vm="1">
        <f t="array" ref="B2763">TRANSPOSE(_xlfn._xlws.SORT(_xlfn.UNIQUE(_xlfn._xlws.FILTER(plotSetup[plot_id], plotSetup[experiment_id]&amp;"_"&amp;plotSetup[crop_season_id]=A2763))))</f>
        <v>#VALUE!</v>
      </c>
    </row>
    <row r="2764" spans="2:2" x14ac:dyDescent="0.25">
      <c r="B2764" t="e" cm="1" vm="1">
        <f t="array" ref="B2764">TRANSPOSE(_xlfn._xlws.SORT(_xlfn.UNIQUE(_xlfn._xlws.FILTER(plotSetup[plot_id], plotSetup[experiment_id]&amp;"_"&amp;plotSetup[crop_season_id]=A2764))))</f>
        <v>#VALUE!</v>
      </c>
    </row>
    <row r="2765" spans="2:2" x14ac:dyDescent="0.25">
      <c r="B2765" t="e" cm="1" vm="1">
        <f t="array" ref="B2765">TRANSPOSE(_xlfn._xlws.SORT(_xlfn.UNIQUE(_xlfn._xlws.FILTER(plotSetup[plot_id], plotSetup[experiment_id]&amp;"_"&amp;plotSetup[crop_season_id]=A2765))))</f>
        <v>#VALUE!</v>
      </c>
    </row>
    <row r="2766" spans="2:2" x14ac:dyDescent="0.25">
      <c r="B2766" t="e" cm="1" vm="1">
        <f t="array" ref="B2766">TRANSPOSE(_xlfn._xlws.SORT(_xlfn.UNIQUE(_xlfn._xlws.FILTER(plotSetup[plot_id], plotSetup[experiment_id]&amp;"_"&amp;plotSetup[crop_season_id]=A2766))))</f>
        <v>#VALUE!</v>
      </c>
    </row>
    <row r="2767" spans="2:2" x14ac:dyDescent="0.25">
      <c r="B2767" t="e" cm="1" vm="1">
        <f t="array" ref="B2767">TRANSPOSE(_xlfn._xlws.SORT(_xlfn.UNIQUE(_xlfn._xlws.FILTER(plotSetup[plot_id], plotSetup[experiment_id]&amp;"_"&amp;plotSetup[crop_season_id]=A2767))))</f>
        <v>#VALUE!</v>
      </c>
    </row>
    <row r="2768" spans="2:2" x14ac:dyDescent="0.25">
      <c r="B2768" t="e" cm="1" vm="1">
        <f t="array" ref="B2768">TRANSPOSE(_xlfn._xlws.SORT(_xlfn.UNIQUE(_xlfn._xlws.FILTER(plotSetup[plot_id], plotSetup[experiment_id]&amp;"_"&amp;plotSetup[crop_season_id]=A2768))))</f>
        <v>#VALUE!</v>
      </c>
    </row>
    <row r="2769" spans="2:2" x14ac:dyDescent="0.25">
      <c r="B2769" t="e" cm="1" vm="1">
        <f t="array" ref="B2769">TRANSPOSE(_xlfn._xlws.SORT(_xlfn.UNIQUE(_xlfn._xlws.FILTER(plotSetup[plot_id], plotSetup[experiment_id]&amp;"_"&amp;plotSetup[crop_season_id]=A2769))))</f>
        <v>#VALUE!</v>
      </c>
    </row>
    <row r="2770" spans="2:2" x14ac:dyDescent="0.25">
      <c r="B2770" t="e" cm="1" vm="1">
        <f t="array" ref="B2770">TRANSPOSE(_xlfn._xlws.SORT(_xlfn.UNIQUE(_xlfn._xlws.FILTER(plotSetup[plot_id], plotSetup[experiment_id]&amp;"_"&amp;plotSetup[crop_season_id]=A2770))))</f>
        <v>#VALUE!</v>
      </c>
    </row>
    <row r="2771" spans="2:2" x14ac:dyDescent="0.25">
      <c r="B2771" t="e" cm="1" vm="1">
        <f t="array" ref="B2771">TRANSPOSE(_xlfn._xlws.SORT(_xlfn.UNIQUE(_xlfn._xlws.FILTER(plotSetup[plot_id], plotSetup[experiment_id]&amp;"_"&amp;plotSetup[crop_season_id]=A2771))))</f>
        <v>#VALUE!</v>
      </c>
    </row>
    <row r="2772" spans="2:2" x14ac:dyDescent="0.25">
      <c r="B2772" t="e" cm="1" vm="1">
        <f t="array" ref="B2772">TRANSPOSE(_xlfn._xlws.SORT(_xlfn.UNIQUE(_xlfn._xlws.FILTER(plotSetup[plot_id], plotSetup[experiment_id]&amp;"_"&amp;plotSetup[crop_season_id]=A2772))))</f>
        <v>#VALUE!</v>
      </c>
    </row>
    <row r="2773" spans="2:2" x14ac:dyDescent="0.25">
      <c r="B2773" t="e" cm="1" vm="1">
        <f t="array" ref="B2773">TRANSPOSE(_xlfn._xlws.SORT(_xlfn.UNIQUE(_xlfn._xlws.FILTER(plotSetup[plot_id], plotSetup[experiment_id]&amp;"_"&amp;plotSetup[crop_season_id]=A2773))))</f>
        <v>#VALUE!</v>
      </c>
    </row>
    <row r="2774" spans="2:2" x14ac:dyDescent="0.25">
      <c r="B2774" t="e" cm="1" vm="1">
        <f t="array" ref="B2774">TRANSPOSE(_xlfn._xlws.SORT(_xlfn.UNIQUE(_xlfn._xlws.FILTER(plotSetup[plot_id], plotSetup[experiment_id]&amp;"_"&amp;plotSetup[crop_season_id]=A2774))))</f>
        <v>#VALUE!</v>
      </c>
    </row>
    <row r="2775" spans="2:2" x14ac:dyDescent="0.25">
      <c r="B2775" t="e" cm="1" vm="1">
        <f t="array" ref="B2775">TRANSPOSE(_xlfn._xlws.SORT(_xlfn.UNIQUE(_xlfn._xlws.FILTER(plotSetup[plot_id], plotSetup[experiment_id]&amp;"_"&amp;plotSetup[crop_season_id]=A2775))))</f>
        <v>#VALUE!</v>
      </c>
    </row>
    <row r="2776" spans="2:2" x14ac:dyDescent="0.25">
      <c r="B2776" t="e" cm="1" vm="1">
        <f t="array" ref="B2776">TRANSPOSE(_xlfn._xlws.SORT(_xlfn.UNIQUE(_xlfn._xlws.FILTER(plotSetup[plot_id], plotSetup[experiment_id]&amp;"_"&amp;plotSetup[crop_season_id]=A2776))))</f>
        <v>#VALUE!</v>
      </c>
    </row>
    <row r="2777" spans="2:2" x14ac:dyDescent="0.25">
      <c r="B2777" t="e" cm="1" vm="1">
        <f t="array" ref="B2777">TRANSPOSE(_xlfn._xlws.SORT(_xlfn.UNIQUE(_xlfn._xlws.FILTER(plotSetup[plot_id], plotSetup[experiment_id]&amp;"_"&amp;plotSetup[crop_season_id]=A2777))))</f>
        <v>#VALUE!</v>
      </c>
    </row>
    <row r="2778" spans="2:2" x14ac:dyDescent="0.25">
      <c r="B2778" t="e" cm="1" vm="1">
        <f t="array" ref="B2778">TRANSPOSE(_xlfn._xlws.SORT(_xlfn.UNIQUE(_xlfn._xlws.FILTER(plotSetup[plot_id], plotSetup[experiment_id]&amp;"_"&amp;plotSetup[crop_season_id]=A2778))))</f>
        <v>#VALUE!</v>
      </c>
    </row>
    <row r="2779" spans="2:2" x14ac:dyDescent="0.25">
      <c r="B2779" t="e" cm="1" vm="1">
        <f t="array" ref="B2779">TRANSPOSE(_xlfn._xlws.SORT(_xlfn.UNIQUE(_xlfn._xlws.FILTER(plotSetup[plot_id], plotSetup[experiment_id]&amp;"_"&amp;plotSetup[crop_season_id]=A2779))))</f>
        <v>#VALUE!</v>
      </c>
    </row>
    <row r="2780" spans="2:2" x14ac:dyDescent="0.25">
      <c r="B2780" t="e" cm="1" vm="1">
        <f t="array" ref="B2780">TRANSPOSE(_xlfn._xlws.SORT(_xlfn.UNIQUE(_xlfn._xlws.FILTER(plotSetup[plot_id], plotSetup[experiment_id]&amp;"_"&amp;plotSetup[crop_season_id]=A2780))))</f>
        <v>#VALUE!</v>
      </c>
    </row>
    <row r="2781" spans="2:2" x14ac:dyDescent="0.25">
      <c r="B2781" t="e" cm="1" vm="1">
        <f t="array" ref="B2781">TRANSPOSE(_xlfn._xlws.SORT(_xlfn.UNIQUE(_xlfn._xlws.FILTER(plotSetup[plot_id], plotSetup[experiment_id]&amp;"_"&amp;plotSetup[crop_season_id]=A2781))))</f>
        <v>#VALUE!</v>
      </c>
    </row>
    <row r="2782" spans="2:2" x14ac:dyDescent="0.25">
      <c r="B2782" t="e" cm="1" vm="1">
        <f t="array" ref="B2782">TRANSPOSE(_xlfn._xlws.SORT(_xlfn.UNIQUE(_xlfn._xlws.FILTER(plotSetup[plot_id], plotSetup[experiment_id]&amp;"_"&amp;plotSetup[crop_season_id]=A2782))))</f>
        <v>#VALUE!</v>
      </c>
    </row>
    <row r="2783" spans="2:2" x14ac:dyDescent="0.25">
      <c r="B2783" t="e" cm="1" vm="1">
        <f t="array" ref="B2783">TRANSPOSE(_xlfn._xlws.SORT(_xlfn.UNIQUE(_xlfn._xlws.FILTER(plotSetup[plot_id], plotSetup[experiment_id]&amp;"_"&amp;plotSetup[crop_season_id]=A2783))))</f>
        <v>#VALUE!</v>
      </c>
    </row>
    <row r="2784" spans="2:2" x14ac:dyDescent="0.25">
      <c r="B2784" t="e" cm="1" vm="1">
        <f t="array" ref="B2784">TRANSPOSE(_xlfn._xlws.SORT(_xlfn.UNIQUE(_xlfn._xlws.FILTER(plotSetup[plot_id], plotSetup[experiment_id]&amp;"_"&amp;plotSetup[crop_season_id]=A2784))))</f>
        <v>#VALUE!</v>
      </c>
    </row>
    <row r="2785" spans="2:2" x14ac:dyDescent="0.25">
      <c r="B2785" t="e" cm="1" vm="1">
        <f t="array" ref="B2785">TRANSPOSE(_xlfn._xlws.SORT(_xlfn.UNIQUE(_xlfn._xlws.FILTER(plotSetup[plot_id], plotSetup[experiment_id]&amp;"_"&amp;plotSetup[crop_season_id]=A2785))))</f>
        <v>#VALUE!</v>
      </c>
    </row>
    <row r="2786" spans="2:2" x14ac:dyDescent="0.25">
      <c r="B2786" t="e" cm="1" vm="1">
        <f t="array" ref="B2786">TRANSPOSE(_xlfn._xlws.SORT(_xlfn.UNIQUE(_xlfn._xlws.FILTER(plotSetup[plot_id], plotSetup[experiment_id]&amp;"_"&amp;plotSetup[crop_season_id]=A2786))))</f>
        <v>#VALUE!</v>
      </c>
    </row>
    <row r="2787" spans="2:2" x14ac:dyDescent="0.25">
      <c r="B2787" t="e" cm="1" vm="1">
        <f t="array" ref="B2787">TRANSPOSE(_xlfn._xlws.SORT(_xlfn.UNIQUE(_xlfn._xlws.FILTER(plotSetup[plot_id], plotSetup[experiment_id]&amp;"_"&amp;plotSetup[crop_season_id]=A2787))))</f>
        <v>#VALUE!</v>
      </c>
    </row>
    <row r="2788" spans="2:2" x14ac:dyDescent="0.25">
      <c r="B2788" t="e" cm="1" vm="1">
        <f t="array" ref="B2788">TRANSPOSE(_xlfn._xlws.SORT(_xlfn.UNIQUE(_xlfn._xlws.FILTER(plotSetup[plot_id], plotSetup[experiment_id]&amp;"_"&amp;plotSetup[crop_season_id]=A2788))))</f>
        <v>#VALUE!</v>
      </c>
    </row>
    <row r="2789" spans="2:2" x14ac:dyDescent="0.25">
      <c r="B2789" t="e" cm="1" vm="1">
        <f t="array" ref="B2789">TRANSPOSE(_xlfn._xlws.SORT(_xlfn.UNIQUE(_xlfn._xlws.FILTER(plotSetup[plot_id], plotSetup[experiment_id]&amp;"_"&amp;plotSetup[crop_season_id]=A2789))))</f>
        <v>#VALUE!</v>
      </c>
    </row>
    <row r="2790" spans="2:2" x14ac:dyDescent="0.25">
      <c r="B2790" t="e" cm="1" vm="1">
        <f t="array" ref="B2790">TRANSPOSE(_xlfn._xlws.SORT(_xlfn.UNIQUE(_xlfn._xlws.FILTER(plotSetup[plot_id], plotSetup[experiment_id]&amp;"_"&amp;plotSetup[crop_season_id]=A2790))))</f>
        <v>#VALUE!</v>
      </c>
    </row>
    <row r="2791" spans="2:2" x14ac:dyDescent="0.25">
      <c r="B2791" t="e" cm="1" vm="1">
        <f t="array" ref="B2791">TRANSPOSE(_xlfn._xlws.SORT(_xlfn.UNIQUE(_xlfn._xlws.FILTER(plotSetup[plot_id], plotSetup[experiment_id]&amp;"_"&amp;plotSetup[crop_season_id]=A2791))))</f>
        <v>#VALUE!</v>
      </c>
    </row>
    <row r="2792" spans="2:2" x14ac:dyDescent="0.25">
      <c r="B2792" t="e" cm="1" vm="1">
        <f t="array" ref="B2792">TRANSPOSE(_xlfn._xlws.SORT(_xlfn.UNIQUE(_xlfn._xlws.FILTER(plotSetup[plot_id], plotSetup[experiment_id]&amp;"_"&amp;plotSetup[crop_season_id]=A2792))))</f>
        <v>#VALUE!</v>
      </c>
    </row>
    <row r="2793" spans="2:2" x14ac:dyDescent="0.25">
      <c r="B2793" t="e" cm="1" vm="1">
        <f t="array" ref="B2793">TRANSPOSE(_xlfn._xlws.SORT(_xlfn.UNIQUE(_xlfn._xlws.FILTER(plotSetup[plot_id], plotSetup[experiment_id]&amp;"_"&amp;plotSetup[crop_season_id]=A2793))))</f>
        <v>#VALUE!</v>
      </c>
    </row>
    <row r="2794" spans="2:2" x14ac:dyDescent="0.25">
      <c r="B2794" t="e" cm="1" vm="1">
        <f t="array" ref="B2794">TRANSPOSE(_xlfn._xlws.SORT(_xlfn.UNIQUE(_xlfn._xlws.FILTER(plotSetup[plot_id], plotSetup[experiment_id]&amp;"_"&amp;plotSetup[crop_season_id]=A2794))))</f>
        <v>#VALUE!</v>
      </c>
    </row>
    <row r="2795" spans="2:2" x14ac:dyDescent="0.25">
      <c r="B2795" t="e" cm="1" vm="1">
        <f t="array" ref="B2795">TRANSPOSE(_xlfn._xlws.SORT(_xlfn.UNIQUE(_xlfn._xlws.FILTER(plotSetup[plot_id], plotSetup[experiment_id]&amp;"_"&amp;plotSetup[crop_season_id]=A2795))))</f>
        <v>#VALUE!</v>
      </c>
    </row>
    <row r="2796" spans="2:2" x14ac:dyDescent="0.25">
      <c r="B2796" t="e" cm="1" vm="1">
        <f t="array" ref="B2796">TRANSPOSE(_xlfn._xlws.SORT(_xlfn.UNIQUE(_xlfn._xlws.FILTER(plotSetup[plot_id], plotSetup[experiment_id]&amp;"_"&amp;plotSetup[crop_season_id]=A2796))))</f>
        <v>#VALUE!</v>
      </c>
    </row>
    <row r="2797" spans="2:2" x14ac:dyDescent="0.25">
      <c r="B2797" t="e" cm="1" vm="1">
        <f t="array" ref="B2797">TRANSPOSE(_xlfn._xlws.SORT(_xlfn.UNIQUE(_xlfn._xlws.FILTER(plotSetup[plot_id], plotSetup[experiment_id]&amp;"_"&amp;plotSetup[crop_season_id]=A2797))))</f>
        <v>#VALUE!</v>
      </c>
    </row>
    <row r="2798" spans="2:2" x14ac:dyDescent="0.25">
      <c r="B2798" t="e" cm="1" vm="1">
        <f t="array" ref="B2798">TRANSPOSE(_xlfn._xlws.SORT(_xlfn.UNIQUE(_xlfn._xlws.FILTER(plotSetup[plot_id], plotSetup[experiment_id]&amp;"_"&amp;plotSetup[crop_season_id]=A2798))))</f>
        <v>#VALUE!</v>
      </c>
    </row>
    <row r="2799" spans="2:2" x14ac:dyDescent="0.25">
      <c r="B2799" t="e" cm="1" vm="1">
        <f t="array" ref="B2799">TRANSPOSE(_xlfn._xlws.SORT(_xlfn.UNIQUE(_xlfn._xlws.FILTER(plotSetup[plot_id], plotSetup[experiment_id]&amp;"_"&amp;plotSetup[crop_season_id]=A2799))))</f>
        <v>#VALUE!</v>
      </c>
    </row>
    <row r="2800" spans="2:2" x14ac:dyDescent="0.25">
      <c r="B2800" t="e" cm="1" vm="1">
        <f t="array" ref="B2800">TRANSPOSE(_xlfn._xlws.SORT(_xlfn.UNIQUE(_xlfn._xlws.FILTER(plotSetup[plot_id], plotSetup[experiment_id]&amp;"_"&amp;plotSetup[crop_season_id]=A2800))))</f>
        <v>#VALUE!</v>
      </c>
    </row>
    <row r="2801" spans="2:2" x14ac:dyDescent="0.25">
      <c r="B2801" t="e" cm="1" vm="1">
        <f t="array" ref="B2801">TRANSPOSE(_xlfn._xlws.SORT(_xlfn.UNIQUE(_xlfn._xlws.FILTER(plotSetup[plot_id], plotSetup[experiment_id]&amp;"_"&amp;plotSetup[crop_season_id]=A2801))))</f>
        <v>#VALUE!</v>
      </c>
    </row>
    <row r="2802" spans="2:2" x14ac:dyDescent="0.25">
      <c r="B2802" t="e" cm="1" vm="1">
        <f t="array" ref="B2802">TRANSPOSE(_xlfn._xlws.SORT(_xlfn.UNIQUE(_xlfn._xlws.FILTER(plotSetup[plot_id], plotSetup[experiment_id]&amp;"_"&amp;plotSetup[crop_season_id]=A2802))))</f>
        <v>#VALUE!</v>
      </c>
    </row>
    <row r="2803" spans="2:2" x14ac:dyDescent="0.25">
      <c r="B2803" t="e" cm="1" vm="1">
        <f t="array" ref="B2803">TRANSPOSE(_xlfn._xlws.SORT(_xlfn.UNIQUE(_xlfn._xlws.FILTER(plotSetup[plot_id], plotSetup[experiment_id]&amp;"_"&amp;plotSetup[crop_season_id]=A2803))))</f>
        <v>#VALUE!</v>
      </c>
    </row>
    <row r="2804" spans="2:2" x14ac:dyDescent="0.25">
      <c r="B2804" t="e" cm="1" vm="1">
        <f t="array" ref="B2804">TRANSPOSE(_xlfn._xlws.SORT(_xlfn.UNIQUE(_xlfn._xlws.FILTER(plotSetup[plot_id], plotSetup[experiment_id]&amp;"_"&amp;plotSetup[crop_season_id]=A2804))))</f>
        <v>#VALUE!</v>
      </c>
    </row>
    <row r="2805" spans="2:2" x14ac:dyDescent="0.25">
      <c r="B2805" t="e" cm="1" vm="1">
        <f t="array" ref="B2805">TRANSPOSE(_xlfn._xlws.SORT(_xlfn.UNIQUE(_xlfn._xlws.FILTER(plotSetup[plot_id], plotSetup[experiment_id]&amp;"_"&amp;plotSetup[crop_season_id]=A2805))))</f>
        <v>#VALUE!</v>
      </c>
    </row>
    <row r="2806" spans="2:2" x14ac:dyDescent="0.25">
      <c r="B2806" t="e" cm="1" vm="1">
        <f t="array" ref="B2806">TRANSPOSE(_xlfn._xlws.SORT(_xlfn.UNIQUE(_xlfn._xlws.FILTER(plotSetup[plot_id], plotSetup[experiment_id]&amp;"_"&amp;plotSetup[crop_season_id]=A2806))))</f>
        <v>#VALUE!</v>
      </c>
    </row>
    <row r="2807" spans="2:2" x14ac:dyDescent="0.25">
      <c r="B2807" t="e" cm="1" vm="1">
        <f t="array" ref="B2807">TRANSPOSE(_xlfn._xlws.SORT(_xlfn.UNIQUE(_xlfn._xlws.FILTER(plotSetup[plot_id], plotSetup[experiment_id]&amp;"_"&amp;plotSetup[crop_season_id]=A2807))))</f>
        <v>#VALUE!</v>
      </c>
    </row>
    <row r="2808" spans="2:2" x14ac:dyDescent="0.25">
      <c r="B2808" t="e" cm="1" vm="1">
        <f t="array" ref="B2808">TRANSPOSE(_xlfn._xlws.SORT(_xlfn.UNIQUE(_xlfn._xlws.FILTER(plotSetup[plot_id], plotSetup[experiment_id]&amp;"_"&amp;plotSetup[crop_season_id]=A2808))))</f>
        <v>#VALUE!</v>
      </c>
    </row>
    <row r="2809" spans="2:2" x14ac:dyDescent="0.25">
      <c r="B2809" t="e" cm="1" vm="1">
        <f t="array" ref="B2809">TRANSPOSE(_xlfn._xlws.SORT(_xlfn.UNIQUE(_xlfn._xlws.FILTER(plotSetup[plot_id], plotSetup[experiment_id]&amp;"_"&amp;plotSetup[crop_season_id]=A2809))))</f>
        <v>#VALUE!</v>
      </c>
    </row>
    <row r="2810" spans="2:2" x14ac:dyDescent="0.25">
      <c r="B2810" t="e" cm="1" vm="1">
        <f t="array" ref="B2810">TRANSPOSE(_xlfn._xlws.SORT(_xlfn.UNIQUE(_xlfn._xlws.FILTER(plotSetup[plot_id], plotSetup[experiment_id]&amp;"_"&amp;plotSetup[crop_season_id]=A2810))))</f>
        <v>#VALUE!</v>
      </c>
    </row>
    <row r="2811" spans="2:2" x14ac:dyDescent="0.25">
      <c r="B2811" t="e" cm="1" vm="1">
        <f t="array" ref="B2811">TRANSPOSE(_xlfn._xlws.SORT(_xlfn.UNIQUE(_xlfn._xlws.FILTER(plotSetup[plot_id], plotSetup[experiment_id]&amp;"_"&amp;plotSetup[crop_season_id]=A2811))))</f>
        <v>#VALUE!</v>
      </c>
    </row>
    <row r="2812" spans="2:2" x14ac:dyDescent="0.25">
      <c r="B2812" t="e" cm="1" vm="1">
        <f t="array" ref="B2812">TRANSPOSE(_xlfn._xlws.SORT(_xlfn.UNIQUE(_xlfn._xlws.FILTER(plotSetup[plot_id], plotSetup[experiment_id]&amp;"_"&amp;plotSetup[crop_season_id]=A2812))))</f>
        <v>#VALUE!</v>
      </c>
    </row>
    <row r="2813" spans="2:2" x14ac:dyDescent="0.25">
      <c r="B2813" t="e" cm="1" vm="1">
        <f t="array" ref="B2813">TRANSPOSE(_xlfn._xlws.SORT(_xlfn.UNIQUE(_xlfn._xlws.FILTER(plotSetup[plot_id], plotSetup[experiment_id]&amp;"_"&amp;plotSetup[crop_season_id]=A2813))))</f>
        <v>#VALUE!</v>
      </c>
    </row>
    <row r="2814" spans="2:2" x14ac:dyDescent="0.25">
      <c r="B2814" t="e" cm="1" vm="1">
        <f t="array" ref="B2814">TRANSPOSE(_xlfn._xlws.SORT(_xlfn.UNIQUE(_xlfn._xlws.FILTER(plotSetup[plot_id], plotSetup[experiment_id]&amp;"_"&amp;plotSetup[crop_season_id]=A2814))))</f>
        <v>#VALUE!</v>
      </c>
    </row>
    <row r="2815" spans="2:2" x14ac:dyDescent="0.25">
      <c r="B2815" t="e" cm="1" vm="1">
        <f t="array" ref="B2815">TRANSPOSE(_xlfn._xlws.SORT(_xlfn.UNIQUE(_xlfn._xlws.FILTER(plotSetup[plot_id], plotSetup[experiment_id]&amp;"_"&amp;plotSetup[crop_season_id]=A2815))))</f>
        <v>#VALUE!</v>
      </c>
    </row>
    <row r="2816" spans="2:2" x14ac:dyDescent="0.25">
      <c r="B2816" t="e" cm="1" vm="1">
        <f t="array" ref="B2816">TRANSPOSE(_xlfn._xlws.SORT(_xlfn.UNIQUE(_xlfn._xlws.FILTER(plotSetup[plot_id], plotSetup[experiment_id]&amp;"_"&amp;plotSetup[crop_season_id]=A2816))))</f>
        <v>#VALUE!</v>
      </c>
    </row>
    <row r="2817" spans="2:2" x14ac:dyDescent="0.25">
      <c r="B2817" t="e" cm="1" vm="1">
        <f t="array" ref="B2817">TRANSPOSE(_xlfn._xlws.SORT(_xlfn.UNIQUE(_xlfn._xlws.FILTER(plotSetup[plot_id], plotSetup[experiment_id]&amp;"_"&amp;plotSetup[crop_season_id]=A2817))))</f>
        <v>#VALUE!</v>
      </c>
    </row>
    <row r="2818" spans="2:2" x14ac:dyDescent="0.25">
      <c r="B2818" t="e" cm="1" vm="1">
        <f t="array" ref="B2818">TRANSPOSE(_xlfn._xlws.SORT(_xlfn.UNIQUE(_xlfn._xlws.FILTER(plotSetup[plot_id], plotSetup[experiment_id]&amp;"_"&amp;plotSetup[crop_season_id]=A2818))))</f>
        <v>#VALUE!</v>
      </c>
    </row>
    <row r="2819" spans="2:2" x14ac:dyDescent="0.25">
      <c r="B2819" t="e" cm="1" vm="1">
        <f t="array" ref="B2819">TRANSPOSE(_xlfn._xlws.SORT(_xlfn.UNIQUE(_xlfn._xlws.FILTER(plotSetup[plot_id], plotSetup[experiment_id]&amp;"_"&amp;plotSetup[crop_season_id]=A2819))))</f>
        <v>#VALUE!</v>
      </c>
    </row>
    <row r="2820" spans="2:2" x14ac:dyDescent="0.25">
      <c r="B2820" t="e" cm="1" vm="1">
        <f t="array" ref="B2820">TRANSPOSE(_xlfn._xlws.SORT(_xlfn.UNIQUE(_xlfn._xlws.FILTER(plotSetup[plot_id], plotSetup[experiment_id]&amp;"_"&amp;plotSetup[crop_season_id]=A2820))))</f>
        <v>#VALUE!</v>
      </c>
    </row>
    <row r="2821" spans="2:2" x14ac:dyDescent="0.25">
      <c r="B2821" t="e" cm="1" vm="1">
        <f t="array" ref="B2821">TRANSPOSE(_xlfn._xlws.SORT(_xlfn.UNIQUE(_xlfn._xlws.FILTER(plotSetup[plot_id], plotSetup[experiment_id]&amp;"_"&amp;plotSetup[crop_season_id]=A2821))))</f>
        <v>#VALUE!</v>
      </c>
    </row>
    <row r="2822" spans="2:2" x14ac:dyDescent="0.25">
      <c r="B2822" t="e" cm="1" vm="1">
        <f t="array" ref="B2822">TRANSPOSE(_xlfn._xlws.SORT(_xlfn.UNIQUE(_xlfn._xlws.FILTER(plotSetup[plot_id], plotSetup[experiment_id]&amp;"_"&amp;plotSetup[crop_season_id]=A2822))))</f>
        <v>#VALUE!</v>
      </c>
    </row>
    <row r="2823" spans="2:2" x14ac:dyDescent="0.25">
      <c r="B2823" t="e" cm="1" vm="1">
        <f t="array" ref="B2823">TRANSPOSE(_xlfn._xlws.SORT(_xlfn.UNIQUE(_xlfn._xlws.FILTER(plotSetup[plot_id], plotSetup[experiment_id]&amp;"_"&amp;plotSetup[crop_season_id]=A2823))))</f>
        <v>#VALUE!</v>
      </c>
    </row>
    <row r="2824" spans="2:2" x14ac:dyDescent="0.25">
      <c r="B2824" t="e" cm="1" vm="1">
        <f t="array" ref="B2824">TRANSPOSE(_xlfn._xlws.SORT(_xlfn.UNIQUE(_xlfn._xlws.FILTER(plotSetup[plot_id], plotSetup[experiment_id]&amp;"_"&amp;plotSetup[crop_season_id]=A2824))))</f>
        <v>#VALUE!</v>
      </c>
    </row>
    <row r="2825" spans="2:2" x14ac:dyDescent="0.25">
      <c r="B2825" t="e" cm="1" vm="1">
        <f t="array" ref="B2825">TRANSPOSE(_xlfn._xlws.SORT(_xlfn.UNIQUE(_xlfn._xlws.FILTER(plotSetup[plot_id], plotSetup[experiment_id]&amp;"_"&amp;plotSetup[crop_season_id]=A2825))))</f>
        <v>#VALUE!</v>
      </c>
    </row>
    <row r="2826" spans="2:2" x14ac:dyDescent="0.25">
      <c r="B2826" t="e" cm="1" vm="1">
        <f t="array" ref="B2826">TRANSPOSE(_xlfn._xlws.SORT(_xlfn.UNIQUE(_xlfn._xlws.FILTER(plotSetup[plot_id], plotSetup[experiment_id]&amp;"_"&amp;plotSetup[crop_season_id]=A2826))))</f>
        <v>#VALUE!</v>
      </c>
    </row>
    <row r="2827" spans="2:2" x14ac:dyDescent="0.25">
      <c r="B2827" t="e" cm="1" vm="1">
        <f t="array" ref="B2827">TRANSPOSE(_xlfn._xlws.SORT(_xlfn.UNIQUE(_xlfn._xlws.FILTER(plotSetup[plot_id], plotSetup[experiment_id]&amp;"_"&amp;plotSetup[crop_season_id]=A2827))))</f>
        <v>#VALUE!</v>
      </c>
    </row>
    <row r="2828" spans="2:2" x14ac:dyDescent="0.25">
      <c r="B2828" t="e" cm="1" vm="1">
        <f t="array" ref="B2828">TRANSPOSE(_xlfn._xlws.SORT(_xlfn.UNIQUE(_xlfn._xlws.FILTER(plotSetup[plot_id], plotSetup[experiment_id]&amp;"_"&amp;plotSetup[crop_season_id]=A2828))))</f>
        <v>#VALUE!</v>
      </c>
    </row>
    <row r="2829" spans="2:2" x14ac:dyDescent="0.25">
      <c r="B2829" t="e" cm="1" vm="1">
        <f t="array" ref="B2829">TRANSPOSE(_xlfn._xlws.SORT(_xlfn.UNIQUE(_xlfn._xlws.FILTER(plotSetup[plot_id], plotSetup[experiment_id]&amp;"_"&amp;plotSetup[crop_season_id]=A2829))))</f>
        <v>#VALUE!</v>
      </c>
    </row>
    <row r="2830" spans="2:2" x14ac:dyDescent="0.25">
      <c r="B2830" t="e" cm="1" vm="1">
        <f t="array" ref="B2830">TRANSPOSE(_xlfn._xlws.SORT(_xlfn.UNIQUE(_xlfn._xlws.FILTER(plotSetup[plot_id], plotSetup[experiment_id]&amp;"_"&amp;plotSetup[crop_season_id]=A2830))))</f>
        <v>#VALUE!</v>
      </c>
    </row>
    <row r="2831" spans="2:2" x14ac:dyDescent="0.25">
      <c r="B2831" t="e" cm="1" vm="1">
        <f t="array" ref="B2831">TRANSPOSE(_xlfn._xlws.SORT(_xlfn.UNIQUE(_xlfn._xlws.FILTER(plotSetup[plot_id], plotSetup[experiment_id]&amp;"_"&amp;plotSetup[crop_season_id]=A2831))))</f>
        <v>#VALUE!</v>
      </c>
    </row>
    <row r="2832" spans="2:2" x14ac:dyDescent="0.25">
      <c r="B2832" t="e" cm="1" vm="1">
        <f t="array" ref="B2832">TRANSPOSE(_xlfn._xlws.SORT(_xlfn.UNIQUE(_xlfn._xlws.FILTER(plotSetup[plot_id], plotSetup[experiment_id]&amp;"_"&amp;plotSetup[crop_season_id]=A2832))))</f>
        <v>#VALUE!</v>
      </c>
    </row>
    <row r="2833" spans="2:2" x14ac:dyDescent="0.25">
      <c r="B2833" t="e" cm="1" vm="1">
        <f t="array" ref="B2833">TRANSPOSE(_xlfn._xlws.SORT(_xlfn.UNIQUE(_xlfn._xlws.FILTER(plotSetup[plot_id], plotSetup[experiment_id]&amp;"_"&amp;plotSetup[crop_season_id]=A2833))))</f>
        <v>#VALUE!</v>
      </c>
    </row>
    <row r="2834" spans="2:2" x14ac:dyDescent="0.25">
      <c r="B2834" t="e" cm="1" vm="1">
        <f t="array" ref="B2834">TRANSPOSE(_xlfn._xlws.SORT(_xlfn.UNIQUE(_xlfn._xlws.FILTER(plotSetup[plot_id], plotSetup[experiment_id]&amp;"_"&amp;plotSetup[crop_season_id]=A2834))))</f>
        <v>#VALUE!</v>
      </c>
    </row>
    <row r="2835" spans="2:2" x14ac:dyDescent="0.25">
      <c r="B2835" t="e" cm="1" vm="1">
        <f t="array" ref="B2835">TRANSPOSE(_xlfn._xlws.SORT(_xlfn.UNIQUE(_xlfn._xlws.FILTER(plotSetup[plot_id], plotSetup[experiment_id]&amp;"_"&amp;plotSetup[crop_season_id]=A2835))))</f>
        <v>#VALUE!</v>
      </c>
    </row>
    <row r="2836" spans="2:2" x14ac:dyDescent="0.25">
      <c r="B2836" t="e" cm="1" vm="1">
        <f t="array" ref="B2836">TRANSPOSE(_xlfn._xlws.SORT(_xlfn.UNIQUE(_xlfn._xlws.FILTER(plotSetup[plot_id], plotSetup[experiment_id]&amp;"_"&amp;plotSetup[crop_season_id]=A2836))))</f>
        <v>#VALUE!</v>
      </c>
    </row>
    <row r="2837" spans="2:2" x14ac:dyDescent="0.25">
      <c r="B2837" t="e" cm="1" vm="1">
        <f t="array" ref="B2837">TRANSPOSE(_xlfn._xlws.SORT(_xlfn.UNIQUE(_xlfn._xlws.FILTER(plotSetup[plot_id], plotSetup[experiment_id]&amp;"_"&amp;plotSetup[crop_season_id]=A2837))))</f>
        <v>#VALUE!</v>
      </c>
    </row>
    <row r="2838" spans="2:2" x14ac:dyDescent="0.25">
      <c r="B2838" t="e" cm="1" vm="1">
        <f t="array" ref="B2838">TRANSPOSE(_xlfn._xlws.SORT(_xlfn.UNIQUE(_xlfn._xlws.FILTER(plotSetup[plot_id], plotSetup[experiment_id]&amp;"_"&amp;plotSetup[crop_season_id]=A2838))))</f>
        <v>#VALUE!</v>
      </c>
    </row>
    <row r="2839" spans="2:2" x14ac:dyDescent="0.25">
      <c r="B2839" t="e" cm="1" vm="1">
        <f t="array" ref="B2839">TRANSPOSE(_xlfn._xlws.SORT(_xlfn.UNIQUE(_xlfn._xlws.FILTER(plotSetup[plot_id], plotSetup[experiment_id]&amp;"_"&amp;plotSetup[crop_season_id]=A2839))))</f>
        <v>#VALUE!</v>
      </c>
    </row>
    <row r="2840" spans="2:2" x14ac:dyDescent="0.25">
      <c r="B2840" t="e" cm="1" vm="1">
        <f t="array" ref="B2840">TRANSPOSE(_xlfn._xlws.SORT(_xlfn.UNIQUE(_xlfn._xlws.FILTER(plotSetup[plot_id], plotSetup[experiment_id]&amp;"_"&amp;plotSetup[crop_season_id]=A2840))))</f>
        <v>#VALUE!</v>
      </c>
    </row>
    <row r="2841" spans="2:2" x14ac:dyDescent="0.25">
      <c r="B2841" t="e" cm="1" vm="1">
        <f t="array" ref="B2841">TRANSPOSE(_xlfn._xlws.SORT(_xlfn.UNIQUE(_xlfn._xlws.FILTER(plotSetup[plot_id], plotSetup[experiment_id]&amp;"_"&amp;plotSetup[crop_season_id]=A2841))))</f>
        <v>#VALUE!</v>
      </c>
    </row>
    <row r="2842" spans="2:2" x14ac:dyDescent="0.25">
      <c r="B2842" t="e" cm="1" vm="1">
        <f t="array" ref="B2842">TRANSPOSE(_xlfn._xlws.SORT(_xlfn.UNIQUE(_xlfn._xlws.FILTER(plotSetup[plot_id], plotSetup[experiment_id]&amp;"_"&amp;plotSetup[crop_season_id]=A2842))))</f>
        <v>#VALUE!</v>
      </c>
    </row>
    <row r="2843" spans="2:2" x14ac:dyDescent="0.25">
      <c r="B2843" t="e" cm="1" vm="1">
        <f t="array" ref="B2843">TRANSPOSE(_xlfn._xlws.SORT(_xlfn.UNIQUE(_xlfn._xlws.FILTER(plotSetup[plot_id], plotSetup[experiment_id]&amp;"_"&amp;plotSetup[crop_season_id]=A2843))))</f>
        <v>#VALUE!</v>
      </c>
    </row>
    <row r="2844" spans="2:2" x14ac:dyDescent="0.25">
      <c r="B2844" t="e" cm="1" vm="1">
        <f t="array" ref="B2844">TRANSPOSE(_xlfn._xlws.SORT(_xlfn.UNIQUE(_xlfn._xlws.FILTER(plotSetup[plot_id], plotSetup[experiment_id]&amp;"_"&amp;plotSetup[crop_season_id]=A2844))))</f>
        <v>#VALUE!</v>
      </c>
    </row>
    <row r="2845" spans="2:2" x14ac:dyDescent="0.25">
      <c r="B2845" t="e" cm="1" vm="1">
        <f t="array" ref="B2845">TRANSPOSE(_xlfn._xlws.SORT(_xlfn.UNIQUE(_xlfn._xlws.FILTER(plotSetup[plot_id], plotSetup[experiment_id]&amp;"_"&amp;plotSetup[crop_season_id]=A2845))))</f>
        <v>#VALUE!</v>
      </c>
    </row>
    <row r="2846" spans="2:2" x14ac:dyDescent="0.25">
      <c r="B2846" t="e" cm="1" vm="1">
        <f t="array" ref="B2846">TRANSPOSE(_xlfn._xlws.SORT(_xlfn.UNIQUE(_xlfn._xlws.FILTER(plotSetup[plot_id], plotSetup[experiment_id]&amp;"_"&amp;plotSetup[crop_season_id]=A2846))))</f>
        <v>#VALUE!</v>
      </c>
    </row>
    <row r="2847" spans="2:2" x14ac:dyDescent="0.25">
      <c r="B2847" t="e" cm="1" vm="1">
        <f t="array" ref="B2847">TRANSPOSE(_xlfn._xlws.SORT(_xlfn.UNIQUE(_xlfn._xlws.FILTER(plotSetup[plot_id], plotSetup[experiment_id]&amp;"_"&amp;plotSetup[crop_season_id]=A2847))))</f>
        <v>#VALUE!</v>
      </c>
    </row>
    <row r="2848" spans="2:2" x14ac:dyDescent="0.25">
      <c r="B2848" t="e" cm="1" vm="1">
        <f t="array" ref="B2848">TRANSPOSE(_xlfn._xlws.SORT(_xlfn.UNIQUE(_xlfn._xlws.FILTER(plotSetup[plot_id], plotSetup[experiment_id]&amp;"_"&amp;plotSetup[crop_season_id]=A2848))))</f>
        <v>#VALUE!</v>
      </c>
    </row>
    <row r="2849" spans="2:2" x14ac:dyDescent="0.25">
      <c r="B2849" t="e" cm="1" vm="1">
        <f t="array" ref="B2849">TRANSPOSE(_xlfn._xlws.SORT(_xlfn.UNIQUE(_xlfn._xlws.FILTER(plotSetup[plot_id], plotSetup[experiment_id]&amp;"_"&amp;plotSetup[crop_season_id]=A2849))))</f>
        <v>#VALUE!</v>
      </c>
    </row>
    <row r="2850" spans="2:2" x14ac:dyDescent="0.25">
      <c r="B2850" t="e" cm="1" vm="1">
        <f t="array" ref="B2850">TRANSPOSE(_xlfn._xlws.SORT(_xlfn.UNIQUE(_xlfn._xlws.FILTER(plotSetup[plot_id], plotSetup[experiment_id]&amp;"_"&amp;plotSetup[crop_season_id]=A2850))))</f>
        <v>#VALUE!</v>
      </c>
    </row>
    <row r="2851" spans="2:2" x14ac:dyDescent="0.25">
      <c r="B2851" t="e" cm="1" vm="1">
        <f t="array" ref="B2851">TRANSPOSE(_xlfn._xlws.SORT(_xlfn.UNIQUE(_xlfn._xlws.FILTER(plotSetup[plot_id], plotSetup[experiment_id]&amp;"_"&amp;plotSetup[crop_season_id]=A2851))))</f>
        <v>#VALUE!</v>
      </c>
    </row>
    <row r="2852" spans="2:2" x14ac:dyDescent="0.25">
      <c r="B2852" t="e" cm="1" vm="1">
        <f t="array" ref="B2852">TRANSPOSE(_xlfn._xlws.SORT(_xlfn.UNIQUE(_xlfn._xlws.FILTER(plotSetup[plot_id], plotSetup[experiment_id]&amp;"_"&amp;plotSetup[crop_season_id]=A2852))))</f>
        <v>#VALUE!</v>
      </c>
    </row>
    <row r="2853" spans="2:2" x14ac:dyDescent="0.25">
      <c r="B2853" t="e" cm="1" vm="1">
        <f t="array" ref="B2853">TRANSPOSE(_xlfn._xlws.SORT(_xlfn.UNIQUE(_xlfn._xlws.FILTER(plotSetup[plot_id], plotSetup[experiment_id]&amp;"_"&amp;plotSetup[crop_season_id]=A2853))))</f>
        <v>#VALUE!</v>
      </c>
    </row>
    <row r="2854" spans="2:2" x14ac:dyDescent="0.25">
      <c r="B2854" t="e" cm="1" vm="1">
        <f t="array" ref="B2854">TRANSPOSE(_xlfn._xlws.SORT(_xlfn.UNIQUE(_xlfn._xlws.FILTER(plotSetup[plot_id], plotSetup[experiment_id]&amp;"_"&amp;plotSetup[crop_season_id]=A2854))))</f>
        <v>#VALUE!</v>
      </c>
    </row>
    <row r="2855" spans="2:2" x14ac:dyDescent="0.25">
      <c r="B2855" t="e" cm="1" vm="1">
        <f t="array" ref="B2855">TRANSPOSE(_xlfn._xlws.SORT(_xlfn.UNIQUE(_xlfn._xlws.FILTER(plotSetup[plot_id], plotSetup[experiment_id]&amp;"_"&amp;plotSetup[crop_season_id]=A2855))))</f>
        <v>#VALUE!</v>
      </c>
    </row>
    <row r="2856" spans="2:2" x14ac:dyDescent="0.25">
      <c r="B2856" t="e" cm="1" vm="1">
        <f t="array" ref="B2856">TRANSPOSE(_xlfn._xlws.SORT(_xlfn.UNIQUE(_xlfn._xlws.FILTER(plotSetup[plot_id], plotSetup[experiment_id]&amp;"_"&amp;plotSetup[crop_season_id]=A2856))))</f>
        <v>#VALUE!</v>
      </c>
    </row>
    <row r="2857" spans="2:2" x14ac:dyDescent="0.25">
      <c r="B2857" t="e" cm="1" vm="1">
        <f t="array" ref="B2857">TRANSPOSE(_xlfn._xlws.SORT(_xlfn.UNIQUE(_xlfn._xlws.FILTER(plotSetup[plot_id], plotSetup[experiment_id]&amp;"_"&amp;plotSetup[crop_season_id]=A2857))))</f>
        <v>#VALUE!</v>
      </c>
    </row>
    <row r="2858" spans="2:2" x14ac:dyDescent="0.25">
      <c r="B2858" t="e" cm="1" vm="1">
        <f t="array" ref="B2858">TRANSPOSE(_xlfn._xlws.SORT(_xlfn.UNIQUE(_xlfn._xlws.FILTER(plotSetup[plot_id], plotSetup[experiment_id]&amp;"_"&amp;plotSetup[crop_season_id]=A2858))))</f>
        <v>#VALUE!</v>
      </c>
    </row>
    <row r="2859" spans="2:2" x14ac:dyDescent="0.25">
      <c r="B2859" t="e" cm="1" vm="1">
        <f t="array" ref="B2859">TRANSPOSE(_xlfn._xlws.SORT(_xlfn.UNIQUE(_xlfn._xlws.FILTER(plotSetup[plot_id], plotSetup[experiment_id]&amp;"_"&amp;plotSetup[crop_season_id]=A2859))))</f>
        <v>#VALUE!</v>
      </c>
    </row>
    <row r="2860" spans="2:2" x14ac:dyDescent="0.25">
      <c r="B2860" t="e" cm="1" vm="1">
        <f t="array" ref="B2860">TRANSPOSE(_xlfn._xlws.SORT(_xlfn.UNIQUE(_xlfn._xlws.FILTER(plotSetup[plot_id], plotSetup[experiment_id]&amp;"_"&amp;plotSetup[crop_season_id]=A2860))))</f>
        <v>#VALUE!</v>
      </c>
    </row>
    <row r="2861" spans="2:2" x14ac:dyDescent="0.25">
      <c r="B2861" t="e" cm="1" vm="1">
        <f t="array" ref="B2861">TRANSPOSE(_xlfn._xlws.SORT(_xlfn.UNIQUE(_xlfn._xlws.FILTER(plotSetup[plot_id], plotSetup[experiment_id]&amp;"_"&amp;plotSetup[crop_season_id]=A2861))))</f>
        <v>#VALUE!</v>
      </c>
    </row>
    <row r="2862" spans="2:2" x14ac:dyDescent="0.25">
      <c r="B2862" t="e" cm="1" vm="1">
        <f t="array" ref="B2862">TRANSPOSE(_xlfn._xlws.SORT(_xlfn.UNIQUE(_xlfn._xlws.FILTER(plotSetup[plot_id], plotSetup[experiment_id]&amp;"_"&amp;plotSetup[crop_season_id]=A2862))))</f>
        <v>#VALUE!</v>
      </c>
    </row>
    <row r="2863" spans="2:2" x14ac:dyDescent="0.25">
      <c r="B2863" t="e" cm="1" vm="1">
        <f t="array" ref="B2863">TRANSPOSE(_xlfn._xlws.SORT(_xlfn.UNIQUE(_xlfn._xlws.FILTER(plotSetup[plot_id], plotSetup[experiment_id]&amp;"_"&amp;plotSetup[crop_season_id]=A2863))))</f>
        <v>#VALUE!</v>
      </c>
    </row>
    <row r="2864" spans="2:2" x14ac:dyDescent="0.25">
      <c r="B2864" t="e" cm="1" vm="1">
        <f t="array" ref="B2864">TRANSPOSE(_xlfn._xlws.SORT(_xlfn.UNIQUE(_xlfn._xlws.FILTER(plotSetup[plot_id], plotSetup[experiment_id]&amp;"_"&amp;plotSetup[crop_season_id]=A2864))))</f>
        <v>#VALUE!</v>
      </c>
    </row>
    <row r="2865" spans="2:2" x14ac:dyDescent="0.25">
      <c r="B2865" t="e" cm="1" vm="1">
        <f t="array" ref="B2865">TRANSPOSE(_xlfn._xlws.SORT(_xlfn.UNIQUE(_xlfn._xlws.FILTER(plotSetup[plot_id], plotSetup[experiment_id]&amp;"_"&amp;plotSetup[crop_season_id]=A2865))))</f>
        <v>#VALUE!</v>
      </c>
    </row>
    <row r="2866" spans="2:2" x14ac:dyDescent="0.25">
      <c r="B2866" t="e" cm="1" vm="1">
        <f t="array" ref="B2866">TRANSPOSE(_xlfn._xlws.SORT(_xlfn.UNIQUE(_xlfn._xlws.FILTER(plotSetup[plot_id], plotSetup[experiment_id]&amp;"_"&amp;plotSetup[crop_season_id]=A2866))))</f>
        <v>#VALUE!</v>
      </c>
    </row>
    <row r="2867" spans="2:2" x14ac:dyDescent="0.25">
      <c r="B2867" t="e" cm="1" vm="1">
        <f t="array" ref="B2867">TRANSPOSE(_xlfn._xlws.SORT(_xlfn.UNIQUE(_xlfn._xlws.FILTER(plotSetup[plot_id], plotSetup[experiment_id]&amp;"_"&amp;plotSetup[crop_season_id]=A2867))))</f>
        <v>#VALUE!</v>
      </c>
    </row>
    <row r="2868" spans="2:2" x14ac:dyDescent="0.25">
      <c r="B2868" t="e" cm="1" vm="1">
        <f t="array" ref="B2868">TRANSPOSE(_xlfn._xlws.SORT(_xlfn.UNIQUE(_xlfn._xlws.FILTER(plotSetup[plot_id], plotSetup[experiment_id]&amp;"_"&amp;plotSetup[crop_season_id]=A2868))))</f>
        <v>#VALUE!</v>
      </c>
    </row>
    <row r="2869" spans="2:2" x14ac:dyDescent="0.25">
      <c r="B2869" t="e" cm="1" vm="1">
        <f t="array" ref="B2869">TRANSPOSE(_xlfn._xlws.SORT(_xlfn.UNIQUE(_xlfn._xlws.FILTER(plotSetup[plot_id], plotSetup[experiment_id]&amp;"_"&amp;plotSetup[crop_season_id]=A2869))))</f>
        <v>#VALUE!</v>
      </c>
    </row>
    <row r="2870" spans="2:2" x14ac:dyDescent="0.25">
      <c r="B2870" t="e" cm="1" vm="1">
        <f t="array" ref="B2870">TRANSPOSE(_xlfn._xlws.SORT(_xlfn.UNIQUE(_xlfn._xlws.FILTER(plotSetup[plot_id], plotSetup[experiment_id]&amp;"_"&amp;plotSetup[crop_season_id]=A2870))))</f>
        <v>#VALUE!</v>
      </c>
    </row>
    <row r="2871" spans="2:2" x14ac:dyDescent="0.25">
      <c r="B2871" t="e" cm="1" vm="1">
        <f t="array" ref="B2871">TRANSPOSE(_xlfn._xlws.SORT(_xlfn.UNIQUE(_xlfn._xlws.FILTER(plotSetup[plot_id], plotSetup[experiment_id]&amp;"_"&amp;plotSetup[crop_season_id]=A2871))))</f>
        <v>#VALUE!</v>
      </c>
    </row>
    <row r="2872" spans="2:2" x14ac:dyDescent="0.25">
      <c r="B2872" t="e" cm="1" vm="1">
        <f t="array" ref="B2872">TRANSPOSE(_xlfn._xlws.SORT(_xlfn.UNIQUE(_xlfn._xlws.FILTER(plotSetup[plot_id], plotSetup[experiment_id]&amp;"_"&amp;plotSetup[crop_season_id]=A2872))))</f>
        <v>#VALUE!</v>
      </c>
    </row>
    <row r="2873" spans="2:2" x14ac:dyDescent="0.25">
      <c r="B2873" t="e" cm="1" vm="1">
        <f t="array" ref="B2873">TRANSPOSE(_xlfn._xlws.SORT(_xlfn.UNIQUE(_xlfn._xlws.FILTER(plotSetup[plot_id], plotSetup[experiment_id]&amp;"_"&amp;plotSetup[crop_season_id]=A2873))))</f>
        <v>#VALUE!</v>
      </c>
    </row>
    <row r="2874" spans="2:2" x14ac:dyDescent="0.25">
      <c r="B2874" t="e" cm="1" vm="1">
        <f t="array" ref="B2874">TRANSPOSE(_xlfn._xlws.SORT(_xlfn.UNIQUE(_xlfn._xlws.FILTER(plotSetup[plot_id], plotSetup[experiment_id]&amp;"_"&amp;plotSetup[crop_season_id]=A2874))))</f>
        <v>#VALUE!</v>
      </c>
    </row>
    <row r="2875" spans="2:2" x14ac:dyDescent="0.25">
      <c r="B2875" t="e" cm="1" vm="1">
        <f t="array" ref="B2875">TRANSPOSE(_xlfn._xlws.SORT(_xlfn.UNIQUE(_xlfn._xlws.FILTER(plotSetup[plot_id], plotSetup[experiment_id]&amp;"_"&amp;plotSetup[crop_season_id]=A2875))))</f>
        <v>#VALUE!</v>
      </c>
    </row>
    <row r="2876" spans="2:2" x14ac:dyDescent="0.25">
      <c r="B2876" t="e" cm="1" vm="1">
        <f t="array" ref="B2876">TRANSPOSE(_xlfn._xlws.SORT(_xlfn.UNIQUE(_xlfn._xlws.FILTER(plotSetup[plot_id], plotSetup[experiment_id]&amp;"_"&amp;plotSetup[crop_season_id]=A2876))))</f>
        <v>#VALUE!</v>
      </c>
    </row>
    <row r="2877" spans="2:2" x14ac:dyDescent="0.25">
      <c r="B2877" t="e" cm="1" vm="1">
        <f t="array" ref="B2877">TRANSPOSE(_xlfn._xlws.SORT(_xlfn.UNIQUE(_xlfn._xlws.FILTER(plotSetup[plot_id], plotSetup[experiment_id]&amp;"_"&amp;plotSetup[crop_season_id]=A2877))))</f>
        <v>#VALUE!</v>
      </c>
    </row>
    <row r="2878" spans="2:2" x14ac:dyDescent="0.25">
      <c r="B2878" t="e" cm="1" vm="1">
        <f t="array" ref="B2878">TRANSPOSE(_xlfn._xlws.SORT(_xlfn.UNIQUE(_xlfn._xlws.FILTER(plotSetup[plot_id], plotSetup[experiment_id]&amp;"_"&amp;plotSetup[crop_season_id]=A2878))))</f>
        <v>#VALUE!</v>
      </c>
    </row>
    <row r="2879" spans="2:2" x14ac:dyDescent="0.25">
      <c r="B2879" t="e" cm="1" vm="1">
        <f t="array" ref="B2879">TRANSPOSE(_xlfn._xlws.SORT(_xlfn.UNIQUE(_xlfn._xlws.FILTER(plotSetup[plot_id], plotSetup[experiment_id]&amp;"_"&amp;plotSetup[crop_season_id]=A2879))))</f>
        <v>#VALUE!</v>
      </c>
    </row>
    <row r="2880" spans="2:2" x14ac:dyDescent="0.25">
      <c r="B2880" t="e" cm="1" vm="1">
        <f t="array" ref="B2880">TRANSPOSE(_xlfn._xlws.SORT(_xlfn.UNIQUE(_xlfn._xlws.FILTER(plotSetup[plot_id], plotSetup[experiment_id]&amp;"_"&amp;plotSetup[crop_season_id]=A2880))))</f>
        <v>#VALUE!</v>
      </c>
    </row>
    <row r="2881" spans="2:2" x14ac:dyDescent="0.25">
      <c r="B2881" t="e" cm="1" vm="1">
        <f t="array" ref="B2881">TRANSPOSE(_xlfn._xlws.SORT(_xlfn.UNIQUE(_xlfn._xlws.FILTER(plotSetup[plot_id], plotSetup[experiment_id]&amp;"_"&amp;plotSetup[crop_season_id]=A2881))))</f>
        <v>#VALUE!</v>
      </c>
    </row>
    <row r="2882" spans="2:2" x14ac:dyDescent="0.25">
      <c r="B2882" t="e" cm="1" vm="1">
        <f t="array" ref="B2882">TRANSPOSE(_xlfn._xlws.SORT(_xlfn.UNIQUE(_xlfn._xlws.FILTER(plotSetup[plot_id], plotSetup[experiment_id]&amp;"_"&amp;plotSetup[crop_season_id]=A2882))))</f>
        <v>#VALUE!</v>
      </c>
    </row>
    <row r="2883" spans="2:2" x14ac:dyDescent="0.25">
      <c r="B2883" t="e" cm="1" vm="1">
        <f t="array" ref="B2883">TRANSPOSE(_xlfn._xlws.SORT(_xlfn.UNIQUE(_xlfn._xlws.FILTER(plotSetup[plot_id], plotSetup[experiment_id]&amp;"_"&amp;plotSetup[crop_season_id]=A2883))))</f>
        <v>#VALUE!</v>
      </c>
    </row>
    <row r="2884" spans="2:2" x14ac:dyDescent="0.25">
      <c r="B2884" t="e" cm="1" vm="1">
        <f t="array" ref="B2884">TRANSPOSE(_xlfn._xlws.SORT(_xlfn.UNIQUE(_xlfn._xlws.FILTER(plotSetup[plot_id], plotSetup[experiment_id]&amp;"_"&amp;plotSetup[crop_season_id]=A2884))))</f>
        <v>#VALUE!</v>
      </c>
    </row>
    <row r="2885" spans="2:2" x14ac:dyDescent="0.25">
      <c r="B2885" t="e" cm="1" vm="1">
        <f t="array" ref="B2885">TRANSPOSE(_xlfn._xlws.SORT(_xlfn.UNIQUE(_xlfn._xlws.FILTER(plotSetup[plot_id], plotSetup[experiment_id]&amp;"_"&amp;plotSetup[crop_season_id]=A2885))))</f>
        <v>#VALUE!</v>
      </c>
    </row>
    <row r="2886" spans="2:2" x14ac:dyDescent="0.25">
      <c r="B2886" t="e" cm="1" vm="1">
        <f t="array" ref="B2886">TRANSPOSE(_xlfn._xlws.SORT(_xlfn.UNIQUE(_xlfn._xlws.FILTER(plotSetup[plot_id], plotSetup[experiment_id]&amp;"_"&amp;plotSetup[crop_season_id]=A2886))))</f>
        <v>#VALUE!</v>
      </c>
    </row>
    <row r="2887" spans="2:2" x14ac:dyDescent="0.25">
      <c r="B2887" t="e" cm="1" vm="1">
        <f t="array" ref="B2887">TRANSPOSE(_xlfn._xlws.SORT(_xlfn.UNIQUE(_xlfn._xlws.FILTER(plotSetup[plot_id], plotSetup[experiment_id]&amp;"_"&amp;plotSetup[crop_season_id]=A2887))))</f>
        <v>#VALUE!</v>
      </c>
    </row>
    <row r="2888" spans="2:2" x14ac:dyDescent="0.25">
      <c r="B2888" t="e" cm="1" vm="1">
        <f t="array" ref="B2888">TRANSPOSE(_xlfn._xlws.SORT(_xlfn.UNIQUE(_xlfn._xlws.FILTER(plotSetup[plot_id], plotSetup[experiment_id]&amp;"_"&amp;plotSetup[crop_season_id]=A2888))))</f>
        <v>#VALUE!</v>
      </c>
    </row>
    <row r="2889" spans="2:2" x14ac:dyDescent="0.25">
      <c r="B2889" t="e" cm="1" vm="1">
        <f t="array" ref="B2889">TRANSPOSE(_xlfn._xlws.SORT(_xlfn.UNIQUE(_xlfn._xlws.FILTER(plotSetup[plot_id], plotSetup[experiment_id]&amp;"_"&amp;plotSetup[crop_season_id]=A2889))))</f>
        <v>#VALUE!</v>
      </c>
    </row>
    <row r="2890" spans="2:2" x14ac:dyDescent="0.25">
      <c r="B2890" t="e" cm="1" vm="1">
        <f t="array" ref="B2890">TRANSPOSE(_xlfn._xlws.SORT(_xlfn.UNIQUE(_xlfn._xlws.FILTER(plotSetup[plot_id], plotSetup[experiment_id]&amp;"_"&amp;plotSetup[crop_season_id]=A2890))))</f>
        <v>#VALUE!</v>
      </c>
    </row>
    <row r="2891" spans="2:2" x14ac:dyDescent="0.25">
      <c r="B2891" t="e" cm="1" vm="1">
        <f t="array" ref="B2891">TRANSPOSE(_xlfn._xlws.SORT(_xlfn.UNIQUE(_xlfn._xlws.FILTER(plotSetup[plot_id], plotSetup[experiment_id]&amp;"_"&amp;plotSetup[crop_season_id]=A2891))))</f>
        <v>#VALUE!</v>
      </c>
    </row>
    <row r="2892" spans="2:2" x14ac:dyDescent="0.25">
      <c r="B2892" t="e" cm="1" vm="1">
        <f t="array" ref="B2892">TRANSPOSE(_xlfn._xlws.SORT(_xlfn.UNIQUE(_xlfn._xlws.FILTER(plotSetup[plot_id], plotSetup[experiment_id]&amp;"_"&amp;plotSetup[crop_season_id]=A2892))))</f>
        <v>#VALUE!</v>
      </c>
    </row>
    <row r="2893" spans="2:2" x14ac:dyDescent="0.25">
      <c r="B2893" t="e" cm="1" vm="1">
        <f t="array" ref="B2893">TRANSPOSE(_xlfn._xlws.SORT(_xlfn.UNIQUE(_xlfn._xlws.FILTER(plotSetup[plot_id], plotSetup[experiment_id]&amp;"_"&amp;plotSetup[crop_season_id]=A2893))))</f>
        <v>#VALUE!</v>
      </c>
    </row>
    <row r="2894" spans="2:2" x14ac:dyDescent="0.25">
      <c r="B2894" t="e" cm="1" vm="1">
        <f t="array" ref="B2894">TRANSPOSE(_xlfn._xlws.SORT(_xlfn.UNIQUE(_xlfn._xlws.FILTER(plotSetup[plot_id], plotSetup[experiment_id]&amp;"_"&amp;plotSetup[crop_season_id]=A2894))))</f>
        <v>#VALUE!</v>
      </c>
    </row>
    <row r="2895" spans="2:2" x14ac:dyDescent="0.25">
      <c r="B2895" t="e" cm="1" vm="1">
        <f t="array" ref="B2895">TRANSPOSE(_xlfn._xlws.SORT(_xlfn.UNIQUE(_xlfn._xlws.FILTER(plotSetup[plot_id], plotSetup[experiment_id]&amp;"_"&amp;plotSetup[crop_season_id]=A2895))))</f>
        <v>#VALUE!</v>
      </c>
    </row>
    <row r="2896" spans="2:2" x14ac:dyDescent="0.25">
      <c r="B2896" t="e" cm="1" vm="1">
        <f t="array" ref="B2896">TRANSPOSE(_xlfn._xlws.SORT(_xlfn.UNIQUE(_xlfn._xlws.FILTER(plotSetup[plot_id], plotSetup[experiment_id]&amp;"_"&amp;plotSetup[crop_season_id]=A2896))))</f>
        <v>#VALUE!</v>
      </c>
    </row>
    <row r="2897" spans="2:2" x14ac:dyDescent="0.25">
      <c r="B2897" t="e" cm="1" vm="1">
        <f t="array" ref="B2897">TRANSPOSE(_xlfn._xlws.SORT(_xlfn.UNIQUE(_xlfn._xlws.FILTER(plotSetup[plot_id], plotSetup[experiment_id]&amp;"_"&amp;plotSetup[crop_season_id]=A2897))))</f>
        <v>#VALUE!</v>
      </c>
    </row>
    <row r="2898" spans="2:2" x14ac:dyDescent="0.25">
      <c r="B2898" t="e" cm="1" vm="1">
        <f t="array" ref="B2898">TRANSPOSE(_xlfn._xlws.SORT(_xlfn.UNIQUE(_xlfn._xlws.FILTER(plotSetup[plot_id], plotSetup[experiment_id]&amp;"_"&amp;plotSetup[crop_season_id]=A2898))))</f>
        <v>#VALUE!</v>
      </c>
    </row>
    <row r="2899" spans="2:2" x14ac:dyDescent="0.25">
      <c r="B2899" t="e" cm="1" vm="1">
        <f t="array" ref="B2899">TRANSPOSE(_xlfn._xlws.SORT(_xlfn.UNIQUE(_xlfn._xlws.FILTER(plotSetup[plot_id], plotSetup[experiment_id]&amp;"_"&amp;plotSetup[crop_season_id]=A2899))))</f>
        <v>#VALUE!</v>
      </c>
    </row>
    <row r="2900" spans="2:2" x14ac:dyDescent="0.25">
      <c r="B2900" t="e" cm="1" vm="1">
        <f t="array" ref="B2900">TRANSPOSE(_xlfn._xlws.SORT(_xlfn.UNIQUE(_xlfn._xlws.FILTER(plotSetup[plot_id], plotSetup[experiment_id]&amp;"_"&amp;plotSetup[crop_season_id]=A2900))))</f>
        <v>#VALUE!</v>
      </c>
    </row>
    <row r="2901" spans="2:2" x14ac:dyDescent="0.25">
      <c r="B2901" t="e" cm="1" vm="1">
        <f t="array" ref="B2901">TRANSPOSE(_xlfn._xlws.SORT(_xlfn.UNIQUE(_xlfn._xlws.FILTER(plotSetup[plot_id], plotSetup[experiment_id]&amp;"_"&amp;plotSetup[crop_season_id]=A2901))))</f>
        <v>#VALUE!</v>
      </c>
    </row>
    <row r="2902" spans="2:2" x14ac:dyDescent="0.25">
      <c r="B2902" t="e" cm="1" vm="1">
        <f t="array" ref="B2902">TRANSPOSE(_xlfn._xlws.SORT(_xlfn.UNIQUE(_xlfn._xlws.FILTER(plotSetup[plot_id], plotSetup[experiment_id]&amp;"_"&amp;plotSetup[crop_season_id]=A2902))))</f>
        <v>#VALUE!</v>
      </c>
    </row>
    <row r="2903" spans="2:2" x14ac:dyDescent="0.25">
      <c r="B2903" t="e" cm="1" vm="1">
        <f t="array" ref="B2903">TRANSPOSE(_xlfn._xlws.SORT(_xlfn.UNIQUE(_xlfn._xlws.FILTER(plotSetup[plot_id], plotSetup[experiment_id]&amp;"_"&amp;plotSetup[crop_season_id]=A2903))))</f>
        <v>#VALUE!</v>
      </c>
    </row>
    <row r="2904" spans="2:2" x14ac:dyDescent="0.25">
      <c r="B2904" t="e" cm="1" vm="1">
        <f t="array" ref="B2904">TRANSPOSE(_xlfn._xlws.SORT(_xlfn.UNIQUE(_xlfn._xlws.FILTER(plotSetup[plot_id], plotSetup[experiment_id]&amp;"_"&amp;plotSetup[crop_season_id]=A2904))))</f>
        <v>#VALUE!</v>
      </c>
    </row>
    <row r="2905" spans="2:2" x14ac:dyDescent="0.25">
      <c r="B2905" t="e" cm="1" vm="1">
        <f t="array" ref="B2905">TRANSPOSE(_xlfn._xlws.SORT(_xlfn.UNIQUE(_xlfn._xlws.FILTER(plotSetup[plot_id], plotSetup[experiment_id]&amp;"_"&amp;plotSetup[crop_season_id]=A2905))))</f>
        <v>#VALUE!</v>
      </c>
    </row>
    <row r="2906" spans="2:2" x14ac:dyDescent="0.25">
      <c r="B2906" t="e" cm="1" vm="1">
        <f t="array" ref="B2906">TRANSPOSE(_xlfn._xlws.SORT(_xlfn.UNIQUE(_xlfn._xlws.FILTER(plotSetup[plot_id], plotSetup[experiment_id]&amp;"_"&amp;plotSetup[crop_season_id]=A2906))))</f>
        <v>#VALUE!</v>
      </c>
    </row>
    <row r="2907" spans="2:2" x14ac:dyDescent="0.25">
      <c r="B2907" t="e" cm="1" vm="1">
        <f t="array" ref="B2907">TRANSPOSE(_xlfn._xlws.SORT(_xlfn.UNIQUE(_xlfn._xlws.FILTER(plotSetup[plot_id], plotSetup[experiment_id]&amp;"_"&amp;plotSetup[crop_season_id]=A2907))))</f>
        <v>#VALUE!</v>
      </c>
    </row>
    <row r="2908" spans="2:2" x14ac:dyDescent="0.25">
      <c r="B2908" t="e" cm="1" vm="1">
        <f t="array" ref="B2908">TRANSPOSE(_xlfn._xlws.SORT(_xlfn.UNIQUE(_xlfn._xlws.FILTER(plotSetup[plot_id], plotSetup[experiment_id]&amp;"_"&amp;plotSetup[crop_season_id]=A2908))))</f>
        <v>#VALUE!</v>
      </c>
    </row>
    <row r="2909" spans="2:2" x14ac:dyDescent="0.25">
      <c r="B2909" t="e" cm="1" vm="1">
        <f t="array" ref="B2909">TRANSPOSE(_xlfn._xlws.SORT(_xlfn.UNIQUE(_xlfn._xlws.FILTER(plotSetup[plot_id], plotSetup[experiment_id]&amp;"_"&amp;plotSetup[crop_season_id]=A2909))))</f>
        <v>#VALUE!</v>
      </c>
    </row>
    <row r="2910" spans="2:2" x14ac:dyDescent="0.25">
      <c r="B2910" t="e" cm="1" vm="1">
        <f t="array" ref="B2910">TRANSPOSE(_xlfn._xlws.SORT(_xlfn.UNIQUE(_xlfn._xlws.FILTER(plotSetup[plot_id], plotSetup[experiment_id]&amp;"_"&amp;plotSetup[crop_season_id]=A2910))))</f>
        <v>#VALUE!</v>
      </c>
    </row>
    <row r="2911" spans="2:2" x14ac:dyDescent="0.25">
      <c r="B2911" t="e" cm="1" vm="1">
        <f t="array" ref="B2911">TRANSPOSE(_xlfn._xlws.SORT(_xlfn.UNIQUE(_xlfn._xlws.FILTER(plotSetup[plot_id], plotSetup[experiment_id]&amp;"_"&amp;plotSetup[crop_season_id]=A2911))))</f>
        <v>#VALUE!</v>
      </c>
    </row>
    <row r="2912" spans="2:2" x14ac:dyDescent="0.25">
      <c r="B2912" t="e" cm="1" vm="1">
        <f t="array" ref="B2912">TRANSPOSE(_xlfn._xlws.SORT(_xlfn.UNIQUE(_xlfn._xlws.FILTER(plotSetup[plot_id], plotSetup[experiment_id]&amp;"_"&amp;plotSetup[crop_season_id]=A2912))))</f>
        <v>#VALUE!</v>
      </c>
    </row>
    <row r="2913" spans="2:2" x14ac:dyDescent="0.25">
      <c r="B2913" t="e" cm="1" vm="1">
        <f t="array" ref="B2913">TRANSPOSE(_xlfn._xlws.SORT(_xlfn.UNIQUE(_xlfn._xlws.FILTER(plotSetup[plot_id], plotSetup[experiment_id]&amp;"_"&amp;plotSetup[crop_season_id]=A2913))))</f>
        <v>#VALUE!</v>
      </c>
    </row>
    <row r="2914" spans="2:2" x14ac:dyDescent="0.25">
      <c r="B2914" t="e" cm="1" vm="1">
        <f t="array" ref="B2914">TRANSPOSE(_xlfn._xlws.SORT(_xlfn.UNIQUE(_xlfn._xlws.FILTER(plotSetup[plot_id], plotSetup[experiment_id]&amp;"_"&amp;plotSetup[crop_season_id]=A2914))))</f>
        <v>#VALUE!</v>
      </c>
    </row>
    <row r="2915" spans="2:2" x14ac:dyDescent="0.25">
      <c r="B2915" t="e" cm="1" vm="1">
        <f t="array" ref="B2915">TRANSPOSE(_xlfn._xlws.SORT(_xlfn.UNIQUE(_xlfn._xlws.FILTER(plotSetup[plot_id], plotSetup[experiment_id]&amp;"_"&amp;plotSetup[crop_season_id]=A2915))))</f>
        <v>#VALUE!</v>
      </c>
    </row>
    <row r="2916" spans="2:2" x14ac:dyDescent="0.25">
      <c r="B2916" t="e" cm="1" vm="1">
        <f t="array" ref="B2916">TRANSPOSE(_xlfn._xlws.SORT(_xlfn.UNIQUE(_xlfn._xlws.FILTER(plotSetup[plot_id], plotSetup[experiment_id]&amp;"_"&amp;plotSetup[crop_season_id]=A2916))))</f>
        <v>#VALUE!</v>
      </c>
    </row>
    <row r="2917" spans="2:2" x14ac:dyDescent="0.25">
      <c r="B2917" t="e" cm="1" vm="1">
        <f t="array" ref="B2917">TRANSPOSE(_xlfn._xlws.SORT(_xlfn.UNIQUE(_xlfn._xlws.FILTER(plotSetup[plot_id], plotSetup[experiment_id]&amp;"_"&amp;plotSetup[crop_season_id]=A2917))))</f>
        <v>#VALUE!</v>
      </c>
    </row>
    <row r="2918" spans="2:2" x14ac:dyDescent="0.25">
      <c r="B2918" t="e" cm="1" vm="1">
        <f t="array" ref="B2918">TRANSPOSE(_xlfn._xlws.SORT(_xlfn.UNIQUE(_xlfn._xlws.FILTER(plotSetup[plot_id], plotSetup[experiment_id]&amp;"_"&amp;plotSetup[crop_season_id]=A2918))))</f>
        <v>#VALUE!</v>
      </c>
    </row>
    <row r="2919" spans="2:2" x14ac:dyDescent="0.25">
      <c r="B2919" t="e" cm="1" vm="1">
        <f t="array" ref="B2919">TRANSPOSE(_xlfn._xlws.SORT(_xlfn.UNIQUE(_xlfn._xlws.FILTER(plotSetup[plot_id], plotSetup[experiment_id]&amp;"_"&amp;plotSetup[crop_season_id]=A2919))))</f>
        <v>#VALUE!</v>
      </c>
    </row>
    <row r="2920" spans="2:2" x14ac:dyDescent="0.25">
      <c r="B2920" t="e" cm="1" vm="1">
        <f t="array" ref="B2920">TRANSPOSE(_xlfn._xlws.SORT(_xlfn.UNIQUE(_xlfn._xlws.FILTER(plotSetup[plot_id], plotSetup[experiment_id]&amp;"_"&amp;plotSetup[crop_season_id]=A2920))))</f>
        <v>#VALUE!</v>
      </c>
    </row>
    <row r="2921" spans="2:2" x14ac:dyDescent="0.25">
      <c r="B2921" t="e" cm="1" vm="1">
        <f t="array" ref="B2921">TRANSPOSE(_xlfn._xlws.SORT(_xlfn.UNIQUE(_xlfn._xlws.FILTER(plotSetup[plot_id], plotSetup[experiment_id]&amp;"_"&amp;plotSetup[crop_season_id]=A2921))))</f>
        <v>#VALUE!</v>
      </c>
    </row>
    <row r="2922" spans="2:2" x14ac:dyDescent="0.25">
      <c r="B2922" t="e" cm="1" vm="1">
        <f t="array" ref="B2922">TRANSPOSE(_xlfn._xlws.SORT(_xlfn.UNIQUE(_xlfn._xlws.FILTER(plotSetup[plot_id], plotSetup[experiment_id]&amp;"_"&amp;plotSetup[crop_season_id]=A2922))))</f>
        <v>#VALUE!</v>
      </c>
    </row>
    <row r="2923" spans="2:2" x14ac:dyDescent="0.25">
      <c r="B2923" t="e" cm="1" vm="1">
        <f t="array" ref="B2923">TRANSPOSE(_xlfn._xlws.SORT(_xlfn.UNIQUE(_xlfn._xlws.FILTER(plotSetup[plot_id], plotSetup[experiment_id]&amp;"_"&amp;plotSetup[crop_season_id]=A2923))))</f>
        <v>#VALUE!</v>
      </c>
    </row>
    <row r="2924" spans="2:2" x14ac:dyDescent="0.25">
      <c r="B2924" t="e" cm="1" vm="1">
        <f t="array" ref="B2924">TRANSPOSE(_xlfn._xlws.SORT(_xlfn.UNIQUE(_xlfn._xlws.FILTER(plotSetup[plot_id], plotSetup[experiment_id]&amp;"_"&amp;plotSetup[crop_season_id]=A2924))))</f>
        <v>#VALUE!</v>
      </c>
    </row>
    <row r="2925" spans="2:2" x14ac:dyDescent="0.25">
      <c r="B2925" t="e" cm="1" vm="1">
        <f t="array" ref="B2925">TRANSPOSE(_xlfn._xlws.SORT(_xlfn.UNIQUE(_xlfn._xlws.FILTER(plotSetup[plot_id], plotSetup[experiment_id]&amp;"_"&amp;plotSetup[crop_season_id]=A2925))))</f>
        <v>#VALUE!</v>
      </c>
    </row>
    <row r="2926" spans="2:2" x14ac:dyDescent="0.25">
      <c r="B2926" t="e" cm="1" vm="1">
        <f t="array" ref="B2926">TRANSPOSE(_xlfn._xlws.SORT(_xlfn.UNIQUE(_xlfn._xlws.FILTER(plotSetup[plot_id], plotSetup[experiment_id]&amp;"_"&amp;plotSetup[crop_season_id]=A2926))))</f>
        <v>#VALUE!</v>
      </c>
    </row>
    <row r="2927" spans="2:2" x14ac:dyDescent="0.25">
      <c r="B2927" t="e" cm="1" vm="1">
        <f t="array" ref="B2927">TRANSPOSE(_xlfn._xlws.SORT(_xlfn.UNIQUE(_xlfn._xlws.FILTER(plotSetup[plot_id], plotSetup[experiment_id]&amp;"_"&amp;plotSetup[crop_season_id]=A2927))))</f>
        <v>#VALUE!</v>
      </c>
    </row>
    <row r="2928" spans="2:2" x14ac:dyDescent="0.25">
      <c r="B2928" t="e" cm="1" vm="1">
        <f t="array" ref="B2928">TRANSPOSE(_xlfn._xlws.SORT(_xlfn.UNIQUE(_xlfn._xlws.FILTER(plotSetup[plot_id], plotSetup[experiment_id]&amp;"_"&amp;plotSetup[crop_season_id]=A2928))))</f>
        <v>#VALUE!</v>
      </c>
    </row>
    <row r="2929" spans="2:2" x14ac:dyDescent="0.25">
      <c r="B2929" t="e" cm="1" vm="1">
        <f t="array" ref="B2929">TRANSPOSE(_xlfn._xlws.SORT(_xlfn.UNIQUE(_xlfn._xlws.FILTER(plotSetup[plot_id], plotSetup[experiment_id]&amp;"_"&amp;plotSetup[crop_season_id]=A2929))))</f>
        <v>#VALUE!</v>
      </c>
    </row>
    <row r="2930" spans="2:2" x14ac:dyDescent="0.25">
      <c r="B2930" t="e" cm="1" vm="1">
        <f t="array" ref="B2930">TRANSPOSE(_xlfn._xlws.SORT(_xlfn.UNIQUE(_xlfn._xlws.FILTER(plotSetup[plot_id], plotSetup[experiment_id]&amp;"_"&amp;plotSetup[crop_season_id]=A2930))))</f>
        <v>#VALUE!</v>
      </c>
    </row>
    <row r="2931" spans="2:2" x14ac:dyDescent="0.25">
      <c r="B2931" t="e" cm="1" vm="1">
        <f t="array" ref="B2931">TRANSPOSE(_xlfn._xlws.SORT(_xlfn.UNIQUE(_xlfn._xlws.FILTER(plotSetup[plot_id], plotSetup[experiment_id]&amp;"_"&amp;plotSetup[crop_season_id]=A2931))))</f>
        <v>#VALUE!</v>
      </c>
    </row>
    <row r="2932" spans="2:2" x14ac:dyDescent="0.25">
      <c r="B2932" t="e" cm="1" vm="1">
        <f t="array" ref="B2932">TRANSPOSE(_xlfn._xlws.SORT(_xlfn.UNIQUE(_xlfn._xlws.FILTER(plotSetup[plot_id], plotSetup[experiment_id]&amp;"_"&amp;plotSetup[crop_season_id]=A2932))))</f>
        <v>#VALUE!</v>
      </c>
    </row>
    <row r="2933" spans="2:2" x14ac:dyDescent="0.25">
      <c r="B2933" t="e" cm="1" vm="1">
        <f t="array" ref="B2933">TRANSPOSE(_xlfn._xlws.SORT(_xlfn.UNIQUE(_xlfn._xlws.FILTER(plotSetup[plot_id], plotSetup[experiment_id]&amp;"_"&amp;plotSetup[crop_season_id]=A2933))))</f>
        <v>#VALUE!</v>
      </c>
    </row>
    <row r="2934" spans="2:2" x14ac:dyDescent="0.25">
      <c r="B2934" t="e" cm="1" vm="1">
        <f t="array" ref="B2934">TRANSPOSE(_xlfn._xlws.SORT(_xlfn.UNIQUE(_xlfn._xlws.FILTER(plotSetup[plot_id], plotSetup[experiment_id]&amp;"_"&amp;plotSetup[crop_season_id]=A2934))))</f>
        <v>#VALUE!</v>
      </c>
    </row>
    <row r="2935" spans="2:2" x14ac:dyDescent="0.25">
      <c r="B2935" t="e" cm="1" vm="1">
        <f t="array" ref="B2935">TRANSPOSE(_xlfn._xlws.SORT(_xlfn.UNIQUE(_xlfn._xlws.FILTER(plotSetup[plot_id], plotSetup[experiment_id]&amp;"_"&amp;plotSetup[crop_season_id]=A2935))))</f>
        <v>#VALUE!</v>
      </c>
    </row>
    <row r="2936" spans="2:2" x14ac:dyDescent="0.25">
      <c r="B2936" t="e" cm="1" vm="1">
        <f t="array" ref="B2936">TRANSPOSE(_xlfn._xlws.SORT(_xlfn.UNIQUE(_xlfn._xlws.FILTER(plotSetup[plot_id], plotSetup[experiment_id]&amp;"_"&amp;plotSetup[crop_season_id]=A2936))))</f>
        <v>#VALUE!</v>
      </c>
    </row>
    <row r="2937" spans="2:2" x14ac:dyDescent="0.25">
      <c r="B2937" t="e" cm="1" vm="1">
        <f t="array" ref="B2937">TRANSPOSE(_xlfn._xlws.SORT(_xlfn.UNIQUE(_xlfn._xlws.FILTER(plotSetup[plot_id], plotSetup[experiment_id]&amp;"_"&amp;plotSetup[crop_season_id]=A2937))))</f>
        <v>#VALUE!</v>
      </c>
    </row>
    <row r="2938" spans="2:2" x14ac:dyDescent="0.25">
      <c r="B2938" t="e" cm="1" vm="1">
        <f t="array" ref="B2938">TRANSPOSE(_xlfn._xlws.SORT(_xlfn.UNIQUE(_xlfn._xlws.FILTER(plotSetup[plot_id], plotSetup[experiment_id]&amp;"_"&amp;plotSetup[crop_season_id]=A2938))))</f>
        <v>#VALUE!</v>
      </c>
    </row>
    <row r="2939" spans="2:2" x14ac:dyDescent="0.25">
      <c r="B2939" t="e" cm="1" vm="1">
        <f t="array" ref="B2939">TRANSPOSE(_xlfn._xlws.SORT(_xlfn.UNIQUE(_xlfn._xlws.FILTER(plotSetup[plot_id], plotSetup[experiment_id]&amp;"_"&amp;plotSetup[crop_season_id]=A2939))))</f>
        <v>#VALUE!</v>
      </c>
    </row>
    <row r="2940" spans="2:2" x14ac:dyDescent="0.25">
      <c r="B2940" t="e" cm="1" vm="1">
        <f t="array" ref="B2940">TRANSPOSE(_xlfn._xlws.SORT(_xlfn.UNIQUE(_xlfn._xlws.FILTER(plotSetup[plot_id], plotSetup[experiment_id]&amp;"_"&amp;plotSetup[crop_season_id]=A2940))))</f>
        <v>#VALUE!</v>
      </c>
    </row>
    <row r="2941" spans="2:2" x14ac:dyDescent="0.25">
      <c r="B2941" t="e" cm="1" vm="1">
        <f t="array" ref="B2941">TRANSPOSE(_xlfn._xlws.SORT(_xlfn.UNIQUE(_xlfn._xlws.FILTER(plotSetup[plot_id], plotSetup[experiment_id]&amp;"_"&amp;plotSetup[crop_season_id]=A2941))))</f>
        <v>#VALUE!</v>
      </c>
    </row>
    <row r="2942" spans="2:2" x14ac:dyDescent="0.25">
      <c r="B2942" t="e" cm="1" vm="1">
        <f t="array" ref="B2942">TRANSPOSE(_xlfn._xlws.SORT(_xlfn.UNIQUE(_xlfn._xlws.FILTER(plotSetup[plot_id], plotSetup[experiment_id]&amp;"_"&amp;plotSetup[crop_season_id]=A2942))))</f>
        <v>#VALUE!</v>
      </c>
    </row>
    <row r="2943" spans="2:2" x14ac:dyDescent="0.25">
      <c r="B2943" t="e" cm="1" vm="1">
        <f t="array" ref="B2943">TRANSPOSE(_xlfn._xlws.SORT(_xlfn.UNIQUE(_xlfn._xlws.FILTER(plotSetup[plot_id], plotSetup[experiment_id]&amp;"_"&amp;plotSetup[crop_season_id]=A2943))))</f>
        <v>#VALUE!</v>
      </c>
    </row>
    <row r="2944" spans="2:2" x14ac:dyDescent="0.25">
      <c r="B2944" t="e" cm="1" vm="1">
        <f t="array" ref="B2944">TRANSPOSE(_xlfn._xlws.SORT(_xlfn.UNIQUE(_xlfn._xlws.FILTER(plotSetup[plot_id], plotSetup[experiment_id]&amp;"_"&amp;plotSetup[crop_season_id]=A2944))))</f>
        <v>#VALUE!</v>
      </c>
    </row>
    <row r="2945" spans="2:2" x14ac:dyDescent="0.25">
      <c r="B2945" t="e" cm="1" vm="1">
        <f t="array" ref="B2945">TRANSPOSE(_xlfn._xlws.SORT(_xlfn.UNIQUE(_xlfn._xlws.FILTER(plotSetup[plot_id], plotSetup[experiment_id]&amp;"_"&amp;plotSetup[crop_season_id]=A2945))))</f>
        <v>#VALUE!</v>
      </c>
    </row>
    <row r="2946" spans="2:2" x14ac:dyDescent="0.25">
      <c r="B2946" t="e" cm="1" vm="1">
        <f t="array" ref="B2946">TRANSPOSE(_xlfn._xlws.SORT(_xlfn.UNIQUE(_xlfn._xlws.FILTER(plotSetup[plot_id], plotSetup[experiment_id]&amp;"_"&amp;plotSetup[crop_season_id]=A2946))))</f>
        <v>#VALUE!</v>
      </c>
    </row>
    <row r="2947" spans="2:2" x14ac:dyDescent="0.25">
      <c r="B2947" t="e" cm="1" vm="1">
        <f t="array" ref="B2947">TRANSPOSE(_xlfn._xlws.SORT(_xlfn.UNIQUE(_xlfn._xlws.FILTER(plotSetup[plot_id], plotSetup[experiment_id]&amp;"_"&amp;plotSetup[crop_season_id]=A2947))))</f>
        <v>#VALUE!</v>
      </c>
    </row>
    <row r="2948" spans="2:2" x14ac:dyDescent="0.25">
      <c r="B2948" t="e" cm="1" vm="1">
        <f t="array" ref="B2948">TRANSPOSE(_xlfn._xlws.SORT(_xlfn.UNIQUE(_xlfn._xlws.FILTER(plotSetup[plot_id], plotSetup[experiment_id]&amp;"_"&amp;plotSetup[crop_season_id]=A2948))))</f>
        <v>#VALUE!</v>
      </c>
    </row>
    <row r="2949" spans="2:2" x14ac:dyDescent="0.25">
      <c r="B2949" t="e" cm="1" vm="1">
        <f t="array" ref="B2949">TRANSPOSE(_xlfn._xlws.SORT(_xlfn.UNIQUE(_xlfn._xlws.FILTER(plotSetup[plot_id], plotSetup[experiment_id]&amp;"_"&amp;plotSetup[crop_season_id]=A2949))))</f>
        <v>#VALUE!</v>
      </c>
    </row>
    <row r="2950" spans="2:2" x14ac:dyDescent="0.25">
      <c r="B2950" t="e" cm="1" vm="1">
        <f t="array" ref="B2950">TRANSPOSE(_xlfn._xlws.SORT(_xlfn.UNIQUE(_xlfn._xlws.FILTER(plotSetup[plot_id], plotSetup[experiment_id]&amp;"_"&amp;plotSetup[crop_season_id]=A2950))))</f>
        <v>#VALUE!</v>
      </c>
    </row>
    <row r="2951" spans="2:2" x14ac:dyDescent="0.25">
      <c r="B2951" t="e" cm="1" vm="1">
        <f t="array" ref="B2951">TRANSPOSE(_xlfn._xlws.SORT(_xlfn.UNIQUE(_xlfn._xlws.FILTER(plotSetup[plot_id], plotSetup[experiment_id]&amp;"_"&amp;plotSetup[crop_season_id]=A2951))))</f>
        <v>#VALUE!</v>
      </c>
    </row>
    <row r="2952" spans="2:2" x14ac:dyDescent="0.25">
      <c r="B2952" t="e" cm="1" vm="1">
        <f t="array" ref="B2952">TRANSPOSE(_xlfn._xlws.SORT(_xlfn.UNIQUE(_xlfn._xlws.FILTER(plotSetup[plot_id], plotSetup[experiment_id]&amp;"_"&amp;plotSetup[crop_season_id]=A2952))))</f>
        <v>#VALUE!</v>
      </c>
    </row>
    <row r="2953" spans="2:2" x14ac:dyDescent="0.25">
      <c r="B2953" t="e" cm="1" vm="1">
        <f t="array" ref="B2953">TRANSPOSE(_xlfn._xlws.SORT(_xlfn.UNIQUE(_xlfn._xlws.FILTER(plotSetup[plot_id], plotSetup[experiment_id]&amp;"_"&amp;plotSetup[crop_season_id]=A2953))))</f>
        <v>#VALUE!</v>
      </c>
    </row>
    <row r="2954" spans="2:2" x14ac:dyDescent="0.25">
      <c r="B2954" t="e" cm="1" vm="1">
        <f t="array" ref="B2954">TRANSPOSE(_xlfn._xlws.SORT(_xlfn.UNIQUE(_xlfn._xlws.FILTER(plotSetup[plot_id], plotSetup[experiment_id]&amp;"_"&amp;plotSetup[crop_season_id]=A2954))))</f>
        <v>#VALUE!</v>
      </c>
    </row>
    <row r="2955" spans="2:2" x14ac:dyDescent="0.25">
      <c r="B2955" t="e" cm="1" vm="1">
        <f t="array" ref="B2955">TRANSPOSE(_xlfn._xlws.SORT(_xlfn.UNIQUE(_xlfn._xlws.FILTER(plotSetup[plot_id], plotSetup[experiment_id]&amp;"_"&amp;plotSetup[crop_season_id]=A2955))))</f>
        <v>#VALUE!</v>
      </c>
    </row>
    <row r="2956" spans="2:2" x14ac:dyDescent="0.25">
      <c r="B2956" t="e" cm="1" vm="1">
        <f t="array" ref="B2956">TRANSPOSE(_xlfn._xlws.SORT(_xlfn.UNIQUE(_xlfn._xlws.FILTER(plotSetup[plot_id], plotSetup[experiment_id]&amp;"_"&amp;plotSetup[crop_season_id]=A2956))))</f>
        <v>#VALUE!</v>
      </c>
    </row>
    <row r="2957" spans="2:2" x14ac:dyDescent="0.25">
      <c r="B2957" t="e" cm="1" vm="1">
        <f t="array" ref="B2957">TRANSPOSE(_xlfn._xlws.SORT(_xlfn.UNIQUE(_xlfn._xlws.FILTER(plotSetup[plot_id], plotSetup[experiment_id]&amp;"_"&amp;plotSetup[crop_season_id]=A2957))))</f>
        <v>#VALUE!</v>
      </c>
    </row>
    <row r="2958" spans="2:2" x14ac:dyDescent="0.25">
      <c r="B2958" t="e" cm="1" vm="1">
        <f t="array" ref="B2958">TRANSPOSE(_xlfn._xlws.SORT(_xlfn.UNIQUE(_xlfn._xlws.FILTER(plotSetup[plot_id], plotSetup[experiment_id]&amp;"_"&amp;plotSetup[crop_season_id]=A2958))))</f>
        <v>#VALUE!</v>
      </c>
    </row>
    <row r="2959" spans="2:2" x14ac:dyDescent="0.25">
      <c r="B2959" t="e" cm="1" vm="1">
        <f t="array" ref="B2959">TRANSPOSE(_xlfn._xlws.SORT(_xlfn.UNIQUE(_xlfn._xlws.FILTER(plotSetup[plot_id], plotSetup[experiment_id]&amp;"_"&amp;plotSetup[crop_season_id]=A2959))))</f>
        <v>#VALUE!</v>
      </c>
    </row>
    <row r="2960" spans="2:2" x14ac:dyDescent="0.25">
      <c r="B2960" t="e" cm="1" vm="1">
        <f t="array" ref="B2960">TRANSPOSE(_xlfn._xlws.SORT(_xlfn.UNIQUE(_xlfn._xlws.FILTER(plotSetup[plot_id], plotSetup[experiment_id]&amp;"_"&amp;plotSetup[crop_season_id]=A2960))))</f>
        <v>#VALUE!</v>
      </c>
    </row>
    <row r="2961" spans="2:2" x14ac:dyDescent="0.25">
      <c r="B2961" t="e" cm="1" vm="1">
        <f t="array" ref="B2961">TRANSPOSE(_xlfn._xlws.SORT(_xlfn.UNIQUE(_xlfn._xlws.FILTER(plotSetup[plot_id], plotSetup[experiment_id]&amp;"_"&amp;plotSetup[crop_season_id]=A2961))))</f>
        <v>#VALUE!</v>
      </c>
    </row>
    <row r="2962" spans="2:2" x14ac:dyDescent="0.25">
      <c r="B2962" t="e" cm="1" vm="1">
        <f t="array" ref="B2962">TRANSPOSE(_xlfn._xlws.SORT(_xlfn.UNIQUE(_xlfn._xlws.FILTER(plotSetup[plot_id], plotSetup[experiment_id]&amp;"_"&amp;plotSetup[crop_season_id]=A2962))))</f>
        <v>#VALUE!</v>
      </c>
    </row>
    <row r="2963" spans="2:2" x14ac:dyDescent="0.25">
      <c r="B2963" t="e" cm="1" vm="1">
        <f t="array" ref="B2963">TRANSPOSE(_xlfn._xlws.SORT(_xlfn.UNIQUE(_xlfn._xlws.FILTER(plotSetup[plot_id], plotSetup[experiment_id]&amp;"_"&amp;plotSetup[crop_season_id]=A2963))))</f>
        <v>#VALUE!</v>
      </c>
    </row>
    <row r="2964" spans="2:2" x14ac:dyDescent="0.25">
      <c r="B2964" t="e" cm="1" vm="1">
        <f t="array" ref="B2964">TRANSPOSE(_xlfn._xlws.SORT(_xlfn.UNIQUE(_xlfn._xlws.FILTER(plotSetup[plot_id], plotSetup[experiment_id]&amp;"_"&amp;plotSetup[crop_season_id]=A2964))))</f>
        <v>#VALUE!</v>
      </c>
    </row>
    <row r="2965" spans="2:2" x14ac:dyDescent="0.25">
      <c r="B2965" t="e" cm="1" vm="1">
        <f t="array" ref="B2965">TRANSPOSE(_xlfn._xlws.SORT(_xlfn.UNIQUE(_xlfn._xlws.FILTER(plotSetup[plot_id], plotSetup[experiment_id]&amp;"_"&amp;plotSetup[crop_season_id]=A2965))))</f>
        <v>#VALUE!</v>
      </c>
    </row>
    <row r="2966" spans="2:2" x14ac:dyDescent="0.25">
      <c r="B2966" t="e" cm="1" vm="1">
        <f t="array" ref="B2966">TRANSPOSE(_xlfn._xlws.SORT(_xlfn.UNIQUE(_xlfn._xlws.FILTER(plotSetup[plot_id], plotSetup[experiment_id]&amp;"_"&amp;plotSetup[crop_season_id]=A2966))))</f>
        <v>#VALUE!</v>
      </c>
    </row>
    <row r="2967" spans="2:2" x14ac:dyDescent="0.25">
      <c r="B2967" t="e" cm="1" vm="1">
        <f t="array" ref="B2967">TRANSPOSE(_xlfn._xlws.SORT(_xlfn.UNIQUE(_xlfn._xlws.FILTER(plotSetup[plot_id], plotSetup[experiment_id]&amp;"_"&amp;plotSetup[crop_season_id]=A2967))))</f>
        <v>#VALUE!</v>
      </c>
    </row>
    <row r="2968" spans="2:2" x14ac:dyDescent="0.25">
      <c r="B2968" t="e" cm="1" vm="1">
        <f t="array" ref="B2968">TRANSPOSE(_xlfn._xlws.SORT(_xlfn.UNIQUE(_xlfn._xlws.FILTER(plotSetup[plot_id], plotSetup[experiment_id]&amp;"_"&amp;plotSetup[crop_season_id]=A2968))))</f>
        <v>#VALUE!</v>
      </c>
    </row>
    <row r="2969" spans="2:2" x14ac:dyDescent="0.25">
      <c r="B2969" t="e" cm="1" vm="1">
        <f t="array" ref="B2969">TRANSPOSE(_xlfn._xlws.SORT(_xlfn.UNIQUE(_xlfn._xlws.FILTER(plotSetup[plot_id], plotSetup[experiment_id]&amp;"_"&amp;plotSetup[crop_season_id]=A2969))))</f>
        <v>#VALUE!</v>
      </c>
    </row>
    <row r="2970" spans="2:2" x14ac:dyDescent="0.25">
      <c r="B2970" t="e" cm="1" vm="1">
        <f t="array" ref="B2970">TRANSPOSE(_xlfn._xlws.SORT(_xlfn.UNIQUE(_xlfn._xlws.FILTER(plotSetup[plot_id], plotSetup[experiment_id]&amp;"_"&amp;plotSetup[crop_season_id]=A2970))))</f>
        <v>#VALUE!</v>
      </c>
    </row>
    <row r="2971" spans="2:2" x14ac:dyDescent="0.25">
      <c r="B2971" t="e" cm="1" vm="1">
        <f t="array" ref="B2971">TRANSPOSE(_xlfn._xlws.SORT(_xlfn.UNIQUE(_xlfn._xlws.FILTER(plotSetup[plot_id], plotSetup[experiment_id]&amp;"_"&amp;plotSetup[crop_season_id]=A2971))))</f>
        <v>#VALUE!</v>
      </c>
    </row>
    <row r="2972" spans="2:2" x14ac:dyDescent="0.25">
      <c r="B2972" t="e" cm="1" vm="1">
        <f t="array" ref="B2972">TRANSPOSE(_xlfn._xlws.SORT(_xlfn.UNIQUE(_xlfn._xlws.FILTER(plotSetup[plot_id], plotSetup[experiment_id]&amp;"_"&amp;plotSetup[crop_season_id]=A2972))))</f>
        <v>#VALUE!</v>
      </c>
    </row>
    <row r="2973" spans="2:2" x14ac:dyDescent="0.25">
      <c r="B2973" t="e" cm="1" vm="1">
        <f t="array" ref="B2973">TRANSPOSE(_xlfn._xlws.SORT(_xlfn.UNIQUE(_xlfn._xlws.FILTER(plotSetup[plot_id], plotSetup[experiment_id]&amp;"_"&amp;plotSetup[crop_season_id]=A2973))))</f>
        <v>#VALUE!</v>
      </c>
    </row>
    <row r="2974" spans="2:2" x14ac:dyDescent="0.25">
      <c r="B2974" t="e" cm="1" vm="1">
        <f t="array" ref="B2974">TRANSPOSE(_xlfn._xlws.SORT(_xlfn.UNIQUE(_xlfn._xlws.FILTER(plotSetup[plot_id], plotSetup[experiment_id]&amp;"_"&amp;plotSetup[crop_season_id]=A2974))))</f>
        <v>#VALUE!</v>
      </c>
    </row>
    <row r="2975" spans="2:2" x14ac:dyDescent="0.25">
      <c r="B2975" t="e" cm="1" vm="1">
        <f t="array" ref="B2975">TRANSPOSE(_xlfn._xlws.SORT(_xlfn.UNIQUE(_xlfn._xlws.FILTER(plotSetup[plot_id], plotSetup[experiment_id]&amp;"_"&amp;plotSetup[crop_season_id]=A2975))))</f>
        <v>#VALUE!</v>
      </c>
    </row>
    <row r="2976" spans="2:2" x14ac:dyDescent="0.25">
      <c r="B2976" t="e" cm="1" vm="1">
        <f t="array" ref="B2976">TRANSPOSE(_xlfn._xlws.SORT(_xlfn.UNIQUE(_xlfn._xlws.FILTER(plotSetup[plot_id], plotSetup[experiment_id]&amp;"_"&amp;plotSetup[crop_season_id]=A2976))))</f>
        <v>#VALUE!</v>
      </c>
    </row>
    <row r="2977" spans="2:2" x14ac:dyDescent="0.25">
      <c r="B2977" t="e" cm="1" vm="1">
        <f t="array" ref="B2977">TRANSPOSE(_xlfn._xlws.SORT(_xlfn.UNIQUE(_xlfn._xlws.FILTER(plotSetup[plot_id], plotSetup[experiment_id]&amp;"_"&amp;plotSetup[crop_season_id]=A2977))))</f>
        <v>#VALUE!</v>
      </c>
    </row>
    <row r="2978" spans="2:2" x14ac:dyDescent="0.25">
      <c r="B2978" t="e" cm="1" vm="1">
        <f t="array" ref="B2978">TRANSPOSE(_xlfn._xlws.SORT(_xlfn.UNIQUE(_xlfn._xlws.FILTER(plotSetup[plot_id], plotSetup[experiment_id]&amp;"_"&amp;plotSetup[crop_season_id]=A2978))))</f>
        <v>#VALUE!</v>
      </c>
    </row>
    <row r="2979" spans="2:2" x14ac:dyDescent="0.25">
      <c r="B2979" t="e" cm="1" vm="1">
        <f t="array" ref="B2979">TRANSPOSE(_xlfn._xlws.SORT(_xlfn.UNIQUE(_xlfn._xlws.FILTER(plotSetup[plot_id], plotSetup[experiment_id]&amp;"_"&amp;plotSetup[crop_season_id]=A2979))))</f>
        <v>#VALUE!</v>
      </c>
    </row>
    <row r="2980" spans="2:2" x14ac:dyDescent="0.25">
      <c r="B2980" t="e" cm="1" vm="1">
        <f t="array" ref="B2980">TRANSPOSE(_xlfn._xlws.SORT(_xlfn.UNIQUE(_xlfn._xlws.FILTER(plotSetup[plot_id], plotSetup[experiment_id]&amp;"_"&amp;plotSetup[crop_season_id]=A2980))))</f>
        <v>#VALUE!</v>
      </c>
    </row>
    <row r="2981" spans="2:2" x14ac:dyDescent="0.25">
      <c r="B2981" t="e" cm="1" vm="1">
        <f t="array" ref="B2981">TRANSPOSE(_xlfn._xlws.SORT(_xlfn.UNIQUE(_xlfn._xlws.FILTER(plotSetup[plot_id], plotSetup[experiment_id]&amp;"_"&amp;plotSetup[crop_season_id]=A2981))))</f>
        <v>#VALUE!</v>
      </c>
    </row>
    <row r="2982" spans="2:2" x14ac:dyDescent="0.25">
      <c r="B2982" t="e" cm="1" vm="1">
        <f t="array" ref="B2982">TRANSPOSE(_xlfn._xlws.SORT(_xlfn.UNIQUE(_xlfn._xlws.FILTER(plotSetup[plot_id], plotSetup[experiment_id]&amp;"_"&amp;plotSetup[crop_season_id]=A2982))))</f>
        <v>#VALUE!</v>
      </c>
    </row>
    <row r="2983" spans="2:2" x14ac:dyDescent="0.25">
      <c r="B2983" t="e" cm="1" vm="1">
        <f t="array" ref="B2983">TRANSPOSE(_xlfn._xlws.SORT(_xlfn.UNIQUE(_xlfn._xlws.FILTER(plotSetup[plot_id], plotSetup[experiment_id]&amp;"_"&amp;plotSetup[crop_season_id]=A2983))))</f>
        <v>#VALUE!</v>
      </c>
    </row>
    <row r="2984" spans="2:2" x14ac:dyDescent="0.25">
      <c r="B2984" t="e" cm="1" vm="1">
        <f t="array" ref="B2984">TRANSPOSE(_xlfn._xlws.SORT(_xlfn.UNIQUE(_xlfn._xlws.FILTER(plotSetup[plot_id], plotSetup[experiment_id]&amp;"_"&amp;plotSetup[crop_season_id]=A2984))))</f>
        <v>#VALUE!</v>
      </c>
    </row>
    <row r="2985" spans="2:2" x14ac:dyDescent="0.25">
      <c r="B2985" t="e" cm="1" vm="1">
        <f t="array" ref="B2985">TRANSPOSE(_xlfn._xlws.SORT(_xlfn.UNIQUE(_xlfn._xlws.FILTER(plotSetup[plot_id], plotSetup[experiment_id]&amp;"_"&amp;plotSetup[crop_season_id]=A2985))))</f>
        <v>#VALUE!</v>
      </c>
    </row>
    <row r="2986" spans="2:2" x14ac:dyDescent="0.25">
      <c r="B2986" t="e" cm="1" vm="1">
        <f t="array" ref="B2986">TRANSPOSE(_xlfn._xlws.SORT(_xlfn.UNIQUE(_xlfn._xlws.FILTER(plotSetup[plot_id], plotSetup[experiment_id]&amp;"_"&amp;plotSetup[crop_season_id]=A2986))))</f>
        <v>#VALUE!</v>
      </c>
    </row>
    <row r="2987" spans="2:2" x14ac:dyDescent="0.25">
      <c r="B2987" t="e" cm="1" vm="1">
        <f t="array" ref="B2987">TRANSPOSE(_xlfn._xlws.SORT(_xlfn.UNIQUE(_xlfn._xlws.FILTER(plotSetup[plot_id], plotSetup[experiment_id]&amp;"_"&amp;plotSetup[crop_season_id]=A2987))))</f>
        <v>#VALUE!</v>
      </c>
    </row>
    <row r="2988" spans="2:2" x14ac:dyDescent="0.25">
      <c r="B2988" t="e" cm="1" vm="1">
        <f t="array" ref="B2988">TRANSPOSE(_xlfn._xlws.SORT(_xlfn.UNIQUE(_xlfn._xlws.FILTER(plotSetup[plot_id], plotSetup[experiment_id]&amp;"_"&amp;plotSetup[crop_season_id]=A2988))))</f>
        <v>#VALUE!</v>
      </c>
    </row>
    <row r="2989" spans="2:2" x14ac:dyDescent="0.25">
      <c r="B2989" t="e" cm="1" vm="1">
        <f t="array" ref="B2989">TRANSPOSE(_xlfn._xlws.SORT(_xlfn.UNIQUE(_xlfn._xlws.FILTER(plotSetup[plot_id], plotSetup[experiment_id]&amp;"_"&amp;plotSetup[crop_season_id]=A2989))))</f>
        <v>#VALUE!</v>
      </c>
    </row>
    <row r="2990" spans="2:2" x14ac:dyDescent="0.25">
      <c r="B2990" t="e" cm="1" vm="1">
        <f t="array" ref="B2990">TRANSPOSE(_xlfn._xlws.SORT(_xlfn.UNIQUE(_xlfn._xlws.FILTER(plotSetup[plot_id], plotSetup[experiment_id]&amp;"_"&amp;plotSetup[crop_season_id]=A2990))))</f>
        <v>#VALUE!</v>
      </c>
    </row>
    <row r="2991" spans="2:2" x14ac:dyDescent="0.25">
      <c r="B2991" t="e" cm="1" vm="1">
        <f t="array" ref="B2991">TRANSPOSE(_xlfn._xlws.SORT(_xlfn.UNIQUE(_xlfn._xlws.FILTER(plotSetup[plot_id], plotSetup[experiment_id]&amp;"_"&amp;plotSetup[crop_season_id]=A2991))))</f>
        <v>#VALUE!</v>
      </c>
    </row>
    <row r="2992" spans="2:2" x14ac:dyDescent="0.25">
      <c r="B2992" t="e" cm="1" vm="1">
        <f t="array" ref="B2992">TRANSPOSE(_xlfn._xlws.SORT(_xlfn.UNIQUE(_xlfn._xlws.FILTER(plotSetup[plot_id], plotSetup[experiment_id]&amp;"_"&amp;plotSetup[crop_season_id]=A2992))))</f>
        <v>#VALUE!</v>
      </c>
    </row>
    <row r="2993" spans="2:2" x14ac:dyDescent="0.25">
      <c r="B2993" t="e" cm="1" vm="1">
        <f t="array" ref="B2993">TRANSPOSE(_xlfn._xlws.SORT(_xlfn.UNIQUE(_xlfn._xlws.FILTER(plotSetup[plot_id], plotSetup[experiment_id]&amp;"_"&amp;plotSetup[crop_season_id]=A2993))))</f>
        <v>#VALUE!</v>
      </c>
    </row>
    <row r="2994" spans="2:2" x14ac:dyDescent="0.25">
      <c r="B2994" t="e" cm="1" vm="1">
        <f t="array" ref="B2994">TRANSPOSE(_xlfn._xlws.SORT(_xlfn.UNIQUE(_xlfn._xlws.FILTER(plotSetup[plot_id], plotSetup[experiment_id]&amp;"_"&amp;plotSetup[crop_season_id]=A2994))))</f>
        <v>#VALUE!</v>
      </c>
    </row>
    <row r="2995" spans="2:2" x14ac:dyDescent="0.25">
      <c r="B2995" t="e" cm="1" vm="1">
        <f t="array" ref="B2995">TRANSPOSE(_xlfn._xlws.SORT(_xlfn.UNIQUE(_xlfn._xlws.FILTER(plotSetup[plot_id], plotSetup[experiment_id]&amp;"_"&amp;plotSetup[crop_season_id]=A2995))))</f>
        <v>#VALUE!</v>
      </c>
    </row>
    <row r="2996" spans="2:2" x14ac:dyDescent="0.25">
      <c r="B2996" t="e" cm="1" vm="1">
        <f t="array" ref="B2996">TRANSPOSE(_xlfn._xlws.SORT(_xlfn.UNIQUE(_xlfn._xlws.FILTER(plotSetup[plot_id], plotSetup[experiment_id]&amp;"_"&amp;plotSetup[crop_season_id]=A2996))))</f>
        <v>#VALUE!</v>
      </c>
    </row>
    <row r="2997" spans="2:2" x14ac:dyDescent="0.25">
      <c r="B2997" t="e" cm="1" vm="1">
        <f t="array" ref="B2997">TRANSPOSE(_xlfn._xlws.SORT(_xlfn.UNIQUE(_xlfn._xlws.FILTER(plotSetup[plot_id], plotSetup[experiment_id]&amp;"_"&amp;plotSetup[crop_season_id]=A2997))))</f>
        <v>#VALUE!</v>
      </c>
    </row>
    <row r="2998" spans="2:2" x14ac:dyDescent="0.25">
      <c r="B2998" t="e" cm="1" vm="1">
        <f t="array" ref="B2998">TRANSPOSE(_xlfn._xlws.SORT(_xlfn.UNIQUE(_xlfn._xlws.FILTER(plotSetup[plot_id], plotSetup[experiment_id]&amp;"_"&amp;plotSetup[crop_season_id]=A2998))))</f>
        <v>#VALUE!</v>
      </c>
    </row>
    <row r="2999" spans="2:2" x14ac:dyDescent="0.25">
      <c r="B2999" t="e" cm="1" vm="1">
        <f t="array" ref="B2999">TRANSPOSE(_xlfn._xlws.SORT(_xlfn.UNIQUE(_xlfn._xlws.FILTER(plotSetup[plot_id], plotSetup[experiment_id]&amp;"_"&amp;plotSetup[crop_season_id]=A2999))))</f>
        <v>#VALUE!</v>
      </c>
    </row>
    <row r="3000" spans="2:2" x14ac:dyDescent="0.25">
      <c r="B3000" t="e" cm="1" vm="1">
        <f t="array" ref="B3000">TRANSPOSE(_xlfn._xlws.SORT(_xlfn.UNIQUE(_xlfn._xlws.FILTER(plotSetup[plot_id], plotSetup[experiment_id]&amp;"_"&amp;plotSetup[crop_season_id]=A3000))))</f>
        <v>#VALUE!</v>
      </c>
    </row>
    <row r="3001" spans="2:2" x14ac:dyDescent="0.25">
      <c r="B3001" t="e" cm="1" vm="1">
        <f t="array" ref="B3001">TRANSPOSE(_xlfn._xlws.SORT(_xlfn.UNIQUE(_xlfn._xlws.FILTER(plotSetup[plot_id], plotSetup[experiment_id]&amp;"_"&amp;plotSetup[crop_season_id]=A3001))))</f>
        <v>#VALUE!</v>
      </c>
    </row>
    <row r="3002" spans="2:2" x14ac:dyDescent="0.25">
      <c r="B3002" t="e" cm="1" vm="1">
        <f t="array" ref="B3002">TRANSPOSE(_xlfn._xlws.SORT(_xlfn.UNIQUE(_xlfn._xlws.FILTER(plotSetup[plot_id], plotSetup[experiment_id]&amp;"_"&amp;plotSetup[crop_season_id]=A3002))))</f>
        <v>#VALUE!</v>
      </c>
    </row>
    <row r="3003" spans="2:2" x14ac:dyDescent="0.25">
      <c r="B3003" t="e" cm="1" vm="1">
        <f t="array" ref="B3003">TRANSPOSE(_xlfn._xlws.SORT(_xlfn.UNIQUE(_xlfn._xlws.FILTER(plotSetup[plot_id], plotSetup[experiment_id]&amp;"_"&amp;plotSetup[crop_season_id]=A3003))))</f>
        <v>#VALUE!</v>
      </c>
    </row>
    <row r="3004" spans="2:2" x14ac:dyDescent="0.25">
      <c r="B3004" t="e" cm="1" vm="1">
        <f t="array" ref="B3004">TRANSPOSE(_xlfn._xlws.SORT(_xlfn.UNIQUE(_xlfn._xlws.FILTER(plotSetup[plot_id], plotSetup[experiment_id]&amp;"_"&amp;plotSetup[crop_season_id]=A3004))))</f>
        <v>#VALUE!</v>
      </c>
    </row>
    <row r="3005" spans="2:2" x14ac:dyDescent="0.25">
      <c r="B3005" t="e" cm="1" vm="1">
        <f t="array" ref="B3005">TRANSPOSE(_xlfn._xlws.SORT(_xlfn.UNIQUE(_xlfn._xlws.FILTER(plotSetup[plot_id], plotSetup[experiment_id]&amp;"_"&amp;plotSetup[crop_season_id]=A3005))))</f>
        <v>#VALUE!</v>
      </c>
    </row>
    <row r="3006" spans="2:2" x14ac:dyDescent="0.25">
      <c r="B3006" t="e" cm="1" vm="1">
        <f t="array" ref="B3006">TRANSPOSE(_xlfn._xlws.SORT(_xlfn.UNIQUE(_xlfn._xlws.FILTER(plotSetup[plot_id], plotSetup[experiment_id]&amp;"_"&amp;plotSetup[crop_season_id]=A3006))))</f>
        <v>#VALUE!</v>
      </c>
    </row>
    <row r="3007" spans="2:2" x14ac:dyDescent="0.25">
      <c r="B3007" t="e" cm="1" vm="1">
        <f t="array" ref="B3007">TRANSPOSE(_xlfn._xlws.SORT(_xlfn.UNIQUE(_xlfn._xlws.FILTER(plotSetup[plot_id], plotSetup[experiment_id]&amp;"_"&amp;plotSetup[crop_season_id]=A3007))))</f>
        <v>#VALUE!</v>
      </c>
    </row>
    <row r="3008" spans="2:2" x14ac:dyDescent="0.25">
      <c r="B3008" t="e" cm="1" vm="1">
        <f t="array" ref="B3008">TRANSPOSE(_xlfn._xlws.SORT(_xlfn.UNIQUE(_xlfn._xlws.FILTER(plotSetup[plot_id], plotSetup[experiment_id]&amp;"_"&amp;plotSetup[crop_season_id]=A3008))))</f>
        <v>#VALUE!</v>
      </c>
    </row>
    <row r="3009" spans="2:2" x14ac:dyDescent="0.25">
      <c r="B3009" t="e" cm="1" vm="1">
        <f t="array" ref="B3009">TRANSPOSE(_xlfn._xlws.SORT(_xlfn.UNIQUE(_xlfn._xlws.FILTER(plotSetup[plot_id], plotSetup[experiment_id]&amp;"_"&amp;plotSetup[crop_season_id]=A3009))))</f>
        <v>#VALUE!</v>
      </c>
    </row>
    <row r="3010" spans="2:2" x14ac:dyDescent="0.25">
      <c r="B3010" t="e" cm="1" vm="1">
        <f t="array" ref="B3010">TRANSPOSE(_xlfn._xlws.SORT(_xlfn.UNIQUE(_xlfn._xlws.FILTER(plotSetup[plot_id], plotSetup[experiment_id]&amp;"_"&amp;plotSetup[crop_season_id]=A3010))))</f>
        <v>#VALUE!</v>
      </c>
    </row>
    <row r="3011" spans="2:2" x14ac:dyDescent="0.25">
      <c r="B3011" t="e" cm="1" vm="1">
        <f t="array" ref="B3011">TRANSPOSE(_xlfn._xlws.SORT(_xlfn.UNIQUE(_xlfn._xlws.FILTER(plotSetup[plot_id], plotSetup[experiment_id]&amp;"_"&amp;plotSetup[crop_season_id]=A3011))))</f>
        <v>#VALUE!</v>
      </c>
    </row>
    <row r="3012" spans="2:2" x14ac:dyDescent="0.25">
      <c r="B3012" t="e" cm="1" vm="1">
        <f t="array" ref="B3012">TRANSPOSE(_xlfn._xlws.SORT(_xlfn.UNIQUE(_xlfn._xlws.FILTER(plotSetup[plot_id], plotSetup[experiment_id]&amp;"_"&amp;plotSetup[crop_season_id]=A3012))))</f>
        <v>#VALUE!</v>
      </c>
    </row>
    <row r="3013" spans="2:2" x14ac:dyDescent="0.25">
      <c r="B3013" t="e" cm="1" vm="1">
        <f t="array" ref="B3013">TRANSPOSE(_xlfn._xlws.SORT(_xlfn.UNIQUE(_xlfn._xlws.FILTER(plotSetup[plot_id], plotSetup[experiment_id]&amp;"_"&amp;plotSetup[crop_season_id]=A3013))))</f>
        <v>#VALUE!</v>
      </c>
    </row>
    <row r="3014" spans="2:2" x14ac:dyDescent="0.25">
      <c r="B3014" t="e" cm="1" vm="1">
        <f t="array" ref="B3014">TRANSPOSE(_xlfn._xlws.SORT(_xlfn.UNIQUE(_xlfn._xlws.FILTER(plotSetup[plot_id], plotSetup[experiment_id]&amp;"_"&amp;plotSetup[crop_season_id]=A3014))))</f>
        <v>#VALUE!</v>
      </c>
    </row>
    <row r="3015" spans="2:2" x14ac:dyDescent="0.25">
      <c r="B3015" t="e" cm="1" vm="1">
        <f t="array" ref="B3015">TRANSPOSE(_xlfn._xlws.SORT(_xlfn.UNIQUE(_xlfn._xlws.FILTER(plotSetup[plot_id], plotSetup[experiment_id]&amp;"_"&amp;plotSetup[crop_season_id]=A3015))))</f>
        <v>#VALUE!</v>
      </c>
    </row>
    <row r="3016" spans="2:2" x14ac:dyDescent="0.25">
      <c r="B3016" t="e" cm="1" vm="1">
        <f t="array" ref="B3016">TRANSPOSE(_xlfn._xlws.SORT(_xlfn.UNIQUE(_xlfn._xlws.FILTER(plotSetup[plot_id], plotSetup[experiment_id]&amp;"_"&amp;plotSetup[crop_season_id]=A3016))))</f>
        <v>#VALUE!</v>
      </c>
    </row>
    <row r="3017" spans="2:2" x14ac:dyDescent="0.25">
      <c r="B3017" t="e" cm="1" vm="1">
        <f t="array" ref="B3017">TRANSPOSE(_xlfn._xlws.SORT(_xlfn.UNIQUE(_xlfn._xlws.FILTER(plotSetup[plot_id], plotSetup[experiment_id]&amp;"_"&amp;plotSetup[crop_season_id]=A3017))))</f>
        <v>#VALUE!</v>
      </c>
    </row>
    <row r="3018" spans="2:2" x14ac:dyDescent="0.25">
      <c r="B3018" t="e" cm="1" vm="1">
        <f t="array" ref="B3018">TRANSPOSE(_xlfn._xlws.SORT(_xlfn.UNIQUE(_xlfn._xlws.FILTER(plotSetup[plot_id], plotSetup[experiment_id]&amp;"_"&amp;plotSetup[crop_season_id]=A3018))))</f>
        <v>#VALUE!</v>
      </c>
    </row>
    <row r="3019" spans="2:2" x14ac:dyDescent="0.25">
      <c r="B3019" t="e" cm="1" vm="1">
        <f t="array" ref="B3019">TRANSPOSE(_xlfn._xlws.SORT(_xlfn.UNIQUE(_xlfn._xlws.FILTER(plotSetup[plot_id], plotSetup[experiment_id]&amp;"_"&amp;plotSetup[crop_season_id]=A3019))))</f>
        <v>#VALUE!</v>
      </c>
    </row>
    <row r="3020" spans="2:2" x14ac:dyDescent="0.25">
      <c r="B3020" t="e" cm="1" vm="1">
        <f t="array" ref="B3020">TRANSPOSE(_xlfn._xlws.SORT(_xlfn.UNIQUE(_xlfn._xlws.FILTER(plotSetup[plot_id], plotSetup[experiment_id]&amp;"_"&amp;plotSetup[crop_season_id]=A3020))))</f>
        <v>#VALUE!</v>
      </c>
    </row>
    <row r="3021" spans="2:2" x14ac:dyDescent="0.25">
      <c r="B3021" t="e" cm="1" vm="1">
        <f t="array" ref="B3021">TRANSPOSE(_xlfn._xlws.SORT(_xlfn.UNIQUE(_xlfn._xlws.FILTER(plotSetup[plot_id], plotSetup[experiment_id]&amp;"_"&amp;plotSetup[crop_season_id]=A3021))))</f>
        <v>#VALUE!</v>
      </c>
    </row>
    <row r="3022" spans="2:2" x14ac:dyDescent="0.25">
      <c r="B3022" t="e" cm="1" vm="1">
        <f t="array" ref="B3022">TRANSPOSE(_xlfn._xlws.SORT(_xlfn.UNIQUE(_xlfn._xlws.FILTER(plotSetup[plot_id], plotSetup[experiment_id]&amp;"_"&amp;plotSetup[crop_season_id]=A3022))))</f>
        <v>#VALUE!</v>
      </c>
    </row>
    <row r="3023" spans="2:2" x14ac:dyDescent="0.25">
      <c r="B3023" t="e" cm="1" vm="1">
        <f t="array" ref="B3023">TRANSPOSE(_xlfn._xlws.SORT(_xlfn.UNIQUE(_xlfn._xlws.FILTER(plotSetup[plot_id], plotSetup[experiment_id]&amp;"_"&amp;plotSetup[crop_season_id]=A3023))))</f>
        <v>#VALUE!</v>
      </c>
    </row>
    <row r="3024" spans="2:2" x14ac:dyDescent="0.25">
      <c r="B3024" t="e" cm="1" vm="1">
        <f t="array" ref="B3024">TRANSPOSE(_xlfn._xlws.SORT(_xlfn.UNIQUE(_xlfn._xlws.FILTER(plotSetup[plot_id], plotSetup[experiment_id]&amp;"_"&amp;plotSetup[crop_season_id]=A3024))))</f>
        <v>#VALUE!</v>
      </c>
    </row>
    <row r="3025" spans="2:2" x14ac:dyDescent="0.25">
      <c r="B3025" t="e" cm="1" vm="1">
        <f t="array" ref="B3025">TRANSPOSE(_xlfn._xlws.SORT(_xlfn.UNIQUE(_xlfn._xlws.FILTER(plotSetup[plot_id], plotSetup[experiment_id]&amp;"_"&amp;plotSetup[crop_season_id]=A3025))))</f>
        <v>#VALUE!</v>
      </c>
    </row>
    <row r="3026" spans="2:2" x14ac:dyDescent="0.25">
      <c r="B3026" t="e" cm="1" vm="1">
        <f t="array" ref="B3026">TRANSPOSE(_xlfn._xlws.SORT(_xlfn.UNIQUE(_xlfn._xlws.FILTER(plotSetup[plot_id], plotSetup[experiment_id]&amp;"_"&amp;plotSetup[crop_season_id]=A3026))))</f>
        <v>#VALUE!</v>
      </c>
    </row>
    <row r="3027" spans="2:2" x14ac:dyDescent="0.25">
      <c r="B3027" t="e" cm="1" vm="1">
        <f t="array" ref="B3027">TRANSPOSE(_xlfn._xlws.SORT(_xlfn.UNIQUE(_xlfn._xlws.FILTER(plotSetup[plot_id], plotSetup[experiment_id]&amp;"_"&amp;plotSetup[crop_season_id]=A3027))))</f>
        <v>#VALUE!</v>
      </c>
    </row>
    <row r="3028" spans="2:2" x14ac:dyDescent="0.25">
      <c r="B3028" t="e" cm="1" vm="1">
        <f t="array" ref="B3028">TRANSPOSE(_xlfn._xlws.SORT(_xlfn.UNIQUE(_xlfn._xlws.FILTER(plotSetup[plot_id], plotSetup[experiment_id]&amp;"_"&amp;plotSetup[crop_season_id]=A3028))))</f>
        <v>#VALUE!</v>
      </c>
    </row>
    <row r="3029" spans="2:2" x14ac:dyDescent="0.25">
      <c r="B3029" t="e" cm="1" vm="1">
        <f t="array" ref="B3029">TRANSPOSE(_xlfn._xlws.SORT(_xlfn.UNIQUE(_xlfn._xlws.FILTER(plotSetup[plot_id], plotSetup[experiment_id]&amp;"_"&amp;plotSetup[crop_season_id]=A3029))))</f>
        <v>#VALUE!</v>
      </c>
    </row>
    <row r="3030" spans="2:2" x14ac:dyDescent="0.25">
      <c r="B3030" t="e" cm="1" vm="1">
        <f t="array" ref="B3030">TRANSPOSE(_xlfn._xlws.SORT(_xlfn.UNIQUE(_xlfn._xlws.FILTER(plotSetup[plot_id], plotSetup[experiment_id]&amp;"_"&amp;plotSetup[crop_season_id]=A3030))))</f>
        <v>#VALUE!</v>
      </c>
    </row>
    <row r="3031" spans="2:2" x14ac:dyDescent="0.25">
      <c r="B3031" t="e" cm="1" vm="1">
        <f t="array" ref="B3031">TRANSPOSE(_xlfn._xlws.SORT(_xlfn.UNIQUE(_xlfn._xlws.FILTER(plotSetup[plot_id], plotSetup[experiment_id]&amp;"_"&amp;plotSetup[crop_season_id]=A3031))))</f>
        <v>#VALUE!</v>
      </c>
    </row>
    <row r="3032" spans="2:2" x14ac:dyDescent="0.25">
      <c r="B3032" t="e" cm="1" vm="1">
        <f t="array" ref="B3032">TRANSPOSE(_xlfn._xlws.SORT(_xlfn.UNIQUE(_xlfn._xlws.FILTER(plotSetup[plot_id], plotSetup[experiment_id]&amp;"_"&amp;plotSetup[crop_season_id]=A3032))))</f>
        <v>#VALUE!</v>
      </c>
    </row>
    <row r="3033" spans="2:2" x14ac:dyDescent="0.25">
      <c r="B3033" t="e" cm="1" vm="1">
        <f t="array" ref="B3033">TRANSPOSE(_xlfn._xlws.SORT(_xlfn.UNIQUE(_xlfn._xlws.FILTER(plotSetup[plot_id], plotSetup[experiment_id]&amp;"_"&amp;plotSetup[crop_season_id]=A3033))))</f>
        <v>#VALUE!</v>
      </c>
    </row>
    <row r="3034" spans="2:2" x14ac:dyDescent="0.25">
      <c r="B3034" t="e" cm="1" vm="1">
        <f t="array" ref="B3034">TRANSPOSE(_xlfn._xlws.SORT(_xlfn.UNIQUE(_xlfn._xlws.FILTER(plotSetup[plot_id], plotSetup[experiment_id]&amp;"_"&amp;plotSetup[crop_season_id]=A3034))))</f>
        <v>#VALUE!</v>
      </c>
    </row>
    <row r="3035" spans="2:2" x14ac:dyDescent="0.25">
      <c r="B3035" t="e" cm="1" vm="1">
        <f t="array" ref="B3035">TRANSPOSE(_xlfn._xlws.SORT(_xlfn.UNIQUE(_xlfn._xlws.FILTER(plotSetup[plot_id], plotSetup[experiment_id]&amp;"_"&amp;plotSetup[crop_season_id]=A3035))))</f>
        <v>#VALUE!</v>
      </c>
    </row>
    <row r="3036" spans="2:2" x14ac:dyDescent="0.25">
      <c r="B3036" t="e" cm="1" vm="1">
        <f t="array" ref="B3036">TRANSPOSE(_xlfn._xlws.SORT(_xlfn.UNIQUE(_xlfn._xlws.FILTER(plotSetup[plot_id], plotSetup[experiment_id]&amp;"_"&amp;plotSetup[crop_season_id]=A3036))))</f>
        <v>#VALUE!</v>
      </c>
    </row>
    <row r="3037" spans="2:2" x14ac:dyDescent="0.25">
      <c r="B3037" t="e" cm="1" vm="1">
        <f t="array" ref="B3037">TRANSPOSE(_xlfn._xlws.SORT(_xlfn.UNIQUE(_xlfn._xlws.FILTER(plotSetup[plot_id], plotSetup[experiment_id]&amp;"_"&amp;plotSetup[crop_season_id]=A3037))))</f>
        <v>#VALUE!</v>
      </c>
    </row>
    <row r="3038" spans="2:2" x14ac:dyDescent="0.25">
      <c r="B3038" t="e" cm="1" vm="1">
        <f t="array" ref="B3038">TRANSPOSE(_xlfn._xlws.SORT(_xlfn.UNIQUE(_xlfn._xlws.FILTER(plotSetup[plot_id], plotSetup[experiment_id]&amp;"_"&amp;plotSetup[crop_season_id]=A3038))))</f>
        <v>#VALUE!</v>
      </c>
    </row>
    <row r="3039" spans="2:2" x14ac:dyDescent="0.25">
      <c r="B3039" t="e" cm="1" vm="1">
        <f t="array" ref="B3039">TRANSPOSE(_xlfn._xlws.SORT(_xlfn.UNIQUE(_xlfn._xlws.FILTER(plotSetup[plot_id], plotSetup[experiment_id]&amp;"_"&amp;plotSetup[crop_season_id]=A3039))))</f>
        <v>#VALUE!</v>
      </c>
    </row>
    <row r="3040" spans="2:2" x14ac:dyDescent="0.25">
      <c r="B3040" t="e" cm="1" vm="1">
        <f t="array" ref="B3040">TRANSPOSE(_xlfn._xlws.SORT(_xlfn.UNIQUE(_xlfn._xlws.FILTER(plotSetup[plot_id], plotSetup[experiment_id]&amp;"_"&amp;plotSetup[crop_season_id]=A3040))))</f>
        <v>#VALUE!</v>
      </c>
    </row>
    <row r="3041" spans="2:2" x14ac:dyDescent="0.25">
      <c r="B3041" t="e" cm="1" vm="1">
        <f t="array" ref="B3041">TRANSPOSE(_xlfn._xlws.SORT(_xlfn.UNIQUE(_xlfn._xlws.FILTER(plotSetup[plot_id], plotSetup[experiment_id]&amp;"_"&amp;plotSetup[crop_season_id]=A3041))))</f>
        <v>#VALUE!</v>
      </c>
    </row>
    <row r="3042" spans="2:2" x14ac:dyDescent="0.25">
      <c r="B3042" t="e" cm="1" vm="1">
        <f t="array" ref="B3042">TRANSPOSE(_xlfn._xlws.SORT(_xlfn.UNIQUE(_xlfn._xlws.FILTER(plotSetup[plot_id], plotSetup[experiment_id]&amp;"_"&amp;plotSetup[crop_season_id]=A3042))))</f>
        <v>#VALUE!</v>
      </c>
    </row>
    <row r="3043" spans="2:2" x14ac:dyDescent="0.25">
      <c r="B3043" t="e" cm="1" vm="1">
        <f t="array" ref="B3043">TRANSPOSE(_xlfn._xlws.SORT(_xlfn.UNIQUE(_xlfn._xlws.FILTER(plotSetup[plot_id], plotSetup[experiment_id]&amp;"_"&amp;plotSetup[crop_season_id]=A3043))))</f>
        <v>#VALUE!</v>
      </c>
    </row>
    <row r="3044" spans="2:2" x14ac:dyDescent="0.25">
      <c r="B3044" t="e" cm="1" vm="1">
        <f t="array" ref="B3044">TRANSPOSE(_xlfn._xlws.SORT(_xlfn.UNIQUE(_xlfn._xlws.FILTER(plotSetup[plot_id], plotSetup[experiment_id]&amp;"_"&amp;plotSetup[crop_season_id]=A3044))))</f>
        <v>#VALUE!</v>
      </c>
    </row>
    <row r="3045" spans="2:2" x14ac:dyDescent="0.25">
      <c r="B3045" t="e" cm="1" vm="1">
        <f t="array" ref="B3045">TRANSPOSE(_xlfn._xlws.SORT(_xlfn.UNIQUE(_xlfn._xlws.FILTER(plotSetup[plot_id], plotSetup[experiment_id]&amp;"_"&amp;plotSetup[crop_season_id]=A3045))))</f>
        <v>#VALUE!</v>
      </c>
    </row>
    <row r="3046" spans="2:2" x14ac:dyDescent="0.25">
      <c r="B3046" t="e" cm="1" vm="1">
        <f t="array" ref="B3046">TRANSPOSE(_xlfn._xlws.SORT(_xlfn.UNIQUE(_xlfn._xlws.FILTER(plotSetup[plot_id], plotSetup[experiment_id]&amp;"_"&amp;plotSetup[crop_season_id]=A3046))))</f>
        <v>#VALUE!</v>
      </c>
    </row>
    <row r="3047" spans="2:2" x14ac:dyDescent="0.25">
      <c r="B3047" t="e" cm="1" vm="1">
        <f t="array" ref="B3047">TRANSPOSE(_xlfn._xlws.SORT(_xlfn.UNIQUE(_xlfn._xlws.FILTER(plotSetup[plot_id], plotSetup[experiment_id]&amp;"_"&amp;plotSetup[crop_season_id]=A3047))))</f>
        <v>#VALUE!</v>
      </c>
    </row>
    <row r="3048" spans="2:2" x14ac:dyDescent="0.25">
      <c r="B3048" t="e" cm="1" vm="1">
        <f t="array" ref="B3048">TRANSPOSE(_xlfn._xlws.SORT(_xlfn.UNIQUE(_xlfn._xlws.FILTER(plotSetup[plot_id], plotSetup[experiment_id]&amp;"_"&amp;plotSetup[crop_season_id]=A3048))))</f>
        <v>#VALUE!</v>
      </c>
    </row>
    <row r="3049" spans="2:2" x14ac:dyDescent="0.25">
      <c r="B3049" t="e" cm="1" vm="1">
        <f t="array" ref="B3049">TRANSPOSE(_xlfn._xlws.SORT(_xlfn.UNIQUE(_xlfn._xlws.FILTER(plotSetup[plot_id], plotSetup[experiment_id]&amp;"_"&amp;plotSetup[crop_season_id]=A3049))))</f>
        <v>#VALUE!</v>
      </c>
    </row>
    <row r="3050" spans="2:2" x14ac:dyDescent="0.25">
      <c r="B3050" t="e" cm="1" vm="1">
        <f t="array" ref="B3050">TRANSPOSE(_xlfn._xlws.SORT(_xlfn.UNIQUE(_xlfn._xlws.FILTER(plotSetup[plot_id], plotSetup[experiment_id]&amp;"_"&amp;plotSetup[crop_season_id]=A3050))))</f>
        <v>#VALUE!</v>
      </c>
    </row>
    <row r="3051" spans="2:2" x14ac:dyDescent="0.25">
      <c r="B3051" t="e" cm="1" vm="1">
        <f t="array" ref="B3051">TRANSPOSE(_xlfn._xlws.SORT(_xlfn.UNIQUE(_xlfn._xlws.FILTER(plotSetup[plot_id], plotSetup[experiment_id]&amp;"_"&amp;plotSetup[crop_season_id]=A3051))))</f>
        <v>#VALUE!</v>
      </c>
    </row>
    <row r="3052" spans="2:2" x14ac:dyDescent="0.25">
      <c r="B3052" t="e" cm="1" vm="1">
        <f t="array" ref="B3052">TRANSPOSE(_xlfn._xlws.SORT(_xlfn.UNIQUE(_xlfn._xlws.FILTER(plotSetup[plot_id], plotSetup[experiment_id]&amp;"_"&amp;plotSetup[crop_season_id]=A3052))))</f>
        <v>#VALUE!</v>
      </c>
    </row>
    <row r="3053" spans="2:2" x14ac:dyDescent="0.25">
      <c r="B3053" t="e" cm="1" vm="1">
        <f t="array" ref="B3053">TRANSPOSE(_xlfn._xlws.SORT(_xlfn.UNIQUE(_xlfn._xlws.FILTER(plotSetup[plot_id], plotSetup[experiment_id]&amp;"_"&amp;plotSetup[crop_season_id]=A3053))))</f>
        <v>#VALUE!</v>
      </c>
    </row>
    <row r="3054" spans="2:2" x14ac:dyDescent="0.25">
      <c r="B3054" t="e" cm="1" vm="1">
        <f t="array" ref="B3054">TRANSPOSE(_xlfn._xlws.SORT(_xlfn.UNIQUE(_xlfn._xlws.FILTER(plotSetup[plot_id], plotSetup[experiment_id]&amp;"_"&amp;plotSetup[crop_season_id]=A3054))))</f>
        <v>#VALUE!</v>
      </c>
    </row>
    <row r="3055" spans="2:2" x14ac:dyDescent="0.25">
      <c r="B3055" t="e" cm="1" vm="1">
        <f t="array" ref="B3055">TRANSPOSE(_xlfn._xlws.SORT(_xlfn.UNIQUE(_xlfn._xlws.FILTER(plotSetup[plot_id], plotSetup[experiment_id]&amp;"_"&amp;plotSetup[crop_season_id]=A3055))))</f>
        <v>#VALUE!</v>
      </c>
    </row>
    <row r="3056" spans="2:2" x14ac:dyDescent="0.25">
      <c r="B3056" t="e" cm="1" vm="1">
        <f t="array" ref="B3056">TRANSPOSE(_xlfn._xlws.SORT(_xlfn.UNIQUE(_xlfn._xlws.FILTER(plotSetup[plot_id], plotSetup[experiment_id]&amp;"_"&amp;plotSetup[crop_season_id]=A3056))))</f>
        <v>#VALUE!</v>
      </c>
    </row>
    <row r="3057" spans="2:2" x14ac:dyDescent="0.25">
      <c r="B3057" t="e" cm="1" vm="1">
        <f t="array" ref="B3057">TRANSPOSE(_xlfn._xlws.SORT(_xlfn.UNIQUE(_xlfn._xlws.FILTER(plotSetup[plot_id], plotSetup[experiment_id]&amp;"_"&amp;plotSetup[crop_season_id]=A3057))))</f>
        <v>#VALUE!</v>
      </c>
    </row>
    <row r="3058" spans="2:2" x14ac:dyDescent="0.25">
      <c r="B3058" t="e" cm="1" vm="1">
        <f t="array" ref="B3058">TRANSPOSE(_xlfn._xlws.SORT(_xlfn.UNIQUE(_xlfn._xlws.FILTER(plotSetup[plot_id], plotSetup[experiment_id]&amp;"_"&amp;plotSetup[crop_season_id]=A3058))))</f>
        <v>#VALUE!</v>
      </c>
    </row>
    <row r="3059" spans="2:2" x14ac:dyDescent="0.25">
      <c r="B3059" t="e" cm="1" vm="1">
        <f t="array" ref="B3059">TRANSPOSE(_xlfn._xlws.SORT(_xlfn.UNIQUE(_xlfn._xlws.FILTER(plotSetup[plot_id], plotSetup[experiment_id]&amp;"_"&amp;plotSetup[crop_season_id]=A3059))))</f>
        <v>#VALUE!</v>
      </c>
    </row>
    <row r="3060" spans="2:2" x14ac:dyDescent="0.25">
      <c r="B3060" t="e" cm="1" vm="1">
        <f t="array" ref="B3060">TRANSPOSE(_xlfn._xlws.SORT(_xlfn.UNIQUE(_xlfn._xlws.FILTER(plotSetup[plot_id], plotSetup[experiment_id]&amp;"_"&amp;plotSetup[crop_season_id]=A3060))))</f>
        <v>#VALUE!</v>
      </c>
    </row>
    <row r="3061" spans="2:2" x14ac:dyDescent="0.25">
      <c r="B3061" t="e" cm="1" vm="1">
        <f t="array" ref="B3061">TRANSPOSE(_xlfn._xlws.SORT(_xlfn.UNIQUE(_xlfn._xlws.FILTER(plotSetup[plot_id], plotSetup[experiment_id]&amp;"_"&amp;plotSetup[crop_season_id]=A3061))))</f>
        <v>#VALUE!</v>
      </c>
    </row>
    <row r="3062" spans="2:2" x14ac:dyDescent="0.25">
      <c r="B3062" t="e" cm="1" vm="1">
        <f t="array" ref="B3062">TRANSPOSE(_xlfn._xlws.SORT(_xlfn.UNIQUE(_xlfn._xlws.FILTER(plotSetup[plot_id], plotSetup[experiment_id]&amp;"_"&amp;plotSetup[crop_season_id]=A3062))))</f>
        <v>#VALUE!</v>
      </c>
    </row>
    <row r="3063" spans="2:2" x14ac:dyDescent="0.25">
      <c r="B3063" t="e" cm="1" vm="1">
        <f t="array" ref="B3063">TRANSPOSE(_xlfn._xlws.SORT(_xlfn.UNIQUE(_xlfn._xlws.FILTER(plotSetup[plot_id], plotSetup[experiment_id]&amp;"_"&amp;plotSetup[crop_season_id]=A3063))))</f>
        <v>#VALUE!</v>
      </c>
    </row>
    <row r="3064" spans="2:2" x14ac:dyDescent="0.25">
      <c r="B3064" t="e" cm="1" vm="1">
        <f t="array" ref="B3064">TRANSPOSE(_xlfn._xlws.SORT(_xlfn.UNIQUE(_xlfn._xlws.FILTER(plotSetup[plot_id], plotSetup[experiment_id]&amp;"_"&amp;plotSetup[crop_season_id]=A3064))))</f>
        <v>#VALUE!</v>
      </c>
    </row>
    <row r="3065" spans="2:2" x14ac:dyDescent="0.25">
      <c r="B3065" t="e" cm="1" vm="1">
        <f t="array" ref="B3065">TRANSPOSE(_xlfn._xlws.SORT(_xlfn.UNIQUE(_xlfn._xlws.FILTER(plotSetup[plot_id], plotSetup[experiment_id]&amp;"_"&amp;plotSetup[crop_season_id]=A3065))))</f>
        <v>#VALUE!</v>
      </c>
    </row>
    <row r="3066" spans="2:2" x14ac:dyDescent="0.25">
      <c r="B3066" t="e" cm="1" vm="1">
        <f t="array" ref="B3066">TRANSPOSE(_xlfn._xlws.SORT(_xlfn.UNIQUE(_xlfn._xlws.FILTER(plotSetup[plot_id], plotSetup[experiment_id]&amp;"_"&amp;plotSetup[crop_season_id]=A3066))))</f>
        <v>#VALUE!</v>
      </c>
    </row>
    <row r="3067" spans="2:2" x14ac:dyDescent="0.25">
      <c r="B3067" t="e" cm="1" vm="1">
        <f t="array" ref="B3067">TRANSPOSE(_xlfn._xlws.SORT(_xlfn.UNIQUE(_xlfn._xlws.FILTER(plotSetup[plot_id], plotSetup[experiment_id]&amp;"_"&amp;plotSetup[crop_season_id]=A3067))))</f>
        <v>#VALUE!</v>
      </c>
    </row>
    <row r="3068" spans="2:2" x14ac:dyDescent="0.25">
      <c r="B3068" t="e" cm="1" vm="1">
        <f t="array" ref="B3068">TRANSPOSE(_xlfn._xlws.SORT(_xlfn.UNIQUE(_xlfn._xlws.FILTER(plotSetup[plot_id], plotSetup[experiment_id]&amp;"_"&amp;plotSetup[crop_season_id]=A3068))))</f>
        <v>#VALUE!</v>
      </c>
    </row>
    <row r="3069" spans="2:2" x14ac:dyDescent="0.25">
      <c r="B3069" t="e" cm="1" vm="1">
        <f t="array" ref="B3069">TRANSPOSE(_xlfn._xlws.SORT(_xlfn.UNIQUE(_xlfn._xlws.FILTER(plotSetup[plot_id], plotSetup[experiment_id]&amp;"_"&amp;plotSetup[crop_season_id]=A3069))))</f>
        <v>#VALUE!</v>
      </c>
    </row>
    <row r="3070" spans="2:2" x14ac:dyDescent="0.25">
      <c r="B3070" t="e" cm="1" vm="1">
        <f t="array" ref="B3070">TRANSPOSE(_xlfn._xlws.SORT(_xlfn.UNIQUE(_xlfn._xlws.FILTER(plotSetup[plot_id], plotSetup[experiment_id]&amp;"_"&amp;plotSetup[crop_season_id]=A3070))))</f>
        <v>#VALUE!</v>
      </c>
    </row>
    <row r="3071" spans="2:2" x14ac:dyDescent="0.25">
      <c r="B3071" t="e" cm="1" vm="1">
        <f t="array" ref="B3071">TRANSPOSE(_xlfn._xlws.SORT(_xlfn.UNIQUE(_xlfn._xlws.FILTER(plotSetup[plot_id], plotSetup[experiment_id]&amp;"_"&amp;plotSetup[crop_season_id]=A3071))))</f>
        <v>#VALUE!</v>
      </c>
    </row>
    <row r="3072" spans="2:2" x14ac:dyDescent="0.25">
      <c r="B3072" t="e" cm="1" vm="1">
        <f t="array" ref="B3072">TRANSPOSE(_xlfn._xlws.SORT(_xlfn.UNIQUE(_xlfn._xlws.FILTER(plotSetup[plot_id], plotSetup[experiment_id]&amp;"_"&amp;plotSetup[crop_season_id]=A3072))))</f>
        <v>#VALUE!</v>
      </c>
    </row>
    <row r="3073" spans="2:2" x14ac:dyDescent="0.25">
      <c r="B3073" t="e" cm="1" vm="1">
        <f t="array" ref="B3073">TRANSPOSE(_xlfn._xlws.SORT(_xlfn.UNIQUE(_xlfn._xlws.FILTER(plotSetup[plot_id], plotSetup[experiment_id]&amp;"_"&amp;plotSetup[crop_season_id]=A3073))))</f>
        <v>#VALUE!</v>
      </c>
    </row>
    <row r="3074" spans="2:2" x14ac:dyDescent="0.25">
      <c r="B3074" t="e" cm="1" vm="1">
        <f t="array" ref="B3074">TRANSPOSE(_xlfn._xlws.SORT(_xlfn.UNIQUE(_xlfn._xlws.FILTER(plotSetup[plot_id], plotSetup[experiment_id]&amp;"_"&amp;plotSetup[crop_season_id]=A3074))))</f>
        <v>#VALUE!</v>
      </c>
    </row>
    <row r="3075" spans="2:2" x14ac:dyDescent="0.25">
      <c r="B3075" t="e" cm="1" vm="1">
        <f t="array" ref="B3075">TRANSPOSE(_xlfn._xlws.SORT(_xlfn.UNIQUE(_xlfn._xlws.FILTER(plotSetup[plot_id], plotSetup[experiment_id]&amp;"_"&amp;plotSetup[crop_season_id]=A3075))))</f>
        <v>#VALUE!</v>
      </c>
    </row>
    <row r="3076" spans="2:2" x14ac:dyDescent="0.25">
      <c r="B3076" t="e" cm="1" vm="1">
        <f t="array" ref="B3076">TRANSPOSE(_xlfn._xlws.SORT(_xlfn.UNIQUE(_xlfn._xlws.FILTER(plotSetup[plot_id], plotSetup[experiment_id]&amp;"_"&amp;plotSetup[crop_season_id]=A3076))))</f>
        <v>#VALUE!</v>
      </c>
    </row>
    <row r="3077" spans="2:2" x14ac:dyDescent="0.25">
      <c r="B3077" t="e" cm="1" vm="1">
        <f t="array" ref="B3077">TRANSPOSE(_xlfn._xlws.SORT(_xlfn.UNIQUE(_xlfn._xlws.FILTER(plotSetup[plot_id], plotSetup[experiment_id]&amp;"_"&amp;plotSetup[crop_season_id]=A3077))))</f>
        <v>#VALUE!</v>
      </c>
    </row>
    <row r="3078" spans="2:2" x14ac:dyDescent="0.25">
      <c r="B3078" t="e" cm="1" vm="1">
        <f t="array" ref="B3078">TRANSPOSE(_xlfn._xlws.SORT(_xlfn.UNIQUE(_xlfn._xlws.FILTER(plotSetup[plot_id], plotSetup[experiment_id]&amp;"_"&amp;plotSetup[crop_season_id]=A3078))))</f>
        <v>#VALUE!</v>
      </c>
    </row>
    <row r="3079" spans="2:2" x14ac:dyDescent="0.25">
      <c r="B3079" t="e" cm="1" vm="1">
        <f t="array" ref="B3079">TRANSPOSE(_xlfn._xlws.SORT(_xlfn.UNIQUE(_xlfn._xlws.FILTER(plotSetup[plot_id], plotSetup[experiment_id]&amp;"_"&amp;plotSetup[crop_season_id]=A3079))))</f>
        <v>#VALUE!</v>
      </c>
    </row>
    <row r="3080" spans="2:2" x14ac:dyDescent="0.25">
      <c r="B3080" t="e" cm="1" vm="1">
        <f t="array" ref="B3080">TRANSPOSE(_xlfn._xlws.SORT(_xlfn.UNIQUE(_xlfn._xlws.FILTER(plotSetup[plot_id], plotSetup[experiment_id]&amp;"_"&amp;plotSetup[crop_season_id]=A3080))))</f>
        <v>#VALUE!</v>
      </c>
    </row>
    <row r="3081" spans="2:2" x14ac:dyDescent="0.25">
      <c r="B3081" t="e" cm="1" vm="1">
        <f t="array" ref="B3081">TRANSPOSE(_xlfn._xlws.SORT(_xlfn.UNIQUE(_xlfn._xlws.FILTER(plotSetup[plot_id], plotSetup[experiment_id]&amp;"_"&amp;plotSetup[crop_season_id]=A3081))))</f>
        <v>#VALUE!</v>
      </c>
    </row>
    <row r="3082" spans="2:2" x14ac:dyDescent="0.25">
      <c r="B3082" t="e" cm="1" vm="1">
        <f t="array" ref="B3082">TRANSPOSE(_xlfn._xlws.SORT(_xlfn.UNIQUE(_xlfn._xlws.FILTER(plotSetup[plot_id], plotSetup[experiment_id]&amp;"_"&amp;plotSetup[crop_season_id]=A3082))))</f>
        <v>#VALUE!</v>
      </c>
    </row>
    <row r="3083" spans="2:2" x14ac:dyDescent="0.25">
      <c r="B3083" t="e" cm="1" vm="1">
        <f t="array" ref="B3083">TRANSPOSE(_xlfn._xlws.SORT(_xlfn.UNIQUE(_xlfn._xlws.FILTER(plotSetup[plot_id], plotSetup[experiment_id]&amp;"_"&amp;plotSetup[crop_season_id]=A3083))))</f>
        <v>#VALUE!</v>
      </c>
    </row>
    <row r="3084" spans="2:2" x14ac:dyDescent="0.25">
      <c r="B3084" t="e" cm="1" vm="1">
        <f t="array" ref="B3084">TRANSPOSE(_xlfn._xlws.SORT(_xlfn.UNIQUE(_xlfn._xlws.FILTER(plotSetup[plot_id], plotSetup[experiment_id]&amp;"_"&amp;plotSetup[crop_season_id]=A3084))))</f>
        <v>#VALUE!</v>
      </c>
    </row>
    <row r="3085" spans="2:2" x14ac:dyDescent="0.25">
      <c r="B3085" t="e" cm="1" vm="1">
        <f t="array" ref="B3085">TRANSPOSE(_xlfn._xlws.SORT(_xlfn.UNIQUE(_xlfn._xlws.FILTER(plotSetup[plot_id], plotSetup[experiment_id]&amp;"_"&amp;plotSetup[crop_season_id]=A3085))))</f>
        <v>#VALUE!</v>
      </c>
    </row>
    <row r="3086" spans="2:2" x14ac:dyDescent="0.25">
      <c r="B3086" t="e" cm="1" vm="1">
        <f t="array" ref="B3086">TRANSPOSE(_xlfn._xlws.SORT(_xlfn.UNIQUE(_xlfn._xlws.FILTER(plotSetup[plot_id], plotSetup[experiment_id]&amp;"_"&amp;plotSetup[crop_season_id]=A3086))))</f>
        <v>#VALUE!</v>
      </c>
    </row>
    <row r="3087" spans="2:2" x14ac:dyDescent="0.25">
      <c r="B3087" t="e" cm="1" vm="1">
        <f t="array" ref="B3087">TRANSPOSE(_xlfn._xlws.SORT(_xlfn.UNIQUE(_xlfn._xlws.FILTER(plotSetup[plot_id], plotSetup[experiment_id]&amp;"_"&amp;plotSetup[crop_season_id]=A3087))))</f>
        <v>#VALUE!</v>
      </c>
    </row>
    <row r="3088" spans="2:2" x14ac:dyDescent="0.25">
      <c r="B3088" t="e" cm="1" vm="1">
        <f t="array" ref="B3088">TRANSPOSE(_xlfn._xlws.SORT(_xlfn.UNIQUE(_xlfn._xlws.FILTER(plotSetup[plot_id], plotSetup[experiment_id]&amp;"_"&amp;plotSetup[crop_season_id]=A3088))))</f>
        <v>#VALUE!</v>
      </c>
    </row>
    <row r="3089" spans="2:2" x14ac:dyDescent="0.25">
      <c r="B3089" t="e" cm="1" vm="1">
        <f t="array" ref="B3089">TRANSPOSE(_xlfn._xlws.SORT(_xlfn.UNIQUE(_xlfn._xlws.FILTER(plotSetup[plot_id], plotSetup[experiment_id]&amp;"_"&amp;plotSetup[crop_season_id]=A3089))))</f>
        <v>#VALUE!</v>
      </c>
    </row>
    <row r="3090" spans="2:2" x14ac:dyDescent="0.25">
      <c r="B3090" t="e" cm="1" vm="1">
        <f t="array" ref="B3090">TRANSPOSE(_xlfn._xlws.SORT(_xlfn.UNIQUE(_xlfn._xlws.FILTER(plotSetup[plot_id], plotSetup[experiment_id]&amp;"_"&amp;plotSetup[crop_season_id]=A3090))))</f>
        <v>#VALUE!</v>
      </c>
    </row>
    <row r="3091" spans="2:2" x14ac:dyDescent="0.25">
      <c r="B3091" t="e" cm="1" vm="1">
        <f t="array" ref="B3091">TRANSPOSE(_xlfn._xlws.SORT(_xlfn.UNIQUE(_xlfn._xlws.FILTER(plotSetup[plot_id], plotSetup[experiment_id]&amp;"_"&amp;plotSetup[crop_season_id]=A3091))))</f>
        <v>#VALUE!</v>
      </c>
    </row>
    <row r="3092" spans="2:2" x14ac:dyDescent="0.25">
      <c r="B3092" t="e" cm="1" vm="1">
        <f t="array" ref="B3092">TRANSPOSE(_xlfn._xlws.SORT(_xlfn.UNIQUE(_xlfn._xlws.FILTER(plotSetup[plot_id], plotSetup[experiment_id]&amp;"_"&amp;plotSetup[crop_season_id]=A3092))))</f>
        <v>#VALUE!</v>
      </c>
    </row>
    <row r="3093" spans="2:2" x14ac:dyDescent="0.25">
      <c r="B3093" t="e" cm="1" vm="1">
        <f t="array" ref="B3093">TRANSPOSE(_xlfn._xlws.SORT(_xlfn.UNIQUE(_xlfn._xlws.FILTER(plotSetup[plot_id], plotSetup[experiment_id]&amp;"_"&amp;plotSetup[crop_season_id]=A3093))))</f>
        <v>#VALUE!</v>
      </c>
    </row>
    <row r="3094" spans="2:2" x14ac:dyDescent="0.25">
      <c r="B3094" t="e" cm="1" vm="1">
        <f t="array" ref="B3094">TRANSPOSE(_xlfn._xlws.SORT(_xlfn.UNIQUE(_xlfn._xlws.FILTER(plotSetup[plot_id], plotSetup[experiment_id]&amp;"_"&amp;plotSetup[crop_season_id]=A3094))))</f>
        <v>#VALUE!</v>
      </c>
    </row>
    <row r="3095" spans="2:2" x14ac:dyDescent="0.25">
      <c r="B3095" t="e" cm="1" vm="1">
        <f t="array" ref="B3095">TRANSPOSE(_xlfn._xlws.SORT(_xlfn.UNIQUE(_xlfn._xlws.FILTER(plotSetup[plot_id], plotSetup[experiment_id]&amp;"_"&amp;plotSetup[crop_season_id]=A3095))))</f>
        <v>#VALUE!</v>
      </c>
    </row>
    <row r="3096" spans="2:2" x14ac:dyDescent="0.25">
      <c r="B3096" t="e" cm="1" vm="1">
        <f t="array" ref="B3096">TRANSPOSE(_xlfn._xlws.SORT(_xlfn.UNIQUE(_xlfn._xlws.FILTER(plotSetup[plot_id], plotSetup[experiment_id]&amp;"_"&amp;plotSetup[crop_season_id]=A3096))))</f>
        <v>#VALUE!</v>
      </c>
    </row>
    <row r="3097" spans="2:2" x14ac:dyDescent="0.25">
      <c r="B3097" t="e" cm="1" vm="1">
        <f t="array" ref="B3097">TRANSPOSE(_xlfn._xlws.SORT(_xlfn.UNIQUE(_xlfn._xlws.FILTER(plotSetup[plot_id], plotSetup[experiment_id]&amp;"_"&amp;plotSetup[crop_season_id]=A3097))))</f>
        <v>#VALUE!</v>
      </c>
    </row>
    <row r="3098" spans="2:2" x14ac:dyDescent="0.25">
      <c r="B3098" t="e" cm="1" vm="1">
        <f t="array" ref="B3098">TRANSPOSE(_xlfn._xlws.SORT(_xlfn.UNIQUE(_xlfn._xlws.FILTER(plotSetup[plot_id], plotSetup[experiment_id]&amp;"_"&amp;plotSetup[crop_season_id]=A3098))))</f>
        <v>#VALUE!</v>
      </c>
    </row>
    <row r="3099" spans="2:2" x14ac:dyDescent="0.25">
      <c r="B3099" t="e" cm="1" vm="1">
        <f t="array" ref="B3099">TRANSPOSE(_xlfn._xlws.SORT(_xlfn.UNIQUE(_xlfn._xlws.FILTER(plotSetup[plot_id], plotSetup[experiment_id]&amp;"_"&amp;plotSetup[crop_season_id]=A3099))))</f>
        <v>#VALUE!</v>
      </c>
    </row>
    <row r="3100" spans="2:2" x14ac:dyDescent="0.25">
      <c r="B3100" t="e" cm="1" vm="1">
        <f t="array" ref="B3100">TRANSPOSE(_xlfn._xlws.SORT(_xlfn.UNIQUE(_xlfn._xlws.FILTER(plotSetup[plot_id], plotSetup[experiment_id]&amp;"_"&amp;plotSetup[crop_season_id]=A3100))))</f>
        <v>#VALUE!</v>
      </c>
    </row>
    <row r="3101" spans="2:2" x14ac:dyDescent="0.25">
      <c r="B3101" t="e" cm="1" vm="1">
        <f t="array" ref="B3101">TRANSPOSE(_xlfn._xlws.SORT(_xlfn.UNIQUE(_xlfn._xlws.FILTER(plotSetup[plot_id], plotSetup[experiment_id]&amp;"_"&amp;plotSetup[crop_season_id]=A3101))))</f>
        <v>#VALUE!</v>
      </c>
    </row>
    <row r="3102" spans="2:2" x14ac:dyDescent="0.25">
      <c r="B3102" t="e" cm="1" vm="1">
        <f t="array" ref="B3102">TRANSPOSE(_xlfn._xlws.SORT(_xlfn.UNIQUE(_xlfn._xlws.FILTER(plotSetup[plot_id], plotSetup[experiment_id]&amp;"_"&amp;plotSetup[crop_season_id]=A3102))))</f>
        <v>#VALUE!</v>
      </c>
    </row>
    <row r="3103" spans="2:2" x14ac:dyDescent="0.25">
      <c r="B3103" t="e" cm="1" vm="1">
        <f t="array" ref="B3103">TRANSPOSE(_xlfn._xlws.SORT(_xlfn.UNIQUE(_xlfn._xlws.FILTER(plotSetup[plot_id], plotSetup[experiment_id]&amp;"_"&amp;plotSetup[crop_season_id]=A3103))))</f>
        <v>#VALUE!</v>
      </c>
    </row>
    <row r="3104" spans="2:2" x14ac:dyDescent="0.25">
      <c r="B3104" t="e" cm="1" vm="1">
        <f t="array" ref="B3104">TRANSPOSE(_xlfn._xlws.SORT(_xlfn.UNIQUE(_xlfn._xlws.FILTER(plotSetup[plot_id], plotSetup[experiment_id]&amp;"_"&amp;plotSetup[crop_season_id]=A3104))))</f>
        <v>#VALUE!</v>
      </c>
    </row>
    <row r="3105" spans="2:2" x14ac:dyDescent="0.25">
      <c r="B3105" t="e" cm="1" vm="1">
        <f t="array" ref="B3105">TRANSPOSE(_xlfn._xlws.SORT(_xlfn.UNIQUE(_xlfn._xlws.FILTER(plotSetup[plot_id], plotSetup[experiment_id]&amp;"_"&amp;plotSetup[crop_season_id]=A3105))))</f>
        <v>#VALUE!</v>
      </c>
    </row>
    <row r="3106" spans="2:2" x14ac:dyDescent="0.25">
      <c r="B3106" t="e" cm="1" vm="1">
        <f t="array" ref="B3106">TRANSPOSE(_xlfn._xlws.SORT(_xlfn.UNIQUE(_xlfn._xlws.FILTER(plotSetup[plot_id], plotSetup[experiment_id]&amp;"_"&amp;plotSetup[crop_season_id]=A3106))))</f>
        <v>#VALUE!</v>
      </c>
    </row>
    <row r="3107" spans="2:2" x14ac:dyDescent="0.25">
      <c r="B3107" t="e" cm="1" vm="1">
        <f t="array" ref="B3107">TRANSPOSE(_xlfn._xlws.SORT(_xlfn.UNIQUE(_xlfn._xlws.FILTER(plotSetup[plot_id], plotSetup[experiment_id]&amp;"_"&amp;plotSetup[crop_season_id]=A3107))))</f>
        <v>#VALUE!</v>
      </c>
    </row>
    <row r="3108" spans="2:2" x14ac:dyDescent="0.25">
      <c r="B3108" t="e" cm="1" vm="1">
        <f t="array" ref="B3108">TRANSPOSE(_xlfn._xlws.SORT(_xlfn.UNIQUE(_xlfn._xlws.FILTER(plotSetup[plot_id], plotSetup[experiment_id]&amp;"_"&amp;plotSetup[crop_season_id]=A3108))))</f>
        <v>#VALUE!</v>
      </c>
    </row>
    <row r="3109" spans="2:2" x14ac:dyDescent="0.25">
      <c r="B3109" t="e" cm="1" vm="1">
        <f t="array" ref="B3109">TRANSPOSE(_xlfn._xlws.SORT(_xlfn.UNIQUE(_xlfn._xlws.FILTER(plotSetup[plot_id], plotSetup[experiment_id]&amp;"_"&amp;plotSetup[crop_season_id]=A3109))))</f>
        <v>#VALUE!</v>
      </c>
    </row>
    <row r="3110" spans="2:2" x14ac:dyDescent="0.25">
      <c r="B3110" t="e" cm="1" vm="1">
        <f t="array" ref="B3110">TRANSPOSE(_xlfn._xlws.SORT(_xlfn.UNIQUE(_xlfn._xlws.FILTER(plotSetup[plot_id], plotSetup[experiment_id]&amp;"_"&amp;plotSetup[crop_season_id]=A3110))))</f>
        <v>#VALUE!</v>
      </c>
    </row>
    <row r="3111" spans="2:2" x14ac:dyDescent="0.25">
      <c r="B3111" t="e" cm="1" vm="1">
        <f t="array" ref="B3111">TRANSPOSE(_xlfn._xlws.SORT(_xlfn.UNIQUE(_xlfn._xlws.FILTER(plotSetup[plot_id], plotSetup[experiment_id]&amp;"_"&amp;plotSetup[crop_season_id]=A3111))))</f>
        <v>#VALUE!</v>
      </c>
    </row>
    <row r="3112" spans="2:2" x14ac:dyDescent="0.25">
      <c r="B3112" t="e" cm="1" vm="1">
        <f t="array" ref="B3112">TRANSPOSE(_xlfn._xlws.SORT(_xlfn.UNIQUE(_xlfn._xlws.FILTER(plotSetup[plot_id], plotSetup[experiment_id]&amp;"_"&amp;plotSetup[crop_season_id]=A3112))))</f>
        <v>#VALUE!</v>
      </c>
    </row>
    <row r="3113" spans="2:2" x14ac:dyDescent="0.25">
      <c r="B3113" t="e" cm="1" vm="1">
        <f t="array" ref="B3113">TRANSPOSE(_xlfn._xlws.SORT(_xlfn.UNIQUE(_xlfn._xlws.FILTER(plotSetup[plot_id], plotSetup[experiment_id]&amp;"_"&amp;plotSetup[crop_season_id]=A3113))))</f>
        <v>#VALUE!</v>
      </c>
    </row>
    <row r="3114" spans="2:2" x14ac:dyDescent="0.25">
      <c r="B3114" t="e" cm="1" vm="1">
        <f t="array" ref="B3114">TRANSPOSE(_xlfn._xlws.SORT(_xlfn.UNIQUE(_xlfn._xlws.FILTER(plotSetup[plot_id], plotSetup[experiment_id]&amp;"_"&amp;plotSetup[crop_season_id]=A3114))))</f>
        <v>#VALUE!</v>
      </c>
    </row>
    <row r="3115" spans="2:2" x14ac:dyDescent="0.25">
      <c r="B3115" t="e" cm="1" vm="1">
        <f t="array" ref="B3115">TRANSPOSE(_xlfn._xlws.SORT(_xlfn.UNIQUE(_xlfn._xlws.FILTER(plotSetup[plot_id], plotSetup[experiment_id]&amp;"_"&amp;plotSetup[crop_season_id]=A3115))))</f>
        <v>#VALUE!</v>
      </c>
    </row>
    <row r="3116" spans="2:2" x14ac:dyDescent="0.25">
      <c r="B3116" t="e" cm="1" vm="1">
        <f t="array" ref="B3116">TRANSPOSE(_xlfn._xlws.SORT(_xlfn.UNIQUE(_xlfn._xlws.FILTER(plotSetup[plot_id], plotSetup[experiment_id]&amp;"_"&amp;plotSetup[crop_season_id]=A3116))))</f>
        <v>#VALUE!</v>
      </c>
    </row>
    <row r="3117" spans="2:2" x14ac:dyDescent="0.25">
      <c r="B3117" t="e" cm="1" vm="1">
        <f t="array" ref="B3117">TRANSPOSE(_xlfn._xlws.SORT(_xlfn.UNIQUE(_xlfn._xlws.FILTER(plotSetup[plot_id], plotSetup[experiment_id]&amp;"_"&amp;plotSetup[crop_season_id]=A3117))))</f>
        <v>#VALUE!</v>
      </c>
    </row>
    <row r="3118" spans="2:2" x14ac:dyDescent="0.25">
      <c r="B3118" t="e" cm="1" vm="1">
        <f t="array" ref="B3118">TRANSPOSE(_xlfn._xlws.SORT(_xlfn.UNIQUE(_xlfn._xlws.FILTER(plotSetup[plot_id], plotSetup[experiment_id]&amp;"_"&amp;plotSetup[crop_season_id]=A3118))))</f>
        <v>#VALUE!</v>
      </c>
    </row>
    <row r="3119" spans="2:2" x14ac:dyDescent="0.25">
      <c r="B3119" t="e" cm="1" vm="1">
        <f t="array" ref="B3119">TRANSPOSE(_xlfn._xlws.SORT(_xlfn.UNIQUE(_xlfn._xlws.FILTER(plotSetup[plot_id], plotSetup[experiment_id]&amp;"_"&amp;plotSetup[crop_season_id]=A3119))))</f>
        <v>#VALUE!</v>
      </c>
    </row>
    <row r="3120" spans="2:2" x14ac:dyDescent="0.25">
      <c r="B3120" t="e" cm="1" vm="1">
        <f t="array" ref="B3120">TRANSPOSE(_xlfn._xlws.SORT(_xlfn.UNIQUE(_xlfn._xlws.FILTER(plotSetup[plot_id], plotSetup[experiment_id]&amp;"_"&amp;plotSetup[crop_season_id]=A3120))))</f>
        <v>#VALUE!</v>
      </c>
    </row>
    <row r="3121" spans="2:2" x14ac:dyDescent="0.25">
      <c r="B3121" t="e" cm="1" vm="1">
        <f t="array" ref="B3121">TRANSPOSE(_xlfn._xlws.SORT(_xlfn.UNIQUE(_xlfn._xlws.FILTER(plotSetup[plot_id], plotSetup[experiment_id]&amp;"_"&amp;plotSetup[crop_season_id]=A3121))))</f>
        <v>#VALUE!</v>
      </c>
    </row>
    <row r="3122" spans="2:2" x14ac:dyDescent="0.25">
      <c r="B3122" t="e" cm="1" vm="1">
        <f t="array" ref="B3122">TRANSPOSE(_xlfn._xlws.SORT(_xlfn.UNIQUE(_xlfn._xlws.FILTER(plotSetup[plot_id], plotSetup[experiment_id]&amp;"_"&amp;plotSetup[crop_season_id]=A3122))))</f>
        <v>#VALUE!</v>
      </c>
    </row>
    <row r="3123" spans="2:2" x14ac:dyDescent="0.25">
      <c r="B3123" t="e" cm="1" vm="1">
        <f t="array" ref="B3123">TRANSPOSE(_xlfn._xlws.SORT(_xlfn.UNIQUE(_xlfn._xlws.FILTER(plotSetup[plot_id], plotSetup[experiment_id]&amp;"_"&amp;plotSetup[crop_season_id]=A3123))))</f>
        <v>#VALUE!</v>
      </c>
    </row>
    <row r="3124" spans="2:2" x14ac:dyDescent="0.25">
      <c r="B3124" t="e" cm="1" vm="1">
        <f t="array" ref="B3124">TRANSPOSE(_xlfn._xlws.SORT(_xlfn.UNIQUE(_xlfn._xlws.FILTER(plotSetup[plot_id], plotSetup[experiment_id]&amp;"_"&amp;plotSetup[crop_season_id]=A3124))))</f>
        <v>#VALUE!</v>
      </c>
    </row>
    <row r="3125" spans="2:2" x14ac:dyDescent="0.25">
      <c r="B3125" t="e" cm="1" vm="1">
        <f t="array" ref="B3125">TRANSPOSE(_xlfn._xlws.SORT(_xlfn.UNIQUE(_xlfn._xlws.FILTER(plotSetup[plot_id], plotSetup[experiment_id]&amp;"_"&amp;plotSetup[crop_season_id]=A3125))))</f>
        <v>#VALUE!</v>
      </c>
    </row>
    <row r="3126" spans="2:2" x14ac:dyDescent="0.25">
      <c r="B3126" t="e" cm="1" vm="1">
        <f t="array" ref="B3126">TRANSPOSE(_xlfn._xlws.SORT(_xlfn.UNIQUE(_xlfn._xlws.FILTER(plotSetup[plot_id], plotSetup[experiment_id]&amp;"_"&amp;plotSetup[crop_season_id]=A3126))))</f>
        <v>#VALUE!</v>
      </c>
    </row>
    <row r="3127" spans="2:2" x14ac:dyDescent="0.25">
      <c r="B3127" t="e" cm="1" vm="1">
        <f t="array" ref="B3127">TRANSPOSE(_xlfn._xlws.SORT(_xlfn.UNIQUE(_xlfn._xlws.FILTER(plotSetup[plot_id], plotSetup[experiment_id]&amp;"_"&amp;plotSetup[crop_season_id]=A3127))))</f>
        <v>#VALUE!</v>
      </c>
    </row>
    <row r="3128" spans="2:2" x14ac:dyDescent="0.25">
      <c r="B3128" t="e" cm="1" vm="1">
        <f t="array" ref="B3128">TRANSPOSE(_xlfn._xlws.SORT(_xlfn.UNIQUE(_xlfn._xlws.FILTER(plotSetup[plot_id], plotSetup[experiment_id]&amp;"_"&amp;plotSetup[crop_season_id]=A3128))))</f>
        <v>#VALUE!</v>
      </c>
    </row>
    <row r="3129" spans="2:2" x14ac:dyDescent="0.25">
      <c r="B3129" t="e" cm="1" vm="1">
        <f t="array" ref="B3129">TRANSPOSE(_xlfn._xlws.SORT(_xlfn.UNIQUE(_xlfn._xlws.FILTER(plotSetup[plot_id], plotSetup[experiment_id]&amp;"_"&amp;plotSetup[crop_season_id]=A3129))))</f>
        <v>#VALUE!</v>
      </c>
    </row>
    <row r="3130" spans="2:2" x14ac:dyDescent="0.25">
      <c r="B3130" t="e" cm="1" vm="1">
        <f t="array" ref="B3130">TRANSPOSE(_xlfn._xlws.SORT(_xlfn.UNIQUE(_xlfn._xlws.FILTER(plotSetup[plot_id], plotSetup[experiment_id]&amp;"_"&amp;plotSetup[crop_season_id]=A3130))))</f>
        <v>#VALUE!</v>
      </c>
    </row>
    <row r="3131" spans="2:2" x14ac:dyDescent="0.25">
      <c r="B3131" t="e" cm="1" vm="1">
        <f t="array" ref="B3131">TRANSPOSE(_xlfn._xlws.SORT(_xlfn.UNIQUE(_xlfn._xlws.FILTER(plotSetup[plot_id], plotSetup[experiment_id]&amp;"_"&amp;plotSetup[crop_season_id]=A3131))))</f>
        <v>#VALUE!</v>
      </c>
    </row>
    <row r="3132" spans="2:2" x14ac:dyDescent="0.25">
      <c r="B3132" t="e" cm="1" vm="1">
        <f t="array" ref="B3132">TRANSPOSE(_xlfn._xlws.SORT(_xlfn.UNIQUE(_xlfn._xlws.FILTER(plotSetup[plot_id], plotSetup[experiment_id]&amp;"_"&amp;plotSetup[crop_season_id]=A3132))))</f>
        <v>#VALUE!</v>
      </c>
    </row>
    <row r="3133" spans="2:2" x14ac:dyDescent="0.25">
      <c r="B3133" t="e" cm="1" vm="1">
        <f t="array" ref="B3133">TRANSPOSE(_xlfn._xlws.SORT(_xlfn.UNIQUE(_xlfn._xlws.FILTER(plotSetup[plot_id], plotSetup[experiment_id]&amp;"_"&amp;plotSetup[crop_season_id]=A3133))))</f>
        <v>#VALUE!</v>
      </c>
    </row>
    <row r="3134" spans="2:2" x14ac:dyDescent="0.25">
      <c r="B3134" t="e" cm="1" vm="1">
        <f t="array" ref="B3134">TRANSPOSE(_xlfn._xlws.SORT(_xlfn.UNIQUE(_xlfn._xlws.FILTER(plotSetup[plot_id], plotSetup[experiment_id]&amp;"_"&amp;plotSetup[crop_season_id]=A3134))))</f>
        <v>#VALUE!</v>
      </c>
    </row>
    <row r="3135" spans="2:2" x14ac:dyDescent="0.25">
      <c r="B3135" t="e" cm="1" vm="1">
        <f t="array" ref="B3135">TRANSPOSE(_xlfn._xlws.SORT(_xlfn.UNIQUE(_xlfn._xlws.FILTER(plotSetup[plot_id], plotSetup[experiment_id]&amp;"_"&amp;plotSetup[crop_season_id]=A3135))))</f>
        <v>#VALUE!</v>
      </c>
    </row>
    <row r="3136" spans="2:2" x14ac:dyDescent="0.25">
      <c r="B3136" t="e" cm="1" vm="1">
        <f t="array" ref="B3136">TRANSPOSE(_xlfn._xlws.SORT(_xlfn.UNIQUE(_xlfn._xlws.FILTER(plotSetup[plot_id], plotSetup[experiment_id]&amp;"_"&amp;plotSetup[crop_season_id]=A3136))))</f>
        <v>#VALUE!</v>
      </c>
    </row>
    <row r="3137" spans="2:2" x14ac:dyDescent="0.25">
      <c r="B3137" t="e" cm="1" vm="1">
        <f t="array" ref="B3137">TRANSPOSE(_xlfn._xlws.SORT(_xlfn.UNIQUE(_xlfn._xlws.FILTER(plotSetup[plot_id], plotSetup[experiment_id]&amp;"_"&amp;plotSetup[crop_season_id]=A3137))))</f>
        <v>#VALUE!</v>
      </c>
    </row>
    <row r="3138" spans="2:2" x14ac:dyDescent="0.25">
      <c r="B3138" t="e" cm="1" vm="1">
        <f t="array" ref="B3138">TRANSPOSE(_xlfn._xlws.SORT(_xlfn.UNIQUE(_xlfn._xlws.FILTER(plotSetup[plot_id], plotSetup[experiment_id]&amp;"_"&amp;plotSetup[crop_season_id]=A3138))))</f>
        <v>#VALUE!</v>
      </c>
    </row>
    <row r="3139" spans="2:2" x14ac:dyDescent="0.25">
      <c r="B3139" t="e" cm="1" vm="1">
        <f t="array" ref="B3139">TRANSPOSE(_xlfn._xlws.SORT(_xlfn.UNIQUE(_xlfn._xlws.FILTER(plotSetup[plot_id], plotSetup[experiment_id]&amp;"_"&amp;plotSetup[crop_season_id]=A3139))))</f>
        <v>#VALUE!</v>
      </c>
    </row>
    <row r="3140" spans="2:2" x14ac:dyDescent="0.25">
      <c r="B3140" t="e" cm="1" vm="1">
        <f t="array" ref="B3140">TRANSPOSE(_xlfn._xlws.SORT(_xlfn.UNIQUE(_xlfn._xlws.FILTER(plotSetup[plot_id], plotSetup[experiment_id]&amp;"_"&amp;plotSetup[crop_season_id]=A3140))))</f>
        <v>#VALUE!</v>
      </c>
    </row>
    <row r="3141" spans="2:2" x14ac:dyDescent="0.25">
      <c r="B3141" t="e" cm="1" vm="1">
        <f t="array" ref="B3141">TRANSPOSE(_xlfn._xlws.SORT(_xlfn.UNIQUE(_xlfn._xlws.FILTER(plotSetup[plot_id], plotSetup[experiment_id]&amp;"_"&amp;plotSetup[crop_season_id]=A3141))))</f>
        <v>#VALUE!</v>
      </c>
    </row>
    <row r="3142" spans="2:2" x14ac:dyDescent="0.25">
      <c r="B3142" t="e" cm="1" vm="1">
        <f t="array" ref="B3142">TRANSPOSE(_xlfn._xlws.SORT(_xlfn.UNIQUE(_xlfn._xlws.FILTER(plotSetup[plot_id], plotSetup[experiment_id]&amp;"_"&amp;plotSetup[crop_season_id]=A3142))))</f>
        <v>#VALUE!</v>
      </c>
    </row>
    <row r="3143" spans="2:2" x14ac:dyDescent="0.25">
      <c r="B3143" t="e" cm="1" vm="1">
        <f t="array" ref="B3143">TRANSPOSE(_xlfn._xlws.SORT(_xlfn.UNIQUE(_xlfn._xlws.FILTER(plotSetup[plot_id], plotSetup[experiment_id]&amp;"_"&amp;plotSetup[crop_season_id]=A3143))))</f>
        <v>#VALUE!</v>
      </c>
    </row>
    <row r="3144" spans="2:2" x14ac:dyDescent="0.25">
      <c r="B3144" t="e" cm="1" vm="1">
        <f t="array" ref="B3144">TRANSPOSE(_xlfn._xlws.SORT(_xlfn.UNIQUE(_xlfn._xlws.FILTER(plotSetup[plot_id], plotSetup[experiment_id]&amp;"_"&amp;plotSetup[crop_season_id]=A3144))))</f>
        <v>#VALUE!</v>
      </c>
    </row>
    <row r="3145" spans="2:2" x14ac:dyDescent="0.25">
      <c r="B3145" t="e" cm="1" vm="1">
        <f t="array" ref="B3145">TRANSPOSE(_xlfn._xlws.SORT(_xlfn.UNIQUE(_xlfn._xlws.FILTER(plotSetup[plot_id], plotSetup[experiment_id]&amp;"_"&amp;plotSetup[crop_season_id]=A3145))))</f>
        <v>#VALUE!</v>
      </c>
    </row>
    <row r="3146" spans="2:2" x14ac:dyDescent="0.25">
      <c r="B3146" t="e" cm="1" vm="1">
        <f t="array" ref="B3146">TRANSPOSE(_xlfn._xlws.SORT(_xlfn.UNIQUE(_xlfn._xlws.FILTER(plotSetup[plot_id], plotSetup[experiment_id]&amp;"_"&amp;plotSetup[crop_season_id]=A3146))))</f>
        <v>#VALUE!</v>
      </c>
    </row>
    <row r="3147" spans="2:2" x14ac:dyDescent="0.25">
      <c r="B3147" t="e" cm="1" vm="1">
        <f t="array" ref="B3147">TRANSPOSE(_xlfn._xlws.SORT(_xlfn.UNIQUE(_xlfn._xlws.FILTER(plotSetup[plot_id], plotSetup[experiment_id]&amp;"_"&amp;plotSetup[crop_season_id]=A3147))))</f>
        <v>#VALUE!</v>
      </c>
    </row>
    <row r="3148" spans="2:2" x14ac:dyDescent="0.25">
      <c r="B3148" t="e" cm="1" vm="1">
        <f t="array" ref="B3148">TRANSPOSE(_xlfn._xlws.SORT(_xlfn.UNIQUE(_xlfn._xlws.FILTER(plotSetup[plot_id], plotSetup[experiment_id]&amp;"_"&amp;plotSetup[crop_season_id]=A3148))))</f>
        <v>#VALUE!</v>
      </c>
    </row>
    <row r="3149" spans="2:2" x14ac:dyDescent="0.25">
      <c r="B3149" t="e" cm="1" vm="1">
        <f t="array" ref="B3149">TRANSPOSE(_xlfn._xlws.SORT(_xlfn.UNIQUE(_xlfn._xlws.FILTER(plotSetup[plot_id], plotSetup[experiment_id]&amp;"_"&amp;plotSetup[crop_season_id]=A3149))))</f>
        <v>#VALUE!</v>
      </c>
    </row>
    <row r="3150" spans="2:2" x14ac:dyDescent="0.25">
      <c r="B3150" t="e" cm="1" vm="1">
        <f t="array" ref="B3150">TRANSPOSE(_xlfn._xlws.SORT(_xlfn.UNIQUE(_xlfn._xlws.FILTER(plotSetup[plot_id], plotSetup[experiment_id]&amp;"_"&amp;plotSetup[crop_season_id]=A3150))))</f>
        <v>#VALUE!</v>
      </c>
    </row>
    <row r="3151" spans="2:2" x14ac:dyDescent="0.25">
      <c r="B3151" t="e" cm="1" vm="1">
        <f t="array" ref="B3151">TRANSPOSE(_xlfn._xlws.SORT(_xlfn.UNIQUE(_xlfn._xlws.FILTER(plotSetup[plot_id], plotSetup[experiment_id]&amp;"_"&amp;plotSetup[crop_season_id]=A3151))))</f>
        <v>#VALUE!</v>
      </c>
    </row>
    <row r="3152" spans="2:2" x14ac:dyDescent="0.25">
      <c r="B3152" t="e" cm="1" vm="1">
        <f t="array" ref="B3152">TRANSPOSE(_xlfn._xlws.SORT(_xlfn.UNIQUE(_xlfn._xlws.FILTER(plotSetup[plot_id], plotSetup[experiment_id]&amp;"_"&amp;plotSetup[crop_season_id]=A3152))))</f>
        <v>#VALUE!</v>
      </c>
    </row>
    <row r="3153" spans="2:2" x14ac:dyDescent="0.25">
      <c r="B3153" t="e" cm="1" vm="1">
        <f t="array" ref="B3153">TRANSPOSE(_xlfn._xlws.SORT(_xlfn.UNIQUE(_xlfn._xlws.FILTER(plotSetup[plot_id], plotSetup[experiment_id]&amp;"_"&amp;plotSetup[crop_season_id]=A3153))))</f>
        <v>#VALUE!</v>
      </c>
    </row>
    <row r="3154" spans="2:2" x14ac:dyDescent="0.25">
      <c r="B3154" t="e" cm="1" vm="1">
        <f t="array" ref="B3154">TRANSPOSE(_xlfn._xlws.SORT(_xlfn.UNIQUE(_xlfn._xlws.FILTER(plotSetup[plot_id], plotSetup[experiment_id]&amp;"_"&amp;plotSetup[crop_season_id]=A3154))))</f>
        <v>#VALUE!</v>
      </c>
    </row>
    <row r="3155" spans="2:2" x14ac:dyDescent="0.25">
      <c r="B3155" t="e" cm="1" vm="1">
        <f t="array" ref="B3155">TRANSPOSE(_xlfn._xlws.SORT(_xlfn.UNIQUE(_xlfn._xlws.FILTER(plotSetup[plot_id], plotSetup[experiment_id]&amp;"_"&amp;plotSetup[crop_season_id]=A3155))))</f>
        <v>#VALUE!</v>
      </c>
    </row>
    <row r="3156" spans="2:2" x14ac:dyDescent="0.25">
      <c r="B3156" t="e" cm="1" vm="1">
        <f t="array" ref="B3156">TRANSPOSE(_xlfn._xlws.SORT(_xlfn.UNIQUE(_xlfn._xlws.FILTER(plotSetup[plot_id], plotSetup[experiment_id]&amp;"_"&amp;plotSetup[crop_season_id]=A3156))))</f>
        <v>#VALUE!</v>
      </c>
    </row>
    <row r="3157" spans="2:2" x14ac:dyDescent="0.25">
      <c r="B3157" t="e" cm="1" vm="1">
        <f t="array" ref="B3157">TRANSPOSE(_xlfn._xlws.SORT(_xlfn.UNIQUE(_xlfn._xlws.FILTER(plotSetup[plot_id], plotSetup[experiment_id]&amp;"_"&amp;plotSetup[crop_season_id]=A3157))))</f>
        <v>#VALUE!</v>
      </c>
    </row>
    <row r="3158" spans="2:2" x14ac:dyDescent="0.25">
      <c r="B3158" t="e" cm="1" vm="1">
        <f t="array" ref="B3158">TRANSPOSE(_xlfn._xlws.SORT(_xlfn.UNIQUE(_xlfn._xlws.FILTER(plotSetup[plot_id], plotSetup[experiment_id]&amp;"_"&amp;plotSetup[crop_season_id]=A3158))))</f>
        <v>#VALUE!</v>
      </c>
    </row>
    <row r="3159" spans="2:2" x14ac:dyDescent="0.25">
      <c r="B3159" t="e" cm="1" vm="1">
        <f t="array" ref="B3159">TRANSPOSE(_xlfn._xlws.SORT(_xlfn.UNIQUE(_xlfn._xlws.FILTER(plotSetup[plot_id], plotSetup[experiment_id]&amp;"_"&amp;plotSetup[crop_season_id]=A3159))))</f>
        <v>#VALUE!</v>
      </c>
    </row>
    <row r="3160" spans="2:2" x14ac:dyDescent="0.25">
      <c r="B3160" t="e" cm="1" vm="1">
        <f t="array" ref="B3160">TRANSPOSE(_xlfn._xlws.SORT(_xlfn.UNIQUE(_xlfn._xlws.FILTER(plotSetup[plot_id], plotSetup[experiment_id]&amp;"_"&amp;plotSetup[crop_season_id]=A3160))))</f>
        <v>#VALUE!</v>
      </c>
    </row>
    <row r="3161" spans="2:2" x14ac:dyDescent="0.25">
      <c r="B3161" t="e" cm="1" vm="1">
        <f t="array" ref="B3161">TRANSPOSE(_xlfn._xlws.SORT(_xlfn.UNIQUE(_xlfn._xlws.FILTER(plotSetup[plot_id], plotSetup[experiment_id]&amp;"_"&amp;plotSetup[crop_season_id]=A3161))))</f>
        <v>#VALUE!</v>
      </c>
    </row>
    <row r="3162" spans="2:2" x14ac:dyDescent="0.25">
      <c r="B3162" t="e" cm="1" vm="1">
        <f t="array" ref="B3162">TRANSPOSE(_xlfn._xlws.SORT(_xlfn.UNIQUE(_xlfn._xlws.FILTER(plotSetup[plot_id], plotSetup[experiment_id]&amp;"_"&amp;plotSetup[crop_season_id]=A3162))))</f>
        <v>#VALUE!</v>
      </c>
    </row>
    <row r="3163" spans="2:2" x14ac:dyDescent="0.25">
      <c r="B3163" t="e" cm="1" vm="1">
        <f t="array" ref="B3163">TRANSPOSE(_xlfn._xlws.SORT(_xlfn.UNIQUE(_xlfn._xlws.FILTER(plotSetup[plot_id], plotSetup[experiment_id]&amp;"_"&amp;plotSetup[crop_season_id]=A3163))))</f>
        <v>#VALUE!</v>
      </c>
    </row>
    <row r="3164" spans="2:2" x14ac:dyDescent="0.25">
      <c r="B3164" t="e" cm="1" vm="1">
        <f t="array" ref="B3164">TRANSPOSE(_xlfn._xlws.SORT(_xlfn.UNIQUE(_xlfn._xlws.FILTER(plotSetup[plot_id], plotSetup[experiment_id]&amp;"_"&amp;plotSetup[crop_season_id]=A3164))))</f>
        <v>#VALUE!</v>
      </c>
    </row>
    <row r="3165" spans="2:2" x14ac:dyDescent="0.25">
      <c r="B3165" t="e" cm="1" vm="1">
        <f t="array" ref="B3165">TRANSPOSE(_xlfn._xlws.SORT(_xlfn.UNIQUE(_xlfn._xlws.FILTER(plotSetup[plot_id], plotSetup[experiment_id]&amp;"_"&amp;plotSetup[crop_season_id]=A3165))))</f>
        <v>#VALUE!</v>
      </c>
    </row>
    <row r="3166" spans="2:2" x14ac:dyDescent="0.25">
      <c r="B3166" t="e" cm="1" vm="1">
        <f t="array" ref="B3166">TRANSPOSE(_xlfn._xlws.SORT(_xlfn.UNIQUE(_xlfn._xlws.FILTER(plotSetup[plot_id], plotSetup[experiment_id]&amp;"_"&amp;plotSetup[crop_season_id]=A3166))))</f>
        <v>#VALUE!</v>
      </c>
    </row>
    <row r="3167" spans="2:2" x14ac:dyDescent="0.25">
      <c r="B3167" t="e" cm="1" vm="1">
        <f t="array" ref="B3167">TRANSPOSE(_xlfn._xlws.SORT(_xlfn.UNIQUE(_xlfn._xlws.FILTER(plotSetup[plot_id], plotSetup[experiment_id]&amp;"_"&amp;plotSetup[crop_season_id]=A3167))))</f>
        <v>#VALUE!</v>
      </c>
    </row>
    <row r="3168" spans="2:2" x14ac:dyDescent="0.25">
      <c r="B3168" t="e" cm="1" vm="1">
        <f t="array" ref="B3168">TRANSPOSE(_xlfn._xlws.SORT(_xlfn.UNIQUE(_xlfn._xlws.FILTER(plotSetup[plot_id], plotSetup[experiment_id]&amp;"_"&amp;plotSetup[crop_season_id]=A3168))))</f>
        <v>#VALUE!</v>
      </c>
    </row>
    <row r="3169" spans="2:2" x14ac:dyDescent="0.25">
      <c r="B3169" t="e" cm="1" vm="1">
        <f t="array" ref="B3169">TRANSPOSE(_xlfn._xlws.SORT(_xlfn.UNIQUE(_xlfn._xlws.FILTER(plotSetup[plot_id], plotSetup[experiment_id]&amp;"_"&amp;plotSetup[crop_season_id]=A3169))))</f>
        <v>#VALUE!</v>
      </c>
    </row>
    <row r="3170" spans="2:2" x14ac:dyDescent="0.25">
      <c r="B3170" t="e" cm="1" vm="1">
        <f t="array" ref="B3170">TRANSPOSE(_xlfn._xlws.SORT(_xlfn.UNIQUE(_xlfn._xlws.FILTER(plotSetup[plot_id], plotSetup[experiment_id]&amp;"_"&amp;plotSetup[crop_season_id]=A3170))))</f>
        <v>#VALUE!</v>
      </c>
    </row>
    <row r="3171" spans="2:2" x14ac:dyDescent="0.25">
      <c r="B3171" t="e" cm="1" vm="1">
        <f t="array" ref="B3171">TRANSPOSE(_xlfn._xlws.SORT(_xlfn.UNIQUE(_xlfn._xlws.FILTER(plotSetup[plot_id], plotSetup[experiment_id]&amp;"_"&amp;plotSetup[crop_season_id]=A3171))))</f>
        <v>#VALUE!</v>
      </c>
    </row>
    <row r="3172" spans="2:2" x14ac:dyDescent="0.25">
      <c r="B3172" t="e" cm="1" vm="1">
        <f t="array" ref="B3172">TRANSPOSE(_xlfn._xlws.SORT(_xlfn.UNIQUE(_xlfn._xlws.FILTER(plotSetup[plot_id], plotSetup[experiment_id]&amp;"_"&amp;plotSetup[crop_season_id]=A3172))))</f>
        <v>#VALUE!</v>
      </c>
    </row>
    <row r="3173" spans="2:2" x14ac:dyDescent="0.25">
      <c r="B3173" t="e" cm="1" vm="1">
        <f t="array" ref="B3173">TRANSPOSE(_xlfn._xlws.SORT(_xlfn.UNIQUE(_xlfn._xlws.FILTER(plotSetup[plot_id], plotSetup[experiment_id]&amp;"_"&amp;plotSetup[crop_season_id]=A3173))))</f>
        <v>#VALUE!</v>
      </c>
    </row>
    <row r="3174" spans="2:2" x14ac:dyDescent="0.25">
      <c r="B3174" t="e" cm="1" vm="1">
        <f t="array" ref="B3174">TRANSPOSE(_xlfn._xlws.SORT(_xlfn.UNIQUE(_xlfn._xlws.FILTER(plotSetup[plot_id], plotSetup[experiment_id]&amp;"_"&amp;plotSetup[crop_season_id]=A3174))))</f>
        <v>#VALUE!</v>
      </c>
    </row>
    <row r="3175" spans="2:2" x14ac:dyDescent="0.25">
      <c r="B3175" t="e" cm="1" vm="1">
        <f t="array" ref="B3175">TRANSPOSE(_xlfn._xlws.SORT(_xlfn.UNIQUE(_xlfn._xlws.FILTER(plotSetup[plot_id], plotSetup[experiment_id]&amp;"_"&amp;plotSetup[crop_season_id]=A3175))))</f>
        <v>#VALUE!</v>
      </c>
    </row>
    <row r="3176" spans="2:2" x14ac:dyDescent="0.25">
      <c r="B3176" t="e" cm="1" vm="1">
        <f t="array" ref="B3176">TRANSPOSE(_xlfn._xlws.SORT(_xlfn.UNIQUE(_xlfn._xlws.FILTER(plotSetup[plot_id], plotSetup[experiment_id]&amp;"_"&amp;plotSetup[crop_season_id]=A3176))))</f>
        <v>#VALUE!</v>
      </c>
    </row>
    <row r="3177" spans="2:2" x14ac:dyDescent="0.25">
      <c r="B3177" t="e" cm="1" vm="1">
        <f t="array" ref="B3177">TRANSPOSE(_xlfn._xlws.SORT(_xlfn.UNIQUE(_xlfn._xlws.FILTER(plotSetup[plot_id], plotSetup[experiment_id]&amp;"_"&amp;plotSetup[crop_season_id]=A3177))))</f>
        <v>#VALUE!</v>
      </c>
    </row>
    <row r="3178" spans="2:2" x14ac:dyDescent="0.25">
      <c r="B3178" t="e" cm="1" vm="1">
        <f t="array" ref="B3178">TRANSPOSE(_xlfn._xlws.SORT(_xlfn.UNIQUE(_xlfn._xlws.FILTER(plotSetup[plot_id], plotSetup[experiment_id]&amp;"_"&amp;plotSetup[crop_season_id]=A3178))))</f>
        <v>#VALUE!</v>
      </c>
    </row>
    <row r="3179" spans="2:2" x14ac:dyDescent="0.25">
      <c r="B3179" t="e" cm="1" vm="1">
        <f t="array" ref="B3179">TRANSPOSE(_xlfn._xlws.SORT(_xlfn.UNIQUE(_xlfn._xlws.FILTER(plotSetup[plot_id], plotSetup[experiment_id]&amp;"_"&amp;plotSetup[crop_season_id]=A3179))))</f>
        <v>#VALUE!</v>
      </c>
    </row>
    <row r="3180" spans="2:2" x14ac:dyDescent="0.25">
      <c r="B3180" t="e" cm="1" vm="1">
        <f t="array" ref="B3180">TRANSPOSE(_xlfn._xlws.SORT(_xlfn.UNIQUE(_xlfn._xlws.FILTER(plotSetup[plot_id], plotSetup[experiment_id]&amp;"_"&amp;plotSetup[crop_season_id]=A3180))))</f>
        <v>#VALUE!</v>
      </c>
    </row>
    <row r="3181" spans="2:2" x14ac:dyDescent="0.25">
      <c r="B3181" t="e" cm="1" vm="1">
        <f t="array" ref="B3181">TRANSPOSE(_xlfn._xlws.SORT(_xlfn.UNIQUE(_xlfn._xlws.FILTER(plotSetup[plot_id], plotSetup[experiment_id]&amp;"_"&amp;plotSetup[crop_season_id]=A3181))))</f>
        <v>#VALUE!</v>
      </c>
    </row>
    <row r="3182" spans="2:2" x14ac:dyDescent="0.25">
      <c r="B3182" t="e" cm="1" vm="1">
        <f t="array" ref="B3182">TRANSPOSE(_xlfn._xlws.SORT(_xlfn.UNIQUE(_xlfn._xlws.FILTER(plotSetup[plot_id], plotSetup[experiment_id]&amp;"_"&amp;plotSetup[crop_season_id]=A3182))))</f>
        <v>#VALUE!</v>
      </c>
    </row>
    <row r="3183" spans="2:2" x14ac:dyDescent="0.25">
      <c r="B3183" t="e" cm="1" vm="1">
        <f t="array" ref="B3183">TRANSPOSE(_xlfn._xlws.SORT(_xlfn.UNIQUE(_xlfn._xlws.FILTER(plotSetup[plot_id], plotSetup[experiment_id]&amp;"_"&amp;plotSetup[crop_season_id]=A3183))))</f>
        <v>#VALUE!</v>
      </c>
    </row>
    <row r="3184" spans="2:2" x14ac:dyDescent="0.25">
      <c r="B3184" t="e" cm="1" vm="1">
        <f t="array" ref="B3184">TRANSPOSE(_xlfn._xlws.SORT(_xlfn.UNIQUE(_xlfn._xlws.FILTER(plotSetup[plot_id], plotSetup[experiment_id]&amp;"_"&amp;plotSetup[crop_season_id]=A3184))))</f>
        <v>#VALUE!</v>
      </c>
    </row>
    <row r="3185" spans="2:2" x14ac:dyDescent="0.25">
      <c r="B3185" t="e" cm="1" vm="1">
        <f t="array" ref="B3185">TRANSPOSE(_xlfn._xlws.SORT(_xlfn.UNIQUE(_xlfn._xlws.FILTER(plotSetup[plot_id], plotSetup[experiment_id]&amp;"_"&amp;plotSetup[crop_season_id]=A3185))))</f>
        <v>#VALUE!</v>
      </c>
    </row>
    <row r="3186" spans="2:2" x14ac:dyDescent="0.25">
      <c r="B3186" t="e" cm="1" vm="1">
        <f t="array" ref="B3186">TRANSPOSE(_xlfn._xlws.SORT(_xlfn.UNIQUE(_xlfn._xlws.FILTER(plotSetup[plot_id], plotSetup[experiment_id]&amp;"_"&amp;plotSetup[crop_season_id]=A3186))))</f>
        <v>#VALUE!</v>
      </c>
    </row>
    <row r="3187" spans="2:2" x14ac:dyDescent="0.25">
      <c r="B3187" t="e" cm="1" vm="1">
        <f t="array" ref="B3187">TRANSPOSE(_xlfn._xlws.SORT(_xlfn.UNIQUE(_xlfn._xlws.FILTER(plotSetup[plot_id], plotSetup[experiment_id]&amp;"_"&amp;plotSetup[crop_season_id]=A3187))))</f>
        <v>#VALUE!</v>
      </c>
    </row>
    <row r="3188" spans="2:2" x14ac:dyDescent="0.25">
      <c r="B3188" t="e" cm="1" vm="1">
        <f t="array" ref="B3188">TRANSPOSE(_xlfn._xlws.SORT(_xlfn.UNIQUE(_xlfn._xlws.FILTER(plotSetup[plot_id], plotSetup[experiment_id]&amp;"_"&amp;plotSetup[crop_season_id]=A3188))))</f>
        <v>#VALUE!</v>
      </c>
    </row>
    <row r="3189" spans="2:2" x14ac:dyDescent="0.25">
      <c r="B3189" t="e" cm="1" vm="1">
        <f t="array" ref="B3189">TRANSPOSE(_xlfn._xlws.SORT(_xlfn.UNIQUE(_xlfn._xlws.FILTER(plotSetup[plot_id], plotSetup[experiment_id]&amp;"_"&amp;plotSetup[crop_season_id]=A3189))))</f>
        <v>#VALUE!</v>
      </c>
    </row>
    <row r="3190" spans="2:2" x14ac:dyDescent="0.25">
      <c r="B3190" t="e" cm="1" vm="1">
        <f t="array" ref="B3190">TRANSPOSE(_xlfn._xlws.SORT(_xlfn.UNIQUE(_xlfn._xlws.FILTER(plotSetup[plot_id], plotSetup[experiment_id]&amp;"_"&amp;plotSetup[crop_season_id]=A3190))))</f>
        <v>#VALUE!</v>
      </c>
    </row>
    <row r="3191" spans="2:2" x14ac:dyDescent="0.25">
      <c r="B3191" t="e" cm="1" vm="1">
        <f t="array" ref="B3191">TRANSPOSE(_xlfn._xlws.SORT(_xlfn.UNIQUE(_xlfn._xlws.FILTER(plotSetup[plot_id], plotSetup[experiment_id]&amp;"_"&amp;plotSetup[crop_season_id]=A3191))))</f>
        <v>#VALUE!</v>
      </c>
    </row>
    <row r="3192" spans="2:2" x14ac:dyDescent="0.25">
      <c r="B3192" t="e" cm="1" vm="1">
        <f t="array" ref="B3192">TRANSPOSE(_xlfn._xlws.SORT(_xlfn.UNIQUE(_xlfn._xlws.FILTER(plotSetup[plot_id], plotSetup[experiment_id]&amp;"_"&amp;plotSetup[crop_season_id]=A3192))))</f>
        <v>#VALUE!</v>
      </c>
    </row>
    <row r="3193" spans="2:2" x14ac:dyDescent="0.25">
      <c r="B3193" t="e" cm="1" vm="1">
        <f t="array" ref="B3193">TRANSPOSE(_xlfn._xlws.SORT(_xlfn.UNIQUE(_xlfn._xlws.FILTER(plotSetup[plot_id], plotSetup[experiment_id]&amp;"_"&amp;plotSetup[crop_season_id]=A3193))))</f>
        <v>#VALUE!</v>
      </c>
    </row>
    <row r="3194" spans="2:2" x14ac:dyDescent="0.25">
      <c r="B3194" t="e" cm="1" vm="1">
        <f t="array" ref="B3194">TRANSPOSE(_xlfn._xlws.SORT(_xlfn.UNIQUE(_xlfn._xlws.FILTER(plotSetup[plot_id], plotSetup[experiment_id]&amp;"_"&amp;plotSetup[crop_season_id]=A3194))))</f>
        <v>#VALUE!</v>
      </c>
    </row>
    <row r="3195" spans="2:2" x14ac:dyDescent="0.25">
      <c r="B3195" t="e" cm="1" vm="1">
        <f t="array" ref="B3195">TRANSPOSE(_xlfn._xlws.SORT(_xlfn.UNIQUE(_xlfn._xlws.FILTER(plotSetup[plot_id], plotSetup[experiment_id]&amp;"_"&amp;plotSetup[crop_season_id]=A3195))))</f>
        <v>#VALUE!</v>
      </c>
    </row>
    <row r="3196" spans="2:2" x14ac:dyDescent="0.25">
      <c r="B3196" t="e" cm="1" vm="1">
        <f t="array" ref="B3196">TRANSPOSE(_xlfn._xlws.SORT(_xlfn.UNIQUE(_xlfn._xlws.FILTER(plotSetup[plot_id], plotSetup[experiment_id]&amp;"_"&amp;plotSetup[crop_season_id]=A3196))))</f>
        <v>#VALUE!</v>
      </c>
    </row>
    <row r="3197" spans="2:2" x14ac:dyDescent="0.25">
      <c r="B3197" t="e" cm="1" vm="1">
        <f t="array" ref="B3197">TRANSPOSE(_xlfn._xlws.SORT(_xlfn.UNIQUE(_xlfn._xlws.FILTER(plotSetup[plot_id], plotSetup[experiment_id]&amp;"_"&amp;plotSetup[crop_season_id]=A3197))))</f>
        <v>#VALUE!</v>
      </c>
    </row>
    <row r="3198" spans="2:2" x14ac:dyDescent="0.25">
      <c r="B3198" t="e" cm="1" vm="1">
        <f t="array" ref="B3198">TRANSPOSE(_xlfn._xlws.SORT(_xlfn.UNIQUE(_xlfn._xlws.FILTER(plotSetup[plot_id], plotSetup[experiment_id]&amp;"_"&amp;plotSetup[crop_season_id]=A3198))))</f>
        <v>#VALUE!</v>
      </c>
    </row>
    <row r="3199" spans="2:2" x14ac:dyDescent="0.25">
      <c r="B3199" t="e" cm="1" vm="1">
        <f t="array" ref="B3199">TRANSPOSE(_xlfn._xlws.SORT(_xlfn.UNIQUE(_xlfn._xlws.FILTER(plotSetup[plot_id], plotSetup[experiment_id]&amp;"_"&amp;plotSetup[crop_season_id]=A3199))))</f>
        <v>#VALUE!</v>
      </c>
    </row>
    <row r="3200" spans="2:2" x14ac:dyDescent="0.25">
      <c r="B3200" t="e" cm="1" vm="1">
        <f t="array" ref="B3200">TRANSPOSE(_xlfn._xlws.SORT(_xlfn.UNIQUE(_xlfn._xlws.FILTER(plotSetup[plot_id], plotSetup[experiment_id]&amp;"_"&amp;plotSetup[crop_season_id]=A3200))))</f>
        <v>#VALUE!</v>
      </c>
    </row>
    <row r="3201" spans="2:2" x14ac:dyDescent="0.25">
      <c r="B3201" t="e" cm="1" vm="1">
        <f t="array" ref="B3201">TRANSPOSE(_xlfn._xlws.SORT(_xlfn.UNIQUE(_xlfn._xlws.FILTER(plotSetup[plot_id], plotSetup[experiment_id]&amp;"_"&amp;plotSetup[crop_season_id]=A3201))))</f>
        <v>#VALUE!</v>
      </c>
    </row>
    <row r="3202" spans="2:2" x14ac:dyDescent="0.25">
      <c r="B3202" t="e" cm="1" vm="1">
        <f t="array" ref="B3202">TRANSPOSE(_xlfn._xlws.SORT(_xlfn.UNIQUE(_xlfn._xlws.FILTER(plotSetup[plot_id], plotSetup[experiment_id]&amp;"_"&amp;plotSetup[crop_season_id]=A3202))))</f>
        <v>#VALUE!</v>
      </c>
    </row>
    <row r="3203" spans="2:2" x14ac:dyDescent="0.25">
      <c r="B3203" t="e" cm="1" vm="1">
        <f t="array" ref="B3203">TRANSPOSE(_xlfn._xlws.SORT(_xlfn.UNIQUE(_xlfn._xlws.FILTER(plotSetup[plot_id], plotSetup[experiment_id]&amp;"_"&amp;plotSetup[crop_season_id]=A3203))))</f>
        <v>#VALUE!</v>
      </c>
    </row>
    <row r="3204" spans="2:2" x14ac:dyDescent="0.25">
      <c r="B3204" t="e" cm="1" vm="1">
        <f t="array" ref="B3204">TRANSPOSE(_xlfn._xlws.SORT(_xlfn.UNIQUE(_xlfn._xlws.FILTER(plotSetup[plot_id], plotSetup[experiment_id]&amp;"_"&amp;plotSetup[crop_season_id]=A3204))))</f>
        <v>#VALUE!</v>
      </c>
    </row>
    <row r="3205" spans="2:2" x14ac:dyDescent="0.25">
      <c r="B3205" t="e" cm="1" vm="1">
        <f t="array" ref="B3205">TRANSPOSE(_xlfn._xlws.SORT(_xlfn.UNIQUE(_xlfn._xlws.FILTER(plotSetup[plot_id], plotSetup[experiment_id]&amp;"_"&amp;plotSetup[crop_season_id]=A3205))))</f>
        <v>#VALUE!</v>
      </c>
    </row>
    <row r="3206" spans="2:2" x14ac:dyDescent="0.25">
      <c r="B3206" t="e" cm="1" vm="1">
        <f t="array" ref="B3206">TRANSPOSE(_xlfn._xlws.SORT(_xlfn.UNIQUE(_xlfn._xlws.FILTER(plotSetup[plot_id], plotSetup[experiment_id]&amp;"_"&amp;plotSetup[crop_season_id]=A3206))))</f>
        <v>#VALUE!</v>
      </c>
    </row>
    <row r="3207" spans="2:2" x14ac:dyDescent="0.25">
      <c r="B3207" t="e" cm="1" vm="1">
        <f t="array" ref="B3207">TRANSPOSE(_xlfn._xlws.SORT(_xlfn.UNIQUE(_xlfn._xlws.FILTER(plotSetup[plot_id], plotSetup[experiment_id]&amp;"_"&amp;plotSetup[crop_season_id]=A3207))))</f>
        <v>#VALUE!</v>
      </c>
    </row>
    <row r="3208" spans="2:2" x14ac:dyDescent="0.25">
      <c r="B3208" t="e" cm="1" vm="1">
        <f t="array" ref="B3208">TRANSPOSE(_xlfn._xlws.SORT(_xlfn.UNIQUE(_xlfn._xlws.FILTER(plotSetup[plot_id], plotSetup[experiment_id]&amp;"_"&amp;plotSetup[crop_season_id]=A3208))))</f>
        <v>#VALUE!</v>
      </c>
    </row>
    <row r="3209" spans="2:2" x14ac:dyDescent="0.25">
      <c r="B3209" t="e" cm="1" vm="1">
        <f t="array" ref="B3209">TRANSPOSE(_xlfn._xlws.SORT(_xlfn.UNIQUE(_xlfn._xlws.FILTER(plotSetup[plot_id], plotSetup[experiment_id]&amp;"_"&amp;plotSetup[crop_season_id]=A3209))))</f>
        <v>#VALUE!</v>
      </c>
    </row>
    <row r="3210" spans="2:2" x14ac:dyDescent="0.25">
      <c r="B3210" t="e" cm="1" vm="1">
        <f t="array" ref="B3210">TRANSPOSE(_xlfn._xlws.SORT(_xlfn.UNIQUE(_xlfn._xlws.FILTER(plotSetup[plot_id], plotSetup[experiment_id]&amp;"_"&amp;plotSetup[crop_season_id]=A3210))))</f>
        <v>#VALUE!</v>
      </c>
    </row>
    <row r="3211" spans="2:2" x14ac:dyDescent="0.25">
      <c r="B3211" t="e" cm="1" vm="1">
        <f t="array" ref="B3211">TRANSPOSE(_xlfn._xlws.SORT(_xlfn.UNIQUE(_xlfn._xlws.FILTER(plotSetup[plot_id], plotSetup[experiment_id]&amp;"_"&amp;plotSetup[crop_season_id]=A3211))))</f>
        <v>#VALUE!</v>
      </c>
    </row>
    <row r="3212" spans="2:2" x14ac:dyDescent="0.25">
      <c r="B3212" t="e" cm="1" vm="1">
        <f t="array" ref="B3212">TRANSPOSE(_xlfn._xlws.SORT(_xlfn.UNIQUE(_xlfn._xlws.FILTER(plotSetup[plot_id], plotSetup[experiment_id]&amp;"_"&amp;plotSetup[crop_season_id]=A3212))))</f>
        <v>#VALUE!</v>
      </c>
    </row>
    <row r="3213" spans="2:2" x14ac:dyDescent="0.25">
      <c r="B3213" t="e" cm="1" vm="1">
        <f t="array" ref="B3213">TRANSPOSE(_xlfn._xlws.SORT(_xlfn.UNIQUE(_xlfn._xlws.FILTER(plotSetup[plot_id], plotSetup[experiment_id]&amp;"_"&amp;plotSetup[crop_season_id]=A3213))))</f>
        <v>#VALUE!</v>
      </c>
    </row>
    <row r="3214" spans="2:2" x14ac:dyDescent="0.25">
      <c r="B3214" t="e" cm="1" vm="1">
        <f t="array" ref="B3214">TRANSPOSE(_xlfn._xlws.SORT(_xlfn.UNIQUE(_xlfn._xlws.FILTER(plotSetup[plot_id], plotSetup[experiment_id]&amp;"_"&amp;plotSetup[crop_season_id]=A3214))))</f>
        <v>#VALUE!</v>
      </c>
    </row>
    <row r="3215" spans="2:2" x14ac:dyDescent="0.25">
      <c r="B3215" t="e" cm="1" vm="1">
        <f t="array" ref="B3215">TRANSPOSE(_xlfn._xlws.SORT(_xlfn.UNIQUE(_xlfn._xlws.FILTER(plotSetup[plot_id], plotSetup[experiment_id]&amp;"_"&amp;plotSetup[crop_season_id]=A3215))))</f>
        <v>#VALUE!</v>
      </c>
    </row>
    <row r="3216" spans="2:2" x14ac:dyDescent="0.25">
      <c r="B3216" t="e" cm="1" vm="1">
        <f t="array" ref="B3216">TRANSPOSE(_xlfn._xlws.SORT(_xlfn.UNIQUE(_xlfn._xlws.FILTER(plotSetup[plot_id], plotSetup[experiment_id]&amp;"_"&amp;plotSetup[crop_season_id]=A3216))))</f>
        <v>#VALUE!</v>
      </c>
    </row>
    <row r="3217" spans="2:2" x14ac:dyDescent="0.25">
      <c r="B3217" t="e" cm="1" vm="1">
        <f t="array" ref="B3217">TRANSPOSE(_xlfn._xlws.SORT(_xlfn.UNIQUE(_xlfn._xlws.FILTER(plotSetup[plot_id], plotSetup[experiment_id]&amp;"_"&amp;plotSetup[crop_season_id]=A3217))))</f>
        <v>#VALUE!</v>
      </c>
    </row>
    <row r="3218" spans="2:2" x14ac:dyDescent="0.25">
      <c r="B3218" t="e" cm="1" vm="1">
        <f t="array" ref="B3218">TRANSPOSE(_xlfn._xlws.SORT(_xlfn.UNIQUE(_xlfn._xlws.FILTER(plotSetup[plot_id], plotSetup[experiment_id]&amp;"_"&amp;plotSetup[crop_season_id]=A3218))))</f>
        <v>#VALUE!</v>
      </c>
    </row>
    <row r="3219" spans="2:2" x14ac:dyDescent="0.25">
      <c r="B3219" t="e" cm="1" vm="1">
        <f t="array" ref="B3219">TRANSPOSE(_xlfn._xlws.SORT(_xlfn.UNIQUE(_xlfn._xlws.FILTER(plotSetup[plot_id], plotSetup[experiment_id]&amp;"_"&amp;plotSetup[crop_season_id]=A3219))))</f>
        <v>#VALUE!</v>
      </c>
    </row>
    <row r="3220" spans="2:2" x14ac:dyDescent="0.25">
      <c r="B3220" t="e" cm="1" vm="1">
        <f t="array" ref="B3220">TRANSPOSE(_xlfn._xlws.SORT(_xlfn.UNIQUE(_xlfn._xlws.FILTER(plotSetup[plot_id], plotSetup[experiment_id]&amp;"_"&amp;plotSetup[crop_season_id]=A3220))))</f>
        <v>#VALUE!</v>
      </c>
    </row>
    <row r="3221" spans="2:2" x14ac:dyDescent="0.25">
      <c r="B3221" t="e" cm="1" vm="1">
        <f t="array" ref="B3221">TRANSPOSE(_xlfn._xlws.SORT(_xlfn.UNIQUE(_xlfn._xlws.FILTER(plotSetup[plot_id], plotSetup[experiment_id]&amp;"_"&amp;plotSetup[crop_season_id]=A3221))))</f>
        <v>#VALUE!</v>
      </c>
    </row>
    <row r="3222" spans="2:2" x14ac:dyDescent="0.25">
      <c r="B3222" t="e" cm="1" vm="1">
        <f t="array" ref="B3222">TRANSPOSE(_xlfn._xlws.SORT(_xlfn.UNIQUE(_xlfn._xlws.FILTER(plotSetup[plot_id], plotSetup[experiment_id]&amp;"_"&amp;plotSetup[crop_season_id]=A3222))))</f>
        <v>#VALUE!</v>
      </c>
    </row>
    <row r="3223" spans="2:2" x14ac:dyDescent="0.25">
      <c r="B3223" t="e" cm="1" vm="1">
        <f t="array" ref="B3223">TRANSPOSE(_xlfn._xlws.SORT(_xlfn.UNIQUE(_xlfn._xlws.FILTER(plotSetup[plot_id], plotSetup[experiment_id]&amp;"_"&amp;plotSetup[crop_season_id]=A3223))))</f>
        <v>#VALUE!</v>
      </c>
    </row>
    <row r="3224" spans="2:2" x14ac:dyDescent="0.25">
      <c r="B3224" t="e" cm="1" vm="1">
        <f t="array" ref="B3224">TRANSPOSE(_xlfn._xlws.SORT(_xlfn.UNIQUE(_xlfn._xlws.FILTER(plotSetup[plot_id], plotSetup[experiment_id]&amp;"_"&amp;plotSetup[crop_season_id]=A3224))))</f>
        <v>#VALUE!</v>
      </c>
    </row>
    <row r="3225" spans="2:2" x14ac:dyDescent="0.25">
      <c r="B3225" t="e" cm="1" vm="1">
        <f t="array" ref="B3225">TRANSPOSE(_xlfn._xlws.SORT(_xlfn.UNIQUE(_xlfn._xlws.FILTER(plotSetup[plot_id], plotSetup[experiment_id]&amp;"_"&amp;plotSetup[crop_season_id]=A3225))))</f>
        <v>#VALUE!</v>
      </c>
    </row>
    <row r="3226" spans="2:2" x14ac:dyDescent="0.25">
      <c r="B3226" t="e" cm="1" vm="1">
        <f t="array" ref="B3226">TRANSPOSE(_xlfn._xlws.SORT(_xlfn.UNIQUE(_xlfn._xlws.FILTER(plotSetup[plot_id], plotSetup[experiment_id]&amp;"_"&amp;plotSetup[crop_season_id]=A3226))))</f>
        <v>#VALUE!</v>
      </c>
    </row>
    <row r="3227" spans="2:2" x14ac:dyDescent="0.25">
      <c r="B3227" t="e" cm="1" vm="1">
        <f t="array" ref="B3227">TRANSPOSE(_xlfn._xlws.SORT(_xlfn.UNIQUE(_xlfn._xlws.FILTER(plotSetup[plot_id], plotSetup[experiment_id]&amp;"_"&amp;plotSetup[crop_season_id]=A3227))))</f>
        <v>#VALUE!</v>
      </c>
    </row>
    <row r="3228" spans="2:2" x14ac:dyDescent="0.25">
      <c r="B3228" t="e" cm="1" vm="1">
        <f t="array" ref="B3228">TRANSPOSE(_xlfn._xlws.SORT(_xlfn.UNIQUE(_xlfn._xlws.FILTER(plotSetup[plot_id], plotSetup[experiment_id]&amp;"_"&amp;plotSetup[crop_season_id]=A3228))))</f>
        <v>#VALUE!</v>
      </c>
    </row>
    <row r="3229" spans="2:2" x14ac:dyDescent="0.25">
      <c r="B3229" t="e" cm="1" vm="1">
        <f t="array" ref="B3229">TRANSPOSE(_xlfn._xlws.SORT(_xlfn.UNIQUE(_xlfn._xlws.FILTER(plotSetup[plot_id], plotSetup[experiment_id]&amp;"_"&amp;plotSetup[crop_season_id]=A3229))))</f>
        <v>#VALUE!</v>
      </c>
    </row>
    <row r="3230" spans="2:2" x14ac:dyDescent="0.25">
      <c r="B3230" t="e" cm="1" vm="1">
        <f t="array" ref="B3230">TRANSPOSE(_xlfn._xlws.SORT(_xlfn.UNIQUE(_xlfn._xlws.FILTER(plotSetup[plot_id], plotSetup[experiment_id]&amp;"_"&amp;plotSetup[crop_season_id]=A3230))))</f>
        <v>#VALUE!</v>
      </c>
    </row>
    <row r="3231" spans="2:2" x14ac:dyDescent="0.25">
      <c r="B3231" t="e" cm="1" vm="1">
        <f t="array" ref="B3231">TRANSPOSE(_xlfn._xlws.SORT(_xlfn.UNIQUE(_xlfn._xlws.FILTER(plotSetup[plot_id], plotSetup[experiment_id]&amp;"_"&amp;plotSetup[crop_season_id]=A3231))))</f>
        <v>#VALUE!</v>
      </c>
    </row>
    <row r="3232" spans="2:2" x14ac:dyDescent="0.25">
      <c r="B3232" t="e" cm="1" vm="1">
        <f t="array" ref="B3232">TRANSPOSE(_xlfn._xlws.SORT(_xlfn.UNIQUE(_xlfn._xlws.FILTER(plotSetup[plot_id], plotSetup[experiment_id]&amp;"_"&amp;plotSetup[crop_season_id]=A3232))))</f>
        <v>#VALUE!</v>
      </c>
    </row>
    <row r="3233" spans="2:2" x14ac:dyDescent="0.25">
      <c r="B3233" t="e" cm="1" vm="1">
        <f t="array" ref="B3233">TRANSPOSE(_xlfn._xlws.SORT(_xlfn.UNIQUE(_xlfn._xlws.FILTER(plotSetup[plot_id], plotSetup[experiment_id]&amp;"_"&amp;plotSetup[crop_season_id]=A3233))))</f>
        <v>#VALUE!</v>
      </c>
    </row>
    <row r="3234" spans="2:2" x14ac:dyDescent="0.25">
      <c r="B3234" t="e" cm="1" vm="1">
        <f t="array" ref="B3234">TRANSPOSE(_xlfn._xlws.SORT(_xlfn.UNIQUE(_xlfn._xlws.FILTER(plotSetup[plot_id], plotSetup[experiment_id]&amp;"_"&amp;plotSetup[crop_season_id]=A3234))))</f>
        <v>#VALUE!</v>
      </c>
    </row>
    <row r="3235" spans="2:2" x14ac:dyDescent="0.25">
      <c r="B3235" t="e" cm="1" vm="1">
        <f t="array" ref="B3235">TRANSPOSE(_xlfn._xlws.SORT(_xlfn.UNIQUE(_xlfn._xlws.FILTER(plotSetup[plot_id], plotSetup[experiment_id]&amp;"_"&amp;plotSetup[crop_season_id]=A3235))))</f>
        <v>#VALUE!</v>
      </c>
    </row>
    <row r="3236" spans="2:2" x14ac:dyDescent="0.25">
      <c r="B3236" t="e" cm="1" vm="1">
        <f t="array" ref="B3236">TRANSPOSE(_xlfn._xlws.SORT(_xlfn.UNIQUE(_xlfn._xlws.FILTER(plotSetup[plot_id], plotSetup[experiment_id]&amp;"_"&amp;plotSetup[crop_season_id]=A3236))))</f>
        <v>#VALUE!</v>
      </c>
    </row>
    <row r="3237" spans="2:2" x14ac:dyDescent="0.25">
      <c r="B3237" t="e" cm="1" vm="1">
        <f t="array" ref="B3237">TRANSPOSE(_xlfn._xlws.SORT(_xlfn.UNIQUE(_xlfn._xlws.FILTER(plotSetup[plot_id], plotSetup[experiment_id]&amp;"_"&amp;plotSetup[crop_season_id]=A3237))))</f>
        <v>#VALUE!</v>
      </c>
    </row>
    <row r="3238" spans="2:2" x14ac:dyDescent="0.25">
      <c r="B3238" t="e" cm="1" vm="1">
        <f t="array" ref="B3238">TRANSPOSE(_xlfn._xlws.SORT(_xlfn.UNIQUE(_xlfn._xlws.FILTER(plotSetup[plot_id], plotSetup[experiment_id]&amp;"_"&amp;plotSetup[crop_season_id]=A3238))))</f>
        <v>#VALUE!</v>
      </c>
    </row>
    <row r="3239" spans="2:2" x14ac:dyDescent="0.25">
      <c r="B3239" t="e" cm="1" vm="1">
        <f t="array" ref="B3239">TRANSPOSE(_xlfn._xlws.SORT(_xlfn.UNIQUE(_xlfn._xlws.FILTER(plotSetup[plot_id], plotSetup[experiment_id]&amp;"_"&amp;plotSetup[crop_season_id]=A3239))))</f>
        <v>#VALUE!</v>
      </c>
    </row>
    <row r="3240" spans="2:2" x14ac:dyDescent="0.25">
      <c r="B3240" t="e" cm="1" vm="1">
        <f t="array" ref="B3240">TRANSPOSE(_xlfn._xlws.SORT(_xlfn.UNIQUE(_xlfn._xlws.FILTER(plotSetup[plot_id], plotSetup[experiment_id]&amp;"_"&amp;plotSetup[crop_season_id]=A3240))))</f>
        <v>#VALUE!</v>
      </c>
    </row>
    <row r="3241" spans="2:2" x14ac:dyDescent="0.25">
      <c r="B3241" t="e" cm="1" vm="1">
        <f t="array" ref="B3241">TRANSPOSE(_xlfn._xlws.SORT(_xlfn.UNIQUE(_xlfn._xlws.FILTER(plotSetup[plot_id], plotSetup[experiment_id]&amp;"_"&amp;plotSetup[crop_season_id]=A3241))))</f>
        <v>#VALUE!</v>
      </c>
    </row>
    <row r="3242" spans="2:2" x14ac:dyDescent="0.25">
      <c r="B3242" t="e" cm="1" vm="1">
        <f t="array" ref="B3242">TRANSPOSE(_xlfn._xlws.SORT(_xlfn.UNIQUE(_xlfn._xlws.FILTER(plotSetup[plot_id], plotSetup[experiment_id]&amp;"_"&amp;plotSetup[crop_season_id]=A3242))))</f>
        <v>#VALUE!</v>
      </c>
    </row>
    <row r="3243" spans="2:2" x14ac:dyDescent="0.25">
      <c r="B3243" t="e" cm="1" vm="1">
        <f t="array" ref="B3243">TRANSPOSE(_xlfn._xlws.SORT(_xlfn.UNIQUE(_xlfn._xlws.FILTER(plotSetup[plot_id], plotSetup[experiment_id]&amp;"_"&amp;plotSetup[crop_season_id]=A3243))))</f>
        <v>#VALUE!</v>
      </c>
    </row>
    <row r="3244" spans="2:2" x14ac:dyDescent="0.25">
      <c r="B3244" t="e" cm="1" vm="1">
        <f t="array" ref="B3244">TRANSPOSE(_xlfn._xlws.SORT(_xlfn.UNIQUE(_xlfn._xlws.FILTER(plotSetup[plot_id], plotSetup[experiment_id]&amp;"_"&amp;plotSetup[crop_season_id]=A3244))))</f>
        <v>#VALUE!</v>
      </c>
    </row>
    <row r="3245" spans="2:2" x14ac:dyDescent="0.25">
      <c r="B3245" t="e" cm="1" vm="1">
        <f t="array" ref="B3245">TRANSPOSE(_xlfn._xlws.SORT(_xlfn.UNIQUE(_xlfn._xlws.FILTER(plotSetup[plot_id], plotSetup[experiment_id]&amp;"_"&amp;plotSetup[crop_season_id]=A3245))))</f>
        <v>#VALUE!</v>
      </c>
    </row>
    <row r="3246" spans="2:2" x14ac:dyDescent="0.25">
      <c r="B3246" t="e" cm="1" vm="1">
        <f t="array" ref="B3246">TRANSPOSE(_xlfn._xlws.SORT(_xlfn.UNIQUE(_xlfn._xlws.FILTER(plotSetup[plot_id], plotSetup[experiment_id]&amp;"_"&amp;plotSetup[crop_season_id]=A3246))))</f>
        <v>#VALUE!</v>
      </c>
    </row>
    <row r="3247" spans="2:2" x14ac:dyDescent="0.25">
      <c r="B3247" t="e" cm="1" vm="1">
        <f t="array" ref="B3247">TRANSPOSE(_xlfn._xlws.SORT(_xlfn.UNIQUE(_xlfn._xlws.FILTER(plotSetup[plot_id], plotSetup[experiment_id]&amp;"_"&amp;plotSetup[crop_season_id]=A3247))))</f>
        <v>#VALUE!</v>
      </c>
    </row>
    <row r="3248" spans="2:2" x14ac:dyDescent="0.25">
      <c r="B3248" t="e" cm="1" vm="1">
        <f t="array" ref="B3248">TRANSPOSE(_xlfn._xlws.SORT(_xlfn.UNIQUE(_xlfn._xlws.FILTER(plotSetup[plot_id], plotSetup[experiment_id]&amp;"_"&amp;plotSetup[crop_season_id]=A3248))))</f>
        <v>#VALUE!</v>
      </c>
    </row>
    <row r="3249" spans="2:2" x14ac:dyDescent="0.25">
      <c r="B3249" t="e" cm="1" vm="1">
        <f t="array" ref="B3249">TRANSPOSE(_xlfn._xlws.SORT(_xlfn.UNIQUE(_xlfn._xlws.FILTER(plotSetup[plot_id], plotSetup[experiment_id]&amp;"_"&amp;plotSetup[crop_season_id]=A3249))))</f>
        <v>#VALUE!</v>
      </c>
    </row>
    <row r="3250" spans="2:2" x14ac:dyDescent="0.25">
      <c r="B3250" t="e" cm="1" vm="1">
        <f t="array" ref="B3250">TRANSPOSE(_xlfn._xlws.SORT(_xlfn.UNIQUE(_xlfn._xlws.FILTER(plotSetup[plot_id], plotSetup[experiment_id]&amp;"_"&amp;plotSetup[crop_season_id]=A3250))))</f>
        <v>#VALUE!</v>
      </c>
    </row>
    <row r="3251" spans="2:2" x14ac:dyDescent="0.25">
      <c r="B3251" t="e" cm="1" vm="1">
        <f t="array" ref="B3251">TRANSPOSE(_xlfn._xlws.SORT(_xlfn.UNIQUE(_xlfn._xlws.FILTER(plotSetup[plot_id], plotSetup[experiment_id]&amp;"_"&amp;plotSetup[crop_season_id]=A3251))))</f>
        <v>#VALUE!</v>
      </c>
    </row>
    <row r="3252" spans="2:2" x14ac:dyDescent="0.25">
      <c r="B3252" t="e" cm="1" vm="1">
        <f t="array" ref="B3252">TRANSPOSE(_xlfn._xlws.SORT(_xlfn.UNIQUE(_xlfn._xlws.FILTER(plotSetup[plot_id], plotSetup[experiment_id]&amp;"_"&amp;plotSetup[crop_season_id]=A3252))))</f>
        <v>#VALUE!</v>
      </c>
    </row>
    <row r="3253" spans="2:2" x14ac:dyDescent="0.25">
      <c r="B3253" t="e" cm="1" vm="1">
        <f t="array" ref="B3253">TRANSPOSE(_xlfn._xlws.SORT(_xlfn.UNIQUE(_xlfn._xlws.FILTER(plotSetup[plot_id], plotSetup[experiment_id]&amp;"_"&amp;plotSetup[crop_season_id]=A3253))))</f>
        <v>#VALUE!</v>
      </c>
    </row>
    <row r="3254" spans="2:2" x14ac:dyDescent="0.25">
      <c r="B3254" t="e" cm="1" vm="1">
        <f t="array" ref="B3254">TRANSPOSE(_xlfn._xlws.SORT(_xlfn.UNIQUE(_xlfn._xlws.FILTER(plotSetup[plot_id], plotSetup[experiment_id]&amp;"_"&amp;plotSetup[crop_season_id]=A3254))))</f>
        <v>#VALUE!</v>
      </c>
    </row>
    <row r="3255" spans="2:2" x14ac:dyDescent="0.25">
      <c r="B3255" t="e" cm="1" vm="1">
        <f t="array" ref="B3255">TRANSPOSE(_xlfn._xlws.SORT(_xlfn.UNIQUE(_xlfn._xlws.FILTER(plotSetup[plot_id], plotSetup[experiment_id]&amp;"_"&amp;plotSetup[crop_season_id]=A3255))))</f>
        <v>#VALUE!</v>
      </c>
    </row>
    <row r="3256" spans="2:2" x14ac:dyDescent="0.25">
      <c r="B3256" t="e" cm="1" vm="1">
        <f t="array" ref="B3256">TRANSPOSE(_xlfn._xlws.SORT(_xlfn.UNIQUE(_xlfn._xlws.FILTER(plotSetup[plot_id], plotSetup[experiment_id]&amp;"_"&amp;plotSetup[crop_season_id]=A3256))))</f>
        <v>#VALUE!</v>
      </c>
    </row>
    <row r="3257" spans="2:2" x14ac:dyDescent="0.25">
      <c r="B3257" t="e" cm="1" vm="1">
        <f t="array" ref="B3257">TRANSPOSE(_xlfn._xlws.SORT(_xlfn.UNIQUE(_xlfn._xlws.FILTER(plotSetup[plot_id], plotSetup[experiment_id]&amp;"_"&amp;plotSetup[crop_season_id]=A3257))))</f>
        <v>#VALUE!</v>
      </c>
    </row>
    <row r="3258" spans="2:2" x14ac:dyDescent="0.25">
      <c r="B3258" t="e" cm="1" vm="1">
        <f t="array" ref="B3258">TRANSPOSE(_xlfn._xlws.SORT(_xlfn.UNIQUE(_xlfn._xlws.FILTER(plotSetup[plot_id], plotSetup[experiment_id]&amp;"_"&amp;plotSetup[crop_season_id]=A3258))))</f>
        <v>#VALUE!</v>
      </c>
    </row>
    <row r="3259" spans="2:2" x14ac:dyDescent="0.25">
      <c r="B3259" t="e" cm="1" vm="1">
        <f t="array" ref="B3259">TRANSPOSE(_xlfn._xlws.SORT(_xlfn.UNIQUE(_xlfn._xlws.FILTER(plotSetup[plot_id], plotSetup[experiment_id]&amp;"_"&amp;plotSetup[crop_season_id]=A3259))))</f>
        <v>#VALUE!</v>
      </c>
    </row>
    <row r="3260" spans="2:2" x14ac:dyDescent="0.25">
      <c r="B3260" t="e" cm="1" vm="1">
        <f t="array" ref="B3260">TRANSPOSE(_xlfn._xlws.SORT(_xlfn.UNIQUE(_xlfn._xlws.FILTER(plotSetup[plot_id], plotSetup[experiment_id]&amp;"_"&amp;plotSetup[crop_season_id]=A3260))))</f>
        <v>#VALUE!</v>
      </c>
    </row>
    <row r="3261" spans="2:2" x14ac:dyDescent="0.25">
      <c r="B3261" t="e" cm="1" vm="1">
        <f t="array" ref="B3261">TRANSPOSE(_xlfn._xlws.SORT(_xlfn.UNIQUE(_xlfn._xlws.FILTER(plotSetup[plot_id], plotSetup[experiment_id]&amp;"_"&amp;plotSetup[crop_season_id]=A3261))))</f>
        <v>#VALUE!</v>
      </c>
    </row>
    <row r="3262" spans="2:2" x14ac:dyDescent="0.25">
      <c r="B3262" t="e" cm="1" vm="1">
        <f t="array" ref="B3262">TRANSPOSE(_xlfn._xlws.SORT(_xlfn.UNIQUE(_xlfn._xlws.FILTER(plotSetup[plot_id], plotSetup[experiment_id]&amp;"_"&amp;plotSetup[crop_season_id]=A3262))))</f>
        <v>#VALUE!</v>
      </c>
    </row>
    <row r="3263" spans="2:2" x14ac:dyDescent="0.25">
      <c r="B3263" t="e" cm="1" vm="1">
        <f t="array" ref="B3263">TRANSPOSE(_xlfn._xlws.SORT(_xlfn.UNIQUE(_xlfn._xlws.FILTER(plotSetup[plot_id], plotSetup[experiment_id]&amp;"_"&amp;plotSetup[crop_season_id]=A3263))))</f>
        <v>#VALUE!</v>
      </c>
    </row>
    <row r="3264" spans="2:2" x14ac:dyDescent="0.25">
      <c r="B3264" t="e" cm="1" vm="1">
        <f t="array" ref="B3264">TRANSPOSE(_xlfn._xlws.SORT(_xlfn.UNIQUE(_xlfn._xlws.FILTER(plotSetup[plot_id], plotSetup[experiment_id]&amp;"_"&amp;plotSetup[crop_season_id]=A3264))))</f>
        <v>#VALUE!</v>
      </c>
    </row>
    <row r="3265" spans="2:2" x14ac:dyDescent="0.25">
      <c r="B3265" t="e" cm="1" vm="1">
        <f t="array" ref="B3265">TRANSPOSE(_xlfn._xlws.SORT(_xlfn.UNIQUE(_xlfn._xlws.FILTER(plotSetup[plot_id], plotSetup[experiment_id]&amp;"_"&amp;plotSetup[crop_season_id]=A3265))))</f>
        <v>#VALUE!</v>
      </c>
    </row>
    <row r="3266" spans="2:2" x14ac:dyDescent="0.25">
      <c r="B3266" t="e" cm="1" vm="1">
        <f t="array" ref="B3266">TRANSPOSE(_xlfn._xlws.SORT(_xlfn.UNIQUE(_xlfn._xlws.FILTER(plotSetup[plot_id], plotSetup[experiment_id]&amp;"_"&amp;plotSetup[crop_season_id]=A3266))))</f>
        <v>#VALUE!</v>
      </c>
    </row>
    <row r="3267" spans="2:2" x14ac:dyDescent="0.25">
      <c r="B3267" t="e" cm="1" vm="1">
        <f t="array" ref="B3267">TRANSPOSE(_xlfn._xlws.SORT(_xlfn.UNIQUE(_xlfn._xlws.FILTER(plotSetup[plot_id], plotSetup[experiment_id]&amp;"_"&amp;plotSetup[crop_season_id]=A3267))))</f>
        <v>#VALUE!</v>
      </c>
    </row>
    <row r="3268" spans="2:2" x14ac:dyDescent="0.25">
      <c r="B3268" t="e" cm="1" vm="1">
        <f t="array" ref="B3268">TRANSPOSE(_xlfn._xlws.SORT(_xlfn.UNIQUE(_xlfn._xlws.FILTER(plotSetup[plot_id], plotSetup[experiment_id]&amp;"_"&amp;plotSetup[crop_season_id]=A3268))))</f>
        <v>#VALUE!</v>
      </c>
    </row>
    <row r="3269" spans="2:2" x14ac:dyDescent="0.25">
      <c r="B3269" t="e" cm="1" vm="1">
        <f t="array" ref="B3269">TRANSPOSE(_xlfn._xlws.SORT(_xlfn.UNIQUE(_xlfn._xlws.FILTER(plotSetup[plot_id], plotSetup[experiment_id]&amp;"_"&amp;plotSetup[crop_season_id]=A3269))))</f>
        <v>#VALUE!</v>
      </c>
    </row>
    <row r="3270" spans="2:2" x14ac:dyDescent="0.25">
      <c r="B3270" t="e" cm="1" vm="1">
        <f t="array" ref="B3270">TRANSPOSE(_xlfn._xlws.SORT(_xlfn.UNIQUE(_xlfn._xlws.FILTER(plotSetup[plot_id], plotSetup[experiment_id]&amp;"_"&amp;plotSetup[crop_season_id]=A3270))))</f>
        <v>#VALUE!</v>
      </c>
    </row>
    <row r="3271" spans="2:2" x14ac:dyDescent="0.25">
      <c r="B3271" t="e" cm="1" vm="1">
        <f t="array" ref="B3271">TRANSPOSE(_xlfn._xlws.SORT(_xlfn.UNIQUE(_xlfn._xlws.FILTER(plotSetup[plot_id], plotSetup[experiment_id]&amp;"_"&amp;plotSetup[crop_season_id]=A3271))))</f>
        <v>#VALUE!</v>
      </c>
    </row>
    <row r="3272" spans="2:2" x14ac:dyDescent="0.25">
      <c r="B3272" t="e" cm="1" vm="1">
        <f t="array" ref="B3272">TRANSPOSE(_xlfn._xlws.SORT(_xlfn.UNIQUE(_xlfn._xlws.FILTER(plotSetup[plot_id], plotSetup[experiment_id]&amp;"_"&amp;plotSetup[crop_season_id]=A3272))))</f>
        <v>#VALUE!</v>
      </c>
    </row>
    <row r="3273" spans="2:2" x14ac:dyDescent="0.25">
      <c r="B3273" t="e" cm="1" vm="1">
        <f t="array" ref="B3273">TRANSPOSE(_xlfn._xlws.SORT(_xlfn.UNIQUE(_xlfn._xlws.FILTER(plotSetup[plot_id], plotSetup[experiment_id]&amp;"_"&amp;plotSetup[crop_season_id]=A3273))))</f>
        <v>#VALUE!</v>
      </c>
    </row>
    <row r="3274" spans="2:2" x14ac:dyDescent="0.25">
      <c r="B3274" t="e" cm="1" vm="1">
        <f t="array" ref="B3274">TRANSPOSE(_xlfn._xlws.SORT(_xlfn.UNIQUE(_xlfn._xlws.FILTER(plotSetup[plot_id], plotSetup[experiment_id]&amp;"_"&amp;plotSetup[crop_season_id]=A3274))))</f>
        <v>#VALUE!</v>
      </c>
    </row>
    <row r="3275" spans="2:2" x14ac:dyDescent="0.25">
      <c r="B3275" t="e" cm="1" vm="1">
        <f t="array" ref="B3275">TRANSPOSE(_xlfn._xlws.SORT(_xlfn.UNIQUE(_xlfn._xlws.FILTER(plotSetup[plot_id], plotSetup[experiment_id]&amp;"_"&amp;plotSetup[crop_season_id]=A3275))))</f>
        <v>#VALUE!</v>
      </c>
    </row>
    <row r="3276" spans="2:2" x14ac:dyDescent="0.25">
      <c r="B3276" t="e" cm="1" vm="1">
        <f t="array" ref="B3276">TRANSPOSE(_xlfn._xlws.SORT(_xlfn.UNIQUE(_xlfn._xlws.FILTER(plotSetup[plot_id], plotSetup[experiment_id]&amp;"_"&amp;plotSetup[crop_season_id]=A3276))))</f>
        <v>#VALUE!</v>
      </c>
    </row>
    <row r="3277" spans="2:2" x14ac:dyDescent="0.25">
      <c r="B3277" t="e" cm="1" vm="1">
        <f t="array" ref="B3277">TRANSPOSE(_xlfn._xlws.SORT(_xlfn.UNIQUE(_xlfn._xlws.FILTER(plotSetup[plot_id], plotSetup[experiment_id]&amp;"_"&amp;plotSetup[crop_season_id]=A3277))))</f>
        <v>#VALUE!</v>
      </c>
    </row>
    <row r="3278" spans="2:2" x14ac:dyDescent="0.25">
      <c r="B3278" t="e" cm="1" vm="1">
        <f t="array" ref="B3278">TRANSPOSE(_xlfn._xlws.SORT(_xlfn.UNIQUE(_xlfn._xlws.FILTER(plotSetup[plot_id], plotSetup[experiment_id]&amp;"_"&amp;plotSetup[crop_season_id]=A3278))))</f>
        <v>#VALUE!</v>
      </c>
    </row>
    <row r="3279" spans="2:2" x14ac:dyDescent="0.25">
      <c r="B3279" t="e" cm="1" vm="1">
        <f t="array" ref="B3279">TRANSPOSE(_xlfn._xlws.SORT(_xlfn.UNIQUE(_xlfn._xlws.FILTER(plotSetup[plot_id], plotSetup[experiment_id]&amp;"_"&amp;plotSetup[crop_season_id]=A3279))))</f>
        <v>#VALUE!</v>
      </c>
    </row>
    <row r="3280" spans="2:2" x14ac:dyDescent="0.25">
      <c r="B3280" t="e" cm="1" vm="1">
        <f t="array" ref="B3280">TRANSPOSE(_xlfn._xlws.SORT(_xlfn.UNIQUE(_xlfn._xlws.FILTER(plotSetup[plot_id], plotSetup[experiment_id]&amp;"_"&amp;plotSetup[crop_season_id]=A3280))))</f>
        <v>#VALUE!</v>
      </c>
    </row>
    <row r="3281" spans="2:2" x14ac:dyDescent="0.25">
      <c r="B3281" t="e" cm="1" vm="1">
        <f t="array" ref="B3281">TRANSPOSE(_xlfn._xlws.SORT(_xlfn.UNIQUE(_xlfn._xlws.FILTER(plotSetup[plot_id], plotSetup[experiment_id]&amp;"_"&amp;plotSetup[crop_season_id]=A3281))))</f>
        <v>#VALUE!</v>
      </c>
    </row>
    <row r="3282" spans="2:2" x14ac:dyDescent="0.25">
      <c r="B3282" t="e" cm="1" vm="1">
        <f t="array" ref="B3282">TRANSPOSE(_xlfn._xlws.SORT(_xlfn.UNIQUE(_xlfn._xlws.FILTER(plotSetup[plot_id], plotSetup[experiment_id]&amp;"_"&amp;plotSetup[crop_season_id]=A3282))))</f>
        <v>#VALUE!</v>
      </c>
    </row>
    <row r="3283" spans="2:2" x14ac:dyDescent="0.25">
      <c r="B3283" t="e" cm="1" vm="1">
        <f t="array" ref="B3283">TRANSPOSE(_xlfn._xlws.SORT(_xlfn.UNIQUE(_xlfn._xlws.FILTER(plotSetup[plot_id], plotSetup[experiment_id]&amp;"_"&amp;plotSetup[crop_season_id]=A3283))))</f>
        <v>#VALUE!</v>
      </c>
    </row>
    <row r="3284" spans="2:2" x14ac:dyDescent="0.25">
      <c r="B3284" t="e" cm="1" vm="1">
        <f t="array" ref="B3284">TRANSPOSE(_xlfn._xlws.SORT(_xlfn.UNIQUE(_xlfn._xlws.FILTER(plotSetup[plot_id], plotSetup[experiment_id]&amp;"_"&amp;plotSetup[crop_season_id]=A3284))))</f>
        <v>#VALUE!</v>
      </c>
    </row>
    <row r="3285" spans="2:2" x14ac:dyDescent="0.25">
      <c r="B3285" t="e" cm="1" vm="1">
        <f t="array" ref="B3285">TRANSPOSE(_xlfn._xlws.SORT(_xlfn.UNIQUE(_xlfn._xlws.FILTER(plotSetup[plot_id], plotSetup[experiment_id]&amp;"_"&amp;plotSetup[crop_season_id]=A3285))))</f>
        <v>#VALUE!</v>
      </c>
    </row>
    <row r="3286" spans="2:2" x14ac:dyDescent="0.25">
      <c r="B3286" t="e" cm="1" vm="1">
        <f t="array" ref="B3286">TRANSPOSE(_xlfn._xlws.SORT(_xlfn.UNIQUE(_xlfn._xlws.FILTER(plotSetup[plot_id], plotSetup[experiment_id]&amp;"_"&amp;plotSetup[crop_season_id]=A3286))))</f>
        <v>#VALUE!</v>
      </c>
    </row>
    <row r="3287" spans="2:2" x14ac:dyDescent="0.25">
      <c r="B3287" t="e" cm="1" vm="1">
        <f t="array" ref="B3287">TRANSPOSE(_xlfn._xlws.SORT(_xlfn.UNIQUE(_xlfn._xlws.FILTER(plotSetup[plot_id], plotSetup[experiment_id]&amp;"_"&amp;plotSetup[crop_season_id]=A3287))))</f>
        <v>#VALUE!</v>
      </c>
    </row>
    <row r="3288" spans="2:2" x14ac:dyDescent="0.25">
      <c r="B3288" t="e" cm="1" vm="1">
        <f t="array" ref="B3288">TRANSPOSE(_xlfn._xlws.SORT(_xlfn.UNIQUE(_xlfn._xlws.FILTER(plotSetup[plot_id], plotSetup[experiment_id]&amp;"_"&amp;plotSetup[crop_season_id]=A3288))))</f>
        <v>#VALUE!</v>
      </c>
    </row>
    <row r="3289" spans="2:2" x14ac:dyDescent="0.25">
      <c r="B3289" t="e" cm="1" vm="1">
        <f t="array" ref="B3289">TRANSPOSE(_xlfn._xlws.SORT(_xlfn.UNIQUE(_xlfn._xlws.FILTER(plotSetup[plot_id], plotSetup[experiment_id]&amp;"_"&amp;plotSetup[crop_season_id]=A3289))))</f>
        <v>#VALUE!</v>
      </c>
    </row>
    <row r="3290" spans="2:2" x14ac:dyDescent="0.25">
      <c r="B3290" t="e" cm="1" vm="1">
        <f t="array" ref="B3290">TRANSPOSE(_xlfn._xlws.SORT(_xlfn.UNIQUE(_xlfn._xlws.FILTER(plotSetup[plot_id], plotSetup[experiment_id]&amp;"_"&amp;plotSetup[crop_season_id]=A3290))))</f>
        <v>#VALUE!</v>
      </c>
    </row>
    <row r="3291" spans="2:2" x14ac:dyDescent="0.25">
      <c r="B3291" t="e" cm="1" vm="1">
        <f t="array" ref="B3291">TRANSPOSE(_xlfn._xlws.SORT(_xlfn.UNIQUE(_xlfn._xlws.FILTER(plotSetup[plot_id], plotSetup[experiment_id]&amp;"_"&amp;plotSetup[crop_season_id]=A3291))))</f>
        <v>#VALUE!</v>
      </c>
    </row>
    <row r="3292" spans="2:2" x14ac:dyDescent="0.25">
      <c r="B3292" t="e" cm="1" vm="1">
        <f t="array" ref="B3292">TRANSPOSE(_xlfn._xlws.SORT(_xlfn.UNIQUE(_xlfn._xlws.FILTER(plotSetup[plot_id], plotSetup[experiment_id]&amp;"_"&amp;plotSetup[crop_season_id]=A3292))))</f>
        <v>#VALUE!</v>
      </c>
    </row>
    <row r="3293" spans="2:2" x14ac:dyDescent="0.25">
      <c r="B3293" t="e" cm="1" vm="1">
        <f t="array" ref="B3293">TRANSPOSE(_xlfn._xlws.SORT(_xlfn.UNIQUE(_xlfn._xlws.FILTER(plotSetup[plot_id], plotSetup[experiment_id]&amp;"_"&amp;plotSetup[crop_season_id]=A3293))))</f>
        <v>#VALUE!</v>
      </c>
    </row>
    <row r="3294" spans="2:2" x14ac:dyDescent="0.25">
      <c r="B3294" t="e" cm="1" vm="1">
        <f t="array" ref="B3294">TRANSPOSE(_xlfn._xlws.SORT(_xlfn.UNIQUE(_xlfn._xlws.FILTER(plotSetup[plot_id], plotSetup[experiment_id]&amp;"_"&amp;plotSetup[crop_season_id]=A3294))))</f>
        <v>#VALUE!</v>
      </c>
    </row>
    <row r="3295" spans="2:2" x14ac:dyDescent="0.25">
      <c r="B3295" t="e" cm="1" vm="1">
        <f t="array" ref="B3295">TRANSPOSE(_xlfn._xlws.SORT(_xlfn.UNIQUE(_xlfn._xlws.FILTER(plotSetup[plot_id], plotSetup[experiment_id]&amp;"_"&amp;plotSetup[crop_season_id]=A3295))))</f>
        <v>#VALUE!</v>
      </c>
    </row>
    <row r="3296" spans="2:2" x14ac:dyDescent="0.25">
      <c r="B3296" t="e" cm="1" vm="1">
        <f t="array" ref="B3296">TRANSPOSE(_xlfn._xlws.SORT(_xlfn.UNIQUE(_xlfn._xlws.FILTER(plotSetup[plot_id], plotSetup[experiment_id]&amp;"_"&amp;plotSetup[crop_season_id]=A3296))))</f>
        <v>#VALUE!</v>
      </c>
    </row>
    <row r="3297" spans="2:2" x14ac:dyDescent="0.25">
      <c r="B3297" t="e" cm="1" vm="1">
        <f t="array" ref="B3297">TRANSPOSE(_xlfn._xlws.SORT(_xlfn.UNIQUE(_xlfn._xlws.FILTER(plotSetup[plot_id], plotSetup[experiment_id]&amp;"_"&amp;plotSetup[crop_season_id]=A3297))))</f>
        <v>#VALUE!</v>
      </c>
    </row>
    <row r="3298" spans="2:2" x14ac:dyDescent="0.25">
      <c r="B3298" t="e" cm="1" vm="1">
        <f t="array" ref="B3298">TRANSPOSE(_xlfn._xlws.SORT(_xlfn.UNIQUE(_xlfn._xlws.FILTER(plotSetup[plot_id], plotSetup[experiment_id]&amp;"_"&amp;plotSetup[crop_season_id]=A3298))))</f>
        <v>#VALUE!</v>
      </c>
    </row>
    <row r="3299" spans="2:2" x14ac:dyDescent="0.25">
      <c r="B3299" t="e" cm="1" vm="1">
        <f t="array" ref="B3299">TRANSPOSE(_xlfn._xlws.SORT(_xlfn.UNIQUE(_xlfn._xlws.FILTER(plotSetup[plot_id], plotSetup[experiment_id]&amp;"_"&amp;plotSetup[crop_season_id]=A3299))))</f>
        <v>#VALUE!</v>
      </c>
    </row>
    <row r="3300" spans="2:2" x14ac:dyDescent="0.25">
      <c r="B3300" t="e" cm="1" vm="1">
        <f t="array" ref="B3300">TRANSPOSE(_xlfn._xlws.SORT(_xlfn.UNIQUE(_xlfn._xlws.FILTER(plotSetup[plot_id], plotSetup[experiment_id]&amp;"_"&amp;plotSetup[crop_season_id]=A3300))))</f>
        <v>#VALUE!</v>
      </c>
    </row>
    <row r="3301" spans="2:2" x14ac:dyDescent="0.25">
      <c r="B3301" t="e" cm="1" vm="1">
        <f t="array" ref="B3301">TRANSPOSE(_xlfn._xlws.SORT(_xlfn.UNIQUE(_xlfn._xlws.FILTER(plotSetup[plot_id], plotSetup[experiment_id]&amp;"_"&amp;plotSetup[crop_season_id]=A3301))))</f>
        <v>#VALUE!</v>
      </c>
    </row>
    <row r="3302" spans="2:2" x14ac:dyDescent="0.25">
      <c r="B3302" t="e" cm="1" vm="1">
        <f t="array" ref="B3302">TRANSPOSE(_xlfn._xlws.SORT(_xlfn.UNIQUE(_xlfn._xlws.FILTER(plotSetup[plot_id], plotSetup[experiment_id]&amp;"_"&amp;plotSetup[crop_season_id]=A3302))))</f>
        <v>#VALUE!</v>
      </c>
    </row>
    <row r="3303" spans="2:2" x14ac:dyDescent="0.25">
      <c r="B3303" t="e" cm="1" vm="1">
        <f t="array" ref="B3303">TRANSPOSE(_xlfn._xlws.SORT(_xlfn.UNIQUE(_xlfn._xlws.FILTER(plotSetup[plot_id], plotSetup[experiment_id]&amp;"_"&amp;plotSetup[crop_season_id]=A3303))))</f>
        <v>#VALUE!</v>
      </c>
    </row>
    <row r="3304" spans="2:2" x14ac:dyDescent="0.25">
      <c r="B3304" t="e" cm="1" vm="1">
        <f t="array" ref="B3304">TRANSPOSE(_xlfn._xlws.SORT(_xlfn.UNIQUE(_xlfn._xlws.FILTER(plotSetup[plot_id], plotSetup[experiment_id]&amp;"_"&amp;plotSetup[crop_season_id]=A3304))))</f>
        <v>#VALUE!</v>
      </c>
    </row>
    <row r="3305" spans="2:2" x14ac:dyDescent="0.25">
      <c r="B3305" t="e" cm="1" vm="1">
        <f t="array" ref="B3305">TRANSPOSE(_xlfn._xlws.SORT(_xlfn.UNIQUE(_xlfn._xlws.FILTER(plotSetup[plot_id], plotSetup[experiment_id]&amp;"_"&amp;plotSetup[crop_season_id]=A3305))))</f>
        <v>#VALUE!</v>
      </c>
    </row>
    <row r="3306" spans="2:2" x14ac:dyDescent="0.25">
      <c r="B3306" t="e" cm="1" vm="1">
        <f t="array" ref="B3306">TRANSPOSE(_xlfn._xlws.SORT(_xlfn.UNIQUE(_xlfn._xlws.FILTER(plotSetup[plot_id], plotSetup[experiment_id]&amp;"_"&amp;plotSetup[crop_season_id]=A3306))))</f>
        <v>#VALUE!</v>
      </c>
    </row>
    <row r="3307" spans="2:2" x14ac:dyDescent="0.25">
      <c r="B3307" t="e" cm="1" vm="1">
        <f t="array" ref="B3307">TRANSPOSE(_xlfn._xlws.SORT(_xlfn.UNIQUE(_xlfn._xlws.FILTER(plotSetup[plot_id], plotSetup[experiment_id]&amp;"_"&amp;plotSetup[crop_season_id]=A3307))))</f>
        <v>#VALUE!</v>
      </c>
    </row>
    <row r="3308" spans="2:2" x14ac:dyDescent="0.25">
      <c r="B3308" t="e" cm="1" vm="1">
        <f t="array" ref="B3308">TRANSPOSE(_xlfn._xlws.SORT(_xlfn.UNIQUE(_xlfn._xlws.FILTER(plotSetup[plot_id], plotSetup[experiment_id]&amp;"_"&amp;plotSetup[crop_season_id]=A3308))))</f>
        <v>#VALUE!</v>
      </c>
    </row>
    <row r="3309" spans="2:2" x14ac:dyDescent="0.25">
      <c r="B3309" t="e" cm="1" vm="1">
        <f t="array" ref="B3309">TRANSPOSE(_xlfn._xlws.SORT(_xlfn.UNIQUE(_xlfn._xlws.FILTER(plotSetup[plot_id], plotSetup[experiment_id]&amp;"_"&amp;plotSetup[crop_season_id]=A3309))))</f>
        <v>#VALUE!</v>
      </c>
    </row>
    <row r="3310" spans="2:2" x14ac:dyDescent="0.25">
      <c r="B3310" t="e" cm="1" vm="1">
        <f t="array" ref="B3310">TRANSPOSE(_xlfn._xlws.SORT(_xlfn.UNIQUE(_xlfn._xlws.FILTER(plotSetup[plot_id], plotSetup[experiment_id]&amp;"_"&amp;plotSetup[crop_season_id]=A3310))))</f>
        <v>#VALUE!</v>
      </c>
    </row>
    <row r="3311" spans="2:2" x14ac:dyDescent="0.25">
      <c r="B3311" t="e" cm="1" vm="1">
        <f t="array" ref="B3311">TRANSPOSE(_xlfn._xlws.SORT(_xlfn.UNIQUE(_xlfn._xlws.FILTER(plotSetup[plot_id], plotSetup[experiment_id]&amp;"_"&amp;plotSetup[crop_season_id]=A3311))))</f>
        <v>#VALUE!</v>
      </c>
    </row>
    <row r="3312" spans="2:2" x14ac:dyDescent="0.25">
      <c r="B3312" t="e" cm="1" vm="1">
        <f t="array" ref="B3312">TRANSPOSE(_xlfn._xlws.SORT(_xlfn.UNIQUE(_xlfn._xlws.FILTER(plotSetup[plot_id], plotSetup[experiment_id]&amp;"_"&amp;plotSetup[crop_season_id]=A3312))))</f>
        <v>#VALUE!</v>
      </c>
    </row>
    <row r="3313" spans="2:2" x14ac:dyDescent="0.25">
      <c r="B3313" t="e" cm="1" vm="1">
        <f t="array" ref="B3313">TRANSPOSE(_xlfn._xlws.SORT(_xlfn.UNIQUE(_xlfn._xlws.FILTER(plotSetup[plot_id], plotSetup[experiment_id]&amp;"_"&amp;plotSetup[crop_season_id]=A3313))))</f>
        <v>#VALUE!</v>
      </c>
    </row>
    <row r="3314" spans="2:2" x14ac:dyDescent="0.25">
      <c r="B3314" t="e" cm="1" vm="1">
        <f t="array" ref="B3314">TRANSPOSE(_xlfn._xlws.SORT(_xlfn.UNIQUE(_xlfn._xlws.FILTER(plotSetup[plot_id], plotSetup[experiment_id]&amp;"_"&amp;plotSetup[crop_season_id]=A3314))))</f>
        <v>#VALUE!</v>
      </c>
    </row>
    <row r="3315" spans="2:2" x14ac:dyDescent="0.25">
      <c r="B3315" t="e" cm="1" vm="1">
        <f t="array" ref="B3315">TRANSPOSE(_xlfn._xlws.SORT(_xlfn.UNIQUE(_xlfn._xlws.FILTER(plotSetup[plot_id], plotSetup[experiment_id]&amp;"_"&amp;plotSetup[crop_season_id]=A3315))))</f>
        <v>#VALUE!</v>
      </c>
    </row>
    <row r="3316" spans="2:2" x14ac:dyDescent="0.25">
      <c r="B3316" t="e" cm="1" vm="1">
        <f t="array" ref="B3316">TRANSPOSE(_xlfn._xlws.SORT(_xlfn.UNIQUE(_xlfn._xlws.FILTER(plotSetup[plot_id], plotSetup[experiment_id]&amp;"_"&amp;plotSetup[crop_season_id]=A3316))))</f>
        <v>#VALUE!</v>
      </c>
    </row>
    <row r="3317" spans="2:2" x14ac:dyDescent="0.25">
      <c r="B3317" t="e" cm="1" vm="1">
        <f t="array" ref="B3317">TRANSPOSE(_xlfn._xlws.SORT(_xlfn.UNIQUE(_xlfn._xlws.FILTER(plotSetup[plot_id], plotSetup[experiment_id]&amp;"_"&amp;plotSetup[crop_season_id]=A3317))))</f>
        <v>#VALUE!</v>
      </c>
    </row>
    <row r="3318" spans="2:2" x14ac:dyDescent="0.25">
      <c r="B3318" t="e" cm="1" vm="1">
        <f t="array" ref="B3318">TRANSPOSE(_xlfn._xlws.SORT(_xlfn.UNIQUE(_xlfn._xlws.FILTER(plotSetup[plot_id], plotSetup[experiment_id]&amp;"_"&amp;plotSetup[crop_season_id]=A3318))))</f>
        <v>#VALUE!</v>
      </c>
    </row>
    <row r="3319" spans="2:2" x14ac:dyDescent="0.25">
      <c r="B3319" t="e" cm="1" vm="1">
        <f t="array" ref="B3319">TRANSPOSE(_xlfn._xlws.SORT(_xlfn.UNIQUE(_xlfn._xlws.FILTER(plotSetup[plot_id], plotSetup[experiment_id]&amp;"_"&amp;plotSetup[crop_season_id]=A3319))))</f>
        <v>#VALUE!</v>
      </c>
    </row>
    <row r="3320" spans="2:2" x14ac:dyDescent="0.25">
      <c r="B3320" t="e" cm="1" vm="1">
        <f t="array" ref="B3320">TRANSPOSE(_xlfn._xlws.SORT(_xlfn.UNIQUE(_xlfn._xlws.FILTER(plotSetup[plot_id], plotSetup[experiment_id]&amp;"_"&amp;plotSetup[crop_season_id]=A3320))))</f>
        <v>#VALUE!</v>
      </c>
    </row>
    <row r="3321" spans="2:2" x14ac:dyDescent="0.25">
      <c r="B3321" t="e" cm="1" vm="1">
        <f t="array" ref="B3321">TRANSPOSE(_xlfn._xlws.SORT(_xlfn.UNIQUE(_xlfn._xlws.FILTER(plotSetup[plot_id], plotSetup[experiment_id]&amp;"_"&amp;plotSetup[crop_season_id]=A3321))))</f>
        <v>#VALUE!</v>
      </c>
    </row>
    <row r="3322" spans="2:2" x14ac:dyDescent="0.25">
      <c r="B3322" t="e" cm="1" vm="1">
        <f t="array" ref="B3322">TRANSPOSE(_xlfn._xlws.SORT(_xlfn.UNIQUE(_xlfn._xlws.FILTER(plotSetup[plot_id], plotSetup[experiment_id]&amp;"_"&amp;plotSetup[crop_season_id]=A3322))))</f>
        <v>#VALUE!</v>
      </c>
    </row>
    <row r="3323" spans="2:2" x14ac:dyDescent="0.25">
      <c r="B3323" t="e" cm="1" vm="1">
        <f t="array" ref="B3323">TRANSPOSE(_xlfn._xlws.SORT(_xlfn.UNIQUE(_xlfn._xlws.FILTER(plotSetup[plot_id], plotSetup[experiment_id]&amp;"_"&amp;plotSetup[crop_season_id]=A3323))))</f>
        <v>#VALUE!</v>
      </c>
    </row>
    <row r="3324" spans="2:2" x14ac:dyDescent="0.25">
      <c r="B3324" t="e" cm="1" vm="1">
        <f t="array" ref="B3324">TRANSPOSE(_xlfn._xlws.SORT(_xlfn.UNIQUE(_xlfn._xlws.FILTER(plotSetup[plot_id], plotSetup[experiment_id]&amp;"_"&amp;plotSetup[crop_season_id]=A3324))))</f>
        <v>#VALUE!</v>
      </c>
    </row>
    <row r="3325" spans="2:2" x14ac:dyDescent="0.25">
      <c r="B3325" t="e" cm="1" vm="1">
        <f t="array" ref="B3325">TRANSPOSE(_xlfn._xlws.SORT(_xlfn.UNIQUE(_xlfn._xlws.FILTER(plotSetup[plot_id], plotSetup[experiment_id]&amp;"_"&amp;plotSetup[crop_season_id]=A3325))))</f>
        <v>#VALUE!</v>
      </c>
    </row>
    <row r="3326" spans="2:2" x14ac:dyDescent="0.25">
      <c r="B3326" t="e" cm="1" vm="1">
        <f t="array" ref="B3326">TRANSPOSE(_xlfn._xlws.SORT(_xlfn.UNIQUE(_xlfn._xlws.FILTER(plotSetup[plot_id], plotSetup[experiment_id]&amp;"_"&amp;plotSetup[crop_season_id]=A3326))))</f>
        <v>#VALUE!</v>
      </c>
    </row>
    <row r="3327" spans="2:2" x14ac:dyDescent="0.25">
      <c r="B3327" t="e" cm="1" vm="1">
        <f t="array" ref="B3327">TRANSPOSE(_xlfn._xlws.SORT(_xlfn.UNIQUE(_xlfn._xlws.FILTER(plotSetup[plot_id], plotSetup[experiment_id]&amp;"_"&amp;plotSetup[crop_season_id]=A3327))))</f>
        <v>#VALUE!</v>
      </c>
    </row>
    <row r="3328" spans="2:2" x14ac:dyDescent="0.25">
      <c r="B3328" t="e" cm="1" vm="1">
        <f t="array" ref="B3328">TRANSPOSE(_xlfn._xlws.SORT(_xlfn.UNIQUE(_xlfn._xlws.FILTER(plotSetup[plot_id], plotSetup[experiment_id]&amp;"_"&amp;plotSetup[crop_season_id]=A3328))))</f>
        <v>#VALUE!</v>
      </c>
    </row>
    <row r="3329" spans="2:2" x14ac:dyDescent="0.25">
      <c r="B3329" t="e" cm="1" vm="1">
        <f t="array" ref="B3329">TRANSPOSE(_xlfn._xlws.SORT(_xlfn.UNIQUE(_xlfn._xlws.FILTER(plotSetup[plot_id], plotSetup[experiment_id]&amp;"_"&amp;plotSetup[crop_season_id]=A3329))))</f>
        <v>#VALUE!</v>
      </c>
    </row>
    <row r="3330" spans="2:2" x14ac:dyDescent="0.25">
      <c r="B3330" t="e" cm="1" vm="1">
        <f t="array" ref="B3330">TRANSPOSE(_xlfn._xlws.SORT(_xlfn.UNIQUE(_xlfn._xlws.FILTER(plotSetup[plot_id], plotSetup[experiment_id]&amp;"_"&amp;plotSetup[crop_season_id]=A3330))))</f>
        <v>#VALUE!</v>
      </c>
    </row>
    <row r="3331" spans="2:2" x14ac:dyDescent="0.25">
      <c r="B3331" t="e" cm="1" vm="1">
        <f t="array" ref="B3331">TRANSPOSE(_xlfn._xlws.SORT(_xlfn.UNIQUE(_xlfn._xlws.FILTER(plotSetup[plot_id], plotSetup[experiment_id]&amp;"_"&amp;plotSetup[crop_season_id]=A3331))))</f>
        <v>#VALUE!</v>
      </c>
    </row>
    <row r="3332" spans="2:2" x14ac:dyDescent="0.25">
      <c r="B3332" t="e" cm="1" vm="1">
        <f t="array" ref="B3332">TRANSPOSE(_xlfn._xlws.SORT(_xlfn.UNIQUE(_xlfn._xlws.FILTER(plotSetup[plot_id], plotSetup[experiment_id]&amp;"_"&amp;plotSetup[crop_season_id]=A3332))))</f>
        <v>#VALUE!</v>
      </c>
    </row>
    <row r="3333" spans="2:2" x14ac:dyDescent="0.25">
      <c r="B3333" t="e" cm="1" vm="1">
        <f t="array" ref="B3333">TRANSPOSE(_xlfn._xlws.SORT(_xlfn.UNIQUE(_xlfn._xlws.FILTER(plotSetup[plot_id], plotSetup[experiment_id]&amp;"_"&amp;plotSetup[crop_season_id]=A3333))))</f>
        <v>#VALUE!</v>
      </c>
    </row>
    <row r="3334" spans="2:2" x14ac:dyDescent="0.25">
      <c r="B3334" t="e" cm="1" vm="1">
        <f t="array" ref="B3334">TRANSPOSE(_xlfn._xlws.SORT(_xlfn.UNIQUE(_xlfn._xlws.FILTER(plotSetup[plot_id], plotSetup[experiment_id]&amp;"_"&amp;plotSetup[crop_season_id]=A3334))))</f>
        <v>#VALUE!</v>
      </c>
    </row>
    <row r="3335" spans="2:2" x14ac:dyDescent="0.25">
      <c r="B3335" t="e" cm="1" vm="1">
        <f t="array" ref="B3335">TRANSPOSE(_xlfn._xlws.SORT(_xlfn.UNIQUE(_xlfn._xlws.FILTER(plotSetup[plot_id], plotSetup[experiment_id]&amp;"_"&amp;plotSetup[crop_season_id]=A3335))))</f>
        <v>#VALUE!</v>
      </c>
    </row>
    <row r="3336" spans="2:2" x14ac:dyDescent="0.25">
      <c r="B3336" t="e" cm="1" vm="1">
        <f t="array" ref="B3336">TRANSPOSE(_xlfn._xlws.SORT(_xlfn.UNIQUE(_xlfn._xlws.FILTER(plotSetup[plot_id], plotSetup[experiment_id]&amp;"_"&amp;plotSetup[crop_season_id]=A3336))))</f>
        <v>#VALUE!</v>
      </c>
    </row>
    <row r="3337" spans="2:2" x14ac:dyDescent="0.25">
      <c r="B3337" t="e" cm="1" vm="1">
        <f t="array" ref="B3337">TRANSPOSE(_xlfn._xlws.SORT(_xlfn.UNIQUE(_xlfn._xlws.FILTER(plotSetup[plot_id], plotSetup[experiment_id]&amp;"_"&amp;plotSetup[crop_season_id]=A3337))))</f>
        <v>#VALUE!</v>
      </c>
    </row>
    <row r="3338" spans="2:2" x14ac:dyDescent="0.25">
      <c r="B3338" t="e" cm="1" vm="1">
        <f t="array" ref="B3338">TRANSPOSE(_xlfn._xlws.SORT(_xlfn.UNIQUE(_xlfn._xlws.FILTER(plotSetup[plot_id], plotSetup[experiment_id]&amp;"_"&amp;plotSetup[crop_season_id]=A3338))))</f>
        <v>#VALUE!</v>
      </c>
    </row>
    <row r="3339" spans="2:2" x14ac:dyDescent="0.25">
      <c r="B3339" t="e" cm="1" vm="1">
        <f t="array" ref="B3339">TRANSPOSE(_xlfn._xlws.SORT(_xlfn.UNIQUE(_xlfn._xlws.FILTER(plotSetup[plot_id], plotSetup[experiment_id]&amp;"_"&amp;plotSetup[crop_season_id]=A3339))))</f>
        <v>#VALUE!</v>
      </c>
    </row>
    <row r="3340" spans="2:2" x14ac:dyDescent="0.25">
      <c r="B3340" t="e" cm="1" vm="1">
        <f t="array" ref="B3340">TRANSPOSE(_xlfn._xlws.SORT(_xlfn.UNIQUE(_xlfn._xlws.FILTER(plotSetup[plot_id], plotSetup[experiment_id]&amp;"_"&amp;plotSetup[crop_season_id]=A3340))))</f>
        <v>#VALUE!</v>
      </c>
    </row>
    <row r="3341" spans="2:2" x14ac:dyDescent="0.25">
      <c r="B3341" t="e" cm="1" vm="1">
        <f t="array" ref="B3341">TRANSPOSE(_xlfn._xlws.SORT(_xlfn.UNIQUE(_xlfn._xlws.FILTER(plotSetup[plot_id], plotSetup[experiment_id]&amp;"_"&amp;plotSetup[crop_season_id]=A3341))))</f>
        <v>#VALUE!</v>
      </c>
    </row>
    <row r="3342" spans="2:2" x14ac:dyDescent="0.25">
      <c r="B3342" t="e" cm="1" vm="1">
        <f t="array" ref="B3342">TRANSPOSE(_xlfn._xlws.SORT(_xlfn.UNIQUE(_xlfn._xlws.FILTER(plotSetup[plot_id], plotSetup[experiment_id]&amp;"_"&amp;plotSetup[crop_season_id]=A3342))))</f>
        <v>#VALUE!</v>
      </c>
    </row>
    <row r="3343" spans="2:2" x14ac:dyDescent="0.25">
      <c r="B3343" t="e" cm="1" vm="1">
        <f t="array" ref="B3343">TRANSPOSE(_xlfn._xlws.SORT(_xlfn.UNIQUE(_xlfn._xlws.FILTER(plotSetup[plot_id], plotSetup[experiment_id]&amp;"_"&amp;plotSetup[crop_season_id]=A3343))))</f>
        <v>#VALUE!</v>
      </c>
    </row>
    <row r="3344" spans="2:2" x14ac:dyDescent="0.25">
      <c r="B3344" t="e" cm="1" vm="1">
        <f t="array" ref="B3344">TRANSPOSE(_xlfn._xlws.SORT(_xlfn.UNIQUE(_xlfn._xlws.FILTER(plotSetup[plot_id], plotSetup[experiment_id]&amp;"_"&amp;plotSetup[crop_season_id]=A3344))))</f>
        <v>#VALUE!</v>
      </c>
    </row>
    <row r="3345" spans="2:2" x14ac:dyDescent="0.25">
      <c r="B3345" t="e" cm="1" vm="1">
        <f t="array" ref="B3345">TRANSPOSE(_xlfn._xlws.SORT(_xlfn.UNIQUE(_xlfn._xlws.FILTER(plotSetup[plot_id], plotSetup[experiment_id]&amp;"_"&amp;plotSetup[crop_season_id]=A3345))))</f>
        <v>#VALUE!</v>
      </c>
    </row>
    <row r="3346" spans="2:2" x14ac:dyDescent="0.25">
      <c r="B3346" t="e" cm="1" vm="1">
        <f t="array" ref="B3346">TRANSPOSE(_xlfn._xlws.SORT(_xlfn.UNIQUE(_xlfn._xlws.FILTER(plotSetup[plot_id], plotSetup[experiment_id]&amp;"_"&amp;plotSetup[crop_season_id]=A3346))))</f>
        <v>#VALUE!</v>
      </c>
    </row>
    <row r="3347" spans="2:2" x14ac:dyDescent="0.25">
      <c r="B3347" t="e" cm="1" vm="1">
        <f t="array" ref="B3347">TRANSPOSE(_xlfn._xlws.SORT(_xlfn.UNIQUE(_xlfn._xlws.FILTER(plotSetup[plot_id], plotSetup[experiment_id]&amp;"_"&amp;plotSetup[crop_season_id]=A3347))))</f>
        <v>#VALUE!</v>
      </c>
    </row>
    <row r="3348" spans="2:2" x14ac:dyDescent="0.25">
      <c r="B3348" t="e" cm="1" vm="1">
        <f t="array" ref="B3348">TRANSPOSE(_xlfn._xlws.SORT(_xlfn.UNIQUE(_xlfn._xlws.FILTER(plotSetup[plot_id], plotSetup[experiment_id]&amp;"_"&amp;plotSetup[crop_season_id]=A3348))))</f>
        <v>#VALUE!</v>
      </c>
    </row>
    <row r="3349" spans="2:2" x14ac:dyDescent="0.25">
      <c r="B3349" t="e" cm="1" vm="1">
        <f t="array" ref="B3349">TRANSPOSE(_xlfn._xlws.SORT(_xlfn.UNIQUE(_xlfn._xlws.FILTER(plotSetup[plot_id], plotSetup[experiment_id]&amp;"_"&amp;plotSetup[crop_season_id]=A3349))))</f>
        <v>#VALUE!</v>
      </c>
    </row>
    <row r="3350" spans="2:2" x14ac:dyDescent="0.25">
      <c r="B3350" t="e" cm="1" vm="1">
        <f t="array" ref="B3350">TRANSPOSE(_xlfn._xlws.SORT(_xlfn.UNIQUE(_xlfn._xlws.FILTER(plotSetup[plot_id], plotSetup[experiment_id]&amp;"_"&amp;plotSetup[crop_season_id]=A3350))))</f>
        <v>#VALUE!</v>
      </c>
    </row>
    <row r="3351" spans="2:2" x14ac:dyDescent="0.25">
      <c r="B3351" t="e" cm="1" vm="1">
        <f t="array" ref="B3351">TRANSPOSE(_xlfn._xlws.SORT(_xlfn.UNIQUE(_xlfn._xlws.FILTER(plotSetup[plot_id], plotSetup[experiment_id]&amp;"_"&amp;plotSetup[crop_season_id]=A3351))))</f>
        <v>#VALUE!</v>
      </c>
    </row>
    <row r="3352" spans="2:2" x14ac:dyDescent="0.25">
      <c r="B3352" t="e" cm="1" vm="1">
        <f t="array" ref="B3352">TRANSPOSE(_xlfn._xlws.SORT(_xlfn.UNIQUE(_xlfn._xlws.FILTER(plotSetup[plot_id], plotSetup[experiment_id]&amp;"_"&amp;plotSetup[crop_season_id]=A3352))))</f>
        <v>#VALUE!</v>
      </c>
    </row>
    <row r="3353" spans="2:2" x14ac:dyDescent="0.25">
      <c r="B3353" t="e" cm="1" vm="1">
        <f t="array" ref="B3353">TRANSPOSE(_xlfn._xlws.SORT(_xlfn.UNIQUE(_xlfn._xlws.FILTER(plotSetup[plot_id], plotSetup[experiment_id]&amp;"_"&amp;plotSetup[crop_season_id]=A3353))))</f>
        <v>#VALUE!</v>
      </c>
    </row>
    <row r="3354" spans="2:2" x14ac:dyDescent="0.25">
      <c r="B3354" t="e" cm="1" vm="1">
        <f t="array" ref="B3354">TRANSPOSE(_xlfn._xlws.SORT(_xlfn.UNIQUE(_xlfn._xlws.FILTER(plotSetup[plot_id], plotSetup[experiment_id]&amp;"_"&amp;plotSetup[crop_season_id]=A3354))))</f>
        <v>#VALUE!</v>
      </c>
    </row>
    <row r="3355" spans="2:2" x14ac:dyDescent="0.25">
      <c r="B3355" t="e" cm="1" vm="1">
        <f t="array" ref="B3355">TRANSPOSE(_xlfn._xlws.SORT(_xlfn.UNIQUE(_xlfn._xlws.FILTER(plotSetup[plot_id], plotSetup[experiment_id]&amp;"_"&amp;plotSetup[crop_season_id]=A3355))))</f>
        <v>#VALUE!</v>
      </c>
    </row>
    <row r="3356" spans="2:2" x14ac:dyDescent="0.25">
      <c r="B3356" t="e" cm="1" vm="1">
        <f t="array" ref="B3356">TRANSPOSE(_xlfn._xlws.SORT(_xlfn.UNIQUE(_xlfn._xlws.FILTER(plotSetup[plot_id], plotSetup[experiment_id]&amp;"_"&amp;plotSetup[crop_season_id]=A3356))))</f>
        <v>#VALUE!</v>
      </c>
    </row>
    <row r="3357" spans="2:2" x14ac:dyDescent="0.25">
      <c r="B3357" t="e" cm="1" vm="1">
        <f t="array" ref="B3357">TRANSPOSE(_xlfn._xlws.SORT(_xlfn.UNIQUE(_xlfn._xlws.FILTER(plotSetup[plot_id], plotSetup[experiment_id]&amp;"_"&amp;plotSetup[crop_season_id]=A3357))))</f>
        <v>#VALUE!</v>
      </c>
    </row>
    <row r="3358" spans="2:2" x14ac:dyDescent="0.25">
      <c r="B3358" t="e" cm="1" vm="1">
        <f t="array" ref="B3358">TRANSPOSE(_xlfn._xlws.SORT(_xlfn.UNIQUE(_xlfn._xlws.FILTER(plotSetup[plot_id], plotSetup[experiment_id]&amp;"_"&amp;plotSetup[crop_season_id]=A3358))))</f>
        <v>#VALUE!</v>
      </c>
    </row>
    <row r="3359" spans="2:2" x14ac:dyDescent="0.25">
      <c r="B3359" t="e" cm="1" vm="1">
        <f t="array" ref="B3359">TRANSPOSE(_xlfn._xlws.SORT(_xlfn.UNIQUE(_xlfn._xlws.FILTER(plotSetup[plot_id], plotSetup[experiment_id]&amp;"_"&amp;plotSetup[crop_season_id]=A3359))))</f>
        <v>#VALUE!</v>
      </c>
    </row>
    <row r="3360" spans="2:2" x14ac:dyDescent="0.25">
      <c r="B3360" t="e" cm="1" vm="1">
        <f t="array" ref="B3360">TRANSPOSE(_xlfn._xlws.SORT(_xlfn.UNIQUE(_xlfn._xlws.FILTER(plotSetup[plot_id], plotSetup[experiment_id]&amp;"_"&amp;plotSetup[crop_season_id]=A3360))))</f>
        <v>#VALUE!</v>
      </c>
    </row>
    <row r="3361" spans="2:2" x14ac:dyDescent="0.25">
      <c r="B3361" t="e" cm="1" vm="1">
        <f t="array" ref="B3361">TRANSPOSE(_xlfn._xlws.SORT(_xlfn.UNIQUE(_xlfn._xlws.FILTER(plotSetup[plot_id], plotSetup[experiment_id]&amp;"_"&amp;plotSetup[crop_season_id]=A3361))))</f>
        <v>#VALUE!</v>
      </c>
    </row>
    <row r="3362" spans="2:2" x14ac:dyDescent="0.25">
      <c r="B3362" t="e" cm="1" vm="1">
        <f t="array" ref="B3362">TRANSPOSE(_xlfn._xlws.SORT(_xlfn.UNIQUE(_xlfn._xlws.FILTER(plotSetup[plot_id], plotSetup[experiment_id]&amp;"_"&amp;plotSetup[crop_season_id]=A3362))))</f>
        <v>#VALUE!</v>
      </c>
    </row>
    <row r="3363" spans="2:2" x14ac:dyDescent="0.25">
      <c r="B3363" t="e" cm="1" vm="1">
        <f t="array" ref="B3363">TRANSPOSE(_xlfn._xlws.SORT(_xlfn.UNIQUE(_xlfn._xlws.FILTER(plotSetup[plot_id], plotSetup[experiment_id]&amp;"_"&amp;plotSetup[crop_season_id]=A3363))))</f>
        <v>#VALUE!</v>
      </c>
    </row>
    <row r="3364" spans="2:2" x14ac:dyDescent="0.25">
      <c r="B3364" t="e" cm="1" vm="1">
        <f t="array" ref="B3364">TRANSPOSE(_xlfn._xlws.SORT(_xlfn.UNIQUE(_xlfn._xlws.FILTER(plotSetup[plot_id], plotSetup[experiment_id]&amp;"_"&amp;plotSetup[crop_season_id]=A3364))))</f>
        <v>#VALUE!</v>
      </c>
    </row>
    <row r="3365" spans="2:2" x14ac:dyDescent="0.25">
      <c r="B3365" t="e" cm="1" vm="1">
        <f t="array" ref="B3365">TRANSPOSE(_xlfn._xlws.SORT(_xlfn.UNIQUE(_xlfn._xlws.FILTER(plotSetup[plot_id], plotSetup[experiment_id]&amp;"_"&amp;plotSetup[crop_season_id]=A3365))))</f>
        <v>#VALUE!</v>
      </c>
    </row>
    <row r="3366" spans="2:2" x14ac:dyDescent="0.25">
      <c r="B3366" t="e" cm="1" vm="1">
        <f t="array" ref="B3366">TRANSPOSE(_xlfn._xlws.SORT(_xlfn.UNIQUE(_xlfn._xlws.FILTER(plotSetup[plot_id], plotSetup[experiment_id]&amp;"_"&amp;plotSetup[crop_season_id]=A3366))))</f>
        <v>#VALUE!</v>
      </c>
    </row>
    <row r="3367" spans="2:2" x14ac:dyDescent="0.25">
      <c r="B3367" t="e" cm="1" vm="1">
        <f t="array" ref="B3367">TRANSPOSE(_xlfn._xlws.SORT(_xlfn.UNIQUE(_xlfn._xlws.FILTER(plotSetup[plot_id], plotSetup[experiment_id]&amp;"_"&amp;plotSetup[crop_season_id]=A3367))))</f>
        <v>#VALUE!</v>
      </c>
    </row>
    <row r="3368" spans="2:2" x14ac:dyDescent="0.25">
      <c r="B3368" t="e" cm="1" vm="1">
        <f t="array" ref="B3368">TRANSPOSE(_xlfn._xlws.SORT(_xlfn.UNIQUE(_xlfn._xlws.FILTER(plotSetup[plot_id], plotSetup[experiment_id]&amp;"_"&amp;plotSetup[crop_season_id]=A3368))))</f>
        <v>#VALUE!</v>
      </c>
    </row>
    <row r="3369" spans="2:2" x14ac:dyDescent="0.25">
      <c r="B3369" t="e" cm="1" vm="1">
        <f t="array" ref="B3369">TRANSPOSE(_xlfn._xlws.SORT(_xlfn.UNIQUE(_xlfn._xlws.FILTER(plotSetup[plot_id], plotSetup[experiment_id]&amp;"_"&amp;plotSetup[crop_season_id]=A3369))))</f>
        <v>#VALUE!</v>
      </c>
    </row>
    <row r="3370" spans="2:2" x14ac:dyDescent="0.25">
      <c r="B3370" t="e" cm="1" vm="1">
        <f t="array" ref="B3370">TRANSPOSE(_xlfn._xlws.SORT(_xlfn.UNIQUE(_xlfn._xlws.FILTER(plotSetup[plot_id], plotSetup[experiment_id]&amp;"_"&amp;plotSetup[crop_season_id]=A3370))))</f>
        <v>#VALUE!</v>
      </c>
    </row>
    <row r="3371" spans="2:2" x14ac:dyDescent="0.25">
      <c r="B3371" t="e" cm="1" vm="1">
        <f t="array" ref="B3371">TRANSPOSE(_xlfn._xlws.SORT(_xlfn.UNIQUE(_xlfn._xlws.FILTER(plotSetup[plot_id], plotSetup[experiment_id]&amp;"_"&amp;plotSetup[crop_season_id]=A3371))))</f>
        <v>#VALUE!</v>
      </c>
    </row>
    <row r="3372" spans="2:2" x14ac:dyDescent="0.25">
      <c r="B3372" t="e" cm="1" vm="1">
        <f t="array" ref="B3372">TRANSPOSE(_xlfn._xlws.SORT(_xlfn.UNIQUE(_xlfn._xlws.FILTER(plotSetup[plot_id], plotSetup[experiment_id]&amp;"_"&amp;plotSetup[crop_season_id]=A3372))))</f>
        <v>#VALUE!</v>
      </c>
    </row>
    <row r="3373" spans="2:2" x14ac:dyDescent="0.25">
      <c r="B3373" t="e" cm="1" vm="1">
        <f t="array" ref="B3373">TRANSPOSE(_xlfn._xlws.SORT(_xlfn.UNIQUE(_xlfn._xlws.FILTER(plotSetup[plot_id], plotSetup[experiment_id]&amp;"_"&amp;plotSetup[crop_season_id]=A3373))))</f>
        <v>#VALUE!</v>
      </c>
    </row>
    <row r="3374" spans="2:2" x14ac:dyDescent="0.25">
      <c r="B3374" t="e" cm="1" vm="1">
        <f t="array" ref="B3374">TRANSPOSE(_xlfn._xlws.SORT(_xlfn.UNIQUE(_xlfn._xlws.FILTER(plotSetup[plot_id], plotSetup[experiment_id]&amp;"_"&amp;plotSetup[crop_season_id]=A3374))))</f>
        <v>#VALUE!</v>
      </c>
    </row>
    <row r="3375" spans="2:2" x14ac:dyDescent="0.25">
      <c r="B3375" t="e" cm="1" vm="1">
        <f t="array" ref="B3375">TRANSPOSE(_xlfn._xlws.SORT(_xlfn.UNIQUE(_xlfn._xlws.FILTER(plotSetup[plot_id], plotSetup[experiment_id]&amp;"_"&amp;plotSetup[crop_season_id]=A3375))))</f>
        <v>#VALUE!</v>
      </c>
    </row>
    <row r="3376" spans="2:2" x14ac:dyDescent="0.25">
      <c r="B3376" t="e" cm="1" vm="1">
        <f t="array" ref="B3376">TRANSPOSE(_xlfn._xlws.SORT(_xlfn.UNIQUE(_xlfn._xlws.FILTER(plotSetup[plot_id], plotSetup[experiment_id]&amp;"_"&amp;plotSetup[crop_season_id]=A3376))))</f>
        <v>#VALUE!</v>
      </c>
    </row>
    <row r="3377" spans="2:2" x14ac:dyDescent="0.25">
      <c r="B3377" t="e" cm="1" vm="1">
        <f t="array" ref="B3377">TRANSPOSE(_xlfn._xlws.SORT(_xlfn.UNIQUE(_xlfn._xlws.FILTER(plotSetup[plot_id], plotSetup[experiment_id]&amp;"_"&amp;plotSetup[crop_season_id]=A3377))))</f>
        <v>#VALUE!</v>
      </c>
    </row>
    <row r="3378" spans="2:2" x14ac:dyDescent="0.25">
      <c r="B3378" t="e" cm="1" vm="1">
        <f t="array" ref="B3378">TRANSPOSE(_xlfn._xlws.SORT(_xlfn.UNIQUE(_xlfn._xlws.FILTER(plotSetup[plot_id], plotSetup[experiment_id]&amp;"_"&amp;plotSetup[crop_season_id]=A3378))))</f>
        <v>#VALUE!</v>
      </c>
    </row>
    <row r="3379" spans="2:2" x14ac:dyDescent="0.25">
      <c r="B3379" t="e" cm="1" vm="1">
        <f t="array" ref="B3379">TRANSPOSE(_xlfn._xlws.SORT(_xlfn.UNIQUE(_xlfn._xlws.FILTER(plotSetup[plot_id], plotSetup[experiment_id]&amp;"_"&amp;plotSetup[crop_season_id]=A3379))))</f>
        <v>#VALUE!</v>
      </c>
    </row>
    <row r="3380" spans="2:2" x14ac:dyDescent="0.25">
      <c r="B3380" t="e" cm="1" vm="1">
        <f t="array" ref="B3380">TRANSPOSE(_xlfn._xlws.SORT(_xlfn.UNIQUE(_xlfn._xlws.FILTER(plotSetup[plot_id], plotSetup[experiment_id]&amp;"_"&amp;plotSetup[crop_season_id]=A3380))))</f>
        <v>#VALUE!</v>
      </c>
    </row>
    <row r="3381" spans="2:2" x14ac:dyDescent="0.25">
      <c r="B3381" t="e" cm="1" vm="1">
        <f t="array" ref="B3381">TRANSPOSE(_xlfn._xlws.SORT(_xlfn.UNIQUE(_xlfn._xlws.FILTER(plotSetup[plot_id], plotSetup[experiment_id]&amp;"_"&amp;plotSetup[crop_season_id]=A3381))))</f>
        <v>#VALUE!</v>
      </c>
    </row>
    <row r="3382" spans="2:2" x14ac:dyDescent="0.25">
      <c r="B3382" t="e" cm="1" vm="1">
        <f t="array" ref="B3382">TRANSPOSE(_xlfn._xlws.SORT(_xlfn.UNIQUE(_xlfn._xlws.FILTER(plotSetup[plot_id], plotSetup[experiment_id]&amp;"_"&amp;plotSetup[crop_season_id]=A3382))))</f>
        <v>#VALUE!</v>
      </c>
    </row>
    <row r="3383" spans="2:2" x14ac:dyDescent="0.25">
      <c r="B3383" t="e" cm="1" vm="1">
        <f t="array" ref="B3383">TRANSPOSE(_xlfn._xlws.SORT(_xlfn.UNIQUE(_xlfn._xlws.FILTER(plotSetup[plot_id], plotSetup[experiment_id]&amp;"_"&amp;plotSetup[crop_season_id]=A3383))))</f>
        <v>#VALUE!</v>
      </c>
    </row>
    <row r="3384" spans="2:2" x14ac:dyDescent="0.25">
      <c r="B3384" t="e" cm="1" vm="1">
        <f t="array" ref="B3384">TRANSPOSE(_xlfn._xlws.SORT(_xlfn.UNIQUE(_xlfn._xlws.FILTER(plotSetup[plot_id], plotSetup[experiment_id]&amp;"_"&amp;plotSetup[crop_season_id]=A3384))))</f>
        <v>#VALUE!</v>
      </c>
    </row>
    <row r="3385" spans="2:2" x14ac:dyDescent="0.25">
      <c r="B3385" t="e" cm="1" vm="1">
        <f t="array" ref="B3385">TRANSPOSE(_xlfn._xlws.SORT(_xlfn.UNIQUE(_xlfn._xlws.FILTER(plotSetup[plot_id], plotSetup[experiment_id]&amp;"_"&amp;plotSetup[crop_season_id]=A3385))))</f>
        <v>#VALUE!</v>
      </c>
    </row>
    <row r="3386" spans="2:2" x14ac:dyDescent="0.25">
      <c r="B3386" t="e" cm="1" vm="1">
        <f t="array" ref="B3386">TRANSPOSE(_xlfn._xlws.SORT(_xlfn.UNIQUE(_xlfn._xlws.FILTER(plotSetup[plot_id], plotSetup[experiment_id]&amp;"_"&amp;plotSetup[crop_season_id]=A3386))))</f>
        <v>#VALUE!</v>
      </c>
    </row>
    <row r="3387" spans="2:2" x14ac:dyDescent="0.25">
      <c r="B3387" t="e" cm="1" vm="1">
        <f t="array" ref="B3387">TRANSPOSE(_xlfn._xlws.SORT(_xlfn.UNIQUE(_xlfn._xlws.FILTER(plotSetup[plot_id], plotSetup[experiment_id]&amp;"_"&amp;plotSetup[crop_season_id]=A3387))))</f>
        <v>#VALUE!</v>
      </c>
    </row>
    <row r="3388" spans="2:2" x14ac:dyDescent="0.25">
      <c r="B3388" t="e" cm="1" vm="1">
        <f t="array" ref="B3388">TRANSPOSE(_xlfn._xlws.SORT(_xlfn.UNIQUE(_xlfn._xlws.FILTER(plotSetup[plot_id], plotSetup[experiment_id]&amp;"_"&amp;plotSetup[crop_season_id]=A3388))))</f>
        <v>#VALUE!</v>
      </c>
    </row>
    <row r="3389" spans="2:2" x14ac:dyDescent="0.25">
      <c r="B3389" t="e" cm="1" vm="1">
        <f t="array" ref="B3389">TRANSPOSE(_xlfn._xlws.SORT(_xlfn.UNIQUE(_xlfn._xlws.FILTER(plotSetup[plot_id], plotSetup[experiment_id]&amp;"_"&amp;plotSetup[crop_season_id]=A3389))))</f>
        <v>#VALUE!</v>
      </c>
    </row>
    <row r="3390" spans="2:2" x14ac:dyDescent="0.25">
      <c r="B3390" t="e" cm="1" vm="1">
        <f t="array" ref="B3390">TRANSPOSE(_xlfn._xlws.SORT(_xlfn.UNIQUE(_xlfn._xlws.FILTER(plotSetup[plot_id], plotSetup[experiment_id]&amp;"_"&amp;plotSetup[crop_season_id]=A3390))))</f>
        <v>#VALUE!</v>
      </c>
    </row>
    <row r="3391" spans="2:2" x14ac:dyDescent="0.25">
      <c r="B3391" t="e" cm="1" vm="1">
        <f t="array" ref="B3391">TRANSPOSE(_xlfn._xlws.SORT(_xlfn.UNIQUE(_xlfn._xlws.FILTER(plotSetup[plot_id], plotSetup[experiment_id]&amp;"_"&amp;plotSetup[crop_season_id]=A3391))))</f>
        <v>#VALUE!</v>
      </c>
    </row>
    <row r="3392" spans="2:2" x14ac:dyDescent="0.25">
      <c r="B3392" t="e" cm="1" vm="1">
        <f t="array" ref="B3392">TRANSPOSE(_xlfn._xlws.SORT(_xlfn.UNIQUE(_xlfn._xlws.FILTER(plotSetup[plot_id], plotSetup[experiment_id]&amp;"_"&amp;plotSetup[crop_season_id]=A3392))))</f>
        <v>#VALUE!</v>
      </c>
    </row>
    <row r="3393" spans="2:2" x14ac:dyDescent="0.25">
      <c r="B3393" t="e" cm="1" vm="1">
        <f t="array" ref="B3393">TRANSPOSE(_xlfn._xlws.SORT(_xlfn.UNIQUE(_xlfn._xlws.FILTER(plotSetup[plot_id], plotSetup[experiment_id]&amp;"_"&amp;plotSetup[crop_season_id]=A3393))))</f>
        <v>#VALUE!</v>
      </c>
    </row>
    <row r="3394" spans="2:2" x14ac:dyDescent="0.25">
      <c r="B3394" t="e" cm="1" vm="1">
        <f t="array" ref="B3394">TRANSPOSE(_xlfn._xlws.SORT(_xlfn.UNIQUE(_xlfn._xlws.FILTER(plotSetup[plot_id], plotSetup[experiment_id]&amp;"_"&amp;plotSetup[crop_season_id]=A3394))))</f>
        <v>#VALUE!</v>
      </c>
    </row>
    <row r="3395" spans="2:2" x14ac:dyDescent="0.25">
      <c r="B3395" t="e" cm="1" vm="1">
        <f t="array" ref="B3395">TRANSPOSE(_xlfn._xlws.SORT(_xlfn.UNIQUE(_xlfn._xlws.FILTER(plotSetup[plot_id], plotSetup[experiment_id]&amp;"_"&amp;plotSetup[crop_season_id]=A3395))))</f>
        <v>#VALUE!</v>
      </c>
    </row>
    <row r="3396" spans="2:2" x14ac:dyDescent="0.25">
      <c r="B3396" t="e" cm="1" vm="1">
        <f t="array" ref="B3396">TRANSPOSE(_xlfn._xlws.SORT(_xlfn.UNIQUE(_xlfn._xlws.FILTER(plotSetup[plot_id], plotSetup[experiment_id]&amp;"_"&amp;plotSetup[crop_season_id]=A3396))))</f>
        <v>#VALUE!</v>
      </c>
    </row>
    <row r="3397" spans="2:2" x14ac:dyDescent="0.25">
      <c r="B3397" t="e" cm="1" vm="1">
        <f t="array" ref="B3397">TRANSPOSE(_xlfn._xlws.SORT(_xlfn.UNIQUE(_xlfn._xlws.FILTER(plotSetup[plot_id], plotSetup[experiment_id]&amp;"_"&amp;plotSetup[crop_season_id]=A3397))))</f>
        <v>#VALUE!</v>
      </c>
    </row>
    <row r="3398" spans="2:2" x14ac:dyDescent="0.25">
      <c r="B3398" t="e" cm="1" vm="1">
        <f t="array" ref="B3398">TRANSPOSE(_xlfn._xlws.SORT(_xlfn.UNIQUE(_xlfn._xlws.FILTER(plotSetup[plot_id], plotSetup[experiment_id]&amp;"_"&amp;plotSetup[crop_season_id]=A3398))))</f>
        <v>#VALUE!</v>
      </c>
    </row>
    <row r="3399" spans="2:2" x14ac:dyDescent="0.25">
      <c r="B3399" t="e" cm="1" vm="1">
        <f t="array" ref="B3399">TRANSPOSE(_xlfn._xlws.SORT(_xlfn.UNIQUE(_xlfn._xlws.FILTER(plotSetup[plot_id], plotSetup[experiment_id]&amp;"_"&amp;plotSetup[crop_season_id]=A3399))))</f>
        <v>#VALUE!</v>
      </c>
    </row>
    <row r="3400" spans="2:2" x14ac:dyDescent="0.25">
      <c r="B3400" t="e" cm="1" vm="1">
        <f t="array" ref="B3400">TRANSPOSE(_xlfn._xlws.SORT(_xlfn.UNIQUE(_xlfn._xlws.FILTER(plotSetup[plot_id], plotSetup[experiment_id]&amp;"_"&amp;plotSetup[crop_season_id]=A3400))))</f>
        <v>#VALUE!</v>
      </c>
    </row>
    <row r="3401" spans="2:2" x14ac:dyDescent="0.25">
      <c r="B3401" t="e" cm="1" vm="1">
        <f t="array" ref="B3401">TRANSPOSE(_xlfn._xlws.SORT(_xlfn.UNIQUE(_xlfn._xlws.FILTER(plotSetup[plot_id], plotSetup[experiment_id]&amp;"_"&amp;plotSetup[crop_season_id]=A3401))))</f>
        <v>#VALUE!</v>
      </c>
    </row>
    <row r="3402" spans="2:2" x14ac:dyDescent="0.25">
      <c r="B3402" t="e" cm="1" vm="1">
        <f t="array" ref="B3402">TRANSPOSE(_xlfn._xlws.SORT(_xlfn.UNIQUE(_xlfn._xlws.FILTER(plotSetup[plot_id], plotSetup[experiment_id]&amp;"_"&amp;plotSetup[crop_season_id]=A3402))))</f>
        <v>#VALUE!</v>
      </c>
    </row>
    <row r="3403" spans="2:2" x14ac:dyDescent="0.25">
      <c r="B3403" t="e" cm="1" vm="1">
        <f t="array" ref="B3403">TRANSPOSE(_xlfn._xlws.SORT(_xlfn.UNIQUE(_xlfn._xlws.FILTER(plotSetup[plot_id], plotSetup[experiment_id]&amp;"_"&amp;plotSetup[crop_season_id]=A3403))))</f>
        <v>#VALUE!</v>
      </c>
    </row>
    <row r="3404" spans="2:2" x14ac:dyDescent="0.25">
      <c r="B3404" t="e" cm="1" vm="1">
        <f t="array" ref="B3404">TRANSPOSE(_xlfn._xlws.SORT(_xlfn.UNIQUE(_xlfn._xlws.FILTER(plotSetup[plot_id], plotSetup[experiment_id]&amp;"_"&amp;plotSetup[crop_season_id]=A3404))))</f>
        <v>#VALUE!</v>
      </c>
    </row>
    <row r="3405" spans="2:2" x14ac:dyDescent="0.25">
      <c r="B3405" t="e" cm="1" vm="1">
        <f t="array" ref="B3405">TRANSPOSE(_xlfn._xlws.SORT(_xlfn.UNIQUE(_xlfn._xlws.FILTER(plotSetup[plot_id], plotSetup[experiment_id]&amp;"_"&amp;plotSetup[crop_season_id]=A3405))))</f>
        <v>#VALUE!</v>
      </c>
    </row>
    <row r="3406" spans="2:2" x14ac:dyDescent="0.25">
      <c r="B3406" t="e" cm="1" vm="1">
        <f t="array" ref="B3406">TRANSPOSE(_xlfn._xlws.SORT(_xlfn.UNIQUE(_xlfn._xlws.FILTER(plotSetup[plot_id], plotSetup[experiment_id]&amp;"_"&amp;plotSetup[crop_season_id]=A3406))))</f>
        <v>#VALUE!</v>
      </c>
    </row>
    <row r="3407" spans="2:2" x14ac:dyDescent="0.25">
      <c r="B3407" t="e" cm="1" vm="1">
        <f t="array" ref="B3407">TRANSPOSE(_xlfn._xlws.SORT(_xlfn.UNIQUE(_xlfn._xlws.FILTER(plotSetup[plot_id], plotSetup[experiment_id]&amp;"_"&amp;plotSetup[crop_season_id]=A3407))))</f>
        <v>#VALUE!</v>
      </c>
    </row>
    <row r="3408" spans="2:2" x14ac:dyDescent="0.25">
      <c r="B3408" t="e" cm="1" vm="1">
        <f t="array" ref="B3408">TRANSPOSE(_xlfn._xlws.SORT(_xlfn.UNIQUE(_xlfn._xlws.FILTER(plotSetup[plot_id], plotSetup[experiment_id]&amp;"_"&amp;plotSetup[crop_season_id]=A3408))))</f>
        <v>#VALUE!</v>
      </c>
    </row>
    <row r="3409" spans="2:2" x14ac:dyDescent="0.25">
      <c r="B3409" t="e" cm="1" vm="1">
        <f t="array" ref="B3409">TRANSPOSE(_xlfn._xlws.SORT(_xlfn.UNIQUE(_xlfn._xlws.FILTER(plotSetup[plot_id], plotSetup[experiment_id]&amp;"_"&amp;plotSetup[crop_season_id]=A3409))))</f>
        <v>#VALUE!</v>
      </c>
    </row>
    <row r="3410" spans="2:2" x14ac:dyDescent="0.25">
      <c r="B3410" t="e" cm="1" vm="1">
        <f t="array" ref="B3410">TRANSPOSE(_xlfn._xlws.SORT(_xlfn.UNIQUE(_xlfn._xlws.FILTER(plotSetup[plot_id], plotSetup[experiment_id]&amp;"_"&amp;plotSetup[crop_season_id]=A3410))))</f>
        <v>#VALUE!</v>
      </c>
    </row>
    <row r="3411" spans="2:2" x14ac:dyDescent="0.25">
      <c r="B3411" t="e" cm="1" vm="1">
        <f t="array" ref="B3411">TRANSPOSE(_xlfn._xlws.SORT(_xlfn.UNIQUE(_xlfn._xlws.FILTER(plotSetup[plot_id], plotSetup[experiment_id]&amp;"_"&amp;plotSetup[crop_season_id]=A3411))))</f>
        <v>#VALUE!</v>
      </c>
    </row>
    <row r="3412" spans="2:2" x14ac:dyDescent="0.25">
      <c r="B3412" t="e" cm="1" vm="1">
        <f t="array" ref="B3412">TRANSPOSE(_xlfn._xlws.SORT(_xlfn.UNIQUE(_xlfn._xlws.FILTER(plotSetup[plot_id], plotSetup[experiment_id]&amp;"_"&amp;plotSetup[crop_season_id]=A3412))))</f>
        <v>#VALUE!</v>
      </c>
    </row>
    <row r="3413" spans="2:2" x14ac:dyDescent="0.25">
      <c r="B3413" t="e" cm="1" vm="1">
        <f t="array" ref="B3413">TRANSPOSE(_xlfn._xlws.SORT(_xlfn.UNIQUE(_xlfn._xlws.FILTER(plotSetup[plot_id], plotSetup[experiment_id]&amp;"_"&amp;plotSetup[crop_season_id]=A3413))))</f>
        <v>#VALUE!</v>
      </c>
    </row>
    <row r="3414" spans="2:2" x14ac:dyDescent="0.25">
      <c r="B3414" t="e" cm="1" vm="1">
        <f t="array" ref="B3414">TRANSPOSE(_xlfn._xlws.SORT(_xlfn.UNIQUE(_xlfn._xlws.FILTER(plotSetup[plot_id], plotSetup[experiment_id]&amp;"_"&amp;plotSetup[crop_season_id]=A3414))))</f>
        <v>#VALUE!</v>
      </c>
    </row>
    <row r="3415" spans="2:2" x14ac:dyDescent="0.25">
      <c r="B3415" t="e" cm="1" vm="1">
        <f t="array" ref="B3415">TRANSPOSE(_xlfn._xlws.SORT(_xlfn.UNIQUE(_xlfn._xlws.FILTER(plotSetup[plot_id], plotSetup[experiment_id]&amp;"_"&amp;plotSetup[crop_season_id]=A3415))))</f>
        <v>#VALUE!</v>
      </c>
    </row>
    <row r="3416" spans="2:2" x14ac:dyDescent="0.25">
      <c r="B3416" t="e" cm="1" vm="1">
        <f t="array" ref="B3416">TRANSPOSE(_xlfn._xlws.SORT(_xlfn.UNIQUE(_xlfn._xlws.FILTER(plotSetup[plot_id], plotSetup[experiment_id]&amp;"_"&amp;plotSetup[crop_season_id]=A3416))))</f>
        <v>#VALUE!</v>
      </c>
    </row>
    <row r="3417" spans="2:2" x14ac:dyDescent="0.25">
      <c r="B3417" t="e" cm="1" vm="1">
        <f t="array" ref="B3417">TRANSPOSE(_xlfn._xlws.SORT(_xlfn.UNIQUE(_xlfn._xlws.FILTER(plotSetup[plot_id], plotSetup[experiment_id]&amp;"_"&amp;plotSetup[crop_season_id]=A3417))))</f>
        <v>#VALUE!</v>
      </c>
    </row>
    <row r="3418" spans="2:2" x14ac:dyDescent="0.25">
      <c r="B3418" t="e" cm="1" vm="1">
        <f t="array" ref="B3418">TRANSPOSE(_xlfn._xlws.SORT(_xlfn.UNIQUE(_xlfn._xlws.FILTER(plotSetup[plot_id], plotSetup[experiment_id]&amp;"_"&amp;plotSetup[crop_season_id]=A3418))))</f>
        <v>#VALUE!</v>
      </c>
    </row>
    <row r="3419" spans="2:2" x14ac:dyDescent="0.25">
      <c r="B3419" t="e" cm="1" vm="1">
        <f t="array" ref="B3419">TRANSPOSE(_xlfn._xlws.SORT(_xlfn.UNIQUE(_xlfn._xlws.FILTER(plotSetup[plot_id], plotSetup[experiment_id]&amp;"_"&amp;plotSetup[crop_season_id]=A3419))))</f>
        <v>#VALUE!</v>
      </c>
    </row>
    <row r="3420" spans="2:2" x14ac:dyDescent="0.25">
      <c r="B3420" t="e" cm="1" vm="1">
        <f t="array" ref="B3420">TRANSPOSE(_xlfn._xlws.SORT(_xlfn.UNIQUE(_xlfn._xlws.FILTER(plotSetup[plot_id], plotSetup[experiment_id]&amp;"_"&amp;plotSetup[crop_season_id]=A3420))))</f>
        <v>#VALUE!</v>
      </c>
    </row>
    <row r="3421" spans="2:2" x14ac:dyDescent="0.25">
      <c r="B3421" t="e" cm="1" vm="1">
        <f t="array" ref="B3421">TRANSPOSE(_xlfn._xlws.SORT(_xlfn.UNIQUE(_xlfn._xlws.FILTER(plotSetup[plot_id], plotSetup[experiment_id]&amp;"_"&amp;plotSetup[crop_season_id]=A3421))))</f>
        <v>#VALUE!</v>
      </c>
    </row>
    <row r="3422" spans="2:2" x14ac:dyDescent="0.25">
      <c r="B3422" t="e" cm="1" vm="1">
        <f t="array" ref="B3422">TRANSPOSE(_xlfn._xlws.SORT(_xlfn.UNIQUE(_xlfn._xlws.FILTER(plotSetup[plot_id], plotSetup[experiment_id]&amp;"_"&amp;plotSetup[crop_season_id]=A3422))))</f>
        <v>#VALUE!</v>
      </c>
    </row>
    <row r="3423" spans="2:2" x14ac:dyDescent="0.25">
      <c r="B3423" t="e" cm="1" vm="1">
        <f t="array" ref="B3423">TRANSPOSE(_xlfn._xlws.SORT(_xlfn.UNIQUE(_xlfn._xlws.FILTER(plotSetup[plot_id], plotSetup[experiment_id]&amp;"_"&amp;plotSetup[crop_season_id]=A3423))))</f>
        <v>#VALUE!</v>
      </c>
    </row>
    <row r="3424" spans="2:2" x14ac:dyDescent="0.25">
      <c r="B3424" t="e" cm="1" vm="1">
        <f t="array" ref="B3424">TRANSPOSE(_xlfn._xlws.SORT(_xlfn.UNIQUE(_xlfn._xlws.FILTER(plotSetup[plot_id], plotSetup[experiment_id]&amp;"_"&amp;plotSetup[crop_season_id]=A3424))))</f>
        <v>#VALUE!</v>
      </c>
    </row>
    <row r="3425" spans="2:2" x14ac:dyDescent="0.25">
      <c r="B3425" t="e" cm="1" vm="1">
        <f t="array" ref="B3425">TRANSPOSE(_xlfn._xlws.SORT(_xlfn.UNIQUE(_xlfn._xlws.FILTER(plotSetup[plot_id], plotSetup[experiment_id]&amp;"_"&amp;plotSetup[crop_season_id]=A3425))))</f>
        <v>#VALUE!</v>
      </c>
    </row>
    <row r="3426" spans="2:2" x14ac:dyDescent="0.25">
      <c r="B3426" t="e" cm="1" vm="1">
        <f t="array" ref="B3426">TRANSPOSE(_xlfn._xlws.SORT(_xlfn.UNIQUE(_xlfn._xlws.FILTER(plotSetup[plot_id], plotSetup[experiment_id]&amp;"_"&amp;plotSetup[crop_season_id]=A3426))))</f>
        <v>#VALUE!</v>
      </c>
    </row>
    <row r="3427" spans="2:2" x14ac:dyDescent="0.25">
      <c r="B3427" t="e" cm="1" vm="1">
        <f t="array" ref="B3427">TRANSPOSE(_xlfn._xlws.SORT(_xlfn.UNIQUE(_xlfn._xlws.FILTER(plotSetup[plot_id], plotSetup[experiment_id]&amp;"_"&amp;plotSetup[crop_season_id]=A3427))))</f>
        <v>#VALUE!</v>
      </c>
    </row>
    <row r="3428" spans="2:2" x14ac:dyDescent="0.25">
      <c r="B3428" t="e" cm="1" vm="1">
        <f t="array" ref="B3428">TRANSPOSE(_xlfn._xlws.SORT(_xlfn.UNIQUE(_xlfn._xlws.FILTER(plotSetup[plot_id], plotSetup[experiment_id]&amp;"_"&amp;plotSetup[crop_season_id]=A3428))))</f>
        <v>#VALUE!</v>
      </c>
    </row>
    <row r="3429" spans="2:2" x14ac:dyDescent="0.25">
      <c r="B3429" t="e" cm="1" vm="1">
        <f t="array" ref="B3429">TRANSPOSE(_xlfn._xlws.SORT(_xlfn.UNIQUE(_xlfn._xlws.FILTER(plotSetup[plot_id], plotSetup[experiment_id]&amp;"_"&amp;plotSetup[crop_season_id]=A3429))))</f>
        <v>#VALUE!</v>
      </c>
    </row>
    <row r="3430" spans="2:2" x14ac:dyDescent="0.25">
      <c r="B3430" t="e" cm="1" vm="1">
        <f t="array" ref="B3430">TRANSPOSE(_xlfn._xlws.SORT(_xlfn.UNIQUE(_xlfn._xlws.FILTER(plotSetup[plot_id], plotSetup[experiment_id]&amp;"_"&amp;plotSetup[crop_season_id]=A3430))))</f>
        <v>#VALUE!</v>
      </c>
    </row>
    <row r="3431" spans="2:2" x14ac:dyDescent="0.25">
      <c r="B3431" t="e" cm="1" vm="1">
        <f t="array" ref="B3431">TRANSPOSE(_xlfn._xlws.SORT(_xlfn.UNIQUE(_xlfn._xlws.FILTER(plotSetup[plot_id], plotSetup[experiment_id]&amp;"_"&amp;plotSetup[crop_season_id]=A3431))))</f>
        <v>#VALUE!</v>
      </c>
    </row>
    <row r="3432" spans="2:2" x14ac:dyDescent="0.25">
      <c r="B3432" t="e" cm="1" vm="1">
        <f t="array" ref="B3432">TRANSPOSE(_xlfn._xlws.SORT(_xlfn.UNIQUE(_xlfn._xlws.FILTER(plotSetup[plot_id], plotSetup[experiment_id]&amp;"_"&amp;plotSetup[crop_season_id]=A3432))))</f>
        <v>#VALUE!</v>
      </c>
    </row>
    <row r="3433" spans="2:2" x14ac:dyDescent="0.25">
      <c r="B3433" t="e" cm="1" vm="1">
        <f t="array" ref="B3433">TRANSPOSE(_xlfn._xlws.SORT(_xlfn.UNIQUE(_xlfn._xlws.FILTER(plotSetup[plot_id], plotSetup[experiment_id]&amp;"_"&amp;plotSetup[crop_season_id]=A3433))))</f>
        <v>#VALUE!</v>
      </c>
    </row>
    <row r="3434" spans="2:2" x14ac:dyDescent="0.25">
      <c r="B3434" t="e" cm="1" vm="1">
        <f t="array" ref="B3434">TRANSPOSE(_xlfn._xlws.SORT(_xlfn.UNIQUE(_xlfn._xlws.FILTER(plotSetup[plot_id], plotSetup[experiment_id]&amp;"_"&amp;plotSetup[crop_season_id]=A3434))))</f>
        <v>#VALUE!</v>
      </c>
    </row>
    <row r="3435" spans="2:2" x14ac:dyDescent="0.25">
      <c r="B3435" t="e" cm="1" vm="1">
        <f t="array" ref="B3435">TRANSPOSE(_xlfn._xlws.SORT(_xlfn.UNIQUE(_xlfn._xlws.FILTER(plotSetup[plot_id], plotSetup[experiment_id]&amp;"_"&amp;plotSetup[crop_season_id]=A3435))))</f>
        <v>#VALUE!</v>
      </c>
    </row>
    <row r="3436" spans="2:2" x14ac:dyDescent="0.25">
      <c r="B3436" t="e" cm="1" vm="1">
        <f t="array" ref="B3436">TRANSPOSE(_xlfn._xlws.SORT(_xlfn.UNIQUE(_xlfn._xlws.FILTER(plotSetup[plot_id], plotSetup[experiment_id]&amp;"_"&amp;plotSetup[crop_season_id]=A3436))))</f>
        <v>#VALUE!</v>
      </c>
    </row>
    <row r="3437" spans="2:2" x14ac:dyDescent="0.25">
      <c r="B3437" t="e" cm="1" vm="1">
        <f t="array" ref="B3437">TRANSPOSE(_xlfn._xlws.SORT(_xlfn.UNIQUE(_xlfn._xlws.FILTER(plotSetup[plot_id], plotSetup[experiment_id]&amp;"_"&amp;plotSetup[crop_season_id]=A3437))))</f>
        <v>#VALUE!</v>
      </c>
    </row>
    <row r="3438" spans="2:2" x14ac:dyDescent="0.25">
      <c r="B3438" t="e" cm="1" vm="1">
        <f t="array" ref="B3438">TRANSPOSE(_xlfn._xlws.SORT(_xlfn.UNIQUE(_xlfn._xlws.FILTER(plotSetup[plot_id], plotSetup[experiment_id]&amp;"_"&amp;plotSetup[crop_season_id]=A3438))))</f>
        <v>#VALUE!</v>
      </c>
    </row>
    <row r="3439" spans="2:2" x14ac:dyDescent="0.25">
      <c r="B3439" t="e" cm="1" vm="1">
        <f t="array" ref="B3439">TRANSPOSE(_xlfn._xlws.SORT(_xlfn.UNIQUE(_xlfn._xlws.FILTER(plotSetup[plot_id], plotSetup[experiment_id]&amp;"_"&amp;plotSetup[crop_season_id]=A3439))))</f>
        <v>#VALUE!</v>
      </c>
    </row>
    <row r="3440" spans="2:2" x14ac:dyDescent="0.25">
      <c r="B3440" t="e" cm="1" vm="1">
        <f t="array" ref="B3440">TRANSPOSE(_xlfn._xlws.SORT(_xlfn.UNIQUE(_xlfn._xlws.FILTER(plotSetup[plot_id], plotSetup[experiment_id]&amp;"_"&amp;plotSetup[crop_season_id]=A3440))))</f>
        <v>#VALUE!</v>
      </c>
    </row>
    <row r="3441" spans="2:2" x14ac:dyDescent="0.25">
      <c r="B3441" t="e" cm="1" vm="1">
        <f t="array" ref="B3441">TRANSPOSE(_xlfn._xlws.SORT(_xlfn.UNIQUE(_xlfn._xlws.FILTER(plotSetup[plot_id], plotSetup[experiment_id]&amp;"_"&amp;plotSetup[crop_season_id]=A3441))))</f>
        <v>#VALUE!</v>
      </c>
    </row>
    <row r="3442" spans="2:2" x14ac:dyDescent="0.25">
      <c r="B3442" t="e" cm="1" vm="1">
        <f t="array" ref="B3442">TRANSPOSE(_xlfn._xlws.SORT(_xlfn.UNIQUE(_xlfn._xlws.FILTER(plotSetup[plot_id], plotSetup[experiment_id]&amp;"_"&amp;plotSetup[crop_season_id]=A3442))))</f>
        <v>#VALUE!</v>
      </c>
    </row>
    <row r="3443" spans="2:2" x14ac:dyDescent="0.25">
      <c r="B3443" t="e" cm="1" vm="1">
        <f t="array" ref="B3443">TRANSPOSE(_xlfn._xlws.SORT(_xlfn.UNIQUE(_xlfn._xlws.FILTER(plotSetup[plot_id], plotSetup[experiment_id]&amp;"_"&amp;plotSetup[crop_season_id]=A3443))))</f>
        <v>#VALUE!</v>
      </c>
    </row>
    <row r="3444" spans="2:2" x14ac:dyDescent="0.25">
      <c r="B3444" t="e" cm="1" vm="1">
        <f t="array" ref="B3444">TRANSPOSE(_xlfn._xlws.SORT(_xlfn.UNIQUE(_xlfn._xlws.FILTER(plotSetup[plot_id], plotSetup[experiment_id]&amp;"_"&amp;plotSetup[crop_season_id]=A3444))))</f>
        <v>#VALUE!</v>
      </c>
    </row>
    <row r="3445" spans="2:2" x14ac:dyDescent="0.25">
      <c r="B3445" t="e" cm="1" vm="1">
        <f t="array" ref="B3445">TRANSPOSE(_xlfn._xlws.SORT(_xlfn.UNIQUE(_xlfn._xlws.FILTER(plotSetup[plot_id], plotSetup[experiment_id]&amp;"_"&amp;plotSetup[crop_season_id]=A3445))))</f>
        <v>#VALUE!</v>
      </c>
    </row>
    <row r="3446" spans="2:2" x14ac:dyDescent="0.25">
      <c r="B3446" t="e" cm="1" vm="1">
        <f t="array" ref="B3446">TRANSPOSE(_xlfn._xlws.SORT(_xlfn.UNIQUE(_xlfn._xlws.FILTER(plotSetup[plot_id], plotSetup[experiment_id]&amp;"_"&amp;plotSetup[crop_season_id]=A3446))))</f>
        <v>#VALUE!</v>
      </c>
    </row>
    <row r="3447" spans="2:2" x14ac:dyDescent="0.25">
      <c r="B3447" t="e" cm="1" vm="1">
        <f t="array" ref="B3447">TRANSPOSE(_xlfn._xlws.SORT(_xlfn.UNIQUE(_xlfn._xlws.FILTER(plotSetup[plot_id], plotSetup[experiment_id]&amp;"_"&amp;plotSetup[crop_season_id]=A3447))))</f>
        <v>#VALUE!</v>
      </c>
    </row>
    <row r="3448" spans="2:2" x14ac:dyDescent="0.25">
      <c r="B3448" t="e" cm="1" vm="1">
        <f t="array" ref="B3448">TRANSPOSE(_xlfn._xlws.SORT(_xlfn.UNIQUE(_xlfn._xlws.FILTER(plotSetup[plot_id], plotSetup[experiment_id]&amp;"_"&amp;plotSetup[crop_season_id]=A3448))))</f>
        <v>#VALUE!</v>
      </c>
    </row>
    <row r="3449" spans="2:2" x14ac:dyDescent="0.25">
      <c r="B3449" t="e" cm="1" vm="1">
        <f t="array" ref="B3449">TRANSPOSE(_xlfn._xlws.SORT(_xlfn.UNIQUE(_xlfn._xlws.FILTER(plotSetup[plot_id], plotSetup[experiment_id]&amp;"_"&amp;plotSetup[crop_season_id]=A3449))))</f>
        <v>#VALUE!</v>
      </c>
    </row>
    <row r="3450" spans="2:2" x14ac:dyDescent="0.25">
      <c r="B3450" t="e" cm="1" vm="1">
        <f t="array" ref="B3450">TRANSPOSE(_xlfn._xlws.SORT(_xlfn.UNIQUE(_xlfn._xlws.FILTER(plotSetup[plot_id], plotSetup[experiment_id]&amp;"_"&amp;plotSetup[crop_season_id]=A3450))))</f>
        <v>#VALUE!</v>
      </c>
    </row>
    <row r="3451" spans="2:2" x14ac:dyDescent="0.25">
      <c r="B3451" t="e" cm="1" vm="1">
        <f t="array" ref="B3451">TRANSPOSE(_xlfn._xlws.SORT(_xlfn.UNIQUE(_xlfn._xlws.FILTER(plotSetup[plot_id], plotSetup[experiment_id]&amp;"_"&amp;plotSetup[crop_season_id]=A3451))))</f>
        <v>#VALUE!</v>
      </c>
    </row>
    <row r="3452" spans="2:2" x14ac:dyDescent="0.25">
      <c r="B3452" t="e" cm="1" vm="1">
        <f t="array" ref="B3452">TRANSPOSE(_xlfn._xlws.SORT(_xlfn.UNIQUE(_xlfn._xlws.FILTER(plotSetup[plot_id], plotSetup[experiment_id]&amp;"_"&amp;plotSetup[crop_season_id]=A3452))))</f>
        <v>#VALUE!</v>
      </c>
    </row>
    <row r="3453" spans="2:2" x14ac:dyDescent="0.25">
      <c r="B3453" t="e" cm="1" vm="1">
        <f t="array" ref="B3453">TRANSPOSE(_xlfn._xlws.SORT(_xlfn.UNIQUE(_xlfn._xlws.FILTER(plotSetup[plot_id], plotSetup[experiment_id]&amp;"_"&amp;plotSetup[crop_season_id]=A3453))))</f>
        <v>#VALUE!</v>
      </c>
    </row>
    <row r="3454" spans="2:2" x14ac:dyDescent="0.25">
      <c r="B3454" t="e" cm="1" vm="1">
        <f t="array" ref="B3454">TRANSPOSE(_xlfn._xlws.SORT(_xlfn.UNIQUE(_xlfn._xlws.FILTER(plotSetup[plot_id], plotSetup[experiment_id]&amp;"_"&amp;plotSetup[crop_season_id]=A3454))))</f>
        <v>#VALUE!</v>
      </c>
    </row>
    <row r="3455" spans="2:2" x14ac:dyDescent="0.25">
      <c r="B3455" t="e" cm="1" vm="1">
        <f t="array" ref="B3455">TRANSPOSE(_xlfn._xlws.SORT(_xlfn.UNIQUE(_xlfn._xlws.FILTER(plotSetup[plot_id], plotSetup[experiment_id]&amp;"_"&amp;plotSetup[crop_season_id]=A3455))))</f>
        <v>#VALUE!</v>
      </c>
    </row>
    <row r="3456" spans="2:2" x14ac:dyDescent="0.25">
      <c r="B3456" t="e" cm="1" vm="1">
        <f t="array" ref="B3456">TRANSPOSE(_xlfn._xlws.SORT(_xlfn.UNIQUE(_xlfn._xlws.FILTER(plotSetup[plot_id], plotSetup[experiment_id]&amp;"_"&amp;plotSetup[crop_season_id]=A3456))))</f>
        <v>#VALUE!</v>
      </c>
    </row>
    <row r="3457" spans="2:2" x14ac:dyDescent="0.25">
      <c r="B3457" t="e" cm="1" vm="1">
        <f t="array" ref="B3457">TRANSPOSE(_xlfn._xlws.SORT(_xlfn.UNIQUE(_xlfn._xlws.FILTER(plotSetup[plot_id], plotSetup[experiment_id]&amp;"_"&amp;plotSetup[crop_season_id]=A3457))))</f>
        <v>#VALUE!</v>
      </c>
    </row>
    <row r="3458" spans="2:2" x14ac:dyDescent="0.25">
      <c r="B3458" t="e" cm="1" vm="1">
        <f t="array" ref="B3458">TRANSPOSE(_xlfn._xlws.SORT(_xlfn.UNIQUE(_xlfn._xlws.FILTER(plotSetup[plot_id], plotSetup[experiment_id]&amp;"_"&amp;plotSetup[crop_season_id]=A3458))))</f>
        <v>#VALUE!</v>
      </c>
    </row>
    <row r="3459" spans="2:2" x14ac:dyDescent="0.25">
      <c r="B3459" t="e" cm="1" vm="1">
        <f t="array" ref="B3459">TRANSPOSE(_xlfn._xlws.SORT(_xlfn.UNIQUE(_xlfn._xlws.FILTER(plotSetup[plot_id], plotSetup[experiment_id]&amp;"_"&amp;plotSetup[crop_season_id]=A3459))))</f>
        <v>#VALUE!</v>
      </c>
    </row>
    <row r="3460" spans="2:2" x14ac:dyDescent="0.25">
      <c r="B3460" t="e" cm="1" vm="1">
        <f t="array" ref="B3460">TRANSPOSE(_xlfn._xlws.SORT(_xlfn.UNIQUE(_xlfn._xlws.FILTER(plotSetup[plot_id], plotSetup[experiment_id]&amp;"_"&amp;plotSetup[crop_season_id]=A3460))))</f>
        <v>#VALUE!</v>
      </c>
    </row>
    <row r="3461" spans="2:2" x14ac:dyDescent="0.25">
      <c r="B3461" t="e" cm="1" vm="1">
        <f t="array" ref="B3461">TRANSPOSE(_xlfn._xlws.SORT(_xlfn.UNIQUE(_xlfn._xlws.FILTER(plotSetup[plot_id], plotSetup[experiment_id]&amp;"_"&amp;plotSetup[crop_season_id]=A3461))))</f>
        <v>#VALUE!</v>
      </c>
    </row>
    <row r="3462" spans="2:2" x14ac:dyDescent="0.25">
      <c r="B3462" t="e" cm="1" vm="1">
        <f t="array" ref="B3462">TRANSPOSE(_xlfn._xlws.SORT(_xlfn.UNIQUE(_xlfn._xlws.FILTER(plotSetup[plot_id], plotSetup[experiment_id]&amp;"_"&amp;plotSetup[crop_season_id]=A3462))))</f>
        <v>#VALUE!</v>
      </c>
    </row>
    <row r="3463" spans="2:2" x14ac:dyDescent="0.25">
      <c r="B3463" t="e" cm="1" vm="1">
        <f t="array" ref="B3463">TRANSPOSE(_xlfn._xlws.SORT(_xlfn.UNIQUE(_xlfn._xlws.FILTER(plotSetup[plot_id], plotSetup[experiment_id]&amp;"_"&amp;plotSetup[crop_season_id]=A3463))))</f>
        <v>#VALUE!</v>
      </c>
    </row>
    <row r="3464" spans="2:2" x14ac:dyDescent="0.25">
      <c r="B3464" t="e" cm="1" vm="1">
        <f t="array" ref="B3464">TRANSPOSE(_xlfn._xlws.SORT(_xlfn.UNIQUE(_xlfn._xlws.FILTER(plotSetup[plot_id], plotSetup[experiment_id]&amp;"_"&amp;plotSetup[crop_season_id]=A3464))))</f>
        <v>#VALUE!</v>
      </c>
    </row>
    <row r="3465" spans="2:2" x14ac:dyDescent="0.25">
      <c r="B3465" t="e" cm="1" vm="1">
        <f t="array" ref="B3465">TRANSPOSE(_xlfn._xlws.SORT(_xlfn.UNIQUE(_xlfn._xlws.FILTER(plotSetup[plot_id], plotSetup[experiment_id]&amp;"_"&amp;plotSetup[crop_season_id]=A3465))))</f>
        <v>#VALUE!</v>
      </c>
    </row>
    <row r="3466" spans="2:2" x14ac:dyDescent="0.25">
      <c r="B3466" t="e" cm="1" vm="1">
        <f t="array" ref="B3466">TRANSPOSE(_xlfn._xlws.SORT(_xlfn.UNIQUE(_xlfn._xlws.FILTER(plotSetup[plot_id], plotSetup[experiment_id]&amp;"_"&amp;plotSetup[crop_season_id]=A3466))))</f>
        <v>#VALUE!</v>
      </c>
    </row>
    <row r="3467" spans="2:2" x14ac:dyDescent="0.25">
      <c r="B3467" t="e" cm="1" vm="1">
        <f t="array" ref="B3467">TRANSPOSE(_xlfn._xlws.SORT(_xlfn.UNIQUE(_xlfn._xlws.FILTER(plotSetup[plot_id], plotSetup[experiment_id]&amp;"_"&amp;plotSetup[crop_season_id]=A3467))))</f>
        <v>#VALUE!</v>
      </c>
    </row>
    <row r="3468" spans="2:2" x14ac:dyDescent="0.25">
      <c r="B3468" t="e" cm="1" vm="1">
        <f t="array" ref="B3468">TRANSPOSE(_xlfn._xlws.SORT(_xlfn.UNIQUE(_xlfn._xlws.FILTER(plotSetup[plot_id], plotSetup[experiment_id]&amp;"_"&amp;plotSetup[crop_season_id]=A3468))))</f>
        <v>#VALUE!</v>
      </c>
    </row>
    <row r="3469" spans="2:2" x14ac:dyDescent="0.25">
      <c r="B3469" t="e" cm="1" vm="1">
        <f t="array" ref="B3469">TRANSPOSE(_xlfn._xlws.SORT(_xlfn.UNIQUE(_xlfn._xlws.FILTER(plotSetup[plot_id], plotSetup[experiment_id]&amp;"_"&amp;plotSetup[crop_season_id]=A3469))))</f>
        <v>#VALUE!</v>
      </c>
    </row>
    <row r="3470" spans="2:2" x14ac:dyDescent="0.25">
      <c r="B3470" t="e" cm="1" vm="1">
        <f t="array" ref="B3470">TRANSPOSE(_xlfn._xlws.SORT(_xlfn.UNIQUE(_xlfn._xlws.FILTER(plotSetup[plot_id], plotSetup[experiment_id]&amp;"_"&amp;plotSetup[crop_season_id]=A3470))))</f>
        <v>#VALUE!</v>
      </c>
    </row>
    <row r="3471" spans="2:2" x14ac:dyDescent="0.25">
      <c r="B3471" t="e" cm="1" vm="1">
        <f t="array" ref="B3471">TRANSPOSE(_xlfn._xlws.SORT(_xlfn.UNIQUE(_xlfn._xlws.FILTER(plotSetup[plot_id], plotSetup[experiment_id]&amp;"_"&amp;plotSetup[crop_season_id]=A3471))))</f>
        <v>#VALUE!</v>
      </c>
    </row>
    <row r="3472" spans="2:2" x14ac:dyDescent="0.25">
      <c r="B3472" t="e" cm="1" vm="1">
        <f t="array" ref="B3472">TRANSPOSE(_xlfn._xlws.SORT(_xlfn.UNIQUE(_xlfn._xlws.FILTER(plotSetup[plot_id], plotSetup[experiment_id]&amp;"_"&amp;plotSetup[crop_season_id]=A3472))))</f>
        <v>#VALUE!</v>
      </c>
    </row>
    <row r="3473" spans="2:2" x14ac:dyDescent="0.25">
      <c r="B3473" t="e" cm="1" vm="1">
        <f t="array" ref="B3473">TRANSPOSE(_xlfn._xlws.SORT(_xlfn.UNIQUE(_xlfn._xlws.FILTER(plotSetup[plot_id], plotSetup[experiment_id]&amp;"_"&amp;plotSetup[crop_season_id]=A3473))))</f>
        <v>#VALUE!</v>
      </c>
    </row>
    <row r="3474" spans="2:2" x14ac:dyDescent="0.25">
      <c r="B3474" t="e" cm="1" vm="1">
        <f t="array" ref="B3474">TRANSPOSE(_xlfn._xlws.SORT(_xlfn.UNIQUE(_xlfn._xlws.FILTER(plotSetup[plot_id], plotSetup[experiment_id]&amp;"_"&amp;plotSetup[crop_season_id]=A3474))))</f>
        <v>#VALUE!</v>
      </c>
    </row>
    <row r="3475" spans="2:2" x14ac:dyDescent="0.25">
      <c r="B3475" t="e" cm="1" vm="1">
        <f t="array" ref="B3475">TRANSPOSE(_xlfn._xlws.SORT(_xlfn.UNIQUE(_xlfn._xlws.FILTER(plotSetup[plot_id], plotSetup[experiment_id]&amp;"_"&amp;plotSetup[crop_season_id]=A3475))))</f>
        <v>#VALUE!</v>
      </c>
    </row>
    <row r="3476" spans="2:2" x14ac:dyDescent="0.25">
      <c r="B3476" t="e" cm="1" vm="1">
        <f t="array" ref="B3476">TRANSPOSE(_xlfn._xlws.SORT(_xlfn.UNIQUE(_xlfn._xlws.FILTER(plotSetup[plot_id], plotSetup[experiment_id]&amp;"_"&amp;plotSetup[crop_season_id]=A3476))))</f>
        <v>#VALUE!</v>
      </c>
    </row>
    <row r="3477" spans="2:2" x14ac:dyDescent="0.25">
      <c r="B3477" t="e" cm="1" vm="1">
        <f t="array" ref="B3477">TRANSPOSE(_xlfn._xlws.SORT(_xlfn.UNIQUE(_xlfn._xlws.FILTER(plotSetup[plot_id], plotSetup[experiment_id]&amp;"_"&amp;plotSetup[crop_season_id]=A3477))))</f>
        <v>#VALUE!</v>
      </c>
    </row>
    <row r="3478" spans="2:2" x14ac:dyDescent="0.25">
      <c r="B3478" t="e" cm="1" vm="1">
        <f t="array" ref="B3478">TRANSPOSE(_xlfn._xlws.SORT(_xlfn.UNIQUE(_xlfn._xlws.FILTER(plotSetup[plot_id], plotSetup[experiment_id]&amp;"_"&amp;plotSetup[crop_season_id]=A3478))))</f>
        <v>#VALUE!</v>
      </c>
    </row>
    <row r="3479" spans="2:2" x14ac:dyDescent="0.25">
      <c r="B3479" t="e" cm="1" vm="1">
        <f t="array" ref="B3479">TRANSPOSE(_xlfn._xlws.SORT(_xlfn.UNIQUE(_xlfn._xlws.FILTER(plotSetup[plot_id], plotSetup[experiment_id]&amp;"_"&amp;plotSetup[crop_season_id]=A3479))))</f>
        <v>#VALUE!</v>
      </c>
    </row>
    <row r="3480" spans="2:2" x14ac:dyDescent="0.25">
      <c r="B3480" t="e" cm="1" vm="1">
        <f t="array" ref="B3480">TRANSPOSE(_xlfn._xlws.SORT(_xlfn.UNIQUE(_xlfn._xlws.FILTER(plotSetup[plot_id], plotSetup[experiment_id]&amp;"_"&amp;plotSetup[crop_season_id]=A3480))))</f>
        <v>#VALUE!</v>
      </c>
    </row>
    <row r="3481" spans="2:2" x14ac:dyDescent="0.25">
      <c r="B3481" t="e" cm="1" vm="1">
        <f t="array" ref="B3481">TRANSPOSE(_xlfn._xlws.SORT(_xlfn.UNIQUE(_xlfn._xlws.FILTER(plotSetup[plot_id], plotSetup[experiment_id]&amp;"_"&amp;plotSetup[crop_season_id]=A3481))))</f>
        <v>#VALUE!</v>
      </c>
    </row>
    <row r="3482" spans="2:2" x14ac:dyDescent="0.25">
      <c r="B3482" t="e" cm="1" vm="1">
        <f t="array" ref="B3482">TRANSPOSE(_xlfn._xlws.SORT(_xlfn.UNIQUE(_xlfn._xlws.FILTER(plotSetup[plot_id], plotSetup[experiment_id]&amp;"_"&amp;plotSetup[crop_season_id]=A3482))))</f>
        <v>#VALUE!</v>
      </c>
    </row>
    <row r="3483" spans="2:2" x14ac:dyDescent="0.25">
      <c r="B3483" t="e" cm="1" vm="1">
        <f t="array" ref="B3483">TRANSPOSE(_xlfn._xlws.SORT(_xlfn.UNIQUE(_xlfn._xlws.FILTER(plotSetup[plot_id], plotSetup[experiment_id]&amp;"_"&amp;plotSetup[crop_season_id]=A3483))))</f>
        <v>#VALUE!</v>
      </c>
    </row>
    <row r="3484" spans="2:2" x14ac:dyDescent="0.25">
      <c r="B3484" t="e" cm="1" vm="1">
        <f t="array" ref="B3484">TRANSPOSE(_xlfn._xlws.SORT(_xlfn.UNIQUE(_xlfn._xlws.FILTER(plotSetup[plot_id], plotSetup[experiment_id]&amp;"_"&amp;plotSetup[crop_season_id]=A3484))))</f>
        <v>#VALUE!</v>
      </c>
    </row>
    <row r="3485" spans="2:2" x14ac:dyDescent="0.25">
      <c r="B3485" t="e" cm="1" vm="1">
        <f t="array" ref="B3485">TRANSPOSE(_xlfn._xlws.SORT(_xlfn.UNIQUE(_xlfn._xlws.FILTER(plotSetup[plot_id], plotSetup[experiment_id]&amp;"_"&amp;plotSetup[crop_season_id]=A3485))))</f>
        <v>#VALUE!</v>
      </c>
    </row>
    <row r="3486" spans="2:2" x14ac:dyDescent="0.25">
      <c r="B3486" t="e" cm="1" vm="1">
        <f t="array" ref="B3486">TRANSPOSE(_xlfn._xlws.SORT(_xlfn.UNIQUE(_xlfn._xlws.FILTER(plotSetup[plot_id], plotSetup[experiment_id]&amp;"_"&amp;plotSetup[crop_season_id]=A3486))))</f>
        <v>#VALUE!</v>
      </c>
    </row>
    <row r="3487" spans="2:2" x14ac:dyDescent="0.25">
      <c r="B3487" t="e" cm="1" vm="1">
        <f t="array" ref="B3487">TRANSPOSE(_xlfn._xlws.SORT(_xlfn.UNIQUE(_xlfn._xlws.FILTER(plotSetup[plot_id], plotSetup[experiment_id]&amp;"_"&amp;plotSetup[crop_season_id]=A3487))))</f>
        <v>#VALUE!</v>
      </c>
    </row>
    <row r="3488" spans="2:2" x14ac:dyDescent="0.25">
      <c r="B3488" t="e" cm="1" vm="1">
        <f t="array" ref="B3488">TRANSPOSE(_xlfn._xlws.SORT(_xlfn.UNIQUE(_xlfn._xlws.FILTER(plotSetup[plot_id], plotSetup[experiment_id]&amp;"_"&amp;plotSetup[crop_season_id]=A3488))))</f>
        <v>#VALUE!</v>
      </c>
    </row>
    <row r="3489" spans="2:2" x14ac:dyDescent="0.25">
      <c r="B3489" t="e" cm="1" vm="1">
        <f t="array" ref="B3489">TRANSPOSE(_xlfn._xlws.SORT(_xlfn.UNIQUE(_xlfn._xlws.FILTER(plotSetup[plot_id], plotSetup[experiment_id]&amp;"_"&amp;plotSetup[crop_season_id]=A3489))))</f>
        <v>#VALUE!</v>
      </c>
    </row>
    <row r="3490" spans="2:2" x14ac:dyDescent="0.25">
      <c r="B3490" t="e" cm="1" vm="1">
        <f t="array" ref="B3490">TRANSPOSE(_xlfn._xlws.SORT(_xlfn.UNIQUE(_xlfn._xlws.FILTER(plotSetup[plot_id], plotSetup[experiment_id]&amp;"_"&amp;plotSetup[crop_season_id]=A3490))))</f>
        <v>#VALUE!</v>
      </c>
    </row>
    <row r="3491" spans="2:2" x14ac:dyDescent="0.25">
      <c r="B3491" t="e" cm="1" vm="1">
        <f t="array" ref="B3491">TRANSPOSE(_xlfn._xlws.SORT(_xlfn.UNIQUE(_xlfn._xlws.FILTER(plotSetup[plot_id], plotSetup[experiment_id]&amp;"_"&amp;plotSetup[crop_season_id]=A3491))))</f>
        <v>#VALUE!</v>
      </c>
    </row>
    <row r="3492" spans="2:2" x14ac:dyDescent="0.25">
      <c r="B3492" t="e" cm="1" vm="1">
        <f t="array" ref="B3492">TRANSPOSE(_xlfn._xlws.SORT(_xlfn.UNIQUE(_xlfn._xlws.FILTER(plotSetup[plot_id], plotSetup[experiment_id]&amp;"_"&amp;plotSetup[crop_season_id]=A3492))))</f>
        <v>#VALUE!</v>
      </c>
    </row>
    <row r="3493" spans="2:2" x14ac:dyDescent="0.25">
      <c r="B3493" t="e" cm="1" vm="1">
        <f t="array" ref="B3493">TRANSPOSE(_xlfn._xlws.SORT(_xlfn.UNIQUE(_xlfn._xlws.FILTER(plotSetup[plot_id], plotSetup[experiment_id]&amp;"_"&amp;plotSetup[crop_season_id]=A3493))))</f>
        <v>#VALUE!</v>
      </c>
    </row>
    <row r="3494" spans="2:2" x14ac:dyDescent="0.25">
      <c r="B3494" t="e" cm="1" vm="1">
        <f t="array" ref="B3494">TRANSPOSE(_xlfn._xlws.SORT(_xlfn.UNIQUE(_xlfn._xlws.FILTER(plotSetup[plot_id], plotSetup[experiment_id]&amp;"_"&amp;plotSetup[crop_season_id]=A3494))))</f>
        <v>#VALUE!</v>
      </c>
    </row>
    <row r="3495" spans="2:2" x14ac:dyDescent="0.25">
      <c r="B3495" t="e" cm="1" vm="1">
        <f t="array" ref="B3495">TRANSPOSE(_xlfn._xlws.SORT(_xlfn.UNIQUE(_xlfn._xlws.FILTER(plotSetup[plot_id], plotSetup[experiment_id]&amp;"_"&amp;plotSetup[crop_season_id]=A3495))))</f>
        <v>#VALUE!</v>
      </c>
    </row>
    <row r="3496" spans="2:2" x14ac:dyDescent="0.25">
      <c r="B3496" t="e" cm="1" vm="1">
        <f t="array" ref="B3496">TRANSPOSE(_xlfn._xlws.SORT(_xlfn.UNIQUE(_xlfn._xlws.FILTER(plotSetup[plot_id], plotSetup[experiment_id]&amp;"_"&amp;plotSetup[crop_season_id]=A3496))))</f>
        <v>#VALUE!</v>
      </c>
    </row>
    <row r="3497" spans="2:2" x14ac:dyDescent="0.25">
      <c r="B3497" t="e" cm="1" vm="1">
        <f t="array" ref="B3497">TRANSPOSE(_xlfn._xlws.SORT(_xlfn.UNIQUE(_xlfn._xlws.FILTER(plotSetup[plot_id], plotSetup[experiment_id]&amp;"_"&amp;plotSetup[crop_season_id]=A3497))))</f>
        <v>#VALUE!</v>
      </c>
    </row>
    <row r="3498" spans="2:2" x14ac:dyDescent="0.25">
      <c r="B3498" t="e" cm="1" vm="1">
        <f t="array" ref="B3498">TRANSPOSE(_xlfn._xlws.SORT(_xlfn.UNIQUE(_xlfn._xlws.FILTER(plotSetup[plot_id], plotSetup[experiment_id]&amp;"_"&amp;plotSetup[crop_season_id]=A3498))))</f>
        <v>#VALUE!</v>
      </c>
    </row>
    <row r="3499" spans="2:2" x14ac:dyDescent="0.25">
      <c r="B3499" t="e" cm="1" vm="1">
        <f t="array" ref="B3499">TRANSPOSE(_xlfn._xlws.SORT(_xlfn.UNIQUE(_xlfn._xlws.FILTER(plotSetup[plot_id], plotSetup[experiment_id]&amp;"_"&amp;plotSetup[crop_season_id]=A3499))))</f>
        <v>#VALUE!</v>
      </c>
    </row>
    <row r="3500" spans="2:2" x14ac:dyDescent="0.25">
      <c r="B3500" t="e" cm="1" vm="1">
        <f t="array" ref="B3500">TRANSPOSE(_xlfn._xlws.SORT(_xlfn.UNIQUE(_xlfn._xlws.FILTER(plotSetup[plot_id], plotSetup[experiment_id]&amp;"_"&amp;plotSetup[crop_season_id]=A3500))))</f>
        <v>#VALUE!</v>
      </c>
    </row>
    <row r="3501" spans="2:2" x14ac:dyDescent="0.25">
      <c r="B3501" t="e" cm="1" vm="1">
        <f t="array" ref="B3501">TRANSPOSE(_xlfn._xlws.SORT(_xlfn.UNIQUE(_xlfn._xlws.FILTER(plotSetup[plot_id], plotSetup[experiment_id]&amp;"_"&amp;plotSetup[crop_season_id]=A3501))))</f>
        <v>#VALUE!</v>
      </c>
    </row>
    <row r="3502" spans="2:2" x14ac:dyDescent="0.25">
      <c r="B3502" t="e" cm="1" vm="1">
        <f t="array" ref="B3502">TRANSPOSE(_xlfn._xlws.SORT(_xlfn.UNIQUE(_xlfn._xlws.FILTER(plotSetup[plot_id], plotSetup[experiment_id]&amp;"_"&amp;plotSetup[crop_season_id]=A3502))))</f>
        <v>#VALUE!</v>
      </c>
    </row>
    <row r="3503" spans="2:2" x14ac:dyDescent="0.25">
      <c r="B3503" t="e" cm="1" vm="1">
        <f t="array" ref="B3503">TRANSPOSE(_xlfn._xlws.SORT(_xlfn.UNIQUE(_xlfn._xlws.FILTER(plotSetup[plot_id], plotSetup[experiment_id]&amp;"_"&amp;plotSetup[crop_season_id]=A3503))))</f>
        <v>#VALUE!</v>
      </c>
    </row>
    <row r="3504" spans="2:2" x14ac:dyDescent="0.25">
      <c r="B3504" t="e" cm="1" vm="1">
        <f t="array" ref="B3504">TRANSPOSE(_xlfn._xlws.SORT(_xlfn.UNIQUE(_xlfn._xlws.FILTER(plotSetup[plot_id], plotSetup[experiment_id]&amp;"_"&amp;plotSetup[crop_season_id]=A3504))))</f>
        <v>#VALUE!</v>
      </c>
    </row>
    <row r="3505" spans="2:2" x14ac:dyDescent="0.25">
      <c r="B3505" t="e" cm="1" vm="1">
        <f t="array" ref="B3505">TRANSPOSE(_xlfn._xlws.SORT(_xlfn.UNIQUE(_xlfn._xlws.FILTER(plotSetup[plot_id], plotSetup[experiment_id]&amp;"_"&amp;plotSetup[crop_season_id]=A3505))))</f>
        <v>#VALUE!</v>
      </c>
    </row>
    <row r="3506" spans="2:2" x14ac:dyDescent="0.25">
      <c r="B3506" t="e" cm="1" vm="1">
        <f t="array" ref="B3506">TRANSPOSE(_xlfn._xlws.SORT(_xlfn.UNIQUE(_xlfn._xlws.FILTER(plotSetup[plot_id], plotSetup[experiment_id]&amp;"_"&amp;plotSetup[crop_season_id]=A3506))))</f>
        <v>#VALUE!</v>
      </c>
    </row>
    <row r="3507" spans="2:2" x14ac:dyDescent="0.25">
      <c r="B3507" t="e" cm="1" vm="1">
        <f t="array" ref="B3507">TRANSPOSE(_xlfn._xlws.SORT(_xlfn.UNIQUE(_xlfn._xlws.FILTER(plotSetup[plot_id], plotSetup[experiment_id]&amp;"_"&amp;plotSetup[crop_season_id]=A3507))))</f>
        <v>#VALUE!</v>
      </c>
    </row>
    <row r="3508" spans="2:2" x14ac:dyDescent="0.25">
      <c r="B3508" t="e" cm="1" vm="1">
        <f t="array" ref="B3508">TRANSPOSE(_xlfn._xlws.SORT(_xlfn.UNIQUE(_xlfn._xlws.FILTER(plotSetup[plot_id], plotSetup[experiment_id]&amp;"_"&amp;plotSetup[crop_season_id]=A3508))))</f>
        <v>#VALUE!</v>
      </c>
    </row>
    <row r="3509" spans="2:2" x14ac:dyDescent="0.25">
      <c r="B3509" t="e" cm="1" vm="1">
        <f t="array" ref="B3509">TRANSPOSE(_xlfn._xlws.SORT(_xlfn.UNIQUE(_xlfn._xlws.FILTER(plotSetup[plot_id], plotSetup[experiment_id]&amp;"_"&amp;plotSetup[crop_season_id]=A3509))))</f>
        <v>#VALUE!</v>
      </c>
    </row>
    <row r="3510" spans="2:2" x14ac:dyDescent="0.25">
      <c r="B3510" t="e" cm="1" vm="1">
        <f t="array" ref="B3510">TRANSPOSE(_xlfn._xlws.SORT(_xlfn.UNIQUE(_xlfn._xlws.FILTER(plotSetup[plot_id], plotSetup[experiment_id]&amp;"_"&amp;plotSetup[crop_season_id]=A3510))))</f>
        <v>#VALUE!</v>
      </c>
    </row>
    <row r="3511" spans="2:2" x14ac:dyDescent="0.25">
      <c r="B3511" t="e" cm="1" vm="1">
        <f t="array" ref="B3511">TRANSPOSE(_xlfn._xlws.SORT(_xlfn.UNIQUE(_xlfn._xlws.FILTER(plotSetup[plot_id], plotSetup[experiment_id]&amp;"_"&amp;plotSetup[crop_season_id]=A3511))))</f>
        <v>#VALUE!</v>
      </c>
    </row>
    <row r="3512" spans="2:2" x14ac:dyDescent="0.25">
      <c r="B3512" t="e" cm="1" vm="1">
        <f t="array" ref="B3512">TRANSPOSE(_xlfn._xlws.SORT(_xlfn.UNIQUE(_xlfn._xlws.FILTER(plotSetup[plot_id], plotSetup[experiment_id]&amp;"_"&amp;plotSetup[crop_season_id]=A3512))))</f>
        <v>#VALUE!</v>
      </c>
    </row>
    <row r="3513" spans="2:2" x14ac:dyDescent="0.25">
      <c r="B3513" t="e" cm="1" vm="1">
        <f t="array" ref="B3513">TRANSPOSE(_xlfn._xlws.SORT(_xlfn.UNIQUE(_xlfn._xlws.FILTER(plotSetup[plot_id], plotSetup[experiment_id]&amp;"_"&amp;plotSetup[crop_season_id]=A3513))))</f>
        <v>#VALUE!</v>
      </c>
    </row>
    <row r="3514" spans="2:2" x14ac:dyDescent="0.25">
      <c r="B3514" t="e" cm="1" vm="1">
        <f t="array" ref="B3514">TRANSPOSE(_xlfn._xlws.SORT(_xlfn.UNIQUE(_xlfn._xlws.FILTER(plotSetup[plot_id], plotSetup[experiment_id]&amp;"_"&amp;plotSetup[crop_season_id]=A3514))))</f>
        <v>#VALUE!</v>
      </c>
    </row>
    <row r="3515" spans="2:2" x14ac:dyDescent="0.25">
      <c r="B3515" t="e" cm="1" vm="1">
        <f t="array" ref="B3515">TRANSPOSE(_xlfn._xlws.SORT(_xlfn.UNIQUE(_xlfn._xlws.FILTER(plotSetup[plot_id], plotSetup[experiment_id]&amp;"_"&amp;plotSetup[crop_season_id]=A3515))))</f>
        <v>#VALUE!</v>
      </c>
    </row>
    <row r="3516" spans="2:2" x14ac:dyDescent="0.25">
      <c r="B3516" t="e" cm="1" vm="1">
        <f t="array" ref="B3516">TRANSPOSE(_xlfn._xlws.SORT(_xlfn.UNIQUE(_xlfn._xlws.FILTER(plotSetup[plot_id], plotSetup[experiment_id]&amp;"_"&amp;plotSetup[crop_season_id]=A3516))))</f>
        <v>#VALUE!</v>
      </c>
    </row>
    <row r="3517" spans="2:2" x14ac:dyDescent="0.25">
      <c r="B3517" t="e" cm="1" vm="1">
        <f t="array" ref="B3517">TRANSPOSE(_xlfn._xlws.SORT(_xlfn.UNIQUE(_xlfn._xlws.FILTER(plotSetup[plot_id], plotSetup[experiment_id]&amp;"_"&amp;plotSetup[crop_season_id]=A3517))))</f>
        <v>#VALUE!</v>
      </c>
    </row>
    <row r="3518" spans="2:2" x14ac:dyDescent="0.25">
      <c r="B3518" t="e" cm="1" vm="1">
        <f t="array" ref="B3518">TRANSPOSE(_xlfn._xlws.SORT(_xlfn.UNIQUE(_xlfn._xlws.FILTER(plotSetup[plot_id], plotSetup[experiment_id]&amp;"_"&amp;plotSetup[crop_season_id]=A3518))))</f>
        <v>#VALUE!</v>
      </c>
    </row>
    <row r="3519" spans="2:2" x14ac:dyDescent="0.25">
      <c r="B3519" t="e" cm="1" vm="1">
        <f t="array" ref="B3519">TRANSPOSE(_xlfn._xlws.SORT(_xlfn.UNIQUE(_xlfn._xlws.FILTER(plotSetup[plot_id], plotSetup[experiment_id]&amp;"_"&amp;plotSetup[crop_season_id]=A3519))))</f>
        <v>#VALUE!</v>
      </c>
    </row>
    <row r="3520" spans="2:2" x14ac:dyDescent="0.25">
      <c r="B3520" t="e" cm="1" vm="1">
        <f t="array" ref="B3520">TRANSPOSE(_xlfn._xlws.SORT(_xlfn.UNIQUE(_xlfn._xlws.FILTER(plotSetup[plot_id], plotSetup[experiment_id]&amp;"_"&amp;plotSetup[crop_season_id]=A3520))))</f>
        <v>#VALUE!</v>
      </c>
    </row>
    <row r="3521" spans="2:2" x14ac:dyDescent="0.25">
      <c r="B3521" t="e" cm="1" vm="1">
        <f t="array" ref="B3521">TRANSPOSE(_xlfn._xlws.SORT(_xlfn.UNIQUE(_xlfn._xlws.FILTER(plotSetup[plot_id], plotSetup[experiment_id]&amp;"_"&amp;plotSetup[crop_season_id]=A3521))))</f>
        <v>#VALUE!</v>
      </c>
    </row>
    <row r="3522" spans="2:2" x14ac:dyDescent="0.25">
      <c r="B3522" t="e" cm="1" vm="1">
        <f t="array" ref="B3522">TRANSPOSE(_xlfn._xlws.SORT(_xlfn.UNIQUE(_xlfn._xlws.FILTER(plotSetup[plot_id], plotSetup[experiment_id]&amp;"_"&amp;plotSetup[crop_season_id]=A3522))))</f>
        <v>#VALUE!</v>
      </c>
    </row>
    <row r="3523" spans="2:2" x14ac:dyDescent="0.25">
      <c r="B3523" t="e" cm="1" vm="1">
        <f t="array" ref="B3523">TRANSPOSE(_xlfn._xlws.SORT(_xlfn.UNIQUE(_xlfn._xlws.FILTER(plotSetup[plot_id], plotSetup[experiment_id]&amp;"_"&amp;plotSetup[crop_season_id]=A3523))))</f>
        <v>#VALUE!</v>
      </c>
    </row>
    <row r="3524" spans="2:2" x14ac:dyDescent="0.25">
      <c r="B3524" t="e" cm="1" vm="1">
        <f t="array" ref="B3524">TRANSPOSE(_xlfn._xlws.SORT(_xlfn.UNIQUE(_xlfn._xlws.FILTER(plotSetup[plot_id], plotSetup[experiment_id]&amp;"_"&amp;plotSetup[crop_season_id]=A3524))))</f>
        <v>#VALUE!</v>
      </c>
    </row>
    <row r="3525" spans="2:2" x14ac:dyDescent="0.25">
      <c r="B3525" t="e" cm="1" vm="1">
        <f t="array" ref="B3525">TRANSPOSE(_xlfn._xlws.SORT(_xlfn.UNIQUE(_xlfn._xlws.FILTER(plotSetup[plot_id], plotSetup[experiment_id]&amp;"_"&amp;plotSetup[crop_season_id]=A3525))))</f>
        <v>#VALUE!</v>
      </c>
    </row>
    <row r="3526" spans="2:2" x14ac:dyDescent="0.25">
      <c r="B3526" t="e" cm="1" vm="1">
        <f t="array" ref="B3526">TRANSPOSE(_xlfn._xlws.SORT(_xlfn.UNIQUE(_xlfn._xlws.FILTER(plotSetup[plot_id], plotSetup[experiment_id]&amp;"_"&amp;plotSetup[crop_season_id]=A3526))))</f>
        <v>#VALUE!</v>
      </c>
    </row>
    <row r="3527" spans="2:2" x14ac:dyDescent="0.25">
      <c r="B3527" t="e" cm="1" vm="1">
        <f t="array" ref="B3527">TRANSPOSE(_xlfn._xlws.SORT(_xlfn.UNIQUE(_xlfn._xlws.FILTER(plotSetup[plot_id], plotSetup[experiment_id]&amp;"_"&amp;plotSetup[crop_season_id]=A3527))))</f>
        <v>#VALUE!</v>
      </c>
    </row>
    <row r="3528" spans="2:2" x14ac:dyDescent="0.25">
      <c r="B3528" t="e" cm="1" vm="1">
        <f t="array" ref="B3528">TRANSPOSE(_xlfn._xlws.SORT(_xlfn.UNIQUE(_xlfn._xlws.FILTER(plotSetup[plot_id], plotSetup[experiment_id]&amp;"_"&amp;plotSetup[crop_season_id]=A3528))))</f>
        <v>#VALUE!</v>
      </c>
    </row>
    <row r="3529" spans="2:2" x14ac:dyDescent="0.25">
      <c r="B3529" t="e" cm="1" vm="1">
        <f t="array" ref="B3529">TRANSPOSE(_xlfn._xlws.SORT(_xlfn.UNIQUE(_xlfn._xlws.FILTER(plotSetup[plot_id], plotSetup[experiment_id]&amp;"_"&amp;plotSetup[crop_season_id]=A3529))))</f>
        <v>#VALUE!</v>
      </c>
    </row>
    <row r="3530" spans="2:2" x14ac:dyDescent="0.25">
      <c r="B3530" t="e" cm="1" vm="1">
        <f t="array" ref="B3530">TRANSPOSE(_xlfn._xlws.SORT(_xlfn.UNIQUE(_xlfn._xlws.FILTER(plotSetup[plot_id], plotSetup[experiment_id]&amp;"_"&amp;plotSetup[crop_season_id]=A3530))))</f>
        <v>#VALUE!</v>
      </c>
    </row>
    <row r="3531" spans="2:2" x14ac:dyDescent="0.25">
      <c r="B3531" t="e" cm="1" vm="1">
        <f t="array" ref="B3531">TRANSPOSE(_xlfn._xlws.SORT(_xlfn.UNIQUE(_xlfn._xlws.FILTER(plotSetup[plot_id], plotSetup[experiment_id]&amp;"_"&amp;plotSetup[crop_season_id]=A3531))))</f>
        <v>#VALUE!</v>
      </c>
    </row>
    <row r="3532" spans="2:2" x14ac:dyDescent="0.25">
      <c r="B3532" t="e" cm="1" vm="1">
        <f t="array" ref="B3532">TRANSPOSE(_xlfn._xlws.SORT(_xlfn.UNIQUE(_xlfn._xlws.FILTER(plotSetup[plot_id], plotSetup[experiment_id]&amp;"_"&amp;plotSetup[crop_season_id]=A3532))))</f>
        <v>#VALUE!</v>
      </c>
    </row>
    <row r="3533" spans="2:2" x14ac:dyDescent="0.25">
      <c r="B3533" t="e" cm="1" vm="1">
        <f t="array" ref="B3533">TRANSPOSE(_xlfn._xlws.SORT(_xlfn.UNIQUE(_xlfn._xlws.FILTER(plotSetup[plot_id], plotSetup[experiment_id]&amp;"_"&amp;plotSetup[crop_season_id]=A3533))))</f>
        <v>#VALUE!</v>
      </c>
    </row>
    <row r="3534" spans="2:2" x14ac:dyDescent="0.25">
      <c r="B3534" t="e" cm="1" vm="1">
        <f t="array" ref="B3534">TRANSPOSE(_xlfn._xlws.SORT(_xlfn.UNIQUE(_xlfn._xlws.FILTER(plotSetup[plot_id], plotSetup[experiment_id]&amp;"_"&amp;plotSetup[crop_season_id]=A3534))))</f>
        <v>#VALUE!</v>
      </c>
    </row>
    <row r="3535" spans="2:2" x14ac:dyDescent="0.25">
      <c r="B3535" t="e" cm="1" vm="1">
        <f t="array" ref="B3535">TRANSPOSE(_xlfn._xlws.SORT(_xlfn.UNIQUE(_xlfn._xlws.FILTER(plotSetup[plot_id], plotSetup[experiment_id]&amp;"_"&amp;plotSetup[crop_season_id]=A3535))))</f>
        <v>#VALUE!</v>
      </c>
    </row>
    <row r="3536" spans="2:2" x14ac:dyDescent="0.25">
      <c r="B3536" t="e" cm="1" vm="1">
        <f t="array" ref="B3536">TRANSPOSE(_xlfn._xlws.SORT(_xlfn.UNIQUE(_xlfn._xlws.FILTER(plotSetup[plot_id], plotSetup[experiment_id]&amp;"_"&amp;plotSetup[crop_season_id]=A3536))))</f>
        <v>#VALUE!</v>
      </c>
    </row>
    <row r="3537" spans="2:2" x14ac:dyDescent="0.25">
      <c r="B3537" t="e" cm="1" vm="1">
        <f t="array" ref="B3537">TRANSPOSE(_xlfn._xlws.SORT(_xlfn.UNIQUE(_xlfn._xlws.FILTER(plotSetup[plot_id], plotSetup[experiment_id]&amp;"_"&amp;plotSetup[crop_season_id]=A3537))))</f>
        <v>#VALUE!</v>
      </c>
    </row>
    <row r="3538" spans="2:2" x14ac:dyDescent="0.25">
      <c r="B3538" t="e" cm="1" vm="1">
        <f t="array" ref="B3538">TRANSPOSE(_xlfn._xlws.SORT(_xlfn.UNIQUE(_xlfn._xlws.FILTER(plotSetup[plot_id], plotSetup[experiment_id]&amp;"_"&amp;plotSetup[crop_season_id]=A3538))))</f>
        <v>#VALUE!</v>
      </c>
    </row>
    <row r="3539" spans="2:2" x14ac:dyDescent="0.25">
      <c r="B3539" t="e" cm="1" vm="1">
        <f t="array" ref="B3539">TRANSPOSE(_xlfn._xlws.SORT(_xlfn.UNIQUE(_xlfn._xlws.FILTER(plotSetup[plot_id], plotSetup[experiment_id]&amp;"_"&amp;plotSetup[crop_season_id]=A3539))))</f>
        <v>#VALUE!</v>
      </c>
    </row>
    <row r="3540" spans="2:2" x14ac:dyDescent="0.25">
      <c r="B3540" t="e" cm="1" vm="1">
        <f t="array" ref="B3540">TRANSPOSE(_xlfn._xlws.SORT(_xlfn.UNIQUE(_xlfn._xlws.FILTER(plotSetup[plot_id], plotSetup[experiment_id]&amp;"_"&amp;plotSetup[crop_season_id]=A3540))))</f>
        <v>#VALUE!</v>
      </c>
    </row>
    <row r="3541" spans="2:2" x14ac:dyDescent="0.25">
      <c r="B3541" t="e" cm="1" vm="1">
        <f t="array" ref="B3541">TRANSPOSE(_xlfn._xlws.SORT(_xlfn.UNIQUE(_xlfn._xlws.FILTER(plotSetup[plot_id], plotSetup[experiment_id]&amp;"_"&amp;plotSetup[crop_season_id]=A3541))))</f>
        <v>#VALUE!</v>
      </c>
    </row>
    <row r="3542" spans="2:2" x14ac:dyDescent="0.25">
      <c r="B3542" t="e" cm="1" vm="1">
        <f t="array" ref="B3542">TRANSPOSE(_xlfn._xlws.SORT(_xlfn.UNIQUE(_xlfn._xlws.FILTER(plotSetup[plot_id], plotSetup[experiment_id]&amp;"_"&amp;plotSetup[crop_season_id]=A3542))))</f>
        <v>#VALUE!</v>
      </c>
    </row>
    <row r="3543" spans="2:2" x14ac:dyDescent="0.25">
      <c r="B3543" t="e" cm="1" vm="1">
        <f t="array" ref="B3543">TRANSPOSE(_xlfn._xlws.SORT(_xlfn.UNIQUE(_xlfn._xlws.FILTER(plotSetup[plot_id], plotSetup[experiment_id]&amp;"_"&amp;plotSetup[crop_season_id]=A3543))))</f>
        <v>#VALUE!</v>
      </c>
    </row>
    <row r="3544" spans="2:2" x14ac:dyDescent="0.25">
      <c r="B3544" t="e" cm="1" vm="1">
        <f t="array" ref="B3544">TRANSPOSE(_xlfn._xlws.SORT(_xlfn.UNIQUE(_xlfn._xlws.FILTER(plotSetup[plot_id], plotSetup[experiment_id]&amp;"_"&amp;plotSetup[crop_season_id]=A3544))))</f>
        <v>#VALUE!</v>
      </c>
    </row>
    <row r="3545" spans="2:2" x14ac:dyDescent="0.25">
      <c r="B3545" t="e" cm="1" vm="1">
        <f t="array" ref="B3545">TRANSPOSE(_xlfn._xlws.SORT(_xlfn.UNIQUE(_xlfn._xlws.FILTER(plotSetup[plot_id], plotSetup[experiment_id]&amp;"_"&amp;plotSetup[crop_season_id]=A3545))))</f>
        <v>#VALUE!</v>
      </c>
    </row>
    <row r="3546" spans="2:2" x14ac:dyDescent="0.25">
      <c r="B3546" t="e" cm="1" vm="1">
        <f t="array" ref="B3546">TRANSPOSE(_xlfn._xlws.SORT(_xlfn.UNIQUE(_xlfn._xlws.FILTER(plotSetup[plot_id], plotSetup[experiment_id]&amp;"_"&amp;plotSetup[crop_season_id]=A3546))))</f>
        <v>#VALUE!</v>
      </c>
    </row>
    <row r="3547" spans="2:2" x14ac:dyDescent="0.25">
      <c r="B3547" t="e" cm="1" vm="1">
        <f t="array" ref="B3547">TRANSPOSE(_xlfn._xlws.SORT(_xlfn.UNIQUE(_xlfn._xlws.FILTER(plotSetup[plot_id], plotSetup[experiment_id]&amp;"_"&amp;plotSetup[crop_season_id]=A3547))))</f>
        <v>#VALUE!</v>
      </c>
    </row>
    <row r="3548" spans="2:2" x14ac:dyDescent="0.25">
      <c r="B3548" t="e" cm="1" vm="1">
        <f t="array" ref="B3548">TRANSPOSE(_xlfn._xlws.SORT(_xlfn.UNIQUE(_xlfn._xlws.FILTER(plotSetup[plot_id], plotSetup[experiment_id]&amp;"_"&amp;plotSetup[crop_season_id]=A3548))))</f>
        <v>#VALUE!</v>
      </c>
    </row>
    <row r="3549" spans="2:2" x14ac:dyDescent="0.25">
      <c r="B3549" t="e" cm="1" vm="1">
        <f t="array" ref="B3549">TRANSPOSE(_xlfn._xlws.SORT(_xlfn.UNIQUE(_xlfn._xlws.FILTER(plotSetup[plot_id], plotSetup[experiment_id]&amp;"_"&amp;plotSetup[crop_season_id]=A3549))))</f>
        <v>#VALUE!</v>
      </c>
    </row>
    <row r="3550" spans="2:2" x14ac:dyDescent="0.25">
      <c r="B3550" t="e" cm="1" vm="1">
        <f t="array" ref="B3550">TRANSPOSE(_xlfn._xlws.SORT(_xlfn.UNIQUE(_xlfn._xlws.FILTER(plotSetup[plot_id], plotSetup[experiment_id]&amp;"_"&amp;plotSetup[crop_season_id]=A3550))))</f>
        <v>#VALUE!</v>
      </c>
    </row>
    <row r="3551" spans="2:2" x14ac:dyDescent="0.25">
      <c r="B3551" t="e" cm="1" vm="1">
        <f t="array" ref="B3551">TRANSPOSE(_xlfn._xlws.SORT(_xlfn.UNIQUE(_xlfn._xlws.FILTER(plotSetup[plot_id], plotSetup[experiment_id]&amp;"_"&amp;plotSetup[crop_season_id]=A3551))))</f>
        <v>#VALUE!</v>
      </c>
    </row>
    <row r="3552" spans="2:2" x14ac:dyDescent="0.25">
      <c r="B3552" t="e" cm="1" vm="1">
        <f t="array" ref="B3552">TRANSPOSE(_xlfn._xlws.SORT(_xlfn.UNIQUE(_xlfn._xlws.FILTER(plotSetup[plot_id], plotSetup[experiment_id]&amp;"_"&amp;plotSetup[crop_season_id]=A3552))))</f>
        <v>#VALUE!</v>
      </c>
    </row>
    <row r="3553" spans="2:2" x14ac:dyDescent="0.25">
      <c r="B3553" t="e" cm="1" vm="1">
        <f t="array" ref="B3553">TRANSPOSE(_xlfn._xlws.SORT(_xlfn.UNIQUE(_xlfn._xlws.FILTER(plotSetup[plot_id], plotSetup[experiment_id]&amp;"_"&amp;plotSetup[crop_season_id]=A3553))))</f>
        <v>#VALUE!</v>
      </c>
    </row>
    <row r="3554" spans="2:2" x14ac:dyDescent="0.25">
      <c r="B3554" t="e" cm="1" vm="1">
        <f t="array" ref="B3554">TRANSPOSE(_xlfn._xlws.SORT(_xlfn.UNIQUE(_xlfn._xlws.FILTER(plotSetup[plot_id], plotSetup[experiment_id]&amp;"_"&amp;plotSetup[crop_season_id]=A3554))))</f>
        <v>#VALUE!</v>
      </c>
    </row>
    <row r="3555" spans="2:2" x14ac:dyDescent="0.25">
      <c r="B3555" t="e" cm="1" vm="1">
        <f t="array" ref="B3555">TRANSPOSE(_xlfn._xlws.SORT(_xlfn.UNIQUE(_xlfn._xlws.FILTER(plotSetup[plot_id], plotSetup[experiment_id]&amp;"_"&amp;plotSetup[crop_season_id]=A3555))))</f>
        <v>#VALUE!</v>
      </c>
    </row>
    <row r="3556" spans="2:2" x14ac:dyDescent="0.25">
      <c r="B3556" t="e" cm="1" vm="1">
        <f t="array" ref="B3556">TRANSPOSE(_xlfn._xlws.SORT(_xlfn.UNIQUE(_xlfn._xlws.FILTER(plotSetup[plot_id], plotSetup[experiment_id]&amp;"_"&amp;plotSetup[crop_season_id]=A3556))))</f>
        <v>#VALUE!</v>
      </c>
    </row>
    <row r="3557" spans="2:2" x14ac:dyDescent="0.25">
      <c r="B3557" t="e" cm="1" vm="1">
        <f t="array" ref="B3557">TRANSPOSE(_xlfn._xlws.SORT(_xlfn.UNIQUE(_xlfn._xlws.FILTER(plotSetup[plot_id], plotSetup[experiment_id]&amp;"_"&amp;plotSetup[crop_season_id]=A3557))))</f>
        <v>#VALUE!</v>
      </c>
    </row>
    <row r="3558" spans="2:2" x14ac:dyDescent="0.25">
      <c r="B3558" t="e" cm="1" vm="1">
        <f t="array" ref="B3558">TRANSPOSE(_xlfn._xlws.SORT(_xlfn.UNIQUE(_xlfn._xlws.FILTER(plotSetup[plot_id], plotSetup[experiment_id]&amp;"_"&amp;plotSetup[crop_season_id]=A3558))))</f>
        <v>#VALUE!</v>
      </c>
    </row>
    <row r="3559" spans="2:2" x14ac:dyDescent="0.25">
      <c r="B3559" t="e" cm="1" vm="1">
        <f t="array" ref="B3559">TRANSPOSE(_xlfn._xlws.SORT(_xlfn.UNIQUE(_xlfn._xlws.FILTER(plotSetup[plot_id], plotSetup[experiment_id]&amp;"_"&amp;plotSetup[crop_season_id]=A3559))))</f>
        <v>#VALUE!</v>
      </c>
    </row>
    <row r="3560" spans="2:2" x14ac:dyDescent="0.25">
      <c r="B3560" t="e" cm="1" vm="1">
        <f t="array" ref="B3560">TRANSPOSE(_xlfn._xlws.SORT(_xlfn.UNIQUE(_xlfn._xlws.FILTER(plotSetup[plot_id], plotSetup[experiment_id]&amp;"_"&amp;plotSetup[crop_season_id]=A3560))))</f>
        <v>#VALUE!</v>
      </c>
    </row>
    <row r="3561" spans="2:2" x14ac:dyDescent="0.25">
      <c r="B3561" t="e" cm="1" vm="1">
        <f t="array" ref="B3561">TRANSPOSE(_xlfn._xlws.SORT(_xlfn.UNIQUE(_xlfn._xlws.FILTER(plotSetup[plot_id], plotSetup[experiment_id]&amp;"_"&amp;plotSetup[crop_season_id]=A3561))))</f>
        <v>#VALUE!</v>
      </c>
    </row>
    <row r="3562" spans="2:2" x14ac:dyDescent="0.25">
      <c r="B3562" t="e" cm="1" vm="1">
        <f t="array" ref="B3562">TRANSPOSE(_xlfn._xlws.SORT(_xlfn.UNIQUE(_xlfn._xlws.FILTER(plotSetup[plot_id], plotSetup[experiment_id]&amp;"_"&amp;plotSetup[crop_season_id]=A3562))))</f>
        <v>#VALUE!</v>
      </c>
    </row>
    <row r="3563" spans="2:2" x14ac:dyDescent="0.25">
      <c r="B3563" t="e" cm="1" vm="1">
        <f t="array" ref="B3563">TRANSPOSE(_xlfn._xlws.SORT(_xlfn.UNIQUE(_xlfn._xlws.FILTER(plotSetup[plot_id], plotSetup[experiment_id]&amp;"_"&amp;plotSetup[crop_season_id]=A3563))))</f>
        <v>#VALUE!</v>
      </c>
    </row>
    <row r="3564" spans="2:2" x14ac:dyDescent="0.25">
      <c r="B3564" t="e" cm="1" vm="1">
        <f t="array" ref="B3564">TRANSPOSE(_xlfn._xlws.SORT(_xlfn.UNIQUE(_xlfn._xlws.FILTER(plotSetup[plot_id], plotSetup[experiment_id]&amp;"_"&amp;plotSetup[crop_season_id]=A3564))))</f>
        <v>#VALUE!</v>
      </c>
    </row>
    <row r="3565" spans="2:2" x14ac:dyDescent="0.25">
      <c r="B3565" t="e" cm="1" vm="1">
        <f t="array" ref="B3565">TRANSPOSE(_xlfn._xlws.SORT(_xlfn.UNIQUE(_xlfn._xlws.FILTER(plotSetup[plot_id], plotSetup[experiment_id]&amp;"_"&amp;plotSetup[crop_season_id]=A3565))))</f>
        <v>#VALUE!</v>
      </c>
    </row>
    <row r="3566" spans="2:2" x14ac:dyDescent="0.25">
      <c r="B3566" t="e" cm="1" vm="1">
        <f t="array" ref="B3566">TRANSPOSE(_xlfn._xlws.SORT(_xlfn.UNIQUE(_xlfn._xlws.FILTER(plotSetup[plot_id], plotSetup[experiment_id]&amp;"_"&amp;plotSetup[crop_season_id]=A3566))))</f>
        <v>#VALUE!</v>
      </c>
    </row>
    <row r="3567" spans="2:2" x14ac:dyDescent="0.25">
      <c r="B3567" t="e" cm="1" vm="1">
        <f t="array" ref="B3567">TRANSPOSE(_xlfn._xlws.SORT(_xlfn.UNIQUE(_xlfn._xlws.FILTER(plotSetup[plot_id], plotSetup[experiment_id]&amp;"_"&amp;plotSetup[crop_season_id]=A3567))))</f>
        <v>#VALUE!</v>
      </c>
    </row>
    <row r="3568" spans="2:2" x14ac:dyDescent="0.25">
      <c r="B3568" t="e" cm="1" vm="1">
        <f t="array" ref="B3568">TRANSPOSE(_xlfn._xlws.SORT(_xlfn.UNIQUE(_xlfn._xlws.FILTER(plotSetup[plot_id], plotSetup[experiment_id]&amp;"_"&amp;plotSetup[crop_season_id]=A3568))))</f>
        <v>#VALUE!</v>
      </c>
    </row>
    <row r="3569" spans="2:2" x14ac:dyDescent="0.25">
      <c r="B3569" t="e" cm="1" vm="1">
        <f t="array" ref="B3569">TRANSPOSE(_xlfn._xlws.SORT(_xlfn.UNIQUE(_xlfn._xlws.FILTER(plotSetup[plot_id], plotSetup[experiment_id]&amp;"_"&amp;plotSetup[crop_season_id]=A3569))))</f>
        <v>#VALUE!</v>
      </c>
    </row>
    <row r="3570" spans="2:2" x14ac:dyDescent="0.25">
      <c r="B3570" t="e" cm="1" vm="1">
        <f t="array" ref="B3570">TRANSPOSE(_xlfn._xlws.SORT(_xlfn.UNIQUE(_xlfn._xlws.FILTER(plotSetup[plot_id], plotSetup[experiment_id]&amp;"_"&amp;plotSetup[crop_season_id]=A3570))))</f>
        <v>#VALUE!</v>
      </c>
    </row>
    <row r="3571" spans="2:2" x14ac:dyDescent="0.25">
      <c r="B3571" t="e" cm="1" vm="1">
        <f t="array" ref="B3571">TRANSPOSE(_xlfn._xlws.SORT(_xlfn.UNIQUE(_xlfn._xlws.FILTER(plotSetup[plot_id], plotSetup[experiment_id]&amp;"_"&amp;plotSetup[crop_season_id]=A3571))))</f>
        <v>#VALUE!</v>
      </c>
    </row>
    <row r="3572" spans="2:2" x14ac:dyDescent="0.25">
      <c r="B3572" t="e" cm="1" vm="1">
        <f t="array" ref="B3572">TRANSPOSE(_xlfn._xlws.SORT(_xlfn.UNIQUE(_xlfn._xlws.FILTER(plotSetup[plot_id], plotSetup[experiment_id]&amp;"_"&amp;plotSetup[crop_season_id]=A3572))))</f>
        <v>#VALUE!</v>
      </c>
    </row>
    <row r="3573" spans="2:2" x14ac:dyDescent="0.25">
      <c r="B3573" t="e" cm="1" vm="1">
        <f t="array" ref="B3573">TRANSPOSE(_xlfn._xlws.SORT(_xlfn.UNIQUE(_xlfn._xlws.FILTER(plotSetup[plot_id], plotSetup[experiment_id]&amp;"_"&amp;plotSetup[crop_season_id]=A3573))))</f>
        <v>#VALUE!</v>
      </c>
    </row>
    <row r="3574" spans="2:2" x14ac:dyDescent="0.25">
      <c r="B3574" t="e" cm="1" vm="1">
        <f t="array" ref="B3574">TRANSPOSE(_xlfn._xlws.SORT(_xlfn.UNIQUE(_xlfn._xlws.FILTER(plotSetup[plot_id], plotSetup[experiment_id]&amp;"_"&amp;plotSetup[crop_season_id]=A3574))))</f>
        <v>#VALUE!</v>
      </c>
    </row>
    <row r="3575" spans="2:2" x14ac:dyDescent="0.25">
      <c r="B3575" t="e" cm="1" vm="1">
        <f t="array" ref="B3575">TRANSPOSE(_xlfn._xlws.SORT(_xlfn.UNIQUE(_xlfn._xlws.FILTER(plotSetup[plot_id], plotSetup[experiment_id]&amp;"_"&amp;plotSetup[crop_season_id]=A3575))))</f>
        <v>#VALUE!</v>
      </c>
    </row>
    <row r="3576" spans="2:2" x14ac:dyDescent="0.25">
      <c r="B3576" t="e" cm="1" vm="1">
        <f t="array" ref="B3576">TRANSPOSE(_xlfn._xlws.SORT(_xlfn.UNIQUE(_xlfn._xlws.FILTER(plotSetup[plot_id], plotSetup[experiment_id]&amp;"_"&amp;plotSetup[crop_season_id]=A3576))))</f>
        <v>#VALUE!</v>
      </c>
    </row>
    <row r="3577" spans="2:2" x14ac:dyDescent="0.25">
      <c r="B3577" t="e" cm="1" vm="1">
        <f t="array" ref="B3577">TRANSPOSE(_xlfn._xlws.SORT(_xlfn.UNIQUE(_xlfn._xlws.FILTER(plotSetup[plot_id], plotSetup[experiment_id]&amp;"_"&amp;plotSetup[crop_season_id]=A3577))))</f>
        <v>#VALUE!</v>
      </c>
    </row>
    <row r="3578" spans="2:2" x14ac:dyDescent="0.25">
      <c r="B3578" t="e" cm="1" vm="1">
        <f t="array" ref="B3578">TRANSPOSE(_xlfn._xlws.SORT(_xlfn.UNIQUE(_xlfn._xlws.FILTER(plotSetup[plot_id], plotSetup[experiment_id]&amp;"_"&amp;plotSetup[crop_season_id]=A3578))))</f>
        <v>#VALUE!</v>
      </c>
    </row>
    <row r="3579" spans="2:2" x14ac:dyDescent="0.25">
      <c r="B3579" t="e" cm="1" vm="1">
        <f t="array" ref="B3579">TRANSPOSE(_xlfn._xlws.SORT(_xlfn.UNIQUE(_xlfn._xlws.FILTER(plotSetup[plot_id], plotSetup[experiment_id]&amp;"_"&amp;plotSetup[crop_season_id]=A3579))))</f>
        <v>#VALUE!</v>
      </c>
    </row>
    <row r="3580" spans="2:2" x14ac:dyDescent="0.25">
      <c r="B3580" t="e" cm="1" vm="1">
        <f t="array" ref="B3580">TRANSPOSE(_xlfn._xlws.SORT(_xlfn.UNIQUE(_xlfn._xlws.FILTER(plotSetup[plot_id], plotSetup[experiment_id]&amp;"_"&amp;plotSetup[crop_season_id]=A3580))))</f>
        <v>#VALUE!</v>
      </c>
    </row>
    <row r="3581" spans="2:2" x14ac:dyDescent="0.25">
      <c r="B3581" t="e" cm="1" vm="1">
        <f t="array" ref="B3581">TRANSPOSE(_xlfn._xlws.SORT(_xlfn.UNIQUE(_xlfn._xlws.FILTER(plotSetup[plot_id], plotSetup[experiment_id]&amp;"_"&amp;plotSetup[crop_season_id]=A3581))))</f>
        <v>#VALUE!</v>
      </c>
    </row>
    <row r="3582" spans="2:2" x14ac:dyDescent="0.25">
      <c r="B3582" t="e" cm="1" vm="1">
        <f t="array" ref="B3582">TRANSPOSE(_xlfn._xlws.SORT(_xlfn.UNIQUE(_xlfn._xlws.FILTER(plotSetup[plot_id], plotSetup[experiment_id]&amp;"_"&amp;plotSetup[crop_season_id]=A3582))))</f>
        <v>#VALUE!</v>
      </c>
    </row>
    <row r="3583" spans="2:2" x14ac:dyDescent="0.25">
      <c r="B3583" t="e" cm="1" vm="1">
        <f t="array" ref="B3583">TRANSPOSE(_xlfn._xlws.SORT(_xlfn.UNIQUE(_xlfn._xlws.FILTER(plotSetup[plot_id], plotSetup[experiment_id]&amp;"_"&amp;plotSetup[crop_season_id]=A3583))))</f>
        <v>#VALUE!</v>
      </c>
    </row>
    <row r="3584" spans="2:2" x14ac:dyDescent="0.25">
      <c r="B3584" t="e" cm="1" vm="1">
        <f t="array" ref="B3584">TRANSPOSE(_xlfn._xlws.SORT(_xlfn.UNIQUE(_xlfn._xlws.FILTER(plotSetup[plot_id], plotSetup[experiment_id]&amp;"_"&amp;plotSetup[crop_season_id]=A3584))))</f>
        <v>#VALUE!</v>
      </c>
    </row>
    <row r="3585" spans="2:2" x14ac:dyDescent="0.25">
      <c r="B3585" t="e" cm="1" vm="1">
        <f t="array" ref="B3585">TRANSPOSE(_xlfn._xlws.SORT(_xlfn.UNIQUE(_xlfn._xlws.FILTER(plotSetup[plot_id], plotSetup[experiment_id]&amp;"_"&amp;plotSetup[crop_season_id]=A3585))))</f>
        <v>#VALUE!</v>
      </c>
    </row>
    <row r="3586" spans="2:2" x14ac:dyDescent="0.25">
      <c r="B3586" t="e" cm="1" vm="1">
        <f t="array" ref="B3586">TRANSPOSE(_xlfn._xlws.SORT(_xlfn.UNIQUE(_xlfn._xlws.FILTER(plotSetup[plot_id], plotSetup[experiment_id]&amp;"_"&amp;plotSetup[crop_season_id]=A3586))))</f>
        <v>#VALUE!</v>
      </c>
    </row>
    <row r="3587" spans="2:2" x14ac:dyDescent="0.25">
      <c r="B3587" t="e" cm="1" vm="1">
        <f t="array" ref="B3587">TRANSPOSE(_xlfn._xlws.SORT(_xlfn.UNIQUE(_xlfn._xlws.FILTER(plotSetup[plot_id], plotSetup[experiment_id]&amp;"_"&amp;plotSetup[crop_season_id]=A3587))))</f>
        <v>#VALUE!</v>
      </c>
    </row>
    <row r="3588" spans="2:2" x14ac:dyDescent="0.25">
      <c r="B3588" t="e" cm="1" vm="1">
        <f t="array" ref="B3588">TRANSPOSE(_xlfn._xlws.SORT(_xlfn.UNIQUE(_xlfn._xlws.FILTER(plotSetup[plot_id], plotSetup[experiment_id]&amp;"_"&amp;plotSetup[crop_season_id]=A3588))))</f>
        <v>#VALUE!</v>
      </c>
    </row>
    <row r="3589" spans="2:2" x14ac:dyDescent="0.25">
      <c r="B3589" t="e" cm="1" vm="1">
        <f t="array" ref="B3589">TRANSPOSE(_xlfn._xlws.SORT(_xlfn.UNIQUE(_xlfn._xlws.FILTER(plotSetup[plot_id], plotSetup[experiment_id]&amp;"_"&amp;plotSetup[crop_season_id]=A3589))))</f>
        <v>#VALUE!</v>
      </c>
    </row>
    <row r="3590" spans="2:2" x14ac:dyDescent="0.25">
      <c r="B3590" t="e" cm="1" vm="1">
        <f t="array" ref="B3590">TRANSPOSE(_xlfn._xlws.SORT(_xlfn.UNIQUE(_xlfn._xlws.FILTER(plotSetup[plot_id], plotSetup[experiment_id]&amp;"_"&amp;plotSetup[crop_season_id]=A3590))))</f>
        <v>#VALUE!</v>
      </c>
    </row>
    <row r="3591" spans="2:2" x14ac:dyDescent="0.25">
      <c r="B3591" t="e" cm="1" vm="1">
        <f t="array" ref="B3591">TRANSPOSE(_xlfn._xlws.SORT(_xlfn.UNIQUE(_xlfn._xlws.FILTER(plotSetup[plot_id], plotSetup[experiment_id]&amp;"_"&amp;plotSetup[crop_season_id]=A3591))))</f>
        <v>#VALUE!</v>
      </c>
    </row>
    <row r="3592" spans="2:2" x14ac:dyDescent="0.25">
      <c r="B3592" t="e" cm="1" vm="1">
        <f t="array" ref="B3592">TRANSPOSE(_xlfn._xlws.SORT(_xlfn.UNIQUE(_xlfn._xlws.FILTER(plotSetup[plot_id], plotSetup[experiment_id]&amp;"_"&amp;plotSetup[crop_season_id]=A3592))))</f>
        <v>#VALUE!</v>
      </c>
    </row>
    <row r="3593" spans="2:2" x14ac:dyDescent="0.25">
      <c r="B3593" t="e" cm="1" vm="1">
        <f t="array" ref="B3593">TRANSPOSE(_xlfn._xlws.SORT(_xlfn.UNIQUE(_xlfn._xlws.FILTER(plotSetup[plot_id], plotSetup[experiment_id]&amp;"_"&amp;plotSetup[crop_season_id]=A3593))))</f>
        <v>#VALUE!</v>
      </c>
    </row>
    <row r="3594" spans="2:2" x14ac:dyDescent="0.25">
      <c r="B3594" t="e" cm="1" vm="1">
        <f t="array" ref="B3594">TRANSPOSE(_xlfn._xlws.SORT(_xlfn.UNIQUE(_xlfn._xlws.FILTER(plotSetup[plot_id], plotSetup[experiment_id]&amp;"_"&amp;plotSetup[crop_season_id]=A3594))))</f>
        <v>#VALUE!</v>
      </c>
    </row>
    <row r="3595" spans="2:2" x14ac:dyDescent="0.25">
      <c r="B3595" t="e" cm="1" vm="1">
        <f t="array" ref="B3595">TRANSPOSE(_xlfn._xlws.SORT(_xlfn.UNIQUE(_xlfn._xlws.FILTER(plotSetup[plot_id], plotSetup[experiment_id]&amp;"_"&amp;plotSetup[crop_season_id]=A3595))))</f>
        <v>#VALUE!</v>
      </c>
    </row>
    <row r="3596" spans="2:2" x14ac:dyDescent="0.25">
      <c r="B3596" t="e" cm="1" vm="1">
        <f t="array" ref="B3596">TRANSPOSE(_xlfn._xlws.SORT(_xlfn.UNIQUE(_xlfn._xlws.FILTER(plotSetup[plot_id], plotSetup[experiment_id]&amp;"_"&amp;plotSetup[crop_season_id]=A3596))))</f>
        <v>#VALUE!</v>
      </c>
    </row>
    <row r="3597" spans="2:2" x14ac:dyDescent="0.25">
      <c r="B3597" t="e" cm="1" vm="1">
        <f t="array" ref="B3597">TRANSPOSE(_xlfn._xlws.SORT(_xlfn.UNIQUE(_xlfn._xlws.FILTER(plotSetup[plot_id], plotSetup[experiment_id]&amp;"_"&amp;plotSetup[crop_season_id]=A3597))))</f>
        <v>#VALUE!</v>
      </c>
    </row>
    <row r="3598" spans="2:2" x14ac:dyDescent="0.25">
      <c r="B3598" t="e" cm="1" vm="1">
        <f t="array" ref="B3598">TRANSPOSE(_xlfn._xlws.SORT(_xlfn.UNIQUE(_xlfn._xlws.FILTER(plotSetup[plot_id], plotSetup[experiment_id]&amp;"_"&amp;plotSetup[crop_season_id]=A3598))))</f>
        <v>#VALUE!</v>
      </c>
    </row>
    <row r="3599" spans="2:2" x14ac:dyDescent="0.25">
      <c r="B3599" t="e" cm="1" vm="1">
        <f t="array" ref="B3599">TRANSPOSE(_xlfn._xlws.SORT(_xlfn.UNIQUE(_xlfn._xlws.FILTER(plotSetup[plot_id], plotSetup[experiment_id]&amp;"_"&amp;plotSetup[crop_season_id]=A3599))))</f>
        <v>#VALUE!</v>
      </c>
    </row>
    <row r="3600" spans="2:2" x14ac:dyDescent="0.25">
      <c r="B3600" t="e" cm="1" vm="1">
        <f t="array" ref="B3600">TRANSPOSE(_xlfn._xlws.SORT(_xlfn.UNIQUE(_xlfn._xlws.FILTER(plotSetup[plot_id], plotSetup[experiment_id]&amp;"_"&amp;plotSetup[crop_season_id]=A3600))))</f>
        <v>#VALUE!</v>
      </c>
    </row>
    <row r="3601" spans="2:2" x14ac:dyDescent="0.25">
      <c r="B3601" t="e" cm="1" vm="1">
        <f t="array" ref="B3601">TRANSPOSE(_xlfn._xlws.SORT(_xlfn.UNIQUE(_xlfn._xlws.FILTER(plotSetup[plot_id], plotSetup[experiment_id]&amp;"_"&amp;plotSetup[crop_season_id]=A3601))))</f>
        <v>#VALUE!</v>
      </c>
    </row>
    <row r="3602" spans="2:2" x14ac:dyDescent="0.25">
      <c r="B3602" t="e" cm="1" vm="1">
        <f t="array" ref="B3602">TRANSPOSE(_xlfn._xlws.SORT(_xlfn.UNIQUE(_xlfn._xlws.FILTER(plotSetup[plot_id], plotSetup[experiment_id]&amp;"_"&amp;plotSetup[crop_season_id]=A3602))))</f>
        <v>#VALUE!</v>
      </c>
    </row>
    <row r="3603" spans="2:2" x14ac:dyDescent="0.25">
      <c r="B3603" t="e" cm="1" vm="1">
        <f t="array" ref="B3603">TRANSPOSE(_xlfn._xlws.SORT(_xlfn.UNIQUE(_xlfn._xlws.FILTER(plotSetup[plot_id], plotSetup[experiment_id]&amp;"_"&amp;plotSetup[crop_season_id]=A3603))))</f>
        <v>#VALUE!</v>
      </c>
    </row>
    <row r="3604" spans="2:2" x14ac:dyDescent="0.25">
      <c r="B3604" t="e" cm="1" vm="1">
        <f t="array" ref="B3604">TRANSPOSE(_xlfn._xlws.SORT(_xlfn.UNIQUE(_xlfn._xlws.FILTER(plotSetup[plot_id], plotSetup[experiment_id]&amp;"_"&amp;plotSetup[crop_season_id]=A3604))))</f>
        <v>#VALUE!</v>
      </c>
    </row>
    <row r="3605" spans="2:2" x14ac:dyDescent="0.25">
      <c r="B3605" t="e" cm="1" vm="1">
        <f t="array" ref="B3605">TRANSPOSE(_xlfn._xlws.SORT(_xlfn.UNIQUE(_xlfn._xlws.FILTER(plotSetup[plot_id], plotSetup[experiment_id]&amp;"_"&amp;plotSetup[crop_season_id]=A3605))))</f>
        <v>#VALUE!</v>
      </c>
    </row>
    <row r="3606" spans="2:2" x14ac:dyDescent="0.25">
      <c r="B3606" t="e" cm="1" vm="1">
        <f t="array" ref="B3606">TRANSPOSE(_xlfn._xlws.SORT(_xlfn.UNIQUE(_xlfn._xlws.FILTER(plotSetup[plot_id], plotSetup[experiment_id]&amp;"_"&amp;plotSetup[crop_season_id]=A3606))))</f>
        <v>#VALUE!</v>
      </c>
    </row>
    <row r="3607" spans="2:2" x14ac:dyDescent="0.25">
      <c r="B3607" t="e" cm="1" vm="1">
        <f t="array" ref="B3607">TRANSPOSE(_xlfn._xlws.SORT(_xlfn.UNIQUE(_xlfn._xlws.FILTER(plotSetup[plot_id], plotSetup[experiment_id]&amp;"_"&amp;plotSetup[crop_season_id]=A3607))))</f>
        <v>#VALUE!</v>
      </c>
    </row>
    <row r="3608" spans="2:2" x14ac:dyDescent="0.25">
      <c r="B3608" t="e" cm="1" vm="1">
        <f t="array" ref="B3608">TRANSPOSE(_xlfn._xlws.SORT(_xlfn.UNIQUE(_xlfn._xlws.FILTER(plotSetup[plot_id], plotSetup[experiment_id]&amp;"_"&amp;plotSetup[crop_season_id]=A3608))))</f>
        <v>#VALUE!</v>
      </c>
    </row>
    <row r="3609" spans="2:2" x14ac:dyDescent="0.25">
      <c r="B3609" t="e" cm="1" vm="1">
        <f t="array" ref="B3609">TRANSPOSE(_xlfn._xlws.SORT(_xlfn.UNIQUE(_xlfn._xlws.FILTER(plotSetup[plot_id], plotSetup[experiment_id]&amp;"_"&amp;plotSetup[crop_season_id]=A3609))))</f>
        <v>#VALUE!</v>
      </c>
    </row>
    <row r="3610" spans="2:2" x14ac:dyDescent="0.25">
      <c r="B3610" t="e" cm="1" vm="1">
        <f t="array" ref="B3610">TRANSPOSE(_xlfn._xlws.SORT(_xlfn.UNIQUE(_xlfn._xlws.FILTER(plotSetup[plot_id], plotSetup[experiment_id]&amp;"_"&amp;plotSetup[crop_season_id]=A3610))))</f>
        <v>#VALUE!</v>
      </c>
    </row>
    <row r="3611" spans="2:2" x14ac:dyDescent="0.25">
      <c r="B3611" t="e" cm="1" vm="1">
        <f t="array" ref="B3611">TRANSPOSE(_xlfn._xlws.SORT(_xlfn.UNIQUE(_xlfn._xlws.FILTER(plotSetup[plot_id], plotSetup[experiment_id]&amp;"_"&amp;plotSetup[crop_season_id]=A3611))))</f>
        <v>#VALUE!</v>
      </c>
    </row>
    <row r="3612" spans="2:2" x14ac:dyDescent="0.25">
      <c r="B3612" t="e" cm="1" vm="1">
        <f t="array" ref="B3612">TRANSPOSE(_xlfn._xlws.SORT(_xlfn.UNIQUE(_xlfn._xlws.FILTER(plotSetup[plot_id], plotSetup[experiment_id]&amp;"_"&amp;plotSetup[crop_season_id]=A3612))))</f>
        <v>#VALUE!</v>
      </c>
    </row>
    <row r="3613" spans="2:2" x14ac:dyDescent="0.25">
      <c r="B3613" t="e" cm="1" vm="1">
        <f t="array" ref="B3613">TRANSPOSE(_xlfn._xlws.SORT(_xlfn.UNIQUE(_xlfn._xlws.FILTER(plotSetup[plot_id], plotSetup[experiment_id]&amp;"_"&amp;plotSetup[crop_season_id]=A3613))))</f>
        <v>#VALUE!</v>
      </c>
    </row>
    <row r="3614" spans="2:2" x14ac:dyDescent="0.25">
      <c r="B3614" t="e" cm="1" vm="1">
        <f t="array" ref="B3614">TRANSPOSE(_xlfn._xlws.SORT(_xlfn.UNIQUE(_xlfn._xlws.FILTER(plotSetup[plot_id], plotSetup[experiment_id]&amp;"_"&amp;plotSetup[crop_season_id]=A3614))))</f>
        <v>#VALUE!</v>
      </c>
    </row>
    <row r="3615" spans="2:2" x14ac:dyDescent="0.25">
      <c r="B3615" t="e" cm="1" vm="1">
        <f t="array" ref="B3615">TRANSPOSE(_xlfn._xlws.SORT(_xlfn.UNIQUE(_xlfn._xlws.FILTER(plotSetup[plot_id], plotSetup[experiment_id]&amp;"_"&amp;plotSetup[crop_season_id]=A3615))))</f>
        <v>#VALUE!</v>
      </c>
    </row>
    <row r="3616" spans="2:2" x14ac:dyDescent="0.25">
      <c r="B3616" t="e" cm="1" vm="1">
        <f t="array" ref="B3616">TRANSPOSE(_xlfn._xlws.SORT(_xlfn.UNIQUE(_xlfn._xlws.FILTER(plotSetup[plot_id], plotSetup[experiment_id]&amp;"_"&amp;plotSetup[crop_season_id]=A3616))))</f>
        <v>#VALUE!</v>
      </c>
    </row>
    <row r="3617" spans="2:2" x14ac:dyDescent="0.25">
      <c r="B3617" t="e" cm="1" vm="1">
        <f t="array" ref="B3617">TRANSPOSE(_xlfn._xlws.SORT(_xlfn.UNIQUE(_xlfn._xlws.FILTER(plotSetup[plot_id], plotSetup[experiment_id]&amp;"_"&amp;plotSetup[crop_season_id]=A3617))))</f>
        <v>#VALUE!</v>
      </c>
    </row>
    <row r="3618" spans="2:2" x14ac:dyDescent="0.25">
      <c r="B3618" t="e" cm="1" vm="1">
        <f t="array" ref="B3618">TRANSPOSE(_xlfn._xlws.SORT(_xlfn.UNIQUE(_xlfn._xlws.FILTER(plotSetup[plot_id], plotSetup[experiment_id]&amp;"_"&amp;plotSetup[crop_season_id]=A3618))))</f>
        <v>#VALUE!</v>
      </c>
    </row>
    <row r="3619" spans="2:2" x14ac:dyDescent="0.25">
      <c r="B3619" t="e" cm="1" vm="1">
        <f t="array" ref="B3619">TRANSPOSE(_xlfn._xlws.SORT(_xlfn.UNIQUE(_xlfn._xlws.FILTER(plotSetup[plot_id], plotSetup[experiment_id]&amp;"_"&amp;plotSetup[crop_season_id]=A3619))))</f>
        <v>#VALUE!</v>
      </c>
    </row>
    <row r="3620" spans="2:2" x14ac:dyDescent="0.25">
      <c r="B3620" t="e" cm="1" vm="1">
        <f t="array" ref="B3620">TRANSPOSE(_xlfn._xlws.SORT(_xlfn.UNIQUE(_xlfn._xlws.FILTER(plotSetup[plot_id], plotSetup[experiment_id]&amp;"_"&amp;plotSetup[crop_season_id]=A3620))))</f>
        <v>#VALUE!</v>
      </c>
    </row>
    <row r="3621" spans="2:2" x14ac:dyDescent="0.25">
      <c r="B3621" t="e" cm="1" vm="1">
        <f t="array" ref="B3621">TRANSPOSE(_xlfn._xlws.SORT(_xlfn.UNIQUE(_xlfn._xlws.FILTER(plotSetup[plot_id], plotSetup[experiment_id]&amp;"_"&amp;plotSetup[crop_season_id]=A3621))))</f>
        <v>#VALUE!</v>
      </c>
    </row>
    <row r="3622" spans="2:2" x14ac:dyDescent="0.25">
      <c r="B3622" t="e" cm="1" vm="1">
        <f t="array" ref="B3622">TRANSPOSE(_xlfn._xlws.SORT(_xlfn.UNIQUE(_xlfn._xlws.FILTER(plotSetup[plot_id], plotSetup[experiment_id]&amp;"_"&amp;plotSetup[crop_season_id]=A3622))))</f>
        <v>#VALUE!</v>
      </c>
    </row>
    <row r="3623" spans="2:2" x14ac:dyDescent="0.25">
      <c r="B3623" t="e" cm="1" vm="1">
        <f t="array" ref="B3623">TRANSPOSE(_xlfn._xlws.SORT(_xlfn.UNIQUE(_xlfn._xlws.FILTER(plotSetup[plot_id], plotSetup[experiment_id]&amp;"_"&amp;plotSetup[crop_season_id]=A3623))))</f>
        <v>#VALUE!</v>
      </c>
    </row>
    <row r="3624" spans="2:2" x14ac:dyDescent="0.25">
      <c r="B3624" t="e" cm="1" vm="1">
        <f t="array" ref="B3624">TRANSPOSE(_xlfn._xlws.SORT(_xlfn.UNIQUE(_xlfn._xlws.FILTER(plotSetup[plot_id], plotSetup[experiment_id]&amp;"_"&amp;plotSetup[crop_season_id]=A3624))))</f>
        <v>#VALUE!</v>
      </c>
    </row>
    <row r="3625" spans="2:2" x14ac:dyDescent="0.25">
      <c r="B3625" t="e" cm="1" vm="1">
        <f t="array" ref="B3625">TRANSPOSE(_xlfn._xlws.SORT(_xlfn.UNIQUE(_xlfn._xlws.FILTER(plotSetup[plot_id], plotSetup[experiment_id]&amp;"_"&amp;plotSetup[crop_season_id]=A3625))))</f>
        <v>#VALUE!</v>
      </c>
    </row>
    <row r="3626" spans="2:2" x14ac:dyDescent="0.25">
      <c r="B3626" t="e" cm="1" vm="1">
        <f t="array" ref="B3626">TRANSPOSE(_xlfn._xlws.SORT(_xlfn.UNIQUE(_xlfn._xlws.FILTER(plotSetup[plot_id], plotSetup[experiment_id]&amp;"_"&amp;plotSetup[crop_season_id]=A3626))))</f>
        <v>#VALUE!</v>
      </c>
    </row>
    <row r="3627" spans="2:2" x14ac:dyDescent="0.25">
      <c r="B3627" t="e" cm="1" vm="1">
        <f t="array" ref="B3627">TRANSPOSE(_xlfn._xlws.SORT(_xlfn.UNIQUE(_xlfn._xlws.FILTER(plotSetup[plot_id], plotSetup[experiment_id]&amp;"_"&amp;plotSetup[crop_season_id]=A3627))))</f>
        <v>#VALUE!</v>
      </c>
    </row>
    <row r="3628" spans="2:2" x14ac:dyDescent="0.25">
      <c r="B3628" t="e" cm="1" vm="1">
        <f t="array" ref="B3628">TRANSPOSE(_xlfn._xlws.SORT(_xlfn.UNIQUE(_xlfn._xlws.FILTER(plotSetup[plot_id], plotSetup[experiment_id]&amp;"_"&amp;plotSetup[crop_season_id]=A3628))))</f>
        <v>#VALUE!</v>
      </c>
    </row>
    <row r="3629" spans="2:2" x14ac:dyDescent="0.25">
      <c r="B3629" t="e" cm="1" vm="1">
        <f t="array" ref="B3629">TRANSPOSE(_xlfn._xlws.SORT(_xlfn.UNIQUE(_xlfn._xlws.FILTER(plotSetup[plot_id], plotSetup[experiment_id]&amp;"_"&amp;plotSetup[crop_season_id]=A3629))))</f>
        <v>#VALUE!</v>
      </c>
    </row>
    <row r="3630" spans="2:2" x14ac:dyDescent="0.25">
      <c r="B3630" t="e" cm="1" vm="1">
        <f t="array" ref="B3630">TRANSPOSE(_xlfn._xlws.SORT(_xlfn.UNIQUE(_xlfn._xlws.FILTER(plotSetup[plot_id], plotSetup[experiment_id]&amp;"_"&amp;plotSetup[crop_season_id]=A3630))))</f>
        <v>#VALUE!</v>
      </c>
    </row>
    <row r="3631" spans="2:2" x14ac:dyDescent="0.25">
      <c r="B3631" t="e" cm="1" vm="1">
        <f t="array" ref="B3631">TRANSPOSE(_xlfn._xlws.SORT(_xlfn.UNIQUE(_xlfn._xlws.FILTER(plotSetup[plot_id], plotSetup[experiment_id]&amp;"_"&amp;plotSetup[crop_season_id]=A3631))))</f>
        <v>#VALUE!</v>
      </c>
    </row>
    <row r="3632" spans="2:2" x14ac:dyDescent="0.25">
      <c r="B3632" t="e" cm="1" vm="1">
        <f t="array" ref="B3632">TRANSPOSE(_xlfn._xlws.SORT(_xlfn.UNIQUE(_xlfn._xlws.FILTER(plotSetup[plot_id], plotSetup[experiment_id]&amp;"_"&amp;plotSetup[crop_season_id]=A3632))))</f>
        <v>#VALUE!</v>
      </c>
    </row>
    <row r="3633" spans="2:2" x14ac:dyDescent="0.25">
      <c r="B3633" t="e" cm="1" vm="1">
        <f t="array" ref="B3633">TRANSPOSE(_xlfn._xlws.SORT(_xlfn.UNIQUE(_xlfn._xlws.FILTER(plotSetup[plot_id], plotSetup[experiment_id]&amp;"_"&amp;plotSetup[crop_season_id]=A3633))))</f>
        <v>#VALUE!</v>
      </c>
    </row>
    <row r="3634" spans="2:2" x14ac:dyDescent="0.25">
      <c r="B3634" t="e" cm="1" vm="1">
        <f t="array" ref="B3634">TRANSPOSE(_xlfn._xlws.SORT(_xlfn.UNIQUE(_xlfn._xlws.FILTER(plotSetup[plot_id], plotSetup[experiment_id]&amp;"_"&amp;plotSetup[crop_season_id]=A3634))))</f>
        <v>#VALUE!</v>
      </c>
    </row>
    <row r="3635" spans="2:2" x14ac:dyDescent="0.25">
      <c r="B3635" t="e" cm="1" vm="1">
        <f t="array" ref="B3635">TRANSPOSE(_xlfn._xlws.SORT(_xlfn.UNIQUE(_xlfn._xlws.FILTER(plotSetup[plot_id], plotSetup[experiment_id]&amp;"_"&amp;plotSetup[crop_season_id]=A3635))))</f>
        <v>#VALUE!</v>
      </c>
    </row>
    <row r="3636" spans="2:2" x14ac:dyDescent="0.25">
      <c r="B3636" t="e" cm="1" vm="1">
        <f t="array" ref="B3636">TRANSPOSE(_xlfn._xlws.SORT(_xlfn.UNIQUE(_xlfn._xlws.FILTER(plotSetup[plot_id], plotSetup[experiment_id]&amp;"_"&amp;plotSetup[crop_season_id]=A3636))))</f>
        <v>#VALUE!</v>
      </c>
    </row>
    <row r="3637" spans="2:2" x14ac:dyDescent="0.25">
      <c r="B3637" t="e" cm="1" vm="1">
        <f t="array" ref="B3637">TRANSPOSE(_xlfn._xlws.SORT(_xlfn.UNIQUE(_xlfn._xlws.FILTER(plotSetup[plot_id], plotSetup[experiment_id]&amp;"_"&amp;plotSetup[crop_season_id]=A3637))))</f>
        <v>#VALUE!</v>
      </c>
    </row>
    <row r="3638" spans="2:2" x14ac:dyDescent="0.25">
      <c r="B3638" t="e" cm="1" vm="1">
        <f t="array" ref="B3638">TRANSPOSE(_xlfn._xlws.SORT(_xlfn.UNIQUE(_xlfn._xlws.FILTER(plotSetup[plot_id], plotSetup[experiment_id]&amp;"_"&amp;plotSetup[crop_season_id]=A3638))))</f>
        <v>#VALUE!</v>
      </c>
    </row>
    <row r="3639" spans="2:2" x14ac:dyDescent="0.25">
      <c r="B3639" t="e" cm="1" vm="1">
        <f t="array" ref="B3639">TRANSPOSE(_xlfn._xlws.SORT(_xlfn.UNIQUE(_xlfn._xlws.FILTER(plotSetup[plot_id], plotSetup[experiment_id]&amp;"_"&amp;plotSetup[crop_season_id]=A3639))))</f>
        <v>#VALUE!</v>
      </c>
    </row>
    <row r="3640" spans="2:2" x14ac:dyDescent="0.25">
      <c r="B3640" t="e" cm="1" vm="1">
        <f t="array" ref="B3640">TRANSPOSE(_xlfn._xlws.SORT(_xlfn.UNIQUE(_xlfn._xlws.FILTER(plotSetup[plot_id], plotSetup[experiment_id]&amp;"_"&amp;plotSetup[crop_season_id]=A3640))))</f>
        <v>#VALUE!</v>
      </c>
    </row>
    <row r="3641" spans="2:2" x14ac:dyDescent="0.25">
      <c r="B3641" t="e" cm="1" vm="1">
        <f t="array" ref="B3641">TRANSPOSE(_xlfn._xlws.SORT(_xlfn.UNIQUE(_xlfn._xlws.FILTER(plotSetup[plot_id], plotSetup[experiment_id]&amp;"_"&amp;plotSetup[crop_season_id]=A3641))))</f>
        <v>#VALUE!</v>
      </c>
    </row>
    <row r="3642" spans="2:2" x14ac:dyDescent="0.25">
      <c r="B3642" t="e" cm="1" vm="1">
        <f t="array" ref="B3642">TRANSPOSE(_xlfn._xlws.SORT(_xlfn.UNIQUE(_xlfn._xlws.FILTER(plotSetup[plot_id], plotSetup[experiment_id]&amp;"_"&amp;plotSetup[crop_season_id]=A3642))))</f>
        <v>#VALUE!</v>
      </c>
    </row>
    <row r="3643" spans="2:2" x14ac:dyDescent="0.25">
      <c r="B3643" t="e" cm="1" vm="1">
        <f t="array" ref="B3643">TRANSPOSE(_xlfn._xlws.SORT(_xlfn.UNIQUE(_xlfn._xlws.FILTER(plotSetup[plot_id], plotSetup[experiment_id]&amp;"_"&amp;plotSetup[crop_season_id]=A3643))))</f>
        <v>#VALUE!</v>
      </c>
    </row>
    <row r="3644" spans="2:2" x14ac:dyDescent="0.25">
      <c r="B3644" t="e" cm="1" vm="1">
        <f t="array" ref="B3644">TRANSPOSE(_xlfn._xlws.SORT(_xlfn.UNIQUE(_xlfn._xlws.FILTER(plotSetup[plot_id], plotSetup[experiment_id]&amp;"_"&amp;plotSetup[crop_season_id]=A3644))))</f>
        <v>#VALUE!</v>
      </c>
    </row>
    <row r="3645" spans="2:2" x14ac:dyDescent="0.25">
      <c r="B3645" t="e" cm="1" vm="1">
        <f t="array" ref="B3645">TRANSPOSE(_xlfn._xlws.SORT(_xlfn.UNIQUE(_xlfn._xlws.FILTER(plotSetup[plot_id], plotSetup[experiment_id]&amp;"_"&amp;plotSetup[crop_season_id]=A3645))))</f>
        <v>#VALUE!</v>
      </c>
    </row>
    <row r="3646" spans="2:2" x14ac:dyDescent="0.25">
      <c r="B3646" t="e" cm="1" vm="1">
        <f t="array" ref="B3646">TRANSPOSE(_xlfn._xlws.SORT(_xlfn.UNIQUE(_xlfn._xlws.FILTER(plotSetup[plot_id], plotSetup[experiment_id]&amp;"_"&amp;plotSetup[crop_season_id]=A3646))))</f>
        <v>#VALUE!</v>
      </c>
    </row>
    <row r="3647" spans="2:2" x14ac:dyDescent="0.25">
      <c r="B3647" t="e" cm="1" vm="1">
        <f t="array" ref="B3647">TRANSPOSE(_xlfn._xlws.SORT(_xlfn.UNIQUE(_xlfn._xlws.FILTER(plotSetup[plot_id], plotSetup[experiment_id]&amp;"_"&amp;plotSetup[crop_season_id]=A3647))))</f>
        <v>#VALUE!</v>
      </c>
    </row>
    <row r="3648" spans="2:2" x14ac:dyDescent="0.25">
      <c r="B3648" t="e" cm="1" vm="1">
        <f t="array" ref="B3648">TRANSPOSE(_xlfn._xlws.SORT(_xlfn.UNIQUE(_xlfn._xlws.FILTER(plotSetup[plot_id], plotSetup[experiment_id]&amp;"_"&amp;plotSetup[crop_season_id]=A3648))))</f>
        <v>#VALUE!</v>
      </c>
    </row>
    <row r="3649" spans="2:2" x14ac:dyDescent="0.25">
      <c r="B3649" t="e" cm="1" vm="1">
        <f t="array" ref="B3649">TRANSPOSE(_xlfn._xlws.SORT(_xlfn.UNIQUE(_xlfn._xlws.FILTER(plotSetup[plot_id], plotSetup[experiment_id]&amp;"_"&amp;plotSetup[crop_season_id]=A3649))))</f>
        <v>#VALUE!</v>
      </c>
    </row>
    <row r="3650" spans="2:2" x14ac:dyDescent="0.25">
      <c r="B3650" t="e" cm="1" vm="1">
        <f t="array" ref="B3650">TRANSPOSE(_xlfn._xlws.SORT(_xlfn.UNIQUE(_xlfn._xlws.FILTER(plotSetup[plot_id], plotSetup[experiment_id]&amp;"_"&amp;plotSetup[crop_season_id]=A3650))))</f>
        <v>#VALUE!</v>
      </c>
    </row>
    <row r="3651" spans="2:2" x14ac:dyDescent="0.25">
      <c r="B3651" t="e" cm="1" vm="1">
        <f t="array" ref="B3651">TRANSPOSE(_xlfn._xlws.SORT(_xlfn.UNIQUE(_xlfn._xlws.FILTER(plotSetup[plot_id], plotSetup[experiment_id]&amp;"_"&amp;plotSetup[crop_season_id]=A3651))))</f>
        <v>#VALUE!</v>
      </c>
    </row>
    <row r="3652" spans="2:2" x14ac:dyDescent="0.25">
      <c r="B3652" t="e" cm="1" vm="1">
        <f t="array" ref="B3652">TRANSPOSE(_xlfn._xlws.SORT(_xlfn.UNIQUE(_xlfn._xlws.FILTER(plotSetup[plot_id], plotSetup[experiment_id]&amp;"_"&amp;plotSetup[crop_season_id]=A3652))))</f>
        <v>#VALUE!</v>
      </c>
    </row>
    <row r="3653" spans="2:2" x14ac:dyDescent="0.25">
      <c r="B3653" t="e" cm="1" vm="1">
        <f t="array" ref="B3653">TRANSPOSE(_xlfn._xlws.SORT(_xlfn.UNIQUE(_xlfn._xlws.FILTER(plotSetup[plot_id], plotSetup[experiment_id]&amp;"_"&amp;plotSetup[crop_season_id]=A3653))))</f>
        <v>#VALUE!</v>
      </c>
    </row>
    <row r="3654" spans="2:2" x14ac:dyDescent="0.25">
      <c r="B3654" t="e" cm="1" vm="1">
        <f t="array" ref="B3654">TRANSPOSE(_xlfn._xlws.SORT(_xlfn.UNIQUE(_xlfn._xlws.FILTER(plotSetup[plot_id], plotSetup[experiment_id]&amp;"_"&amp;plotSetup[crop_season_id]=A3654))))</f>
        <v>#VALUE!</v>
      </c>
    </row>
    <row r="3655" spans="2:2" x14ac:dyDescent="0.25">
      <c r="B3655" t="e" cm="1" vm="1">
        <f t="array" ref="B3655">TRANSPOSE(_xlfn._xlws.SORT(_xlfn.UNIQUE(_xlfn._xlws.FILTER(plotSetup[plot_id], plotSetup[experiment_id]&amp;"_"&amp;plotSetup[crop_season_id]=A3655))))</f>
        <v>#VALUE!</v>
      </c>
    </row>
    <row r="3656" spans="2:2" x14ac:dyDescent="0.25">
      <c r="B3656" t="e" cm="1" vm="1">
        <f t="array" ref="B3656">TRANSPOSE(_xlfn._xlws.SORT(_xlfn.UNIQUE(_xlfn._xlws.FILTER(plotSetup[plot_id], plotSetup[experiment_id]&amp;"_"&amp;plotSetup[crop_season_id]=A3656))))</f>
        <v>#VALUE!</v>
      </c>
    </row>
    <row r="3657" spans="2:2" x14ac:dyDescent="0.25">
      <c r="B3657" t="e" cm="1" vm="1">
        <f t="array" ref="B3657">TRANSPOSE(_xlfn._xlws.SORT(_xlfn.UNIQUE(_xlfn._xlws.FILTER(plotSetup[plot_id], plotSetup[experiment_id]&amp;"_"&amp;plotSetup[crop_season_id]=A3657))))</f>
        <v>#VALUE!</v>
      </c>
    </row>
    <row r="3658" spans="2:2" x14ac:dyDescent="0.25">
      <c r="B3658" t="e" cm="1" vm="1">
        <f t="array" ref="B3658">TRANSPOSE(_xlfn._xlws.SORT(_xlfn.UNIQUE(_xlfn._xlws.FILTER(plotSetup[plot_id], plotSetup[experiment_id]&amp;"_"&amp;plotSetup[crop_season_id]=A3658))))</f>
        <v>#VALUE!</v>
      </c>
    </row>
    <row r="3659" spans="2:2" x14ac:dyDescent="0.25">
      <c r="B3659" t="e" cm="1" vm="1">
        <f t="array" ref="B3659">TRANSPOSE(_xlfn._xlws.SORT(_xlfn.UNIQUE(_xlfn._xlws.FILTER(plotSetup[plot_id], plotSetup[experiment_id]&amp;"_"&amp;plotSetup[crop_season_id]=A3659))))</f>
        <v>#VALUE!</v>
      </c>
    </row>
    <row r="3660" spans="2:2" x14ac:dyDescent="0.25">
      <c r="B3660" t="e" cm="1" vm="1">
        <f t="array" ref="B3660">TRANSPOSE(_xlfn._xlws.SORT(_xlfn.UNIQUE(_xlfn._xlws.FILTER(plotSetup[plot_id], plotSetup[experiment_id]&amp;"_"&amp;plotSetup[crop_season_id]=A3660))))</f>
        <v>#VALUE!</v>
      </c>
    </row>
    <row r="3661" spans="2:2" x14ac:dyDescent="0.25">
      <c r="B3661" t="e" cm="1" vm="1">
        <f t="array" ref="B3661">TRANSPOSE(_xlfn._xlws.SORT(_xlfn.UNIQUE(_xlfn._xlws.FILTER(plotSetup[plot_id], plotSetup[experiment_id]&amp;"_"&amp;plotSetup[crop_season_id]=A3661))))</f>
        <v>#VALUE!</v>
      </c>
    </row>
    <row r="3662" spans="2:2" x14ac:dyDescent="0.25">
      <c r="B3662" t="e" cm="1" vm="1">
        <f t="array" ref="B3662">TRANSPOSE(_xlfn._xlws.SORT(_xlfn.UNIQUE(_xlfn._xlws.FILTER(plotSetup[plot_id], plotSetup[experiment_id]&amp;"_"&amp;plotSetup[crop_season_id]=A3662))))</f>
        <v>#VALUE!</v>
      </c>
    </row>
    <row r="3663" spans="2:2" x14ac:dyDescent="0.25">
      <c r="B3663" t="e" cm="1" vm="1">
        <f t="array" ref="B3663">TRANSPOSE(_xlfn._xlws.SORT(_xlfn.UNIQUE(_xlfn._xlws.FILTER(plotSetup[plot_id], plotSetup[experiment_id]&amp;"_"&amp;plotSetup[crop_season_id]=A3663))))</f>
        <v>#VALUE!</v>
      </c>
    </row>
    <row r="3664" spans="2:2" x14ac:dyDescent="0.25">
      <c r="B3664" t="e" cm="1" vm="1">
        <f t="array" ref="B3664">TRANSPOSE(_xlfn._xlws.SORT(_xlfn.UNIQUE(_xlfn._xlws.FILTER(plotSetup[plot_id], plotSetup[experiment_id]&amp;"_"&amp;plotSetup[crop_season_id]=A3664))))</f>
        <v>#VALUE!</v>
      </c>
    </row>
    <row r="3665" spans="2:2" x14ac:dyDescent="0.25">
      <c r="B3665" t="e" cm="1" vm="1">
        <f t="array" ref="B3665">TRANSPOSE(_xlfn._xlws.SORT(_xlfn.UNIQUE(_xlfn._xlws.FILTER(plotSetup[plot_id], plotSetup[experiment_id]&amp;"_"&amp;plotSetup[crop_season_id]=A3665))))</f>
        <v>#VALUE!</v>
      </c>
    </row>
    <row r="3666" spans="2:2" x14ac:dyDescent="0.25">
      <c r="B3666" t="e" cm="1" vm="1">
        <f t="array" ref="B3666">TRANSPOSE(_xlfn._xlws.SORT(_xlfn.UNIQUE(_xlfn._xlws.FILTER(plotSetup[plot_id], plotSetup[experiment_id]&amp;"_"&amp;plotSetup[crop_season_id]=A3666))))</f>
        <v>#VALUE!</v>
      </c>
    </row>
    <row r="3667" spans="2:2" x14ac:dyDescent="0.25">
      <c r="B3667" t="e" cm="1" vm="1">
        <f t="array" ref="B3667">TRANSPOSE(_xlfn._xlws.SORT(_xlfn.UNIQUE(_xlfn._xlws.FILTER(plotSetup[plot_id], plotSetup[experiment_id]&amp;"_"&amp;plotSetup[crop_season_id]=A3667))))</f>
        <v>#VALUE!</v>
      </c>
    </row>
    <row r="3668" spans="2:2" x14ac:dyDescent="0.25">
      <c r="B3668" t="e" cm="1" vm="1">
        <f t="array" ref="B3668">TRANSPOSE(_xlfn._xlws.SORT(_xlfn.UNIQUE(_xlfn._xlws.FILTER(plotSetup[plot_id], plotSetup[experiment_id]&amp;"_"&amp;plotSetup[crop_season_id]=A3668))))</f>
        <v>#VALUE!</v>
      </c>
    </row>
    <row r="3669" spans="2:2" x14ac:dyDescent="0.25">
      <c r="B3669" t="e" cm="1" vm="1">
        <f t="array" ref="B3669">TRANSPOSE(_xlfn._xlws.SORT(_xlfn.UNIQUE(_xlfn._xlws.FILTER(plotSetup[plot_id], plotSetup[experiment_id]&amp;"_"&amp;plotSetup[crop_season_id]=A3669))))</f>
        <v>#VALUE!</v>
      </c>
    </row>
    <row r="3670" spans="2:2" x14ac:dyDescent="0.25">
      <c r="B3670" t="e" cm="1" vm="1">
        <f t="array" ref="B3670">TRANSPOSE(_xlfn._xlws.SORT(_xlfn.UNIQUE(_xlfn._xlws.FILTER(plotSetup[plot_id], plotSetup[experiment_id]&amp;"_"&amp;plotSetup[crop_season_id]=A3670))))</f>
        <v>#VALUE!</v>
      </c>
    </row>
    <row r="3671" spans="2:2" x14ac:dyDescent="0.25">
      <c r="B3671" t="e" cm="1" vm="1">
        <f t="array" ref="B3671">TRANSPOSE(_xlfn._xlws.SORT(_xlfn.UNIQUE(_xlfn._xlws.FILTER(plotSetup[plot_id], plotSetup[experiment_id]&amp;"_"&amp;plotSetup[crop_season_id]=A3671))))</f>
        <v>#VALUE!</v>
      </c>
    </row>
    <row r="3672" spans="2:2" x14ac:dyDescent="0.25">
      <c r="B3672" t="e" cm="1" vm="1">
        <f t="array" ref="B3672">TRANSPOSE(_xlfn._xlws.SORT(_xlfn.UNIQUE(_xlfn._xlws.FILTER(plotSetup[plot_id], plotSetup[experiment_id]&amp;"_"&amp;plotSetup[crop_season_id]=A3672))))</f>
        <v>#VALUE!</v>
      </c>
    </row>
    <row r="3673" spans="2:2" x14ac:dyDescent="0.25">
      <c r="B3673" t="e" cm="1" vm="1">
        <f t="array" ref="B3673">TRANSPOSE(_xlfn._xlws.SORT(_xlfn.UNIQUE(_xlfn._xlws.FILTER(plotSetup[plot_id], plotSetup[experiment_id]&amp;"_"&amp;plotSetup[crop_season_id]=A3673))))</f>
        <v>#VALUE!</v>
      </c>
    </row>
    <row r="3674" spans="2:2" x14ac:dyDescent="0.25">
      <c r="B3674" t="e" cm="1" vm="1">
        <f t="array" ref="B3674">TRANSPOSE(_xlfn._xlws.SORT(_xlfn.UNIQUE(_xlfn._xlws.FILTER(plotSetup[plot_id], plotSetup[experiment_id]&amp;"_"&amp;plotSetup[crop_season_id]=A3674))))</f>
        <v>#VALUE!</v>
      </c>
    </row>
    <row r="3675" spans="2:2" x14ac:dyDescent="0.25">
      <c r="B3675" t="e" cm="1" vm="1">
        <f t="array" ref="B3675">TRANSPOSE(_xlfn._xlws.SORT(_xlfn.UNIQUE(_xlfn._xlws.FILTER(plotSetup[plot_id], plotSetup[experiment_id]&amp;"_"&amp;plotSetup[crop_season_id]=A3675))))</f>
        <v>#VALUE!</v>
      </c>
    </row>
    <row r="3676" spans="2:2" x14ac:dyDescent="0.25">
      <c r="B3676" t="e" cm="1" vm="1">
        <f t="array" ref="B3676">TRANSPOSE(_xlfn._xlws.SORT(_xlfn.UNIQUE(_xlfn._xlws.FILTER(plotSetup[plot_id], plotSetup[experiment_id]&amp;"_"&amp;plotSetup[crop_season_id]=A3676))))</f>
        <v>#VALUE!</v>
      </c>
    </row>
    <row r="3677" spans="2:2" x14ac:dyDescent="0.25">
      <c r="B3677" t="e" cm="1" vm="1">
        <f t="array" ref="B3677">TRANSPOSE(_xlfn._xlws.SORT(_xlfn.UNIQUE(_xlfn._xlws.FILTER(plotSetup[plot_id], plotSetup[experiment_id]&amp;"_"&amp;plotSetup[crop_season_id]=A3677))))</f>
        <v>#VALUE!</v>
      </c>
    </row>
    <row r="3678" spans="2:2" x14ac:dyDescent="0.25">
      <c r="B3678" t="e" cm="1" vm="1">
        <f t="array" ref="B3678">TRANSPOSE(_xlfn._xlws.SORT(_xlfn.UNIQUE(_xlfn._xlws.FILTER(plotSetup[plot_id], plotSetup[experiment_id]&amp;"_"&amp;plotSetup[crop_season_id]=A3678))))</f>
        <v>#VALUE!</v>
      </c>
    </row>
    <row r="3679" spans="2:2" x14ac:dyDescent="0.25">
      <c r="B3679" t="e" cm="1" vm="1">
        <f t="array" ref="B3679">TRANSPOSE(_xlfn._xlws.SORT(_xlfn.UNIQUE(_xlfn._xlws.FILTER(plotSetup[plot_id], plotSetup[experiment_id]&amp;"_"&amp;plotSetup[crop_season_id]=A3679))))</f>
        <v>#VALUE!</v>
      </c>
    </row>
    <row r="3680" spans="2:2" x14ac:dyDescent="0.25">
      <c r="B3680" t="e" cm="1" vm="1">
        <f t="array" ref="B3680">TRANSPOSE(_xlfn._xlws.SORT(_xlfn.UNIQUE(_xlfn._xlws.FILTER(plotSetup[plot_id], plotSetup[experiment_id]&amp;"_"&amp;plotSetup[crop_season_id]=A3680))))</f>
        <v>#VALUE!</v>
      </c>
    </row>
    <row r="3681" spans="2:2" x14ac:dyDescent="0.25">
      <c r="B3681" t="e" cm="1" vm="1">
        <f t="array" ref="B3681">TRANSPOSE(_xlfn._xlws.SORT(_xlfn.UNIQUE(_xlfn._xlws.FILTER(plotSetup[plot_id], plotSetup[experiment_id]&amp;"_"&amp;plotSetup[crop_season_id]=A3681))))</f>
        <v>#VALUE!</v>
      </c>
    </row>
    <row r="3682" spans="2:2" x14ac:dyDescent="0.25">
      <c r="B3682" t="e" cm="1" vm="1">
        <f t="array" ref="B3682">TRANSPOSE(_xlfn._xlws.SORT(_xlfn.UNIQUE(_xlfn._xlws.FILTER(plotSetup[plot_id], plotSetup[experiment_id]&amp;"_"&amp;plotSetup[crop_season_id]=A3682))))</f>
        <v>#VALUE!</v>
      </c>
    </row>
    <row r="3683" spans="2:2" x14ac:dyDescent="0.25">
      <c r="B3683" t="e" cm="1" vm="1">
        <f t="array" ref="B3683">TRANSPOSE(_xlfn._xlws.SORT(_xlfn.UNIQUE(_xlfn._xlws.FILTER(plotSetup[plot_id], plotSetup[experiment_id]&amp;"_"&amp;plotSetup[crop_season_id]=A3683))))</f>
        <v>#VALUE!</v>
      </c>
    </row>
    <row r="3684" spans="2:2" x14ac:dyDescent="0.25">
      <c r="B3684" t="e" cm="1" vm="1">
        <f t="array" ref="B3684">TRANSPOSE(_xlfn._xlws.SORT(_xlfn.UNIQUE(_xlfn._xlws.FILTER(plotSetup[plot_id], plotSetup[experiment_id]&amp;"_"&amp;plotSetup[crop_season_id]=A3684))))</f>
        <v>#VALUE!</v>
      </c>
    </row>
    <row r="3685" spans="2:2" x14ac:dyDescent="0.25">
      <c r="B3685" t="e" cm="1" vm="1">
        <f t="array" ref="B3685">TRANSPOSE(_xlfn._xlws.SORT(_xlfn.UNIQUE(_xlfn._xlws.FILTER(plotSetup[plot_id], plotSetup[experiment_id]&amp;"_"&amp;plotSetup[crop_season_id]=A3685))))</f>
        <v>#VALUE!</v>
      </c>
    </row>
    <row r="3686" spans="2:2" x14ac:dyDescent="0.25">
      <c r="B3686" t="e" cm="1" vm="1">
        <f t="array" ref="B3686">TRANSPOSE(_xlfn._xlws.SORT(_xlfn.UNIQUE(_xlfn._xlws.FILTER(plotSetup[plot_id], plotSetup[experiment_id]&amp;"_"&amp;plotSetup[crop_season_id]=A3686))))</f>
        <v>#VALUE!</v>
      </c>
    </row>
    <row r="3687" spans="2:2" x14ac:dyDescent="0.25">
      <c r="B3687" t="e" cm="1" vm="1">
        <f t="array" ref="B3687">TRANSPOSE(_xlfn._xlws.SORT(_xlfn.UNIQUE(_xlfn._xlws.FILTER(plotSetup[plot_id], plotSetup[experiment_id]&amp;"_"&amp;plotSetup[crop_season_id]=A3687))))</f>
        <v>#VALUE!</v>
      </c>
    </row>
    <row r="3688" spans="2:2" x14ac:dyDescent="0.25">
      <c r="B3688" t="e" cm="1" vm="1">
        <f t="array" ref="B3688">TRANSPOSE(_xlfn._xlws.SORT(_xlfn.UNIQUE(_xlfn._xlws.FILTER(plotSetup[plot_id], plotSetup[experiment_id]&amp;"_"&amp;plotSetup[crop_season_id]=A3688))))</f>
        <v>#VALUE!</v>
      </c>
    </row>
    <row r="3689" spans="2:2" x14ac:dyDescent="0.25">
      <c r="B3689" t="e" cm="1" vm="1">
        <f t="array" ref="B3689">TRANSPOSE(_xlfn._xlws.SORT(_xlfn.UNIQUE(_xlfn._xlws.FILTER(plotSetup[plot_id], plotSetup[experiment_id]&amp;"_"&amp;plotSetup[crop_season_id]=A3689))))</f>
        <v>#VALUE!</v>
      </c>
    </row>
    <row r="3690" spans="2:2" x14ac:dyDescent="0.25">
      <c r="B3690" t="e" cm="1" vm="1">
        <f t="array" ref="B3690">TRANSPOSE(_xlfn._xlws.SORT(_xlfn.UNIQUE(_xlfn._xlws.FILTER(plotSetup[plot_id], plotSetup[experiment_id]&amp;"_"&amp;plotSetup[crop_season_id]=A3690))))</f>
        <v>#VALUE!</v>
      </c>
    </row>
    <row r="3691" spans="2:2" x14ac:dyDescent="0.25">
      <c r="B3691" t="e" cm="1" vm="1">
        <f t="array" ref="B3691">TRANSPOSE(_xlfn._xlws.SORT(_xlfn.UNIQUE(_xlfn._xlws.FILTER(plotSetup[plot_id], plotSetup[experiment_id]&amp;"_"&amp;plotSetup[crop_season_id]=A3691))))</f>
        <v>#VALUE!</v>
      </c>
    </row>
    <row r="3692" spans="2:2" x14ac:dyDescent="0.25">
      <c r="B3692" t="e" cm="1" vm="1">
        <f t="array" ref="B3692">TRANSPOSE(_xlfn._xlws.SORT(_xlfn.UNIQUE(_xlfn._xlws.FILTER(plotSetup[plot_id], plotSetup[experiment_id]&amp;"_"&amp;plotSetup[crop_season_id]=A3692))))</f>
        <v>#VALUE!</v>
      </c>
    </row>
    <row r="3693" spans="2:2" x14ac:dyDescent="0.25">
      <c r="B3693" t="e" cm="1" vm="1">
        <f t="array" ref="B3693">TRANSPOSE(_xlfn._xlws.SORT(_xlfn.UNIQUE(_xlfn._xlws.FILTER(plotSetup[plot_id], plotSetup[experiment_id]&amp;"_"&amp;plotSetup[crop_season_id]=A3693))))</f>
        <v>#VALUE!</v>
      </c>
    </row>
    <row r="3694" spans="2:2" x14ac:dyDescent="0.25">
      <c r="B3694" t="e" cm="1" vm="1">
        <f t="array" ref="B3694">TRANSPOSE(_xlfn._xlws.SORT(_xlfn.UNIQUE(_xlfn._xlws.FILTER(plotSetup[plot_id], plotSetup[experiment_id]&amp;"_"&amp;plotSetup[crop_season_id]=A3694))))</f>
        <v>#VALUE!</v>
      </c>
    </row>
    <row r="3695" spans="2:2" x14ac:dyDescent="0.25">
      <c r="B3695" t="e" cm="1" vm="1">
        <f t="array" ref="B3695">TRANSPOSE(_xlfn._xlws.SORT(_xlfn.UNIQUE(_xlfn._xlws.FILTER(plotSetup[plot_id], plotSetup[experiment_id]&amp;"_"&amp;plotSetup[crop_season_id]=A3695))))</f>
        <v>#VALUE!</v>
      </c>
    </row>
    <row r="3696" spans="2:2" x14ac:dyDescent="0.25">
      <c r="B3696" t="e" cm="1" vm="1">
        <f t="array" ref="B3696">TRANSPOSE(_xlfn._xlws.SORT(_xlfn.UNIQUE(_xlfn._xlws.FILTER(plotSetup[plot_id], plotSetup[experiment_id]&amp;"_"&amp;plotSetup[crop_season_id]=A3696))))</f>
        <v>#VALUE!</v>
      </c>
    </row>
    <row r="3697" spans="2:2" x14ac:dyDescent="0.25">
      <c r="B3697" t="e" cm="1" vm="1">
        <f t="array" ref="B3697">TRANSPOSE(_xlfn._xlws.SORT(_xlfn.UNIQUE(_xlfn._xlws.FILTER(plotSetup[plot_id], plotSetup[experiment_id]&amp;"_"&amp;plotSetup[crop_season_id]=A3697))))</f>
        <v>#VALUE!</v>
      </c>
    </row>
    <row r="3698" spans="2:2" x14ac:dyDescent="0.25">
      <c r="B3698" t="e" cm="1" vm="1">
        <f t="array" ref="B3698">TRANSPOSE(_xlfn._xlws.SORT(_xlfn.UNIQUE(_xlfn._xlws.FILTER(plotSetup[plot_id], plotSetup[experiment_id]&amp;"_"&amp;plotSetup[crop_season_id]=A3698))))</f>
        <v>#VALUE!</v>
      </c>
    </row>
    <row r="3699" spans="2:2" x14ac:dyDescent="0.25">
      <c r="B3699" t="e" cm="1" vm="1">
        <f t="array" ref="B3699">TRANSPOSE(_xlfn._xlws.SORT(_xlfn.UNIQUE(_xlfn._xlws.FILTER(plotSetup[plot_id], plotSetup[experiment_id]&amp;"_"&amp;plotSetup[crop_season_id]=A3699))))</f>
        <v>#VALUE!</v>
      </c>
    </row>
    <row r="3700" spans="2:2" x14ac:dyDescent="0.25">
      <c r="B3700" t="e" cm="1" vm="1">
        <f t="array" ref="B3700">TRANSPOSE(_xlfn._xlws.SORT(_xlfn.UNIQUE(_xlfn._xlws.FILTER(plotSetup[plot_id], plotSetup[experiment_id]&amp;"_"&amp;plotSetup[crop_season_id]=A3700))))</f>
        <v>#VALUE!</v>
      </c>
    </row>
    <row r="3701" spans="2:2" x14ac:dyDescent="0.25">
      <c r="B3701" t="e" cm="1" vm="1">
        <f t="array" ref="B3701">TRANSPOSE(_xlfn._xlws.SORT(_xlfn.UNIQUE(_xlfn._xlws.FILTER(plotSetup[plot_id], plotSetup[experiment_id]&amp;"_"&amp;plotSetup[crop_season_id]=A3701))))</f>
        <v>#VALUE!</v>
      </c>
    </row>
    <row r="3702" spans="2:2" x14ac:dyDescent="0.25">
      <c r="B3702" t="e" cm="1" vm="1">
        <f t="array" ref="B3702">TRANSPOSE(_xlfn._xlws.SORT(_xlfn.UNIQUE(_xlfn._xlws.FILTER(plotSetup[plot_id], plotSetup[experiment_id]&amp;"_"&amp;plotSetup[crop_season_id]=A3702))))</f>
        <v>#VALUE!</v>
      </c>
    </row>
    <row r="3703" spans="2:2" x14ac:dyDescent="0.25">
      <c r="B3703" t="e" cm="1" vm="1">
        <f t="array" ref="B3703">TRANSPOSE(_xlfn._xlws.SORT(_xlfn.UNIQUE(_xlfn._xlws.FILTER(plotSetup[plot_id], plotSetup[experiment_id]&amp;"_"&amp;plotSetup[crop_season_id]=A3703))))</f>
        <v>#VALUE!</v>
      </c>
    </row>
    <row r="3704" spans="2:2" x14ac:dyDescent="0.25">
      <c r="B3704" t="e" cm="1" vm="1">
        <f t="array" ref="B3704">TRANSPOSE(_xlfn._xlws.SORT(_xlfn.UNIQUE(_xlfn._xlws.FILTER(plotSetup[plot_id], plotSetup[experiment_id]&amp;"_"&amp;plotSetup[crop_season_id]=A3704))))</f>
        <v>#VALUE!</v>
      </c>
    </row>
    <row r="3705" spans="2:2" x14ac:dyDescent="0.25">
      <c r="B3705" t="e" cm="1" vm="1">
        <f t="array" ref="B3705">TRANSPOSE(_xlfn._xlws.SORT(_xlfn.UNIQUE(_xlfn._xlws.FILTER(plotSetup[plot_id], plotSetup[experiment_id]&amp;"_"&amp;plotSetup[crop_season_id]=A3705))))</f>
        <v>#VALUE!</v>
      </c>
    </row>
    <row r="3706" spans="2:2" x14ac:dyDescent="0.25">
      <c r="B3706" t="e" cm="1" vm="1">
        <f t="array" ref="B3706">TRANSPOSE(_xlfn._xlws.SORT(_xlfn.UNIQUE(_xlfn._xlws.FILTER(plotSetup[plot_id], plotSetup[experiment_id]&amp;"_"&amp;plotSetup[crop_season_id]=A3706))))</f>
        <v>#VALUE!</v>
      </c>
    </row>
    <row r="3707" spans="2:2" x14ac:dyDescent="0.25">
      <c r="B3707" t="e" cm="1" vm="1">
        <f t="array" ref="B3707">TRANSPOSE(_xlfn._xlws.SORT(_xlfn.UNIQUE(_xlfn._xlws.FILTER(plotSetup[plot_id], plotSetup[experiment_id]&amp;"_"&amp;plotSetup[crop_season_id]=A3707))))</f>
        <v>#VALUE!</v>
      </c>
    </row>
    <row r="3708" spans="2:2" x14ac:dyDescent="0.25">
      <c r="B3708" t="e" cm="1" vm="1">
        <f t="array" ref="B3708">TRANSPOSE(_xlfn._xlws.SORT(_xlfn.UNIQUE(_xlfn._xlws.FILTER(plotSetup[plot_id], plotSetup[experiment_id]&amp;"_"&amp;plotSetup[crop_season_id]=A3708))))</f>
        <v>#VALUE!</v>
      </c>
    </row>
    <row r="3709" spans="2:2" x14ac:dyDescent="0.25">
      <c r="B3709" t="e" cm="1" vm="1">
        <f t="array" ref="B3709">TRANSPOSE(_xlfn._xlws.SORT(_xlfn.UNIQUE(_xlfn._xlws.FILTER(plotSetup[plot_id], plotSetup[experiment_id]&amp;"_"&amp;plotSetup[crop_season_id]=A3709))))</f>
        <v>#VALUE!</v>
      </c>
    </row>
    <row r="3710" spans="2:2" x14ac:dyDescent="0.25">
      <c r="B3710" t="e" cm="1" vm="1">
        <f t="array" ref="B3710">TRANSPOSE(_xlfn._xlws.SORT(_xlfn.UNIQUE(_xlfn._xlws.FILTER(plotSetup[plot_id], plotSetup[experiment_id]&amp;"_"&amp;plotSetup[crop_season_id]=A3710))))</f>
        <v>#VALUE!</v>
      </c>
    </row>
    <row r="3711" spans="2:2" x14ac:dyDescent="0.25">
      <c r="B3711" t="e" cm="1" vm="1">
        <f t="array" ref="B3711">TRANSPOSE(_xlfn._xlws.SORT(_xlfn.UNIQUE(_xlfn._xlws.FILTER(plotSetup[plot_id], plotSetup[experiment_id]&amp;"_"&amp;plotSetup[crop_season_id]=A3711))))</f>
        <v>#VALUE!</v>
      </c>
    </row>
    <row r="3712" spans="2:2" x14ac:dyDescent="0.25">
      <c r="B3712" t="e" cm="1" vm="1">
        <f t="array" ref="B3712">TRANSPOSE(_xlfn._xlws.SORT(_xlfn.UNIQUE(_xlfn._xlws.FILTER(plotSetup[plot_id], plotSetup[experiment_id]&amp;"_"&amp;plotSetup[crop_season_id]=A3712))))</f>
        <v>#VALUE!</v>
      </c>
    </row>
    <row r="3713" spans="2:2" x14ac:dyDescent="0.25">
      <c r="B3713" t="e" cm="1" vm="1">
        <f t="array" ref="B3713">TRANSPOSE(_xlfn._xlws.SORT(_xlfn.UNIQUE(_xlfn._xlws.FILTER(plotSetup[plot_id], plotSetup[experiment_id]&amp;"_"&amp;plotSetup[crop_season_id]=A3713))))</f>
        <v>#VALUE!</v>
      </c>
    </row>
    <row r="3714" spans="2:2" x14ac:dyDescent="0.25">
      <c r="B3714" t="e" cm="1" vm="1">
        <f t="array" ref="B3714">TRANSPOSE(_xlfn._xlws.SORT(_xlfn.UNIQUE(_xlfn._xlws.FILTER(plotSetup[plot_id], plotSetup[experiment_id]&amp;"_"&amp;plotSetup[crop_season_id]=A3714))))</f>
        <v>#VALUE!</v>
      </c>
    </row>
    <row r="3715" spans="2:2" x14ac:dyDescent="0.25">
      <c r="B3715" t="e" cm="1" vm="1">
        <f t="array" ref="B3715">TRANSPOSE(_xlfn._xlws.SORT(_xlfn.UNIQUE(_xlfn._xlws.FILTER(plotSetup[plot_id], plotSetup[experiment_id]&amp;"_"&amp;plotSetup[crop_season_id]=A3715))))</f>
        <v>#VALUE!</v>
      </c>
    </row>
    <row r="3716" spans="2:2" x14ac:dyDescent="0.25">
      <c r="B3716" t="e" cm="1" vm="1">
        <f t="array" ref="B3716">TRANSPOSE(_xlfn._xlws.SORT(_xlfn.UNIQUE(_xlfn._xlws.FILTER(plotSetup[plot_id], plotSetup[experiment_id]&amp;"_"&amp;plotSetup[crop_season_id]=A3716))))</f>
        <v>#VALUE!</v>
      </c>
    </row>
    <row r="3717" spans="2:2" x14ac:dyDescent="0.25">
      <c r="B3717" t="e" cm="1" vm="1">
        <f t="array" ref="B3717">TRANSPOSE(_xlfn._xlws.SORT(_xlfn.UNIQUE(_xlfn._xlws.FILTER(plotSetup[plot_id], plotSetup[experiment_id]&amp;"_"&amp;plotSetup[crop_season_id]=A3717))))</f>
        <v>#VALUE!</v>
      </c>
    </row>
    <row r="3718" spans="2:2" x14ac:dyDescent="0.25">
      <c r="B3718" t="e" cm="1" vm="1">
        <f t="array" ref="B3718">TRANSPOSE(_xlfn._xlws.SORT(_xlfn.UNIQUE(_xlfn._xlws.FILTER(plotSetup[plot_id], plotSetup[experiment_id]&amp;"_"&amp;plotSetup[crop_season_id]=A3718))))</f>
        <v>#VALUE!</v>
      </c>
    </row>
    <row r="3719" spans="2:2" x14ac:dyDescent="0.25">
      <c r="B3719" t="e" cm="1" vm="1">
        <f t="array" ref="B3719">TRANSPOSE(_xlfn._xlws.SORT(_xlfn.UNIQUE(_xlfn._xlws.FILTER(plotSetup[plot_id], plotSetup[experiment_id]&amp;"_"&amp;plotSetup[crop_season_id]=A3719))))</f>
        <v>#VALUE!</v>
      </c>
    </row>
    <row r="3720" spans="2:2" x14ac:dyDescent="0.25">
      <c r="B3720" t="e" cm="1" vm="1">
        <f t="array" ref="B3720">TRANSPOSE(_xlfn._xlws.SORT(_xlfn.UNIQUE(_xlfn._xlws.FILTER(plotSetup[plot_id], plotSetup[experiment_id]&amp;"_"&amp;plotSetup[crop_season_id]=A3720))))</f>
        <v>#VALUE!</v>
      </c>
    </row>
    <row r="3721" spans="2:2" x14ac:dyDescent="0.25">
      <c r="B3721" t="e" cm="1" vm="1">
        <f t="array" ref="B3721">TRANSPOSE(_xlfn._xlws.SORT(_xlfn.UNIQUE(_xlfn._xlws.FILTER(plotSetup[plot_id], plotSetup[experiment_id]&amp;"_"&amp;plotSetup[crop_season_id]=A3721))))</f>
        <v>#VALUE!</v>
      </c>
    </row>
    <row r="3722" spans="2:2" x14ac:dyDescent="0.25">
      <c r="B3722" t="e" cm="1" vm="1">
        <f t="array" ref="B3722">TRANSPOSE(_xlfn._xlws.SORT(_xlfn.UNIQUE(_xlfn._xlws.FILTER(plotSetup[plot_id], plotSetup[experiment_id]&amp;"_"&amp;plotSetup[crop_season_id]=A3722))))</f>
        <v>#VALUE!</v>
      </c>
    </row>
    <row r="3723" spans="2:2" x14ac:dyDescent="0.25">
      <c r="B3723" t="e" cm="1" vm="1">
        <f t="array" ref="B3723">TRANSPOSE(_xlfn._xlws.SORT(_xlfn.UNIQUE(_xlfn._xlws.FILTER(plotSetup[plot_id], plotSetup[experiment_id]&amp;"_"&amp;plotSetup[crop_season_id]=A3723))))</f>
        <v>#VALUE!</v>
      </c>
    </row>
    <row r="3724" spans="2:2" x14ac:dyDescent="0.25">
      <c r="B3724" t="e" cm="1" vm="1">
        <f t="array" ref="B3724">TRANSPOSE(_xlfn._xlws.SORT(_xlfn.UNIQUE(_xlfn._xlws.FILTER(plotSetup[plot_id], plotSetup[experiment_id]&amp;"_"&amp;plotSetup[crop_season_id]=A3724))))</f>
        <v>#VALUE!</v>
      </c>
    </row>
    <row r="3725" spans="2:2" x14ac:dyDescent="0.25">
      <c r="B3725" t="e" cm="1" vm="1">
        <f t="array" ref="B3725">TRANSPOSE(_xlfn._xlws.SORT(_xlfn.UNIQUE(_xlfn._xlws.FILTER(plotSetup[plot_id], plotSetup[experiment_id]&amp;"_"&amp;plotSetup[crop_season_id]=A3725))))</f>
        <v>#VALUE!</v>
      </c>
    </row>
    <row r="3726" spans="2:2" x14ac:dyDescent="0.25">
      <c r="B3726" t="e" cm="1" vm="1">
        <f t="array" ref="B3726">TRANSPOSE(_xlfn._xlws.SORT(_xlfn.UNIQUE(_xlfn._xlws.FILTER(plotSetup[plot_id], plotSetup[experiment_id]&amp;"_"&amp;plotSetup[crop_season_id]=A3726))))</f>
        <v>#VALUE!</v>
      </c>
    </row>
    <row r="3727" spans="2:2" x14ac:dyDescent="0.25">
      <c r="B3727" t="e" cm="1" vm="1">
        <f t="array" ref="B3727">TRANSPOSE(_xlfn._xlws.SORT(_xlfn.UNIQUE(_xlfn._xlws.FILTER(plotSetup[plot_id], plotSetup[experiment_id]&amp;"_"&amp;plotSetup[crop_season_id]=A3727))))</f>
        <v>#VALUE!</v>
      </c>
    </row>
    <row r="3728" spans="2:2" x14ac:dyDescent="0.25">
      <c r="B3728" t="e" cm="1" vm="1">
        <f t="array" ref="B3728">TRANSPOSE(_xlfn._xlws.SORT(_xlfn.UNIQUE(_xlfn._xlws.FILTER(plotSetup[plot_id], plotSetup[experiment_id]&amp;"_"&amp;plotSetup[crop_season_id]=A3728))))</f>
        <v>#VALUE!</v>
      </c>
    </row>
    <row r="3729" spans="2:2" x14ac:dyDescent="0.25">
      <c r="B3729" t="e" cm="1" vm="1">
        <f t="array" ref="B3729">TRANSPOSE(_xlfn._xlws.SORT(_xlfn.UNIQUE(_xlfn._xlws.FILTER(plotSetup[plot_id], plotSetup[experiment_id]&amp;"_"&amp;plotSetup[crop_season_id]=A3729))))</f>
        <v>#VALUE!</v>
      </c>
    </row>
    <row r="3730" spans="2:2" x14ac:dyDescent="0.25">
      <c r="B3730" t="e" cm="1" vm="1">
        <f t="array" ref="B3730">TRANSPOSE(_xlfn._xlws.SORT(_xlfn.UNIQUE(_xlfn._xlws.FILTER(plotSetup[plot_id], plotSetup[experiment_id]&amp;"_"&amp;plotSetup[crop_season_id]=A3730))))</f>
        <v>#VALUE!</v>
      </c>
    </row>
    <row r="3731" spans="2:2" x14ac:dyDescent="0.25">
      <c r="B3731" t="e" cm="1" vm="1">
        <f t="array" ref="B3731">TRANSPOSE(_xlfn._xlws.SORT(_xlfn.UNIQUE(_xlfn._xlws.FILTER(plotSetup[plot_id], plotSetup[experiment_id]&amp;"_"&amp;plotSetup[crop_season_id]=A3731))))</f>
        <v>#VALUE!</v>
      </c>
    </row>
    <row r="3732" spans="2:2" x14ac:dyDescent="0.25">
      <c r="B3732" t="e" cm="1" vm="1">
        <f t="array" ref="B3732">TRANSPOSE(_xlfn._xlws.SORT(_xlfn.UNIQUE(_xlfn._xlws.FILTER(plotSetup[plot_id], plotSetup[experiment_id]&amp;"_"&amp;plotSetup[crop_season_id]=A3732))))</f>
        <v>#VALUE!</v>
      </c>
    </row>
    <row r="3733" spans="2:2" x14ac:dyDescent="0.25">
      <c r="B3733" t="e" cm="1" vm="1">
        <f t="array" ref="B3733">TRANSPOSE(_xlfn._xlws.SORT(_xlfn.UNIQUE(_xlfn._xlws.FILTER(plotSetup[plot_id], plotSetup[experiment_id]&amp;"_"&amp;plotSetup[crop_season_id]=A3733))))</f>
        <v>#VALUE!</v>
      </c>
    </row>
    <row r="3734" spans="2:2" x14ac:dyDescent="0.25">
      <c r="B3734" t="e" cm="1" vm="1">
        <f t="array" ref="B3734">TRANSPOSE(_xlfn._xlws.SORT(_xlfn.UNIQUE(_xlfn._xlws.FILTER(plotSetup[plot_id], plotSetup[experiment_id]&amp;"_"&amp;plotSetup[crop_season_id]=A3734))))</f>
        <v>#VALUE!</v>
      </c>
    </row>
    <row r="3735" spans="2:2" x14ac:dyDescent="0.25">
      <c r="B3735" t="e" cm="1" vm="1">
        <f t="array" ref="B3735">TRANSPOSE(_xlfn._xlws.SORT(_xlfn.UNIQUE(_xlfn._xlws.FILTER(plotSetup[plot_id], plotSetup[experiment_id]&amp;"_"&amp;plotSetup[crop_season_id]=A3735))))</f>
        <v>#VALUE!</v>
      </c>
    </row>
    <row r="3736" spans="2:2" x14ac:dyDescent="0.25">
      <c r="B3736" t="e" cm="1" vm="1">
        <f t="array" ref="B3736">TRANSPOSE(_xlfn._xlws.SORT(_xlfn.UNIQUE(_xlfn._xlws.FILTER(plotSetup[plot_id], plotSetup[experiment_id]&amp;"_"&amp;plotSetup[crop_season_id]=A3736))))</f>
        <v>#VALUE!</v>
      </c>
    </row>
    <row r="3737" spans="2:2" x14ac:dyDescent="0.25">
      <c r="B3737" t="e" cm="1" vm="1">
        <f t="array" ref="B3737">TRANSPOSE(_xlfn._xlws.SORT(_xlfn.UNIQUE(_xlfn._xlws.FILTER(plotSetup[plot_id], plotSetup[experiment_id]&amp;"_"&amp;plotSetup[crop_season_id]=A3737))))</f>
        <v>#VALUE!</v>
      </c>
    </row>
    <row r="3738" spans="2:2" x14ac:dyDescent="0.25">
      <c r="B3738" t="e" cm="1" vm="1">
        <f t="array" ref="B3738">TRANSPOSE(_xlfn._xlws.SORT(_xlfn.UNIQUE(_xlfn._xlws.FILTER(plotSetup[plot_id], plotSetup[experiment_id]&amp;"_"&amp;plotSetup[crop_season_id]=A3738))))</f>
        <v>#VALUE!</v>
      </c>
    </row>
    <row r="3739" spans="2:2" x14ac:dyDescent="0.25">
      <c r="B3739" t="e" cm="1" vm="1">
        <f t="array" ref="B3739">TRANSPOSE(_xlfn._xlws.SORT(_xlfn.UNIQUE(_xlfn._xlws.FILTER(plotSetup[plot_id], plotSetup[experiment_id]&amp;"_"&amp;plotSetup[crop_season_id]=A3739))))</f>
        <v>#VALUE!</v>
      </c>
    </row>
    <row r="3740" spans="2:2" x14ac:dyDescent="0.25">
      <c r="B3740" t="e" cm="1" vm="1">
        <f t="array" ref="B3740">TRANSPOSE(_xlfn._xlws.SORT(_xlfn.UNIQUE(_xlfn._xlws.FILTER(plotSetup[plot_id], plotSetup[experiment_id]&amp;"_"&amp;plotSetup[crop_season_id]=A3740))))</f>
        <v>#VALUE!</v>
      </c>
    </row>
    <row r="3741" spans="2:2" x14ac:dyDescent="0.25">
      <c r="B3741" t="e" cm="1" vm="1">
        <f t="array" ref="B3741">TRANSPOSE(_xlfn._xlws.SORT(_xlfn.UNIQUE(_xlfn._xlws.FILTER(plotSetup[plot_id], plotSetup[experiment_id]&amp;"_"&amp;plotSetup[crop_season_id]=A3741))))</f>
        <v>#VALUE!</v>
      </c>
    </row>
    <row r="3742" spans="2:2" x14ac:dyDescent="0.25">
      <c r="B3742" t="e" cm="1" vm="1">
        <f t="array" ref="B3742">TRANSPOSE(_xlfn._xlws.SORT(_xlfn.UNIQUE(_xlfn._xlws.FILTER(plotSetup[plot_id], plotSetup[experiment_id]&amp;"_"&amp;plotSetup[crop_season_id]=A3742))))</f>
        <v>#VALUE!</v>
      </c>
    </row>
    <row r="3743" spans="2:2" x14ac:dyDescent="0.25">
      <c r="B3743" t="e" cm="1" vm="1">
        <f t="array" ref="B3743">TRANSPOSE(_xlfn._xlws.SORT(_xlfn.UNIQUE(_xlfn._xlws.FILTER(plotSetup[plot_id], plotSetup[experiment_id]&amp;"_"&amp;plotSetup[crop_season_id]=A3743))))</f>
        <v>#VALUE!</v>
      </c>
    </row>
    <row r="3744" spans="2:2" x14ac:dyDescent="0.25">
      <c r="B3744" t="e" cm="1" vm="1">
        <f t="array" ref="B3744">TRANSPOSE(_xlfn._xlws.SORT(_xlfn.UNIQUE(_xlfn._xlws.FILTER(plotSetup[plot_id], plotSetup[experiment_id]&amp;"_"&amp;plotSetup[crop_season_id]=A3744))))</f>
        <v>#VALUE!</v>
      </c>
    </row>
    <row r="3745" spans="2:2" x14ac:dyDescent="0.25">
      <c r="B3745" t="e" cm="1" vm="1">
        <f t="array" ref="B3745">TRANSPOSE(_xlfn._xlws.SORT(_xlfn.UNIQUE(_xlfn._xlws.FILTER(plotSetup[plot_id], plotSetup[experiment_id]&amp;"_"&amp;plotSetup[crop_season_id]=A3745))))</f>
        <v>#VALUE!</v>
      </c>
    </row>
    <row r="3746" spans="2:2" x14ac:dyDescent="0.25">
      <c r="B3746" t="e" cm="1" vm="1">
        <f t="array" ref="B3746">TRANSPOSE(_xlfn._xlws.SORT(_xlfn.UNIQUE(_xlfn._xlws.FILTER(plotSetup[plot_id], plotSetup[experiment_id]&amp;"_"&amp;plotSetup[crop_season_id]=A3746))))</f>
        <v>#VALUE!</v>
      </c>
    </row>
    <row r="3747" spans="2:2" x14ac:dyDescent="0.25">
      <c r="B3747" t="e" cm="1" vm="1">
        <f t="array" ref="B3747">TRANSPOSE(_xlfn._xlws.SORT(_xlfn.UNIQUE(_xlfn._xlws.FILTER(plotSetup[plot_id], plotSetup[experiment_id]&amp;"_"&amp;plotSetup[crop_season_id]=A3747))))</f>
        <v>#VALUE!</v>
      </c>
    </row>
    <row r="3748" spans="2:2" x14ac:dyDescent="0.25">
      <c r="B3748" t="e" cm="1" vm="1">
        <f t="array" ref="B3748">TRANSPOSE(_xlfn._xlws.SORT(_xlfn.UNIQUE(_xlfn._xlws.FILTER(plotSetup[plot_id], plotSetup[experiment_id]&amp;"_"&amp;plotSetup[crop_season_id]=A3748))))</f>
        <v>#VALUE!</v>
      </c>
    </row>
    <row r="3749" spans="2:2" x14ac:dyDescent="0.25">
      <c r="B3749" t="e" cm="1" vm="1">
        <f t="array" ref="B3749">TRANSPOSE(_xlfn._xlws.SORT(_xlfn.UNIQUE(_xlfn._xlws.FILTER(plotSetup[plot_id], plotSetup[experiment_id]&amp;"_"&amp;plotSetup[crop_season_id]=A3749))))</f>
        <v>#VALUE!</v>
      </c>
    </row>
    <row r="3750" spans="2:2" x14ac:dyDescent="0.25">
      <c r="B3750" t="e" cm="1" vm="1">
        <f t="array" ref="B3750">TRANSPOSE(_xlfn._xlws.SORT(_xlfn.UNIQUE(_xlfn._xlws.FILTER(plotSetup[plot_id], plotSetup[experiment_id]&amp;"_"&amp;plotSetup[crop_season_id]=A3750))))</f>
        <v>#VALUE!</v>
      </c>
    </row>
    <row r="3751" spans="2:2" x14ac:dyDescent="0.25">
      <c r="B3751" t="e" cm="1" vm="1">
        <f t="array" ref="B3751">TRANSPOSE(_xlfn._xlws.SORT(_xlfn.UNIQUE(_xlfn._xlws.FILTER(plotSetup[plot_id], plotSetup[experiment_id]&amp;"_"&amp;plotSetup[crop_season_id]=A3751))))</f>
        <v>#VALUE!</v>
      </c>
    </row>
    <row r="3752" spans="2:2" x14ac:dyDescent="0.25">
      <c r="B3752" t="e" cm="1" vm="1">
        <f t="array" ref="B3752">TRANSPOSE(_xlfn._xlws.SORT(_xlfn.UNIQUE(_xlfn._xlws.FILTER(plotSetup[plot_id], plotSetup[experiment_id]&amp;"_"&amp;plotSetup[crop_season_id]=A3752))))</f>
        <v>#VALUE!</v>
      </c>
    </row>
    <row r="3753" spans="2:2" x14ac:dyDescent="0.25">
      <c r="B3753" t="e" cm="1" vm="1">
        <f t="array" ref="B3753">TRANSPOSE(_xlfn._xlws.SORT(_xlfn.UNIQUE(_xlfn._xlws.FILTER(plotSetup[plot_id], plotSetup[experiment_id]&amp;"_"&amp;plotSetup[crop_season_id]=A3753))))</f>
        <v>#VALUE!</v>
      </c>
    </row>
    <row r="3754" spans="2:2" x14ac:dyDescent="0.25">
      <c r="B3754" t="e" cm="1" vm="1">
        <f t="array" ref="B3754">TRANSPOSE(_xlfn._xlws.SORT(_xlfn.UNIQUE(_xlfn._xlws.FILTER(plotSetup[plot_id], plotSetup[experiment_id]&amp;"_"&amp;plotSetup[crop_season_id]=A3754))))</f>
        <v>#VALUE!</v>
      </c>
    </row>
    <row r="3755" spans="2:2" x14ac:dyDescent="0.25">
      <c r="B3755" t="e" cm="1" vm="1">
        <f t="array" ref="B3755">TRANSPOSE(_xlfn._xlws.SORT(_xlfn.UNIQUE(_xlfn._xlws.FILTER(plotSetup[plot_id], plotSetup[experiment_id]&amp;"_"&amp;plotSetup[crop_season_id]=A3755))))</f>
        <v>#VALUE!</v>
      </c>
    </row>
    <row r="3756" spans="2:2" x14ac:dyDescent="0.25">
      <c r="B3756" t="e" cm="1" vm="1">
        <f t="array" ref="B3756">TRANSPOSE(_xlfn._xlws.SORT(_xlfn.UNIQUE(_xlfn._xlws.FILTER(plotSetup[plot_id], plotSetup[experiment_id]&amp;"_"&amp;plotSetup[crop_season_id]=A3756))))</f>
        <v>#VALUE!</v>
      </c>
    </row>
    <row r="3757" spans="2:2" x14ac:dyDescent="0.25">
      <c r="B3757" t="e" cm="1" vm="1">
        <f t="array" ref="B3757">TRANSPOSE(_xlfn._xlws.SORT(_xlfn.UNIQUE(_xlfn._xlws.FILTER(plotSetup[plot_id], plotSetup[experiment_id]&amp;"_"&amp;plotSetup[crop_season_id]=A3757))))</f>
        <v>#VALUE!</v>
      </c>
    </row>
    <row r="3758" spans="2:2" x14ac:dyDescent="0.25">
      <c r="B3758" t="e" cm="1" vm="1">
        <f t="array" ref="B3758">TRANSPOSE(_xlfn._xlws.SORT(_xlfn.UNIQUE(_xlfn._xlws.FILTER(plotSetup[plot_id], plotSetup[experiment_id]&amp;"_"&amp;plotSetup[crop_season_id]=A3758))))</f>
        <v>#VALUE!</v>
      </c>
    </row>
    <row r="3759" spans="2:2" x14ac:dyDescent="0.25">
      <c r="B3759" t="e" cm="1" vm="1">
        <f t="array" ref="B3759">TRANSPOSE(_xlfn._xlws.SORT(_xlfn.UNIQUE(_xlfn._xlws.FILTER(plotSetup[plot_id], plotSetup[experiment_id]&amp;"_"&amp;plotSetup[crop_season_id]=A3759))))</f>
        <v>#VALUE!</v>
      </c>
    </row>
    <row r="3760" spans="2:2" x14ac:dyDescent="0.25">
      <c r="B3760" t="e" cm="1" vm="1">
        <f t="array" ref="B3760">TRANSPOSE(_xlfn._xlws.SORT(_xlfn.UNIQUE(_xlfn._xlws.FILTER(plotSetup[plot_id], plotSetup[experiment_id]&amp;"_"&amp;plotSetup[crop_season_id]=A3760))))</f>
        <v>#VALUE!</v>
      </c>
    </row>
    <row r="3761" spans="2:2" x14ac:dyDescent="0.25">
      <c r="B3761" t="e" cm="1" vm="1">
        <f t="array" ref="B3761">TRANSPOSE(_xlfn._xlws.SORT(_xlfn.UNIQUE(_xlfn._xlws.FILTER(plotSetup[plot_id], plotSetup[experiment_id]&amp;"_"&amp;plotSetup[crop_season_id]=A3761))))</f>
        <v>#VALUE!</v>
      </c>
    </row>
    <row r="3762" spans="2:2" x14ac:dyDescent="0.25">
      <c r="B3762" t="e" cm="1" vm="1">
        <f t="array" ref="B3762">TRANSPOSE(_xlfn._xlws.SORT(_xlfn.UNIQUE(_xlfn._xlws.FILTER(plotSetup[plot_id], plotSetup[experiment_id]&amp;"_"&amp;plotSetup[crop_season_id]=A3762))))</f>
        <v>#VALUE!</v>
      </c>
    </row>
    <row r="3763" spans="2:2" x14ac:dyDescent="0.25">
      <c r="B3763" t="e" cm="1" vm="1">
        <f t="array" ref="B3763">TRANSPOSE(_xlfn._xlws.SORT(_xlfn.UNIQUE(_xlfn._xlws.FILTER(plotSetup[plot_id], plotSetup[experiment_id]&amp;"_"&amp;plotSetup[crop_season_id]=A3763))))</f>
        <v>#VALUE!</v>
      </c>
    </row>
    <row r="3764" spans="2:2" x14ac:dyDescent="0.25">
      <c r="B3764" t="e" cm="1" vm="1">
        <f t="array" ref="B3764">TRANSPOSE(_xlfn._xlws.SORT(_xlfn.UNIQUE(_xlfn._xlws.FILTER(plotSetup[plot_id], plotSetup[experiment_id]&amp;"_"&amp;plotSetup[crop_season_id]=A3764))))</f>
        <v>#VALUE!</v>
      </c>
    </row>
    <row r="3765" spans="2:2" x14ac:dyDescent="0.25">
      <c r="B3765" t="e" cm="1" vm="1">
        <f t="array" ref="B3765">TRANSPOSE(_xlfn._xlws.SORT(_xlfn.UNIQUE(_xlfn._xlws.FILTER(plotSetup[plot_id], plotSetup[experiment_id]&amp;"_"&amp;plotSetup[crop_season_id]=A3765))))</f>
        <v>#VALUE!</v>
      </c>
    </row>
    <row r="3766" spans="2:2" x14ac:dyDescent="0.25">
      <c r="B3766" t="e" cm="1" vm="1">
        <f t="array" ref="B3766">TRANSPOSE(_xlfn._xlws.SORT(_xlfn.UNIQUE(_xlfn._xlws.FILTER(plotSetup[plot_id], plotSetup[experiment_id]&amp;"_"&amp;plotSetup[crop_season_id]=A3766))))</f>
        <v>#VALUE!</v>
      </c>
    </row>
    <row r="3767" spans="2:2" x14ac:dyDescent="0.25">
      <c r="B3767" t="e" cm="1" vm="1">
        <f t="array" ref="B3767">TRANSPOSE(_xlfn._xlws.SORT(_xlfn.UNIQUE(_xlfn._xlws.FILTER(plotSetup[plot_id], plotSetup[experiment_id]&amp;"_"&amp;plotSetup[crop_season_id]=A3767))))</f>
        <v>#VALUE!</v>
      </c>
    </row>
    <row r="3768" spans="2:2" x14ac:dyDescent="0.25">
      <c r="B3768" t="e" cm="1" vm="1">
        <f t="array" ref="B3768">TRANSPOSE(_xlfn._xlws.SORT(_xlfn.UNIQUE(_xlfn._xlws.FILTER(plotSetup[plot_id], plotSetup[experiment_id]&amp;"_"&amp;plotSetup[crop_season_id]=A3768))))</f>
        <v>#VALUE!</v>
      </c>
    </row>
    <row r="3769" spans="2:2" x14ac:dyDescent="0.25">
      <c r="B3769" t="e" cm="1" vm="1">
        <f t="array" ref="B3769">TRANSPOSE(_xlfn._xlws.SORT(_xlfn.UNIQUE(_xlfn._xlws.FILTER(plotSetup[plot_id], plotSetup[experiment_id]&amp;"_"&amp;plotSetup[crop_season_id]=A3769))))</f>
        <v>#VALUE!</v>
      </c>
    </row>
    <row r="3770" spans="2:2" x14ac:dyDescent="0.25">
      <c r="B3770" t="e" cm="1" vm="1">
        <f t="array" ref="B3770">TRANSPOSE(_xlfn._xlws.SORT(_xlfn.UNIQUE(_xlfn._xlws.FILTER(plotSetup[plot_id], plotSetup[experiment_id]&amp;"_"&amp;plotSetup[crop_season_id]=A3770))))</f>
        <v>#VALUE!</v>
      </c>
    </row>
    <row r="3771" spans="2:2" x14ac:dyDescent="0.25">
      <c r="B3771" t="e" cm="1" vm="1">
        <f t="array" ref="B3771">TRANSPOSE(_xlfn._xlws.SORT(_xlfn.UNIQUE(_xlfn._xlws.FILTER(plotSetup[plot_id], plotSetup[experiment_id]&amp;"_"&amp;plotSetup[crop_season_id]=A3771))))</f>
        <v>#VALUE!</v>
      </c>
    </row>
    <row r="3772" spans="2:2" x14ac:dyDescent="0.25">
      <c r="B3772" t="e" cm="1" vm="1">
        <f t="array" ref="B3772">TRANSPOSE(_xlfn._xlws.SORT(_xlfn.UNIQUE(_xlfn._xlws.FILTER(plotSetup[plot_id], plotSetup[experiment_id]&amp;"_"&amp;plotSetup[crop_season_id]=A3772))))</f>
        <v>#VALUE!</v>
      </c>
    </row>
    <row r="3773" spans="2:2" x14ac:dyDescent="0.25">
      <c r="B3773" t="e" cm="1" vm="1">
        <f t="array" ref="B3773">TRANSPOSE(_xlfn._xlws.SORT(_xlfn.UNIQUE(_xlfn._xlws.FILTER(plotSetup[plot_id], plotSetup[experiment_id]&amp;"_"&amp;plotSetup[crop_season_id]=A3773))))</f>
        <v>#VALUE!</v>
      </c>
    </row>
    <row r="3774" spans="2:2" x14ac:dyDescent="0.25">
      <c r="B3774" t="e" cm="1" vm="1">
        <f t="array" ref="B3774">TRANSPOSE(_xlfn._xlws.SORT(_xlfn.UNIQUE(_xlfn._xlws.FILTER(plotSetup[plot_id], plotSetup[experiment_id]&amp;"_"&amp;plotSetup[crop_season_id]=A3774))))</f>
        <v>#VALUE!</v>
      </c>
    </row>
    <row r="3775" spans="2:2" x14ac:dyDescent="0.25">
      <c r="B3775" t="e" cm="1" vm="1">
        <f t="array" ref="B3775">TRANSPOSE(_xlfn._xlws.SORT(_xlfn.UNIQUE(_xlfn._xlws.FILTER(plotSetup[plot_id], plotSetup[experiment_id]&amp;"_"&amp;plotSetup[crop_season_id]=A3775))))</f>
        <v>#VALUE!</v>
      </c>
    </row>
    <row r="3776" spans="2:2" x14ac:dyDescent="0.25">
      <c r="B3776" t="e" cm="1" vm="1">
        <f t="array" ref="B3776">TRANSPOSE(_xlfn._xlws.SORT(_xlfn.UNIQUE(_xlfn._xlws.FILTER(plotSetup[plot_id], plotSetup[experiment_id]&amp;"_"&amp;plotSetup[crop_season_id]=A3776))))</f>
        <v>#VALUE!</v>
      </c>
    </row>
    <row r="3777" spans="2:2" x14ac:dyDescent="0.25">
      <c r="B3777" t="e" cm="1" vm="1">
        <f t="array" ref="B3777">TRANSPOSE(_xlfn._xlws.SORT(_xlfn.UNIQUE(_xlfn._xlws.FILTER(plotSetup[plot_id], plotSetup[experiment_id]&amp;"_"&amp;plotSetup[crop_season_id]=A3777))))</f>
        <v>#VALUE!</v>
      </c>
    </row>
    <row r="3778" spans="2:2" x14ac:dyDescent="0.25">
      <c r="B3778" t="e" cm="1" vm="1">
        <f t="array" ref="B3778">TRANSPOSE(_xlfn._xlws.SORT(_xlfn.UNIQUE(_xlfn._xlws.FILTER(plotSetup[plot_id], plotSetup[experiment_id]&amp;"_"&amp;plotSetup[crop_season_id]=A3778))))</f>
        <v>#VALUE!</v>
      </c>
    </row>
    <row r="3779" spans="2:2" x14ac:dyDescent="0.25">
      <c r="B3779" t="e" cm="1" vm="1">
        <f t="array" ref="B3779">TRANSPOSE(_xlfn._xlws.SORT(_xlfn.UNIQUE(_xlfn._xlws.FILTER(plotSetup[plot_id], plotSetup[experiment_id]&amp;"_"&amp;plotSetup[crop_season_id]=A3779))))</f>
        <v>#VALUE!</v>
      </c>
    </row>
    <row r="3780" spans="2:2" x14ac:dyDescent="0.25">
      <c r="B3780" t="e" cm="1" vm="1">
        <f t="array" ref="B3780">TRANSPOSE(_xlfn._xlws.SORT(_xlfn.UNIQUE(_xlfn._xlws.FILTER(plotSetup[plot_id], plotSetup[experiment_id]&amp;"_"&amp;plotSetup[crop_season_id]=A3780))))</f>
        <v>#VALUE!</v>
      </c>
    </row>
    <row r="3781" spans="2:2" x14ac:dyDescent="0.25">
      <c r="B3781" t="e" cm="1" vm="1">
        <f t="array" ref="B3781">TRANSPOSE(_xlfn._xlws.SORT(_xlfn.UNIQUE(_xlfn._xlws.FILTER(plotSetup[plot_id], plotSetup[experiment_id]&amp;"_"&amp;plotSetup[crop_season_id]=A3781))))</f>
        <v>#VALUE!</v>
      </c>
    </row>
    <row r="3782" spans="2:2" x14ac:dyDescent="0.25">
      <c r="B3782" t="e" cm="1" vm="1">
        <f t="array" ref="B3782">TRANSPOSE(_xlfn._xlws.SORT(_xlfn.UNIQUE(_xlfn._xlws.FILTER(plotSetup[plot_id], plotSetup[experiment_id]&amp;"_"&amp;plotSetup[crop_season_id]=A3782))))</f>
        <v>#VALUE!</v>
      </c>
    </row>
    <row r="3783" spans="2:2" x14ac:dyDescent="0.25">
      <c r="B3783" t="e" cm="1" vm="1">
        <f t="array" ref="B3783">TRANSPOSE(_xlfn._xlws.SORT(_xlfn.UNIQUE(_xlfn._xlws.FILTER(plotSetup[plot_id], plotSetup[experiment_id]&amp;"_"&amp;plotSetup[crop_season_id]=A3783))))</f>
        <v>#VALUE!</v>
      </c>
    </row>
    <row r="3784" spans="2:2" x14ac:dyDescent="0.25">
      <c r="B3784" t="e" cm="1" vm="1">
        <f t="array" ref="B3784">TRANSPOSE(_xlfn._xlws.SORT(_xlfn.UNIQUE(_xlfn._xlws.FILTER(plotSetup[plot_id], plotSetup[experiment_id]&amp;"_"&amp;plotSetup[crop_season_id]=A3784))))</f>
        <v>#VALUE!</v>
      </c>
    </row>
    <row r="3785" spans="2:2" x14ac:dyDescent="0.25">
      <c r="B3785" t="e" cm="1" vm="1">
        <f t="array" ref="B3785">TRANSPOSE(_xlfn._xlws.SORT(_xlfn.UNIQUE(_xlfn._xlws.FILTER(plotSetup[plot_id], plotSetup[experiment_id]&amp;"_"&amp;plotSetup[crop_season_id]=A3785))))</f>
        <v>#VALUE!</v>
      </c>
    </row>
    <row r="3786" spans="2:2" x14ac:dyDescent="0.25">
      <c r="B3786" t="e" cm="1" vm="1">
        <f t="array" ref="B3786">TRANSPOSE(_xlfn._xlws.SORT(_xlfn.UNIQUE(_xlfn._xlws.FILTER(plotSetup[plot_id], plotSetup[experiment_id]&amp;"_"&amp;plotSetup[crop_season_id]=A3786))))</f>
        <v>#VALUE!</v>
      </c>
    </row>
    <row r="3787" spans="2:2" x14ac:dyDescent="0.25">
      <c r="B3787" t="e" cm="1" vm="1">
        <f t="array" ref="B3787">TRANSPOSE(_xlfn._xlws.SORT(_xlfn.UNIQUE(_xlfn._xlws.FILTER(plotSetup[plot_id], plotSetup[experiment_id]&amp;"_"&amp;plotSetup[crop_season_id]=A3787))))</f>
        <v>#VALUE!</v>
      </c>
    </row>
    <row r="3788" spans="2:2" x14ac:dyDescent="0.25">
      <c r="B3788" t="e" cm="1" vm="1">
        <f t="array" ref="B3788">TRANSPOSE(_xlfn._xlws.SORT(_xlfn.UNIQUE(_xlfn._xlws.FILTER(plotSetup[plot_id], plotSetup[experiment_id]&amp;"_"&amp;plotSetup[crop_season_id]=A3788))))</f>
        <v>#VALUE!</v>
      </c>
    </row>
    <row r="3789" spans="2:2" x14ac:dyDescent="0.25">
      <c r="B3789" t="e" cm="1" vm="1">
        <f t="array" ref="B3789">TRANSPOSE(_xlfn._xlws.SORT(_xlfn.UNIQUE(_xlfn._xlws.FILTER(plotSetup[plot_id], plotSetup[experiment_id]&amp;"_"&amp;plotSetup[crop_season_id]=A3789))))</f>
        <v>#VALUE!</v>
      </c>
    </row>
    <row r="3790" spans="2:2" x14ac:dyDescent="0.25">
      <c r="B3790" t="e" cm="1" vm="1">
        <f t="array" ref="B3790">TRANSPOSE(_xlfn._xlws.SORT(_xlfn.UNIQUE(_xlfn._xlws.FILTER(plotSetup[plot_id], plotSetup[experiment_id]&amp;"_"&amp;plotSetup[crop_season_id]=A3790))))</f>
        <v>#VALUE!</v>
      </c>
    </row>
    <row r="3791" spans="2:2" x14ac:dyDescent="0.25">
      <c r="B3791" t="e" cm="1" vm="1">
        <f t="array" ref="B3791">TRANSPOSE(_xlfn._xlws.SORT(_xlfn.UNIQUE(_xlfn._xlws.FILTER(plotSetup[plot_id], plotSetup[experiment_id]&amp;"_"&amp;plotSetup[crop_season_id]=A3791))))</f>
        <v>#VALUE!</v>
      </c>
    </row>
    <row r="3792" spans="2:2" x14ac:dyDescent="0.25">
      <c r="B3792" t="e" cm="1" vm="1">
        <f t="array" ref="B3792">TRANSPOSE(_xlfn._xlws.SORT(_xlfn.UNIQUE(_xlfn._xlws.FILTER(plotSetup[plot_id], plotSetup[experiment_id]&amp;"_"&amp;plotSetup[crop_season_id]=A3792))))</f>
        <v>#VALUE!</v>
      </c>
    </row>
    <row r="3793" spans="2:2" x14ac:dyDescent="0.25">
      <c r="B3793" t="e" cm="1" vm="1">
        <f t="array" ref="B3793">TRANSPOSE(_xlfn._xlws.SORT(_xlfn.UNIQUE(_xlfn._xlws.FILTER(plotSetup[plot_id], plotSetup[experiment_id]&amp;"_"&amp;plotSetup[crop_season_id]=A3793))))</f>
        <v>#VALUE!</v>
      </c>
    </row>
    <row r="3794" spans="2:2" x14ac:dyDescent="0.25">
      <c r="B3794" t="e" cm="1" vm="1">
        <f t="array" ref="B3794">TRANSPOSE(_xlfn._xlws.SORT(_xlfn.UNIQUE(_xlfn._xlws.FILTER(plotSetup[plot_id], plotSetup[experiment_id]&amp;"_"&amp;plotSetup[crop_season_id]=A3794))))</f>
        <v>#VALUE!</v>
      </c>
    </row>
    <row r="3795" spans="2:2" x14ac:dyDescent="0.25">
      <c r="B3795" t="e" cm="1" vm="1">
        <f t="array" ref="B3795">TRANSPOSE(_xlfn._xlws.SORT(_xlfn.UNIQUE(_xlfn._xlws.FILTER(plotSetup[plot_id], plotSetup[experiment_id]&amp;"_"&amp;plotSetup[crop_season_id]=A3795))))</f>
        <v>#VALUE!</v>
      </c>
    </row>
    <row r="3796" spans="2:2" x14ac:dyDescent="0.25">
      <c r="B3796" t="e" cm="1" vm="1">
        <f t="array" ref="B3796">TRANSPOSE(_xlfn._xlws.SORT(_xlfn.UNIQUE(_xlfn._xlws.FILTER(plotSetup[plot_id], plotSetup[experiment_id]&amp;"_"&amp;plotSetup[crop_season_id]=A3796))))</f>
        <v>#VALUE!</v>
      </c>
    </row>
    <row r="3797" spans="2:2" x14ac:dyDescent="0.25">
      <c r="B3797" t="e" cm="1" vm="1">
        <f t="array" ref="B3797">TRANSPOSE(_xlfn._xlws.SORT(_xlfn.UNIQUE(_xlfn._xlws.FILTER(plotSetup[plot_id], plotSetup[experiment_id]&amp;"_"&amp;plotSetup[crop_season_id]=A3797))))</f>
        <v>#VALUE!</v>
      </c>
    </row>
    <row r="3798" spans="2:2" x14ac:dyDescent="0.25">
      <c r="B3798" t="e" cm="1" vm="1">
        <f t="array" ref="B3798">TRANSPOSE(_xlfn._xlws.SORT(_xlfn.UNIQUE(_xlfn._xlws.FILTER(plotSetup[plot_id], plotSetup[experiment_id]&amp;"_"&amp;plotSetup[crop_season_id]=A3798))))</f>
        <v>#VALUE!</v>
      </c>
    </row>
    <row r="3799" spans="2:2" x14ac:dyDescent="0.25">
      <c r="B3799" t="e" cm="1" vm="1">
        <f t="array" ref="B3799">TRANSPOSE(_xlfn._xlws.SORT(_xlfn.UNIQUE(_xlfn._xlws.FILTER(plotSetup[plot_id], plotSetup[experiment_id]&amp;"_"&amp;plotSetup[crop_season_id]=A3799))))</f>
        <v>#VALUE!</v>
      </c>
    </row>
    <row r="3800" spans="2:2" x14ac:dyDescent="0.25">
      <c r="B3800" t="e" cm="1" vm="1">
        <f t="array" ref="B3800">TRANSPOSE(_xlfn._xlws.SORT(_xlfn.UNIQUE(_xlfn._xlws.FILTER(plotSetup[plot_id], plotSetup[experiment_id]&amp;"_"&amp;plotSetup[crop_season_id]=A3800))))</f>
        <v>#VALUE!</v>
      </c>
    </row>
    <row r="3801" spans="2:2" x14ac:dyDescent="0.25">
      <c r="B3801" t="e" cm="1" vm="1">
        <f t="array" ref="B3801">TRANSPOSE(_xlfn._xlws.SORT(_xlfn.UNIQUE(_xlfn._xlws.FILTER(plotSetup[plot_id], plotSetup[experiment_id]&amp;"_"&amp;plotSetup[crop_season_id]=A3801))))</f>
        <v>#VALUE!</v>
      </c>
    </row>
    <row r="3802" spans="2:2" x14ac:dyDescent="0.25">
      <c r="B3802" t="e" cm="1" vm="1">
        <f t="array" ref="B3802">TRANSPOSE(_xlfn._xlws.SORT(_xlfn.UNIQUE(_xlfn._xlws.FILTER(plotSetup[plot_id], plotSetup[experiment_id]&amp;"_"&amp;plotSetup[crop_season_id]=A3802))))</f>
        <v>#VALUE!</v>
      </c>
    </row>
    <row r="3803" spans="2:2" x14ac:dyDescent="0.25">
      <c r="B3803" t="e" cm="1" vm="1">
        <f t="array" ref="B3803">TRANSPOSE(_xlfn._xlws.SORT(_xlfn.UNIQUE(_xlfn._xlws.FILTER(plotSetup[plot_id], plotSetup[experiment_id]&amp;"_"&amp;plotSetup[crop_season_id]=A3803))))</f>
        <v>#VALUE!</v>
      </c>
    </row>
    <row r="3804" spans="2:2" x14ac:dyDescent="0.25">
      <c r="B3804" t="e" cm="1" vm="1">
        <f t="array" ref="B3804">TRANSPOSE(_xlfn._xlws.SORT(_xlfn.UNIQUE(_xlfn._xlws.FILTER(plotSetup[plot_id], plotSetup[experiment_id]&amp;"_"&amp;plotSetup[crop_season_id]=A3804))))</f>
        <v>#VALUE!</v>
      </c>
    </row>
    <row r="3805" spans="2:2" x14ac:dyDescent="0.25">
      <c r="B3805" t="e" cm="1" vm="1">
        <f t="array" ref="B3805">TRANSPOSE(_xlfn._xlws.SORT(_xlfn.UNIQUE(_xlfn._xlws.FILTER(plotSetup[plot_id], plotSetup[experiment_id]&amp;"_"&amp;plotSetup[crop_season_id]=A3805))))</f>
        <v>#VALUE!</v>
      </c>
    </row>
    <row r="3806" spans="2:2" x14ac:dyDescent="0.25">
      <c r="B3806" t="e" cm="1" vm="1">
        <f t="array" ref="B3806">TRANSPOSE(_xlfn._xlws.SORT(_xlfn.UNIQUE(_xlfn._xlws.FILTER(plotSetup[plot_id], plotSetup[experiment_id]&amp;"_"&amp;plotSetup[crop_season_id]=A3806))))</f>
        <v>#VALUE!</v>
      </c>
    </row>
    <row r="3807" spans="2:2" x14ac:dyDescent="0.25">
      <c r="B3807" t="e" cm="1" vm="1">
        <f t="array" ref="B3807">TRANSPOSE(_xlfn._xlws.SORT(_xlfn.UNIQUE(_xlfn._xlws.FILTER(plotSetup[plot_id], plotSetup[experiment_id]&amp;"_"&amp;plotSetup[crop_season_id]=A3807))))</f>
        <v>#VALUE!</v>
      </c>
    </row>
    <row r="3808" spans="2:2" x14ac:dyDescent="0.25">
      <c r="B3808" t="e" cm="1" vm="1">
        <f t="array" ref="B3808">TRANSPOSE(_xlfn._xlws.SORT(_xlfn.UNIQUE(_xlfn._xlws.FILTER(plotSetup[plot_id], plotSetup[experiment_id]&amp;"_"&amp;plotSetup[crop_season_id]=A3808))))</f>
        <v>#VALUE!</v>
      </c>
    </row>
    <row r="3809" spans="2:2" x14ac:dyDescent="0.25">
      <c r="B3809" t="e" cm="1" vm="1">
        <f t="array" ref="B3809">TRANSPOSE(_xlfn._xlws.SORT(_xlfn.UNIQUE(_xlfn._xlws.FILTER(plotSetup[plot_id], plotSetup[experiment_id]&amp;"_"&amp;plotSetup[crop_season_id]=A3809))))</f>
        <v>#VALUE!</v>
      </c>
    </row>
    <row r="3810" spans="2:2" x14ac:dyDescent="0.25">
      <c r="B3810" t="e" cm="1" vm="1">
        <f t="array" ref="B3810">TRANSPOSE(_xlfn._xlws.SORT(_xlfn.UNIQUE(_xlfn._xlws.FILTER(plotSetup[plot_id], plotSetup[experiment_id]&amp;"_"&amp;plotSetup[crop_season_id]=A3810))))</f>
        <v>#VALUE!</v>
      </c>
    </row>
    <row r="3811" spans="2:2" x14ac:dyDescent="0.25">
      <c r="B3811" t="e" cm="1" vm="1">
        <f t="array" ref="B3811">TRANSPOSE(_xlfn._xlws.SORT(_xlfn.UNIQUE(_xlfn._xlws.FILTER(plotSetup[plot_id], plotSetup[experiment_id]&amp;"_"&amp;plotSetup[crop_season_id]=A3811))))</f>
        <v>#VALUE!</v>
      </c>
    </row>
    <row r="3812" spans="2:2" x14ac:dyDescent="0.25">
      <c r="B3812" t="e" cm="1" vm="1">
        <f t="array" ref="B3812">TRANSPOSE(_xlfn._xlws.SORT(_xlfn.UNIQUE(_xlfn._xlws.FILTER(plotSetup[plot_id], plotSetup[experiment_id]&amp;"_"&amp;plotSetup[crop_season_id]=A3812))))</f>
        <v>#VALUE!</v>
      </c>
    </row>
    <row r="3813" spans="2:2" x14ac:dyDescent="0.25">
      <c r="B3813" t="e" cm="1" vm="1">
        <f t="array" ref="B3813">TRANSPOSE(_xlfn._xlws.SORT(_xlfn.UNIQUE(_xlfn._xlws.FILTER(plotSetup[plot_id], plotSetup[experiment_id]&amp;"_"&amp;plotSetup[crop_season_id]=A3813))))</f>
        <v>#VALUE!</v>
      </c>
    </row>
    <row r="3814" spans="2:2" x14ac:dyDescent="0.25">
      <c r="B3814" t="e" cm="1" vm="1">
        <f t="array" ref="B3814">TRANSPOSE(_xlfn._xlws.SORT(_xlfn.UNIQUE(_xlfn._xlws.FILTER(plotSetup[plot_id], plotSetup[experiment_id]&amp;"_"&amp;plotSetup[crop_season_id]=A3814))))</f>
        <v>#VALUE!</v>
      </c>
    </row>
    <row r="3815" spans="2:2" x14ac:dyDescent="0.25">
      <c r="B3815" t="e" cm="1" vm="1">
        <f t="array" ref="B3815">TRANSPOSE(_xlfn._xlws.SORT(_xlfn.UNIQUE(_xlfn._xlws.FILTER(plotSetup[plot_id], plotSetup[experiment_id]&amp;"_"&amp;plotSetup[crop_season_id]=A3815))))</f>
        <v>#VALUE!</v>
      </c>
    </row>
    <row r="3816" spans="2:2" x14ac:dyDescent="0.25">
      <c r="B3816" t="e" cm="1" vm="1">
        <f t="array" ref="B3816">TRANSPOSE(_xlfn._xlws.SORT(_xlfn.UNIQUE(_xlfn._xlws.FILTER(plotSetup[plot_id], plotSetup[experiment_id]&amp;"_"&amp;plotSetup[crop_season_id]=A3816))))</f>
        <v>#VALUE!</v>
      </c>
    </row>
    <row r="3817" spans="2:2" x14ac:dyDescent="0.25">
      <c r="B3817" t="e" cm="1" vm="1">
        <f t="array" ref="B3817">TRANSPOSE(_xlfn._xlws.SORT(_xlfn.UNIQUE(_xlfn._xlws.FILTER(plotSetup[plot_id], plotSetup[experiment_id]&amp;"_"&amp;plotSetup[crop_season_id]=A3817))))</f>
        <v>#VALUE!</v>
      </c>
    </row>
    <row r="3818" spans="2:2" x14ac:dyDescent="0.25">
      <c r="B3818" t="e" cm="1" vm="1">
        <f t="array" ref="B3818">TRANSPOSE(_xlfn._xlws.SORT(_xlfn.UNIQUE(_xlfn._xlws.FILTER(plotSetup[plot_id], plotSetup[experiment_id]&amp;"_"&amp;plotSetup[crop_season_id]=A3818))))</f>
        <v>#VALUE!</v>
      </c>
    </row>
    <row r="3819" spans="2:2" x14ac:dyDescent="0.25">
      <c r="B3819" t="e" cm="1" vm="1">
        <f t="array" ref="B3819">TRANSPOSE(_xlfn._xlws.SORT(_xlfn.UNIQUE(_xlfn._xlws.FILTER(plotSetup[plot_id], plotSetup[experiment_id]&amp;"_"&amp;plotSetup[crop_season_id]=A3819))))</f>
        <v>#VALUE!</v>
      </c>
    </row>
    <row r="3820" spans="2:2" x14ac:dyDescent="0.25">
      <c r="B3820" t="e" cm="1" vm="1">
        <f t="array" ref="B3820">TRANSPOSE(_xlfn._xlws.SORT(_xlfn.UNIQUE(_xlfn._xlws.FILTER(plotSetup[plot_id], plotSetup[experiment_id]&amp;"_"&amp;plotSetup[crop_season_id]=A3820))))</f>
        <v>#VALUE!</v>
      </c>
    </row>
    <row r="3821" spans="2:2" x14ac:dyDescent="0.25">
      <c r="B3821" t="e" cm="1" vm="1">
        <f t="array" ref="B3821">TRANSPOSE(_xlfn._xlws.SORT(_xlfn.UNIQUE(_xlfn._xlws.FILTER(plotSetup[plot_id], plotSetup[experiment_id]&amp;"_"&amp;plotSetup[crop_season_id]=A3821))))</f>
        <v>#VALUE!</v>
      </c>
    </row>
    <row r="3822" spans="2:2" x14ac:dyDescent="0.25">
      <c r="B3822" t="e" cm="1" vm="1">
        <f t="array" ref="B3822">TRANSPOSE(_xlfn._xlws.SORT(_xlfn.UNIQUE(_xlfn._xlws.FILTER(plotSetup[plot_id], plotSetup[experiment_id]&amp;"_"&amp;plotSetup[crop_season_id]=A3822))))</f>
        <v>#VALUE!</v>
      </c>
    </row>
    <row r="3823" spans="2:2" x14ac:dyDescent="0.25">
      <c r="B3823" t="e" cm="1" vm="1">
        <f t="array" ref="B3823">TRANSPOSE(_xlfn._xlws.SORT(_xlfn.UNIQUE(_xlfn._xlws.FILTER(plotSetup[plot_id], plotSetup[experiment_id]&amp;"_"&amp;plotSetup[crop_season_id]=A3823))))</f>
        <v>#VALUE!</v>
      </c>
    </row>
    <row r="3824" spans="2:2" x14ac:dyDescent="0.25">
      <c r="B3824" t="e" cm="1" vm="1">
        <f t="array" ref="B3824">TRANSPOSE(_xlfn._xlws.SORT(_xlfn.UNIQUE(_xlfn._xlws.FILTER(plotSetup[plot_id], plotSetup[experiment_id]&amp;"_"&amp;plotSetup[crop_season_id]=A3824))))</f>
        <v>#VALUE!</v>
      </c>
    </row>
    <row r="3825" spans="2:2" x14ac:dyDescent="0.25">
      <c r="B3825" t="e" cm="1" vm="1">
        <f t="array" ref="B3825">TRANSPOSE(_xlfn._xlws.SORT(_xlfn.UNIQUE(_xlfn._xlws.FILTER(plotSetup[plot_id], plotSetup[experiment_id]&amp;"_"&amp;plotSetup[crop_season_id]=A3825))))</f>
        <v>#VALUE!</v>
      </c>
    </row>
    <row r="3826" spans="2:2" x14ac:dyDescent="0.25">
      <c r="B3826" t="e" cm="1" vm="1">
        <f t="array" ref="B3826">TRANSPOSE(_xlfn._xlws.SORT(_xlfn.UNIQUE(_xlfn._xlws.FILTER(plotSetup[plot_id], plotSetup[experiment_id]&amp;"_"&amp;plotSetup[crop_season_id]=A3826))))</f>
        <v>#VALUE!</v>
      </c>
    </row>
    <row r="3827" spans="2:2" x14ac:dyDescent="0.25">
      <c r="B3827" t="e" cm="1" vm="1">
        <f t="array" ref="B3827">TRANSPOSE(_xlfn._xlws.SORT(_xlfn.UNIQUE(_xlfn._xlws.FILTER(plotSetup[plot_id], plotSetup[experiment_id]&amp;"_"&amp;plotSetup[crop_season_id]=A3827))))</f>
        <v>#VALUE!</v>
      </c>
    </row>
    <row r="3828" spans="2:2" x14ac:dyDescent="0.25">
      <c r="B3828" t="e" cm="1" vm="1">
        <f t="array" ref="B3828">TRANSPOSE(_xlfn._xlws.SORT(_xlfn.UNIQUE(_xlfn._xlws.FILTER(plotSetup[plot_id], plotSetup[experiment_id]&amp;"_"&amp;plotSetup[crop_season_id]=A3828))))</f>
        <v>#VALUE!</v>
      </c>
    </row>
    <row r="3829" spans="2:2" x14ac:dyDescent="0.25">
      <c r="B3829" t="e" cm="1" vm="1">
        <f t="array" ref="B3829">TRANSPOSE(_xlfn._xlws.SORT(_xlfn.UNIQUE(_xlfn._xlws.FILTER(plotSetup[plot_id], plotSetup[experiment_id]&amp;"_"&amp;plotSetup[crop_season_id]=A3829))))</f>
        <v>#VALUE!</v>
      </c>
    </row>
    <row r="3830" spans="2:2" x14ac:dyDescent="0.25">
      <c r="B3830" t="e" cm="1" vm="1">
        <f t="array" ref="B3830">TRANSPOSE(_xlfn._xlws.SORT(_xlfn.UNIQUE(_xlfn._xlws.FILTER(plotSetup[plot_id], plotSetup[experiment_id]&amp;"_"&amp;plotSetup[crop_season_id]=A3830))))</f>
        <v>#VALUE!</v>
      </c>
    </row>
    <row r="3831" spans="2:2" x14ac:dyDescent="0.25">
      <c r="B3831" t="e" cm="1" vm="1">
        <f t="array" ref="B3831">TRANSPOSE(_xlfn._xlws.SORT(_xlfn.UNIQUE(_xlfn._xlws.FILTER(plotSetup[plot_id], plotSetup[experiment_id]&amp;"_"&amp;plotSetup[crop_season_id]=A3831))))</f>
        <v>#VALUE!</v>
      </c>
    </row>
    <row r="3832" spans="2:2" x14ac:dyDescent="0.25">
      <c r="B3832" t="e" cm="1" vm="1">
        <f t="array" ref="B3832">TRANSPOSE(_xlfn._xlws.SORT(_xlfn.UNIQUE(_xlfn._xlws.FILTER(plotSetup[plot_id], plotSetup[experiment_id]&amp;"_"&amp;plotSetup[crop_season_id]=A3832))))</f>
        <v>#VALUE!</v>
      </c>
    </row>
    <row r="3833" spans="2:2" x14ac:dyDescent="0.25">
      <c r="B3833" t="e" cm="1" vm="1">
        <f t="array" ref="B3833">TRANSPOSE(_xlfn._xlws.SORT(_xlfn.UNIQUE(_xlfn._xlws.FILTER(plotSetup[plot_id], plotSetup[experiment_id]&amp;"_"&amp;plotSetup[crop_season_id]=A3833))))</f>
        <v>#VALUE!</v>
      </c>
    </row>
    <row r="3834" spans="2:2" x14ac:dyDescent="0.25">
      <c r="B3834" t="e" cm="1" vm="1">
        <f t="array" ref="B3834">TRANSPOSE(_xlfn._xlws.SORT(_xlfn.UNIQUE(_xlfn._xlws.FILTER(plotSetup[plot_id], plotSetup[experiment_id]&amp;"_"&amp;plotSetup[crop_season_id]=A3834))))</f>
        <v>#VALUE!</v>
      </c>
    </row>
    <row r="3835" spans="2:2" x14ac:dyDescent="0.25">
      <c r="B3835" t="e" cm="1" vm="1">
        <f t="array" ref="B3835">TRANSPOSE(_xlfn._xlws.SORT(_xlfn.UNIQUE(_xlfn._xlws.FILTER(plotSetup[plot_id], plotSetup[experiment_id]&amp;"_"&amp;plotSetup[crop_season_id]=A3835))))</f>
        <v>#VALUE!</v>
      </c>
    </row>
    <row r="3836" spans="2:2" x14ac:dyDescent="0.25">
      <c r="B3836" t="e" cm="1" vm="1">
        <f t="array" ref="B3836">TRANSPOSE(_xlfn._xlws.SORT(_xlfn.UNIQUE(_xlfn._xlws.FILTER(plotSetup[plot_id], plotSetup[experiment_id]&amp;"_"&amp;plotSetup[crop_season_id]=A3836))))</f>
        <v>#VALUE!</v>
      </c>
    </row>
    <row r="3837" spans="2:2" x14ac:dyDescent="0.25">
      <c r="B3837" t="e" cm="1" vm="1">
        <f t="array" ref="B3837">TRANSPOSE(_xlfn._xlws.SORT(_xlfn.UNIQUE(_xlfn._xlws.FILTER(plotSetup[plot_id], plotSetup[experiment_id]&amp;"_"&amp;plotSetup[crop_season_id]=A3837))))</f>
        <v>#VALUE!</v>
      </c>
    </row>
    <row r="3838" spans="2:2" x14ac:dyDescent="0.25">
      <c r="B3838" t="e" cm="1" vm="1">
        <f t="array" ref="B3838">TRANSPOSE(_xlfn._xlws.SORT(_xlfn.UNIQUE(_xlfn._xlws.FILTER(plotSetup[plot_id], plotSetup[experiment_id]&amp;"_"&amp;plotSetup[crop_season_id]=A3838))))</f>
        <v>#VALUE!</v>
      </c>
    </row>
    <row r="3839" spans="2:2" x14ac:dyDescent="0.25">
      <c r="B3839" t="e" cm="1" vm="1">
        <f t="array" ref="B3839">TRANSPOSE(_xlfn._xlws.SORT(_xlfn.UNIQUE(_xlfn._xlws.FILTER(plotSetup[plot_id], plotSetup[experiment_id]&amp;"_"&amp;plotSetup[crop_season_id]=A3839))))</f>
        <v>#VALUE!</v>
      </c>
    </row>
    <row r="3840" spans="2:2" x14ac:dyDescent="0.25">
      <c r="B3840" t="e" cm="1" vm="1">
        <f t="array" ref="B3840">TRANSPOSE(_xlfn._xlws.SORT(_xlfn.UNIQUE(_xlfn._xlws.FILTER(plotSetup[plot_id], plotSetup[experiment_id]&amp;"_"&amp;plotSetup[crop_season_id]=A3840))))</f>
        <v>#VALUE!</v>
      </c>
    </row>
    <row r="3841" spans="2:2" x14ac:dyDescent="0.25">
      <c r="B3841" t="e" cm="1" vm="1">
        <f t="array" ref="B3841">TRANSPOSE(_xlfn._xlws.SORT(_xlfn.UNIQUE(_xlfn._xlws.FILTER(plotSetup[plot_id], plotSetup[experiment_id]&amp;"_"&amp;plotSetup[crop_season_id]=A3841))))</f>
        <v>#VALUE!</v>
      </c>
    </row>
    <row r="3842" spans="2:2" x14ac:dyDescent="0.25">
      <c r="B3842" t="e" cm="1" vm="1">
        <f t="array" ref="B3842">TRANSPOSE(_xlfn._xlws.SORT(_xlfn.UNIQUE(_xlfn._xlws.FILTER(plotSetup[plot_id], plotSetup[experiment_id]&amp;"_"&amp;plotSetup[crop_season_id]=A3842))))</f>
        <v>#VALUE!</v>
      </c>
    </row>
    <row r="3843" spans="2:2" x14ac:dyDescent="0.25">
      <c r="B3843" t="e" cm="1" vm="1">
        <f t="array" ref="B3843">TRANSPOSE(_xlfn._xlws.SORT(_xlfn.UNIQUE(_xlfn._xlws.FILTER(plotSetup[plot_id], plotSetup[experiment_id]&amp;"_"&amp;plotSetup[crop_season_id]=A3843))))</f>
        <v>#VALUE!</v>
      </c>
    </row>
    <row r="3844" spans="2:2" x14ac:dyDescent="0.25">
      <c r="B3844" t="e" cm="1" vm="1">
        <f t="array" ref="B3844">TRANSPOSE(_xlfn._xlws.SORT(_xlfn.UNIQUE(_xlfn._xlws.FILTER(plotSetup[plot_id], plotSetup[experiment_id]&amp;"_"&amp;plotSetup[crop_season_id]=A3844))))</f>
        <v>#VALUE!</v>
      </c>
    </row>
    <row r="3845" spans="2:2" x14ac:dyDescent="0.25">
      <c r="B3845" t="e" cm="1" vm="1">
        <f t="array" ref="B3845">TRANSPOSE(_xlfn._xlws.SORT(_xlfn.UNIQUE(_xlfn._xlws.FILTER(plotSetup[plot_id], plotSetup[experiment_id]&amp;"_"&amp;plotSetup[crop_season_id]=A3845))))</f>
        <v>#VALUE!</v>
      </c>
    </row>
    <row r="3846" spans="2:2" x14ac:dyDescent="0.25">
      <c r="B3846" t="e" cm="1" vm="1">
        <f t="array" ref="B3846">TRANSPOSE(_xlfn._xlws.SORT(_xlfn.UNIQUE(_xlfn._xlws.FILTER(plotSetup[plot_id], plotSetup[experiment_id]&amp;"_"&amp;plotSetup[crop_season_id]=A3846))))</f>
        <v>#VALUE!</v>
      </c>
    </row>
    <row r="3847" spans="2:2" x14ac:dyDescent="0.25">
      <c r="B3847" t="e" cm="1" vm="1">
        <f t="array" ref="B3847">TRANSPOSE(_xlfn._xlws.SORT(_xlfn.UNIQUE(_xlfn._xlws.FILTER(plotSetup[plot_id], plotSetup[experiment_id]&amp;"_"&amp;plotSetup[crop_season_id]=A3847))))</f>
        <v>#VALUE!</v>
      </c>
    </row>
    <row r="3848" spans="2:2" x14ac:dyDescent="0.25">
      <c r="B3848" t="e" cm="1" vm="1">
        <f t="array" ref="B3848">TRANSPOSE(_xlfn._xlws.SORT(_xlfn.UNIQUE(_xlfn._xlws.FILTER(plotSetup[plot_id], plotSetup[experiment_id]&amp;"_"&amp;plotSetup[crop_season_id]=A3848))))</f>
        <v>#VALUE!</v>
      </c>
    </row>
    <row r="3849" spans="2:2" x14ac:dyDescent="0.25">
      <c r="B3849" t="e" cm="1" vm="1">
        <f t="array" ref="B3849">TRANSPOSE(_xlfn._xlws.SORT(_xlfn.UNIQUE(_xlfn._xlws.FILTER(plotSetup[plot_id], plotSetup[experiment_id]&amp;"_"&amp;plotSetup[crop_season_id]=A3849))))</f>
        <v>#VALUE!</v>
      </c>
    </row>
    <row r="3850" spans="2:2" x14ac:dyDescent="0.25">
      <c r="B3850" t="e" cm="1" vm="1">
        <f t="array" ref="B3850">TRANSPOSE(_xlfn._xlws.SORT(_xlfn.UNIQUE(_xlfn._xlws.FILTER(plotSetup[plot_id], plotSetup[experiment_id]&amp;"_"&amp;plotSetup[crop_season_id]=A3850))))</f>
        <v>#VALUE!</v>
      </c>
    </row>
    <row r="3851" spans="2:2" x14ac:dyDescent="0.25">
      <c r="B3851" t="e" cm="1" vm="1">
        <f t="array" ref="B3851">TRANSPOSE(_xlfn._xlws.SORT(_xlfn.UNIQUE(_xlfn._xlws.FILTER(plotSetup[plot_id], plotSetup[experiment_id]&amp;"_"&amp;plotSetup[crop_season_id]=A3851))))</f>
        <v>#VALUE!</v>
      </c>
    </row>
    <row r="3852" spans="2:2" x14ac:dyDescent="0.25">
      <c r="B3852" t="e" cm="1" vm="1">
        <f t="array" ref="B3852">TRANSPOSE(_xlfn._xlws.SORT(_xlfn.UNIQUE(_xlfn._xlws.FILTER(plotSetup[plot_id], plotSetup[experiment_id]&amp;"_"&amp;plotSetup[crop_season_id]=A3852))))</f>
        <v>#VALUE!</v>
      </c>
    </row>
    <row r="3853" spans="2:2" x14ac:dyDescent="0.25">
      <c r="B3853" t="e" cm="1" vm="1">
        <f t="array" ref="B3853">TRANSPOSE(_xlfn._xlws.SORT(_xlfn.UNIQUE(_xlfn._xlws.FILTER(plotSetup[plot_id], plotSetup[experiment_id]&amp;"_"&amp;plotSetup[crop_season_id]=A3853))))</f>
        <v>#VALUE!</v>
      </c>
    </row>
    <row r="3854" spans="2:2" x14ac:dyDescent="0.25">
      <c r="B3854" t="e" cm="1" vm="1">
        <f t="array" ref="B3854">TRANSPOSE(_xlfn._xlws.SORT(_xlfn.UNIQUE(_xlfn._xlws.FILTER(plotSetup[plot_id], plotSetup[experiment_id]&amp;"_"&amp;plotSetup[crop_season_id]=A3854))))</f>
        <v>#VALUE!</v>
      </c>
    </row>
    <row r="3855" spans="2:2" x14ac:dyDescent="0.25">
      <c r="B3855" t="e" cm="1" vm="1">
        <f t="array" ref="B3855">TRANSPOSE(_xlfn._xlws.SORT(_xlfn.UNIQUE(_xlfn._xlws.FILTER(plotSetup[plot_id], plotSetup[experiment_id]&amp;"_"&amp;plotSetup[crop_season_id]=A3855))))</f>
        <v>#VALUE!</v>
      </c>
    </row>
    <row r="3856" spans="2:2" x14ac:dyDescent="0.25">
      <c r="B3856" t="e" cm="1" vm="1">
        <f t="array" ref="B3856">TRANSPOSE(_xlfn._xlws.SORT(_xlfn.UNIQUE(_xlfn._xlws.FILTER(plotSetup[plot_id], plotSetup[experiment_id]&amp;"_"&amp;plotSetup[crop_season_id]=A3856))))</f>
        <v>#VALUE!</v>
      </c>
    </row>
    <row r="3857" spans="2:2" x14ac:dyDescent="0.25">
      <c r="B3857" t="e" cm="1" vm="1">
        <f t="array" ref="B3857">TRANSPOSE(_xlfn._xlws.SORT(_xlfn.UNIQUE(_xlfn._xlws.FILTER(plotSetup[plot_id], plotSetup[experiment_id]&amp;"_"&amp;plotSetup[crop_season_id]=A3857))))</f>
        <v>#VALUE!</v>
      </c>
    </row>
    <row r="3858" spans="2:2" x14ac:dyDescent="0.25">
      <c r="B3858" t="e" cm="1" vm="1">
        <f t="array" ref="B3858">TRANSPOSE(_xlfn._xlws.SORT(_xlfn.UNIQUE(_xlfn._xlws.FILTER(plotSetup[plot_id], plotSetup[experiment_id]&amp;"_"&amp;plotSetup[crop_season_id]=A3858))))</f>
        <v>#VALUE!</v>
      </c>
    </row>
    <row r="3859" spans="2:2" x14ac:dyDescent="0.25">
      <c r="B3859" t="e" cm="1" vm="1">
        <f t="array" ref="B3859">TRANSPOSE(_xlfn._xlws.SORT(_xlfn.UNIQUE(_xlfn._xlws.FILTER(plotSetup[plot_id], plotSetup[experiment_id]&amp;"_"&amp;plotSetup[crop_season_id]=A3859))))</f>
        <v>#VALUE!</v>
      </c>
    </row>
    <row r="3860" spans="2:2" x14ac:dyDescent="0.25">
      <c r="B3860" t="e" cm="1" vm="1">
        <f t="array" ref="B3860">TRANSPOSE(_xlfn._xlws.SORT(_xlfn.UNIQUE(_xlfn._xlws.FILTER(plotSetup[plot_id], plotSetup[experiment_id]&amp;"_"&amp;plotSetup[crop_season_id]=A3860))))</f>
        <v>#VALUE!</v>
      </c>
    </row>
    <row r="3861" spans="2:2" x14ac:dyDescent="0.25">
      <c r="B3861" t="e" cm="1" vm="1">
        <f t="array" ref="B3861">TRANSPOSE(_xlfn._xlws.SORT(_xlfn.UNIQUE(_xlfn._xlws.FILTER(plotSetup[plot_id], plotSetup[experiment_id]&amp;"_"&amp;plotSetup[crop_season_id]=A3861))))</f>
        <v>#VALUE!</v>
      </c>
    </row>
    <row r="3862" spans="2:2" x14ac:dyDescent="0.25">
      <c r="B3862" t="e" cm="1" vm="1">
        <f t="array" ref="B3862">TRANSPOSE(_xlfn._xlws.SORT(_xlfn.UNIQUE(_xlfn._xlws.FILTER(plotSetup[plot_id], plotSetup[experiment_id]&amp;"_"&amp;plotSetup[crop_season_id]=A3862))))</f>
        <v>#VALUE!</v>
      </c>
    </row>
    <row r="3863" spans="2:2" x14ac:dyDescent="0.25">
      <c r="B3863" t="e" cm="1" vm="1">
        <f t="array" ref="B3863">TRANSPOSE(_xlfn._xlws.SORT(_xlfn.UNIQUE(_xlfn._xlws.FILTER(plotSetup[plot_id], plotSetup[experiment_id]&amp;"_"&amp;plotSetup[crop_season_id]=A3863))))</f>
        <v>#VALUE!</v>
      </c>
    </row>
    <row r="3864" spans="2:2" x14ac:dyDescent="0.25">
      <c r="B3864" t="e" cm="1" vm="1">
        <f t="array" ref="B3864">TRANSPOSE(_xlfn._xlws.SORT(_xlfn.UNIQUE(_xlfn._xlws.FILTER(plotSetup[plot_id], plotSetup[experiment_id]&amp;"_"&amp;plotSetup[crop_season_id]=A3864))))</f>
        <v>#VALUE!</v>
      </c>
    </row>
    <row r="3865" spans="2:2" x14ac:dyDescent="0.25">
      <c r="B3865" t="e" cm="1" vm="1">
        <f t="array" ref="B3865">TRANSPOSE(_xlfn._xlws.SORT(_xlfn.UNIQUE(_xlfn._xlws.FILTER(plotSetup[plot_id], plotSetup[experiment_id]&amp;"_"&amp;plotSetup[crop_season_id]=A3865))))</f>
        <v>#VALUE!</v>
      </c>
    </row>
    <row r="3866" spans="2:2" x14ac:dyDescent="0.25">
      <c r="B3866" t="e" cm="1" vm="1">
        <f t="array" ref="B3866">TRANSPOSE(_xlfn._xlws.SORT(_xlfn.UNIQUE(_xlfn._xlws.FILTER(plotSetup[plot_id], plotSetup[experiment_id]&amp;"_"&amp;plotSetup[crop_season_id]=A3866))))</f>
        <v>#VALUE!</v>
      </c>
    </row>
    <row r="3867" spans="2:2" x14ac:dyDescent="0.25">
      <c r="B3867" t="e" cm="1" vm="1">
        <f t="array" ref="B3867">TRANSPOSE(_xlfn._xlws.SORT(_xlfn.UNIQUE(_xlfn._xlws.FILTER(plotSetup[plot_id], plotSetup[experiment_id]&amp;"_"&amp;plotSetup[crop_season_id]=A3867))))</f>
        <v>#VALUE!</v>
      </c>
    </row>
    <row r="3868" spans="2:2" x14ac:dyDescent="0.25">
      <c r="B3868" t="e" cm="1" vm="1">
        <f t="array" ref="B3868">TRANSPOSE(_xlfn._xlws.SORT(_xlfn.UNIQUE(_xlfn._xlws.FILTER(plotSetup[plot_id], plotSetup[experiment_id]&amp;"_"&amp;plotSetup[crop_season_id]=A3868))))</f>
        <v>#VALUE!</v>
      </c>
    </row>
    <row r="3869" spans="2:2" x14ac:dyDescent="0.25">
      <c r="B3869" t="e" cm="1" vm="1">
        <f t="array" ref="B3869">TRANSPOSE(_xlfn._xlws.SORT(_xlfn.UNIQUE(_xlfn._xlws.FILTER(plotSetup[plot_id], plotSetup[experiment_id]&amp;"_"&amp;plotSetup[crop_season_id]=A3869))))</f>
        <v>#VALUE!</v>
      </c>
    </row>
    <row r="3870" spans="2:2" x14ac:dyDescent="0.25">
      <c r="B3870" t="e" cm="1" vm="1">
        <f t="array" ref="B3870">TRANSPOSE(_xlfn._xlws.SORT(_xlfn.UNIQUE(_xlfn._xlws.FILTER(plotSetup[plot_id], plotSetup[experiment_id]&amp;"_"&amp;plotSetup[crop_season_id]=A3870))))</f>
        <v>#VALUE!</v>
      </c>
    </row>
    <row r="3871" spans="2:2" x14ac:dyDescent="0.25">
      <c r="B3871" t="e" cm="1" vm="1">
        <f t="array" ref="B3871">TRANSPOSE(_xlfn._xlws.SORT(_xlfn.UNIQUE(_xlfn._xlws.FILTER(plotSetup[plot_id], plotSetup[experiment_id]&amp;"_"&amp;plotSetup[crop_season_id]=A3871))))</f>
        <v>#VALUE!</v>
      </c>
    </row>
    <row r="3872" spans="2:2" x14ac:dyDescent="0.25">
      <c r="B3872" t="e" cm="1" vm="1">
        <f t="array" ref="B3872">TRANSPOSE(_xlfn._xlws.SORT(_xlfn.UNIQUE(_xlfn._xlws.FILTER(plotSetup[plot_id], plotSetup[experiment_id]&amp;"_"&amp;plotSetup[crop_season_id]=A3872))))</f>
        <v>#VALUE!</v>
      </c>
    </row>
    <row r="3873" spans="2:2" x14ac:dyDescent="0.25">
      <c r="B3873" t="e" cm="1" vm="1">
        <f t="array" ref="B3873">TRANSPOSE(_xlfn._xlws.SORT(_xlfn.UNIQUE(_xlfn._xlws.FILTER(plotSetup[plot_id], plotSetup[experiment_id]&amp;"_"&amp;plotSetup[crop_season_id]=A3873))))</f>
        <v>#VALUE!</v>
      </c>
    </row>
    <row r="3874" spans="2:2" x14ac:dyDescent="0.25">
      <c r="B3874" t="e" cm="1" vm="1">
        <f t="array" ref="B3874">TRANSPOSE(_xlfn._xlws.SORT(_xlfn.UNIQUE(_xlfn._xlws.FILTER(plotSetup[plot_id], plotSetup[experiment_id]&amp;"_"&amp;plotSetup[crop_season_id]=A3874))))</f>
        <v>#VALUE!</v>
      </c>
    </row>
    <row r="3875" spans="2:2" x14ac:dyDescent="0.25">
      <c r="B3875" t="e" cm="1" vm="1">
        <f t="array" ref="B3875">TRANSPOSE(_xlfn._xlws.SORT(_xlfn.UNIQUE(_xlfn._xlws.FILTER(plotSetup[plot_id], plotSetup[experiment_id]&amp;"_"&amp;plotSetup[crop_season_id]=A3875))))</f>
        <v>#VALUE!</v>
      </c>
    </row>
    <row r="3876" spans="2:2" x14ac:dyDescent="0.25">
      <c r="B3876" t="e" cm="1" vm="1">
        <f t="array" ref="B3876">TRANSPOSE(_xlfn._xlws.SORT(_xlfn.UNIQUE(_xlfn._xlws.FILTER(plotSetup[plot_id], plotSetup[experiment_id]&amp;"_"&amp;plotSetup[crop_season_id]=A3876))))</f>
        <v>#VALUE!</v>
      </c>
    </row>
    <row r="3877" spans="2:2" x14ac:dyDescent="0.25">
      <c r="B3877" t="e" cm="1" vm="1">
        <f t="array" ref="B3877">TRANSPOSE(_xlfn._xlws.SORT(_xlfn.UNIQUE(_xlfn._xlws.FILTER(plotSetup[plot_id], plotSetup[experiment_id]&amp;"_"&amp;plotSetup[crop_season_id]=A3877))))</f>
        <v>#VALUE!</v>
      </c>
    </row>
    <row r="3878" spans="2:2" x14ac:dyDescent="0.25">
      <c r="B3878" t="e" cm="1" vm="1">
        <f t="array" ref="B3878">TRANSPOSE(_xlfn._xlws.SORT(_xlfn.UNIQUE(_xlfn._xlws.FILTER(plotSetup[plot_id], plotSetup[experiment_id]&amp;"_"&amp;plotSetup[crop_season_id]=A3878))))</f>
        <v>#VALUE!</v>
      </c>
    </row>
    <row r="3879" spans="2:2" x14ac:dyDescent="0.25">
      <c r="B3879" t="e" cm="1" vm="1">
        <f t="array" ref="B3879">TRANSPOSE(_xlfn._xlws.SORT(_xlfn.UNIQUE(_xlfn._xlws.FILTER(plotSetup[plot_id], plotSetup[experiment_id]&amp;"_"&amp;plotSetup[crop_season_id]=A3879))))</f>
        <v>#VALUE!</v>
      </c>
    </row>
    <row r="3880" spans="2:2" x14ac:dyDescent="0.25">
      <c r="B3880" t="e" cm="1" vm="1">
        <f t="array" ref="B3880">TRANSPOSE(_xlfn._xlws.SORT(_xlfn.UNIQUE(_xlfn._xlws.FILTER(plotSetup[plot_id], plotSetup[experiment_id]&amp;"_"&amp;plotSetup[crop_season_id]=A3880))))</f>
        <v>#VALUE!</v>
      </c>
    </row>
    <row r="3881" spans="2:2" x14ac:dyDescent="0.25">
      <c r="B3881" t="e" cm="1" vm="1">
        <f t="array" ref="B3881">TRANSPOSE(_xlfn._xlws.SORT(_xlfn.UNIQUE(_xlfn._xlws.FILTER(plotSetup[plot_id], plotSetup[experiment_id]&amp;"_"&amp;plotSetup[crop_season_id]=A3881))))</f>
        <v>#VALUE!</v>
      </c>
    </row>
    <row r="3882" spans="2:2" x14ac:dyDescent="0.25">
      <c r="B3882" t="e" cm="1" vm="1">
        <f t="array" ref="B3882">TRANSPOSE(_xlfn._xlws.SORT(_xlfn.UNIQUE(_xlfn._xlws.FILTER(plotSetup[plot_id], plotSetup[experiment_id]&amp;"_"&amp;plotSetup[crop_season_id]=A3882))))</f>
        <v>#VALUE!</v>
      </c>
    </row>
    <row r="3883" spans="2:2" x14ac:dyDescent="0.25">
      <c r="B3883" t="e" cm="1" vm="1">
        <f t="array" ref="B3883">TRANSPOSE(_xlfn._xlws.SORT(_xlfn.UNIQUE(_xlfn._xlws.FILTER(plotSetup[plot_id], plotSetup[experiment_id]&amp;"_"&amp;plotSetup[crop_season_id]=A3883))))</f>
        <v>#VALUE!</v>
      </c>
    </row>
    <row r="3884" spans="2:2" x14ac:dyDescent="0.25">
      <c r="B3884" t="e" cm="1" vm="1">
        <f t="array" ref="B3884">TRANSPOSE(_xlfn._xlws.SORT(_xlfn.UNIQUE(_xlfn._xlws.FILTER(plotSetup[plot_id], plotSetup[experiment_id]&amp;"_"&amp;plotSetup[crop_season_id]=A3884))))</f>
        <v>#VALUE!</v>
      </c>
    </row>
    <row r="3885" spans="2:2" x14ac:dyDescent="0.25">
      <c r="B3885" t="e" cm="1" vm="1">
        <f t="array" ref="B3885">TRANSPOSE(_xlfn._xlws.SORT(_xlfn.UNIQUE(_xlfn._xlws.FILTER(plotSetup[plot_id], plotSetup[experiment_id]&amp;"_"&amp;plotSetup[crop_season_id]=A3885))))</f>
        <v>#VALUE!</v>
      </c>
    </row>
    <row r="3886" spans="2:2" x14ac:dyDescent="0.25">
      <c r="B3886" t="e" cm="1" vm="1">
        <f t="array" ref="B3886">TRANSPOSE(_xlfn._xlws.SORT(_xlfn.UNIQUE(_xlfn._xlws.FILTER(plotSetup[plot_id], plotSetup[experiment_id]&amp;"_"&amp;plotSetup[crop_season_id]=A3886))))</f>
        <v>#VALUE!</v>
      </c>
    </row>
    <row r="3887" spans="2:2" x14ac:dyDescent="0.25">
      <c r="B3887" t="e" cm="1" vm="1">
        <f t="array" ref="B3887">TRANSPOSE(_xlfn._xlws.SORT(_xlfn.UNIQUE(_xlfn._xlws.FILTER(plotSetup[plot_id], plotSetup[experiment_id]&amp;"_"&amp;plotSetup[crop_season_id]=A3887))))</f>
        <v>#VALUE!</v>
      </c>
    </row>
    <row r="3888" spans="2:2" x14ac:dyDescent="0.25">
      <c r="B3888" t="e" cm="1" vm="1">
        <f t="array" ref="B3888">TRANSPOSE(_xlfn._xlws.SORT(_xlfn.UNIQUE(_xlfn._xlws.FILTER(plotSetup[plot_id], plotSetup[experiment_id]&amp;"_"&amp;plotSetup[crop_season_id]=A3888))))</f>
        <v>#VALUE!</v>
      </c>
    </row>
    <row r="3889" spans="2:2" x14ac:dyDescent="0.25">
      <c r="B3889" t="e" cm="1" vm="1">
        <f t="array" ref="B3889">TRANSPOSE(_xlfn._xlws.SORT(_xlfn.UNIQUE(_xlfn._xlws.FILTER(plotSetup[plot_id], plotSetup[experiment_id]&amp;"_"&amp;plotSetup[crop_season_id]=A3889))))</f>
        <v>#VALUE!</v>
      </c>
    </row>
    <row r="3890" spans="2:2" x14ac:dyDescent="0.25">
      <c r="B3890" t="e" cm="1" vm="1">
        <f t="array" ref="B3890">TRANSPOSE(_xlfn._xlws.SORT(_xlfn.UNIQUE(_xlfn._xlws.FILTER(plotSetup[plot_id], plotSetup[experiment_id]&amp;"_"&amp;plotSetup[crop_season_id]=A3890))))</f>
        <v>#VALUE!</v>
      </c>
    </row>
    <row r="3891" spans="2:2" x14ac:dyDescent="0.25">
      <c r="B3891" t="e" cm="1" vm="1">
        <f t="array" ref="B3891">TRANSPOSE(_xlfn._xlws.SORT(_xlfn.UNIQUE(_xlfn._xlws.FILTER(plotSetup[plot_id], plotSetup[experiment_id]&amp;"_"&amp;plotSetup[crop_season_id]=A3891))))</f>
        <v>#VALUE!</v>
      </c>
    </row>
    <row r="3892" spans="2:2" x14ac:dyDescent="0.25">
      <c r="B3892" t="e" cm="1" vm="1">
        <f t="array" ref="B3892">TRANSPOSE(_xlfn._xlws.SORT(_xlfn.UNIQUE(_xlfn._xlws.FILTER(plotSetup[plot_id], plotSetup[experiment_id]&amp;"_"&amp;plotSetup[crop_season_id]=A3892))))</f>
        <v>#VALUE!</v>
      </c>
    </row>
    <row r="3893" spans="2:2" x14ac:dyDescent="0.25">
      <c r="B3893" t="e" cm="1" vm="1">
        <f t="array" ref="B3893">TRANSPOSE(_xlfn._xlws.SORT(_xlfn.UNIQUE(_xlfn._xlws.FILTER(plotSetup[plot_id], plotSetup[experiment_id]&amp;"_"&amp;plotSetup[crop_season_id]=A3893))))</f>
        <v>#VALUE!</v>
      </c>
    </row>
    <row r="3894" spans="2:2" x14ac:dyDescent="0.25">
      <c r="B3894" t="e" cm="1" vm="1">
        <f t="array" ref="B3894">TRANSPOSE(_xlfn._xlws.SORT(_xlfn.UNIQUE(_xlfn._xlws.FILTER(plotSetup[plot_id], plotSetup[experiment_id]&amp;"_"&amp;plotSetup[crop_season_id]=A3894))))</f>
        <v>#VALUE!</v>
      </c>
    </row>
    <row r="3895" spans="2:2" x14ac:dyDescent="0.25">
      <c r="B3895" t="e" cm="1" vm="1">
        <f t="array" ref="B3895">TRANSPOSE(_xlfn._xlws.SORT(_xlfn.UNIQUE(_xlfn._xlws.FILTER(plotSetup[plot_id], plotSetup[experiment_id]&amp;"_"&amp;plotSetup[crop_season_id]=A3895))))</f>
        <v>#VALUE!</v>
      </c>
    </row>
    <row r="3896" spans="2:2" x14ac:dyDescent="0.25">
      <c r="B3896" t="e" cm="1" vm="1">
        <f t="array" ref="B3896">TRANSPOSE(_xlfn._xlws.SORT(_xlfn.UNIQUE(_xlfn._xlws.FILTER(plotSetup[plot_id], plotSetup[experiment_id]&amp;"_"&amp;plotSetup[crop_season_id]=A3896))))</f>
        <v>#VALUE!</v>
      </c>
    </row>
    <row r="3897" spans="2:2" x14ac:dyDescent="0.25">
      <c r="B3897" t="e" cm="1" vm="1">
        <f t="array" ref="B3897">TRANSPOSE(_xlfn._xlws.SORT(_xlfn.UNIQUE(_xlfn._xlws.FILTER(plotSetup[plot_id], plotSetup[experiment_id]&amp;"_"&amp;plotSetup[crop_season_id]=A3897))))</f>
        <v>#VALUE!</v>
      </c>
    </row>
    <row r="3898" spans="2:2" x14ac:dyDescent="0.25">
      <c r="B3898" t="e" cm="1" vm="1">
        <f t="array" ref="B3898">TRANSPOSE(_xlfn._xlws.SORT(_xlfn.UNIQUE(_xlfn._xlws.FILTER(plotSetup[plot_id], plotSetup[experiment_id]&amp;"_"&amp;plotSetup[crop_season_id]=A3898))))</f>
        <v>#VALUE!</v>
      </c>
    </row>
    <row r="3899" spans="2:2" x14ac:dyDescent="0.25">
      <c r="B3899" t="e" cm="1" vm="1">
        <f t="array" ref="B3899">TRANSPOSE(_xlfn._xlws.SORT(_xlfn.UNIQUE(_xlfn._xlws.FILTER(plotSetup[plot_id], plotSetup[experiment_id]&amp;"_"&amp;plotSetup[crop_season_id]=A3899))))</f>
        <v>#VALUE!</v>
      </c>
    </row>
    <row r="3900" spans="2:2" x14ac:dyDescent="0.25">
      <c r="B3900" t="e" cm="1" vm="1">
        <f t="array" ref="B3900">TRANSPOSE(_xlfn._xlws.SORT(_xlfn.UNIQUE(_xlfn._xlws.FILTER(plotSetup[plot_id], plotSetup[experiment_id]&amp;"_"&amp;plotSetup[crop_season_id]=A3900))))</f>
        <v>#VALUE!</v>
      </c>
    </row>
    <row r="3901" spans="2:2" x14ac:dyDescent="0.25">
      <c r="B3901" t="e" cm="1" vm="1">
        <f t="array" ref="B3901">TRANSPOSE(_xlfn._xlws.SORT(_xlfn.UNIQUE(_xlfn._xlws.FILTER(plotSetup[plot_id], plotSetup[experiment_id]&amp;"_"&amp;plotSetup[crop_season_id]=A3901))))</f>
        <v>#VALUE!</v>
      </c>
    </row>
    <row r="3902" spans="2:2" x14ac:dyDescent="0.25">
      <c r="B3902" t="e" cm="1" vm="1">
        <f t="array" ref="B3902">TRANSPOSE(_xlfn._xlws.SORT(_xlfn.UNIQUE(_xlfn._xlws.FILTER(plotSetup[plot_id], plotSetup[experiment_id]&amp;"_"&amp;plotSetup[crop_season_id]=A3902))))</f>
        <v>#VALUE!</v>
      </c>
    </row>
    <row r="3903" spans="2:2" x14ac:dyDescent="0.25">
      <c r="B3903" t="e" cm="1" vm="1">
        <f t="array" ref="B3903">TRANSPOSE(_xlfn._xlws.SORT(_xlfn.UNIQUE(_xlfn._xlws.FILTER(plotSetup[plot_id], plotSetup[experiment_id]&amp;"_"&amp;plotSetup[crop_season_id]=A3903))))</f>
        <v>#VALUE!</v>
      </c>
    </row>
    <row r="3904" spans="2:2" x14ac:dyDescent="0.25">
      <c r="B3904" t="e" cm="1" vm="1">
        <f t="array" ref="B3904">TRANSPOSE(_xlfn._xlws.SORT(_xlfn.UNIQUE(_xlfn._xlws.FILTER(plotSetup[plot_id], plotSetup[experiment_id]&amp;"_"&amp;plotSetup[crop_season_id]=A3904))))</f>
        <v>#VALUE!</v>
      </c>
    </row>
    <row r="3905" spans="2:2" x14ac:dyDescent="0.25">
      <c r="B3905" t="e" cm="1" vm="1">
        <f t="array" ref="B3905">TRANSPOSE(_xlfn._xlws.SORT(_xlfn.UNIQUE(_xlfn._xlws.FILTER(plotSetup[plot_id], plotSetup[experiment_id]&amp;"_"&amp;plotSetup[crop_season_id]=A3905))))</f>
        <v>#VALUE!</v>
      </c>
    </row>
    <row r="3906" spans="2:2" x14ac:dyDescent="0.25">
      <c r="B3906" t="e" cm="1" vm="1">
        <f t="array" ref="B3906">TRANSPOSE(_xlfn._xlws.SORT(_xlfn.UNIQUE(_xlfn._xlws.FILTER(plotSetup[plot_id], plotSetup[experiment_id]&amp;"_"&amp;plotSetup[crop_season_id]=A3906))))</f>
        <v>#VALUE!</v>
      </c>
    </row>
    <row r="3907" spans="2:2" x14ac:dyDescent="0.25">
      <c r="B3907" t="e" cm="1" vm="1">
        <f t="array" ref="B3907">TRANSPOSE(_xlfn._xlws.SORT(_xlfn.UNIQUE(_xlfn._xlws.FILTER(plotSetup[plot_id], plotSetup[experiment_id]&amp;"_"&amp;plotSetup[crop_season_id]=A3907))))</f>
        <v>#VALUE!</v>
      </c>
    </row>
    <row r="3908" spans="2:2" x14ac:dyDescent="0.25">
      <c r="B3908" t="e" cm="1" vm="1">
        <f t="array" ref="B3908">TRANSPOSE(_xlfn._xlws.SORT(_xlfn.UNIQUE(_xlfn._xlws.FILTER(plotSetup[plot_id], plotSetup[experiment_id]&amp;"_"&amp;plotSetup[crop_season_id]=A3908))))</f>
        <v>#VALUE!</v>
      </c>
    </row>
    <row r="3909" spans="2:2" x14ac:dyDescent="0.25">
      <c r="B3909" t="e" cm="1" vm="1">
        <f t="array" ref="B3909">TRANSPOSE(_xlfn._xlws.SORT(_xlfn.UNIQUE(_xlfn._xlws.FILTER(plotSetup[plot_id], plotSetup[experiment_id]&amp;"_"&amp;plotSetup[crop_season_id]=A3909))))</f>
        <v>#VALUE!</v>
      </c>
    </row>
    <row r="3910" spans="2:2" x14ac:dyDescent="0.25">
      <c r="B3910" t="e" cm="1" vm="1">
        <f t="array" ref="B3910">TRANSPOSE(_xlfn._xlws.SORT(_xlfn.UNIQUE(_xlfn._xlws.FILTER(plotSetup[plot_id], plotSetup[experiment_id]&amp;"_"&amp;plotSetup[crop_season_id]=A3910))))</f>
        <v>#VALUE!</v>
      </c>
    </row>
    <row r="3911" spans="2:2" x14ac:dyDescent="0.25">
      <c r="B3911" t="e" cm="1" vm="1">
        <f t="array" ref="B3911">TRANSPOSE(_xlfn._xlws.SORT(_xlfn.UNIQUE(_xlfn._xlws.FILTER(plotSetup[plot_id], plotSetup[experiment_id]&amp;"_"&amp;plotSetup[crop_season_id]=A3911))))</f>
        <v>#VALUE!</v>
      </c>
    </row>
    <row r="3912" spans="2:2" x14ac:dyDescent="0.25">
      <c r="B3912" t="e" cm="1" vm="1">
        <f t="array" ref="B3912">TRANSPOSE(_xlfn._xlws.SORT(_xlfn.UNIQUE(_xlfn._xlws.FILTER(plotSetup[plot_id], plotSetup[experiment_id]&amp;"_"&amp;plotSetup[crop_season_id]=A3912))))</f>
        <v>#VALUE!</v>
      </c>
    </row>
    <row r="3913" spans="2:2" x14ac:dyDescent="0.25">
      <c r="B3913" t="e" cm="1" vm="1">
        <f t="array" ref="B3913">TRANSPOSE(_xlfn._xlws.SORT(_xlfn.UNIQUE(_xlfn._xlws.FILTER(plotSetup[plot_id], plotSetup[experiment_id]&amp;"_"&amp;plotSetup[crop_season_id]=A3913))))</f>
        <v>#VALUE!</v>
      </c>
    </row>
    <row r="3914" spans="2:2" x14ac:dyDescent="0.25">
      <c r="B3914" t="e" cm="1" vm="1">
        <f t="array" ref="B3914">TRANSPOSE(_xlfn._xlws.SORT(_xlfn.UNIQUE(_xlfn._xlws.FILTER(plotSetup[plot_id], plotSetup[experiment_id]&amp;"_"&amp;plotSetup[crop_season_id]=A3914))))</f>
        <v>#VALUE!</v>
      </c>
    </row>
    <row r="3915" spans="2:2" x14ac:dyDescent="0.25">
      <c r="B3915" t="e" cm="1" vm="1">
        <f t="array" ref="B3915">TRANSPOSE(_xlfn._xlws.SORT(_xlfn.UNIQUE(_xlfn._xlws.FILTER(plotSetup[plot_id], plotSetup[experiment_id]&amp;"_"&amp;plotSetup[crop_season_id]=A3915))))</f>
        <v>#VALUE!</v>
      </c>
    </row>
    <row r="3916" spans="2:2" x14ac:dyDescent="0.25">
      <c r="B3916" t="e" cm="1" vm="1">
        <f t="array" ref="B3916">TRANSPOSE(_xlfn._xlws.SORT(_xlfn.UNIQUE(_xlfn._xlws.FILTER(plotSetup[plot_id], plotSetup[experiment_id]&amp;"_"&amp;plotSetup[crop_season_id]=A3916))))</f>
        <v>#VALUE!</v>
      </c>
    </row>
    <row r="3917" spans="2:2" x14ac:dyDescent="0.25">
      <c r="B3917" t="e" cm="1" vm="1">
        <f t="array" ref="B3917">TRANSPOSE(_xlfn._xlws.SORT(_xlfn.UNIQUE(_xlfn._xlws.FILTER(plotSetup[plot_id], plotSetup[experiment_id]&amp;"_"&amp;plotSetup[crop_season_id]=A3917))))</f>
        <v>#VALUE!</v>
      </c>
    </row>
    <row r="3918" spans="2:2" x14ac:dyDescent="0.25">
      <c r="B3918" t="e" cm="1" vm="1">
        <f t="array" ref="B3918">TRANSPOSE(_xlfn._xlws.SORT(_xlfn.UNIQUE(_xlfn._xlws.FILTER(plotSetup[plot_id], plotSetup[experiment_id]&amp;"_"&amp;plotSetup[crop_season_id]=A3918))))</f>
        <v>#VALUE!</v>
      </c>
    </row>
    <row r="3919" spans="2:2" x14ac:dyDescent="0.25">
      <c r="B3919" t="e" cm="1" vm="1">
        <f t="array" ref="B3919">TRANSPOSE(_xlfn._xlws.SORT(_xlfn.UNIQUE(_xlfn._xlws.FILTER(plotSetup[plot_id], plotSetup[experiment_id]&amp;"_"&amp;plotSetup[crop_season_id]=A3919))))</f>
        <v>#VALUE!</v>
      </c>
    </row>
    <row r="3920" spans="2:2" x14ac:dyDescent="0.25">
      <c r="B3920" t="e" cm="1" vm="1">
        <f t="array" ref="B3920">TRANSPOSE(_xlfn._xlws.SORT(_xlfn.UNIQUE(_xlfn._xlws.FILTER(plotSetup[plot_id], plotSetup[experiment_id]&amp;"_"&amp;plotSetup[crop_season_id]=A3920))))</f>
        <v>#VALUE!</v>
      </c>
    </row>
    <row r="3921" spans="2:2" x14ac:dyDescent="0.25">
      <c r="B3921" t="e" cm="1" vm="1">
        <f t="array" ref="B3921">TRANSPOSE(_xlfn._xlws.SORT(_xlfn.UNIQUE(_xlfn._xlws.FILTER(plotSetup[plot_id], plotSetup[experiment_id]&amp;"_"&amp;plotSetup[crop_season_id]=A3921))))</f>
        <v>#VALUE!</v>
      </c>
    </row>
    <row r="3922" spans="2:2" x14ac:dyDescent="0.25">
      <c r="B3922" t="e" cm="1" vm="1">
        <f t="array" ref="B3922">TRANSPOSE(_xlfn._xlws.SORT(_xlfn.UNIQUE(_xlfn._xlws.FILTER(plotSetup[plot_id], plotSetup[experiment_id]&amp;"_"&amp;plotSetup[crop_season_id]=A3922))))</f>
        <v>#VALUE!</v>
      </c>
    </row>
    <row r="3923" spans="2:2" x14ac:dyDescent="0.25">
      <c r="B3923" t="e" cm="1" vm="1">
        <f t="array" ref="B3923">TRANSPOSE(_xlfn._xlws.SORT(_xlfn.UNIQUE(_xlfn._xlws.FILTER(plotSetup[plot_id], plotSetup[experiment_id]&amp;"_"&amp;plotSetup[crop_season_id]=A3923))))</f>
        <v>#VALUE!</v>
      </c>
    </row>
    <row r="3924" spans="2:2" x14ac:dyDescent="0.25">
      <c r="B3924" t="e" cm="1" vm="1">
        <f t="array" ref="B3924">TRANSPOSE(_xlfn._xlws.SORT(_xlfn.UNIQUE(_xlfn._xlws.FILTER(plotSetup[plot_id], plotSetup[experiment_id]&amp;"_"&amp;plotSetup[crop_season_id]=A3924))))</f>
        <v>#VALUE!</v>
      </c>
    </row>
    <row r="3925" spans="2:2" x14ac:dyDescent="0.25">
      <c r="B3925" t="e" cm="1" vm="1">
        <f t="array" ref="B3925">TRANSPOSE(_xlfn._xlws.SORT(_xlfn.UNIQUE(_xlfn._xlws.FILTER(plotSetup[plot_id], plotSetup[experiment_id]&amp;"_"&amp;plotSetup[crop_season_id]=A3925))))</f>
        <v>#VALUE!</v>
      </c>
    </row>
    <row r="3926" spans="2:2" x14ac:dyDescent="0.25">
      <c r="B3926" t="e" cm="1" vm="1">
        <f t="array" ref="B3926">TRANSPOSE(_xlfn._xlws.SORT(_xlfn.UNIQUE(_xlfn._xlws.FILTER(plotSetup[plot_id], plotSetup[experiment_id]&amp;"_"&amp;plotSetup[crop_season_id]=A3926))))</f>
        <v>#VALUE!</v>
      </c>
    </row>
    <row r="3927" spans="2:2" x14ac:dyDescent="0.25">
      <c r="B3927" t="e" cm="1" vm="1">
        <f t="array" ref="B3927">TRANSPOSE(_xlfn._xlws.SORT(_xlfn.UNIQUE(_xlfn._xlws.FILTER(plotSetup[plot_id], plotSetup[experiment_id]&amp;"_"&amp;plotSetup[crop_season_id]=A3927))))</f>
        <v>#VALUE!</v>
      </c>
    </row>
    <row r="3928" spans="2:2" x14ac:dyDescent="0.25">
      <c r="B3928" t="e" cm="1" vm="1">
        <f t="array" ref="B3928">TRANSPOSE(_xlfn._xlws.SORT(_xlfn.UNIQUE(_xlfn._xlws.FILTER(plotSetup[plot_id], plotSetup[experiment_id]&amp;"_"&amp;plotSetup[crop_season_id]=A3928))))</f>
        <v>#VALUE!</v>
      </c>
    </row>
    <row r="3929" spans="2:2" x14ac:dyDescent="0.25">
      <c r="B3929" t="e" cm="1" vm="1">
        <f t="array" ref="B3929">TRANSPOSE(_xlfn._xlws.SORT(_xlfn.UNIQUE(_xlfn._xlws.FILTER(plotSetup[plot_id], plotSetup[experiment_id]&amp;"_"&amp;plotSetup[crop_season_id]=A3929))))</f>
        <v>#VALUE!</v>
      </c>
    </row>
    <row r="3930" spans="2:2" x14ac:dyDescent="0.25">
      <c r="B3930" t="e" cm="1" vm="1">
        <f t="array" ref="B3930">TRANSPOSE(_xlfn._xlws.SORT(_xlfn.UNIQUE(_xlfn._xlws.FILTER(plotSetup[plot_id], plotSetup[experiment_id]&amp;"_"&amp;plotSetup[crop_season_id]=A3930))))</f>
        <v>#VALUE!</v>
      </c>
    </row>
    <row r="3931" spans="2:2" x14ac:dyDescent="0.25">
      <c r="B3931" t="e" cm="1" vm="1">
        <f t="array" ref="B3931">TRANSPOSE(_xlfn._xlws.SORT(_xlfn.UNIQUE(_xlfn._xlws.FILTER(plotSetup[plot_id], plotSetup[experiment_id]&amp;"_"&amp;plotSetup[crop_season_id]=A3931))))</f>
        <v>#VALUE!</v>
      </c>
    </row>
    <row r="3932" spans="2:2" x14ac:dyDescent="0.25">
      <c r="B3932" t="e" cm="1" vm="1">
        <f t="array" ref="B3932">TRANSPOSE(_xlfn._xlws.SORT(_xlfn.UNIQUE(_xlfn._xlws.FILTER(plotSetup[plot_id], plotSetup[experiment_id]&amp;"_"&amp;plotSetup[crop_season_id]=A3932))))</f>
        <v>#VALUE!</v>
      </c>
    </row>
    <row r="3933" spans="2:2" x14ac:dyDescent="0.25">
      <c r="B3933" t="e" cm="1" vm="1">
        <f t="array" ref="B3933">TRANSPOSE(_xlfn._xlws.SORT(_xlfn.UNIQUE(_xlfn._xlws.FILTER(plotSetup[plot_id], plotSetup[experiment_id]&amp;"_"&amp;plotSetup[crop_season_id]=A3933))))</f>
        <v>#VALUE!</v>
      </c>
    </row>
    <row r="3934" spans="2:2" x14ac:dyDescent="0.25">
      <c r="B3934" t="e" cm="1" vm="1">
        <f t="array" ref="B3934">TRANSPOSE(_xlfn._xlws.SORT(_xlfn.UNIQUE(_xlfn._xlws.FILTER(plotSetup[plot_id], plotSetup[experiment_id]&amp;"_"&amp;plotSetup[crop_season_id]=A3934))))</f>
        <v>#VALUE!</v>
      </c>
    </row>
    <row r="3935" spans="2:2" x14ac:dyDescent="0.25">
      <c r="B3935" t="e" cm="1" vm="1">
        <f t="array" ref="B3935">TRANSPOSE(_xlfn._xlws.SORT(_xlfn.UNIQUE(_xlfn._xlws.FILTER(plotSetup[plot_id], plotSetup[experiment_id]&amp;"_"&amp;plotSetup[crop_season_id]=A3935))))</f>
        <v>#VALUE!</v>
      </c>
    </row>
    <row r="3936" spans="2:2" x14ac:dyDescent="0.25">
      <c r="B3936" t="e" cm="1" vm="1">
        <f t="array" ref="B3936">TRANSPOSE(_xlfn._xlws.SORT(_xlfn.UNIQUE(_xlfn._xlws.FILTER(plotSetup[plot_id], plotSetup[experiment_id]&amp;"_"&amp;plotSetup[crop_season_id]=A3936))))</f>
        <v>#VALUE!</v>
      </c>
    </row>
    <row r="3937" spans="2:2" x14ac:dyDescent="0.25">
      <c r="B3937" t="e" cm="1" vm="1">
        <f t="array" ref="B3937">TRANSPOSE(_xlfn._xlws.SORT(_xlfn.UNIQUE(_xlfn._xlws.FILTER(plotSetup[plot_id], plotSetup[experiment_id]&amp;"_"&amp;plotSetup[crop_season_id]=A3937))))</f>
        <v>#VALUE!</v>
      </c>
    </row>
    <row r="3938" spans="2:2" x14ac:dyDescent="0.25">
      <c r="B3938" t="e" cm="1" vm="1">
        <f t="array" ref="B3938">TRANSPOSE(_xlfn._xlws.SORT(_xlfn.UNIQUE(_xlfn._xlws.FILTER(plotSetup[plot_id], plotSetup[experiment_id]&amp;"_"&amp;plotSetup[crop_season_id]=A3938))))</f>
        <v>#VALUE!</v>
      </c>
    </row>
    <row r="3939" spans="2:2" x14ac:dyDescent="0.25">
      <c r="B3939" t="e" cm="1" vm="1">
        <f t="array" ref="B3939">TRANSPOSE(_xlfn._xlws.SORT(_xlfn.UNIQUE(_xlfn._xlws.FILTER(plotSetup[plot_id], plotSetup[experiment_id]&amp;"_"&amp;plotSetup[crop_season_id]=A3939))))</f>
        <v>#VALUE!</v>
      </c>
    </row>
    <row r="3940" spans="2:2" x14ac:dyDescent="0.25">
      <c r="B3940" t="e" cm="1" vm="1">
        <f t="array" ref="B3940">TRANSPOSE(_xlfn._xlws.SORT(_xlfn.UNIQUE(_xlfn._xlws.FILTER(plotSetup[plot_id], plotSetup[experiment_id]&amp;"_"&amp;plotSetup[crop_season_id]=A3940))))</f>
        <v>#VALUE!</v>
      </c>
    </row>
    <row r="3941" spans="2:2" x14ac:dyDescent="0.25">
      <c r="B3941" t="e" cm="1" vm="1">
        <f t="array" ref="B3941">TRANSPOSE(_xlfn._xlws.SORT(_xlfn.UNIQUE(_xlfn._xlws.FILTER(plotSetup[plot_id], plotSetup[experiment_id]&amp;"_"&amp;plotSetup[crop_season_id]=A3941))))</f>
        <v>#VALUE!</v>
      </c>
    </row>
    <row r="3942" spans="2:2" x14ac:dyDescent="0.25">
      <c r="B3942" t="e" cm="1" vm="1">
        <f t="array" ref="B3942">TRANSPOSE(_xlfn._xlws.SORT(_xlfn.UNIQUE(_xlfn._xlws.FILTER(plotSetup[plot_id], plotSetup[experiment_id]&amp;"_"&amp;plotSetup[crop_season_id]=A3942))))</f>
        <v>#VALUE!</v>
      </c>
    </row>
    <row r="3943" spans="2:2" x14ac:dyDescent="0.25">
      <c r="B3943" t="e" cm="1" vm="1">
        <f t="array" ref="B3943">TRANSPOSE(_xlfn._xlws.SORT(_xlfn.UNIQUE(_xlfn._xlws.FILTER(plotSetup[plot_id], plotSetup[experiment_id]&amp;"_"&amp;plotSetup[crop_season_id]=A3943))))</f>
        <v>#VALUE!</v>
      </c>
    </row>
    <row r="3944" spans="2:2" x14ac:dyDescent="0.25">
      <c r="B3944" t="e" cm="1" vm="1">
        <f t="array" ref="B3944">TRANSPOSE(_xlfn._xlws.SORT(_xlfn.UNIQUE(_xlfn._xlws.FILTER(plotSetup[plot_id], plotSetup[experiment_id]&amp;"_"&amp;plotSetup[crop_season_id]=A3944))))</f>
        <v>#VALUE!</v>
      </c>
    </row>
    <row r="3945" spans="2:2" x14ac:dyDescent="0.25">
      <c r="B3945" t="e" cm="1" vm="1">
        <f t="array" ref="B3945">TRANSPOSE(_xlfn._xlws.SORT(_xlfn.UNIQUE(_xlfn._xlws.FILTER(plotSetup[plot_id], plotSetup[experiment_id]&amp;"_"&amp;plotSetup[crop_season_id]=A3945))))</f>
        <v>#VALUE!</v>
      </c>
    </row>
    <row r="3946" spans="2:2" x14ac:dyDescent="0.25">
      <c r="B3946" t="e" cm="1" vm="1">
        <f t="array" ref="B3946">TRANSPOSE(_xlfn._xlws.SORT(_xlfn.UNIQUE(_xlfn._xlws.FILTER(plotSetup[plot_id], plotSetup[experiment_id]&amp;"_"&amp;plotSetup[crop_season_id]=A3946))))</f>
        <v>#VALUE!</v>
      </c>
    </row>
    <row r="3947" spans="2:2" x14ac:dyDescent="0.25">
      <c r="B3947" t="e" cm="1" vm="1">
        <f t="array" ref="B3947">TRANSPOSE(_xlfn._xlws.SORT(_xlfn.UNIQUE(_xlfn._xlws.FILTER(plotSetup[plot_id], plotSetup[experiment_id]&amp;"_"&amp;plotSetup[crop_season_id]=A3947))))</f>
        <v>#VALUE!</v>
      </c>
    </row>
    <row r="3948" spans="2:2" x14ac:dyDescent="0.25">
      <c r="B3948" t="e" cm="1" vm="1">
        <f t="array" ref="B3948">TRANSPOSE(_xlfn._xlws.SORT(_xlfn.UNIQUE(_xlfn._xlws.FILTER(plotSetup[plot_id], plotSetup[experiment_id]&amp;"_"&amp;plotSetup[crop_season_id]=A3948))))</f>
        <v>#VALUE!</v>
      </c>
    </row>
    <row r="3949" spans="2:2" x14ac:dyDescent="0.25">
      <c r="B3949" t="e" cm="1" vm="1">
        <f t="array" ref="B3949">TRANSPOSE(_xlfn._xlws.SORT(_xlfn.UNIQUE(_xlfn._xlws.FILTER(plotSetup[plot_id], plotSetup[experiment_id]&amp;"_"&amp;plotSetup[crop_season_id]=A3949))))</f>
        <v>#VALUE!</v>
      </c>
    </row>
    <row r="3950" spans="2:2" x14ac:dyDescent="0.25">
      <c r="B3950" t="e" cm="1" vm="1">
        <f t="array" ref="B3950">TRANSPOSE(_xlfn._xlws.SORT(_xlfn.UNIQUE(_xlfn._xlws.FILTER(plotSetup[plot_id], plotSetup[experiment_id]&amp;"_"&amp;plotSetup[crop_season_id]=A3950))))</f>
        <v>#VALUE!</v>
      </c>
    </row>
    <row r="3951" spans="2:2" x14ac:dyDescent="0.25">
      <c r="B3951" t="e" cm="1" vm="1">
        <f t="array" ref="B3951">TRANSPOSE(_xlfn._xlws.SORT(_xlfn.UNIQUE(_xlfn._xlws.FILTER(plotSetup[plot_id], plotSetup[experiment_id]&amp;"_"&amp;plotSetup[crop_season_id]=A3951))))</f>
        <v>#VALUE!</v>
      </c>
    </row>
    <row r="3952" spans="2:2" x14ac:dyDescent="0.25">
      <c r="B3952" t="e" cm="1" vm="1">
        <f t="array" ref="B3952">TRANSPOSE(_xlfn._xlws.SORT(_xlfn.UNIQUE(_xlfn._xlws.FILTER(plotSetup[plot_id], plotSetup[experiment_id]&amp;"_"&amp;plotSetup[crop_season_id]=A3952))))</f>
        <v>#VALUE!</v>
      </c>
    </row>
    <row r="3953" spans="2:2" x14ac:dyDescent="0.25">
      <c r="B3953" t="e" cm="1" vm="1">
        <f t="array" ref="B3953">TRANSPOSE(_xlfn._xlws.SORT(_xlfn.UNIQUE(_xlfn._xlws.FILTER(plotSetup[plot_id], plotSetup[experiment_id]&amp;"_"&amp;plotSetup[crop_season_id]=A3953))))</f>
        <v>#VALUE!</v>
      </c>
    </row>
    <row r="3954" spans="2:2" x14ac:dyDescent="0.25">
      <c r="B3954" t="e" cm="1" vm="1">
        <f t="array" ref="B3954">TRANSPOSE(_xlfn._xlws.SORT(_xlfn.UNIQUE(_xlfn._xlws.FILTER(plotSetup[plot_id], plotSetup[experiment_id]&amp;"_"&amp;plotSetup[crop_season_id]=A3954))))</f>
        <v>#VALUE!</v>
      </c>
    </row>
    <row r="3955" spans="2:2" x14ac:dyDescent="0.25">
      <c r="B3955" t="e" cm="1" vm="1">
        <f t="array" ref="B3955">TRANSPOSE(_xlfn._xlws.SORT(_xlfn.UNIQUE(_xlfn._xlws.FILTER(plotSetup[plot_id], plotSetup[experiment_id]&amp;"_"&amp;plotSetup[crop_season_id]=A3955))))</f>
        <v>#VALUE!</v>
      </c>
    </row>
    <row r="3956" spans="2:2" x14ac:dyDescent="0.25">
      <c r="B3956" t="e" cm="1" vm="1">
        <f t="array" ref="B3956">TRANSPOSE(_xlfn._xlws.SORT(_xlfn.UNIQUE(_xlfn._xlws.FILTER(plotSetup[plot_id], plotSetup[experiment_id]&amp;"_"&amp;plotSetup[crop_season_id]=A3956))))</f>
        <v>#VALUE!</v>
      </c>
    </row>
    <row r="3957" spans="2:2" x14ac:dyDescent="0.25">
      <c r="B3957" t="e" cm="1" vm="1">
        <f t="array" ref="B3957">TRANSPOSE(_xlfn._xlws.SORT(_xlfn.UNIQUE(_xlfn._xlws.FILTER(plotSetup[plot_id], plotSetup[experiment_id]&amp;"_"&amp;plotSetup[crop_season_id]=A3957))))</f>
        <v>#VALUE!</v>
      </c>
    </row>
    <row r="3958" spans="2:2" x14ac:dyDescent="0.25">
      <c r="B3958" t="e" cm="1" vm="1">
        <f t="array" ref="B3958">TRANSPOSE(_xlfn._xlws.SORT(_xlfn.UNIQUE(_xlfn._xlws.FILTER(plotSetup[plot_id], plotSetup[experiment_id]&amp;"_"&amp;plotSetup[crop_season_id]=A3958))))</f>
        <v>#VALUE!</v>
      </c>
    </row>
    <row r="3959" spans="2:2" x14ac:dyDescent="0.25">
      <c r="B3959" t="e" cm="1" vm="1">
        <f t="array" ref="B3959">TRANSPOSE(_xlfn._xlws.SORT(_xlfn.UNIQUE(_xlfn._xlws.FILTER(plotSetup[plot_id], plotSetup[experiment_id]&amp;"_"&amp;plotSetup[crop_season_id]=A3959))))</f>
        <v>#VALUE!</v>
      </c>
    </row>
    <row r="3960" spans="2:2" x14ac:dyDescent="0.25">
      <c r="B3960" t="e" cm="1" vm="1">
        <f t="array" ref="B3960">TRANSPOSE(_xlfn._xlws.SORT(_xlfn.UNIQUE(_xlfn._xlws.FILTER(plotSetup[plot_id], plotSetup[experiment_id]&amp;"_"&amp;plotSetup[crop_season_id]=A3960))))</f>
        <v>#VALUE!</v>
      </c>
    </row>
    <row r="3961" spans="2:2" x14ac:dyDescent="0.25">
      <c r="B3961" t="e" cm="1" vm="1">
        <f t="array" ref="B3961">TRANSPOSE(_xlfn._xlws.SORT(_xlfn.UNIQUE(_xlfn._xlws.FILTER(plotSetup[plot_id], plotSetup[experiment_id]&amp;"_"&amp;plotSetup[crop_season_id]=A3961))))</f>
        <v>#VALUE!</v>
      </c>
    </row>
    <row r="3962" spans="2:2" x14ac:dyDescent="0.25">
      <c r="B3962" t="e" cm="1" vm="1">
        <f t="array" ref="B3962">TRANSPOSE(_xlfn._xlws.SORT(_xlfn.UNIQUE(_xlfn._xlws.FILTER(plotSetup[plot_id], plotSetup[experiment_id]&amp;"_"&amp;plotSetup[crop_season_id]=A3962))))</f>
        <v>#VALUE!</v>
      </c>
    </row>
    <row r="3963" spans="2:2" x14ac:dyDescent="0.25">
      <c r="B3963" t="e" cm="1" vm="1">
        <f t="array" ref="B3963">TRANSPOSE(_xlfn._xlws.SORT(_xlfn.UNIQUE(_xlfn._xlws.FILTER(plotSetup[plot_id], plotSetup[experiment_id]&amp;"_"&amp;plotSetup[crop_season_id]=A3963))))</f>
        <v>#VALUE!</v>
      </c>
    </row>
    <row r="3964" spans="2:2" x14ac:dyDescent="0.25">
      <c r="B3964" t="e" cm="1" vm="1">
        <f t="array" ref="B3964">TRANSPOSE(_xlfn._xlws.SORT(_xlfn.UNIQUE(_xlfn._xlws.FILTER(plotSetup[plot_id], plotSetup[experiment_id]&amp;"_"&amp;plotSetup[crop_season_id]=A3964))))</f>
        <v>#VALUE!</v>
      </c>
    </row>
    <row r="3965" spans="2:2" x14ac:dyDescent="0.25">
      <c r="B3965" t="e" cm="1" vm="1">
        <f t="array" ref="B3965">TRANSPOSE(_xlfn._xlws.SORT(_xlfn.UNIQUE(_xlfn._xlws.FILTER(plotSetup[plot_id], plotSetup[experiment_id]&amp;"_"&amp;plotSetup[crop_season_id]=A3965))))</f>
        <v>#VALUE!</v>
      </c>
    </row>
    <row r="3966" spans="2:2" x14ac:dyDescent="0.25">
      <c r="B3966" t="e" cm="1" vm="1">
        <f t="array" ref="B3966">TRANSPOSE(_xlfn._xlws.SORT(_xlfn.UNIQUE(_xlfn._xlws.FILTER(plotSetup[plot_id], plotSetup[experiment_id]&amp;"_"&amp;plotSetup[crop_season_id]=A3966))))</f>
        <v>#VALUE!</v>
      </c>
    </row>
    <row r="3967" spans="2:2" x14ac:dyDescent="0.25">
      <c r="B3967" t="e" cm="1" vm="1">
        <f t="array" ref="B3967">TRANSPOSE(_xlfn._xlws.SORT(_xlfn.UNIQUE(_xlfn._xlws.FILTER(plotSetup[plot_id], plotSetup[experiment_id]&amp;"_"&amp;plotSetup[crop_season_id]=A3967))))</f>
        <v>#VALUE!</v>
      </c>
    </row>
    <row r="3968" spans="2:2" x14ac:dyDescent="0.25">
      <c r="B3968" t="e" cm="1" vm="1">
        <f t="array" ref="B3968">TRANSPOSE(_xlfn._xlws.SORT(_xlfn.UNIQUE(_xlfn._xlws.FILTER(plotSetup[plot_id], plotSetup[experiment_id]&amp;"_"&amp;plotSetup[crop_season_id]=A3968))))</f>
        <v>#VALUE!</v>
      </c>
    </row>
    <row r="3969" spans="2:2" x14ac:dyDescent="0.25">
      <c r="B3969" t="e" cm="1" vm="1">
        <f t="array" ref="B3969">TRANSPOSE(_xlfn._xlws.SORT(_xlfn.UNIQUE(_xlfn._xlws.FILTER(plotSetup[plot_id], plotSetup[experiment_id]&amp;"_"&amp;plotSetup[crop_season_id]=A3969))))</f>
        <v>#VALUE!</v>
      </c>
    </row>
    <row r="3970" spans="2:2" x14ac:dyDescent="0.25">
      <c r="B3970" t="e" cm="1" vm="1">
        <f t="array" ref="B3970">TRANSPOSE(_xlfn._xlws.SORT(_xlfn.UNIQUE(_xlfn._xlws.FILTER(plotSetup[plot_id], plotSetup[experiment_id]&amp;"_"&amp;plotSetup[crop_season_id]=A3970))))</f>
        <v>#VALUE!</v>
      </c>
    </row>
    <row r="3971" spans="2:2" x14ac:dyDescent="0.25">
      <c r="B3971" t="e" cm="1" vm="1">
        <f t="array" ref="B3971">TRANSPOSE(_xlfn._xlws.SORT(_xlfn.UNIQUE(_xlfn._xlws.FILTER(plotSetup[plot_id], plotSetup[experiment_id]&amp;"_"&amp;plotSetup[crop_season_id]=A3971))))</f>
        <v>#VALUE!</v>
      </c>
    </row>
    <row r="3972" spans="2:2" x14ac:dyDescent="0.25">
      <c r="B3972" t="e" cm="1" vm="1">
        <f t="array" ref="B3972">TRANSPOSE(_xlfn._xlws.SORT(_xlfn.UNIQUE(_xlfn._xlws.FILTER(plotSetup[plot_id], plotSetup[experiment_id]&amp;"_"&amp;plotSetup[crop_season_id]=A3972))))</f>
        <v>#VALUE!</v>
      </c>
    </row>
    <row r="3973" spans="2:2" x14ac:dyDescent="0.25">
      <c r="B3973" t="e" cm="1" vm="1">
        <f t="array" ref="B3973">TRANSPOSE(_xlfn._xlws.SORT(_xlfn.UNIQUE(_xlfn._xlws.FILTER(plotSetup[plot_id], plotSetup[experiment_id]&amp;"_"&amp;plotSetup[crop_season_id]=A3973))))</f>
        <v>#VALUE!</v>
      </c>
    </row>
    <row r="3974" spans="2:2" x14ac:dyDescent="0.25">
      <c r="B3974" t="e" cm="1" vm="1">
        <f t="array" ref="B3974">TRANSPOSE(_xlfn._xlws.SORT(_xlfn.UNIQUE(_xlfn._xlws.FILTER(plotSetup[plot_id], plotSetup[experiment_id]&amp;"_"&amp;plotSetup[crop_season_id]=A3974))))</f>
        <v>#VALUE!</v>
      </c>
    </row>
    <row r="3975" spans="2:2" x14ac:dyDescent="0.25">
      <c r="B3975" t="e" cm="1" vm="1">
        <f t="array" ref="B3975">TRANSPOSE(_xlfn._xlws.SORT(_xlfn.UNIQUE(_xlfn._xlws.FILTER(plotSetup[plot_id], plotSetup[experiment_id]&amp;"_"&amp;plotSetup[crop_season_id]=A3975))))</f>
        <v>#VALUE!</v>
      </c>
    </row>
    <row r="3976" spans="2:2" x14ac:dyDescent="0.25">
      <c r="B3976" t="e" cm="1" vm="1">
        <f t="array" ref="B3976">TRANSPOSE(_xlfn._xlws.SORT(_xlfn.UNIQUE(_xlfn._xlws.FILTER(plotSetup[plot_id], plotSetup[experiment_id]&amp;"_"&amp;plotSetup[crop_season_id]=A3976))))</f>
        <v>#VALUE!</v>
      </c>
    </row>
    <row r="3977" spans="2:2" x14ac:dyDescent="0.25">
      <c r="B3977" t="e" cm="1" vm="1">
        <f t="array" ref="B3977">TRANSPOSE(_xlfn._xlws.SORT(_xlfn.UNIQUE(_xlfn._xlws.FILTER(plotSetup[plot_id], plotSetup[experiment_id]&amp;"_"&amp;plotSetup[crop_season_id]=A3977))))</f>
        <v>#VALUE!</v>
      </c>
    </row>
    <row r="3978" spans="2:2" x14ac:dyDescent="0.25">
      <c r="B3978" t="e" cm="1" vm="1">
        <f t="array" ref="B3978">TRANSPOSE(_xlfn._xlws.SORT(_xlfn.UNIQUE(_xlfn._xlws.FILTER(plotSetup[plot_id], plotSetup[experiment_id]&amp;"_"&amp;plotSetup[crop_season_id]=A3978))))</f>
        <v>#VALUE!</v>
      </c>
    </row>
    <row r="3979" spans="2:2" x14ac:dyDescent="0.25">
      <c r="B3979" t="e" cm="1" vm="1">
        <f t="array" ref="B3979">TRANSPOSE(_xlfn._xlws.SORT(_xlfn.UNIQUE(_xlfn._xlws.FILTER(plotSetup[plot_id], plotSetup[experiment_id]&amp;"_"&amp;plotSetup[crop_season_id]=A3979))))</f>
        <v>#VALUE!</v>
      </c>
    </row>
    <row r="3980" spans="2:2" x14ac:dyDescent="0.25">
      <c r="B3980" t="e" cm="1" vm="1">
        <f t="array" ref="B3980">TRANSPOSE(_xlfn._xlws.SORT(_xlfn.UNIQUE(_xlfn._xlws.FILTER(plotSetup[plot_id], plotSetup[experiment_id]&amp;"_"&amp;plotSetup[crop_season_id]=A3980))))</f>
        <v>#VALUE!</v>
      </c>
    </row>
    <row r="3981" spans="2:2" x14ac:dyDescent="0.25">
      <c r="B3981" t="e" cm="1" vm="1">
        <f t="array" ref="B3981">TRANSPOSE(_xlfn._xlws.SORT(_xlfn.UNIQUE(_xlfn._xlws.FILTER(plotSetup[plot_id], plotSetup[experiment_id]&amp;"_"&amp;plotSetup[crop_season_id]=A3981))))</f>
        <v>#VALUE!</v>
      </c>
    </row>
    <row r="3982" spans="2:2" x14ac:dyDescent="0.25">
      <c r="B3982" t="e" cm="1" vm="1">
        <f t="array" ref="B3982">TRANSPOSE(_xlfn._xlws.SORT(_xlfn.UNIQUE(_xlfn._xlws.FILTER(plotSetup[plot_id], plotSetup[experiment_id]&amp;"_"&amp;plotSetup[crop_season_id]=A3982))))</f>
        <v>#VALUE!</v>
      </c>
    </row>
    <row r="3983" spans="2:2" x14ac:dyDescent="0.25">
      <c r="B3983" t="e" cm="1" vm="1">
        <f t="array" ref="B3983">TRANSPOSE(_xlfn._xlws.SORT(_xlfn.UNIQUE(_xlfn._xlws.FILTER(plotSetup[plot_id], plotSetup[experiment_id]&amp;"_"&amp;plotSetup[crop_season_id]=A3983))))</f>
        <v>#VALUE!</v>
      </c>
    </row>
    <row r="3984" spans="2:2" x14ac:dyDescent="0.25">
      <c r="B3984" t="e" cm="1" vm="1">
        <f t="array" ref="B3984">TRANSPOSE(_xlfn._xlws.SORT(_xlfn.UNIQUE(_xlfn._xlws.FILTER(plotSetup[plot_id], plotSetup[experiment_id]&amp;"_"&amp;plotSetup[crop_season_id]=A3984))))</f>
        <v>#VALUE!</v>
      </c>
    </row>
    <row r="3985" spans="2:2" x14ac:dyDescent="0.25">
      <c r="B3985" t="e" cm="1" vm="1">
        <f t="array" ref="B3985">TRANSPOSE(_xlfn._xlws.SORT(_xlfn.UNIQUE(_xlfn._xlws.FILTER(plotSetup[plot_id], plotSetup[experiment_id]&amp;"_"&amp;plotSetup[crop_season_id]=A3985))))</f>
        <v>#VALUE!</v>
      </c>
    </row>
    <row r="3986" spans="2:2" x14ac:dyDescent="0.25">
      <c r="B3986" t="e" cm="1" vm="1">
        <f t="array" ref="B3986">TRANSPOSE(_xlfn._xlws.SORT(_xlfn.UNIQUE(_xlfn._xlws.FILTER(plotSetup[plot_id], plotSetup[experiment_id]&amp;"_"&amp;plotSetup[crop_season_id]=A3986))))</f>
        <v>#VALUE!</v>
      </c>
    </row>
    <row r="3987" spans="2:2" x14ac:dyDescent="0.25">
      <c r="B3987" t="e" cm="1" vm="1">
        <f t="array" ref="B3987">TRANSPOSE(_xlfn._xlws.SORT(_xlfn.UNIQUE(_xlfn._xlws.FILTER(plotSetup[plot_id], plotSetup[experiment_id]&amp;"_"&amp;plotSetup[crop_season_id]=A3987))))</f>
        <v>#VALUE!</v>
      </c>
    </row>
    <row r="3988" spans="2:2" x14ac:dyDescent="0.25">
      <c r="B3988" t="e" cm="1" vm="1">
        <f t="array" ref="B3988">TRANSPOSE(_xlfn._xlws.SORT(_xlfn.UNIQUE(_xlfn._xlws.FILTER(plotSetup[plot_id], plotSetup[experiment_id]&amp;"_"&amp;plotSetup[crop_season_id]=A3988))))</f>
        <v>#VALUE!</v>
      </c>
    </row>
    <row r="3989" spans="2:2" x14ac:dyDescent="0.25">
      <c r="B3989" t="e" cm="1" vm="1">
        <f t="array" ref="B3989">TRANSPOSE(_xlfn._xlws.SORT(_xlfn.UNIQUE(_xlfn._xlws.FILTER(plotSetup[plot_id], plotSetup[experiment_id]&amp;"_"&amp;plotSetup[crop_season_id]=A3989))))</f>
        <v>#VALUE!</v>
      </c>
    </row>
    <row r="3990" spans="2:2" x14ac:dyDescent="0.25">
      <c r="B3990" t="e" cm="1" vm="1">
        <f t="array" ref="B3990">TRANSPOSE(_xlfn._xlws.SORT(_xlfn.UNIQUE(_xlfn._xlws.FILTER(plotSetup[plot_id], plotSetup[experiment_id]&amp;"_"&amp;plotSetup[crop_season_id]=A3990))))</f>
        <v>#VALUE!</v>
      </c>
    </row>
    <row r="3991" spans="2:2" x14ac:dyDescent="0.25">
      <c r="B3991" t="e" cm="1" vm="1">
        <f t="array" ref="B3991">TRANSPOSE(_xlfn._xlws.SORT(_xlfn.UNIQUE(_xlfn._xlws.FILTER(plotSetup[plot_id], plotSetup[experiment_id]&amp;"_"&amp;plotSetup[crop_season_id]=A3991))))</f>
        <v>#VALUE!</v>
      </c>
    </row>
    <row r="3992" spans="2:2" x14ac:dyDescent="0.25">
      <c r="B3992" t="e" cm="1" vm="1">
        <f t="array" ref="B3992">TRANSPOSE(_xlfn._xlws.SORT(_xlfn.UNIQUE(_xlfn._xlws.FILTER(plotSetup[plot_id], plotSetup[experiment_id]&amp;"_"&amp;plotSetup[crop_season_id]=A3992))))</f>
        <v>#VALUE!</v>
      </c>
    </row>
    <row r="3993" spans="2:2" x14ac:dyDescent="0.25">
      <c r="B3993" t="e" cm="1" vm="1">
        <f t="array" ref="B3993">TRANSPOSE(_xlfn._xlws.SORT(_xlfn.UNIQUE(_xlfn._xlws.FILTER(plotSetup[plot_id], plotSetup[experiment_id]&amp;"_"&amp;plotSetup[crop_season_id]=A3993))))</f>
        <v>#VALUE!</v>
      </c>
    </row>
    <row r="3994" spans="2:2" x14ac:dyDescent="0.25">
      <c r="B3994" t="e" cm="1" vm="1">
        <f t="array" ref="B3994">TRANSPOSE(_xlfn._xlws.SORT(_xlfn.UNIQUE(_xlfn._xlws.FILTER(plotSetup[plot_id], plotSetup[experiment_id]&amp;"_"&amp;plotSetup[crop_season_id]=A3994))))</f>
        <v>#VALUE!</v>
      </c>
    </row>
    <row r="3995" spans="2:2" x14ac:dyDescent="0.25">
      <c r="B3995" t="e" cm="1" vm="1">
        <f t="array" ref="B3995">TRANSPOSE(_xlfn._xlws.SORT(_xlfn.UNIQUE(_xlfn._xlws.FILTER(plotSetup[plot_id], plotSetup[experiment_id]&amp;"_"&amp;plotSetup[crop_season_id]=A3995))))</f>
        <v>#VALUE!</v>
      </c>
    </row>
    <row r="3996" spans="2:2" x14ac:dyDescent="0.25">
      <c r="B3996" t="e" cm="1" vm="1">
        <f t="array" ref="B3996">TRANSPOSE(_xlfn._xlws.SORT(_xlfn.UNIQUE(_xlfn._xlws.FILTER(plotSetup[plot_id], plotSetup[experiment_id]&amp;"_"&amp;plotSetup[crop_season_id]=A3996))))</f>
        <v>#VALUE!</v>
      </c>
    </row>
    <row r="3997" spans="2:2" x14ac:dyDescent="0.25">
      <c r="B3997" t="e" cm="1" vm="1">
        <f t="array" ref="B3997">TRANSPOSE(_xlfn._xlws.SORT(_xlfn.UNIQUE(_xlfn._xlws.FILTER(plotSetup[plot_id], plotSetup[experiment_id]&amp;"_"&amp;plotSetup[crop_season_id]=A3997))))</f>
        <v>#VALUE!</v>
      </c>
    </row>
    <row r="3998" spans="2:2" x14ac:dyDescent="0.25">
      <c r="B3998" t="e" cm="1" vm="1">
        <f t="array" ref="B3998">TRANSPOSE(_xlfn._xlws.SORT(_xlfn.UNIQUE(_xlfn._xlws.FILTER(plotSetup[plot_id], plotSetup[experiment_id]&amp;"_"&amp;plotSetup[crop_season_id]=A3998))))</f>
        <v>#VALUE!</v>
      </c>
    </row>
    <row r="3999" spans="2:2" x14ac:dyDescent="0.25">
      <c r="B3999" t="e" cm="1" vm="1">
        <f t="array" ref="B3999">TRANSPOSE(_xlfn._xlws.SORT(_xlfn.UNIQUE(_xlfn._xlws.FILTER(plotSetup[plot_id], plotSetup[experiment_id]&amp;"_"&amp;plotSetup[crop_season_id]=A3999))))</f>
        <v>#VALUE!</v>
      </c>
    </row>
    <row r="4000" spans="2:2" x14ac:dyDescent="0.25">
      <c r="B4000" t="e" cm="1" vm="1">
        <f t="array" ref="B4000">TRANSPOSE(_xlfn._xlws.SORT(_xlfn.UNIQUE(_xlfn._xlws.FILTER(plotSetup[plot_id], plotSetup[experiment_id]&amp;"_"&amp;plotSetup[crop_season_id]=A4000))))</f>
        <v>#VALUE!</v>
      </c>
    </row>
    <row r="4001" spans="2:2" x14ac:dyDescent="0.25">
      <c r="B4001" t="e" cm="1" vm="1">
        <f t="array" ref="B4001">TRANSPOSE(_xlfn._xlws.SORT(_xlfn.UNIQUE(_xlfn._xlws.FILTER(plotSetup[plot_id], plotSetup[experiment_id]&amp;"_"&amp;plotSetup[crop_season_id]=A4001))))</f>
        <v>#VALUE!</v>
      </c>
    </row>
    <row r="4002" spans="2:2" x14ac:dyDescent="0.25">
      <c r="B4002" t="e" cm="1" vm="1">
        <f t="array" ref="B4002">TRANSPOSE(_xlfn._xlws.SORT(_xlfn.UNIQUE(_xlfn._xlws.FILTER(plotSetup[plot_id], plotSetup[experiment_id]&amp;"_"&amp;plotSetup[crop_season_id]=A4002))))</f>
        <v>#VALUE!</v>
      </c>
    </row>
    <row r="4003" spans="2:2" x14ac:dyDescent="0.25">
      <c r="B4003" t="e" cm="1" vm="1">
        <f t="array" ref="B4003">TRANSPOSE(_xlfn._xlws.SORT(_xlfn.UNIQUE(_xlfn._xlws.FILTER(plotSetup[plot_id], plotSetup[experiment_id]&amp;"_"&amp;plotSetup[crop_season_id]=A4003))))</f>
        <v>#VALUE!</v>
      </c>
    </row>
    <row r="4004" spans="2:2" x14ac:dyDescent="0.25">
      <c r="B4004" t="e" cm="1" vm="1">
        <f t="array" ref="B4004">TRANSPOSE(_xlfn._xlws.SORT(_xlfn.UNIQUE(_xlfn._xlws.FILTER(plotSetup[plot_id], plotSetup[experiment_id]&amp;"_"&amp;plotSetup[crop_season_id]=A4004))))</f>
        <v>#VALUE!</v>
      </c>
    </row>
    <row r="4005" spans="2:2" x14ac:dyDescent="0.25">
      <c r="B4005" t="e" cm="1" vm="1">
        <f t="array" ref="B4005">TRANSPOSE(_xlfn._xlws.SORT(_xlfn.UNIQUE(_xlfn._xlws.FILTER(plotSetup[plot_id], plotSetup[experiment_id]&amp;"_"&amp;plotSetup[crop_season_id]=A4005))))</f>
        <v>#VALUE!</v>
      </c>
    </row>
    <row r="4006" spans="2:2" x14ac:dyDescent="0.25">
      <c r="B4006" t="e" cm="1" vm="1">
        <f t="array" ref="B4006">TRANSPOSE(_xlfn._xlws.SORT(_xlfn.UNIQUE(_xlfn._xlws.FILTER(plotSetup[plot_id], plotSetup[experiment_id]&amp;"_"&amp;plotSetup[crop_season_id]=A4006))))</f>
        <v>#VALUE!</v>
      </c>
    </row>
    <row r="4007" spans="2:2" x14ac:dyDescent="0.25">
      <c r="B4007" t="e" cm="1" vm="1">
        <f t="array" ref="B4007">TRANSPOSE(_xlfn._xlws.SORT(_xlfn.UNIQUE(_xlfn._xlws.FILTER(plotSetup[plot_id], plotSetup[experiment_id]&amp;"_"&amp;plotSetup[crop_season_id]=A4007))))</f>
        <v>#VALUE!</v>
      </c>
    </row>
    <row r="4008" spans="2:2" x14ac:dyDescent="0.25">
      <c r="B4008" t="e" cm="1" vm="1">
        <f t="array" ref="B4008">TRANSPOSE(_xlfn._xlws.SORT(_xlfn.UNIQUE(_xlfn._xlws.FILTER(plotSetup[plot_id], plotSetup[experiment_id]&amp;"_"&amp;plotSetup[crop_season_id]=A4008))))</f>
        <v>#VALUE!</v>
      </c>
    </row>
    <row r="4009" spans="2:2" x14ac:dyDescent="0.25">
      <c r="B4009" t="e" cm="1" vm="1">
        <f t="array" ref="B4009">TRANSPOSE(_xlfn._xlws.SORT(_xlfn.UNIQUE(_xlfn._xlws.FILTER(plotSetup[plot_id], plotSetup[experiment_id]&amp;"_"&amp;plotSetup[crop_season_id]=A4009))))</f>
        <v>#VALUE!</v>
      </c>
    </row>
    <row r="4010" spans="2:2" x14ac:dyDescent="0.25">
      <c r="B4010" t="e" cm="1" vm="1">
        <f t="array" ref="B4010">TRANSPOSE(_xlfn._xlws.SORT(_xlfn.UNIQUE(_xlfn._xlws.FILTER(plotSetup[plot_id], plotSetup[experiment_id]&amp;"_"&amp;plotSetup[crop_season_id]=A4010))))</f>
        <v>#VALUE!</v>
      </c>
    </row>
    <row r="4011" spans="2:2" x14ac:dyDescent="0.25">
      <c r="B4011" t="e" cm="1" vm="1">
        <f t="array" ref="B4011">TRANSPOSE(_xlfn._xlws.SORT(_xlfn.UNIQUE(_xlfn._xlws.FILTER(plotSetup[plot_id], plotSetup[experiment_id]&amp;"_"&amp;plotSetup[crop_season_id]=A4011))))</f>
        <v>#VALUE!</v>
      </c>
    </row>
    <row r="4012" spans="2:2" x14ac:dyDescent="0.25">
      <c r="B4012" t="e" cm="1" vm="1">
        <f t="array" ref="B4012">TRANSPOSE(_xlfn._xlws.SORT(_xlfn.UNIQUE(_xlfn._xlws.FILTER(plotSetup[plot_id], plotSetup[experiment_id]&amp;"_"&amp;plotSetup[crop_season_id]=A4012))))</f>
        <v>#VALUE!</v>
      </c>
    </row>
    <row r="4013" spans="2:2" x14ac:dyDescent="0.25">
      <c r="B4013" t="e" cm="1" vm="1">
        <f t="array" ref="B4013">TRANSPOSE(_xlfn._xlws.SORT(_xlfn.UNIQUE(_xlfn._xlws.FILTER(plotSetup[plot_id], plotSetup[experiment_id]&amp;"_"&amp;plotSetup[crop_season_id]=A4013))))</f>
        <v>#VALUE!</v>
      </c>
    </row>
    <row r="4014" spans="2:2" x14ac:dyDescent="0.25">
      <c r="B4014" t="e" cm="1" vm="1">
        <f t="array" ref="B4014">TRANSPOSE(_xlfn._xlws.SORT(_xlfn.UNIQUE(_xlfn._xlws.FILTER(plotSetup[plot_id], plotSetup[experiment_id]&amp;"_"&amp;plotSetup[crop_season_id]=A4014))))</f>
        <v>#VALUE!</v>
      </c>
    </row>
    <row r="4015" spans="2:2" x14ac:dyDescent="0.25">
      <c r="B4015" t="e" cm="1" vm="1">
        <f t="array" ref="B4015">TRANSPOSE(_xlfn._xlws.SORT(_xlfn.UNIQUE(_xlfn._xlws.FILTER(plotSetup[plot_id], plotSetup[experiment_id]&amp;"_"&amp;plotSetup[crop_season_id]=A4015))))</f>
        <v>#VALUE!</v>
      </c>
    </row>
    <row r="4016" spans="2:2" x14ac:dyDescent="0.25">
      <c r="B4016" t="e" cm="1" vm="1">
        <f t="array" ref="B4016">TRANSPOSE(_xlfn._xlws.SORT(_xlfn.UNIQUE(_xlfn._xlws.FILTER(plotSetup[plot_id], plotSetup[experiment_id]&amp;"_"&amp;plotSetup[crop_season_id]=A4016))))</f>
        <v>#VALUE!</v>
      </c>
    </row>
    <row r="4017" spans="2:2" x14ac:dyDescent="0.25">
      <c r="B4017" t="e" cm="1" vm="1">
        <f t="array" ref="B4017">TRANSPOSE(_xlfn._xlws.SORT(_xlfn.UNIQUE(_xlfn._xlws.FILTER(plotSetup[plot_id], plotSetup[experiment_id]&amp;"_"&amp;plotSetup[crop_season_id]=A4017))))</f>
        <v>#VALUE!</v>
      </c>
    </row>
    <row r="4018" spans="2:2" x14ac:dyDescent="0.25">
      <c r="B4018" t="e" cm="1" vm="1">
        <f t="array" ref="B4018">TRANSPOSE(_xlfn._xlws.SORT(_xlfn.UNIQUE(_xlfn._xlws.FILTER(plotSetup[plot_id], plotSetup[experiment_id]&amp;"_"&amp;plotSetup[crop_season_id]=A4018))))</f>
        <v>#VALUE!</v>
      </c>
    </row>
    <row r="4019" spans="2:2" x14ac:dyDescent="0.25">
      <c r="B4019" t="e" cm="1" vm="1">
        <f t="array" ref="B4019">TRANSPOSE(_xlfn._xlws.SORT(_xlfn.UNIQUE(_xlfn._xlws.FILTER(plotSetup[plot_id], plotSetup[experiment_id]&amp;"_"&amp;plotSetup[crop_season_id]=A4019))))</f>
        <v>#VALUE!</v>
      </c>
    </row>
    <row r="4020" spans="2:2" x14ac:dyDescent="0.25">
      <c r="B4020" t="e" cm="1" vm="1">
        <f t="array" ref="B4020">TRANSPOSE(_xlfn._xlws.SORT(_xlfn.UNIQUE(_xlfn._xlws.FILTER(plotSetup[plot_id], plotSetup[experiment_id]&amp;"_"&amp;plotSetup[crop_season_id]=A4020))))</f>
        <v>#VALUE!</v>
      </c>
    </row>
    <row r="4021" spans="2:2" x14ac:dyDescent="0.25">
      <c r="B4021" t="e" cm="1" vm="1">
        <f t="array" ref="B4021">TRANSPOSE(_xlfn._xlws.SORT(_xlfn.UNIQUE(_xlfn._xlws.FILTER(plotSetup[plot_id], plotSetup[experiment_id]&amp;"_"&amp;plotSetup[crop_season_id]=A4021))))</f>
        <v>#VALUE!</v>
      </c>
    </row>
    <row r="4022" spans="2:2" x14ac:dyDescent="0.25">
      <c r="B4022" t="e" cm="1" vm="1">
        <f t="array" ref="B4022">TRANSPOSE(_xlfn._xlws.SORT(_xlfn.UNIQUE(_xlfn._xlws.FILTER(plotSetup[plot_id], plotSetup[experiment_id]&amp;"_"&amp;plotSetup[crop_season_id]=A4022))))</f>
        <v>#VALUE!</v>
      </c>
    </row>
    <row r="4023" spans="2:2" x14ac:dyDescent="0.25">
      <c r="B4023" t="e" cm="1" vm="1">
        <f t="array" ref="B4023">TRANSPOSE(_xlfn._xlws.SORT(_xlfn.UNIQUE(_xlfn._xlws.FILTER(plotSetup[plot_id], plotSetup[experiment_id]&amp;"_"&amp;plotSetup[crop_season_id]=A4023))))</f>
        <v>#VALUE!</v>
      </c>
    </row>
    <row r="4024" spans="2:2" x14ac:dyDescent="0.25">
      <c r="B4024" t="e" cm="1" vm="1">
        <f t="array" ref="B4024">TRANSPOSE(_xlfn._xlws.SORT(_xlfn.UNIQUE(_xlfn._xlws.FILTER(plotSetup[plot_id], plotSetup[experiment_id]&amp;"_"&amp;plotSetup[crop_season_id]=A4024))))</f>
        <v>#VALUE!</v>
      </c>
    </row>
    <row r="4025" spans="2:2" x14ac:dyDescent="0.25">
      <c r="B4025" t="e" cm="1" vm="1">
        <f t="array" ref="B4025">TRANSPOSE(_xlfn._xlws.SORT(_xlfn.UNIQUE(_xlfn._xlws.FILTER(plotSetup[plot_id], plotSetup[experiment_id]&amp;"_"&amp;plotSetup[crop_season_id]=A4025))))</f>
        <v>#VALUE!</v>
      </c>
    </row>
    <row r="4026" spans="2:2" x14ac:dyDescent="0.25">
      <c r="B4026" t="e" cm="1" vm="1">
        <f t="array" ref="B4026">TRANSPOSE(_xlfn._xlws.SORT(_xlfn.UNIQUE(_xlfn._xlws.FILTER(plotSetup[plot_id], plotSetup[experiment_id]&amp;"_"&amp;plotSetup[crop_season_id]=A4026))))</f>
        <v>#VALUE!</v>
      </c>
    </row>
    <row r="4027" spans="2:2" x14ac:dyDescent="0.25">
      <c r="B4027" t="e" cm="1" vm="1">
        <f t="array" ref="B4027">TRANSPOSE(_xlfn._xlws.SORT(_xlfn.UNIQUE(_xlfn._xlws.FILTER(plotSetup[plot_id], plotSetup[experiment_id]&amp;"_"&amp;plotSetup[crop_season_id]=A4027))))</f>
        <v>#VALUE!</v>
      </c>
    </row>
    <row r="4028" spans="2:2" x14ac:dyDescent="0.25">
      <c r="B4028" t="e" cm="1" vm="1">
        <f t="array" ref="B4028">TRANSPOSE(_xlfn._xlws.SORT(_xlfn.UNIQUE(_xlfn._xlws.FILTER(plotSetup[plot_id], plotSetup[experiment_id]&amp;"_"&amp;plotSetup[crop_season_id]=A4028))))</f>
        <v>#VALUE!</v>
      </c>
    </row>
    <row r="4029" spans="2:2" x14ac:dyDescent="0.25">
      <c r="B4029" t="e" cm="1" vm="1">
        <f t="array" ref="B4029">TRANSPOSE(_xlfn._xlws.SORT(_xlfn.UNIQUE(_xlfn._xlws.FILTER(plotSetup[plot_id], plotSetup[experiment_id]&amp;"_"&amp;plotSetup[crop_season_id]=A4029))))</f>
        <v>#VALUE!</v>
      </c>
    </row>
    <row r="4030" spans="2:2" x14ac:dyDescent="0.25">
      <c r="B4030" t="e" cm="1" vm="1">
        <f t="array" ref="B4030">TRANSPOSE(_xlfn._xlws.SORT(_xlfn.UNIQUE(_xlfn._xlws.FILTER(plotSetup[plot_id], plotSetup[experiment_id]&amp;"_"&amp;plotSetup[crop_season_id]=A4030))))</f>
        <v>#VALUE!</v>
      </c>
    </row>
    <row r="4031" spans="2:2" x14ac:dyDescent="0.25">
      <c r="B4031" t="e" cm="1" vm="1">
        <f t="array" ref="B4031">TRANSPOSE(_xlfn._xlws.SORT(_xlfn.UNIQUE(_xlfn._xlws.FILTER(plotSetup[plot_id], plotSetup[experiment_id]&amp;"_"&amp;plotSetup[crop_season_id]=A4031))))</f>
        <v>#VALUE!</v>
      </c>
    </row>
    <row r="4032" spans="2:2" x14ac:dyDescent="0.25">
      <c r="B4032" t="e" cm="1" vm="1">
        <f t="array" ref="B4032">TRANSPOSE(_xlfn._xlws.SORT(_xlfn.UNIQUE(_xlfn._xlws.FILTER(plotSetup[plot_id], plotSetup[experiment_id]&amp;"_"&amp;plotSetup[crop_season_id]=A4032))))</f>
        <v>#VALUE!</v>
      </c>
    </row>
    <row r="4033" spans="2:2" x14ac:dyDescent="0.25">
      <c r="B4033" t="e" cm="1" vm="1">
        <f t="array" ref="B4033">TRANSPOSE(_xlfn._xlws.SORT(_xlfn.UNIQUE(_xlfn._xlws.FILTER(plotSetup[plot_id], plotSetup[experiment_id]&amp;"_"&amp;plotSetup[crop_season_id]=A4033))))</f>
        <v>#VALUE!</v>
      </c>
    </row>
    <row r="4034" spans="2:2" x14ac:dyDescent="0.25">
      <c r="B4034" t="e" cm="1" vm="1">
        <f t="array" ref="B4034">TRANSPOSE(_xlfn._xlws.SORT(_xlfn.UNIQUE(_xlfn._xlws.FILTER(plotSetup[plot_id], plotSetup[experiment_id]&amp;"_"&amp;plotSetup[crop_season_id]=A4034))))</f>
        <v>#VALUE!</v>
      </c>
    </row>
    <row r="4035" spans="2:2" x14ac:dyDescent="0.25">
      <c r="B4035" t="e" cm="1" vm="1">
        <f t="array" ref="B4035">TRANSPOSE(_xlfn._xlws.SORT(_xlfn.UNIQUE(_xlfn._xlws.FILTER(plotSetup[plot_id], plotSetup[experiment_id]&amp;"_"&amp;plotSetup[crop_season_id]=A4035))))</f>
        <v>#VALUE!</v>
      </c>
    </row>
    <row r="4036" spans="2:2" x14ac:dyDescent="0.25">
      <c r="B4036" t="e" cm="1" vm="1">
        <f t="array" ref="B4036">TRANSPOSE(_xlfn._xlws.SORT(_xlfn.UNIQUE(_xlfn._xlws.FILTER(plotSetup[plot_id], plotSetup[experiment_id]&amp;"_"&amp;plotSetup[crop_season_id]=A4036))))</f>
        <v>#VALUE!</v>
      </c>
    </row>
    <row r="4037" spans="2:2" x14ac:dyDescent="0.25">
      <c r="B4037" t="e" cm="1" vm="1">
        <f t="array" ref="B4037">TRANSPOSE(_xlfn._xlws.SORT(_xlfn.UNIQUE(_xlfn._xlws.FILTER(plotSetup[plot_id], plotSetup[experiment_id]&amp;"_"&amp;plotSetup[crop_season_id]=A4037))))</f>
        <v>#VALUE!</v>
      </c>
    </row>
    <row r="4038" spans="2:2" x14ac:dyDescent="0.25">
      <c r="B4038" t="e" cm="1" vm="1">
        <f t="array" ref="B4038">TRANSPOSE(_xlfn._xlws.SORT(_xlfn.UNIQUE(_xlfn._xlws.FILTER(plotSetup[plot_id], plotSetup[experiment_id]&amp;"_"&amp;plotSetup[crop_season_id]=A4038))))</f>
        <v>#VALUE!</v>
      </c>
    </row>
    <row r="4039" spans="2:2" x14ac:dyDescent="0.25">
      <c r="B4039" t="e" cm="1" vm="1">
        <f t="array" ref="B4039">TRANSPOSE(_xlfn._xlws.SORT(_xlfn.UNIQUE(_xlfn._xlws.FILTER(plotSetup[plot_id], plotSetup[experiment_id]&amp;"_"&amp;plotSetup[crop_season_id]=A4039))))</f>
        <v>#VALUE!</v>
      </c>
    </row>
    <row r="4040" spans="2:2" x14ac:dyDescent="0.25">
      <c r="B4040" t="e" cm="1" vm="1">
        <f t="array" ref="B4040">TRANSPOSE(_xlfn._xlws.SORT(_xlfn.UNIQUE(_xlfn._xlws.FILTER(plotSetup[plot_id], plotSetup[experiment_id]&amp;"_"&amp;plotSetup[crop_season_id]=A4040))))</f>
        <v>#VALUE!</v>
      </c>
    </row>
    <row r="4041" spans="2:2" x14ac:dyDescent="0.25">
      <c r="B4041" t="e" cm="1" vm="1">
        <f t="array" ref="B4041">TRANSPOSE(_xlfn._xlws.SORT(_xlfn.UNIQUE(_xlfn._xlws.FILTER(plotSetup[plot_id], plotSetup[experiment_id]&amp;"_"&amp;plotSetup[crop_season_id]=A4041))))</f>
        <v>#VALUE!</v>
      </c>
    </row>
    <row r="4042" spans="2:2" x14ac:dyDescent="0.25">
      <c r="B4042" t="e" cm="1" vm="1">
        <f t="array" ref="B4042">TRANSPOSE(_xlfn._xlws.SORT(_xlfn.UNIQUE(_xlfn._xlws.FILTER(plotSetup[plot_id], plotSetup[experiment_id]&amp;"_"&amp;plotSetup[crop_season_id]=A4042))))</f>
        <v>#VALUE!</v>
      </c>
    </row>
    <row r="4043" spans="2:2" x14ac:dyDescent="0.25">
      <c r="B4043" t="e" cm="1" vm="1">
        <f t="array" ref="B4043">TRANSPOSE(_xlfn._xlws.SORT(_xlfn.UNIQUE(_xlfn._xlws.FILTER(plotSetup[plot_id], plotSetup[experiment_id]&amp;"_"&amp;plotSetup[crop_season_id]=A4043))))</f>
        <v>#VALUE!</v>
      </c>
    </row>
    <row r="4044" spans="2:2" x14ac:dyDescent="0.25">
      <c r="B4044" t="e" cm="1" vm="1">
        <f t="array" ref="B4044">TRANSPOSE(_xlfn._xlws.SORT(_xlfn.UNIQUE(_xlfn._xlws.FILTER(plotSetup[plot_id], plotSetup[experiment_id]&amp;"_"&amp;plotSetup[crop_season_id]=A4044))))</f>
        <v>#VALUE!</v>
      </c>
    </row>
    <row r="4045" spans="2:2" x14ac:dyDescent="0.25">
      <c r="B4045" t="e" cm="1" vm="1">
        <f t="array" ref="B4045">TRANSPOSE(_xlfn._xlws.SORT(_xlfn.UNIQUE(_xlfn._xlws.FILTER(plotSetup[plot_id], plotSetup[experiment_id]&amp;"_"&amp;plotSetup[crop_season_id]=A4045))))</f>
        <v>#VALUE!</v>
      </c>
    </row>
    <row r="4046" spans="2:2" x14ac:dyDescent="0.25">
      <c r="B4046" t="e" cm="1" vm="1">
        <f t="array" ref="B4046">TRANSPOSE(_xlfn._xlws.SORT(_xlfn.UNIQUE(_xlfn._xlws.FILTER(plotSetup[plot_id], plotSetup[experiment_id]&amp;"_"&amp;plotSetup[crop_season_id]=A4046))))</f>
        <v>#VALUE!</v>
      </c>
    </row>
    <row r="4047" spans="2:2" x14ac:dyDescent="0.25">
      <c r="B4047" t="e" cm="1" vm="1">
        <f t="array" ref="B4047">TRANSPOSE(_xlfn._xlws.SORT(_xlfn.UNIQUE(_xlfn._xlws.FILTER(plotSetup[plot_id], plotSetup[experiment_id]&amp;"_"&amp;plotSetup[crop_season_id]=A4047))))</f>
        <v>#VALUE!</v>
      </c>
    </row>
    <row r="4048" spans="2:2" x14ac:dyDescent="0.25">
      <c r="B4048" t="e" cm="1" vm="1">
        <f t="array" ref="B4048">TRANSPOSE(_xlfn._xlws.SORT(_xlfn.UNIQUE(_xlfn._xlws.FILTER(plotSetup[plot_id], plotSetup[experiment_id]&amp;"_"&amp;plotSetup[crop_season_id]=A4048))))</f>
        <v>#VALUE!</v>
      </c>
    </row>
    <row r="4049" spans="2:2" x14ac:dyDescent="0.25">
      <c r="B4049" t="e" cm="1" vm="1">
        <f t="array" ref="B4049">TRANSPOSE(_xlfn._xlws.SORT(_xlfn.UNIQUE(_xlfn._xlws.FILTER(plotSetup[plot_id], plotSetup[experiment_id]&amp;"_"&amp;plotSetup[crop_season_id]=A4049))))</f>
        <v>#VALUE!</v>
      </c>
    </row>
    <row r="4050" spans="2:2" x14ac:dyDescent="0.25">
      <c r="B4050" t="e" cm="1" vm="1">
        <f t="array" ref="B4050">TRANSPOSE(_xlfn._xlws.SORT(_xlfn.UNIQUE(_xlfn._xlws.FILTER(plotSetup[plot_id], plotSetup[experiment_id]&amp;"_"&amp;plotSetup[crop_season_id]=A4050))))</f>
        <v>#VALUE!</v>
      </c>
    </row>
    <row r="4051" spans="2:2" x14ac:dyDescent="0.25">
      <c r="B4051" t="e" cm="1" vm="1">
        <f t="array" ref="B4051">TRANSPOSE(_xlfn._xlws.SORT(_xlfn.UNIQUE(_xlfn._xlws.FILTER(plotSetup[plot_id], plotSetup[experiment_id]&amp;"_"&amp;plotSetup[crop_season_id]=A4051))))</f>
        <v>#VALUE!</v>
      </c>
    </row>
    <row r="4052" spans="2:2" x14ac:dyDescent="0.25">
      <c r="B4052" t="e" cm="1" vm="1">
        <f t="array" ref="B4052">TRANSPOSE(_xlfn._xlws.SORT(_xlfn.UNIQUE(_xlfn._xlws.FILTER(plotSetup[plot_id], plotSetup[experiment_id]&amp;"_"&amp;plotSetup[crop_season_id]=A4052))))</f>
        <v>#VALUE!</v>
      </c>
    </row>
    <row r="4053" spans="2:2" x14ac:dyDescent="0.25">
      <c r="B4053" t="e" cm="1" vm="1">
        <f t="array" ref="B4053">TRANSPOSE(_xlfn._xlws.SORT(_xlfn.UNIQUE(_xlfn._xlws.FILTER(plotSetup[plot_id], plotSetup[experiment_id]&amp;"_"&amp;plotSetup[crop_season_id]=A4053))))</f>
        <v>#VALUE!</v>
      </c>
    </row>
    <row r="4054" spans="2:2" x14ac:dyDescent="0.25">
      <c r="B4054" t="e" cm="1" vm="1">
        <f t="array" ref="B4054">TRANSPOSE(_xlfn._xlws.SORT(_xlfn.UNIQUE(_xlfn._xlws.FILTER(plotSetup[plot_id], plotSetup[experiment_id]&amp;"_"&amp;plotSetup[crop_season_id]=A4054))))</f>
        <v>#VALUE!</v>
      </c>
    </row>
    <row r="4055" spans="2:2" x14ac:dyDescent="0.25">
      <c r="B4055" t="e" cm="1" vm="1">
        <f t="array" ref="B4055">TRANSPOSE(_xlfn._xlws.SORT(_xlfn.UNIQUE(_xlfn._xlws.FILTER(plotSetup[plot_id], plotSetup[experiment_id]&amp;"_"&amp;plotSetup[crop_season_id]=A4055))))</f>
        <v>#VALUE!</v>
      </c>
    </row>
    <row r="4056" spans="2:2" x14ac:dyDescent="0.25">
      <c r="B4056" t="e" cm="1" vm="1">
        <f t="array" ref="B4056">TRANSPOSE(_xlfn._xlws.SORT(_xlfn.UNIQUE(_xlfn._xlws.FILTER(plotSetup[plot_id], plotSetup[experiment_id]&amp;"_"&amp;plotSetup[crop_season_id]=A4056))))</f>
        <v>#VALUE!</v>
      </c>
    </row>
    <row r="4057" spans="2:2" x14ac:dyDescent="0.25">
      <c r="B4057" t="e" cm="1" vm="1">
        <f t="array" ref="B4057">TRANSPOSE(_xlfn._xlws.SORT(_xlfn.UNIQUE(_xlfn._xlws.FILTER(plotSetup[plot_id], plotSetup[experiment_id]&amp;"_"&amp;plotSetup[crop_season_id]=A4057))))</f>
        <v>#VALUE!</v>
      </c>
    </row>
    <row r="4058" spans="2:2" x14ac:dyDescent="0.25">
      <c r="B4058" t="e" cm="1" vm="1">
        <f t="array" ref="B4058">TRANSPOSE(_xlfn._xlws.SORT(_xlfn.UNIQUE(_xlfn._xlws.FILTER(plotSetup[plot_id], plotSetup[experiment_id]&amp;"_"&amp;plotSetup[crop_season_id]=A4058))))</f>
        <v>#VALUE!</v>
      </c>
    </row>
    <row r="4059" spans="2:2" x14ac:dyDescent="0.25">
      <c r="B4059" t="e" cm="1" vm="1">
        <f t="array" ref="B4059">TRANSPOSE(_xlfn._xlws.SORT(_xlfn.UNIQUE(_xlfn._xlws.FILTER(plotSetup[plot_id], plotSetup[experiment_id]&amp;"_"&amp;plotSetup[crop_season_id]=A4059))))</f>
        <v>#VALUE!</v>
      </c>
    </row>
    <row r="4060" spans="2:2" x14ac:dyDescent="0.25">
      <c r="B4060" t="e" cm="1" vm="1">
        <f t="array" ref="B4060">TRANSPOSE(_xlfn._xlws.SORT(_xlfn.UNIQUE(_xlfn._xlws.FILTER(plotSetup[plot_id], plotSetup[experiment_id]&amp;"_"&amp;plotSetup[crop_season_id]=A4060))))</f>
        <v>#VALUE!</v>
      </c>
    </row>
    <row r="4061" spans="2:2" x14ac:dyDescent="0.25">
      <c r="B4061" t="e" cm="1" vm="1">
        <f t="array" ref="B4061">TRANSPOSE(_xlfn._xlws.SORT(_xlfn.UNIQUE(_xlfn._xlws.FILTER(plotSetup[plot_id], plotSetup[experiment_id]&amp;"_"&amp;plotSetup[crop_season_id]=A4061))))</f>
        <v>#VALUE!</v>
      </c>
    </row>
    <row r="4062" spans="2:2" x14ac:dyDescent="0.25">
      <c r="B4062" t="e" cm="1" vm="1">
        <f t="array" ref="B4062">TRANSPOSE(_xlfn._xlws.SORT(_xlfn.UNIQUE(_xlfn._xlws.FILTER(plotSetup[plot_id], plotSetup[experiment_id]&amp;"_"&amp;plotSetup[crop_season_id]=A4062))))</f>
        <v>#VALUE!</v>
      </c>
    </row>
    <row r="4063" spans="2:2" x14ac:dyDescent="0.25">
      <c r="B4063" t="e" cm="1" vm="1">
        <f t="array" ref="B4063">TRANSPOSE(_xlfn._xlws.SORT(_xlfn.UNIQUE(_xlfn._xlws.FILTER(plotSetup[plot_id], plotSetup[experiment_id]&amp;"_"&amp;plotSetup[crop_season_id]=A4063))))</f>
        <v>#VALUE!</v>
      </c>
    </row>
    <row r="4064" spans="2:2" x14ac:dyDescent="0.25">
      <c r="B4064" t="e" cm="1" vm="1">
        <f t="array" ref="B4064">TRANSPOSE(_xlfn._xlws.SORT(_xlfn.UNIQUE(_xlfn._xlws.FILTER(plotSetup[plot_id], plotSetup[experiment_id]&amp;"_"&amp;plotSetup[crop_season_id]=A4064))))</f>
        <v>#VALUE!</v>
      </c>
    </row>
    <row r="4065" spans="2:2" x14ac:dyDescent="0.25">
      <c r="B4065" t="e" cm="1" vm="1">
        <f t="array" ref="B4065">TRANSPOSE(_xlfn._xlws.SORT(_xlfn.UNIQUE(_xlfn._xlws.FILTER(plotSetup[plot_id], plotSetup[experiment_id]&amp;"_"&amp;plotSetup[crop_season_id]=A4065))))</f>
        <v>#VALUE!</v>
      </c>
    </row>
    <row r="4066" spans="2:2" x14ac:dyDescent="0.25">
      <c r="B4066" t="e" cm="1" vm="1">
        <f t="array" ref="B4066">TRANSPOSE(_xlfn._xlws.SORT(_xlfn.UNIQUE(_xlfn._xlws.FILTER(plotSetup[plot_id], plotSetup[experiment_id]&amp;"_"&amp;plotSetup[crop_season_id]=A4066))))</f>
        <v>#VALUE!</v>
      </c>
    </row>
    <row r="4067" spans="2:2" x14ac:dyDescent="0.25">
      <c r="B4067" t="e" cm="1" vm="1">
        <f t="array" ref="B4067">TRANSPOSE(_xlfn._xlws.SORT(_xlfn.UNIQUE(_xlfn._xlws.FILTER(plotSetup[plot_id], plotSetup[experiment_id]&amp;"_"&amp;plotSetup[crop_season_id]=A4067))))</f>
        <v>#VALUE!</v>
      </c>
    </row>
    <row r="4068" spans="2:2" x14ac:dyDescent="0.25">
      <c r="B4068" t="e" cm="1" vm="1">
        <f t="array" ref="B4068">TRANSPOSE(_xlfn._xlws.SORT(_xlfn.UNIQUE(_xlfn._xlws.FILTER(plotSetup[plot_id], plotSetup[experiment_id]&amp;"_"&amp;plotSetup[crop_season_id]=A4068))))</f>
        <v>#VALUE!</v>
      </c>
    </row>
    <row r="4069" spans="2:2" x14ac:dyDescent="0.25">
      <c r="B4069" t="e" cm="1" vm="1">
        <f t="array" ref="B4069">TRANSPOSE(_xlfn._xlws.SORT(_xlfn.UNIQUE(_xlfn._xlws.FILTER(plotSetup[plot_id], plotSetup[experiment_id]&amp;"_"&amp;plotSetup[crop_season_id]=A4069))))</f>
        <v>#VALUE!</v>
      </c>
    </row>
    <row r="4070" spans="2:2" x14ac:dyDescent="0.25">
      <c r="B4070" t="e" cm="1" vm="1">
        <f t="array" ref="B4070">TRANSPOSE(_xlfn._xlws.SORT(_xlfn.UNIQUE(_xlfn._xlws.FILTER(plotSetup[plot_id], plotSetup[experiment_id]&amp;"_"&amp;plotSetup[crop_season_id]=A4070))))</f>
        <v>#VALUE!</v>
      </c>
    </row>
    <row r="4071" spans="2:2" x14ac:dyDescent="0.25">
      <c r="B4071" t="e" cm="1" vm="1">
        <f t="array" ref="B4071">TRANSPOSE(_xlfn._xlws.SORT(_xlfn.UNIQUE(_xlfn._xlws.FILTER(plotSetup[plot_id], plotSetup[experiment_id]&amp;"_"&amp;plotSetup[crop_season_id]=A4071))))</f>
        <v>#VALUE!</v>
      </c>
    </row>
    <row r="4072" spans="2:2" x14ac:dyDescent="0.25">
      <c r="B4072" t="e" cm="1" vm="1">
        <f t="array" ref="B4072">TRANSPOSE(_xlfn._xlws.SORT(_xlfn.UNIQUE(_xlfn._xlws.FILTER(plotSetup[plot_id], plotSetup[experiment_id]&amp;"_"&amp;plotSetup[crop_season_id]=A4072))))</f>
        <v>#VALUE!</v>
      </c>
    </row>
    <row r="4073" spans="2:2" x14ac:dyDescent="0.25">
      <c r="B4073" t="e" cm="1" vm="1">
        <f t="array" ref="B4073">TRANSPOSE(_xlfn._xlws.SORT(_xlfn.UNIQUE(_xlfn._xlws.FILTER(plotSetup[plot_id], plotSetup[experiment_id]&amp;"_"&amp;plotSetup[crop_season_id]=A4073))))</f>
        <v>#VALUE!</v>
      </c>
    </row>
    <row r="4074" spans="2:2" x14ac:dyDescent="0.25">
      <c r="B4074" t="e" cm="1" vm="1">
        <f t="array" ref="B4074">TRANSPOSE(_xlfn._xlws.SORT(_xlfn.UNIQUE(_xlfn._xlws.FILTER(plotSetup[plot_id], plotSetup[experiment_id]&amp;"_"&amp;plotSetup[crop_season_id]=A4074))))</f>
        <v>#VALUE!</v>
      </c>
    </row>
    <row r="4075" spans="2:2" x14ac:dyDescent="0.25">
      <c r="B4075" t="e" cm="1" vm="1">
        <f t="array" ref="B4075">TRANSPOSE(_xlfn._xlws.SORT(_xlfn.UNIQUE(_xlfn._xlws.FILTER(plotSetup[plot_id], plotSetup[experiment_id]&amp;"_"&amp;plotSetup[crop_season_id]=A4075))))</f>
        <v>#VALUE!</v>
      </c>
    </row>
    <row r="4076" spans="2:2" x14ac:dyDescent="0.25">
      <c r="B4076" t="e" cm="1" vm="1">
        <f t="array" ref="B4076">TRANSPOSE(_xlfn._xlws.SORT(_xlfn.UNIQUE(_xlfn._xlws.FILTER(plotSetup[plot_id], plotSetup[experiment_id]&amp;"_"&amp;plotSetup[crop_season_id]=A4076))))</f>
        <v>#VALUE!</v>
      </c>
    </row>
    <row r="4077" spans="2:2" x14ac:dyDescent="0.25">
      <c r="B4077" t="e" cm="1" vm="1">
        <f t="array" ref="B4077">TRANSPOSE(_xlfn._xlws.SORT(_xlfn.UNIQUE(_xlfn._xlws.FILTER(plotSetup[plot_id], plotSetup[experiment_id]&amp;"_"&amp;plotSetup[crop_season_id]=A4077))))</f>
        <v>#VALUE!</v>
      </c>
    </row>
    <row r="4078" spans="2:2" x14ac:dyDescent="0.25">
      <c r="B4078" t="e" cm="1" vm="1">
        <f t="array" ref="B4078">TRANSPOSE(_xlfn._xlws.SORT(_xlfn.UNIQUE(_xlfn._xlws.FILTER(plotSetup[plot_id], plotSetup[experiment_id]&amp;"_"&amp;plotSetup[crop_season_id]=A4078))))</f>
        <v>#VALUE!</v>
      </c>
    </row>
    <row r="4079" spans="2:2" x14ac:dyDescent="0.25">
      <c r="B4079" t="e" cm="1" vm="1">
        <f t="array" ref="B4079">TRANSPOSE(_xlfn._xlws.SORT(_xlfn.UNIQUE(_xlfn._xlws.FILTER(plotSetup[plot_id], plotSetup[experiment_id]&amp;"_"&amp;plotSetup[crop_season_id]=A4079))))</f>
        <v>#VALUE!</v>
      </c>
    </row>
    <row r="4080" spans="2:2" x14ac:dyDescent="0.25">
      <c r="B4080" t="e" cm="1" vm="1">
        <f t="array" ref="B4080">TRANSPOSE(_xlfn._xlws.SORT(_xlfn.UNIQUE(_xlfn._xlws.FILTER(plotSetup[plot_id], plotSetup[experiment_id]&amp;"_"&amp;plotSetup[crop_season_id]=A4080))))</f>
        <v>#VALUE!</v>
      </c>
    </row>
    <row r="4081" spans="2:2" x14ac:dyDescent="0.25">
      <c r="B4081" t="e" cm="1" vm="1">
        <f t="array" ref="B4081">TRANSPOSE(_xlfn._xlws.SORT(_xlfn.UNIQUE(_xlfn._xlws.FILTER(plotSetup[plot_id], plotSetup[experiment_id]&amp;"_"&amp;plotSetup[crop_season_id]=A4081))))</f>
        <v>#VALUE!</v>
      </c>
    </row>
    <row r="4082" spans="2:2" x14ac:dyDescent="0.25">
      <c r="B4082" t="e" cm="1" vm="1">
        <f t="array" ref="B4082">TRANSPOSE(_xlfn._xlws.SORT(_xlfn.UNIQUE(_xlfn._xlws.FILTER(plotSetup[plot_id], plotSetup[experiment_id]&amp;"_"&amp;plotSetup[crop_season_id]=A4082))))</f>
        <v>#VALUE!</v>
      </c>
    </row>
    <row r="4083" spans="2:2" x14ac:dyDescent="0.25">
      <c r="B4083" t="e" cm="1" vm="1">
        <f t="array" ref="B4083">TRANSPOSE(_xlfn._xlws.SORT(_xlfn.UNIQUE(_xlfn._xlws.FILTER(plotSetup[plot_id], plotSetup[experiment_id]&amp;"_"&amp;plotSetup[crop_season_id]=A4083))))</f>
        <v>#VALUE!</v>
      </c>
    </row>
    <row r="4084" spans="2:2" x14ac:dyDescent="0.25">
      <c r="B4084" t="e" cm="1" vm="1">
        <f t="array" ref="B4084">TRANSPOSE(_xlfn._xlws.SORT(_xlfn.UNIQUE(_xlfn._xlws.FILTER(plotSetup[plot_id], plotSetup[experiment_id]&amp;"_"&amp;plotSetup[crop_season_id]=A4084))))</f>
        <v>#VALUE!</v>
      </c>
    </row>
    <row r="4085" spans="2:2" x14ac:dyDescent="0.25">
      <c r="B4085" t="e" cm="1" vm="1">
        <f t="array" ref="B4085">TRANSPOSE(_xlfn._xlws.SORT(_xlfn.UNIQUE(_xlfn._xlws.FILTER(plotSetup[plot_id], plotSetup[experiment_id]&amp;"_"&amp;plotSetup[crop_season_id]=A4085))))</f>
        <v>#VALUE!</v>
      </c>
    </row>
    <row r="4086" spans="2:2" x14ac:dyDescent="0.25">
      <c r="B4086" t="e" cm="1" vm="1">
        <f t="array" ref="B4086">TRANSPOSE(_xlfn._xlws.SORT(_xlfn.UNIQUE(_xlfn._xlws.FILTER(plotSetup[plot_id], plotSetup[experiment_id]&amp;"_"&amp;plotSetup[crop_season_id]=A4086))))</f>
        <v>#VALUE!</v>
      </c>
    </row>
    <row r="4087" spans="2:2" x14ac:dyDescent="0.25">
      <c r="B4087" t="e" cm="1" vm="1">
        <f t="array" ref="B4087">TRANSPOSE(_xlfn._xlws.SORT(_xlfn.UNIQUE(_xlfn._xlws.FILTER(plotSetup[plot_id], plotSetup[experiment_id]&amp;"_"&amp;plotSetup[crop_season_id]=A4087))))</f>
        <v>#VALUE!</v>
      </c>
    </row>
    <row r="4088" spans="2:2" x14ac:dyDescent="0.25">
      <c r="B4088" t="e" cm="1" vm="1">
        <f t="array" ref="B4088">TRANSPOSE(_xlfn._xlws.SORT(_xlfn.UNIQUE(_xlfn._xlws.FILTER(plotSetup[plot_id], plotSetup[experiment_id]&amp;"_"&amp;plotSetup[crop_season_id]=A4088))))</f>
        <v>#VALUE!</v>
      </c>
    </row>
    <row r="4089" spans="2:2" x14ac:dyDescent="0.25">
      <c r="B4089" t="e" cm="1" vm="1">
        <f t="array" ref="B4089">TRANSPOSE(_xlfn._xlws.SORT(_xlfn.UNIQUE(_xlfn._xlws.FILTER(plotSetup[plot_id], plotSetup[experiment_id]&amp;"_"&amp;plotSetup[crop_season_id]=A4089))))</f>
        <v>#VALUE!</v>
      </c>
    </row>
    <row r="4090" spans="2:2" x14ac:dyDescent="0.25">
      <c r="B4090" t="e" cm="1" vm="1">
        <f t="array" ref="B4090">TRANSPOSE(_xlfn._xlws.SORT(_xlfn.UNIQUE(_xlfn._xlws.FILTER(plotSetup[plot_id], plotSetup[experiment_id]&amp;"_"&amp;plotSetup[crop_season_id]=A4090))))</f>
        <v>#VALUE!</v>
      </c>
    </row>
    <row r="4091" spans="2:2" x14ac:dyDescent="0.25">
      <c r="B4091" t="e" cm="1" vm="1">
        <f t="array" ref="B4091">TRANSPOSE(_xlfn._xlws.SORT(_xlfn.UNIQUE(_xlfn._xlws.FILTER(plotSetup[plot_id], plotSetup[experiment_id]&amp;"_"&amp;plotSetup[crop_season_id]=A4091))))</f>
        <v>#VALUE!</v>
      </c>
    </row>
    <row r="4092" spans="2:2" x14ac:dyDescent="0.25">
      <c r="B4092" t="e" cm="1" vm="1">
        <f t="array" ref="B4092">TRANSPOSE(_xlfn._xlws.SORT(_xlfn.UNIQUE(_xlfn._xlws.FILTER(plotSetup[plot_id], plotSetup[experiment_id]&amp;"_"&amp;plotSetup[crop_season_id]=A4092))))</f>
        <v>#VALUE!</v>
      </c>
    </row>
    <row r="4093" spans="2:2" x14ac:dyDescent="0.25">
      <c r="B4093" t="e" cm="1" vm="1">
        <f t="array" ref="B4093">TRANSPOSE(_xlfn._xlws.SORT(_xlfn.UNIQUE(_xlfn._xlws.FILTER(plotSetup[plot_id], plotSetup[experiment_id]&amp;"_"&amp;plotSetup[crop_season_id]=A4093))))</f>
        <v>#VALUE!</v>
      </c>
    </row>
    <row r="4094" spans="2:2" x14ac:dyDescent="0.25">
      <c r="B4094" t="e" cm="1" vm="1">
        <f t="array" ref="B4094">TRANSPOSE(_xlfn._xlws.SORT(_xlfn.UNIQUE(_xlfn._xlws.FILTER(plotSetup[plot_id], plotSetup[experiment_id]&amp;"_"&amp;plotSetup[crop_season_id]=A4094))))</f>
        <v>#VALUE!</v>
      </c>
    </row>
    <row r="4095" spans="2:2" x14ac:dyDescent="0.25">
      <c r="B4095" t="e" cm="1" vm="1">
        <f t="array" ref="B4095">TRANSPOSE(_xlfn._xlws.SORT(_xlfn.UNIQUE(_xlfn._xlws.FILTER(plotSetup[plot_id], plotSetup[experiment_id]&amp;"_"&amp;plotSetup[crop_season_id]=A4095))))</f>
        <v>#VALUE!</v>
      </c>
    </row>
    <row r="4096" spans="2:2" x14ac:dyDescent="0.25">
      <c r="B4096" t="e" cm="1" vm="1">
        <f t="array" ref="B4096">TRANSPOSE(_xlfn._xlws.SORT(_xlfn.UNIQUE(_xlfn._xlws.FILTER(plotSetup[plot_id], plotSetup[experiment_id]&amp;"_"&amp;plotSetup[crop_season_id]=A4096))))</f>
        <v>#VALUE!</v>
      </c>
    </row>
    <row r="4097" spans="2:2" x14ac:dyDescent="0.25">
      <c r="B4097" t="e" cm="1" vm="1">
        <f t="array" ref="B4097">TRANSPOSE(_xlfn._xlws.SORT(_xlfn.UNIQUE(_xlfn._xlws.FILTER(plotSetup[plot_id], plotSetup[experiment_id]&amp;"_"&amp;plotSetup[crop_season_id]=A4097))))</f>
        <v>#VALUE!</v>
      </c>
    </row>
    <row r="4098" spans="2:2" x14ac:dyDescent="0.25">
      <c r="B4098" t="e" cm="1" vm="1">
        <f t="array" ref="B4098">TRANSPOSE(_xlfn._xlws.SORT(_xlfn.UNIQUE(_xlfn._xlws.FILTER(plotSetup[plot_id], plotSetup[experiment_id]&amp;"_"&amp;plotSetup[crop_season_id]=A4098))))</f>
        <v>#VALUE!</v>
      </c>
    </row>
    <row r="4099" spans="2:2" x14ac:dyDescent="0.25">
      <c r="B4099" t="e" cm="1" vm="1">
        <f t="array" ref="B4099">TRANSPOSE(_xlfn._xlws.SORT(_xlfn.UNIQUE(_xlfn._xlws.FILTER(plotSetup[plot_id], plotSetup[experiment_id]&amp;"_"&amp;plotSetup[crop_season_id]=A4099))))</f>
        <v>#VALUE!</v>
      </c>
    </row>
    <row r="4100" spans="2:2" x14ac:dyDescent="0.25">
      <c r="B4100" t="e" cm="1" vm="1">
        <f t="array" ref="B4100">TRANSPOSE(_xlfn._xlws.SORT(_xlfn.UNIQUE(_xlfn._xlws.FILTER(plotSetup[plot_id], plotSetup[experiment_id]&amp;"_"&amp;plotSetup[crop_season_id]=A4100))))</f>
        <v>#VALUE!</v>
      </c>
    </row>
    <row r="4101" spans="2:2" x14ac:dyDescent="0.25">
      <c r="B4101" t="e" cm="1" vm="1">
        <f t="array" ref="B4101">TRANSPOSE(_xlfn._xlws.SORT(_xlfn.UNIQUE(_xlfn._xlws.FILTER(plotSetup[plot_id], plotSetup[experiment_id]&amp;"_"&amp;plotSetup[crop_season_id]=A4101))))</f>
        <v>#VALUE!</v>
      </c>
    </row>
    <row r="4102" spans="2:2" x14ac:dyDescent="0.25">
      <c r="B4102" t="e" cm="1" vm="1">
        <f t="array" ref="B4102">TRANSPOSE(_xlfn._xlws.SORT(_xlfn.UNIQUE(_xlfn._xlws.FILTER(plotSetup[plot_id], plotSetup[experiment_id]&amp;"_"&amp;plotSetup[crop_season_id]=A4102))))</f>
        <v>#VALUE!</v>
      </c>
    </row>
    <row r="4103" spans="2:2" x14ac:dyDescent="0.25">
      <c r="B4103" t="e" cm="1" vm="1">
        <f t="array" ref="B4103">TRANSPOSE(_xlfn._xlws.SORT(_xlfn.UNIQUE(_xlfn._xlws.FILTER(plotSetup[plot_id], plotSetup[experiment_id]&amp;"_"&amp;plotSetup[crop_season_id]=A4103))))</f>
        <v>#VALUE!</v>
      </c>
    </row>
    <row r="4104" spans="2:2" x14ac:dyDescent="0.25">
      <c r="B4104" t="e" cm="1" vm="1">
        <f t="array" ref="B4104">TRANSPOSE(_xlfn._xlws.SORT(_xlfn.UNIQUE(_xlfn._xlws.FILTER(plotSetup[plot_id], plotSetup[experiment_id]&amp;"_"&amp;plotSetup[crop_season_id]=A4104))))</f>
        <v>#VALUE!</v>
      </c>
    </row>
    <row r="4105" spans="2:2" x14ac:dyDescent="0.25">
      <c r="B4105" t="e" cm="1" vm="1">
        <f t="array" ref="B4105">TRANSPOSE(_xlfn._xlws.SORT(_xlfn.UNIQUE(_xlfn._xlws.FILTER(plotSetup[plot_id], plotSetup[experiment_id]&amp;"_"&amp;plotSetup[crop_season_id]=A4105))))</f>
        <v>#VALUE!</v>
      </c>
    </row>
    <row r="4106" spans="2:2" x14ac:dyDescent="0.25">
      <c r="B4106" t="e" cm="1" vm="1">
        <f t="array" ref="B4106">TRANSPOSE(_xlfn._xlws.SORT(_xlfn.UNIQUE(_xlfn._xlws.FILTER(plotSetup[plot_id], plotSetup[experiment_id]&amp;"_"&amp;plotSetup[crop_season_id]=A4106))))</f>
        <v>#VALUE!</v>
      </c>
    </row>
    <row r="4107" spans="2:2" x14ac:dyDescent="0.25">
      <c r="B4107" t="e" cm="1" vm="1">
        <f t="array" ref="B4107">TRANSPOSE(_xlfn._xlws.SORT(_xlfn.UNIQUE(_xlfn._xlws.FILTER(plotSetup[plot_id], plotSetup[experiment_id]&amp;"_"&amp;plotSetup[crop_season_id]=A4107))))</f>
        <v>#VALUE!</v>
      </c>
    </row>
    <row r="4108" spans="2:2" x14ac:dyDescent="0.25">
      <c r="B4108" t="e" cm="1" vm="1">
        <f t="array" ref="B4108">TRANSPOSE(_xlfn._xlws.SORT(_xlfn.UNIQUE(_xlfn._xlws.FILTER(plotSetup[plot_id], plotSetup[experiment_id]&amp;"_"&amp;plotSetup[crop_season_id]=A4108))))</f>
        <v>#VALUE!</v>
      </c>
    </row>
    <row r="4109" spans="2:2" x14ac:dyDescent="0.25">
      <c r="B4109" t="e" cm="1" vm="1">
        <f t="array" ref="B4109">TRANSPOSE(_xlfn._xlws.SORT(_xlfn.UNIQUE(_xlfn._xlws.FILTER(plotSetup[plot_id], plotSetup[experiment_id]&amp;"_"&amp;plotSetup[crop_season_id]=A4109))))</f>
        <v>#VALUE!</v>
      </c>
    </row>
    <row r="4110" spans="2:2" x14ac:dyDescent="0.25">
      <c r="B4110" t="e" cm="1" vm="1">
        <f t="array" ref="B4110">TRANSPOSE(_xlfn._xlws.SORT(_xlfn.UNIQUE(_xlfn._xlws.FILTER(plotSetup[plot_id], plotSetup[experiment_id]&amp;"_"&amp;plotSetup[crop_season_id]=A4110))))</f>
        <v>#VALUE!</v>
      </c>
    </row>
    <row r="4111" spans="2:2" x14ac:dyDescent="0.25">
      <c r="B4111" t="e" cm="1" vm="1">
        <f t="array" ref="B4111">TRANSPOSE(_xlfn._xlws.SORT(_xlfn.UNIQUE(_xlfn._xlws.FILTER(plotSetup[plot_id], plotSetup[experiment_id]&amp;"_"&amp;plotSetup[crop_season_id]=A4111))))</f>
        <v>#VALUE!</v>
      </c>
    </row>
    <row r="4112" spans="2:2" x14ac:dyDescent="0.25">
      <c r="B4112" t="e" cm="1" vm="1">
        <f t="array" ref="B4112">TRANSPOSE(_xlfn._xlws.SORT(_xlfn.UNIQUE(_xlfn._xlws.FILTER(plotSetup[plot_id], plotSetup[experiment_id]&amp;"_"&amp;plotSetup[crop_season_id]=A4112))))</f>
        <v>#VALUE!</v>
      </c>
    </row>
    <row r="4113" spans="2:2" x14ac:dyDescent="0.25">
      <c r="B4113" t="e" cm="1" vm="1">
        <f t="array" ref="B4113">TRANSPOSE(_xlfn._xlws.SORT(_xlfn.UNIQUE(_xlfn._xlws.FILTER(plotSetup[plot_id], plotSetup[experiment_id]&amp;"_"&amp;plotSetup[crop_season_id]=A4113))))</f>
        <v>#VALUE!</v>
      </c>
    </row>
    <row r="4114" spans="2:2" x14ac:dyDescent="0.25">
      <c r="B4114" t="e" cm="1" vm="1">
        <f t="array" ref="B4114">TRANSPOSE(_xlfn._xlws.SORT(_xlfn.UNIQUE(_xlfn._xlws.FILTER(plotSetup[plot_id], plotSetup[experiment_id]&amp;"_"&amp;plotSetup[crop_season_id]=A4114))))</f>
        <v>#VALUE!</v>
      </c>
    </row>
    <row r="4115" spans="2:2" x14ac:dyDescent="0.25">
      <c r="B4115" t="e" cm="1" vm="1">
        <f t="array" ref="B4115">TRANSPOSE(_xlfn._xlws.SORT(_xlfn.UNIQUE(_xlfn._xlws.FILTER(plotSetup[plot_id], plotSetup[experiment_id]&amp;"_"&amp;plotSetup[crop_season_id]=A4115))))</f>
        <v>#VALUE!</v>
      </c>
    </row>
    <row r="4116" spans="2:2" x14ac:dyDescent="0.25">
      <c r="B4116" t="e" cm="1" vm="1">
        <f t="array" ref="B4116">TRANSPOSE(_xlfn._xlws.SORT(_xlfn.UNIQUE(_xlfn._xlws.FILTER(plotSetup[plot_id], plotSetup[experiment_id]&amp;"_"&amp;plotSetup[crop_season_id]=A4116))))</f>
        <v>#VALUE!</v>
      </c>
    </row>
    <row r="4117" spans="2:2" x14ac:dyDescent="0.25">
      <c r="B4117" t="e" cm="1" vm="1">
        <f t="array" ref="B4117">TRANSPOSE(_xlfn._xlws.SORT(_xlfn.UNIQUE(_xlfn._xlws.FILTER(plotSetup[plot_id], plotSetup[experiment_id]&amp;"_"&amp;plotSetup[crop_season_id]=A4117))))</f>
        <v>#VALUE!</v>
      </c>
    </row>
    <row r="4118" spans="2:2" x14ac:dyDescent="0.25">
      <c r="B4118" t="e" cm="1" vm="1">
        <f t="array" ref="B4118">TRANSPOSE(_xlfn._xlws.SORT(_xlfn.UNIQUE(_xlfn._xlws.FILTER(plotSetup[plot_id], plotSetup[experiment_id]&amp;"_"&amp;plotSetup[crop_season_id]=A4118))))</f>
        <v>#VALUE!</v>
      </c>
    </row>
    <row r="4119" spans="2:2" x14ac:dyDescent="0.25">
      <c r="B4119" t="e" cm="1" vm="1">
        <f t="array" ref="B4119">TRANSPOSE(_xlfn._xlws.SORT(_xlfn.UNIQUE(_xlfn._xlws.FILTER(plotSetup[plot_id], plotSetup[experiment_id]&amp;"_"&amp;plotSetup[crop_season_id]=A4119))))</f>
        <v>#VALUE!</v>
      </c>
    </row>
    <row r="4120" spans="2:2" x14ac:dyDescent="0.25">
      <c r="B4120" t="e" cm="1" vm="1">
        <f t="array" ref="B4120">TRANSPOSE(_xlfn._xlws.SORT(_xlfn.UNIQUE(_xlfn._xlws.FILTER(plotSetup[plot_id], plotSetup[experiment_id]&amp;"_"&amp;plotSetup[crop_season_id]=A4120))))</f>
        <v>#VALUE!</v>
      </c>
    </row>
    <row r="4121" spans="2:2" x14ac:dyDescent="0.25">
      <c r="B4121" t="e" cm="1" vm="1">
        <f t="array" ref="B4121">TRANSPOSE(_xlfn._xlws.SORT(_xlfn.UNIQUE(_xlfn._xlws.FILTER(plotSetup[plot_id], plotSetup[experiment_id]&amp;"_"&amp;plotSetup[crop_season_id]=A4121))))</f>
        <v>#VALUE!</v>
      </c>
    </row>
    <row r="4122" spans="2:2" x14ac:dyDescent="0.25">
      <c r="B4122" t="e" cm="1" vm="1">
        <f t="array" ref="B4122">TRANSPOSE(_xlfn._xlws.SORT(_xlfn.UNIQUE(_xlfn._xlws.FILTER(plotSetup[plot_id], plotSetup[experiment_id]&amp;"_"&amp;plotSetup[crop_season_id]=A4122))))</f>
        <v>#VALUE!</v>
      </c>
    </row>
    <row r="4123" spans="2:2" x14ac:dyDescent="0.25">
      <c r="B4123" t="e" cm="1" vm="1">
        <f t="array" ref="B4123">TRANSPOSE(_xlfn._xlws.SORT(_xlfn.UNIQUE(_xlfn._xlws.FILTER(plotSetup[plot_id], plotSetup[experiment_id]&amp;"_"&amp;plotSetup[crop_season_id]=A4123))))</f>
        <v>#VALUE!</v>
      </c>
    </row>
    <row r="4124" spans="2:2" x14ac:dyDescent="0.25">
      <c r="B4124" t="e" cm="1" vm="1">
        <f t="array" ref="B4124">TRANSPOSE(_xlfn._xlws.SORT(_xlfn.UNIQUE(_xlfn._xlws.FILTER(plotSetup[plot_id], plotSetup[experiment_id]&amp;"_"&amp;plotSetup[crop_season_id]=A4124))))</f>
        <v>#VALUE!</v>
      </c>
    </row>
    <row r="4125" spans="2:2" x14ac:dyDescent="0.25">
      <c r="B4125" t="e" cm="1" vm="1">
        <f t="array" ref="B4125">TRANSPOSE(_xlfn._xlws.SORT(_xlfn.UNIQUE(_xlfn._xlws.FILTER(plotSetup[plot_id], plotSetup[experiment_id]&amp;"_"&amp;plotSetup[crop_season_id]=A4125))))</f>
        <v>#VALUE!</v>
      </c>
    </row>
    <row r="4126" spans="2:2" x14ac:dyDescent="0.25">
      <c r="B4126" t="e" cm="1" vm="1">
        <f t="array" ref="B4126">TRANSPOSE(_xlfn._xlws.SORT(_xlfn.UNIQUE(_xlfn._xlws.FILTER(plotSetup[plot_id], plotSetup[experiment_id]&amp;"_"&amp;plotSetup[crop_season_id]=A4126))))</f>
        <v>#VALUE!</v>
      </c>
    </row>
    <row r="4127" spans="2:2" x14ac:dyDescent="0.25">
      <c r="B4127" t="e" cm="1" vm="1">
        <f t="array" ref="B4127">TRANSPOSE(_xlfn._xlws.SORT(_xlfn.UNIQUE(_xlfn._xlws.FILTER(plotSetup[plot_id], plotSetup[experiment_id]&amp;"_"&amp;plotSetup[crop_season_id]=A4127))))</f>
        <v>#VALUE!</v>
      </c>
    </row>
    <row r="4128" spans="2:2" x14ac:dyDescent="0.25">
      <c r="B4128" t="e" cm="1" vm="1">
        <f t="array" ref="B4128">TRANSPOSE(_xlfn._xlws.SORT(_xlfn.UNIQUE(_xlfn._xlws.FILTER(plotSetup[plot_id], plotSetup[experiment_id]&amp;"_"&amp;plotSetup[crop_season_id]=A4128))))</f>
        <v>#VALUE!</v>
      </c>
    </row>
    <row r="4129" spans="2:2" x14ac:dyDescent="0.25">
      <c r="B4129" t="e" cm="1" vm="1">
        <f t="array" ref="B4129">TRANSPOSE(_xlfn._xlws.SORT(_xlfn.UNIQUE(_xlfn._xlws.FILTER(plotSetup[plot_id], plotSetup[experiment_id]&amp;"_"&amp;plotSetup[crop_season_id]=A4129))))</f>
        <v>#VALUE!</v>
      </c>
    </row>
    <row r="4130" spans="2:2" x14ac:dyDescent="0.25">
      <c r="B4130" t="e" cm="1" vm="1">
        <f t="array" ref="B4130">TRANSPOSE(_xlfn._xlws.SORT(_xlfn.UNIQUE(_xlfn._xlws.FILTER(plotSetup[plot_id], plotSetup[experiment_id]&amp;"_"&amp;plotSetup[crop_season_id]=A4130))))</f>
        <v>#VALUE!</v>
      </c>
    </row>
    <row r="4131" spans="2:2" x14ac:dyDescent="0.25">
      <c r="B4131" t="e" cm="1" vm="1">
        <f t="array" ref="B4131">TRANSPOSE(_xlfn._xlws.SORT(_xlfn.UNIQUE(_xlfn._xlws.FILTER(plotSetup[plot_id], plotSetup[experiment_id]&amp;"_"&amp;plotSetup[crop_season_id]=A4131))))</f>
        <v>#VALUE!</v>
      </c>
    </row>
    <row r="4132" spans="2:2" x14ac:dyDescent="0.25">
      <c r="B4132" t="e" cm="1" vm="1">
        <f t="array" ref="B4132">TRANSPOSE(_xlfn._xlws.SORT(_xlfn.UNIQUE(_xlfn._xlws.FILTER(plotSetup[plot_id], plotSetup[experiment_id]&amp;"_"&amp;plotSetup[crop_season_id]=A4132))))</f>
        <v>#VALUE!</v>
      </c>
    </row>
    <row r="4133" spans="2:2" x14ac:dyDescent="0.25">
      <c r="B4133" t="e" cm="1" vm="1">
        <f t="array" ref="B4133">TRANSPOSE(_xlfn._xlws.SORT(_xlfn.UNIQUE(_xlfn._xlws.FILTER(plotSetup[plot_id], plotSetup[experiment_id]&amp;"_"&amp;plotSetup[crop_season_id]=A4133))))</f>
        <v>#VALUE!</v>
      </c>
    </row>
    <row r="4134" spans="2:2" x14ac:dyDescent="0.25">
      <c r="B4134" t="e" cm="1" vm="1">
        <f t="array" ref="B4134">TRANSPOSE(_xlfn._xlws.SORT(_xlfn.UNIQUE(_xlfn._xlws.FILTER(plotSetup[plot_id], plotSetup[experiment_id]&amp;"_"&amp;plotSetup[crop_season_id]=A4134))))</f>
        <v>#VALUE!</v>
      </c>
    </row>
    <row r="4135" spans="2:2" x14ac:dyDescent="0.25">
      <c r="B4135" t="e" cm="1" vm="1">
        <f t="array" ref="B4135">TRANSPOSE(_xlfn._xlws.SORT(_xlfn.UNIQUE(_xlfn._xlws.FILTER(plotSetup[plot_id], plotSetup[experiment_id]&amp;"_"&amp;plotSetup[crop_season_id]=A4135))))</f>
        <v>#VALUE!</v>
      </c>
    </row>
    <row r="4136" spans="2:2" x14ac:dyDescent="0.25">
      <c r="B4136" t="e" cm="1" vm="1">
        <f t="array" ref="B4136">TRANSPOSE(_xlfn._xlws.SORT(_xlfn.UNIQUE(_xlfn._xlws.FILTER(plotSetup[plot_id], plotSetup[experiment_id]&amp;"_"&amp;plotSetup[crop_season_id]=A4136))))</f>
        <v>#VALUE!</v>
      </c>
    </row>
    <row r="4137" spans="2:2" x14ac:dyDescent="0.25">
      <c r="B4137" t="e" cm="1" vm="1">
        <f t="array" ref="B4137">TRANSPOSE(_xlfn._xlws.SORT(_xlfn.UNIQUE(_xlfn._xlws.FILTER(plotSetup[plot_id], plotSetup[experiment_id]&amp;"_"&amp;plotSetup[crop_season_id]=A4137))))</f>
        <v>#VALUE!</v>
      </c>
    </row>
    <row r="4138" spans="2:2" x14ac:dyDescent="0.25">
      <c r="B4138" t="e" cm="1" vm="1">
        <f t="array" ref="B4138">TRANSPOSE(_xlfn._xlws.SORT(_xlfn.UNIQUE(_xlfn._xlws.FILTER(plotSetup[plot_id], plotSetup[experiment_id]&amp;"_"&amp;plotSetup[crop_season_id]=A4138))))</f>
        <v>#VALUE!</v>
      </c>
    </row>
    <row r="4139" spans="2:2" x14ac:dyDescent="0.25">
      <c r="B4139" t="e" cm="1" vm="1">
        <f t="array" ref="B4139">TRANSPOSE(_xlfn._xlws.SORT(_xlfn.UNIQUE(_xlfn._xlws.FILTER(plotSetup[plot_id], plotSetup[experiment_id]&amp;"_"&amp;plotSetup[crop_season_id]=A4139))))</f>
        <v>#VALUE!</v>
      </c>
    </row>
    <row r="4140" spans="2:2" x14ac:dyDescent="0.25">
      <c r="B4140" t="e" cm="1" vm="1">
        <f t="array" ref="B4140">TRANSPOSE(_xlfn._xlws.SORT(_xlfn.UNIQUE(_xlfn._xlws.FILTER(plotSetup[plot_id], plotSetup[experiment_id]&amp;"_"&amp;plotSetup[crop_season_id]=A4140))))</f>
        <v>#VALUE!</v>
      </c>
    </row>
    <row r="4141" spans="2:2" x14ac:dyDescent="0.25">
      <c r="B4141" t="e" cm="1" vm="1">
        <f t="array" ref="B4141">TRANSPOSE(_xlfn._xlws.SORT(_xlfn.UNIQUE(_xlfn._xlws.FILTER(plotSetup[plot_id], plotSetup[experiment_id]&amp;"_"&amp;plotSetup[crop_season_id]=A4141))))</f>
        <v>#VALUE!</v>
      </c>
    </row>
    <row r="4142" spans="2:2" x14ac:dyDescent="0.25">
      <c r="B4142" t="e" cm="1" vm="1">
        <f t="array" ref="B4142">TRANSPOSE(_xlfn._xlws.SORT(_xlfn.UNIQUE(_xlfn._xlws.FILTER(plotSetup[plot_id], plotSetup[experiment_id]&amp;"_"&amp;plotSetup[crop_season_id]=A4142))))</f>
        <v>#VALUE!</v>
      </c>
    </row>
    <row r="4143" spans="2:2" x14ac:dyDescent="0.25">
      <c r="B4143" t="e" cm="1" vm="1">
        <f t="array" ref="B4143">TRANSPOSE(_xlfn._xlws.SORT(_xlfn.UNIQUE(_xlfn._xlws.FILTER(plotSetup[plot_id], plotSetup[experiment_id]&amp;"_"&amp;plotSetup[crop_season_id]=A4143))))</f>
        <v>#VALUE!</v>
      </c>
    </row>
    <row r="4144" spans="2:2" x14ac:dyDescent="0.25">
      <c r="B4144" t="e" cm="1" vm="1">
        <f t="array" ref="B4144">TRANSPOSE(_xlfn._xlws.SORT(_xlfn.UNIQUE(_xlfn._xlws.FILTER(plotSetup[plot_id], plotSetup[experiment_id]&amp;"_"&amp;plotSetup[crop_season_id]=A4144))))</f>
        <v>#VALUE!</v>
      </c>
    </row>
    <row r="4145" spans="2:2" x14ac:dyDescent="0.25">
      <c r="B4145" t="e" cm="1" vm="1">
        <f t="array" ref="B4145">TRANSPOSE(_xlfn._xlws.SORT(_xlfn.UNIQUE(_xlfn._xlws.FILTER(plotSetup[plot_id], plotSetup[experiment_id]&amp;"_"&amp;plotSetup[crop_season_id]=A4145))))</f>
        <v>#VALUE!</v>
      </c>
    </row>
    <row r="4146" spans="2:2" x14ac:dyDescent="0.25">
      <c r="B4146" t="e" cm="1" vm="1">
        <f t="array" ref="B4146">TRANSPOSE(_xlfn._xlws.SORT(_xlfn.UNIQUE(_xlfn._xlws.FILTER(plotSetup[plot_id], plotSetup[experiment_id]&amp;"_"&amp;plotSetup[crop_season_id]=A4146))))</f>
        <v>#VALUE!</v>
      </c>
    </row>
    <row r="4147" spans="2:2" x14ac:dyDescent="0.25">
      <c r="B4147" t="e" cm="1" vm="1">
        <f t="array" ref="B4147">TRANSPOSE(_xlfn._xlws.SORT(_xlfn.UNIQUE(_xlfn._xlws.FILTER(plotSetup[plot_id], plotSetup[experiment_id]&amp;"_"&amp;plotSetup[crop_season_id]=A4147))))</f>
        <v>#VALUE!</v>
      </c>
    </row>
    <row r="4148" spans="2:2" x14ac:dyDescent="0.25">
      <c r="B4148" t="e" cm="1" vm="1">
        <f t="array" ref="B4148">TRANSPOSE(_xlfn._xlws.SORT(_xlfn.UNIQUE(_xlfn._xlws.FILTER(plotSetup[plot_id], plotSetup[experiment_id]&amp;"_"&amp;plotSetup[crop_season_id]=A4148))))</f>
        <v>#VALUE!</v>
      </c>
    </row>
    <row r="4149" spans="2:2" x14ac:dyDescent="0.25">
      <c r="B4149" t="e" cm="1" vm="1">
        <f t="array" ref="B4149">TRANSPOSE(_xlfn._xlws.SORT(_xlfn.UNIQUE(_xlfn._xlws.FILTER(plotSetup[plot_id], plotSetup[experiment_id]&amp;"_"&amp;plotSetup[crop_season_id]=A4149))))</f>
        <v>#VALUE!</v>
      </c>
    </row>
    <row r="4150" spans="2:2" x14ac:dyDescent="0.25">
      <c r="B4150" t="e" cm="1" vm="1">
        <f t="array" ref="B4150">TRANSPOSE(_xlfn._xlws.SORT(_xlfn.UNIQUE(_xlfn._xlws.FILTER(plotSetup[plot_id], plotSetup[experiment_id]&amp;"_"&amp;plotSetup[crop_season_id]=A4150))))</f>
        <v>#VALUE!</v>
      </c>
    </row>
    <row r="4151" spans="2:2" x14ac:dyDescent="0.25">
      <c r="B4151" t="e" cm="1" vm="1">
        <f t="array" ref="B4151">TRANSPOSE(_xlfn._xlws.SORT(_xlfn.UNIQUE(_xlfn._xlws.FILTER(plotSetup[plot_id], plotSetup[experiment_id]&amp;"_"&amp;plotSetup[crop_season_id]=A4151))))</f>
        <v>#VALUE!</v>
      </c>
    </row>
    <row r="4152" spans="2:2" x14ac:dyDescent="0.25">
      <c r="B4152" t="e" cm="1" vm="1">
        <f t="array" ref="B4152">TRANSPOSE(_xlfn._xlws.SORT(_xlfn.UNIQUE(_xlfn._xlws.FILTER(plotSetup[plot_id], plotSetup[experiment_id]&amp;"_"&amp;plotSetup[crop_season_id]=A4152))))</f>
        <v>#VALUE!</v>
      </c>
    </row>
    <row r="4153" spans="2:2" x14ac:dyDescent="0.25">
      <c r="B4153" t="e" cm="1" vm="1">
        <f t="array" ref="B4153">TRANSPOSE(_xlfn._xlws.SORT(_xlfn.UNIQUE(_xlfn._xlws.FILTER(plotSetup[plot_id], plotSetup[experiment_id]&amp;"_"&amp;plotSetup[crop_season_id]=A4153))))</f>
        <v>#VALUE!</v>
      </c>
    </row>
    <row r="4154" spans="2:2" x14ac:dyDescent="0.25">
      <c r="B4154" t="e" cm="1" vm="1">
        <f t="array" ref="B4154">TRANSPOSE(_xlfn._xlws.SORT(_xlfn.UNIQUE(_xlfn._xlws.FILTER(plotSetup[plot_id], plotSetup[experiment_id]&amp;"_"&amp;plotSetup[crop_season_id]=A4154))))</f>
        <v>#VALUE!</v>
      </c>
    </row>
    <row r="4155" spans="2:2" x14ac:dyDescent="0.25">
      <c r="B4155" t="e" cm="1" vm="1">
        <f t="array" ref="B4155">TRANSPOSE(_xlfn._xlws.SORT(_xlfn.UNIQUE(_xlfn._xlws.FILTER(plotSetup[plot_id], plotSetup[experiment_id]&amp;"_"&amp;plotSetup[crop_season_id]=A4155))))</f>
        <v>#VALUE!</v>
      </c>
    </row>
    <row r="4156" spans="2:2" x14ac:dyDescent="0.25">
      <c r="B4156" t="e" cm="1" vm="1">
        <f t="array" ref="B4156">TRANSPOSE(_xlfn._xlws.SORT(_xlfn.UNIQUE(_xlfn._xlws.FILTER(plotSetup[plot_id], plotSetup[experiment_id]&amp;"_"&amp;plotSetup[crop_season_id]=A4156))))</f>
        <v>#VALUE!</v>
      </c>
    </row>
    <row r="4157" spans="2:2" x14ac:dyDescent="0.25">
      <c r="B4157" t="e" cm="1" vm="1">
        <f t="array" ref="B4157">TRANSPOSE(_xlfn._xlws.SORT(_xlfn.UNIQUE(_xlfn._xlws.FILTER(plotSetup[plot_id], plotSetup[experiment_id]&amp;"_"&amp;plotSetup[crop_season_id]=A4157))))</f>
        <v>#VALUE!</v>
      </c>
    </row>
    <row r="4158" spans="2:2" x14ac:dyDescent="0.25">
      <c r="B4158" t="e" cm="1" vm="1">
        <f t="array" ref="B4158">TRANSPOSE(_xlfn._xlws.SORT(_xlfn.UNIQUE(_xlfn._xlws.FILTER(plotSetup[plot_id], plotSetup[experiment_id]&amp;"_"&amp;plotSetup[crop_season_id]=A4158))))</f>
        <v>#VALUE!</v>
      </c>
    </row>
    <row r="4159" spans="2:2" x14ac:dyDescent="0.25">
      <c r="B4159" t="e" cm="1" vm="1">
        <f t="array" ref="B4159">TRANSPOSE(_xlfn._xlws.SORT(_xlfn.UNIQUE(_xlfn._xlws.FILTER(plotSetup[plot_id], plotSetup[experiment_id]&amp;"_"&amp;plotSetup[crop_season_id]=A4159))))</f>
        <v>#VALUE!</v>
      </c>
    </row>
    <row r="4160" spans="2:2" x14ac:dyDescent="0.25">
      <c r="B4160" t="e" cm="1" vm="1">
        <f t="array" ref="B4160">TRANSPOSE(_xlfn._xlws.SORT(_xlfn.UNIQUE(_xlfn._xlws.FILTER(plotSetup[plot_id], plotSetup[experiment_id]&amp;"_"&amp;plotSetup[crop_season_id]=A4160))))</f>
        <v>#VALUE!</v>
      </c>
    </row>
    <row r="4161" spans="2:2" x14ac:dyDescent="0.25">
      <c r="B4161" t="e" cm="1" vm="1">
        <f t="array" ref="B4161">TRANSPOSE(_xlfn._xlws.SORT(_xlfn.UNIQUE(_xlfn._xlws.FILTER(plotSetup[plot_id], plotSetup[experiment_id]&amp;"_"&amp;plotSetup[crop_season_id]=A4161))))</f>
        <v>#VALUE!</v>
      </c>
    </row>
    <row r="4162" spans="2:2" x14ac:dyDescent="0.25">
      <c r="B4162" t="e" cm="1" vm="1">
        <f t="array" ref="B4162">TRANSPOSE(_xlfn._xlws.SORT(_xlfn.UNIQUE(_xlfn._xlws.FILTER(plotSetup[plot_id], plotSetup[experiment_id]&amp;"_"&amp;plotSetup[crop_season_id]=A4162))))</f>
        <v>#VALUE!</v>
      </c>
    </row>
    <row r="4163" spans="2:2" x14ac:dyDescent="0.25">
      <c r="B4163" t="e" cm="1" vm="1">
        <f t="array" ref="B4163">TRANSPOSE(_xlfn._xlws.SORT(_xlfn.UNIQUE(_xlfn._xlws.FILTER(plotSetup[plot_id], plotSetup[experiment_id]&amp;"_"&amp;plotSetup[crop_season_id]=A4163))))</f>
        <v>#VALUE!</v>
      </c>
    </row>
    <row r="4164" spans="2:2" x14ac:dyDescent="0.25">
      <c r="B4164" t="e" cm="1" vm="1">
        <f t="array" ref="B4164">TRANSPOSE(_xlfn._xlws.SORT(_xlfn.UNIQUE(_xlfn._xlws.FILTER(plotSetup[plot_id], plotSetup[experiment_id]&amp;"_"&amp;plotSetup[crop_season_id]=A4164))))</f>
        <v>#VALUE!</v>
      </c>
    </row>
    <row r="4165" spans="2:2" x14ac:dyDescent="0.25">
      <c r="B4165" t="e" cm="1" vm="1">
        <f t="array" ref="B4165">TRANSPOSE(_xlfn._xlws.SORT(_xlfn.UNIQUE(_xlfn._xlws.FILTER(plotSetup[plot_id], plotSetup[experiment_id]&amp;"_"&amp;plotSetup[crop_season_id]=A4165))))</f>
        <v>#VALUE!</v>
      </c>
    </row>
    <row r="4166" spans="2:2" x14ac:dyDescent="0.25">
      <c r="B4166" t="e" cm="1" vm="1">
        <f t="array" ref="B4166">TRANSPOSE(_xlfn._xlws.SORT(_xlfn.UNIQUE(_xlfn._xlws.FILTER(plotSetup[plot_id], plotSetup[experiment_id]&amp;"_"&amp;plotSetup[crop_season_id]=A4166))))</f>
        <v>#VALUE!</v>
      </c>
    </row>
    <row r="4167" spans="2:2" x14ac:dyDescent="0.25">
      <c r="B4167" t="e" cm="1" vm="1">
        <f t="array" ref="B4167">TRANSPOSE(_xlfn._xlws.SORT(_xlfn.UNIQUE(_xlfn._xlws.FILTER(plotSetup[plot_id], plotSetup[experiment_id]&amp;"_"&amp;plotSetup[crop_season_id]=A4167))))</f>
        <v>#VALUE!</v>
      </c>
    </row>
    <row r="4168" spans="2:2" x14ac:dyDescent="0.25">
      <c r="B4168" t="e" cm="1" vm="1">
        <f t="array" ref="B4168">TRANSPOSE(_xlfn._xlws.SORT(_xlfn.UNIQUE(_xlfn._xlws.FILTER(plotSetup[plot_id], plotSetup[experiment_id]&amp;"_"&amp;plotSetup[crop_season_id]=A4168))))</f>
        <v>#VALUE!</v>
      </c>
    </row>
    <row r="4169" spans="2:2" x14ac:dyDescent="0.25">
      <c r="B4169" t="e" cm="1" vm="1">
        <f t="array" ref="B4169">TRANSPOSE(_xlfn._xlws.SORT(_xlfn.UNIQUE(_xlfn._xlws.FILTER(plotSetup[plot_id], plotSetup[experiment_id]&amp;"_"&amp;plotSetup[crop_season_id]=A4169))))</f>
        <v>#VALUE!</v>
      </c>
    </row>
    <row r="4170" spans="2:2" x14ac:dyDescent="0.25">
      <c r="B4170" t="e" cm="1" vm="1">
        <f t="array" ref="B4170">TRANSPOSE(_xlfn._xlws.SORT(_xlfn.UNIQUE(_xlfn._xlws.FILTER(plotSetup[plot_id], plotSetup[experiment_id]&amp;"_"&amp;plotSetup[crop_season_id]=A4170))))</f>
        <v>#VALUE!</v>
      </c>
    </row>
    <row r="4171" spans="2:2" x14ac:dyDescent="0.25">
      <c r="B4171" t="e" cm="1" vm="1">
        <f t="array" ref="B4171">TRANSPOSE(_xlfn._xlws.SORT(_xlfn.UNIQUE(_xlfn._xlws.FILTER(plotSetup[plot_id], plotSetup[experiment_id]&amp;"_"&amp;plotSetup[crop_season_id]=A4171))))</f>
        <v>#VALUE!</v>
      </c>
    </row>
    <row r="4172" spans="2:2" x14ac:dyDescent="0.25">
      <c r="B4172" t="e" cm="1" vm="1">
        <f t="array" ref="B4172">TRANSPOSE(_xlfn._xlws.SORT(_xlfn.UNIQUE(_xlfn._xlws.FILTER(plotSetup[plot_id], plotSetup[experiment_id]&amp;"_"&amp;plotSetup[crop_season_id]=A4172))))</f>
        <v>#VALUE!</v>
      </c>
    </row>
    <row r="4173" spans="2:2" x14ac:dyDescent="0.25">
      <c r="B4173" t="e" cm="1" vm="1">
        <f t="array" ref="B4173">TRANSPOSE(_xlfn._xlws.SORT(_xlfn.UNIQUE(_xlfn._xlws.FILTER(plotSetup[plot_id], plotSetup[experiment_id]&amp;"_"&amp;plotSetup[crop_season_id]=A4173))))</f>
        <v>#VALUE!</v>
      </c>
    </row>
    <row r="4174" spans="2:2" x14ac:dyDescent="0.25">
      <c r="B4174" t="e" cm="1" vm="1">
        <f t="array" ref="B4174">TRANSPOSE(_xlfn._xlws.SORT(_xlfn.UNIQUE(_xlfn._xlws.FILTER(plotSetup[plot_id], plotSetup[experiment_id]&amp;"_"&amp;plotSetup[crop_season_id]=A4174))))</f>
        <v>#VALUE!</v>
      </c>
    </row>
    <row r="4175" spans="2:2" x14ac:dyDescent="0.25">
      <c r="B4175" t="e" cm="1" vm="1">
        <f t="array" ref="B4175">TRANSPOSE(_xlfn._xlws.SORT(_xlfn.UNIQUE(_xlfn._xlws.FILTER(plotSetup[plot_id], plotSetup[experiment_id]&amp;"_"&amp;plotSetup[crop_season_id]=A4175))))</f>
        <v>#VALUE!</v>
      </c>
    </row>
    <row r="4176" spans="2:2" x14ac:dyDescent="0.25">
      <c r="B4176" t="e" cm="1" vm="1">
        <f t="array" ref="B4176">TRANSPOSE(_xlfn._xlws.SORT(_xlfn.UNIQUE(_xlfn._xlws.FILTER(plotSetup[plot_id], plotSetup[experiment_id]&amp;"_"&amp;plotSetup[crop_season_id]=A4176))))</f>
        <v>#VALUE!</v>
      </c>
    </row>
    <row r="4177" spans="2:2" x14ac:dyDescent="0.25">
      <c r="B4177" t="e" cm="1" vm="1">
        <f t="array" ref="B4177">TRANSPOSE(_xlfn._xlws.SORT(_xlfn.UNIQUE(_xlfn._xlws.FILTER(plotSetup[plot_id], plotSetup[experiment_id]&amp;"_"&amp;plotSetup[crop_season_id]=A4177))))</f>
        <v>#VALUE!</v>
      </c>
    </row>
    <row r="4178" spans="2:2" x14ac:dyDescent="0.25">
      <c r="B4178" t="e" cm="1" vm="1">
        <f t="array" ref="B4178">TRANSPOSE(_xlfn._xlws.SORT(_xlfn.UNIQUE(_xlfn._xlws.FILTER(plotSetup[plot_id], plotSetup[experiment_id]&amp;"_"&amp;plotSetup[crop_season_id]=A4178))))</f>
        <v>#VALUE!</v>
      </c>
    </row>
    <row r="4179" spans="2:2" x14ac:dyDescent="0.25">
      <c r="B4179" t="e" cm="1" vm="1">
        <f t="array" ref="B4179">TRANSPOSE(_xlfn._xlws.SORT(_xlfn.UNIQUE(_xlfn._xlws.FILTER(plotSetup[plot_id], plotSetup[experiment_id]&amp;"_"&amp;plotSetup[crop_season_id]=A4179))))</f>
        <v>#VALUE!</v>
      </c>
    </row>
    <row r="4180" spans="2:2" x14ac:dyDescent="0.25">
      <c r="B4180" t="e" cm="1" vm="1">
        <f t="array" ref="B4180">TRANSPOSE(_xlfn._xlws.SORT(_xlfn.UNIQUE(_xlfn._xlws.FILTER(plotSetup[plot_id], plotSetup[experiment_id]&amp;"_"&amp;plotSetup[crop_season_id]=A4180))))</f>
        <v>#VALUE!</v>
      </c>
    </row>
    <row r="4181" spans="2:2" x14ac:dyDescent="0.25">
      <c r="B4181" t="e" cm="1" vm="1">
        <f t="array" ref="B4181">TRANSPOSE(_xlfn._xlws.SORT(_xlfn.UNIQUE(_xlfn._xlws.FILTER(plotSetup[plot_id], plotSetup[experiment_id]&amp;"_"&amp;plotSetup[crop_season_id]=A4181))))</f>
        <v>#VALUE!</v>
      </c>
    </row>
    <row r="4182" spans="2:2" x14ac:dyDescent="0.25">
      <c r="B4182" t="e" cm="1" vm="1">
        <f t="array" ref="B4182">TRANSPOSE(_xlfn._xlws.SORT(_xlfn.UNIQUE(_xlfn._xlws.FILTER(plotSetup[plot_id], plotSetup[experiment_id]&amp;"_"&amp;plotSetup[crop_season_id]=A4182))))</f>
        <v>#VALUE!</v>
      </c>
    </row>
    <row r="4183" spans="2:2" x14ac:dyDescent="0.25">
      <c r="B4183" t="e" cm="1" vm="1">
        <f t="array" ref="B4183">TRANSPOSE(_xlfn._xlws.SORT(_xlfn.UNIQUE(_xlfn._xlws.FILTER(plotSetup[plot_id], plotSetup[experiment_id]&amp;"_"&amp;plotSetup[crop_season_id]=A4183))))</f>
        <v>#VALUE!</v>
      </c>
    </row>
    <row r="4184" spans="2:2" x14ac:dyDescent="0.25">
      <c r="B4184" t="e" cm="1" vm="1">
        <f t="array" ref="B4184">TRANSPOSE(_xlfn._xlws.SORT(_xlfn.UNIQUE(_xlfn._xlws.FILTER(plotSetup[plot_id], plotSetup[experiment_id]&amp;"_"&amp;plotSetup[crop_season_id]=A4184))))</f>
        <v>#VALUE!</v>
      </c>
    </row>
    <row r="4185" spans="2:2" x14ac:dyDescent="0.25">
      <c r="B4185" t="e" cm="1" vm="1">
        <f t="array" ref="B4185">TRANSPOSE(_xlfn._xlws.SORT(_xlfn.UNIQUE(_xlfn._xlws.FILTER(plotSetup[plot_id], plotSetup[experiment_id]&amp;"_"&amp;plotSetup[crop_season_id]=A4185))))</f>
        <v>#VALUE!</v>
      </c>
    </row>
    <row r="4186" spans="2:2" x14ac:dyDescent="0.25">
      <c r="B4186" t="e" cm="1" vm="1">
        <f t="array" ref="B4186">TRANSPOSE(_xlfn._xlws.SORT(_xlfn.UNIQUE(_xlfn._xlws.FILTER(plotSetup[plot_id], plotSetup[experiment_id]&amp;"_"&amp;plotSetup[crop_season_id]=A4186))))</f>
        <v>#VALUE!</v>
      </c>
    </row>
    <row r="4187" spans="2:2" x14ac:dyDescent="0.25">
      <c r="B4187" t="e" cm="1" vm="1">
        <f t="array" ref="B4187">TRANSPOSE(_xlfn._xlws.SORT(_xlfn.UNIQUE(_xlfn._xlws.FILTER(plotSetup[plot_id], plotSetup[experiment_id]&amp;"_"&amp;plotSetup[crop_season_id]=A4187))))</f>
        <v>#VALUE!</v>
      </c>
    </row>
    <row r="4188" spans="2:2" x14ac:dyDescent="0.25">
      <c r="B4188" t="e" cm="1" vm="1">
        <f t="array" ref="B4188">TRANSPOSE(_xlfn._xlws.SORT(_xlfn.UNIQUE(_xlfn._xlws.FILTER(plotSetup[plot_id], plotSetup[experiment_id]&amp;"_"&amp;plotSetup[crop_season_id]=A4188))))</f>
        <v>#VALUE!</v>
      </c>
    </row>
    <row r="4189" spans="2:2" x14ac:dyDescent="0.25">
      <c r="B4189" t="e" cm="1" vm="1">
        <f t="array" ref="B4189">TRANSPOSE(_xlfn._xlws.SORT(_xlfn.UNIQUE(_xlfn._xlws.FILTER(plotSetup[plot_id], plotSetup[experiment_id]&amp;"_"&amp;plotSetup[crop_season_id]=A4189))))</f>
        <v>#VALUE!</v>
      </c>
    </row>
    <row r="4190" spans="2:2" x14ac:dyDescent="0.25">
      <c r="B4190" t="e" cm="1" vm="1">
        <f t="array" ref="B4190">TRANSPOSE(_xlfn._xlws.SORT(_xlfn.UNIQUE(_xlfn._xlws.FILTER(plotSetup[plot_id], plotSetup[experiment_id]&amp;"_"&amp;plotSetup[crop_season_id]=A4190))))</f>
        <v>#VALUE!</v>
      </c>
    </row>
    <row r="4191" spans="2:2" x14ac:dyDescent="0.25">
      <c r="B4191" t="e" cm="1" vm="1">
        <f t="array" ref="B4191">TRANSPOSE(_xlfn._xlws.SORT(_xlfn.UNIQUE(_xlfn._xlws.FILTER(plotSetup[plot_id], plotSetup[experiment_id]&amp;"_"&amp;plotSetup[crop_season_id]=A4191))))</f>
        <v>#VALUE!</v>
      </c>
    </row>
    <row r="4192" spans="2:2" x14ac:dyDescent="0.25">
      <c r="B4192" t="e" cm="1" vm="1">
        <f t="array" ref="B4192">TRANSPOSE(_xlfn._xlws.SORT(_xlfn.UNIQUE(_xlfn._xlws.FILTER(plotSetup[plot_id], plotSetup[experiment_id]&amp;"_"&amp;plotSetup[crop_season_id]=A4192))))</f>
        <v>#VALUE!</v>
      </c>
    </row>
    <row r="4193" spans="2:2" x14ac:dyDescent="0.25">
      <c r="B4193" t="e" cm="1" vm="1">
        <f t="array" ref="B4193">TRANSPOSE(_xlfn._xlws.SORT(_xlfn.UNIQUE(_xlfn._xlws.FILTER(plotSetup[plot_id], plotSetup[experiment_id]&amp;"_"&amp;plotSetup[crop_season_id]=A4193))))</f>
        <v>#VALUE!</v>
      </c>
    </row>
    <row r="4194" spans="2:2" x14ac:dyDescent="0.25">
      <c r="B4194" t="e" cm="1" vm="1">
        <f t="array" ref="B4194">TRANSPOSE(_xlfn._xlws.SORT(_xlfn.UNIQUE(_xlfn._xlws.FILTER(plotSetup[plot_id], plotSetup[experiment_id]&amp;"_"&amp;plotSetup[crop_season_id]=A4194))))</f>
        <v>#VALUE!</v>
      </c>
    </row>
    <row r="4195" spans="2:2" x14ac:dyDescent="0.25">
      <c r="B4195" t="e" cm="1" vm="1">
        <f t="array" ref="B4195">TRANSPOSE(_xlfn._xlws.SORT(_xlfn.UNIQUE(_xlfn._xlws.FILTER(plotSetup[plot_id], plotSetup[experiment_id]&amp;"_"&amp;plotSetup[crop_season_id]=A4195))))</f>
        <v>#VALUE!</v>
      </c>
    </row>
    <row r="4196" spans="2:2" x14ac:dyDescent="0.25">
      <c r="B4196" t="e" cm="1" vm="1">
        <f t="array" ref="B4196">TRANSPOSE(_xlfn._xlws.SORT(_xlfn.UNIQUE(_xlfn._xlws.FILTER(plotSetup[plot_id], plotSetup[experiment_id]&amp;"_"&amp;plotSetup[crop_season_id]=A4196))))</f>
        <v>#VALUE!</v>
      </c>
    </row>
    <row r="4197" spans="2:2" x14ac:dyDescent="0.25">
      <c r="B4197" t="e" cm="1" vm="1">
        <f t="array" ref="B4197">TRANSPOSE(_xlfn._xlws.SORT(_xlfn.UNIQUE(_xlfn._xlws.FILTER(plotSetup[plot_id], plotSetup[experiment_id]&amp;"_"&amp;plotSetup[crop_season_id]=A4197))))</f>
        <v>#VALUE!</v>
      </c>
    </row>
    <row r="4198" spans="2:2" x14ac:dyDescent="0.25">
      <c r="B4198" t="e" cm="1" vm="1">
        <f t="array" ref="B4198">TRANSPOSE(_xlfn._xlws.SORT(_xlfn.UNIQUE(_xlfn._xlws.FILTER(plotSetup[plot_id], plotSetup[experiment_id]&amp;"_"&amp;plotSetup[crop_season_id]=A4198))))</f>
        <v>#VALUE!</v>
      </c>
    </row>
    <row r="4199" spans="2:2" x14ac:dyDescent="0.25">
      <c r="B4199" t="e" cm="1" vm="1">
        <f t="array" ref="B4199">TRANSPOSE(_xlfn._xlws.SORT(_xlfn.UNIQUE(_xlfn._xlws.FILTER(plotSetup[plot_id], plotSetup[experiment_id]&amp;"_"&amp;plotSetup[crop_season_id]=A4199))))</f>
        <v>#VALUE!</v>
      </c>
    </row>
    <row r="4200" spans="2:2" x14ac:dyDescent="0.25">
      <c r="B4200" t="e" cm="1" vm="1">
        <f t="array" ref="B4200">TRANSPOSE(_xlfn._xlws.SORT(_xlfn.UNIQUE(_xlfn._xlws.FILTER(plotSetup[plot_id], plotSetup[experiment_id]&amp;"_"&amp;plotSetup[crop_season_id]=A4200))))</f>
        <v>#VALUE!</v>
      </c>
    </row>
    <row r="4201" spans="2:2" x14ac:dyDescent="0.25">
      <c r="B4201" t="e" cm="1" vm="1">
        <f t="array" ref="B4201">TRANSPOSE(_xlfn._xlws.SORT(_xlfn.UNIQUE(_xlfn._xlws.FILTER(plotSetup[plot_id], plotSetup[experiment_id]&amp;"_"&amp;plotSetup[crop_season_id]=A4201))))</f>
        <v>#VALUE!</v>
      </c>
    </row>
    <row r="4202" spans="2:2" x14ac:dyDescent="0.25">
      <c r="B4202" t="e" cm="1" vm="1">
        <f t="array" ref="B4202">TRANSPOSE(_xlfn._xlws.SORT(_xlfn.UNIQUE(_xlfn._xlws.FILTER(plotSetup[plot_id], plotSetup[experiment_id]&amp;"_"&amp;plotSetup[crop_season_id]=A4202))))</f>
        <v>#VALUE!</v>
      </c>
    </row>
    <row r="4203" spans="2:2" x14ac:dyDescent="0.25">
      <c r="B4203" t="e" cm="1" vm="1">
        <f t="array" ref="B4203">TRANSPOSE(_xlfn._xlws.SORT(_xlfn.UNIQUE(_xlfn._xlws.FILTER(plotSetup[plot_id], plotSetup[experiment_id]&amp;"_"&amp;plotSetup[crop_season_id]=A4203))))</f>
        <v>#VALUE!</v>
      </c>
    </row>
    <row r="4204" spans="2:2" x14ac:dyDescent="0.25">
      <c r="B4204" t="e" cm="1" vm="1">
        <f t="array" ref="B4204">TRANSPOSE(_xlfn._xlws.SORT(_xlfn.UNIQUE(_xlfn._xlws.FILTER(plotSetup[plot_id], plotSetup[experiment_id]&amp;"_"&amp;plotSetup[crop_season_id]=A4204))))</f>
        <v>#VALUE!</v>
      </c>
    </row>
    <row r="4205" spans="2:2" x14ac:dyDescent="0.25">
      <c r="B4205" t="e" cm="1" vm="1">
        <f t="array" ref="B4205">TRANSPOSE(_xlfn._xlws.SORT(_xlfn.UNIQUE(_xlfn._xlws.FILTER(plotSetup[plot_id], plotSetup[experiment_id]&amp;"_"&amp;plotSetup[crop_season_id]=A4205))))</f>
        <v>#VALUE!</v>
      </c>
    </row>
    <row r="4206" spans="2:2" x14ac:dyDescent="0.25">
      <c r="B4206" t="e" cm="1" vm="1">
        <f t="array" ref="B4206">TRANSPOSE(_xlfn._xlws.SORT(_xlfn.UNIQUE(_xlfn._xlws.FILTER(plotSetup[plot_id], plotSetup[experiment_id]&amp;"_"&amp;plotSetup[crop_season_id]=A4206))))</f>
        <v>#VALUE!</v>
      </c>
    </row>
    <row r="4207" spans="2:2" x14ac:dyDescent="0.25">
      <c r="B4207" t="e" cm="1" vm="1">
        <f t="array" ref="B4207">TRANSPOSE(_xlfn._xlws.SORT(_xlfn.UNIQUE(_xlfn._xlws.FILTER(plotSetup[plot_id], plotSetup[experiment_id]&amp;"_"&amp;plotSetup[crop_season_id]=A4207))))</f>
        <v>#VALUE!</v>
      </c>
    </row>
    <row r="4208" spans="2:2" x14ac:dyDescent="0.25">
      <c r="B4208" t="e" cm="1" vm="1">
        <f t="array" ref="B4208">TRANSPOSE(_xlfn._xlws.SORT(_xlfn.UNIQUE(_xlfn._xlws.FILTER(plotSetup[plot_id], plotSetup[experiment_id]&amp;"_"&amp;plotSetup[crop_season_id]=A4208))))</f>
        <v>#VALUE!</v>
      </c>
    </row>
    <row r="4209" spans="2:2" x14ac:dyDescent="0.25">
      <c r="B4209" t="e" cm="1" vm="1">
        <f t="array" ref="B4209">TRANSPOSE(_xlfn._xlws.SORT(_xlfn.UNIQUE(_xlfn._xlws.FILTER(plotSetup[plot_id], plotSetup[experiment_id]&amp;"_"&amp;plotSetup[crop_season_id]=A4209))))</f>
        <v>#VALUE!</v>
      </c>
    </row>
    <row r="4210" spans="2:2" x14ac:dyDescent="0.25">
      <c r="B4210" t="e" cm="1" vm="1">
        <f t="array" ref="B4210">TRANSPOSE(_xlfn._xlws.SORT(_xlfn.UNIQUE(_xlfn._xlws.FILTER(plotSetup[plot_id], plotSetup[experiment_id]&amp;"_"&amp;plotSetup[crop_season_id]=A4210))))</f>
        <v>#VALUE!</v>
      </c>
    </row>
    <row r="4211" spans="2:2" x14ac:dyDescent="0.25">
      <c r="B4211" t="e" cm="1" vm="1">
        <f t="array" ref="B4211">TRANSPOSE(_xlfn._xlws.SORT(_xlfn.UNIQUE(_xlfn._xlws.FILTER(plotSetup[plot_id], plotSetup[experiment_id]&amp;"_"&amp;plotSetup[crop_season_id]=A4211))))</f>
        <v>#VALUE!</v>
      </c>
    </row>
    <row r="4212" spans="2:2" x14ac:dyDescent="0.25">
      <c r="B4212" t="e" cm="1" vm="1">
        <f t="array" ref="B4212">TRANSPOSE(_xlfn._xlws.SORT(_xlfn.UNIQUE(_xlfn._xlws.FILTER(plotSetup[plot_id], plotSetup[experiment_id]&amp;"_"&amp;plotSetup[crop_season_id]=A4212))))</f>
        <v>#VALUE!</v>
      </c>
    </row>
    <row r="4213" spans="2:2" x14ac:dyDescent="0.25">
      <c r="B4213" t="e" cm="1" vm="1">
        <f t="array" ref="B4213">TRANSPOSE(_xlfn._xlws.SORT(_xlfn.UNIQUE(_xlfn._xlws.FILTER(plotSetup[plot_id], plotSetup[experiment_id]&amp;"_"&amp;plotSetup[crop_season_id]=A4213))))</f>
        <v>#VALUE!</v>
      </c>
    </row>
    <row r="4214" spans="2:2" x14ac:dyDescent="0.25">
      <c r="B4214" t="e" cm="1" vm="1">
        <f t="array" ref="B4214">TRANSPOSE(_xlfn._xlws.SORT(_xlfn.UNIQUE(_xlfn._xlws.FILTER(plotSetup[plot_id], plotSetup[experiment_id]&amp;"_"&amp;plotSetup[crop_season_id]=A4214))))</f>
        <v>#VALUE!</v>
      </c>
    </row>
    <row r="4215" spans="2:2" x14ac:dyDescent="0.25">
      <c r="B4215" t="e" cm="1" vm="1">
        <f t="array" ref="B4215">TRANSPOSE(_xlfn._xlws.SORT(_xlfn.UNIQUE(_xlfn._xlws.FILTER(plotSetup[plot_id], plotSetup[experiment_id]&amp;"_"&amp;plotSetup[crop_season_id]=A4215))))</f>
        <v>#VALUE!</v>
      </c>
    </row>
    <row r="4216" spans="2:2" x14ac:dyDescent="0.25">
      <c r="B4216" t="e" cm="1" vm="1">
        <f t="array" ref="B4216">TRANSPOSE(_xlfn._xlws.SORT(_xlfn.UNIQUE(_xlfn._xlws.FILTER(plotSetup[plot_id], plotSetup[experiment_id]&amp;"_"&amp;plotSetup[crop_season_id]=A4216))))</f>
        <v>#VALUE!</v>
      </c>
    </row>
    <row r="4217" spans="2:2" x14ac:dyDescent="0.25">
      <c r="B4217" t="e" cm="1" vm="1">
        <f t="array" ref="B4217">TRANSPOSE(_xlfn._xlws.SORT(_xlfn.UNIQUE(_xlfn._xlws.FILTER(plotSetup[plot_id], plotSetup[experiment_id]&amp;"_"&amp;plotSetup[crop_season_id]=A4217))))</f>
        <v>#VALUE!</v>
      </c>
    </row>
    <row r="4218" spans="2:2" x14ac:dyDescent="0.25">
      <c r="B4218" t="e" cm="1" vm="1">
        <f t="array" ref="B4218">TRANSPOSE(_xlfn._xlws.SORT(_xlfn.UNIQUE(_xlfn._xlws.FILTER(plotSetup[plot_id], plotSetup[experiment_id]&amp;"_"&amp;plotSetup[crop_season_id]=A4218))))</f>
        <v>#VALUE!</v>
      </c>
    </row>
    <row r="4219" spans="2:2" x14ac:dyDescent="0.25">
      <c r="B4219" t="e" cm="1" vm="1">
        <f t="array" ref="B4219">TRANSPOSE(_xlfn._xlws.SORT(_xlfn.UNIQUE(_xlfn._xlws.FILTER(plotSetup[plot_id], plotSetup[experiment_id]&amp;"_"&amp;plotSetup[crop_season_id]=A4219))))</f>
        <v>#VALUE!</v>
      </c>
    </row>
    <row r="4220" spans="2:2" x14ac:dyDescent="0.25">
      <c r="B4220" t="e" cm="1" vm="1">
        <f t="array" ref="B4220">TRANSPOSE(_xlfn._xlws.SORT(_xlfn.UNIQUE(_xlfn._xlws.FILTER(plotSetup[plot_id], plotSetup[experiment_id]&amp;"_"&amp;plotSetup[crop_season_id]=A4220))))</f>
        <v>#VALUE!</v>
      </c>
    </row>
    <row r="4221" spans="2:2" x14ac:dyDescent="0.25">
      <c r="B4221" t="e" cm="1" vm="1">
        <f t="array" ref="B4221">TRANSPOSE(_xlfn._xlws.SORT(_xlfn.UNIQUE(_xlfn._xlws.FILTER(plotSetup[plot_id], plotSetup[experiment_id]&amp;"_"&amp;plotSetup[crop_season_id]=A4221))))</f>
        <v>#VALUE!</v>
      </c>
    </row>
    <row r="4222" spans="2:2" x14ac:dyDescent="0.25">
      <c r="B4222" t="e" cm="1" vm="1">
        <f t="array" ref="B4222">TRANSPOSE(_xlfn._xlws.SORT(_xlfn.UNIQUE(_xlfn._xlws.FILTER(plotSetup[plot_id], plotSetup[experiment_id]&amp;"_"&amp;plotSetup[crop_season_id]=A4222))))</f>
        <v>#VALUE!</v>
      </c>
    </row>
    <row r="4223" spans="2:2" x14ac:dyDescent="0.25">
      <c r="B4223" t="e" cm="1" vm="1">
        <f t="array" ref="B4223">TRANSPOSE(_xlfn._xlws.SORT(_xlfn.UNIQUE(_xlfn._xlws.FILTER(plotSetup[plot_id], plotSetup[experiment_id]&amp;"_"&amp;plotSetup[crop_season_id]=A4223))))</f>
        <v>#VALUE!</v>
      </c>
    </row>
    <row r="4224" spans="2:2" x14ac:dyDescent="0.25">
      <c r="B4224" t="e" cm="1" vm="1">
        <f t="array" ref="B4224">TRANSPOSE(_xlfn._xlws.SORT(_xlfn.UNIQUE(_xlfn._xlws.FILTER(plotSetup[plot_id], plotSetup[experiment_id]&amp;"_"&amp;plotSetup[crop_season_id]=A4224))))</f>
        <v>#VALUE!</v>
      </c>
    </row>
    <row r="4225" spans="2:2" x14ac:dyDescent="0.25">
      <c r="B4225" t="e" cm="1" vm="1">
        <f t="array" ref="B4225">TRANSPOSE(_xlfn._xlws.SORT(_xlfn.UNIQUE(_xlfn._xlws.FILTER(plotSetup[plot_id], plotSetup[experiment_id]&amp;"_"&amp;plotSetup[crop_season_id]=A4225))))</f>
        <v>#VALUE!</v>
      </c>
    </row>
    <row r="4226" spans="2:2" x14ac:dyDescent="0.25">
      <c r="B4226" t="e" cm="1" vm="1">
        <f t="array" ref="B4226">TRANSPOSE(_xlfn._xlws.SORT(_xlfn.UNIQUE(_xlfn._xlws.FILTER(plotSetup[plot_id], plotSetup[experiment_id]&amp;"_"&amp;plotSetup[crop_season_id]=A4226))))</f>
        <v>#VALUE!</v>
      </c>
    </row>
    <row r="4227" spans="2:2" x14ac:dyDescent="0.25">
      <c r="B4227" t="e" cm="1" vm="1">
        <f t="array" ref="B4227">TRANSPOSE(_xlfn._xlws.SORT(_xlfn.UNIQUE(_xlfn._xlws.FILTER(plotSetup[plot_id], plotSetup[experiment_id]&amp;"_"&amp;plotSetup[crop_season_id]=A4227))))</f>
        <v>#VALUE!</v>
      </c>
    </row>
    <row r="4228" spans="2:2" x14ac:dyDescent="0.25">
      <c r="B4228" t="e" cm="1" vm="1">
        <f t="array" ref="B4228">TRANSPOSE(_xlfn._xlws.SORT(_xlfn.UNIQUE(_xlfn._xlws.FILTER(plotSetup[plot_id], plotSetup[experiment_id]&amp;"_"&amp;plotSetup[crop_season_id]=A4228))))</f>
        <v>#VALUE!</v>
      </c>
    </row>
    <row r="4229" spans="2:2" x14ac:dyDescent="0.25">
      <c r="B4229" t="e" cm="1" vm="1">
        <f t="array" ref="B4229">TRANSPOSE(_xlfn._xlws.SORT(_xlfn.UNIQUE(_xlfn._xlws.FILTER(plotSetup[plot_id], plotSetup[experiment_id]&amp;"_"&amp;plotSetup[crop_season_id]=A4229))))</f>
        <v>#VALUE!</v>
      </c>
    </row>
    <row r="4230" spans="2:2" x14ac:dyDescent="0.25">
      <c r="B4230" t="e" cm="1" vm="1">
        <f t="array" ref="B4230">TRANSPOSE(_xlfn._xlws.SORT(_xlfn.UNIQUE(_xlfn._xlws.FILTER(plotSetup[plot_id], plotSetup[experiment_id]&amp;"_"&amp;plotSetup[crop_season_id]=A4230))))</f>
        <v>#VALUE!</v>
      </c>
    </row>
    <row r="4231" spans="2:2" x14ac:dyDescent="0.25">
      <c r="B4231" t="e" cm="1" vm="1">
        <f t="array" ref="B4231">TRANSPOSE(_xlfn._xlws.SORT(_xlfn.UNIQUE(_xlfn._xlws.FILTER(plotSetup[plot_id], plotSetup[experiment_id]&amp;"_"&amp;plotSetup[crop_season_id]=A4231))))</f>
        <v>#VALUE!</v>
      </c>
    </row>
    <row r="4232" spans="2:2" x14ac:dyDescent="0.25">
      <c r="B4232" t="e" cm="1" vm="1">
        <f t="array" ref="B4232">TRANSPOSE(_xlfn._xlws.SORT(_xlfn.UNIQUE(_xlfn._xlws.FILTER(plotSetup[plot_id], plotSetup[experiment_id]&amp;"_"&amp;plotSetup[crop_season_id]=A4232))))</f>
        <v>#VALUE!</v>
      </c>
    </row>
    <row r="4233" spans="2:2" x14ac:dyDescent="0.25">
      <c r="B4233" t="e" cm="1" vm="1">
        <f t="array" ref="B4233">TRANSPOSE(_xlfn._xlws.SORT(_xlfn.UNIQUE(_xlfn._xlws.FILTER(plotSetup[plot_id], plotSetup[experiment_id]&amp;"_"&amp;plotSetup[crop_season_id]=A4233))))</f>
        <v>#VALUE!</v>
      </c>
    </row>
    <row r="4234" spans="2:2" x14ac:dyDescent="0.25">
      <c r="B4234" t="e" cm="1" vm="1">
        <f t="array" ref="B4234">TRANSPOSE(_xlfn._xlws.SORT(_xlfn.UNIQUE(_xlfn._xlws.FILTER(plotSetup[plot_id], plotSetup[experiment_id]&amp;"_"&amp;plotSetup[crop_season_id]=A4234))))</f>
        <v>#VALUE!</v>
      </c>
    </row>
    <row r="4235" spans="2:2" x14ac:dyDescent="0.25">
      <c r="B4235" t="e" cm="1" vm="1">
        <f t="array" ref="B4235">TRANSPOSE(_xlfn._xlws.SORT(_xlfn.UNIQUE(_xlfn._xlws.FILTER(plotSetup[plot_id], plotSetup[experiment_id]&amp;"_"&amp;plotSetup[crop_season_id]=A4235))))</f>
        <v>#VALUE!</v>
      </c>
    </row>
    <row r="4236" spans="2:2" x14ac:dyDescent="0.25">
      <c r="B4236" t="e" cm="1" vm="1">
        <f t="array" ref="B4236">TRANSPOSE(_xlfn._xlws.SORT(_xlfn.UNIQUE(_xlfn._xlws.FILTER(plotSetup[plot_id], plotSetup[experiment_id]&amp;"_"&amp;plotSetup[crop_season_id]=A4236))))</f>
        <v>#VALUE!</v>
      </c>
    </row>
    <row r="4237" spans="2:2" x14ac:dyDescent="0.25">
      <c r="B4237" t="e" cm="1" vm="1">
        <f t="array" ref="B4237">TRANSPOSE(_xlfn._xlws.SORT(_xlfn.UNIQUE(_xlfn._xlws.FILTER(plotSetup[plot_id], plotSetup[experiment_id]&amp;"_"&amp;plotSetup[crop_season_id]=A4237))))</f>
        <v>#VALUE!</v>
      </c>
    </row>
    <row r="4238" spans="2:2" x14ac:dyDescent="0.25">
      <c r="B4238" t="e" cm="1" vm="1">
        <f t="array" ref="B4238">TRANSPOSE(_xlfn._xlws.SORT(_xlfn.UNIQUE(_xlfn._xlws.FILTER(plotSetup[plot_id], plotSetup[experiment_id]&amp;"_"&amp;plotSetup[crop_season_id]=A4238))))</f>
        <v>#VALUE!</v>
      </c>
    </row>
    <row r="4239" spans="2:2" x14ac:dyDescent="0.25">
      <c r="B4239" t="e" cm="1" vm="1">
        <f t="array" ref="B4239">TRANSPOSE(_xlfn._xlws.SORT(_xlfn.UNIQUE(_xlfn._xlws.FILTER(plotSetup[plot_id], plotSetup[experiment_id]&amp;"_"&amp;plotSetup[crop_season_id]=A4239))))</f>
        <v>#VALUE!</v>
      </c>
    </row>
    <row r="4240" spans="2:2" x14ac:dyDescent="0.25">
      <c r="B4240" t="e" cm="1" vm="1">
        <f t="array" ref="B4240">TRANSPOSE(_xlfn._xlws.SORT(_xlfn.UNIQUE(_xlfn._xlws.FILTER(plotSetup[plot_id], plotSetup[experiment_id]&amp;"_"&amp;plotSetup[crop_season_id]=A4240))))</f>
        <v>#VALUE!</v>
      </c>
    </row>
    <row r="4241" spans="2:2" x14ac:dyDescent="0.25">
      <c r="B4241" t="e" cm="1" vm="1">
        <f t="array" ref="B4241">TRANSPOSE(_xlfn._xlws.SORT(_xlfn.UNIQUE(_xlfn._xlws.FILTER(plotSetup[plot_id], plotSetup[experiment_id]&amp;"_"&amp;plotSetup[crop_season_id]=A4241))))</f>
        <v>#VALUE!</v>
      </c>
    </row>
    <row r="4242" spans="2:2" x14ac:dyDescent="0.25">
      <c r="B4242" t="e" cm="1" vm="1">
        <f t="array" ref="B4242">TRANSPOSE(_xlfn._xlws.SORT(_xlfn.UNIQUE(_xlfn._xlws.FILTER(plotSetup[plot_id], plotSetup[experiment_id]&amp;"_"&amp;plotSetup[crop_season_id]=A4242))))</f>
        <v>#VALUE!</v>
      </c>
    </row>
    <row r="4243" spans="2:2" x14ac:dyDescent="0.25">
      <c r="B4243" t="e" cm="1" vm="1">
        <f t="array" ref="B4243">TRANSPOSE(_xlfn._xlws.SORT(_xlfn.UNIQUE(_xlfn._xlws.FILTER(plotSetup[plot_id], plotSetup[experiment_id]&amp;"_"&amp;plotSetup[crop_season_id]=A4243))))</f>
        <v>#VALUE!</v>
      </c>
    </row>
    <row r="4244" spans="2:2" x14ac:dyDescent="0.25">
      <c r="B4244" t="e" cm="1" vm="1">
        <f t="array" ref="B4244">TRANSPOSE(_xlfn._xlws.SORT(_xlfn.UNIQUE(_xlfn._xlws.FILTER(plotSetup[plot_id], plotSetup[experiment_id]&amp;"_"&amp;plotSetup[crop_season_id]=A4244))))</f>
        <v>#VALUE!</v>
      </c>
    </row>
    <row r="4245" spans="2:2" x14ac:dyDescent="0.25">
      <c r="B4245" t="e" cm="1" vm="1">
        <f t="array" ref="B4245">TRANSPOSE(_xlfn._xlws.SORT(_xlfn.UNIQUE(_xlfn._xlws.FILTER(plotSetup[plot_id], plotSetup[experiment_id]&amp;"_"&amp;plotSetup[crop_season_id]=A4245))))</f>
        <v>#VALUE!</v>
      </c>
    </row>
    <row r="4246" spans="2:2" x14ac:dyDescent="0.25">
      <c r="B4246" t="e" cm="1" vm="1">
        <f t="array" ref="B4246">TRANSPOSE(_xlfn._xlws.SORT(_xlfn.UNIQUE(_xlfn._xlws.FILTER(plotSetup[plot_id], plotSetup[experiment_id]&amp;"_"&amp;plotSetup[crop_season_id]=A4246))))</f>
        <v>#VALUE!</v>
      </c>
    </row>
    <row r="4247" spans="2:2" x14ac:dyDescent="0.25">
      <c r="B4247" t="e" cm="1" vm="1">
        <f t="array" ref="B4247">TRANSPOSE(_xlfn._xlws.SORT(_xlfn.UNIQUE(_xlfn._xlws.FILTER(plotSetup[plot_id], plotSetup[experiment_id]&amp;"_"&amp;plotSetup[crop_season_id]=A4247))))</f>
        <v>#VALUE!</v>
      </c>
    </row>
    <row r="4248" spans="2:2" x14ac:dyDescent="0.25">
      <c r="B4248" t="e" cm="1" vm="1">
        <f t="array" ref="B4248">TRANSPOSE(_xlfn._xlws.SORT(_xlfn.UNIQUE(_xlfn._xlws.FILTER(plotSetup[plot_id], plotSetup[experiment_id]&amp;"_"&amp;plotSetup[crop_season_id]=A4248))))</f>
        <v>#VALUE!</v>
      </c>
    </row>
    <row r="4249" spans="2:2" x14ac:dyDescent="0.25">
      <c r="B4249" t="e" cm="1" vm="1">
        <f t="array" ref="B4249">TRANSPOSE(_xlfn._xlws.SORT(_xlfn.UNIQUE(_xlfn._xlws.FILTER(plotSetup[plot_id], plotSetup[experiment_id]&amp;"_"&amp;plotSetup[crop_season_id]=A4249))))</f>
        <v>#VALUE!</v>
      </c>
    </row>
    <row r="4250" spans="2:2" x14ac:dyDescent="0.25">
      <c r="B4250" t="e" cm="1" vm="1">
        <f t="array" ref="B4250">TRANSPOSE(_xlfn._xlws.SORT(_xlfn.UNIQUE(_xlfn._xlws.FILTER(plotSetup[plot_id], plotSetup[experiment_id]&amp;"_"&amp;plotSetup[crop_season_id]=A4250))))</f>
        <v>#VALUE!</v>
      </c>
    </row>
    <row r="4251" spans="2:2" x14ac:dyDescent="0.25">
      <c r="B4251" t="e" cm="1" vm="1">
        <f t="array" ref="B4251">TRANSPOSE(_xlfn._xlws.SORT(_xlfn.UNIQUE(_xlfn._xlws.FILTER(plotSetup[plot_id], plotSetup[experiment_id]&amp;"_"&amp;plotSetup[crop_season_id]=A4251))))</f>
        <v>#VALUE!</v>
      </c>
    </row>
    <row r="4252" spans="2:2" x14ac:dyDescent="0.25">
      <c r="B4252" t="e" cm="1" vm="1">
        <f t="array" ref="B4252">TRANSPOSE(_xlfn._xlws.SORT(_xlfn.UNIQUE(_xlfn._xlws.FILTER(plotSetup[plot_id], plotSetup[experiment_id]&amp;"_"&amp;plotSetup[crop_season_id]=A4252))))</f>
        <v>#VALUE!</v>
      </c>
    </row>
    <row r="4253" spans="2:2" x14ac:dyDescent="0.25">
      <c r="B4253" t="e" cm="1" vm="1">
        <f t="array" ref="B4253">TRANSPOSE(_xlfn._xlws.SORT(_xlfn.UNIQUE(_xlfn._xlws.FILTER(plotSetup[plot_id], plotSetup[experiment_id]&amp;"_"&amp;plotSetup[crop_season_id]=A4253))))</f>
        <v>#VALUE!</v>
      </c>
    </row>
    <row r="4254" spans="2:2" x14ac:dyDescent="0.25">
      <c r="B4254" t="e" cm="1" vm="1">
        <f t="array" ref="B4254">TRANSPOSE(_xlfn._xlws.SORT(_xlfn.UNIQUE(_xlfn._xlws.FILTER(plotSetup[plot_id], plotSetup[experiment_id]&amp;"_"&amp;plotSetup[crop_season_id]=A4254))))</f>
        <v>#VALUE!</v>
      </c>
    </row>
    <row r="4255" spans="2:2" x14ac:dyDescent="0.25">
      <c r="B4255" t="e" cm="1" vm="1">
        <f t="array" ref="B4255">TRANSPOSE(_xlfn._xlws.SORT(_xlfn.UNIQUE(_xlfn._xlws.FILTER(plotSetup[plot_id], plotSetup[experiment_id]&amp;"_"&amp;plotSetup[crop_season_id]=A4255))))</f>
        <v>#VALUE!</v>
      </c>
    </row>
    <row r="4256" spans="2:2" x14ac:dyDescent="0.25">
      <c r="B4256" t="e" cm="1" vm="1">
        <f t="array" ref="B4256">TRANSPOSE(_xlfn._xlws.SORT(_xlfn.UNIQUE(_xlfn._xlws.FILTER(plotSetup[plot_id], plotSetup[experiment_id]&amp;"_"&amp;plotSetup[crop_season_id]=A4256))))</f>
        <v>#VALUE!</v>
      </c>
    </row>
    <row r="4257" spans="2:2" x14ac:dyDescent="0.25">
      <c r="B4257" t="e" cm="1" vm="1">
        <f t="array" ref="B4257">TRANSPOSE(_xlfn._xlws.SORT(_xlfn.UNIQUE(_xlfn._xlws.FILTER(plotSetup[plot_id], plotSetup[experiment_id]&amp;"_"&amp;plotSetup[crop_season_id]=A4257))))</f>
        <v>#VALUE!</v>
      </c>
    </row>
    <row r="4258" spans="2:2" x14ac:dyDescent="0.25">
      <c r="B4258" t="e" cm="1" vm="1">
        <f t="array" ref="B4258">TRANSPOSE(_xlfn._xlws.SORT(_xlfn.UNIQUE(_xlfn._xlws.FILTER(plotSetup[plot_id], plotSetup[experiment_id]&amp;"_"&amp;plotSetup[crop_season_id]=A4258))))</f>
        <v>#VALUE!</v>
      </c>
    </row>
    <row r="4259" spans="2:2" x14ac:dyDescent="0.25">
      <c r="B4259" t="e" cm="1" vm="1">
        <f t="array" ref="B4259">TRANSPOSE(_xlfn._xlws.SORT(_xlfn.UNIQUE(_xlfn._xlws.FILTER(plotSetup[plot_id], plotSetup[experiment_id]&amp;"_"&amp;plotSetup[crop_season_id]=A4259))))</f>
        <v>#VALUE!</v>
      </c>
    </row>
    <row r="4260" spans="2:2" x14ac:dyDescent="0.25">
      <c r="B4260" t="e" cm="1" vm="1">
        <f t="array" ref="B4260">TRANSPOSE(_xlfn._xlws.SORT(_xlfn.UNIQUE(_xlfn._xlws.FILTER(plotSetup[plot_id], plotSetup[experiment_id]&amp;"_"&amp;plotSetup[crop_season_id]=A4260))))</f>
        <v>#VALUE!</v>
      </c>
    </row>
    <row r="4261" spans="2:2" x14ac:dyDescent="0.25">
      <c r="B4261" t="e" cm="1" vm="1">
        <f t="array" ref="B4261">TRANSPOSE(_xlfn._xlws.SORT(_xlfn.UNIQUE(_xlfn._xlws.FILTER(plotSetup[plot_id], plotSetup[experiment_id]&amp;"_"&amp;plotSetup[crop_season_id]=A4261))))</f>
        <v>#VALUE!</v>
      </c>
    </row>
    <row r="4262" spans="2:2" x14ac:dyDescent="0.25">
      <c r="B4262" t="e" cm="1" vm="1">
        <f t="array" ref="B4262">TRANSPOSE(_xlfn._xlws.SORT(_xlfn.UNIQUE(_xlfn._xlws.FILTER(plotSetup[plot_id], plotSetup[experiment_id]&amp;"_"&amp;plotSetup[crop_season_id]=A4262))))</f>
        <v>#VALUE!</v>
      </c>
    </row>
    <row r="4263" spans="2:2" x14ac:dyDescent="0.25">
      <c r="B4263" t="e" cm="1" vm="1">
        <f t="array" ref="B4263">TRANSPOSE(_xlfn._xlws.SORT(_xlfn.UNIQUE(_xlfn._xlws.FILTER(plotSetup[plot_id], plotSetup[experiment_id]&amp;"_"&amp;plotSetup[crop_season_id]=A4263))))</f>
        <v>#VALUE!</v>
      </c>
    </row>
    <row r="4264" spans="2:2" x14ac:dyDescent="0.25">
      <c r="B4264" t="e" cm="1" vm="1">
        <f t="array" ref="B4264">TRANSPOSE(_xlfn._xlws.SORT(_xlfn.UNIQUE(_xlfn._xlws.FILTER(plotSetup[plot_id], plotSetup[experiment_id]&amp;"_"&amp;plotSetup[crop_season_id]=A4264))))</f>
        <v>#VALUE!</v>
      </c>
    </row>
    <row r="4265" spans="2:2" x14ac:dyDescent="0.25">
      <c r="B4265" t="e" cm="1" vm="1">
        <f t="array" ref="B4265">TRANSPOSE(_xlfn._xlws.SORT(_xlfn.UNIQUE(_xlfn._xlws.FILTER(plotSetup[plot_id], plotSetup[experiment_id]&amp;"_"&amp;plotSetup[crop_season_id]=A4265))))</f>
        <v>#VALUE!</v>
      </c>
    </row>
    <row r="4266" spans="2:2" x14ac:dyDescent="0.25">
      <c r="B4266" t="e" cm="1" vm="1">
        <f t="array" ref="B4266">TRANSPOSE(_xlfn._xlws.SORT(_xlfn.UNIQUE(_xlfn._xlws.FILTER(plotSetup[plot_id], plotSetup[experiment_id]&amp;"_"&amp;plotSetup[crop_season_id]=A4266))))</f>
        <v>#VALUE!</v>
      </c>
    </row>
    <row r="4267" spans="2:2" x14ac:dyDescent="0.25">
      <c r="B4267" t="e" cm="1" vm="1">
        <f t="array" ref="B4267">TRANSPOSE(_xlfn._xlws.SORT(_xlfn.UNIQUE(_xlfn._xlws.FILTER(plotSetup[plot_id], plotSetup[experiment_id]&amp;"_"&amp;plotSetup[crop_season_id]=A4267))))</f>
        <v>#VALUE!</v>
      </c>
    </row>
    <row r="4268" spans="2:2" x14ac:dyDescent="0.25">
      <c r="B4268" t="e" cm="1" vm="1">
        <f t="array" ref="B4268">TRANSPOSE(_xlfn._xlws.SORT(_xlfn.UNIQUE(_xlfn._xlws.FILTER(plotSetup[plot_id], plotSetup[experiment_id]&amp;"_"&amp;plotSetup[crop_season_id]=A4268))))</f>
        <v>#VALUE!</v>
      </c>
    </row>
    <row r="4269" spans="2:2" x14ac:dyDescent="0.25">
      <c r="B4269" t="e" cm="1" vm="1">
        <f t="array" ref="B4269">TRANSPOSE(_xlfn._xlws.SORT(_xlfn.UNIQUE(_xlfn._xlws.FILTER(plotSetup[plot_id], plotSetup[experiment_id]&amp;"_"&amp;plotSetup[crop_season_id]=A4269))))</f>
        <v>#VALUE!</v>
      </c>
    </row>
    <row r="4270" spans="2:2" x14ac:dyDescent="0.25">
      <c r="B4270" t="e" cm="1" vm="1">
        <f t="array" ref="B4270">TRANSPOSE(_xlfn._xlws.SORT(_xlfn.UNIQUE(_xlfn._xlws.FILTER(plotSetup[plot_id], plotSetup[experiment_id]&amp;"_"&amp;plotSetup[crop_season_id]=A4270))))</f>
        <v>#VALUE!</v>
      </c>
    </row>
    <row r="4271" spans="2:2" x14ac:dyDescent="0.25">
      <c r="B4271" t="e" cm="1" vm="1">
        <f t="array" ref="B4271">TRANSPOSE(_xlfn._xlws.SORT(_xlfn.UNIQUE(_xlfn._xlws.FILTER(plotSetup[plot_id], plotSetup[experiment_id]&amp;"_"&amp;plotSetup[crop_season_id]=A4271))))</f>
        <v>#VALUE!</v>
      </c>
    </row>
    <row r="4272" spans="2:2" x14ac:dyDescent="0.25">
      <c r="B4272" t="e" cm="1" vm="1">
        <f t="array" ref="B4272">TRANSPOSE(_xlfn._xlws.SORT(_xlfn.UNIQUE(_xlfn._xlws.FILTER(plotSetup[plot_id], plotSetup[experiment_id]&amp;"_"&amp;plotSetup[crop_season_id]=A4272))))</f>
        <v>#VALUE!</v>
      </c>
    </row>
    <row r="4273" spans="2:2" x14ac:dyDescent="0.25">
      <c r="B4273" t="e" cm="1" vm="1">
        <f t="array" ref="B4273">TRANSPOSE(_xlfn._xlws.SORT(_xlfn.UNIQUE(_xlfn._xlws.FILTER(plotSetup[plot_id], plotSetup[experiment_id]&amp;"_"&amp;plotSetup[crop_season_id]=A4273))))</f>
        <v>#VALUE!</v>
      </c>
    </row>
    <row r="4274" spans="2:2" x14ac:dyDescent="0.25">
      <c r="B4274" t="e" cm="1" vm="1">
        <f t="array" ref="B4274">TRANSPOSE(_xlfn._xlws.SORT(_xlfn.UNIQUE(_xlfn._xlws.FILTER(plotSetup[plot_id], plotSetup[experiment_id]&amp;"_"&amp;plotSetup[crop_season_id]=A4274))))</f>
        <v>#VALUE!</v>
      </c>
    </row>
    <row r="4275" spans="2:2" x14ac:dyDescent="0.25">
      <c r="B4275" t="e" cm="1" vm="1">
        <f t="array" ref="B4275">TRANSPOSE(_xlfn._xlws.SORT(_xlfn.UNIQUE(_xlfn._xlws.FILTER(plotSetup[plot_id], plotSetup[experiment_id]&amp;"_"&amp;plotSetup[crop_season_id]=A4275))))</f>
        <v>#VALUE!</v>
      </c>
    </row>
    <row r="4276" spans="2:2" x14ac:dyDescent="0.25">
      <c r="B4276" t="e" cm="1" vm="1">
        <f t="array" ref="B4276">TRANSPOSE(_xlfn._xlws.SORT(_xlfn.UNIQUE(_xlfn._xlws.FILTER(plotSetup[plot_id], plotSetup[experiment_id]&amp;"_"&amp;plotSetup[crop_season_id]=A4276))))</f>
        <v>#VALUE!</v>
      </c>
    </row>
    <row r="4277" spans="2:2" x14ac:dyDescent="0.25">
      <c r="B4277" t="e" cm="1" vm="1">
        <f t="array" ref="B4277">TRANSPOSE(_xlfn._xlws.SORT(_xlfn.UNIQUE(_xlfn._xlws.FILTER(plotSetup[plot_id], plotSetup[experiment_id]&amp;"_"&amp;plotSetup[crop_season_id]=A4277))))</f>
        <v>#VALUE!</v>
      </c>
    </row>
    <row r="4278" spans="2:2" x14ac:dyDescent="0.25">
      <c r="B4278" t="e" cm="1" vm="1">
        <f t="array" ref="B4278">TRANSPOSE(_xlfn._xlws.SORT(_xlfn.UNIQUE(_xlfn._xlws.FILTER(plotSetup[plot_id], plotSetup[experiment_id]&amp;"_"&amp;plotSetup[crop_season_id]=A4278))))</f>
        <v>#VALUE!</v>
      </c>
    </row>
    <row r="4279" spans="2:2" x14ac:dyDescent="0.25">
      <c r="B4279" t="e" cm="1" vm="1">
        <f t="array" ref="B4279">TRANSPOSE(_xlfn._xlws.SORT(_xlfn.UNIQUE(_xlfn._xlws.FILTER(plotSetup[plot_id], plotSetup[experiment_id]&amp;"_"&amp;plotSetup[crop_season_id]=A4279))))</f>
        <v>#VALUE!</v>
      </c>
    </row>
    <row r="4280" spans="2:2" x14ac:dyDescent="0.25">
      <c r="B4280" t="e" cm="1" vm="1">
        <f t="array" ref="B4280">TRANSPOSE(_xlfn._xlws.SORT(_xlfn.UNIQUE(_xlfn._xlws.FILTER(plotSetup[plot_id], plotSetup[experiment_id]&amp;"_"&amp;plotSetup[crop_season_id]=A4280))))</f>
        <v>#VALUE!</v>
      </c>
    </row>
    <row r="4281" spans="2:2" x14ac:dyDescent="0.25">
      <c r="B4281" t="e" cm="1" vm="1">
        <f t="array" ref="B4281">TRANSPOSE(_xlfn._xlws.SORT(_xlfn.UNIQUE(_xlfn._xlws.FILTER(plotSetup[plot_id], plotSetup[experiment_id]&amp;"_"&amp;plotSetup[crop_season_id]=A4281))))</f>
        <v>#VALUE!</v>
      </c>
    </row>
    <row r="4282" spans="2:2" x14ac:dyDescent="0.25">
      <c r="B4282" t="e" cm="1" vm="1">
        <f t="array" ref="B4282">TRANSPOSE(_xlfn._xlws.SORT(_xlfn.UNIQUE(_xlfn._xlws.FILTER(plotSetup[plot_id], plotSetup[experiment_id]&amp;"_"&amp;plotSetup[crop_season_id]=A4282))))</f>
        <v>#VALUE!</v>
      </c>
    </row>
    <row r="4283" spans="2:2" x14ac:dyDescent="0.25">
      <c r="B4283" t="e" cm="1" vm="1">
        <f t="array" ref="B4283">TRANSPOSE(_xlfn._xlws.SORT(_xlfn.UNIQUE(_xlfn._xlws.FILTER(plotSetup[plot_id], plotSetup[experiment_id]&amp;"_"&amp;plotSetup[crop_season_id]=A4283))))</f>
        <v>#VALUE!</v>
      </c>
    </row>
    <row r="4284" spans="2:2" x14ac:dyDescent="0.25">
      <c r="B4284" t="e" cm="1" vm="1">
        <f t="array" ref="B4284">TRANSPOSE(_xlfn._xlws.SORT(_xlfn.UNIQUE(_xlfn._xlws.FILTER(plotSetup[plot_id], plotSetup[experiment_id]&amp;"_"&amp;plotSetup[crop_season_id]=A4284))))</f>
        <v>#VALUE!</v>
      </c>
    </row>
    <row r="4285" spans="2:2" x14ac:dyDescent="0.25">
      <c r="B4285" t="e" cm="1" vm="1">
        <f t="array" ref="B4285">TRANSPOSE(_xlfn._xlws.SORT(_xlfn.UNIQUE(_xlfn._xlws.FILTER(plotSetup[plot_id], plotSetup[experiment_id]&amp;"_"&amp;plotSetup[crop_season_id]=A4285))))</f>
        <v>#VALUE!</v>
      </c>
    </row>
    <row r="4286" spans="2:2" x14ac:dyDescent="0.25">
      <c r="B4286" t="e" cm="1" vm="1">
        <f t="array" ref="B4286">TRANSPOSE(_xlfn._xlws.SORT(_xlfn.UNIQUE(_xlfn._xlws.FILTER(plotSetup[plot_id], plotSetup[experiment_id]&amp;"_"&amp;plotSetup[crop_season_id]=A4286))))</f>
        <v>#VALUE!</v>
      </c>
    </row>
    <row r="4287" spans="2:2" x14ac:dyDescent="0.25">
      <c r="B4287" t="e" cm="1" vm="1">
        <f t="array" ref="B4287">TRANSPOSE(_xlfn._xlws.SORT(_xlfn.UNIQUE(_xlfn._xlws.FILTER(plotSetup[plot_id], plotSetup[experiment_id]&amp;"_"&amp;plotSetup[crop_season_id]=A4287))))</f>
        <v>#VALUE!</v>
      </c>
    </row>
    <row r="4288" spans="2:2" x14ac:dyDescent="0.25">
      <c r="B4288" t="e" cm="1" vm="1">
        <f t="array" ref="B4288">TRANSPOSE(_xlfn._xlws.SORT(_xlfn.UNIQUE(_xlfn._xlws.FILTER(plotSetup[plot_id], plotSetup[experiment_id]&amp;"_"&amp;plotSetup[crop_season_id]=A4288))))</f>
        <v>#VALUE!</v>
      </c>
    </row>
    <row r="4289" spans="2:2" x14ac:dyDescent="0.25">
      <c r="B4289" t="e" cm="1" vm="1">
        <f t="array" ref="B4289">TRANSPOSE(_xlfn._xlws.SORT(_xlfn.UNIQUE(_xlfn._xlws.FILTER(plotSetup[plot_id], plotSetup[experiment_id]&amp;"_"&amp;plotSetup[crop_season_id]=A4289))))</f>
        <v>#VALUE!</v>
      </c>
    </row>
    <row r="4290" spans="2:2" x14ac:dyDescent="0.25">
      <c r="B4290" t="e" cm="1" vm="1">
        <f t="array" ref="B4290">TRANSPOSE(_xlfn._xlws.SORT(_xlfn.UNIQUE(_xlfn._xlws.FILTER(plotSetup[plot_id], plotSetup[experiment_id]&amp;"_"&amp;plotSetup[crop_season_id]=A4290))))</f>
        <v>#VALUE!</v>
      </c>
    </row>
    <row r="4291" spans="2:2" x14ac:dyDescent="0.25">
      <c r="B4291" t="e" cm="1" vm="1">
        <f t="array" ref="B4291">TRANSPOSE(_xlfn._xlws.SORT(_xlfn.UNIQUE(_xlfn._xlws.FILTER(plotSetup[plot_id], plotSetup[experiment_id]&amp;"_"&amp;plotSetup[crop_season_id]=A4291))))</f>
        <v>#VALUE!</v>
      </c>
    </row>
    <row r="4292" spans="2:2" x14ac:dyDescent="0.25">
      <c r="B4292" t="e" cm="1" vm="1">
        <f t="array" ref="B4292">TRANSPOSE(_xlfn._xlws.SORT(_xlfn.UNIQUE(_xlfn._xlws.FILTER(plotSetup[plot_id], plotSetup[experiment_id]&amp;"_"&amp;plotSetup[crop_season_id]=A4292))))</f>
        <v>#VALUE!</v>
      </c>
    </row>
    <row r="4293" spans="2:2" x14ac:dyDescent="0.25">
      <c r="B4293" t="e" cm="1" vm="1">
        <f t="array" ref="B4293">TRANSPOSE(_xlfn._xlws.SORT(_xlfn.UNIQUE(_xlfn._xlws.FILTER(plotSetup[plot_id], plotSetup[experiment_id]&amp;"_"&amp;plotSetup[crop_season_id]=A4293))))</f>
        <v>#VALUE!</v>
      </c>
    </row>
    <row r="4294" spans="2:2" x14ac:dyDescent="0.25">
      <c r="B4294" t="e" cm="1" vm="1">
        <f t="array" ref="B4294">TRANSPOSE(_xlfn._xlws.SORT(_xlfn.UNIQUE(_xlfn._xlws.FILTER(plotSetup[plot_id], plotSetup[experiment_id]&amp;"_"&amp;plotSetup[crop_season_id]=A4294))))</f>
        <v>#VALUE!</v>
      </c>
    </row>
    <row r="4295" spans="2:2" x14ac:dyDescent="0.25">
      <c r="B4295" t="e" cm="1" vm="1">
        <f t="array" ref="B4295">TRANSPOSE(_xlfn._xlws.SORT(_xlfn.UNIQUE(_xlfn._xlws.FILTER(plotSetup[plot_id], plotSetup[experiment_id]&amp;"_"&amp;plotSetup[crop_season_id]=A4295))))</f>
        <v>#VALUE!</v>
      </c>
    </row>
    <row r="4296" spans="2:2" x14ac:dyDescent="0.25">
      <c r="B4296" t="e" cm="1" vm="1">
        <f t="array" ref="B4296">TRANSPOSE(_xlfn._xlws.SORT(_xlfn.UNIQUE(_xlfn._xlws.FILTER(plotSetup[plot_id], plotSetup[experiment_id]&amp;"_"&amp;plotSetup[crop_season_id]=A4296))))</f>
        <v>#VALUE!</v>
      </c>
    </row>
    <row r="4297" spans="2:2" x14ac:dyDescent="0.25">
      <c r="B4297" t="e" cm="1" vm="1">
        <f t="array" ref="B4297">TRANSPOSE(_xlfn._xlws.SORT(_xlfn.UNIQUE(_xlfn._xlws.FILTER(plotSetup[plot_id], plotSetup[experiment_id]&amp;"_"&amp;plotSetup[crop_season_id]=A4297))))</f>
        <v>#VALUE!</v>
      </c>
    </row>
    <row r="4298" spans="2:2" x14ac:dyDescent="0.25">
      <c r="B4298" t="e" cm="1" vm="1">
        <f t="array" ref="B4298">TRANSPOSE(_xlfn._xlws.SORT(_xlfn.UNIQUE(_xlfn._xlws.FILTER(plotSetup[plot_id], plotSetup[experiment_id]&amp;"_"&amp;plotSetup[crop_season_id]=A4298))))</f>
        <v>#VALUE!</v>
      </c>
    </row>
    <row r="4299" spans="2:2" x14ac:dyDescent="0.25">
      <c r="B4299" t="e" cm="1" vm="1">
        <f t="array" ref="B4299">TRANSPOSE(_xlfn._xlws.SORT(_xlfn.UNIQUE(_xlfn._xlws.FILTER(plotSetup[plot_id], plotSetup[experiment_id]&amp;"_"&amp;plotSetup[crop_season_id]=A4299))))</f>
        <v>#VALUE!</v>
      </c>
    </row>
    <row r="4300" spans="2:2" x14ac:dyDescent="0.25">
      <c r="B4300" t="e" cm="1" vm="1">
        <f t="array" ref="B4300">TRANSPOSE(_xlfn._xlws.SORT(_xlfn.UNIQUE(_xlfn._xlws.FILTER(plotSetup[plot_id], plotSetup[experiment_id]&amp;"_"&amp;plotSetup[crop_season_id]=A4300))))</f>
        <v>#VALUE!</v>
      </c>
    </row>
    <row r="4301" spans="2:2" x14ac:dyDescent="0.25">
      <c r="B4301" t="e" cm="1" vm="1">
        <f t="array" ref="B4301">TRANSPOSE(_xlfn._xlws.SORT(_xlfn.UNIQUE(_xlfn._xlws.FILTER(plotSetup[plot_id], plotSetup[experiment_id]&amp;"_"&amp;plotSetup[crop_season_id]=A4301))))</f>
        <v>#VALUE!</v>
      </c>
    </row>
    <row r="4302" spans="2:2" x14ac:dyDescent="0.25">
      <c r="B4302" t="e" cm="1" vm="1">
        <f t="array" ref="B4302">TRANSPOSE(_xlfn._xlws.SORT(_xlfn.UNIQUE(_xlfn._xlws.FILTER(plotSetup[plot_id], plotSetup[experiment_id]&amp;"_"&amp;plotSetup[crop_season_id]=A4302))))</f>
        <v>#VALUE!</v>
      </c>
    </row>
    <row r="4303" spans="2:2" x14ac:dyDescent="0.25">
      <c r="B4303" t="e" cm="1" vm="1">
        <f t="array" ref="B4303">TRANSPOSE(_xlfn._xlws.SORT(_xlfn.UNIQUE(_xlfn._xlws.FILTER(plotSetup[plot_id], plotSetup[experiment_id]&amp;"_"&amp;plotSetup[crop_season_id]=A4303))))</f>
        <v>#VALUE!</v>
      </c>
    </row>
    <row r="4304" spans="2:2" x14ac:dyDescent="0.25">
      <c r="B4304" t="e" cm="1" vm="1">
        <f t="array" ref="B4304">TRANSPOSE(_xlfn._xlws.SORT(_xlfn.UNIQUE(_xlfn._xlws.FILTER(plotSetup[plot_id], plotSetup[experiment_id]&amp;"_"&amp;plotSetup[crop_season_id]=A4304))))</f>
        <v>#VALUE!</v>
      </c>
    </row>
    <row r="4305" spans="2:2" x14ac:dyDescent="0.25">
      <c r="B4305" t="e" cm="1" vm="1">
        <f t="array" ref="B4305">TRANSPOSE(_xlfn._xlws.SORT(_xlfn.UNIQUE(_xlfn._xlws.FILTER(plotSetup[plot_id], plotSetup[experiment_id]&amp;"_"&amp;plotSetup[crop_season_id]=A4305))))</f>
        <v>#VALUE!</v>
      </c>
    </row>
    <row r="4306" spans="2:2" x14ac:dyDescent="0.25">
      <c r="B4306" t="e" cm="1" vm="1">
        <f t="array" ref="B4306">TRANSPOSE(_xlfn._xlws.SORT(_xlfn.UNIQUE(_xlfn._xlws.FILTER(plotSetup[plot_id], plotSetup[experiment_id]&amp;"_"&amp;plotSetup[crop_season_id]=A4306))))</f>
        <v>#VALUE!</v>
      </c>
    </row>
    <row r="4307" spans="2:2" x14ac:dyDescent="0.25">
      <c r="B4307" t="e" cm="1" vm="1">
        <f t="array" ref="B4307">TRANSPOSE(_xlfn._xlws.SORT(_xlfn.UNIQUE(_xlfn._xlws.FILTER(plotSetup[plot_id], plotSetup[experiment_id]&amp;"_"&amp;plotSetup[crop_season_id]=A4307))))</f>
        <v>#VALUE!</v>
      </c>
    </row>
    <row r="4308" spans="2:2" x14ac:dyDescent="0.25">
      <c r="B4308" t="e" cm="1" vm="1">
        <f t="array" ref="B4308">TRANSPOSE(_xlfn._xlws.SORT(_xlfn.UNIQUE(_xlfn._xlws.FILTER(plotSetup[plot_id], plotSetup[experiment_id]&amp;"_"&amp;plotSetup[crop_season_id]=A4308))))</f>
        <v>#VALUE!</v>
      </c>
    </row>
    <row r="4309" spans="2:2" x14ac:dyDescent="0.25">
      <c r="B4309" t="e" cm="1" vm="1">
        <f t="array" ref="B4309">TRANSPOSE(_xlfn._xlws.SORT(_xlfn.UNIQUE(_xlfn._xlws.FILTER(plotSetup[plot_id], plotSetup[experiment_id]&amp;"_"&amp;plotSetup[crop_season_id]=A4309))))</f>
        <v>#VALUE!</v>
      </c>
    </row>
    <row r="4310" spans="2:2" x14ac:dyDescent="0.25">
      <c r="B4310" t="e" cm="1" vm="1">
        <f t="array" ref="B4310">TRANSPOSE(_xlfn._xlws.SORT(_xlfn.UNIQUE(_xlfn._xlws.FILTER(plotSetup[plot_id], plotSetup[experiment_id]&amp;"_"&amp;plotSetup[crop_season_id]=A4310))))</f>
        <v>#VALUE!</v>
      </c>
    </row>
    <row r="4311" spans="2:2" x14ac:dyDescent="0.25">
      <c r="B4311" t="e" cm="1" vm="1">
        <f t="array" ref="B4311">TRANSPOSE(_xlfn._xlws.SORT(_xlfn.UNIQUE(_xlfn._xlws.FILTER(plotSetup[plot_id], plotSetup[experiment_id]&amp;"_"&amp;plotSetup[crop_season_id]=A4311))))</f>
        <v>#VALUE!</v>
      </c>
    </row>
    <row r="4312" spans="2:2" x14ac:dyDescent="0.25">
      <c r="B4312" t="e" cm="1" vm="1">
        <f t="array" ref="B4312">TRANSPOSE(_xlfn._xlws.SORT(_xlfn.UNIQUE(_xlfn._xlws.FILTER(plotSetup[plot_id], plotSetup[experiment_id]&amp;"_"&amp;plotSetup[crop_season_id]=A4312))))</f>
        <v>#VALUE!</v>
      </c>
    </row>
    <row r="4313" spans="2:2" x14ac:dyDescent="0.25">
      <c r="B4313" t="e" cm="1" vm="1">
        <f t="array" ref="B4313">TRANSPOSE(_xlfn._xlws.SORT(_xlfn.UNIQUE(_xlfn._xlws.FILTER(plotSetup[plot_id], plotSetup[experiment_id]&amp;"_"&amp;plotSetup[crop_season_id]=A4313))))</f>
        <v>#VALUE!</v>
      </c>
    </row>
    <row r="4314" spans="2:2" x14ac:dyDescent="0.25">
      <c r="B4314" t="e" cm="1" vm="1">
        <f t="array" ref="B4314">TRANSPOSE(_xlfn._xlws.SORT(_xlfn.UNIQUE(_xlfn._xlws.FILTER(plotSetup[plot_id], plotSetup[experiment_id]&amp;"_"&amp;plotSetup[crop_season_id]=A4314))))</f>
        <v>#VALUE!</v>
      </c>
    </row>
    <row r="4315" spans="2:2" x14ac:dyDescent="0.25">
      <c r="B4315" t="e" cm="1" vm="1">
        <f t="array" ref="B4315">TRANSPOSE(_xlfn._xlws.SORT(_xlfn.UNIQUE(_xlfn._xlws.FILTER(plotSetup[plot_id], plotSetup[experiment_id]&amp;"_"&amp;plotSetup[crop_season_id]=A4315))))</f>
        <v>#VALUE!</v>
      </c>
    </row>
    <row r="4316" spans="2:2" x14ac:dyDescent="0.25">
      <c r="B4316" t="e" cm="1" vm="1">
        <f t="array" ref="B4316">TRANSPOSE(_xlfn._xlws.SORT(_xlfn.UNIQUE(_xlfn._xlws.FILTER(plotSetup[plot_id], plotSetup[experiment_id]&amp;"_"&amp;plotSetup[crop_season_id]=A4316))))</f>
        <v>#VALUE!</v>
      </c>
    </row>
    <row r="4317" spans="2:2" x14ac:dyDescent="0.25">
      <c r="B4317" t="e" cm="1" vm="1">
        <f t="array" ref="B4317">TRANSPOSE(_xlfn._xlws.SORT(_xlfn.UNIQUE(_xlfn._xlws.FILTER(plotSetup[plot_id], plotSetup[experiment_id]&amp;"_"&amp;plotSetup[crop_season_id]=A4317))))</f>
        <v>#VALUE!</v>
      </c>
    </row>
    <row r="4318" spans="2:2" x14ac:dyDescent="0.25">
      <c r="B4318" t="e" cm="1" vm="1">
        <f t="array" ref="B4318">TRANSPOSE(_xlfn._xlws.SORT(_xlfn.UNIQUE(_xlfn._xlws.FILTER(plotSetup[plot_id], plotSetup[experiment_id]&amp;"_"&amp;plotSetup[crop_season_id]=A4318))))</f>
        <v>#VALUE!</v>
      </c>
    </row>
    <row r="4319" spans="2:2" x14ac:dyDescent="0.25">
      <c r="B4319" t="e" cm="1" vm="1">
        <f t="array" ref="B4319">TRANSPOSE(_xlfn._xlws.SORT(_xlfn.UNIQUE(_xlfn._xlws.FILTER(plotSetup[plot_id], plotSetup[experiment_id]&amp;"_"&amp;plotSetup[crop_season_id]=A4319))))</f>
        <v>#VALUE!</v>
      </c>
    </row>
    <row r="4320" spans="2:2" x14ac:dyDescent="0.25">
      <c r="B4320" t="e" cm="1" vm="1">
        <f t="array" ref="B4320">TRANSPOSE(_xlfn._xlws.SORT(_xlfn.UNIQUE(_xlfn._xlws.FILTER(plotSetup[plot_id], plotSetup[experiment_id]&amp;"_"&amp;plotSetup[crop_season_id]=A4320))))</f>
        <v>#VALUE!</v>
      </c>
    </row>
    <row r="4321" spans="2:2" x14ac:dyDescent="0.25">
      <c r="B4321" t="e" cm="1" vm="1">
        <f t="array" ref="B4321">TRANSPOSE(_xlfn._xlws.SORT(_xlfn.UNIQUE(_xlfn._xlws.FILTER(plotSetup[plot_id], plotSetup[experiment_id]&amp;"_"&amp;plotSetup[crop_season_id]=A4321))))</f>
        <v>#VALUE!</v>
      </c>
    </row>
    <row r="4322" spans="2:2" x14ac:dyDescent="0.25">
      <c r="B4322" t="e" cm="1" vm="1">
        <f t="array" ref="B4322">TRANSPOSE(_xlfn._xlws.SORT(_xlfn.UNIQUE(_xlfn._xlws.FILTER(plotSetup[plot_id], plotSetup[experiment_id]&amp;"_"&amp;plotSetup[crop_season_id]=A4322))))</f>
        <v>#VALUE!</v>
      </c>
    </row>
    <row r="4323" spans="2:2" x14ac:dyDescent="0.25">
      <c r="B4323" t="e" cm="1" vm="1">
        <f t="array" ref="B4323">TRANSPOSE(_xlfn._xlws.SORT(_xlfn.UNIQUE(_xlfn._xlws.FILTER(plotSetup[plot_id], plotSetup[experiment_id]&amp;"_"&amp;plotSetup[crop_season_id]=A4323))))</f>
        <v>#VALUE!</v>
      </c>
    </row>
    <row r="4324" spans="2:2" x14ac:dyDescent="0.25">
      <c r="B4324" t="e" cm="1" vm="1">
        <f t="array" ref="B4324">TRANSPOSE(_xlfn._xlws.SORT(_xlfn.UNIQUE(_xlfn._xlws.FILTER(plotSetup[plot_id], plotSetup[experiment_id]&amp;"_"&amp;plotSetup[crop_season_id]=A4324))))</f>
        <v>#VALUE!</v>
      </c>
    </row>
    <row r="4325" spans="2:2" x14ac:dyDescent="0.25">
      <c r="B4325" t="e" cm="1" vm="1">
        <f t="array" ref="B4325">TRANSPOSE(_xlfn._xlws.SORT(_xlfn.UNIQUE(_xlfn._xlws.FILTER(plotSetup[plot_id], plotSetup[experiment_id]&amp;"_"&amp;plotSetup[crop_season_id]=A4325))))</f>
        <v>#VALUE!</v>
      </c>
    </row>
    <row r="4326" spans="2:2" x14ac:dyDescent="0.25">
      <c r="B4326" t="e" cm="1" vm="1">
        <f t="array" ref="B4326">TRANSPOSE(_xlfn._xlws.SORT(_xlfn.UNIQUE(_xlfn._xlws.FILTER(plotSetup[plot_id], plotSetup[experiment_id]&amp;"_"&amp;plotSetup[crop_season_id]=A4326))))</f>
        <v>#VALUE!</v>
      </c>
    </row>
    <row r="4327" spans="2:2" x14ac:dyDescent="0.25">
      <c r="B4327" t="e" cm="1" vm="1">
        <f t="array" ref="B4327">TRANSPOSE(_xlfn._xlws.SORT(_xlfn.UNIQUE(_xlfn._xlws.FILTER(plotSetup[plot_id], plotSetup[experiment_id]&amp;"_"&amp;plotSetup[crop_season_id]=A4327))))</f>
        <v>#VALUE!</v>
      </c>
    </row>
    <row r="4328" spans="2:2" x14ac:dyDescent="0.25">
      <c r="B4328" t="e" cm="1" vm="1">
        <f t="array" ref="B4328">TRANSPOSE(_xlfn._xlws.SORT(_xlfn.UNIQUE(_xlfn._xlws.FILTER(plotSetup[plot_id], plotSetup[experiment_id]&amp;"_"&amp;plotSetup[crop_season_id]=A4328))))</f>
        <v>#VALUE!</v>
      </c>
    </row>
    <row r="4329" spans="2:2" x14ac:dyDescent="0.25">
      <c r="B4329" t="e" cm="1" vm="1">
        <f t="array" ref="B4329">TRANSPOSE(_xlfn._xlws.SORT(_xlfn.UNIQUE(_xlfn._xlws.FILTER(plotSetup[plot_id], plotSetup[experiment_id]&amp;"_"&amp;plotSetup[crop_season_id]=A4329))))</f>
        <v>#VALUE!</v>
      </c>
    </row>
    <row r="4330" spans="2:2" x14ac:dyDescent="0.25">
      <c r="B4330" t="e" cm="1" vm="1">
        <f t="array" ref="B4330">TRANSPOSE(_xlfn._xlws.SORT(_xlfn.UNIQUE(_xlfn._xlws.FILTER(plotSetup[plot_id], plotSetup[experiment_id]&amp;"_"&amp;plotSetup[crop_season_id]=A4330))))</f>
        <v>#VALUE!</v>
      </c>
    </row>
    <row r="4331" spans="2:2" x14ac:dyDescent="0.25">
      <c r="B4331" t="e" cm="1" vm="1">
        <f t="array" ref="B4331">TRANSPOSE(_xlfn._xlws.SORT(_xlfn.UNIQUE(_xlfn._xlws.FILTER(plotSetup[plot_id], plotSetup[experiment_id]&amp;"_"&amp;plotSetup[crop_season_id]=A4331))))</f>
        <v>#VALUE!</v>
      </c>
    </row>
    <row r="4332" spans="2:2" x14ac:dyDescent="0.25">
      <c r="B4332" t="e" cm="1" vm="1">
        <f t="array" ref="B4332">TRANSPOSE(_xlfn._xlws.SORT(_xlfn.UNIQUE(_xlfn._xlws.FILTER(plotSetup[plot_id], plotSetup[experiment_id]&amp;"_"&amp;plotSetup[crop_season_id]=A4332))))</f>
        <v>#VALUE!</v>
      </c>
    </row>
    <row r="4333" spans="2:2" x14ac:dyDescent="0.25">
      <c r="B4333" t="e" cm="1" vm="1">
        <f t="array" ref="B4333">TRANSPOSE(_xlfn._xlws.SORT(_xlfn.UNIQUE(_xlfn._xlws.FILTER(plotSetup[plot_id], plotSetup[experiment_id]&amp;"_"&amp;plotSetup[crop_season_id]=A4333))))</f>
        <v>#VALUE!</v>
      </c>
    </row>
    <row r="4334" spans="2:2" x14ac:dyDescent="0.25">
      <c r="B4334" t="e" cm="1" vm="1">
        <f t="array" ref="B4334">TRANSPOSE(_xlfn._xlws.SORT(_xlfn.UNIQUE(_xlfn._xlws.FILTER(plotSetup[plot_id], plotSetup[experiment_id]&amp;"_"&amp;plotSetup[crop_season_id]=A4334))))</f>
        <v>#VALUE!</v>
      </c>
    </row>
    <row r="4335" spans="2:2" x14ac:dyDescent="0.25">
      <c r="B4335" t="e" cm="1" vm="1">
        <f t="array" ref="B4335">TRANSPOSE(_xlfn._xlws.SORT(_xlfn.UNIQUE(_xlfn._xlws.FILTER(plotSetup[plot_id], plotSetup[experiment_id]&amp;"_"&amp;plotSetup[crop_season_id]=A4335))))</f>
        <v>#VALUE!</v>
      </c>
    </row>
    <row r="4336" spans="2:2" x14ac:dyDescent="0.25">
      <c r="B4336" t="e" cm="1" vm="1">
        <f t="array" ref="B4336">TRANSPOSE(_xlfn._xlws.SORT(_xlfn.UNIQUE(_xlfn._xlws.FILTER(plotSetup[plot_id], plotSetup[experiment_id]&amp;"_"&amp;plotSetup[crop_season_id]=A4336))))</f>
        <v>#VALUE!</v>
      </c>
    </row>
    <row r="4337" spans="2:2" x14ac:dyDescent="0.25">
      <c r="B4337" t="e" cm="1" vm="1">
        <f t="array" ref="B4337">TRANSPOSE(_xlfn._xlws.SORT(_xlfn.UNIQUE(_xlfn._xlws.FILTER(plotSetup[plot_id], plotSetup[experiment_id]&amp;"_"&amp;plotSetup[crop_season_id]=A4337))))</f>
        <v>#VALUE!</v>
      </c>
    </row>
    <row r="4338" spans="2:2" x14ac:dyDescent="0.25">
      <c r="B4338" t="e" cm="1" vm="1">
        <f t="array" ref="B4338">TRANSPOSE(_xlfn._xlws.SORT(_xlfn.UNIQUE(_xlfn._xlws.FILTER(plotSetup[plot_id], plotSetup[experiment_id]&amp;"_"&amp;plotSetup[crop_season_id]=A4338))))</f>
        <v>#VALUE!</v>
      </c>
    </row>
    <row r="4339" spans="2:2" x14ac:dyDescent="0.25">
      <c r="B4339" t="e" cm="1" vm="1">
        <f t="array" ref="B4339">TRANSPOSE(_xlfn._xlws.SORT(_xlfn.UNIQUE(_xlfn._xlws.FILTER(plotSetup[plot_id], plotSetup[experiment_id]&amp;"_"&amp;plotSetup[crop_season_id]=A4339))))</f>
        <v>#VALUE!</v>
      </c>
    </row>
    <row r="4340" spans="2:2" x14ac:dyDescent="0.25">
      <c r="B4340" t="e" cm="1" vm="1">
        <f t="array" ref="B4340">TRANSPOSE(_xlfn._xlws.SORT(_xlfn.UNIQUE(_xlfn._xlws.FILTER(plotSetup[plot_id], plotSetup[experiment_id]&amp;"_"&amp;plotSetup[crop_season_id]=A4340))))</f>
        <v>#VALUE!</v>
      </c>
    </row>
    <row r="4341" spans="2:2" x14ac:dyDescent="0.25">
      <c r="B4341" t="e" cm="1" vm="1">
        <f t="array" ref="B4341">TRANSPOSE(_xlfn._xlws.SORT(_xlfn.UNIQUE(_xlfn._xlws.FILTER(plotSetup[plot_id], plotSetup[experiment_id]&amp;"_"&amp;plotSetup[crop_season_id]=A4341))))</f>
        <v>#VALUE!</v>
      </c>
    </row>
    <row r="4342" spans="2:2" x14ac:dyDescent="0.25">
      <c r="B4342" t="e" cm="1" vm="1">
        <f t="array" ref="B4342">TRANSPOSE(_xlfn._xlws.SORT(_xlfn.UNIQUE(_xlfn._xlws.FILTER(plotSetup[plot_id], plotSetup[experiment_id]&amp;"_"&amp;plotSetup[crop_season_id]=A4342))))</f>
        <v>#VALUE!</v>
      </c>
    </row>
    <row r="4343" spans="2:2" x14ac:dyDescent="0.25">
      <c r="B4343" t="e" cm="1" vm="1">
        <f t="array" ref="B4343">TRANSPOSE(_xlfn._xlws.SORT(_xlfn.UNIQUE(_xlfn._xlws.FILTER(plotSetup[plot_id], plotSetup[experiment_id]&amp;"_"&amp;plotSetup[crop_season_id]=A4343))))</f>
        <v>#VALUE!</v>
      </c>
    </row>
    <row r="4344" spans="2:2" x14ac:dyDescent="0.25">
      <c r="B4344" t="e" cm="1" vm="1">
        <f t="array" ref="B4344">TRANSPOSE(_xlfn._xlws.SORT(_xlfn.UNIQUE(_xlfn._xlws.FILTER(plotSetup[plot_id], plotSetup[experiment_id]&amp;"_"&amp;plotSetup[crop_season_id]=A4344))))</f>
        <v>#VALUE!</v>
      </c>
    </row>
    <row r="4345" spans="2:2" x14ac:dyDescent="0.25">
      <c r="B4345" t="e" cm="1" vm="1">
        <f t="array" ref="B4345">TRANSPOSE(_xlfn._xlws.SORT(_xlfn.UNIQUE(_xlfn._xlws.FILTER(plotSetup[plot_id], plotSetup[experiment_id]&amp;"_"&amp;plotSetup[crop_season_id]=A4345))))</f>
        <v>#VALUE!</v>
      </c>
    </row>
    <row r="4346" spans="2:2" x14ac:dyDescent="0.25">
      <c r="B4346" t="e" cm="1" vm="1">
        <f t="array" ref="B4346">TRANSPOSE(_xlfn._xlws.SORT(_xlfn.UNIQUE(_xlfn._xlws.FILTER(plotSetup[plot_id], plotSetup[experiment_id]&amp;"_"&amp;plotSetup[crop_season_id]=A4346))))</f>
        <v>#VALUE!</v>
      </c>
    </row>
    <row r="4347" spans="2:2" x14ac:dyDescent="0.25">
      <c r="B4347" t="e" cm="1" vm="1">
        <f t="array" ref="B4347">TRANSPOSE(_xlfn._xlws.SORT(_xlfn.UNIQUE(_xlfn._xlws.FILTER(plotSetup[plot_id], plotSetup[experiment_id]&amp;"_"&amp;plotSetup[crop_season_id]=A4347))))</f>
        <v>#VALUE!</v>
      </c>
    </row>
    <row r="4348" spans="2:2" x14ac:dyDescent="0.25">
      <c r="B4348" t="e" cm="1" vm="1">
        <f t="array" ref="B4348">TRANSPOSE(_xlfn._xlws.SORT(_xlfn.UNIQUE(_xlfn._xlws.FILTER(plotSetup[plot_id], plotSetup[experiment_id]&amp;"_"&amp;plotSetup[crop_season_id]=A4348))))</f>
        <v>#VALUE!</v>
      </c>
    </row>
    <row r="4349" spans="2:2" x14ac:dyDescent="0.25">
      <c r="B4349" t="e" cm="1" vm="1">
        <f t="array" ref="B4349">TRANSPOSE(_xlfn._xlws.SORT(_xlfn.UNIQUE(_xlfn._xlws.FILTER(plotSetup[plot_id], plotSetup[experiment_id]&amp;"_"&amp;plotSetup[crop_season_id]=A4349))))</f>
        <v>#VALUE!</v>
      </c>
    </row>
    <row r="4350" spans="2:2" x14ac:dyDescent="0.25">
      <c r="B4350" t="e" cm="1" vm="1">
        <f t="array" ref="B4350">TRANSPOSE(_xlfn._xlws.SORT(_xlfn.UNIQUE(_xlfn._xlws.FILTER(plotSetup[plot_id], plotSetup[experiment_id]&amp;"_"&amp;plotSetup[crop_season_id]=A4350))))</f>
        <v>#VALUE!</v>
      </c>
    </row>
    <row r="4351" spans="2:2" x14ac:dyDescent="0.25">
      <c r="B4351" t="e" cm="1" vm="1">
        <f t="array" ref="B4351">TRANSPOSE(_xlfn._xlws.SORT(_xlfn.UNIQUE(_xlfn._xlws.FILTER(plotSetup[plot_id], plotSetup[experiment_id]&amp;"_"&amp;plotSetup[crop_season_id]=A4351))))</f>
        <v>#VALUE!</v>
      </c>
    </row>
    <row r="4352" spans="2:2" x14ac:dyDescent="0.25">
      <c r="B4352" t="e" cm="1" vm="1">
        <f t="array" ref="B4352">TRANSPOSE(_xlfn._xlws.SORT(_xlfn.UNIQUE(_xlfn._xlws.FILTER(plotSetup[plot_id], plotSetup[experiment_id]&amp;"_"&amp;plotSetup[crop_season_id]=A4352))))</f>
        <v>#VALUE!</v>
      </c>
    </row>
    <row r="4353" spans="2:2" x14ac:dyDescent="0.25">
      <c r="B4353" t="e" cm="1" vm="1">
        <f t="array" ref="B4353">TRANSPOSE(_xlfn._xlws.SORT(_xlfn.UNIQUE(_xlfn._xlws.FILTER(plotSetup[plot_id], plotSetup[experiment_id]&amp;"_"&amp;plotSetup[crop_season_id]=A4353))))</f>
        <v>#VALUE!</v>
      </c>
    </row>
    <row r="4354" spans="2:2" x14ac:dyDescent="0.25">
      <c r="B4354" t="e" cm="1" vm="1">
        <f t="array" ref="B4354">TRANSPOSE(_xlfn._xlws.SORT(_xlfn.UNIQUE(_xlfn._xlws.FILTER(plotSetup[plot_id], plotSetup[experiment_id]&amp;"_"&amp;plotSetup[crop_season_id]=A4354))))</f>
        <v>#VALUE!</v>
      </c>
    </row>
    <row r="4355" spans="2:2" x14ac:dyDescent="0.25">
      <c r="B4355" t="e" cm="1" vm="1">
        <f t="array" ref="B4355">TRANSPOSE(_xlfn._xlws.SORT(_xlfn.UNIQUE(_xlfn._xlws.FILTER(plotSetup[plot_id], plotSetup[experiment_id]&amp;"_"&amp;plotSetup[crop_season_id]=A4355))))</f>
        <v>#VALUE!</v>
      </c>
    </row>
    <row r="4356" spans="2:2" x14ac:dyDescent="0.25">
      <c r="B4356" t="e" cm="1" vm="1">
        <f t="array" ref="B4356">TRANSPOSE(_xlfn._xlws.SORT(_xlfn.UNIQUE(_xlfn._xlws.FILTER(plotSetup[plot_id], plotSetup[experiment_id]&amp;"_"&amp;plotSetup[crop_season_id]=A4356))))</f>
        <v>#VALUE!</v>
      </c>
    </row>
    <row r="4357" spans="2:2" x14ac:dyDescent="0.25">
      <c r="B4357" t="e" cm="1" vm="1">
        <f t="array" ref="B4357">TRANSPOSE(_xlfn._xlws.SORT(_xlfn.UNIQUE(_xlfn._xlws.FILTER(plotSetup[plot_id], plotSetup[experiment_id]&amp;"_"&amp;plotSetup[crop_season_id]=A4357))))</f>
        <v>#VALUE!</v>
      </c>
    </row>
    <row r="4358" spans="2:2" x14ac:dyDescent="0.25">
      <c r="B4358" t="e" cm="1" vm="1">
        <f t="array" ref="B4358">TRANSPOSE(_xlfn._xlws.SORT(_xlfn.UNIQUE(_xlfn._xlws.FILTER(plotSetup[plot_id], plotSetup[experiment_id]&amp;"_"&amp;plotSetup[crop_season_id]=A4358))))</f>
        <v>#VALUE!</v>
      </c>
    </row>
    <row r="4359" spans="2:2" x14ac:dyDescent="0.25">
      <c r="B4359" t="e" cm="1" vm="1">
        <f t="array" ref="B4359">TRANSPOSE(_xlfn._xlws.SORT(_xlfn.UNIQUE(_xlfn._xlws.FILTER(plotSetup[plot_id], plotSetup[experiment_id]&amp;"_"&amp;plotSetup[crop_season_id]=A4359))))</f>
        <v>#VALUE!</v>
      </c>
    </row>
    <row r="4360" spans="2:2" x14ac:dyDescent="0.25">
      <c r="B4360" t="e" cm="1" vm="1">
        <f t="array" ref="B4360">TRANSPOSE(_xlfn._xlws.SORT(_xlfn.UNIQUE(_xlfn._xlws.FILTER(plotSetup[plot_id], plotSetup[experiment_id]&amp;"_"&amp;plotSetup[crop_season_id]=A4360))))</f>
        <v>#VALUE!</v>
      </c>
    </row>
    <row r="4361" spans="2:2" x14ac:dyDescent="0.25">
      <c r="B4361" t="e" cm="1" vm="1">
        <f t="array" ref="B4361">TRANSPOSE(_xlfn._xlws.SORT(_xlfn.UNIQUE(_xlfn._xlws.FILTER(plotSetup[plot_id], plotSetup[experiment_id]&amp;"_"&amp;plotSetup[crop_season_id]=A4361))))</f>
        <v>#VALUE!</v>
      </c>
    </row>
    <row r="4362" spans="2:2" x14ac:dyDescent="0.25">
      <c r="B4362" t="e" cm="1" vm="1">
        <f t="array" ref="B4362">TRANSPOSE(_xlfn._xlws.SORT(_xlfn.UNIQUE(_xlfn._xlws.FILTER(plotSetup[plot_id], plotSetup[experiment_id]&amp;"_"&amp;plotSetup[crop_season_id]=A4362))))</f>
        <v>#VALUE!</v>
      </c>
    </row>
    <row r="4363" spans="2:2" x14ac:dyDescent="0.25">
      <c r="B4363" t="e" cm="1" vm="1">
        <f t="array" ref="B4363">TRANSPOSE(_xlfn._xlws.SORT(_xlfn.UNIQUE(_xlfn._xlws.FILTER(plotSetup[plot_id], plotSetup[experiment_id]&amp;"_"&amp;plotSetup[crop_season_id]=A4363))))</f>
        <v>#VALUE!</v>
      </c>
    </row>
    <row r="4364" spans="2:2" x14ac:dyDescent="0.25">
      <c r="B4364" t="e" cm="1" vm="1">
        <f t="array" ref="B4364">TRANSPOSE(_xlfn._xlws.SORT(_xlfn.UNIQUE(_xlfn._xlws.FILTER(plotSetup[plot_id], plotSetup[experiment_id]&amp;"_"&amp;plotSetup[crop_season_id]=A4364))))</f>
        <v>#VALUE!</v>
      </c>
    </row>
    <row r="4365" spans="2:2" x14ac:dyDescent="0.25">
      <c r="B4365" t="e" cm="1" vm="1">
        <f t="array" ref="B4365">TRANSPOSE(_xlfn._xlws.SORT(_xlfn.UNIQUE(_xlfn._xlws.FILTER(plotSetup[plot_id], plotSetup[experiment_id]&amp;"_"&amp;plotSetup[crop_season_id]=A4365))))</f>
        <v>#VALUE!</v>
      </c>
    </row>
    <row r="4366" spans="2:2" x14ac:dyDescent="0.25">
      <c r="B4366" t="e" cm="1" vm="1">
        <f t="array" ref="B4366">TRANSPOSE(_xlfn._xlws.SORT(_xlfn.UNIQUE(_xlfn._xlws.FILTER(plotSetup[plot_id], plotSetup[experiment_id]&amp;"_"&amp;plotSetup[crop_season_id]=A4366))))</f>
        <v>#VALUE!</v>
      </c>
    </row>
    <row r="4367" spans="2:2" x14ac:dyDescent="0.25">
      <c r="B4367" t="e" cm="1" vm="1">
        <f t="array" ref="B4367">TRANSPOSE(_xlfn._xlws.SORT(_xlfn.UNIQUE(_xlfn._xlws.FILTER(plotSetup[plot_id], plotSetup[experiment_id]&amp;"_"&amp;plotSetup[crop_season_id]=A4367))))</f>
        <v>#VALUE!</v>
      </c>
    </row>
    <row r="4368" spans="2:2" x14ac:dyDescent="0.25">
      <c r="B4368" t="e" cm="1" vm="1">
        <f t="array" ref="B4368">TRANSPOSE(_xlfn._xlws.SORT(_xlfn.UNIQUE(_xlfn._xlws.FILTER(plotSetup[plot_id], plotSetup[experiment_id]&amp;"_"&amp;plotSetup[crop_season_id]=A4368))))</f>
        <v>#VALUE!</v>
      </c>
    </row>
    <row r="4369" spans="2:2" x14ac:dyDescent="0.25">
      <c r="B4369" t="e" cm="1" vm="1">
        <f t="array" ref="B4369">TRANSPOSE(_xlfn._xlws.SORT(_xlfn.UNIQUE(_xlfn._xlws.FILTER(plotSetup[plot_id], plotSetup[experiment_id]&amp;"_"&amp;plotSetup[crop_season_id]=A4369))))</f>
        <v>#VALUE!</v>
      </c>
    </row>
    <row r="4370" spans="2:2" x14ac:dyDescent="0.25">
      <c r="B4370" t="e" cm="1" vm="1">
        <f t="array" ref="B4370">TRANSPOSE(_xlfn._xlws.SORT(_xlfn.UNIQUE(_xlfn._xlws.FILTER(plotSetup[plot_id], plotSetup[experiment_id]&amp;"_"&amp;plotSetup[crop_season_id]=A4370))))</f>
        <v>#VALUE!</v>
      </c>
    </row>
    <row r="4371" spans="2:2" x14ac:dyDescent="0.25">
      <c r="B4371" t="e" cm="1" vm="1">
        <f t="array" ref="B4371">TRANSPOSE(_xlfn._xlws.SORT(_xlfn.UNIQUE(_xlfn._xlws.FILTER(plotSetup[plot_id], plotSetup[experiment_id]&amp;"_"&amp;plotSetup[crop_season_id]=A4371))))</f>
        <v>#VALUE!</v>
      </c>
    </row>
    <row r="4372" spans="2:2" x14ac:dyDescent="0.25">
      <c r="B4372" t="e" cm="1" vm="1">
        <f t="array" ref="B4372">TRANSPOSE(_xlfn._xlws.SORT(_xlfn.UNIQUE(_xlfn._xlws.FILTER(plotSetup[plot_id], plotSetup[experiment_id]&amp;"_"&amp;plotSetup[crop_season_id]=A4372))))</f>
        <v>#VALUE!</v>
      </c>
    </row>
    <row r="4373" spans="2:2" x14ac:dyDescent="0.25">
      <c r="B4373" t="e" cm="1" vm="1">
        <f t="array" ref="B4373">TRANSPOSE(_xlfn._xlws.SORT(_xlfn.UNIQUE(_xlfn._xlws.FILTER(plotSetup[plot_id], plotSetup[experiment_id]&amp;"_"&amp;plotSetup[crop_season_id]=A4373))))</f>
        <v>#VALUE!</v>
      </c>
    </row>
    <row r="4374" spans="2:2" x14ac:dyDescent="0.25">
      <c r="B4374" t="e" cm="1" vm="1">
        <f t="array" ref="B4374">TRANSPOSE(_xlfn._xlws.SORT(_xlfn.UNIQUE(_xlfn._xlws.FILTER(plotSetup[plot_id], plotSetup[experiment_id]&amp;"_"&amp;plotSetup[crop_season_id]=A4374))))</f>
        <v>#VALUE!</v>
      </c>
    </row>
    <row r="4375" spans="2:2" x14ac:dyDescent="0.25">
      <c r="B4375" t="e" cm="1" vm="1">
        <f t="array" ref="B4375">TRANSPOSE(_xlfn._xlws.SORT(_xlfn.UNIQUE(_xlfn._xlws.FILTER(plotSetup[plot_id], plotSetup[experiment_id]&amp;"_"&amp;plotSetup[crop_season_id]=A4375))))</f>
        <v>#VALUE!</v>
      </c>
    </row>
    <row r="4376" spans="2:2" x14ac:dyDescent="0.25">
      <c r="B4376" t="e" cm="1" vm="1">
        <f t="array" ref="B4376">TRANSPOSE(_xlfn._xlws.SORT(_xlfn.UNIQUE(_xlfn._xlws.FILTER(plotSetup[plot_id], plotSetup[experiment_id]&amp;"_"&amp;plotSetup[crop_season_id]=A4376))))</f>
        <v>#VALUE!</v>
      </c>
    </row>
    <row r="4377" spans="2:2" x14ac:dyDescent="0.25">
      <c r="B4377" t="e" cm="1" vm="1">
        <f t="array" ref="B4377">TRANSPOSE(_xlfn._xlws.SORT(_xlfn.UNIQUE(_xlfn._xlws.FILTER(plotSetup[plot_id], plotSetup[experiment_id]&amp;"_"&amp;plotSetup[crop_season_id]=A4377))))</f>
        <v>#VALUE!</v>
      </c>
    </row>
    <row r="4378" spans="2:2" x14ac:dyDescent="0.25">
      <c r="B4378" t="e" cm="1" vm="1">
        <f t="array" ref="B4378">TRANSPOSE(_xlfn._xlws.SORT(_xlfn.UNIQUE(_xlfn._xlws.FILTER(plotSetup[plot_id], plotSetup[experiment_id]&amp;"_"&amp;plotSetup[crop_season_id]=A4378))))</f>
        <v>#VALUE!</v>
      </c>
    </row>
    <row r="4379" spans="2:2" x14ac:dyDescent="0.25">
      <c r="B4379" t="e" cm="1" vm="1">
        <f t="array" ref="B4379">TRANSPOSE(_xlfn._xlws.SORT(_xlfn.UNIQUE(_xlfn._xlws.FILTER(plotSetup[plot_id], plotSetup[experiment_id]&amp;"_"&amp;plotSetup[crop_season_id]=A4379))))</f>
        <v>#VALUE!</v>
      </c>
    </row>
    <row r="4380" spans="2:2" x14ac:dyDescent="0.25">
      <c r="B4380" t="e" cm="1" vm="1">
        <f t="array" ref="B4380">TRANSPOSE(_xlfn._xlws.SORT(_xlfn.UNIQUE(_xlfn._xlws.FILTER(plotSetup[plot_id], plotSetup[experiment_id]&amp;"_"&amp;plotSetup[crop_season_id]=A4380))))</f>
        <v>#VALUE!</v>
      </c>
    </row>
    <row r="4381" spans="2:2" x14ac:dyDescent="0.25">
      <c r="B4381" t="e" cm="1" vm="1">
        <f t="array" ref="B4381">TRANSPOSE(_xlfn._xlws.SORT(_xlfn.UNIQUE(_xlfn._xlws.FILTER(plotSetup[plot_id], plotSetup[experiment_id]&amp;"_"&amp;plotSetup[crop_season_id]=A4381))))</f>
        <v>#VALUE!</v>
      </c>
    </row>
    <row r="4382" spans="2:2" x14ac:dyDescent="0.25">
      <c r="B4382" t="e" cm="1" vm="1">
        <f t="array" ref="B4382">TRANSPOSE(_xlfn._xlws.SORT(_xlfn.UNIQUE(_xlfn._xlws.FILTER(plotSetup[plot_id], plotSetup[experiment_id]&amp;"_"&amp;plotSetup[crop_season_id]=A4382))))</f>
        <v>#VALUE!</v>
      </c>
    </row>
    <row r="4383" spans="2:2" x14ac:dyDescent="0.25">
      <c r="B4383" t="e" cm="1" vm="1">
        <f t="array" ref="B4383">TRANSPOSE(_xlfn._xlws.SORT(_xlfn.UNIQUE(_xlfn._xlws.FILTER(plotSetup[plot_id], plotSetup[experiment_id]&amp;"_"&amp;plotSetup[crop_season_id]=A4383))))</f>
        <v>#VALUE!</v>
      </c>
    </row>
    <row r="4384" spans="2:2" x14ac:dyDescent="0.25">
      <c r="B4384" t="e" cm="1" vm="1">
        <f t="array" ref="B4384">TRANSPOSE(_xlfn._xlws.SORT(_xlfn.UNIQUE(_xlfn._xlws.FILTER(plotSetup[plot_id], plotSetup[experiment_id]&amp;"_"&amp;plotSetup[crop_season_id]=A4384))))</f>
        <v>#VALUE!</v>
      </c>
    </row>
    <row r="4385" spans="2:2" x14ac:dyDescent="0.25">
      <c r="B4385" t="e" cm="1" vm="1">
        <f t="array" ref="B4385">TRANSPOSE(_xlfn._xlws.SORT(_xlfn.UNIQUE(_xlfn._xlws.FILTER(plotSetup[plot_id], plotSetup[experiment_id]&amp;"_"&amp;plotSetup[crop_season_id]=A4385))))</f>
        <v>#VALUE!</v>
      </c>
    </row>
    <row r="4386" spans="2:2" x14ac:dyDescent="0.25">
      <c r="B4386" t="e" cm="1" vm="1">
        <f t="array" ref="B4386">TRANSPOSE(_xlfn._xlws.SORT(_xlfn.UNIQUE(_xlfn._xlws.FILTER(plotSetup[plot_id], plotSetup[experiment_id]&amp;"_"&amp;plotSetup[crop_season_id]=A4386))))</f>
        <v>#VALUE!</v>
      </c>
    </row>
    <row r="4387" spans="2:2" x14ac:dyDescent="0.25">
      <c r="B4387" t="e" cm="1" vm="1">
        <f t="array" ref="B4387">TRANSPOSE(_xlfn._xlws.SORT(_xlfn.UNIQUE(_xlfn._xlws.FILTER(plotSetup[plot_id], plotSetup[experiment_id]&amp;"_"&amp;plotSetup[crop_season_id]=A4387))))</f>
        <v>#VALUE!</v>
      </c>
    </row>
    <row r="4388" spans="2:2" x14ac:dyDescent="0.25">
      <c r="B4388" t="e" cm="1" vm="1">
        <f t="array" ref="B4388">TRANSPOSE(_xlfn._xlws.SORT(_xlfn.UNIQUE(_xlfn._xlws.FILTER(plotSetup[plot_id], plotSetup[experiment_id]&amp;"_"&amp;plotSetup[crop_season_id]=A4388))))</f>
        <v>#VALUE!</v>
      </c>
    </row>
    <row r="4389" spans="2:2" x14ac:dyDescent="0.25">
      <c r="B4389" t="e" cm="1" vm="1">
        <f t="array" ref="B4389">TRANSPOSE(_xlfn._xlws.SORT(_xlfn.UNIQUE(_xlfn._xlws.FILTER(plotSetup[plot_id], plotSetup[experiment_id]&amp;"_"&amp;plotSetup[crop_season_id]=A4389))))</f>
        <v>#VALUE!</v>
      </c>
    </row>
    <row r="4390" spans="2:2" x14ac:dyDescent="0.25">
      <c r="B4390" t="e" cm="1" vm="1">
        <f t="array" ref="B4390">TRANSPOSE(_xlfn._xlws.SORT(_xlfn.UNIQUE(_xlfn._xlws.FILTER(plotSetup[plot_id], plotSetup[experiment_id]&amp;"_"&amp;plotSetup[crop_season_id]=A4390))))</f>
        <v>#VALUE!</v>
      </c>
    </row>
    <row r="4391" spans="2:2" x14ac:dyDescent="0.25">
      <c r="B4391" t="e" cm="1" vm="1">
        <f t="array" ref="B4391">TRANSPOSE(_xlfn._xlws.SORT(_xlfn.UNIQUE(_xlfn._xlws.FILTER(plotSetup[plot_id], plotSetup[experiment_id]&amp;"_"&amp;plotSetup[crop_season_id]=A4391))))</f>
        <v>#VALUE!</v>
      </c>
    </row>
    <row r="4392" spans="2:2" x14ac:dyDescent="0.25">
      <c r="B4392" t="e" cm="1" vm="1">
        <f t="array" ref="B4392">TRANSPOSE(_xlfn._xlws.SORT(_xlfn.UNIQUE(_xlfn._xlws.FILTER(plotSetup[plot_id], plotSetup[experiment_id]&amp;"_"&amp;plotSetup[crop_season_id]=A4392))))</f>
        <v>#VALUE!</v>
      </c>
    </row>
    <row r="4393" spans="2:2" x14ac:dyDescent="0.25">
      <c r="B4393" t="e" cm="1" vm="1">
        <f t="array" ref="B4393">TRANSPOSE(_xlfn._xlws.SORT(_xlfn.UNIQUE(_xlfn._xlws.FILTER(plotSetup[plot_id], plotSetup[experiment_id]&amp;"_"&amp;plotSetup[crop_season_id]=A4393))))</f>
        <v>#VALUE!</v>
      </c>
    </row>
    <row r="4394" spans="2:2" x14ac:dyDescent="0.25">
      <c r="B4394" t="e" cm="1" vm="1">
        <f t="array" ref="B4394">TRANSPOSE(_xlfn._xlws.SORT(_xlfn.UNIQUE(_xlfn._xlws.FILTER(plotSetup[plot_id], plotSetup[experiment_id]&amp;"_"&amp;plotSetup[crop_season_id]=A4394))))</f>
        <v>#VALUE!</v>
      </c>
    </row>
    <row r="4395" spans="2:2" x14ac:dyDescent="0.25">
      <c r="B4395" t="e" cm="1" vm="1">
        <f t="array" ref="B4395">TRANSPOSE(_xlfn._xlws.SORT(_xlfn.UNIQUE(_xlfn._xlws.FILTER(plotSetup[plot_id], plotSetup[experiment_id]&amp;"_"&amp;plotSetup[crop_season_id]=A4395))))</f>
        <v>#VALUE!</v>
      </c>
    </row>
    <row r="4396" spans="2:2" x14ac:dyDescent="0.25">
      <c r="B4396" t="e" cm="1" vm="1">
        <f t="array" ref="B4396">TRANSPOSE(_xlfn._xlws.SORT(_xlfn.UNIQUE(_xlfn._xlws.FILTER(plotSetup[plot_id], plotSetup[experiment_id]&amp;"_"&amp;plotSetup[crop_season_id]=A4396))))</f>
        <v>#VALUE!</v>
      </c>
    </row>
    <row r="4397" spans="2:2" x14ac:dyDescent="0.25">
      <c r="B4397" t="e" cm="1" vm="1">
        <f t="array" ref="B4397">TRANSPOSE(_xlfn._xlws.SORT(_xlfn.UNIQUE(_xlfn._xlws.FILTER(plotSetup[plot_id], plotSetup[experiment_id]&amp;"_"&amp;plotSetup[crop_season_id]=A4397))))</f>
        <v>#VALUE!</v>
      </c>
    </row>
    <row r="4398" spans="2:2" x14ac:dyDescent="0.25">
      <c r="B4398" t="e" cm="1" vm="1">
        <f t="array" ref="B4398">TRANSPOSE(_xlfn._xlws.SORT(_xlfn.UNIQUE(_xlfn._xlws.FILTER(plotSetup[plot_id], plotSetup[experiment_id]&amp;"_"&amp;plotSetup[crop_season_id]=A4398))))</f>
        <v>#VALUE!</v>
      </c>
    </row>
    <row r="4399" spans="2:2" x14ac:dyDescent="0.25">
      <c r="B4399" t="e" cm="1" vm="1">
        <f t="array" ref="B4399">TRANSPOSE(_xlfn._xlws.SORT(_xlfn.UNIQUE(_xlfn._xlws.FILTER(plotSetup[plot_id], plotSetup[experiment_id]&amp;"_"&amp;plotSetup[crop_season_id]=A4399))))</f>
        <v>#VALUE!</v>
      </c>
    </row>
    <row r="4400" spans="2:2" x14ac:dyDescent="0.25">
      <c r="B4400" t="e" cm="1" vm="1">
        <f t="array" ref="B4400">TRANSPOSE(_xlfn._xlws.SORT(_xlfn.UNIQUE(_xlfn._xlws.FILTER(plotSetup[plot_id], plotSetup[experiment_id]&amp;"_"&amp;plotSetup[crop_season_id]=A4400))))</f>
        <v>#VALUE!</v>
      </c>
    </row>
    <row r="4401" spans="2:2" x14ac:dyDescent="0.25">
      <c r="B4401" t="e" cm="1" vm="1">
        <f t="array" ref="B4401">TRANSPOSE(_xlfn._xlws.SORT(_xlfn.UNIQUE(_xlfn._xlws.FILTER(plotSetup[plot_id], plotSetup[experiment_id]&amp;"_"&amp;plotSetup[crop_season_id]=A4401))))</f>
        <v>#VALUE!</v>
      </c>
    </row>
    <row r="4402" spans="2:2" x14ac:dyDescent="0.25">
      <c r="B4402" t="e" cm="1" vm="1">
        <f t="array" ref="B4402">TRANSPOSE(_xlfn._xlws.SORT(_xlfn.UNIQUE(_xlfn._xlws.FILTER(plotSetup[plot_id], plotSetup[experiment_id]&amp;"_"&amp;plotSetup[crop_season_id]=A4402))))</f>
        <v>#VALUE!</v>
      </c>
    </row>
    <row r="4403" spans="2:2" x14ac:dyDescent="0.25">
      <c r="B4403" t="e" cm="1" vm="1">
        <f t="array" ref="B4403">TRANSPOSE(_xlfn._xlws.SORT(_xlfn.UNIQUE(_xlfn._xlws.FILTER(plotSetup[plot_id], plotSetup[experiment_id]&amp;"_"&amp;plotSetup[crop_season_id]=A4403))))</f>
        <v>#VALUE!</v>
      </c>
    </row>
    <row r="4404" spans="2:2" x14ac:dyDescent="0.25">
      <c r="B4404" t="e" cm="1" vm="1">
        <f t="array" ref="B4404">TRANSPOSE(_xlfn._xlws.SORT(_xlfn.UNIQUE(_xlfn._xlws.FILTER(plotSetup[plot_id], plotSetup[experiment_id]&amp;"_"&amp;plotSetup[crop_season_id]=A4404))))</f>
        <v>#VALUE!</v>
      </c>
    </row>
    <row r="4405" spans="2:2" x14ac:dyDescent="0.25">
      <c r="B4405" t="e" cm="1" vm="1">
        <f t="array" ref="B4405">TRANSPOSE(_xlfn._xlws.SORT(_xlfn.UNIQUE(_xlfn._xlws.FILTER(plotSetup[plot_id], plotSetup[experiment_id]&amp;"_"&amp;plotSetup[crop_season_id]=A4405))))</f>
        <v>#VALUE!</v>
      </c>
    </row>
    <row r="4406" spans="2:2" x14ac:dyDescent="0.25">
      <c r="B4406" t="e" cm="1" vm="1">
        <f t="array" ref="B4406">TRANSPOSE(_xlfn._xlws.SORT(_xlfn.UNIQUE(_xlfn._xlws.FILTER(plotSetup[plot_id], plotSetup[experiment_id]&amp;"_"&amp;plotSetup[crop_season_id]=A4406))))</f>
        <v>#VALUE!</v>
      </c>
    </row>
    <row r="4407" spans="2:2" x14ac:dyDescent="0.25">
      <c r="B4407" t="e" cm="1" vm="1">
        <f t="array" ref="B4407">TRANSPOSE(_xlfn._xlws.SORT(_xlfn.UNIQUE(_xlfn._xlws.FILTER(plotSetup[plot_id], plotSetup[experiment_id]&amp;"_"&amp;plotSetup[crop_season_id]=A4407))))</f>
        <v>#VALUE!</v>
      </c>
    </row>
    <row r="4408" spans="2:2" x14ac:dyDescent="0.25">
      <c r="B4408" t="e" cm="1" vm="1">
        <f t="array" ref="B4408">TRANSPOSE(_xlfn._xlws.SORT(_xlfn.UNIQUE(_xlfn._xlws.FILTER(plotSetup[plot_id], plotSetup[experiment_id]&amp;"_"&amp;plotSetup[crop_season_id]=A4408))))</f>
        <v>#VALUE!</v>
      </c>
    </row>
    <row r="4409" spans="2:2" x14ac:dyDescent="0.25">
      <c r="B4409" t="e" cm="1" vm="1">
        <f t="array" ref="B4409">TRANSPOSE(_xlfn._xlws.SORT(_xlfn.UNIQUE(_xlfn._xlws.FILTER(plotSetup[plot_id], plotSetup[experiment_id]&amp;"_"&amp;plotSetup[crop_season_id]=A4409))))</f>
        <v>#VALUE!</v>
      </c>
    </row>
    <row r="4410" spans="2:2" x14ac:dyDescent="0.25">
      <c r="B4410" t="e" cm="1" vm="1">
        <f t="array" ref="B4410">TRANSPOSE(_xlfn._xlws.SORT(_xlfn.UNIQUE(_xlfn._xlws.FILTER(plotSetup[plot_id], plotSetup[experiment_id]&amp;"_"&amp;plotSetup[crop_season_id]=A4410))))</f>
        <v>#VALUE!</v>
      </c>
    </row>
    <row r="4411" spans="2:2" x14ac:dyDescent="0.25">
      <c r="B4411" t="e" cm="1" vm="1">
        <f t="array" ref="B4411">TRANSPOSE(_xlfn._xlws.SORT(_xlfn.UNIQUE(_xlfn._xlws.FILTER(plotSetup[plot_id], plotSetup[experiment_id]&amp;"_"&amp;plotSetup[crop_season_id]=A4411))))</f>
        <v>#VALUE!</v>
      </c>
    </row>
    <row r="4412" spans="2:2" x14ac:dyDescent="0.25">
      <c r="B4412" t="e" cm="1" vm="1">
        <f t="array" ref="B4412">TRANSPOSE(_xlfn._xlws.SORT(_xlfn.UNIQUE(_xlfn._xlws.FILTER(plotSetup[plot_id], plotSetup[experiment_id]&amp;"_"&amp;plotSetup[crop_season_id]=A4412))))</f>
        <v>#VALUE!</v>
      </c>
    </row>
    <row r="4413" spans="2:2" x14ac:dyDescent="0.25">
      <c r="B4413" t="e" cm="1" vm="1">
        <f t="array" ref="B4413">TRANSPOSE(_xlfn._xlws.SORT(_xlfn.UNIQUE(_xlfn._xlws.FILTER(plotSetup[plot_id], plotSetup[experiment_id]&amp;"_"&amp;plotSetup[crop_season_id]=A4413))))</f>
        <v>#VALUE!</v>
      </c>
    </row>
    <row r="4414" spans="2:2" x14ac:dyDescent="0.25">
      <c r="B4414" t="e" cm="1" vm="1">
        <f t="array" ref="B4414">TRANSPOSE(_xlfn._xlws.SORT(_xlfn.UNIQUE(_xlfn._xlws.FILTER(plotSetup[plot_id], plotSetup[experiment_id]&amp;"_"&amp;plotSetup[crop_season_id]=A4414))))</f>
        <v>#VALUE!</v>
      </c>
    </row>
    <row r="4415" spans="2:2" x14ac:dyDescent="0.25">
      <c r="B4415" t="e" cm="1" vm="1">
        <f t="array" ref="B4415">TRANSPOSE(_xlfn._xlws.SORT(_xlfn.UNIQUE(_xlfn._xlws.FILTER(plotSetup[plot_id], plotSetup[experiment_id]&amp;"_"&amp;plotSetup[crop_season_id]=A4415))))</f>
        <v>#VALUE!</v>
      </c>
    </row>
    <row r="4416" spans="2:2" x14ac:dyDescent="0.25">
      <c r="B4416" t="e" cm="1" vm="1">
        <f t="array" ref="B4416">TRANSPOSE(_xlfn._xlws.SORT(_xlfn.UNIQUE(_xlfn._xlws.FILTER(plotSetup[plot_id], plotSetup[experiment_id]&amp;"_"&amp;plotSetup[crop_season_id]=A4416))))</f>
        <v>#VALUE!</v>
      </c>
    </row>
    <row r="4417" spans="2:2" x14ac:dyDescent="0.25">
      <c r="B4417" t="e" cm="1" vm="1">
        <f t="array" ref="B4417">TRANSPOSE(_xlfn._xlws.SORT(_xlfn.UNIQUE(_xlfn._xlws.FILTER(plotSetup[plot_id], plotSetup[experiment_id]&amp;"_"&amp;plotSetup[crop_season_id]=A4417))))</f>
        <v>#VALUE!</v>
      </c>
    </row>
    <row r="4418" spans="2:2" x14ac:dyDescent="0.25">
      <c r="B4418" t="e" cm="1" vm="1">
        <f t="array" ref="B4418">TRANSPOSE(_xlfn._xlws.SORT(_xlfn.UNIQUE(_xlfn._xlws.FILTER(plotSetup[plot_id], plotSetup[experiment_id]&amp;"_"&amp;plotSetup[crop_season_id]=A4418))))</f>
        <v>#VALUE!</v>
      </c>
    </row>
    <row r="4419" spans="2:2" x14ac:dyDescent="0.25">
      <c r="B4419" t="e" cm="1" vm="1">
        <f t="array" ref="B4419">TRANSPOSE(_xlfn._xlws.SORT(_xlfn.UNIQUE(_xlfn._xlws.FILTER(plotSetup[plot_id], plotSetup[experiment_id]&amp;"_"&amp;plotSetup[crop_season_id]=A4419))))</f>
        <v>#VALUE!</v>
      </c>
    </row>
    <row r="4420" spans="2:2" x14ac:dyDescent="0.25">
      <c r="B4420" t="e" cm="1" vm="1">
        <f t="array" ref="B4420">TRANSPOSE(_xlfn._xlws.SORT(_xlfn.UNIQUE(_xlfn._xlws.FILTER(plotSetup[plot_id], plotSetup[experiment_id]&amp;"_"&amp;plotSetup[crop_season_id]=A4420))))</f>
        <v>#VALUE!</v>
      </c>
    </row>
    <row r="4421" spans="2:2" x14ac:dyDescent="0.25">
      <c r="B4421" t="e" cm="1" vm="1">
        <f t="array" ref="B4421">TRANSPOSE(_xlfn._xlws.SORT(_xlfn.UNIQUE(_xlfn._xlws.FILTER(plotSetup[plot_id], plotSetup[experiment_id]&amp;"_"&amp;plotSetup[crop_season_id]=A4421))))</f>
        <v>#VALUE!</v>
      </c>
    </row>
    <row r="4422" spans="2:2" x14ac:dyDescent="0.25">
      <c r="B4422" t="e" cm="1" vm="1">
        <f t="array" ref="B4422">TRANSPOSE(_xlfn._xlws.SORT(_xlfn.UNIQUE(_xlfn._xlws.FILTER(plotSetup[plot_id], plotSetup[experiment_id]&amp;"_"&amp;plotSetup[crop_season_id]=A4422))))</f>
        <v>#VALUE!</v>
      </c>
    </row>
    <row r="4423" spans="2:2" x14ac:dyDescent="0.25">
      <c r="B4423" t="e" cm="1" vm="1">
        <f t="array" ref="B4423">TRANSPOSE(_xlfn._xlws.SORT(_xlfn.UNIQUE(_xlfn._xlws.FILTER(plotSetup[plot_id], plotSetup[experiment_id]&amp;"_"&amp;plotSetup[crop_season_id]=A4423))))</f>
        <v>#VALUE!</v>
      </c>
    </row>
    <row r="4424" spans="2:2" x14ac:dyDescent="0.25">
      <c r="B4424" t="e" cm="1" vm="1">
        <f t="array" ref="B4424">TRANSPOSE(_xlfn._xlws.SORT(_xlfn.UNIQUE(_xlfn._xlws.FILTER(plotSetup[plot_id], plotSetup[experiment_id]&amp;"_"&amp;plotSetup[crop_season_id]=A4424))))</f>
        <v>#VALUE!</v>
      </c>
    </row>
    <row r="4425" spans="2:2" x14ac:dyDescent="0.25">
      <c r="B4425" t="e" cm="1" vm="1">
        <f t="array" ref="B4425">TRANSPOSE(_xlfn._xlws.SORT(_xlfn.UNIQUE(_xlfn._xlws.FILTER(plotSetup[plot_id], plotSetup[experiment_id]&amp;"_"&amp;plotSetup[crop_season_id]=A4425))))</f>
        <v>#VALUE!</v>
      </c>
    </row>
    <row r="4426" spans="2:2" x14ac:dyDescent="0.25">
      <c r="B4426" t="e" cm="1" vm="1">
        <f t="array" ref="B4426">TRANSPOSE(_xlfn._xlws.SORT(_xlfn.UNIQUE(_xlfn._xlws.FILTER(plotSetup[plot_id], plotSetup[experiment_id]&amp;"_"&amp;plotSetup[crop_season_id]=A4426))))</f>
        <v>#VALUE!</v>
      </c>
    </row>
    <row r="4427" spans="2:2" x14ac:dyDescent="0.25">
      <c r="B4427" t="e" cm="1" vm="1">
        <f t="array" ref="B4427">TRANSPOSE(_xlfn._xlws.SORT(_xlfn.UNIQUE(_xlfn._xlws.FILTER(plotSetup[plot_id], plotSetup[experiment_id]&amp;"_"&amp;plotSetup[crop_season_id]=A4427))))</f>
        <v>#VALUE!</v>
      </c>
    </row>
    <row r="4428" spans="2:2" x14ac:dyDescent="0.25">
      <c r="B4428" t="e" cm="1" vm="1">
        <f t="array" ref="B4428">TRANSPOSE(_xlfn._xlws.SORT(_xlfn.UNIQUE(_xlfn._xlws.FILTER(plotSetup[plot_id], plotSetup[experiment_id]&amp;"_"&amp;plotSetup[crop_season_id]=A4428))))</f>
        <v>#VALUE!</v>
      </c>
    </row>
    <row r="4429" spans="2:2" x14ac:dyDescent="0.25">
      <c r="B4429" t="e" cm="1" vm="1">
        <f t="array" ref="B4429">TRANSPOSE(_xlfn._xlws.SORT(_xlfn.UNIQUE(_xlfn._xlws.FILTER(plotSetup[plot_id], plotSetup[experiment_id]&amp;"_"&amp;plotSetup[crop_season_id]=A4429))))</f>
        <v>#VALUE!</v>
      </c>
    </row>
    <row r="4430" spans="2:2" x14ac:dyDescent="0.25">
      <c r="B4430" t="e" cm="1" vm="1">
        <f t="array" ref="B4430">TRANSPOSE(_xlfn._xlws.SORT(_xlfn.UNIQUE(_xlfn._xlws.FILTER(plotSetup[plot_id], plotSetup[experiment_id]&amp;"_"&amp;plotSetup[crop_season_id]=A4430))))</f>
        <v>#VALUE!</v>
      </c>
    </row>
    <row r="4431" spans="2:2" x14ac:dyDescent="0.25">
      <c r="B4431" t="e" cm="1" vm="1">
        <f t="array" ref="B4431">TRANSPOSE(_xlfn._xlws.SORT(_xlfn.UNIQUE(_xlfn._xlws.FILTER(plotSetup[plot_id], plotSetup[experiment_id]&amp;"_"&amp;plotSetup[crop_season_id]=A4431))))</f>
        <v>#VALUE!</v>
      </c>
    </row>
    <row r="4432" spans="2:2" x14ac:dyDescent="0.25">
      <c r="B4432" t="e" cm="1" vm="1">
        <f t="array" ref="B4432">TRANSPOSE(_xlfn._xlws.SORT(_xlfn.UNIQUE(_xlfn._xlws.FILTER(plotSetup[plot_id], plotSetup[experiment_id]&amp;"_"&amp;plotSetup[crop_season_id]=A4432))))</f>
        <v>#VALUE!</v>
      </c>
    </row>
    <row r="4433" spans="2:2" x14ac:dyDescent="0.25">
      <c r="B4433" t="e" cm="1" vm="1">
        <f t="array" ref="B4433">TRANSPOSE(_xlfn._xlws.SORT(_xlfn.UNIQUE(_xlfn._xlws.FILTER(plotSetup[plot_id], plotSetup[experiment_id]&amp;"_"&amp;plotSetup[crop_season_id]=A4433))))</f>
        <v>#VALUE!</v>
      </c>
    </row>
    <row r="4434" spans="2:2" x14ac:dyDescent="0.25">
      <c r="B4434" t="e" cm="1" vm="1">
        <f t="array" ref="B4434">TRANSPOSE(_xlfn._xlws.SORT(_xlfn.UNIQUE(_xlfn._xlws.FILTER(plotSetup[plot_id], plotSetup[experiment_id]&amp;"_"&amp;plotSetup[crop_season_id]=A4434))))</f>
        <v>#VALUE!</v>
      </c>
    </row>
    <row r="4435" spans="2:2" x14ac:dyDescent="0.25">
      <c r="B4435" t="e" cm="1" vm="1">
        <f t="array" ref="B4435">TRANSPOSE(_xlfn._xlws.SORT(_xlfn.UNIQUE(_xlfn._xlws.FILTER(plotSetup[plot_id], plotSetup[experiment_id]&amp;"_"&amp;plotSetup[crop_season_id]=A4435))))</f>
        <v>#VALUE!</v>
      </c>
    </row>
    <row r="4436" spans="2:2" x14ac:dyDescent="0.25">
      <c r="B4436" t="e" cm="1" vm="1">
        <f t="array" ref="B4436">TRANSPOSE(_xlfn._xlws.SORT(_xlfn.UNIQUE(_xlfn._xlws.FILTER(plotSetup[plot_id], plotSetup[experiment_id]&amp;"_"&amp;plotSetup[crop_season_id]=A4436))))</f>
        <v>#VALUE!</v>
      </c>
    </row>
    <row r="4437" spans="2:2" x14ac:dyDescent="0.25">
      <c r="B4437" t="e" cm="1" vm="1">
        <f t="array" ref="B4437">TRANSPOSE(_xlfn._xlws.SORT(_xlfn.UNIQUE(_xlfn._xlws.FILTER(plotSetup[plot_id], plotSetup[experiment_id]&amp;"_"&amp;plotSetup[crop_season_id]=A4437))))</f>
        <v>#VALUE!</v>
      </c>
    </row>
    <row r="4438" spans="2:2" x14ac:dyDescent="0.25">
      <c r="B4438" t="e" cm="1" vm="1">
        <f t="array" ref="B4438">TRANSPOSE(_xlfn._xlws.SORT(_xlfn.UNIQUE(_xlfn._xlws.FILTER(plotSetup[plot_id], plotSetup[experiment_id]&amp;"_"&amp;plotSetup[crop_season_id]=A4438))))</f>
        <v>#VALUE!</v>
      </c>
    </row>
    <row r="4439" spans="2:2" x14ac:dyDescent="0.25">
      <c r="B4439" t="e" cm="1" vm="1">
        <f t="array" ref="B4439">TRANSPOSE(_xlfn._xlws.SORT(_xlfn.UNIQUE(_xlfn._xlws.FILTER(plotSetup[plot_id], plotSetup[experiment_id]&amp;"_"&amp;plotSetup[crop_season_id]=A4439))))</f>
        <v>#VALUE!</v>
      </c>
    </row>
    <row r="4440" spans="2:2" x14ac:dyDescent="0.25">
      <c r="B4440" t="e" cm="1" vm="1">
        <f t="array" ref="B4440">TRANSPOSE(_xlfn._xlws.SORT(_xlfn.UNIQUE(_xlfn._xlws.FILTER(plotSetup[plot_id], plotSetup[experiment_id]&amp;"_"&amp;plotSetup[crop_season_id]=A4440))))</f>
        <v>#VALUE!</v>
      </c>
    </row>
    <row r="4441" spans="2:2" x14ac:dyDescent="0.25">
      <c r="B4441" t="e" cm="1" vm="1">
        <f t="array" ref="B4441">TRANSPOSE(_xlfn._xlws.SORT(_xlfn.UNIQUE(_xlfn._xlws.FILTER(plotSetup[plot_id], plotSetup[experiment_id]&amp;"_"&amp;plotSetup[crop_season_id]=A4441))))</f>
        <v>#VALUE!</v>
      </c>
    </row>
    <row r="4442" spans="2:2" x14ac:dyDescent="0.25">
      <c r="B4442" t="e" cm="1" vm="1">
        <f t="array" ref="B4442">TRANSPOSE(_xlfn._xlws.SORT(_xlfn.UNIQUE(_xlfn._xlws.FILTER(plotSetup[plot_id], plotSetup[experiment_id]&amp;"_"&amp;plotSetup[crop_season_id]=A4442))))</f>
        <v>#VALUE!</v>
      </c>
    </row>
    <row r="4443" spans="2:2" x14ac:dyDescent="0.25">
      <c r="B4443" t="e" cm="1" vm="1">
        <f t="array" ref="B4443">TRANSPOSE(_xlfn._xlws.SORT(_xlfn.UNIQUE(_xlfn._xlws.FILTER(plotSetup[plot_id], plotSetup[experiment_id]&amp;"_"&amp;plotSetup[crop_season_id]=A4443))))</f>
        <v>#VALUE!</v>
      </c>
    </row>
    <row r="4444" spans="2:2" x14ac:dyDescent="0.25">
      <c r="B4444" t="e" cm="1" vm="1">
        <f t="array" ref="B4444">TRANSPOSE(_xlfn._xlws.SORT(_xlfn.UNIQUE(_xlfn._xlws.FILTER(plotSetup[plot_id], plotSetup[experiment_id]&amp;"_"&amp;plotSetup[crop_season_id]=A4444))))</f>
        <v>#VALUE!</v>
      </c>
    </row>
    <row r="4445" spans="2:2" x14ac:dyDescent="0.25">
      <c r="B4445" t="e" cm="1" vm="1">
        <f t="array" ref="B4445">TRANSPOSE(_xlfn._xlws.SORT(_xlfn.UNIQUE(_xlfn._xlws.FILTER(plotSetup[plot_id], plotSetup[experiment_id]&amp;"_"&amp;plotSetup[crop_season_id]=A4445))))</f>
        <v>#VALUE!</v>
      </c>
    </row>
    <row r="4446" spans="2:2" x14ac:dyDescent="0.25">
      <c r="B4446" t="e" cm="1" vm="1">
        <f t="array" ref="B4446">TRANSPOSE(_xlfn._xlws.SORT(_xlfn.UNIQUE(_xlfn._xlws.FILTER(plotSetup[plot_id], plotSetup[experiment_id]&amp;"_"&amp;plotSetup[crop_season_id]=A4446))))</f>
        <v>#VALUE!</v>
      </c>
    </row>
    <row r="4447" spans="2:2" x14ac:dyDescent="0.25">
      <c r="B4447" t="e" cm="1" vm="1">
        <f t="array" ref="B4447">TRANSPOSE(_xlfn._xlws.SORT(_xlfn.UNIQUE(_xlfn._xlws.FILTER(plotSetup[plot_id], plotSetup[experiment_id]&amp;"_"&amp;plotSetup[crop_season_id]=A4447))))</f>
        <v>#VALUE!</v>
      </c>
    </row>
    <row r="4448" spans="2:2" x14ac:dyDescent="0.25">
      <c r="B4448" t="e" cm="1" vm="1">
        <f t="array" ref="B4448">TRANSPOSE(_xlfn._xlws.SORT(_xlfn.UNIQUE(_xlfn._xlws.FILTER(plotSetup[plot_id], plotSetup[experiment_id]&amp;"_"&amp;plotSetup[crop_season_id]=A4448))))</f>
        <v>#VALUE!</v>
      </c>
    </row>
    <row r="4449" spans="2:2" x14ac:dyDescent="0.25">
      <c r="B4449" t="e" cm="1" vm="1">
        <f t="array" ref="B4449">TRANSPOSE(_xlfn._xlws.SORT(_xlfn.UNIQUE(_xlfn._xlws.FILTER(plotSetup[plot_id], plotSetup[experiment_id]&amp;"_"&amp;plotSetup[crop_season_id]=A4449))))</f>
        <v>#VALUE!</v>
      </c>
    </row>
    <row r="4450" spans="2:2" x14ac:dyDescent="0.25">
      <c r="B4450" t="e" cm="1" vm="1">
        <f t="array" ref="B4450">TRANSPOSE(_xlfn._xlws.SORT(_xlfn.UNIQUE(_xlfn._xlws.FILTER(plotSetup[plot_id], plotSetup[experiment_id]&amp;"_"&amp;plotSetup[crop_season_id]=A4450))))</f>
        <v>#VALUE!</v>
      </c>
    </row>
    <row r="4451" spans="2:2" x14ac:dyDescent="0.25">
      <c r="B4451" t="e" cm="1" vm="1">
        <f t="array" ref="B4451">TRANSPOSE(_xlfn._xlws.SORT(_xlfn.UNIQUE(_xlfn._xlws.FILTER(plotSetup[plot_id], plotSetup[experiment_id]&amp;"_"&amp;plotSetup[crop_season_id]=A4451))))</f>
        <v>#VALUE!</v>
      </c>
    </row>
    <row r="4452" spans="2:2" x14ac:dyDescent="0.25">
      <c r="B4452" t="e" cm="1" vm="1">
        <f t="array" ref="B4452">TRANSPOSE(_xlfn._xlws.SORT(_xlfn.UNIQUE(_xlfn._xlws.FILTER(plotSetup[plot_id], plotSetup[experiment_id]&amp;"_"&amp;plotSetup[crop_season_id]=A4452))))</f>
        <v>#VALUE!</v>
      </c>
    </row>
    <row r="4453" spans="2:2" x14ac:dyDescent="0.25">
      <c r="B4453" t="e" cm="1" vm="1">
        <f t="array" ref="B4453">TRANSPOSE(_xlfn._xlws.SORT(_xlfn.UNIQUE(_xlfn._xlws.FILTER(plotSetup[plot_id], plotSetup[experiment_id]&amp;"_"&amp;plotSetup[crop_season_id]=A4453))))</f>
        <v>#VALUE!</v>
      </c>
    </row>
    <row r="4454" spans="2:2" x14ac:dyDescent="0.25">
      <c r="B4454" t="e" cm="1" vm="1">
        <f t="array" ref="B4454">TRANSPOSE(_xlfn._xlws.SORT(_xlfn.UNIQUE(_xlfn._xlws.FILTER(plotSetup[plot_id], plotSetup[experiment_id]&amp;"_"&amp;plotSetup[crop_season_id]=A4454))))</f>
        <v>#VALUE!</v>
      </c>
    </row>
    <row r="4455" spans="2:2" x14ac:dyDescent="0.25">
      <c r="B4455" t="e" cm="1" vm="1">
        <f t="array" ref="B4455">TRANSPOSE(_xlfn._xlws.SORT(_xlfn.UNIQUE(_xlfn._xlws.FILTER(plotSetup[plot_id], plotSetup[experiment_id]&amp;"_"&amp;plotSetup[crop_season_id]=A4455))))</f>
        <v>#VALUE!</v>
      </c>
    </row>
    <row r="4456" spans="2:2" x14ac:dyDescent="0.25">
      <c r="B4456" t="e" cm="1" vm="1">
        <f t="array" ref="B4456">TRANSPOSE(_xlfn._xlws.SORT(_xlfn.UNIQUE(_xlfn._xlws.FILTER(plotSetup[plot_id], plotSetup[experiment_id]&amp;"_"&amp;plotSetup[crop_season_id]=A4456))))</f>
        <v>#VALUE!</v>
      </c>
    </row>
    <row r="4457" spans="2:2" x14ac:dyDescent="0.25">
      <c r="B4457" t="e" cm="1" vm="1">
        <f t="array" ref="B4457">TRANSPOSE(_xlfn._xlws.SORT(_xlfn.UNIQUE(_xlfn._xlws.FILTER(plotSetup[plot_id], plotSetup[experiment_id]&amp;"_"&amp;plotSetup[crop_season_id]=A4457))))</f>
        <v>#VALUE!</v>
      </c>
    </row>
    <row r="4458" spans="2:2" x14ac:dyDescent="0.25">
      <c r="B4458" t="e" cm="1" vm="1">
        <f t="array" ref="B4458">TRANSPOSE(_xlfn._xlws.SORT(_xlfn.UNIQUE(_xlfn._xlws.FILTER(plotSetup[plot_id], plotSetup[experiment_id]&amp;"_"&amp;plotSetup[crop_season_id]=A4458))))</f>
        <v>#VALUE!</v>
      </c>
    </row>
    <row r="4459" spans="2:2" x14ac:dyDescent="0.25">
      <c r="B4459" t="e" cm="1" vm="1">
        <f t="array" ref="B4459">TRANSPOSE(_xlfn._xlws.SORT(_xlfn.UNIQUE(_xlfn._xlws.FILTER(plotSetup[plot_id], plotSetup[experiment_id]&amp;"_"&amp;plotSetup[crop_season_id]=A4459))))</f>
        <v>#VALUE!</v>
      </c>
    </row>
    <row r="4460" spans="2:2" x14ac:dyDescent="0.25">
      <c r="B4460" t="e" cm="1" vm="1">
        <f t="array" ref="B4460">TRANSPOSE(_xlfn._xlws.SORT(_xlfn.UNIQUE(_xlfn._xlws.FILTER(plotSetup[plot_id], plotSetup[experiment_id]&amp;"_"&amp;plotSetup[crop_season_id]=A4460))))</f>
        <v>#VALUE!</v>
      </c>
    </row>
    <row r="4461" spans="2:2" x14ac:dyDescent="0.25">
      <c r="B4461" t="e" cm="1" vm="1">
        <f t="array" ref="B4461">TRANSPOSE(_xlfn._xlws.SORT(_xlfn.UNIQUE(_xlfn._xlws.FILTER(plotSetup[plot_id], plotSetup[experiment_id]&amp;"_"&amp;plotSetup[crop_season_id]=A4461))))</f>
        <v>#VALUE!</v>
      </c>
    </row>
    <row r="4462" spans="2:2" x14ac:dyDescent="0.25">
      <c r="B4462" t="e" cm="1" vm="1">
        <f t="array" ref="B4462">TRANSPOSE(_xlfn._xlws.SORT(_xlfn.UNIQUE(_xlfn._xlws.FILTER(plotSetup[plot_id], plotSetup[experiment_id]&amp;"_"&amp;plotSetup[crop_season_id]=A4462))))</f>
        <v>#VALUE!</v>
      </c>
    </row>
    <row r="4463" spans="2:2" x14ac:dyDescent="0.25">
      <c r="B4463" t="e" cm="1" vm="1">
        <f t="array" ref="B4463">TRANSPOSE(_xlfn._xlws.SORT(_xlfn.UNIQUE(_xlfn._xlws.FILTER(plotSetup[plot_id], plotSetup[experiment_id]&amp;"_"&amp;plotSetup[crop_season_id]=A4463))))</f>
        <v>#VALUE!</v>
      </c>
    </row>
    <row r="4464" spans="2:2" x14ac:dyDescent="0.25">
      <c r="B4464" t="e" cm="1" vm="1">
        <f t="array" ref="B4464">TRANSPOSE(_xlfn._xlws.SORT(_xlfn.UNIQUE(_xlfn._xlws.FILTER(plotSetup[plot_id], plotSetup[experiment_id]&amp;"_"&amp;plotSetup[crop_season_id]=A4464))))</f>
        <v>#VALUE!</v>
      </c>
    </row>
    <row r="4465" spans="2:2" x14ac:dyDescent="0.25">
      <c r="B4465" t="e" cm="1" vm="1">
        <f t="array" ref="B4465">TRANSPOSE(_xlfn._xlws.SORT(_xlfn.UNIQUE(_xlfn._xlws.FILTER(plotSetup[plot_id], plotSetup[experiment_id]&amp;"_"&amp;plotSetup[crop_season_id]=A4465))))</f>
        <v>#VALUE!</v>
      </c>
    </row>
    <row r="4466" spans="2:2" x14ac:dyDescent="0.25">
      <c r="B4466" t="e" cm="1" vm="1">
        <f t="array" ref="B4466">TRANSPOSE(_xlfn._xlws.SORT(_xlfn.UNIQUE(_xlfn._xlws.FILTER(plotSetup[plot_id], plotSetup[experiment_id]&amp;"_"&amp;plotSetup[crop_season_id]=A4466))))</f>
        <v>#VALUE!</v>
      </c>
    </row>
    <row r="4467" spans="2:2" x14ac:dyDescent="0.25">
      <c r="B4467" t="e" cm="1" vm="1">
        <f t="array" ref="B4467">TRANSPOSE(_xlfn._xlws.SORT(_xlfn.UNIQUE(_xlfn._xlws.FILTER(plotSetup[plot_id], plotSetup[experiment_id]&amp;"_"&amp;plotSetup[crop_season_id]=A4467))))</f>
        <v>#VALUE!</v>
      </c>
    </row>
    <row r="4468" spans="2:2" x14ac:dyDescent="0.25">
      <c r="B4468" t="e" cm="1" vm="1">
        <f t="array" ref="B4468">TRANSPOSE(_xlfn._xlws.SORT(_xlfn.UNIQUE(_xlfn._xlws.FILTER(plotSetup[plot_id], plotSetup[experiment_id]&amp;"_"&amp;plotSetup[crop_season_id]=A4468))))</f>
        <v>#VALUE!</v>
      </c>
    </row>
    <row r="4469" spans="2:2" x14ac:dyDescent="0.25">
      <c r="B4469" t="e" cm="1" vm="1">
        <f t="array" ref="B4469">TRANSPOSE(_xlfn._xlws.SORT(_xlfn.UNIQUE(_xlfn._xlws.FILTER(plotSetup[plot_id], plotSetup[experiment_id]&amp;"_"&amp;plotSetup[crop_season_id]=A4469))))</f>
        <v>#VALUE!</v>
      </c>
    </row>
    <row r="4470" spans="2:2" x14ac:dyDescent="0.25">
      <c r="B4470" t="e" cm="1" vm="1">
        <f t="array" ref="B4470">TRANSPOSE(_xlfn._xlws.SORT(_xlfn.UNIQUE(_xlfn._xlws.FILTER(plotSetup[plot_id], plotSetup[experiment_id]&amp;"_"&amp;plotSetup[crop_season_id]=A4470))))</f>
        <v>#VALUE!</v>
      </c>
    </row>
    <row r="4471" spans="2:2" x14ac:dyDescent="0.25">
      <c r="B4471" t="e" cm="1" vm="1">
        <f t="array" ref="B4471">TRANSPOSE(_xlfn._xlws.SORT(_xlfn.UNIQUE(_xlfn._xlws.FILTER(plotSetup[plot_id], plotSetup[experiment_id]&amp;"_"&amp;plotSetup[crop_season_id]=A4471))))</f>
        <v>#VALUE!</v>
      </c>
    </row>
    <row r="4472" spans="2:2" x14ac:dyDescent="0.25">
      <c r="B4472" t="e" cm="1" vm="1">
        <f t="array" ref="B4472">TRANSPOSE(_xlfn._xlws.SORT(_xlfn.UNIQUE(_xlfn._xlws.FILTER(plotSetup[plot_id], plotSetup[experiment_id]&amp;"_"&amp;plotSetup[crop_season_id]=A4472))))</f>
        <v>#VALUE!</v>
      </c>
    </row>
    <row r="4473" spans="2:2" x14ac:dyDescent="0.25">
      <c r="B4473" t="e" cm="1" vm="1">
        <f t="array" ref="B4473">TRANSPOSE(_xlfn._xlws.SORT(_xlfn.UNIQUE(_xlfn._xlws.FILTER(plotSetup[plot_id], plotSetup[experiment_id]&amp;"_"&amp;plotSetup[crop_season_id]=A4473))))</f>
        <v>#VALUE!</v>
      </c>
    </row>
    <row r="4474" spans="2:2" x14ac:dyDescent="0.25">
      <c r="B4474" t="e" cm="1" vm="1">
        <f t="array" ref="B4474">TRANSPOSE(_xlfn._xlws.SORT(_xlfn.UNIQUE(_xlfn._xlws.FILTER(plotSetup[plot_id], plotSetup[experiment_id]&amp;"_"&amp;plotSetup[crop_season_id]=A4474))))</f>
        <v>#VALUE!</v>
      </c>
    </row>
    <row r="4475" spans="2:2" x14ac:dyDescent="0.25">
      <c r="B4475" t="e" cm="1" vm="1">
        <f t="array" ref="B4475">TRANSPOSE(_xlfn._xlws.SORT(_xlfn.UNIQUE(_xlfn._xlws.FILTER(plotSetup[plot_id], plotSetup[experiment_id]&amp;"_"&amp;plotSetup[crop_season_id]=A4475))))</f>
        <v>#VALUE!</v>
      </c>
    </row>
    <row r="4476" spans="2:2" x14ac:dyDescent="0.25">
      <c r="B4476" t="e" cm="1" vm="1">
        <f t="array" ref="B4476">TRANSPOSE(_xlfn._xlws.SORT(_xlfn.UNIQUE(_xlfn._xlws.FILTER(plotSetup[plot_id], plotSetup[experiment_id]&amp;"_"&amp;plotSetup[crop_season_id]=A4476))))</f>
        <v>#VALUE!</v>
      </c>
    </row>
    <row r="4477" spans="2:2" x14ac:dyDescent="0.25">
      <c r="B4477" t="e" cm="1" vm="1">
        <f t="array" ref="B4477">TRANSPOSE(_xlfn._xlws.SORT(_xlfn.UNIQUE(_xlfn._xlws.FILTER(plotSetup[plot_id], plotSetup[experiment_id]&amp;"_"&amp;plotSetup[crop_season_id]=A4477))))</f>
        <v>#VALUE!</v>
      </c>
    </row>
    <row r="4478" spans="2:2" x14ac:dyDescent="0.25">
      <c r="B4478" t="e" cm="1" vm="1">
        <f t="array" ref="B4478">TRANSPOSE(_xlfn._xlws.SORT(_xlfn.UNIQUE(_xlfn._xlws.FILTER(plotSetup[plot_id], plotSetup[experiment_id]&amp;"_"&amp;plotSetup[crop_season_id]=A4478))))</f>
        <v>#VALUE!</v>
      </c>
    </row>
    <row r="4479" spans="2:2" x14ac:dyDescent="0.25">
      <c r="B4479" t="e" cm="1" vm="1">
        <f t="array" ref="B4479">TRANSPOSE(_xlfn._xlws.SORT(_xlfn.UNIQUE(_xlfn._xlws.FILTER(plotSetup[plot_id], plotSetup[experiment_id]&amp;"_"&amp;plotSetup[crop_season_id]=A4479))))</f>
        <v>#VALUE!</v>
      </c>
    </row>
    <row r="4480" spans="2:2" x14ac:dyDescent="0.25">
      <c r="B4480" t="e" cm="1" vm="1">
        <f t="array" ref="B4480">TRANSPOSE(_xlfn._xlws.SORT(_xlfn.UNIQUE(_xlfn._xlws.FILTER(plotSetup[plot_id], plotSetup[experiment_id]&amp;"_"&amp;plotSetup[crop_season_id]=A4480))))</f>
        <v>#VALUE!</v>
      </c>
    </row>
    <row r="4481" spans="2:2" x14ac:dyDescent="0.25">
      <c r="B4481" t="e" cm="1" vm="1">
        <f t="array" ref="B4481">TRANSPOSE(_xlfn._xlws.SORT(_xlfn.UNIQUE(_xlfn._xlws.FILTER(plotSetup[plot_id], plotSetup[experiment_id]&amp;"_"&amp;plotSetup[crop_season_id]=A4481))))</f>
        <v>#VALUE!</v>
      </c>
    </row>
    <row r="4482" spans="2:2" x14ac:dyDescent="0.25">
      <c r="B4482" t="e" cm="1" vm="1">
        <f t="array" ref="B4482">TRANSPOSE(_xlfn._xlws.SORT(_xlfn.UNIQUE(_xlfn._xlws.FILTER(plotSetup[plot_id], plotSetup[experiment_id]&amp;"_"&amp;plotSetup[crop_season_id]=A4482))))</f>
        <v>#VALUE!</v>
      </c>
    </row>
    <row r="4483" spans="2:2" x14ac:dyDescent="0.25">
      <c r="B4483" t="e" cm="1" vm="1">
        <f t="array" ref="B4483">TRANSPOSE(_xlfn._xlws.SORT(_xlfn.UNIQUE(_xlfn._xlws.FILTER(plotSetup[plot_id], plotSetup[experiment_id]&amp;"_"&amp;plotSetup[crop_season_id]=A4483))))</f>
        <v>#VALUE!</v>
      </c>
    </row>
    <row r="4484" spans="2:2" x14ac:dyDescent="0.25">
      <c r="B4484" t="e" cm="1" vm="1">
        <f t="array" ref="B4484">TRANSPOSE(_xlfn._xlws.SORT(_xlfn.UNIQUE(_xlfn._xlws.FILTER(plotSetup[plot_id], plotSetup[experiment_id]&amp;"_"&amp;plotSetup[crop_season_id]=A4484))))</f>
        <v>#VALUE!</v>
      </c>
    </row>
    <row r="4485" spans="2:2" x14ac:dyDescent="0.25">
      <c r="B4485" t="e" cm="1" vm="1">
        <f t="array" ref="B4485">TRANSPOSE(_xlfn._xlws.SORT(_xlfn.UNIQUE(_xlfn._xlws.FILTER(plotSetup[plot_id], plotSetup[experiment_id]&amp;"_"&amp;plotSetup[crop_season_id]=A4485))))</f>
        <v>#VALUE!</v>
      </c>
    </row>
    <row r="4486" spans="2:2" x14ac:dyDescent="0.25">
      <c r="B4486" t="e" cm="1" vm="1">
        <f t="array" ref="B4486">TRANSPOSE(_xlfn._xlws.SORT(_xlfn.UNIQUE(_xlfn._xlws.FILTER(plotSetup[plot_id], plotSetup[experiment_id]&amp;"_"&amp;plotSetup[crop_season_id]=A4486))))</f>
        <v>#VALUE!</v>
      </c>
    </row>
    <row r="4487" spans="2:2" x14ac:dyDescent="0.25">
      <c r="B4487" t="e" cm="1" vm="1">
        <f t="array" ref="B4487">TRANSPOSE(_xlfn._xlws.SORT(_xlfn.UNIQUE(_xlfn._xlws.FILTER(plotSetup[plot_id], plotSetup[experiment_id]&amp;"_"&amp;plotSetup[crop_season_id]=A4487))))</f>
        <v>#VALUE!</v>
      </c>
    </row>
    <row r="4488" spans="2:2" x14ac:dyDescent="0.25">
      <c r="B4488" t="e" cm="1" vm="1">
        <f t="array" ref="B4488">TRANSPOSE(_xlfn._xlws.SORT(_xlfn.UNIQUE(_xlfn._xlws.FILTER(plotSetup[plot_id], plotSetup[experiment_id]&amp;"_"&amp;plotSetup[crop_season_id]=A4488))))</f>
        <v>#VALUE!</v>
      </c>
    </row>
    <row r="4489" spans="2:2" x14ac:dyDescent="0.25">
      <c r="B4489" t="e" cm="1" vm="1">
        <f t="array" ref="B4489">TRANSPOSE(_xlfn._xlws.SORT(_xlfn.UNIQUE(_xlfn._xlws.FILTER(plotSetup[plot_id], plotSetup[experiment_id]&amp;"_"&amp;plotSetup[crop_season_id]=A4489))))</f>
        <v>#VALUE!</v>
      </c>
    </row>
    <row r="4490" spans="2:2" x14ac:dyDescent="0.25">
      <c r="B4490" t="e" cm="1" vm="1">
        <f t="array" ref="B4490">TRANSPOSE(_xlfn._xlws.SORT(_xlfn.UNIQUE(_xlfn._xlws.FILTER(plotSetup[plot_id], plotSetup[experiment_id]&amp;"_"&amp;plotSetup[crop_season_id]=A4490))))</f>
        <v>#VALUE!</v>
      </c>
    </row>
    <row r="4491" spans="2:2" x14ac:dyDescent="0.25">
      <c r="B4491" t="e" cm="1" vm="1">
        <f t="array" ref="B4491">TRANSPOSE(_xlfn._xlws.SORT(_xlfn.UNIQUE(_xlfn._xlws.FILTER(plotSetup[plot_id], plotSetup[experiment_id]&amp;"_"&amp;plotSetup[crop_season_id]=A4491))))</f>
        <v>#VALUE!</v>
      </c>
    </row>
    <row r="4492" spans="2:2" x14ac:dyDescent="0.25">
      <c r="B4492" t="e" cm="1" vm="1">
        <f t="array" ref="B4492">TRANSPOSE(_xlfn._xlws.SORT(_xlfn.UNIQUE(_xlfn._xlws.FILTER(plotSetup[plot_id], plotSetup[experiment_id]&amp;"_"&amp;plotSetup[crop_season_id]=A4492))))</f>
        <v>#VALUE!</v>
      </c>
    </row>
    <row r="4493" spans="2:2" x14ac:dyDescent="0.25">
      <c r="B4493" t="e" cm="1" vm="1">
        <f t="array" ref="B4493">TRANSPOSE(_xlfn._xlws.SORT(_xlfn.UNIQUE(_xlfn._xlws.FILTER(plotSetup[plot_id], plotSetup[experiment_id]&amp;"_"&amp;plotSetup[crop_season_id]=A4493))))</f>
        <v>#VALUE!</v>
      </c>
    </row>
    <row r="4494" spans="2:2" x14ac:dyDescent="0.25">
      <c r="B4494" t="e" cm="1" vm="1">
        <f t="array" ref="B4494">TRANSPOSE(_xlfn._xlws.SORT(_xlfn.UNIQUE(_xlfn._xlws.FILTER(plotSetup[plot_id], plotSetup[experiment_id]&amp;"_"&amp;plotSetup[crop_season_id]=A4494))))</f>
        <v>#VALUE!</v>
      </c>
    </row>
    <row r="4495" spans="2:2" x14ac:dyDescent="0.25">
      <c r="B4495" t="e" cm="1" vm="1">
        <f t="array" ref="B4495">TRANSPOSE(_xlfn._xlws.SORT(_xlfn.UNIQUE(_xlfn._xlws.FILTER(plotSetup[plot_id], plotSetup[experiment_id]&amp;"_"&amp;plotSetup[crop_season_id]=A4495))))</f>
        <v>#VALUE!</v>
      </c>
    </row>
    <row r="4496" spans="2:2" x14ac:dyDescent="0.25">
      <c r="B4496" t="e" cm="1" vm="1">
        <f t="array" ref="B4496">TRANSPOSE(_xlfn._xlws.SORT(_xlfn.UNIQUE(_xlfn._xlws.FILTER(plotSetup[plot_id], plotSetup[experiment_id]&amp;"_"&amp;plotSetup[crop_season_id]=A4496))))</f>
        <v>#VALUE!</v>
      </c>
    </row>
    <row r="4497" spans="2:2" x14ac:dyDescent="0.25">
      <c r="B4497" t="e" cm="1" vm="1">
        <f t="array" ref="B4497">TRANSPOSE(_xlfn._xlws.SORT(_xlfn.UNIQUE(_xlfn._xlws.FILTER(plotSetup[plot_id], plotSetup[experiment_id]&amp;"_"&amp;plotSetup[crop_season_id]=A4497))))</f>
        <v>#VALUE!</v>
      </c>
    </row>
    <row r="4498" spans="2:2" x14ac:dyDescent="0.25">
      <c r="B4498" t="e" cm="1" vm="1">
        <f t="array" ref="B4498">TRANSPOSE(_xlfn._xlws.SORT(_xlfn.UNIQUE(_xlfn._xlws.FILTER(plotSetup[plot_id], plotSetup[experiment_id]&amp;"_"&amp;plotSetup[crop_season_id]=A4498))))</f>
        <v>#VALUE!</v>
      </c>
    </row>
    <row r="4499" spans="2:2" x14ac:dyDescent="0.25">
      <c r="B4499" t="e" cm="1" vm="1">
        <f t="array" ref="B4499">TRANSPOSE(_xlfn._xlws.SORT(_xlfn.UNIQUE(_xlfn._xlws.FILTER(plotSetup[plot_id], plotSetup[experiment_id]&amp;"_"&amp;plotSetup[crop_season_id]=A4499))))</f>
        <v>#VALUE!</v>
      </c>
    </row>
    <row r="4500" spans="2:2" x14ac:dyDescent="0.25">
      <c r="B4500" t="e" cm="1" vm="1">
        <f t="array" ref="B4500">TRANSPOSE(_xlfn._xlws.SORT(_xlfn.UNIQUE(_xlfn._xlws.FILTER(plotSetup[plot_id], plotSetup[experiment_id]&amp;"_"&amp;plotSetup[crop_season_id]=A4500))))</f>
        <v>#VALUE!</v>
      </c>
    </row>
    <row r="4501" spans="2:2" x14ac:dyDescent="0.25">
      <c r="B4501" t="e" cm="1" vm="1">
        <f t="array" ref="B4501">TRANSPOSE(_xlfn._xlws.SORT(_xlfn.UNIQUE(_xlfn._xlws.FILTER(plotSetup[plot_id], plotSetup[experiment_id]&amp;"_"&amp;plotSetup[crop_season_id]=A4501))))</f>
        <v>#VALUE!</v>
      </c>
    </row>
    <row r="4502" spans="2:2" x14ac:dyDescent="0.25">
      <c r="B4502" t="e" cm="1" vm="1">
        <f t="array" ref="B4502">TRANSPOSE(_xlfn._xlws.SORT(_xlfn.UNIQUE(_xlfn._xlws.FILTER(plotSetup[plot_id], plotSetup[experiment_id]&amp;"_"&amp;plotSetup[crop_season_id]=A4502))))</f>
        <v>#VALUE!</v>
      </c>
    </row>
    <row r="4503" spans="2:2" x14ac:dyDescent="0.25">
      <c r="B4503" t="e" cm="1" vm="1">
        <f t="array" ref="B4503">TRANSPOSE(_xlfn._xlws.SORT(_xlfn.UNIQUE(_xlfn._xlws.FILTER(plotSetup[plot_id], plotSetup[experiment_id]&amp;"_"&amp;plotSetup[crop_season_id]=A4503))))</f>
        <v>#VALUE!</v>
      </c>
    </row>
    <row r="4504" spans="2:2" x14ac:dyDescent="0.25">
      <c r="B4504" t="e" cm="1" vm="1">
        <f t="array" ref="B4504">TRANSPOSE(_xlfn._xlws.SORT(_xlfn.UNIQUE(_xlfn._xlws.FILTER(plotSetup[plot_id], plotSetup[experiment_id]&amp;"_"&amp;plotSetup[crop_season_id]=A4504))))</f>
        <v>#VALUE!</v>
      </c>
    </row>
    <row r="4505" spans="2:2" x14ac:dyDescent="0.25">
      <c r="B4505" t="e" cm="1" vm="1">
        <f t="array" ref="B4505">TRANSPOSE(_xlfn._xlws.SORT(_xlfn.UNIQUE(_xlfn._xlws.FILTER(plotSetup[plot_id], plotSetup[experiment_id]&amp;"_"&amp;plotSetup[crop_season_id]=A4505))))</f>
        <v>#VALUE!</v>
      </c>
    </row>
    <row r="4506" spans="2:2" x14ac:dyDescent="0.25">
      <c r="B4506" t="e" cm="1" vm="1">
        <f t="array" ref="B4506">TRANSPOSE(_xlfn._xlws.SORT(_xlfn.UNIQUE(_xlfn._xlws.FILTER(plotSetup[plot_id], plotSetup[experiment_id]&amp;"_"&amp;plotSetup[crop_season_id]=A4506))))</f>
        <v>#VALUE!</v>
      </c>
    </row>
    <row r="4507" spans="2:2" x14ac:dyDescent="0.25">
      <c r="B4507" t="e" cm="1" vm="1">
        <f t="array" ref="B4507">TRANSPOSE(_xlfn._xlws.SORT(_xlfn.UNIQUE(_xlfn._xlws.FILTER(plotSetup[plot_id], plotSetup[experiment_id]&amp;"_"&amp;plotSetup[crop_season_id]=A4507))))</f>
        <v>#VALUE!</v>
      </c>
    </row>
    <row r="4508" spans="2:2" x14ac:dyDescent="0.25">
      <c r="B4508" t="e" cm="1" vm="1">
        <f t="array" ref="B4508">TRANSPOSE(_xlfn._xlws.SORT(_xlfn.UNIQUE(_xlfn._xlws.FILTER(plotSetup[plot_id], plotSetup[experiment_id]&amp;"_"&amp;plotSetup[crop_season_id]=A4508))))</f>
        <v>#VALUE!</v>
      </c>
    </row>
    <row r="4509" spans="2:2" x14ac:dyDescent="0.25">
      <c r="B4509" t="e" cm="1" vm="1">
        <f t="array" ref="B4509">TRANSPOSE(_xlfn._xlws.SORT(_xlfn.UNIQUE(_xlfn._xlws.FILTER(plotSetup[plot_id], plotSetup[experiment_id]&amp;"_"&amp;plotSetup[crop_season_id]=A4509))))</f>
        <v>#VALUE!</v>
      </c>
    </row>
    <row r="4510" spans="2:2" x14ac:dyDescent="0.25">
      <c r="B4510" t="e" cm="1" vm="1">
        <f t="array" ref="B4510">TRANSPOSE(_xlfn._xlws.SORT(_xlfn.UNIQUE(_xlfn._xlws.FILTER(plotSetup[plot_id], plotSetup[experiment_id]&amp;"_"&amp;plotSetup[crop_season_id]=A4510))))</f>
        <v>#VALUE!</v>
      </c>
    </row>
    <row r="4511" spans="2:2" x14ac:dyDescent="0.25">
      <c r="B4511" t="e" cm="1" vm="1">
        <f t="array" ref="B4511">TRANSPOSE(_xlfn._xlws.SORT(_xlfn.UNIQUE(_xlfn._xlws.FILTER(plotSetup[plot_id], plotSetup[experiment_id]&amp;"_"&amp;plotSetup[crop_season_id]=A4511))))</f>
        <v>#VALUE!</v>
      </c>
    </row>
    <row r="4512" spans="2:2" x14ac:dyDescent="0.25">
      <c r="B4512" t="e" cm="1" vm="1">
        <f t="array" ref="B4512">TRANSPOSE(_xlfn._xlws.SORT(_xlfn.UNIQUE(_xlfn._xlws.FILTER(plotSetup[plot_id], plotSetup[experiment_id]&amp;"_"&amp;plotSetup[crop_season_id]=A4512))))</f>
        <v>#VALUE!</v>
      </c>
    </row>
    <row r="4513" spans="2:2" x14ac:dyDescent="0.25">
      <c r="B4513" t="e" cm="1" vm="1">
        <f t="array" ref="B4513">TRANSPOSE(_xlfn._xlws.SORT(_xlfn.UNIQUE(_xlfn._xlws.FILTER(plotSetup[plot_id], plotSetup[experiment_id]&amp;"_"&amp;plotSetup[crop_season_id]=A4513))))</f>
        <v>#VALUE!</v>
      </c>
    </row>
    <row r="4514" spans="2:2" x14ac:dyDescent="0.25">
      <c r="B4514" t="e" cm="1" vm="1">
        <f t="array" ref="B4514">TRANSPOSE(_xlfn._xlws.SORT(_xlfn.UNIQUE(_xlfn._xlws.FILTER(plotSetup[plot_id], plotSetup[experiment_id]&amp;"_"&amp;plotSetup[crop_season_id]=A4514))))</f>
        <v>#VALUE!</v>
      </c>
    </row>
    <row r="4515" spans="2:2" x14ac:dyDescent="0.25">
      <c r="B4515" t="e" cm="1" vm="1">
        <f t="array" ref="B4515">TRANSPOSE(_xlfn._xlws.SORT(_xlfn.UNIQUE(_xlfn._xlws.FILTER(plotSetup[plot_id], plotSetup[experiment_id]&amp;"_"&amp;plotSetup[crop_season_id]=A4515))))</f>
        <v>#VALUE!</v>
      </c>
    </row>
    <row r="4516" spans="2:2" x14ac:dyDescent="0.25">
      <c r="B4516" t="e" cm="1" vm="1">
        <f t="array" ref="B4516">TRANSPOSE(_xlfn._xlws.SORT(_xlfn.UNIQUE(_xlfn._xlws.FILTER(plotSetup[plot_id], plotSetup[experiment_id]&amp;"_"&amp;plotSetup[crop_season_id]=A4516))))</f>
        <v>#VALUE!</v>
      </c>
    </row>
    <row r="4517" spans="2:2" x14ac:dyDescent="0.25">
      <c r="B4517" t="e" cm="1" vm="1">
        <f t="array" ref="B4517">TRANSPOSE(_xlfn._xlws.SORT(_xlfn.UNIQUE(_xlfn._xlws.FILTER(plotSetup[plot_id], plotSetup[experiment_id]&amp;"_"&amp;plotSetup[crop_season_id]=A4517))))</f>
        <v>#VALUE!</v>
      </c>
    </row>
    <row r="4518" spans="2:2" x14ac:dyDescent="0.25">
      <c r="B4518" t="e" cm="1" vm="1">
        <f t="array" ref="B4518">TRANSPOSE(_xlfn._xlws.SORT(_xlfn.UNIQUE(_xlfn._xlws.FILTER(plotSetup[plot_id], plotSetup[experiment_id]&amp;"_"&amp;plotSetup[crop_season_id]=A4518))))</f>
        <v>#VALUE!</v>
      </c>
    </row>
    <row r="4519" spans="2:2" x14ac:dyDescent="0.25">
      <c r="B4519" t="e" cm="1" vm="1">
        <f t="array" ref="B4519">TRANSPOSE(_xlfn._xlws.SORT(_xlfn.UNIQUE(_xlfn._xlws.FILTER(plotSetup[plot_id], plotSetup[experiment_id]&amp;"_"&amp;plotSetup[crop_season_id]=A4519))))</f>
        <v>#VALUE!</v>
      </c>
    </row>
    <row r="4520" spans="2:2" x14ac:dyDescent="0.25">
      <c r="B4520" t="e" cm="1" vm="1">
        <f t="array" ref="B4520">TRANSPOSE(_xlfn._xlws.SORT(_xlfn.UNIQUE(_xlfn._xlws.FILTER(plotSetup[plot_id], plotSetup[experiment_id]&amp;"_"&amp;plotSetup[crop_season_id]=A4520))))</f>
        <v>#VALUE!</v>
      </c>
    </row>
    <row r="4521" spans="2:2" x14ac:dyDescent="0.25">
      <c r="B4521" t="e" cm="1" vm="1">
        <f t="array" ref="B4521">TRANSPOSE(_xlfn._xlws.SORT(_xlfn.UNIQUE(_xlfn._xlws.FILTER(plotSetup[plot_id], plotSetup[experiment_id]&amp;"_"&amp;plotSetup[crop_season_id]=A4521))))</f>
        <v>#VALUE!</v>
      </c>
    </row>
    <row r="4522" spans="2:2" x14ac:dyDescent="0.25">
      <c r="B4522" t="e" cm="1" vm="1">
        <f t="array" ref="B4522">TRANSPOSE(_xlfn._xlws.SORT(_xlfn.UNIQUE(_xlfn._xlws.FILTER(plotSetup[plot_id], plotSetup[experiment_id]&amp;"_"&amp;plotSetup[crop_season_id]=A4522))))</f>
        <v>#VALUE!</v>
      </c>
    </row>
    <row r="4523" spans="2:2" x14ac:dyDescent="0.25">
      <c r="B4523" t="e" cm="1" vm="1">
        <f t="array" ref="B4523">TRANSPOSE(_xlfn._xlws.SORT(_xlfn.UNIQUE(_xlfn._xlws.FILTER(plotSetup[plot_id], plotSetup[experiment_id]&amp;"_"&amp;plotSetup[crop_season_id]=A4523))))</f>
        <v>#VALUE!</v>
      </c>
    </row>
    <row r="4524" spans="2:2" x14ac:dyDescent="0.25">
      <c r="B4524" t="e" cm="1" vm="1">
        <f t="array" ref="B4524">TRANSPOSE(_xlfn._xlws.SORT(_xlfn.UNIQUE(_xlfn._xlws.FILTER(plotSetup[plot_id], plotSetup[experiment_id]&amp;"_"&amp;plotSetup[crop_season_id]=A4524))))</f>
        <v>#VALUE!</v>
      </c>
    </row>
    <row r="4525" spans="2:2" x14ac:dyDescent="0.25">
      <c r="B4525" t="e" cm="1" vm="1">
        <f t="array" ref="B4525">TRANSPOSE(_xlfn._xlws.SORT(_xlfn.UNIQUE(_xlfn._xlws.FILTER(plotSetup[plot_id], plotSetup[experiment_id]&amp;"_"&amp;plotSetup[crop_season_id]=A4525))))</f>
        <v>#VALUE!</v>
      </c>
    </row>
    <row r="4526" spans="2:2" x14ac:dyDescent="0.25">
      <c r="B4526" t="e" cm="1" vm="1">
        <f t="array" ref="B4526">TRANSPOSE(_xlfn._xlws.SORT(_xlfn.UNIQUE(_xlfn._xlws.FILTER(plotSetup[plot_id], plotSetup[experiment_id]&amp;"_"&amp;plotSetup[crop_season_id]=A4526))))</f>
        <v>#VALUE!</v>
      </c>
    </row>
    <row r="4527" spans="2:2" x14ac:dyDescent="0.25">
      <c r="B4527" t="e" cm="1" vm="1">
        <f t="array" ref="B4527">TRANSPOSE(_xlfn._xlws.SORT(_xlfn.UNIQUE(_xlfn._xlws.FILTER(plotSetup[plot_id], plotSetup[experiment_id]&amp;"_"&amp;plotSetup[crop_season_id]=A4527))))</f>
        <v>#VALUE!</v>
      </c>
    </row>
    <row r="4528" spans="2:2" x14ac:dyDescent="0.25">
      <c r="B4528" t="e" cm="1" vm="1">
        <f t="array" ref="B4528">TRANSPOSE(_xlfn._xlws.SORT(_xlfn.UNIQUE(_xlfn._xlws.FILTER(plotSetup[plot_id], plotSetup[experiment_id]&amp;"_"&amp;plotSetup[crop_season_id]=A4528))))</f>
        <v>#VALUE!</v>
      </c>
    </row>
    <row r="4529" spans="2:2" x14ac:dyDescent="0.25">
      <c r="B4529" t="e" cm="1" vm="1">
        <f t="array" ref="B4529">TRANSPOSE(_xlfn._xlws.SORT(_xlfn.UNIQUE(_xlfn._xlws.FILTER(plotSetup[plot_id], plotSetup[experiment_id]&amp;"_"&amp;plotSetup[crop_season_id]=A4529))))</f>
        <v>#VALUE!</v>
      </c>
    </row>
    <row r="4530" spans="2:2" x14ac:dyDescent="0.25">
      <c r="B4530" t="e" cm="1" vm="1">
        <f t="array" ref="B4530">TRANSPOSE(_xlfn._xlws.SORT(_xlfn.UNIQUE(_xlfn._xlws.FILTER(plotSetup[plot_id], plotSetup[experiment_id]&amp;"_"&amp;plotSetup[crop_season_id]=A4530))))</f>
        <v>#VALUE!</v>
      </c>
    </row>
    <row r="4531" spans="2:2" x14ac:dyDescent="0.25">
      <c r="B4531" t="e" cm="1" vm="1">
        <f t="array" ref="B4531">TRANSPOSE(_xlfn._xlws.SORT(_xlfn.UNIQUE(_xlfn._xlws.FILTER(plotSetup[plot_id], plotSetup[experiment_id]&amp;"_"&amp;plotSetup[crop_season_id]=A4531))))</f>
        <v>#VALUE!</v>
      </c>
    </row>
    <row r="4532" spans="2:2" x14ac:dyDescent="0.25">
      <c r="B4532" t="e" cm="1" vm="1">
        <f t="array" ref="B4532">TRANSPOSE(_xlfn._xlws.SORT(_xlfn.UNIQUE(_xlfn._xlws.FILTER(plotSetup[plot_id], plotSetup[experiment_id]&amp;"_"&amp;plotSetup[crop_season_id]=A4532))))</f>
        <v>#VALUE!</v>
      </c>
    </row>
    <row r="4533" spans="2:2" x14ac:dyDescent="0.25">
      <c r="B4533" t="e" cm="1" vm="1">
        <f t="array" ref="B4533">TRANSPOSE(_xlfn._xlws.SORT(_xlfn.UNIQUE(_xlfn._xlws.FILTER(plotSetup[plot_id], plotSetup[experiment_id]&amp;"_"&amp;plotSetup[crop_season_id]=A4533))))</f>
        <v>#VALUE!</v>
      </c>
    </row>
    <row r="4534" spans="2:2" x14ac:dyDescent="0.25">
      <c r="B4534" t="e" cm="1" vm="1">
        <f t="array" ref="B4534">TRANSPOSE(_xlfn._xlws.SORT(_xlfn.UNIQUE(_xlfn._xlws.FILTER(plotSetup[plot_id], plotSetup[experiment_id]&amp;"_"&amp;plotSetup[crop_season_id]=A4534))))</f>
        <v>#VALUE!</v>
      </c>
    </row>
    <row r="4535" spans="2:2" x14ac:dyDescent="0.25">
      <c r="B4535" t="e" cm="1" vm="1">
        <f t="array" ref="B4535">TRANSPOSE(_xlfn._xlws.SORT(_xlfn.UNIQUE(_xlfn._xlws.FILTER(plotSetup[plot_id], plotSetup[experiment_id]&amp;"_"&amp;plotSetup[crop_season_id]=A4535))))</f>
        <v>#VALUE!</v>
      </c>
    </row>
    <row r="4536" spans="2:2" x14ac:dyDescent="0.25">
      <c r="B4536" t="e" cm="1" vm="1">
        <f t="array" ref="B4536">TRANSPOSE(_xlfn._xlws.SORT(_xlfn.UNIQUE(_xlfn._xlws.FILTER(plotSetup[plot_id], plotSetup[experiment_id]&amp;"_"&amp;plotSetup[crop_season_id]=A4536))))</f>
        <v>#VALUE!</v>
      </c>
    </row>
    <row r="4537" spans="2:2" x14ac:dyDescent="0.25">
      <c r="B4537" t="e" cm="1" vm="1">
        <f t="array" ref="B4537">TRANSPOSE(_xlfn._xlws.SORT(_xlfn.UNIQUE(_xlfn._xlws.FILTER(plotSetup[plot_id], plotSetup[experiment_id]&amp;"_"&amp;plotSetup[crop_season_id]=A4537))))</f>
        <v>#VALUE!</v>
      </c>
    </row>
    <row r="4538" spans="2:2" x14ac:dyDescent="0.25">
      <c r="B4538" t="e" cm="1" vm="1">
        <f t="array" ref="B4538">TRANSPOSE(_xlfn._xlws.SORT(_xlfn.UNIQUE(_xlfn._xlws.FILTER(plotSetup[plot_id], plotSetup[experiment_id]&amp;"_"&amp;plotSetup[crop_season_id]=A4538))))</f>
        <v>#VALUE!</v>
      </c>
    </row>
    <row r="4539" spans="2:2" x14ac:dyDescent="0.25">
      <c r="B4539" t="e" cm="1" vm="1">
        <f t="array" ref="B4539">TRANSPOSE(_xlfn._xlws.SORT(_xlfn.UNIQUE(_xlfn._xlws.FILTER(plotSetup[plot_id], plotSetup[experiment_id]&amp;"_"&amp;plotSetup[crop_season_id]=A4539))))</f>
        <v>#VALUE!</v>
      </c>
    </row>
    <row r="4540" spans="2:2" x14ac:dyDescent="0.25">
      <c r="B4540" t="e" cm="1" vm="1">
        <f t="array" ref="B4540">TRANSPOSE(_xlfn._xlws.SORT(_xlfn.UNIQUE(_xlfn._xlws.FILTER(plotSetup[plot_id], plotSetup[experiment_id]&amp;"_"&amp;plotSetup[crop_season_id]=A4540))))</f>
        <v>#VALUE!</v>
      </c>
    </row>
    <row r="4541" spans="2:2" x14ac:dyDescent="0.25">
      <c r="B4541" t="e" cm="1" vm="1">
        <f t="array" ref="B4541">TRANSPOSE(_xlfn._xlws.SORT(_xlfn.UNIQUE(_xlfn._xlws.FILTER(plotSetup[plot_id], plotSetup[experiment_id]&amp;"_"&amp;plotSetup[crop_season_id]=A4541))))</f>
        <v>#VALUE!</v>
      </c>
    </row>
    <row r="4542" spans="2:2" x14ac:dyDescent="0.25">
      <c r="B4542" t="e" cm="1" vm="1">
        <f t="array" ref="B4542">TRANSPOSE(_xlfn._xlws.SORT(_xlfn.UNIQUE(_xlfn._xlws.FILTER(plotSetup[plot_id], plotSetup[experiment_id]&amp;"_"&amp;plotSetup[crop_season_id]=A4542))))</f>
        <v>#VALUE!</v>
      </c>
    </row>
    <row r="4543" spans="2:2" x14ac:dyDescent="0.25">
      <c r="B4543" t="e" cm="1" vm="1">
        <f t="array" ref="B4543">TRANSPOSE(_xlfn._xlws.SORT(_xlfn.UNIQUE(_xlfn._xlws.FILTER(plotSetup[plot_id], plotSetup[experiment_id]&amp;"_"&amp;plotSetup[crop_season_id]=A4543))))</f>
        <v>#VALUE!</v>
      </c>
    </row>
    <row r="4544" spans="2:2" x14ac:dyDescent="0.25">
      <c r="B4544" t="e" cm="1" vm="1">
        <f t="array" ref="B4544">TRANSPOSE(_xlfn._xlws.SORT(_xlfn.UNIQUE(_xlfn._xlws.FILTER(plotSetup[plot_id], plotSetup[experiment_id]&amp;"_"&amp;plotSetup[crop_season_id]=A4544))))</f>
        <v>#VALUE!</v>
      </c>
    </row>
    <row r="4545" spans="2:2" x14ac:dyDescent="0.25">
      <c r="B4545" t="e" cm="1" vm="1">
        <f t="array" ref="B4545">TRANSPOSE(_xlfn._xlws.SORT(_xlfn.UNIQUE(_xlfn._xlws.FILTER(plotSetup[plot_id], plotSetup[experiment_id]&amp;"_"&amp;plotSetup[crop_season_id]=A4545))))</f>
        <v>#VALUE!</v>
      </c>
    </row>
    <row r="4546" spans="2:2" x14ac:dyDescent="0.25">
      <c r="B4546" t="e" cm="1" vm="1">
        <f t="array" ref="B4546">TRANSPOSE(_xlfn._xlws.SORT(_xlfn.UNIQUE(_xlfn._xlws.FILTER(plotSetup[plot_id], plotSetup[experiment_id]&amp;"_"&amp;plotSetup[crop_season_id]=A4546))))</f>
        <v>#VALUE!</v>
      </c>
    </row>
    <row r="4547" spans="2:2" x14ac:dyDescent="0.25">
      <c r="B4547" t="e" cm="1" vm="1">
        <f t="array" ref="B4547">TRANSPOSE(_xlfn._xlws.SORT(_xlfn.UNIQUE(_xlfn._xlws.FILTER(plotSetup[plot_id], plotSetup[experiment_id]&amp;"_"&amp;plotSetup[crop_season_id]=A4547))))</f>
        <v>#VALUE!</v>
      </c>
    </row>
    <row r="4548" spans="2:2" x14ac:dyDescent="0.25">
      <c r="B4548" t="e" cm="1" vm="1">
        <f t="array" ref="B4548">TRANSPOSE(_xlfn._xlws.SORT(_xlfn.UNIQUE(_xlfn._xlws.FILTER(plotSetup[plot_id], plotSetup[experiment_id]&amp;"_"&amp;plotSetup[crop_season_id]=A4548))))</f>
        <v>#VALUE!</v>
      </c>
    </row>
    <row r="4549" spans="2:2" x14ac:dyDescent="0.25">
      <c r="B4549" t="e" cm="1" vm="1">
        <f t="array" ref="B4549">TRANSPOSE(_xlfn._xlws.SORT(_xlfn.UNIQUE(_xlfn._xlws.FILTER(plotSetup[plot_id], plotSetup[experiment_id]&amp;"_"&amp;plotSetup[crop_season_id]=A4549))))</f>
        <v>#VALUE!</v>
      </c>
    </row>
    <row r="4550" spans="2:2" x14ac:dyDescent="0.25">
      <c r="B4550" t="e" cm="1" vm="1">
        <f t="array" ref="B4550">TRANSPOSE(_xlfn._xlws.SORT(_xlfn.UNIQUE(_xlfn._xlws.FILTER(plotSetup[plot_id], plotSetup[experiment_id]&amp;"_"&amp;plotSetup[crop_season_id]=A4550))))</f>
        <v>#VALUE!</v>
      </c>
    </row>
    <row r="4551" spans="2:2" x14ac:dyDescent="0.25">
      <c r="B4551" t="e" cm="1" vm="1">
        <f t="array" ref="B4551">TRANSPOSE(_xlfn._xlws.SORT(_xlfn.UNIQUE(_xlfn._xlws.FILTER(plotSetup[plot_id], plotSetup[experiment_id]&amp;"_"&amp;plotSetup[crop_season_id]=A4551))))</f>
        <v>#VALUE!</v>
      </c>
    </row>
    <row r="4552" spans="2:2" x14ac:dyDescent="0.25">
      <c r="B4552" t="e" cm="1" vm="1">
        <f t="array" ref="B4552">TRANSPOSE(_xlfn._xlws.SORT(_xlfn.UNIQUE(_xlfn._xlws.FILTER(plotSetup[plot_id], plotSetup[experiment_id]&amp;"_"&amp;plotSetup[crop_season_id]=A4552))))</f>
        <v>#VALUE!</v>
      </c>
    </row>
    <row r="4553" spans="2:2" x14ac:dyDescent="0.25">
      <c r="B4553" t="e" cm="1" vm="1">
        <f t="array" ref="B4553">TRANSPOSE(_xlfn._xlws.SORT(_xlfn.UNIQUE(_xlfn._xlws.FILTER(plotSetup[plot_id], plotSetup[experiment_id]&amp;"_"&amp;plotSetup[crop_season_id]=A4553))))</f>
        <v>#VALUE!</v>
      </c>
    </row>
    <row r="4554" spans="2:2" x14ac:dyDescent="0.25">
      <c r="B4554" t="e" cm="1" vm="1">
        <f t="array" ref="B4554">TRANSPOSE(_xlfn._xlws.SORT(_xlfn.UNIQUE(_xlfn._xlws.FILTER(plotSetup[plot_id], plotSetup[experiment_id]&amp;"_"&amp;plotSetup[crop_season_id]=A4554))))</f>
        <v>#VALUE!</v>
      </c>
    </row>
    <row r="4555" spans="2:2" x14ac:dyDescent="0.25">
      <c r="B4555" t="e" cm="1" vm="1">
        <f t="array" ref="B4555">TRANSPOSE(_xlfn._xlws.SORT(_xlfn.UNIQUE(_xlfn._xlws.FILTER(plotSetup[plot_id], plotSetup[experiment_id]&amp;"_"&amp;plotSetup[crop_season_id]=A4555))))</f>
        <v>#VALUE!</v>
      </c>
    </row>
    <row r="4556" spans="2:2" x14ac:dyDescent="0.25">
      <c r="B4556" t="e" cm="1" vm="1">
        <f t="array" ref="B4556">TRANSPOSE(_xlfn._xlws.SORT(_xlfn.UNIQUE(_xlfn._xlws.FILTER(plotSetup[plot_id], plotSetup[experiment_id]&amp;"_"&amp;plotSetup[crop_season_id]=A4556))))</f>
        <v>#VALUE!</v>
      </c>
    </row>
    <row r="4557" spans="2:2" x14ac:dyDescent="0.25">
      <c r="B4557" t="e" cm="1" vm="1">
        <f t="array" ref="B4557">TRANSPOSE(_xlfn._xlws.SORT(_xlfn.UNIQUE(_xlfn._xlws.FILTER(plotSetup[plot_id], plotSetup[experiment_id]&amp;"_"&amp;plotSetup[crop_season_id]=A4557))))</f>
        <v>#VALUE!</v>
      </c>
    </row>
    <row r="4558" spans="2:2" x14ac:dyDescent="0.25">
      <c r="B4558" t="e" cm="1" vm="1">
        <f t="array" ref="B4558">TRANSPOSE(_xlfn._xlws.SORT(_xlfn.UNIQUE(_xlfn._xlws.FILTER(plotSetup[plot_id], plotSetup[experiment_id]&amp;"_"&amp;plotSetup[crop_season_id]=A4558))))</f>
        <v>#VALUE!</v>
      </c>
    </row>
    <row r="4559" spans="2:2" x14ac:dyDescent="0.25">
      <c r="B4559" t="e" cm="1" vm="1">
        <f t="array" ref="B4559">TRANSPOSE(_xlfn._xlws.SORT(_xlfn.UNIQUE(_xlfn._xlws.FILTER(plotSetup[plot_id], plotSetup[experiment_id]&amp;"_"&amp;plotSetup[crop_season_id]=A4559))))</f>
        <v>#VALUE!</v>
      </c>
    </row>
    <row r="4560" spans="2:2" x14ac:dyDescent="0.25">
      <c r="B4560" t="e" cm="1" vm="1">
        <f t="array" ref="B4560">TRANSPOSE(_xlfn._xlws.SORT(_xlfn.UNIQUE(_xlfn._xlws.FILTER(plotSetup[plot_id], plotSetup[experiment_id]&amp;"_"&amp;plotSetup[crop_season_id]=A4560))))</f>
        <v>#VALUE!</v>
      </c>
    </row>
    <row r="4561" spans="2:2" x14ac:dyDescent="0.25">
      <c r="B4561" t="e" cm="1" vm="1">
        <f t="array" ref="B4561">TRANSPOSE(_xlfn._xlws.SORT(_xlfn.UNIQUE(_xlfn._xlws.FILTER(plotSetup[plot_id], plotSetup[experiment_id]&amp;"_"&amp;plotSetup[crop_season_id]=A4561))))</f>
        <v>#VALUE!</v>
      </c>
    </row>
    <row r="4562" spans="2:2" x14ac:dyDescent="0.25">
      <c r="B4562" t="e" cm="1" vm="1">
        <f t="array" ref="B4562">TRANSPOSE(_xlfn._xlws.SORT(_xlfn.UNIQUE(_xlfn._xlws.FILTER(plotSetup[plot_id], plotSetup[experiment_id]&amp;"_"&amp;plotSetup[crop_season_id]=A4562))))</f>
        <v>#VALUE!</v>
      </c>
    </row>
    <row r="4563" spans="2:2" x14ac:dyDescent="0.25">
      <c r="B4563" t="e" cm="1" vm="1">
        <f t="array" ref="B4563">TRANSPOSE(_xlfn._xlws.SORT(_xlfn.UNIQUE(_xlfn._xlws.FILTER(plotSetup[plot_id], plotSetup[experiment_id]&amp;"_"&amp;plotSetup[crop_season_id]=A4563))))</f>
        <v>#VALUE!</v>
      </c>
    </row>
    <row r="4564" spans="2:2" x14ac:dyDescent="0.25">
      <c r="B4564" t="e" cm="1" vm="1">
        <f t="array" ref="B4564">TRANSPOSE(_xlfn._xlws.SORT(_xlfn.UNIQUE(_xlfn._xlws.FILTER(plotSetup[plot_id], plotSetup[experiment_id]&amp;"_"&amp;plotSetup[crop_season_id]=A4564))))</f>
        <v>#VALUE!</v>
      </c>
    </row>
    <row r="4565" spans="2:2" x14ac:dyDescent="0.25">
      <c r="B4565" t="e" cm="1" vm="1">
        <f t="array" ref="B4565">TRANSPOSE(_xlfn._xlws.SORT(_xlfn.UNIQUE(_xlfn._xlws.FILTER(plotSetup[plot_id], plotSetup[experiment_id]&amp;"_"&amp;plotSetup[crop_season_id]=A4565))))</f>
        <v>#VALUE!</v>
      </c>
    </row>
    <row r="4566" spans="2:2" x14ac:dyDescent="0.25">
      <c r="B4566" t="e" cm="1" vm="1">
        <f t="array" ref="B4566">TRANSPOSE(_xlfn._xlws.SORT(_xlfn.UNIQUE(_xlfn._xlws.FILTER(plotSetup[plot_id], plotSetup[experiment_id]&amp;"_"&amp;plotSetup[crop_season_id]=A4566))))</f>
        <v>#VALUE!</v>
      </c>
    </row>
    <row r="4567" spans="2:2" x14ac:dyDescent="0.25">
      <c r="B4567" t="e" cm="1" vm="1">
        <f t="array" ref="B4567">TRANSPOSE(_xlfn._xlws.SORT(_xlfn.UNIQUE(_xlfn._xlws.FILTER(plotSetup[plot_id], plotSetup[experiment_id]&amp;"_"&amp;plotSetup[crop_season_id]=A4567))))</f>
        <v>#VALUE!</v>
      </c>
    </row>
    <row r="4568" spans="2:2" x14ac:dyDescent="0.25">
      <c r="B4568" t="e" cm="1" vm="1">
        <f t="array" ref="B4568">TRANSPOSE(_xlfn._xlws.SORT(_xlfn.UNIQUE(_xlfn._xlws.FILTER(plotSetup[plot_id], plotSetup[experiment_id]&amp;"_"&amp;plotSetup[crop_season_id]=A4568))))</f>
        <v>#VALUE!</v>
      </c>
    </row>
    <row r="4569" spans="2:2" x14ac:dyDescent="0.25">
      <c r="B4569" t="e" cm="1" vm="1">
        <f t="array" ref="B4569">TRANSPOSE(_xlfn._xlws.SORT(_xlfn.UNIQUE(_xlfn._xlws.FILTER(plotSetup[plot_id], plotSetup[experiment_id]&amp;"_"&amp;plotSetup[crop_season_id]=A4569))))</f>
        <v>#VALUE!</v>
      </c>
    </row>
    <row r="4570" spans="2:2" x14ac:dyDescent="0.25">
      <c r="B4570" t="e" cm="1" vm="1">
        <f t="array" ref="B4570">TRANSPOSE(_xlfn._xlws.SORT(_xlfn.UNIQUE(_xlfn._xlws.FILTER(plotSetup[plot_id], plotSetup[experiment_id]&amp;"_"&amp;plotSetup[crop_season_id]=A4570))))</f>
        <v>#VALUE!</v>
      </c>
    </row>
    <row r="4571" spans="2:2" x14ac:dyDescent="0.25">
      <c r="B4571" t="e" cm="1" vm="1">
        <f t="array" ref="B4571">TRANSPOSE(_xlfn._xlws.SORT(_xlfn.UNIQUE(_xlfn._xlws.FILTER(plotSetup[plot_id], plotSetup[experiment_id]&amp;"_"&amp;plotSetup[crop_season_id]=A4571))))</f>
        <v>#VALUE!</v>
      </c>
    </row>
    <row r="4572" spans="2:2" x14ac:dyDescent="0.25">
      <c r="B4572" t="e" cm="1" vm="1">
        <f t="array" ref="B4572">TRANSPOSE(_xlfn._xlws.SORT(_xlfn.UNIQUE(_xlfn._xlws.FILTER(plotSetup[plot_id], plotSetup[experiment_id]&amp;"_"&amp;plotSetup[crop_season_id]=A4572))))</f>
        <v>#VALUE!</v>
      </c>
    </row>
    <row r="4573" spans="2:2" x14ac:dyDescent="0.25">
      <c r="B4573" t="e" cm="1" vm="1">
        <f t="array" ref="B4573">TRANSPOSE(_xlfn._xlws.SORT(_xlfn.UNIQUE(_xlfn._xlws.FILTER(plotSetup[plot_id], plotSetup[experiment_id]&amp;"_"&amp;plotSetup[crop_season_id]=A4573))))</f>
        <v>#VALUE!</v>
      </c>
    </row>
    <row r="4574" spans="2:2" x14ac:dyDescent="0.25">
      <c r="B4574" t="e" cm="1" vm="1">
        <f t="array" ref="B4574">TRANSPOSE(_xlfn._xlws.SORT(_xlfn.UNIQUE(_xlfn._xlws.FILTER(plotSetup[plot_id], plotSetup[experiment_id]&amp;"_"&amp;plotSetup[crop_season_id]=A4574))))</f>
        <v>#VALUE!</v>
      </c>
    </row>
    <row r="4575" spans="2:2" x14ac:dyDescent="0.25">
      <c r="B4575" t="e" cm="1" vm="1">
        <f t="array" ref="B4575">TRANSPOSE(_xlfn._xlws.SORT(_xlfn.UNIQUE(_xlfn._xlws.FILTER(plotSetup[plot_id], plotSetup[experiment_id]&amp;"_"&amp;plotSetup[crop_season_id]=A4575))))</f>
        <v>#VALUE!</v>
      </c>
    </row>
    <row r="4576" spans="2:2" x14ac:dyDescent="0.25">
      <c r="B4576" t="e" cm="1" vm="1">
        <f t="array" ref="B4576">TRANSPOSE(_xlfn._xlws.SORT(_xlfn.UNIQUE(_xlfn._xlws.FILTER(plotSetup[plot_id], plotSetup[experiment_id]&amp;"_"&amp;plotSetup[crop_season_id]=A4576))))</f>
        <v>#VALUE!</v>
      </c>
    </row>
    <row r="4577" spans="2:2" x14ac:dyDescent="0.25">
      <c r="B4577" t="e" cm="1" vm="1">
        <f t="array" ref="B4577">TRANSPOSE(_xlfn._xlws.SORT(_xlfn.UNIQUE(_xlfn._xlws.FILTER(plotSetup[plot_id], plotSetup[experiment_id]&amp;"_"&amp;plotSetup[crop_season_id]=A4577))))</f>
        <v>#VALUE!</v>
      </c>
    </row>
    <row r="4578" spans="2:2" x14ac:dyDescent="0.25">
      <c r="B4578" t="e" cm="1" vm="1">
        <f t="array" ref="B4578">TRANSPOSE(_xlfn._xlws.SORT(_xlfn.UNIQUE(_xlfn._xlws.FILTER(plotSetup[plot_id], plotSetup[experiment_id]&amp;"_"&amp;plotSetup[crop_season_id]=A4578))))</f>
        <v>#VALUE!</v>
      </c>
    </row>
    <row r="4579" spans="2:2" x14ac:dyDescent="0.25">
      <c r="B4579" t="e" cm="1" vm="1">
        <f t="array" ref="B4579">TRANSPOSE(_xlfn._xlws.SORT(_xlfn.UNIQUE(_xlfn._xlws.FILTER(plotSetup[plot_id], plotSetup[experiment_id]&amp;"_"&amp;plotSetup[crop_season_id]=A4579))))</f>
        <v>#VALUE!</v>
      </c>
    </row>
    <row r="4580" spans="2:2" x14ac:dyDescent="0.25">
      <c r="B4580" t="e" cm="1" vm="1">
        <f t="array" ref="B4580">TRANSPOSE(_xlfn._xlws.SORT(_xlfn.UNIQUE(_xlfn._xlws.FILTER(plotSetup[plot_id], plotSetup[experiment_id]&amp;"_"&amp;plotSetup[crop_season_id]=A4580))))</f>
        <v>#VALUE!</v>
      </c>
    </row>
    <row r="4581" spans="2:2" x14ac:dyDescent="0.25">
      <c r="B4581" t="e" cm="1" vm="1">
        <f t="array" ref="B4581">TRANSPOSE(_xlfn._xlws.SORT(_xlfn.UNIQUE(_xlfn._xlws.FILTER(plotSetup[plot_id], plotSetup[experiment_id]&amp;"_"&amp;plotSetup[crop_season_id]=A4581))))</f>
        <v>#VALUE!</v>
      </c>
    </row>
    <row r="4582" spans="2:2" x14ac:dyDescent="0.25">
      <c r="B4582" t="e" cm="1" vm="1">
        <f t="array" ref="B4582">TRANSPOSE(_xlfn._xlws.SORT(_xlfn.UNIQUE(_xlfn._xlws.FILTER(plotSetup[plot_id], plotSetup[experiment_id]&amp;"_"&amp;plotSetup[crop_season_id]=A4582))))</f>
        <v>#VALUE!</v>
      </c>
    </row>
    <row r="4583" spans="2:2" x14ac:dyDescent="0.25">
      <c r="B4583" t="e" cm="1" vm="1">
        <f t="array" ref="B4583">TRANSPOSE(_xlfn._xlws.SORT(_xlfn.UNIQUE(_xlfn._xlws.FILTER(plotSetup[plot_id], plotSetup[experiment_id]&amp;"_"&amp;plotSetup[crop_season_id]=A4583))))</f>
        <v>#VALUE!</v>
      </c>
    </row>
    <row r="4584" spans="2:2" x14ac:dyDescent="0.25">
      <c r="B4584" t="e" cm="1" vm="1">
        <f t="array" ref="B4584">TRANSPOSE(_xlfn._xlws.SORT(_xlfn.UNIQUE(_xlfn._xlws.FILTER(plotSetup[plot_id], plotSetup[experiment_id]&amp;"_"&amp;plotSetup[crop_season_id]=A4584))))</f>
        <v>#VALUE!</v>
      </c>
    </row>
    <row r="4585" spans="2:2" x14ac:dyDescent="0.25">
      <c r="B4585" t="e" cm="1" vm="1">
        <f t="array" ref="B4585">TRANSPOSE(_xlfn._xlws.SORT(_xlfn.UNIQUE(_xlfn._xlws.FILTER(plotSetup[plot_id], plotSetup[experiment_id]&amp;"_"&amp;plotSetup[crop_season_id]=A4585))))</f>
        <v>#VALUE!</v>
      </c>
    </row>
    <row r="4586" spans="2:2" x14ac:dyDescent="0.25">
      <c r="B4586" t="e" cm="1" vm="1">
        <f t="array" ref="B4586">TRANSPOSE(_xlfn._xlws.SORT(_xlfn.UNIQUE(_xlfn._xlws.FILTER(plotSetup[plot_id], plotSetup[experiment_id]&amp;"_"&amp;plotSetup[crop_season_id]=A4586))))</f>
        <v>#VALUE!</v>
      </c>
    </row>
    <row r="4587" spans="2:2" x14ac:dyDescent="0.25">
      <c r="B4587" t="e" cm="1" vm="1">
        <f t="array" ref="B4587">TRANSPOSE(_xlfn._xlws.SORT(_xlfn.UNIQUE(_xlfn._xlws.FILTER(plotSetup[plot_id], plotSetup[experiment_id]&amp;"_"&amp;plotSetup[crop_season_id]=A4587))))</f>
        <v>#VALUE!</v>
      </c>
    </row>
    <row r="4588" spans="2:2" x14ac:dyDescent="0.25">
      <c r="B4588" t="e" cm="1" vm="1">
        <f t="array" ref="B4588">TRANSPOSE(_xlfn._xlws.SORT(_xlfn.UNIQUE(_xlfn._xlws.FILTER(plotSetup[plot_id], plotSetup[experiment_id]&amp;"_"&amp;plotSetup[crop_season_id]=A4588))))</f>
        <v>#VALUE!</v>
      </c>
    </row>
    <row r="4589" spans="2:2" x14ac:dyDescent="0.25">
      <c r="B4589" t="e" cm="1" vm="1">
        <f t="array" ref="B4589">TRANSPOSE(_xlfn._xlws.SORT(_xlfn.UNIQUE(_xlfn._xlws.FILTER(plotSetup[plot_id], plotSetup[experiment_id]&amp;"_"&amp;plotSetup[crop_season_id]=A4589))))</f>
        <v>#VALUE!</v>
      </c>
    </row>
    <row r="4590" spans="2:2" x14ac:dyDescent="0.25">
      <c r="B4590" t="e" cm="1" vm="1">
        <f t="array" ref="B4590">TRANSPOSE(_xlfn._xlws.SORT(_xlfn.UNIQUE(_xlfn._xlws.FILTER(plotSetup[plot_id], plotSetup[experiment_id]&amp;"_"&amp;plotSetup[crop_season_id]=A4590))))</f>
        <v>#VALUE!</v>
      </c>
    </row>
    <row r="4591" spans="2:2" x14ac:dyDescent="0.25">
      <c r="B4591" t="e" cm="1" vm="1">
        <f t="array" ref="B4591">TRANSPOSE(_xlfn._xlws.SORT(_xlfn.UNIQUE(_xlfn._xlws.FILTER(plotSetup[plot_id], plotSetup[experiment_id]&amp;"_"&amp;plotSetup[crop_season_id]=A4591))))</f>
        <v>#VALUE!</v>
      </c>
    </row>
    <row r="4592" spans="2:2" x14ac:dyDescent="0.25">
      <c r="B4592" t="e" cm="1" vm="1">
        <f t="array" ref="B4592">TRANSPOSE(_xlfn._xlws.SORT(_xlfn.UNIQUE(_xlfn._xlws.FILTER(plotSetup[plot_id], plotSetup[experiment_id]&amp;"_"&amp;plotSetup[crop_season_id]=A4592))))</f>
        <v>#VALUE!</v>
      </c>
    </row>
    <row r="4593" spans="2:2" x14ac:dyDescent="0.25">
      <c r="B4593" t="e" cm="1" vm="1">
        <f t="array" ref="B4593">TRANSPOSE(_xlfn._xlws.SORT(_xlfn.UNIQUE(_xlfn._xlws.FILTER(plotSetup[plot_id], plotSetup[experiment_id]&amp;"_"&amp;plotSetup[crop_season_id]=A4593))))</f>
        <v>#VALUE!</v>
      </c>
    </row>
    <row r="4594" spans="2:2" x14ac:dyDescent="0.25">
      <c r="B4594" t="e" cm="1" vm="1">
        <f t="array" ref="B4594">TRANSPOSE(_xlfn._xlws.SORT(_xlfn.UNIQUE(_xlfn._xlws.FILTER(plotSetup[plot_id], plotSetup[experiment_id]&amp;"_"&amp;plotSetup[crop_season_id]=A4594))))</f>
        <v>#VALUE!</v>
      </c>
    </row>
    <row r="4595" spans="2:2" x14ac:dyDescent="0.25">
      <c r="B4595" t="e" cm="1" vm="1">
        <f t="array" ref="B4595">TRANSPOSE(_xlfn._xlws.SORT(_xlfn.UNIQUE(_xlfn._xlws.FILTER(plotSetup[plot_id], plotSetup[experiment_id]&amp;"_"&amp;plotSetup[crop_season_id]=A4595))))</f>
        <v>#VALUE!</v>
      </c>
    </row>
    <row r="4596" spans="2:2" x14ac:dyDescent="0.25">
      <c r="B4596" t="e" cm="1" vm="1">
        <f t="array" ref="B4596">TRANSPOSE(_xlfn._xlws.SORT(_xlfn.UNIQUE(_xlfn._xlws.FILTER(plotSetup[plot_id], plotSetup[experiment_id]&amp;"_"&amp;plotSetup[crop_season_id]=A4596))))</f>
        <v>#VALUE!</v>
      </c>
    </row>
    <row r="4597" spans="2:2" x14ac:dyDescent="0.25">
      <c r="B4597" t="e" cm="1" vm="1">
        <f t="array" ref="B4597">TRANSPOSE(_xlfn._xlws.SORT(_xlfn.UNIQUE(_xlfn._xlws.FILTER(plotSetup[plot_id], plotSetup[experiment_id]&amp;"_"&amp;plotSetup[crop_season_id]=A4597))))</f>
        <v>#VALUE!</v>
      </c>
    </row>
    <row r="4598" spans="2:2" x14ac:dyDescent="0.25">
      <c r="B4598" t="e" cm="1" vm="1">
        <f t="array" ref="B4598">TRANSPOSE(_xlfn._xlws.SORT(_xlfn.UNIQUE(_xlfn._xlws.FILTER(plotSetup[plot_id], plotSetup[experiment_id]&amp;"_"&amp;plotSetup[crop_season_id]=A4598))))</f>
        <v>#VALUE!</v>
      </c>
    </row>
    <row r="4599" spans="2:2" x14ac:dyDescent="0.25">
      <c r="B4599" t="e" cm="1" vm="1">
        <f t="array" ref="B4599">TRANSPOSE(_xlfn._xlws.SORT(_xlfn.UNIQUE(_xlfn._xlws.FILTER(plotSetup[plot_id], plotSetup[experiment_id]&amp;"_"&amp;plotSetup[crop_season_id]=A4599))))</f>
        <v>#VALUE!</v>
      </c>
    </row>
    <row r="4600" spans="2:2" x14ac:dyDescent="0.25">
      <c r="B4600" t="e" cm="1" vm="1">
        <f t="array" ref="B4600">TRANSPOSE(_xlfn._xlws.SORT(_xlfn.UNIQUE(_xlfn._xlws.FILTER(plotSetup[plot_id], plotSetup[experiment_id]&amp;"_"&amp;plotSetup[crop_season_id]=A4600))))</f>
        <v>#VALUE!</v>
      </c>
    </row>
    <row r="4601" spans="2:2" x14ac:dyDescent="0.25">
      <c r="B4601" t="e" cm="1" vm="1">
        <f t="array" ref="B4601">TRANSPOSE(_xlfn._xlws.SORT(_xlfn.UNIQUE(_xlfn._xlws.FILTER(plotSetup[plot_id], plotSetup[experiment_id]&amp;"_"&amp;plotSetup[crop_season_id]=A4601))))</f>
        <v>#VALUE!</v>
      </c>
    </row>
    <row r="4602" spans="2:2" x14ac:dyDescent="0.25">
      <c r="B4602" t="e" cm="1" vm="1">
        <f t="array" ref="B4602">TRANSPOSE(_xlfn._xlws.SORT(_xlfn.UNIQUE(_xlfn._xlws.FILTER(plotSetup[plot_id], plotSetup[experiment_id]&amp;"_"&amp;plotSetup[crop_season_id]=A4602))))</f>
        <v>#VALUE!</v>
      </c>
    </row>
    <row r="4603" spans="2:2" x14ac:dyDescent="0.25">
      <c r="B4603" t="e" cm="1" vm="1">
        <f t="array" ref="B4603">TRANSPOSE(_xlfn._xlws.SORT(_xlfn.UNIQUE(_xlfn._xlws.FILTER(plotSetup[plot_id], plotSetup[experiment_id]&amp;"_"&amp;plotSetup[crop_season_id]=A4603))))</f>
        <v>#VALUE!</v>
      </c>
    </row>
    <row r="4604" spans="2:2" x14ac:dyDescent="0.25">
      <c r="B4604" t="e" cm="1" vm="1">
        <f t="array" ref="B4604">TRANSPOSE(_xlfn._xlws.SORT(_xlfn.UNIQUE(_xlfn._xlws.FILTER(plotSetup[plot_id], plotSetup[experiment_id]&amp;"_"&amp;plotSetup[crop_season_id]=A4604))))</f>
        <v>#VALUE!</v>
      </c>
    </row>
    <row r="4605" spans="2:2" x14ac:dyDescent="0.25">
      <c r="B4605" t="e" cm="1" vm="1">
        <f t="array" ref="B4605">TRANSPOSE(_xlfn._xlws.SORT(_xlfn.UNIQUE(_xlfn._xlws.FILTER(plotSetup[plot_id], plotSetup[experiment_id]&amp;"_"&amp;plotSetup[crop_season_id]=A4605))))</f>
        <v>#VALUE!</v>
      </c>
    </row>
    <row r="4606" spans="2:2" x14ac:dyDescent="0.25">
      <c r="B4606" t="e" cm="1" vm="1">
        <f t="array" ref="B4606">TRANSPOSE(_xlfn._xlws.SORT(_xlfn.UNIQUE(_xlfn._xlws.FILTER(plotSetup[plot_id], plotSetup[experiment_id]&amp;"_"&amp;plotSetup[crop_season_id]=A4606))))</f>
        <v>#VALUE!</v>
      </c>
    </row>
    <row r="4607" spans="2:2" x14ac:dyDescent="0.25">
      <c r="B4607" t="e" cm="1" vm="1">
        <f t="array" ref="B4607">TRANSPOSE(_xlfn._xlws.SORT(_xlfn.UNIQUE(_xlfn._xlws.FILTER(plotSetup[plot_id], plotSetup[experiment_id]&amp;"_"&amp;plotSetup[crop_season_id]=A4607))))</f>
        <v>#VALUE!</v>
      </c>
    </row>
    <row r="4608" spans="2:2" x14ac:dyDescent="0.25">
      <c r="B4608" t="e" cm="1" vm="1">
        <f t="array" ref="B4608">TRANSPOSE(_xlfn._xlws.SORT(_xlfn.UNIQUE(_xlfn._xlws.FILTER(plotSetup[plot_id], plotSetup[experiment_id]&amp;"_"&amp;plotSetup[crop_season_id]=A4608))))</f>
        <v>#VALUE!</v>
      </c>
    </row>
    <row r="4609" spans="2:2" x14ac:dyDescent="0.25">
      <c r="B4609" t="e" cm="1" vm="1">
        <f t="array" ref="B4609">TRANSPOSE(_xlfn._xlws.SORT(_xlfn.UNIQUE(_xlfn._xlws.FILTER(plotSetup[plot_id], plotSetup[experiment_id]&amp;"_"&amp;plotSetup[crop_season_id]=A4609))))</f>
        <v>#VALUE!</v>
      </c>
    </row>
    <row r="4610" spans="2:2" x14ac:dyDescent="0.25">
      <c r="B4610" t="e" cm="1" vm="1">
        <f t="array" ref="B4610">TRANSPOSE(_xlfn._xlws.SORT(_xlfn.UNIQUE(_xlfn._xlws.FILTER(plotSetup[plot_id], plotSetup[experiment_id]&amp;"_"&amp;plotSetup[crop_season_id]=A4610))))</f>
        <v>#VALUE!</v>
      </c>
    </row>
    <row r="4611" spans="2:2" x14ac:dyDescent="0.25">
      <c r="B4611" t="e" cm="1" vm="1">
        <f t="array" ref="B4611">TRANSPOSE(_xlfn._xlws.SORT(_xlfn.UNIQUE(_xlfn._xlws.FILTER(plotSetup[plot_id], plotSetup[experiment_id]&amp;"_"&amp;plotSetup[crop_season_id]=A4611))))</f>
        <v>#VALUE!</v>
      </c>
    </row>
    <row r="4612" spans="2:2" x14ac:dyDescent="0.25">
      <c r="B4612" t="e" cm="1" vm="1">
        <f t="array" ref="B4612">TRANSPOSE(_xlfn._xlws.SORT(_xlfn.UNIQUE(_xlfn._xlws.FILTER(plotSetup[plot_id], plotSetup[experiment_id]&amp;"_"&amp;plotSetup[crop_season_id]=A4612))))</f>
        <v>#VALUE!</v>
      </c>
    </row>
    <row r="4613" spans="2:2" x14ac:dyDescent="0.25">
      <c r="B4613" t="e" cm="1" vm="1">
        <f t="array" ref="B4613">TRANSPOSE(_xlfn._xlws.SORT(_xlfn.UNIQUE(_xlfn._xlws.FILTER(plotSetup[plot_id], plotSetup[experiment_id]&amp;"_"&amp;plotSetup[crop_season_id]=A4613))))</f>
        <v>#VALUE!</v>
      </c>
    </row>
    <row r="4614" spans="2:2" x14ac:dyDescent="0.25">
      <c r="B4614" t="e" cm="1" vm="1">
        <f t="array" ref="B4614">TRANSPOSE(_xlfn._xlws.SORT(_xlfn.UNIQUE(_xlfn._xlws.FILTER(plotSetup[plot_id], plotSetup[experiment_id]&amp;"_"&amp;plotSetup[crop_season_id]=A4614))))</f>
        <v>#VALUE!</v>
      </c>
    </row>
    <row r="4615" spans="2:2" x14ac:dyDescent="0.25">
      <c r="B4615" t="e" cm="1" vm="1">
        <f t="array" ref="B4615">TRANSPOSE(_xlfn._xlws.SORT(_xlfn.UNIQUE(_xlfn._xlws.FILTER(plotSetup[plot_id], plotSetup[experiment_id]&amp;"_"&amp;plotSetup[crop_season_id]=A4615))))</f>
        <v>#VALUE!</v>
      </c>
    </row>
    <row r="4616" spans="2:2" x14ac:dyDescent="0.25">
      <c r="B4616" t="e" cm="1" vm="1">
        <f t="array" ref="B4616">TRANSPOSE(_xlfn._xlws.SORT(_xlfn.UNIQUE(_xlfn._xlws.FILTER(plotSetup[plot_id], plotSetup[experiment_id]&amp;"_"&amp;plotSetup[crop_season_id]=A4616))))</f>
        <v>#VALUE!</v>
      </c>
    </row>
    <row r="4617" spans="2:2" x14ac:dyDescent="0.25">
      <c r="B4617" t="e" cm="1" vm="1">
        <f t="array" ref="B4617">TRANSPOSE(_xlfn._xlws.SORT(_xlfn.UNIQUE(_xlfn._xlws.FILTER(plotSetup[plot_id], plotSetup[experiment_id]&amp;"_"&amp;plotSetup[crop_season_id]=A4617))))</f>
        <v>#VALUE!</v>
      </c>
    </row>
    <row r="4618" spans="2:2" x14ac:dyDescent="0.25">
      <c r="B4618" t="e" cm="1" vm="1">
        <f t="array" ref="B4618">TRANSPOSE(_xlfn._xlws.SORT(_xlfn.UNIQUE(_xlfn._xlws.FILTER(plotSetup[plot_id], plotSetup[experiment_id]&amp;"_"&amp;plotSetup[crop_season_id]=A4618))))</f>
        <v>#VALUE!</v>
      </c>
    </row>
    <row r="4619" spans="2:2" x14ac:dyDescent="0.25">
      <c r="B4619" t="e" cm="1" vm="1">
        <f t="array" ref="B4619">TRANSPOSE(_xlfn._xlws.SORT(_xlfn.UNIQUE(_xlfn._xlws.FILTER(plotSetup[plot_id], plotSetup[experiment_id]&amp;"_"&amp;plotSetup[crop_season_id]=A4619))))</f>
        <v>#VALUE!</v>
      </c>
    </row>
    <row r="4620" spans="2:2" x14ac:dyDescent="0.25">
      <c r="B4620" t="e" cm="1" vm="1">
        <f t="array" ref="B4620">TRANSPOSE(_xlfn._xlws.SORT(_xlfn.UNIQUE(_xlfn._xlws.FILTER(plotSetup[plot_id], plotSetup[experiment_id]&amp;"_"&amp;plotSetup[crop_season_id]=A4620))))</f>
        <v>#VALUE!</v>
      </c>
    </row>
    <row r="4621" spans="2:2" x14ac:dyDescent="0.25">
      <c r="B4621" t="e" cm="1" vm="1">
        <f t="array" ref="B4621">TRANSPOSE(_xlfn._xlws.SORT(_xlfn.UNIQUE(_xlfn._xlws.FILTER(plotSetup[plot_id], plotSetup[experiment_id]&amp;"_"&amp;plotSetup[crop_season_id]=A4621))))</f>
        <v>#VALUE!</v>
      </c>
    </row>
    <row r="4622" spans="2:2" x14ac:dyDescent="0.25">
      <c r="B4622" t="e" cm="1" vm="1">
        <f t="array" ref="B4622">TRANSPOSE(_xlfn._xlws.SORT(_xlfn.UNIQUE(_xlfn._xlws.FILTER(plotSetup[plot_id], plotSetup[experiment_id]&amp;"_"&amp;plotSetup[crop_season_id]=A4622))))</f>
        <v>#VALUE!</v>
      </c>
    </row>
    <row r="4623" spans="2:2" x14ac:dyDescent="0.25">
      <c r="B4623" t="e" cm="1" vm="1">
        <f t="array" ref="B4623">TRANSPOSE(_xlfn._xlws.SORT(_xlfn.UNIQUE(_xlfn._xlws.FILTER(plotSetup[plot_id], plotSetup[experiment_id]&amp;"_"&amp;plotSetup[crop_season_id]=A4623))))</f>
        <v>#VALUE!</v>
      </c>
    </row>
    <row r="4624" spans="2:2" x14ac:dyDescent="0.25">
      <c r="B4624" t="e" cm="1" vm="1">
        <f t="array" ref="B4624">TRANSPOSE(_xlfn._xlws.SORT(_xlfn.UNIQUE(_xlfn._xlws.FILTER(plotSetup[plot_id], plotSetup[experiment_id]&amp;"_"&amp;plotSetup[crop_season_id]=A4624))))</f>
        <v>#VALUE!</v>
      </c>
    </row>
    <row r="4625" spans="2:2" x14ac:dyDescent="0.25">
      <c r="B4625" t="e" cm="1" vm="1">
        <f t="array" ref="B4625">TRANSPOSE(_xlfn._xlws.SORT(_xlfn.UNIQUE(_xlfn._xlws.FILTER(plotSetup[plot_id], plotSetup[experiment_id]&amp;"_"&amp;plotSetup[crop_season_id]=A4625))))</f>
        <v>#VALUE!</v>
      </c>
    </row>
    <row r="4626" spans="2:2" x14ac:dyDescent="0.25">
      <c r="B4626" t="e" cm="1" vm="1">
        <f t="array" ref="B4626">TRANSPOSE(_xlfn._xlws.SORT(_xlfn.UNIQUE(_xlfn._xlws.FILTER(plotSetup[plot_id], plotSetup[experiment_id]&amp;"_"&amp;plotSetup[crop_season_id]=A4626))))</f>
        <v>#VALUE!</v>
      </c>
    </row>
    <row r="4627" spans="2:2" x14ac:dyDescent="0.25">
      <c r="B4627" t="e" cm="1" vm="1">
        <f t="array" ref="B4627">TRANSPOSE(_xlfn._xlws.SORT(_xlfn.UNIQUE(_xlfn._xlws.FILTER(plotSetup[plot_id], plotSetup[experiment_id]&amp;"_"&amp;plotSetup[crop_season_id]=A4627))))</f>
        <v>#VALUE!</v>
      </c>
    </row>
    <row r="4628" spans="2:2" x14ac:dyDescent="0.25">
      <c r="B4628" t="e" cm="1" vm="1">
        <f t="array" ref="B4628">TRANSPOSE(_xlfn._xlws.SORT(_xlfn.UNIQUE(_xlfn._xlws.FILTER(plotSetup[plot_id], plotSetup[experiment_id]&amp;"_"&amp;plotSetup[crop_season_id]=A4628))))</f>
        <v>#VALUE!</v>
      </c>
    </row>
    <row r="4629" spans="2:2" x14ac:dyDescent="0.25">
      <c r="B4629" t="e" cm="1" vm="1">
        <f t="array" ref="B4629">TRANSPOSE(_xlfn._xlws.SORT(_xlfn.UNIQUE(_xlfn._xlws.FILTER(plotSetup[plot_id], plotSetup[experiment_id]&amp;"_"&amp;plotSetup[crop_season_id]=A4629))))</f>
        <v>#VALUE!</v>
      </c>
    </row>
    <row r="4630" spans="2:2" x14ac:dyDescent="0.25">
      <c r="B4630" t="e" cm="1" vm="1">
        <f t="array" ref="B4630">TRANSPOSE(_xlfn._xlws.SORT(_xlfn.UNIQUE(_xlfn._xlws.FILTER(plotSetup[plot_id], plotSetup[experiment_id]&amp;"_"&amp;plotSetup[crop_season_id]=A4630))))</f>
        <v>#VALUE!</v>
      </c>
    </row>
    <row r="4631" spans="2:2" x14ac:dyDescent="0.25">
      <c r="B4631" t="e" cm="1" vm="1">
        <f t="array" ref="B4631">TRANSPOSE(_xlfn._xlws.SORT(_xlfn.UNIQUE(_xlfn._xlws.FILTER(plotSetup[plot_id], plotSetup[experiment_id]&amp;"_"&amp;plotSetup[crop_season_id]=A4631))))</f>
        <v>#VALUE!</v>
      </c>
    </row>
    <row r="4632" spans="2:2" x14ac:dyDescent="0.25">
      <c r="B4632" t="e" cm="1" vm="1">
        <f t="array" ref="B4632">TRANSPOSE(_xlfn._xlws.SORT(_xlfn.UNIQUE(_xlfn._xlws.FILTER(plotSetup[plot_id], plotSetup[experiment_id]&amp;"_"&amp;plotSetup[crop_season_id]=A4632))))</f>
        <v>#VALUE!</v>
      </c>
    </row>
    <row r="4633" spans="2:2" x14ac:dyDescent="0.25">
      <c r="B4633" t="e" cm="1" vm="1">
        <f t="array" ref="B4633">TRANSPOSE(_xlfn._xlws.SORT(_xlfn.UNIQUE(_xlfn._xlws.FILTER(plotSetup[plot_id], plotSetup[experiment_id]&amp;"_"&amp;plotSetup[crop_season_id]=A4633))))</f>
        <v>#VALUE!</v>
      </c>
    </row>
    <row r="4634" spans="2:2" x14ac:dyDescent="0.25">
      <c r="B4634" t="e" cm="1" vm="1">
        <f t="array" ref="B4634">TRANSPOSE(_xlfn._xlws.SORT(_xlfn.UNIQUE(_xlfn._xlws.FILTER(plotSetup[plot_id], plotSetup[experiment_id]&amp;"_"&amp;plotSetup[crop_season_id]=A4634))))</f>
        <v>#VALUE!</v>
      </c>
    </row>
    <row r="4635" spans="2:2" x14ac:dyDescent="0.25">
      <c r="B4635" t="e" cm="1" vm="1">
        <f t="array" ref="B4635">TRANSPOSE(_xlfn._xlws.SORT(_xlfn.UNIQUE(_xlfn._xlws.FILTER(plotSetup[plot_id], plotSetup[experiment_id]&amp;"_"&amp;plotSetup[crop_season_id]=A4635))))</f>
        <v>#VALUE!</v>
      </c>
    </row>
    <row r="4636" spans="2:2" x14ac:dyDescent="0.25">
      <c r="B4636" t="e" cm="1" vm="1">
        <f t="array" ref="B4636">TRANSPOSE(_xlfn._xlws.SORT(_xlfn.UNIQUE(_xlfn._xlws.FILTER(plotSetup[plot_id], plotSetup[experiment_id]&amp;"_"&amp;plotSetup[crop_season_id]=A4636))))</f>
        <v>#VALUE!</v>
      </c>
    </row>
    <row r="4637" spans="2:2" x14ac:dyDescent="0.25">
      <c r="B4637" t="e" cm="1" vm="1">
        <f t="array" ref="B4637">TRANSPOSE(_xlfn._xlws.SORT(_xlfn.UNIQUE(_xlfn._xlws.FILTER(plotSetup[plot_id], plotSetup[experiment_id]&amp;"_"&amp;plotSetup[crop_season_id]=A4637))))</f>
        <v>#VALUE!</v>
      </c>
    </row>
    <row r="4638" spans="2:2" x14ac:dyDescent="0.25">
      <c r="B4638" t="e" cm="1" vm="1">
        <f t="array" ref="B4638">TRANSPOSE(_xlfn._xlws.SORT(_xlfn.UNIQUE(_xlfn._xlws.FILTER(plotSetup[plot_id], plotSetup[experiment_id]&amp;"_"&amp;plotSetup[crop_season_id]=A4638))))</f>
        <v>#VALUE!</v>
      </c>
    </row>
    <row r="4639" spans="2:2" x14ac:dyDescent="0.25">
      <c r="B4639" t="e" cm="1" vm="1">
        <f t="array" ref="B4639">TRANSPOSE(_xlfn._xlws.SORT(_xlfn.UNIQUE(_xlfn._xlws.FILTER(plotSetup[plot_id], plotSetup[experiment_id]&amp;"_"&amp;plotSetup[crop_season_id]=A4639))))</f>
        <v>#VALUE!</v>
      </c>
    </row>
    <row r="4640" spans="2:2" x14ac:dyDescent="0.25">
      <c r="B4640" t="e" cm="1" vm="1">
        <f t="array" ref="B4640">TRANSPOSE(_xlfn._xlws.SORT(_xlfn.UNIQUE(_xlfn._xlws.FILTER(plotSetup[plot_id], plotSetup[experiment_id]&amp;"_"&amp;plotSetup[crop_season_id]=A4640))))</f>
        <v>#VALUE!</v>
      </c>
    </row>
    <row r="4641" spans="2:2" x14ac:dyDescent="0.25">
      <c r="B4641" t="e" cm="1" vm="1">
        <f t="array" ref="B4641">TRANSPOSE(_xlfn._xlws.SORT(_xlfn.UNIQUE(_xlfn._xlws.FILTER(plotSetup[plot_id], plotSetup[experiment_id]&amp;"_"&amp;plotSetup[crop_season_id]=A4641))))</f>
        <v>#VALUE!</v>
      </c>
    </row>
    <row r="4642" spans="2:2" x14ac:dyDescent="0.25">
      <c r="B4642" t="e" cm="1" vm="1">
        <f t="array" ref="B4642">TRANSPOSE(_xlfn._xlws.SORT(_xlfn.UNIQUE(_xlfn._xlws.FILTER(plotSetup[plot_id], plotSetup[experiment_id]&amp;"_"&amp;plotSetup[crop_season_id]=A4642))))</f>
        <v>#VALUE!</v>
      </c>
    </row>
    <row r="4643" spans="2:2" x14ac:dyDescent="0.25">
      <c r="B4643" t="e" cm="1" vm="1">
        <f t="array" ref="B4643">TRANSPOSE(_xlfn._xlws.SORT(_xlfn.UNIQUE(_xlfn._xlws.FILTER(plotSetup[plot_id], plotSetup[experiment_id]&amp;"_"&amp;plotSetup[crop_season_id]=A4643))))</f>
        <v>#VALUE!</v>
      </c>
    </row>
    <row r="4644" spans="2:2" x14ac:dyDescent="0.25">
      <c r="B4644" t="e" cm="1" vm="1">
        <f t="array" ref="B4644">TRANSPOSE(_xlfn._xlws.SORT(_xlfn.UNIQUE(_xlfn._xlws.FILTER(plotSetup[plot_id], plotSetup[experiment_id]&amp;"_"&amp;plotSetup[crop_season_id]=A4644))))</f>
        <v>#VALUE!</v>
      </c>
    </row>
    <row r="4645" spans="2:2" x14ac:dyDescent="0.25">
      <c r="B4645" t="e" cm="1" vm="1">
        <f t="array" ref="B4645">TRANSPOSE(_xlfn._xlws.SORT(_xlfn.UNIQUE(_xlfn._xlws.FILTER(plotSetup[plot_id], plotSetup[experiment_id]&amp;"_"&amp;plotSetup[crop_season_id]=A4645))))</f>
        <v>#VALUE!</v>
      </c>
    </row>
    <row r="4646" spans="2:2" x14ac:dyDescent="0.25">
      <c r="B4646" t="e" cm="1" vm="1">
        <f t="array" ref="B4646">TRANSPOSE(_xlfn._xlws.SORT(_xlfn.UNIQUE(_xlfn._xlws.FILTER(plotSetup[plot_id], plotSetup[experiment_id]&amp;"_"&amp;plotSetup[crop_season_id]=A4646))))</f>
        <v>#VALUE!</v>
      </c>
    </row>
    <row r="4647" spans="2:2" x14ac:dyDescent="0.25">
      <c r="B4647" t="e" cm="1" vm="1">
        <f t="array" ref="B4647">TRANSPOSE(_xlfn._xlws.SORT(_xlfn.UNIQUE(_xlfn._xlws.FILTER(plotSetup[plot_id], plotSetup[experiment_id]&amp;"_"&amp;plotSetup[crop_season_id]=A4647))))</f>
        <v>#VALUE!</v>
      </c>
    </row>
    <row r="4648" spans="2:2" x14ac:dyDescent="0.25">
      <c r="B4648" t="e" cm="1" vm="1">
        <f t="array" ref="B4648">TRANSPOSE(_xlfn._xlws.SORT(_xlfn.UNIQUE(_xlfn._xlws.FILTER(plotSetup[plot_id], plotSetup[experiment_id]&amp;"_"&amp;plotSetup[crop_season_id]=A4648))))</f>
        <v>#VALUE!</v>
      </c>
    </row>
    <row r="4649" spans="2:2" x14ac:dyDescent="0.25">
      <c r="B4649" t="e" cm="1" vm="1">
        <f t="array" ref="B4649">TRANSPOSE(_xlfn._xlws.SORT(_xlfn.UNIQUE(_xlfn._xlws.FILTER(plotSetup[plot_id], plotSetup[experiment_id]&amp;"_"&amp;plotSetup[crop_season_id]=A4649))))</f>
        <v>#VALUE!</v>
      </c>
    </row>
    <row r="4650" spans="2:2" x14ac:dyDescent="0.25">
      <c r="B4650" t="e" cm="1" vm="1">
        <f t="array" ref="B4650">TRANSPOSE(_xlfn._xlws.SORT(_xlfn.UNIQUE(_xlfn._xlws.FILTER(plotSetup[plot_id], plotSetup[experiment_id]&amp;"_"&amp;plotSetup[crop_season_id]=A4650))))</f>
        <v>#VALUE!</v>
      </c>
    </row>
    <row r="4651" spans="2:2" x14ac:dyDescent="0.25">
      <c r="B4651" t="e" cm="1" vm="1">
        <f t="array" ref="B4651">TRANSPOSE(_xlfn._xlws.SORT(_xlfn.UNIQUE(_xlfn._xlws.FILTER(plotSetup[plot_id], plotSetup[experiment_id]&amp;"_"&amp;plotSetup[crop_season_id]=A4651))))</f>
        <v>#VALUE!</v>
      </c>
    </row>
    <row r="4652" spans="2:2" x14ac:dyDescent="0.25">
      <c r="B4652" t="e" cm="1" vm="1">
        <f t="array" ref="B4652">TRANSPOSE(_xlfn._xlws.SORT(_xlfn.UNIQUE(_xlfn._xlws.FILTER(plotSetup[plot_id], plotSetup[experiment_id]&amp;"_"&amp;plotSetup[crop_season_id]=A4652))))</f>
        <v>#VALUE!</v>
      </c>
    </row>
    <row r="4653" spans="2:2" x14ac:dyDescent="0.25">
      <c r="B4653" t="e" cm="1" vm="1">
        <f t="array" ref="B4653">TRANSPOSE(_xlfn._xlws.SORT(_xlfn.UNIQUE(_xlfn._xlws.FILTER(plotSetup[plot_id], plotSetup[experiment_id]&amp;"_"&amp;plotSetup[crop_season_id]=A4653))))</f>
        <v>#VALUE!</v>
      </c>
    </row>
    <row r="4654" spans="2:2" x14ac:dyDescent="0.25">
      <c r="B4654" t="e" cm="1" vm="1">
        <f t="array" ref="B4654">TRANSPOSE(_xlfn._xlws.SORT(_xlfn.UNIQUE(_xlfn._xlws.FILTER(plotSetup[plot_id], plotSetup[experiment_id]&amp;"_"&amp;plotSetup[crop_season_id]=A4654))))</f>
        <v>#VALUE!</v>
      </c>
    </row>
    <row r="4655" spans="2:2" x14ac:dyDescent="0.25">
      <c r="B4655" t="e" cm="1" vm="1">
        <f t="array" ref="B4655">TRANSPOSE(_xlfn._xlws.SORT(_xlfn.UNIQUE(_xlfn._xlws.FILTER(plotSetup[plot_id], plotSetup[experiment_id]&amp;"_"&amp;plotSetup[crop_season_id]=A4655))))</f>
        <v>#VALUE!</v>
      </c>
    </row>
    <row r="4656" spans="2:2" x14ac:dyDescent="0.25">
      <c r="B4656" t="e" cm="1" vm="1">
        <f t="array" ref="B4656">TRANSPOSE(_xlfn._xlws.SORT(_xlfn.UNIQUE(_xlfn._xlws.FILTER(plotSetup[plot_id], plotSetup[experiment_id]&amp;"_"&amp;plotSetup[crop_season_id]=A4656))))</f>
        <v>#VALUE!</v>
      </c>
    </row>
    <row r="4657" spans="2:2" x14ac:dyDescent="0.25">
      <c r="B4657" t="e" cm="1" vm="1">
        <f t="array" ref="B4657">TRANSPOSE(_xlfn._xlws.SORT(_xlfn.UNIQUE(_xlfn._xlws.FILTER(plotSetup[plot_id], plotSetup[experiment_id]&amp;"_"&amp;plotSetup[crop_season_id]=A4657))))</f>
        <v>#VALUE!</v>
      </c>
    </row>
    <row r="4658" spans="2:2" x14ac:dyDescent="0.25">
      <c r="B4658" t="e" cm="1" vm="1">
        <f t="array" ref="B4658">TRANSPOSE(_xlfn._xlws.SORT(_xlfn.UNIQUE(_xlfn._xlws.FILTER(plotSetup[plot_id], plotSetup[experiment_id]&amp;"_"&amp;plotSetup[crop_season_id]=A4658))))</f>
        <v>#VALUE!</v>
      </c>
    </row>
    <row r="4659" spans="2:2" x14ac:dyDescent="0.25">
      <c r="B4659" t="e" cm="1" vm="1">
        <f t="array" ref="B4659">TRANSPOSE(_xlfn._xlws.SORT(_xlfn.UNIQUE(_xlfn._xlws.FILTER(plotSetup[plot_id], plotSetup[experiment_id]&amp;"_"&amp;plotSetup[crop_season_id]=A4659))))</f>
        <v>#VALUE!</v>
      </c>
    </row>
    <row r="4660" spans="2:2" x14ac:dyDescent="0.25">
      <c r="B4660" t="e" cm="1" vm="1">
        <f t="array" ref="B4660">TRANSPOSE(_xlfn._xlws.SORT(_xlfn.UNIQUE(_xlfn._xlws.FILTER(plotSetup[plot_id], plotSetup[experiment_id]&amp;"_"&amp;plotSetup[crop_season_id]=A4660))))</f>
        <v>#VALUE!</v>
      </c>
    </row>
    <row r="4661" spans="2:2" x14ac:dyDescent="0.25">
      <c r="B4661" t="e" cm="1" vm="1">
        <f t="array" ref="B4661">TRANSPOSE(_xlfn._xlws.SORT(_xlfn.UNIQUE(_xlfn._xlws.FILTER(plotSetup[plot_id], plotSetup[experiment_id]&amp;"_"&amp;plotSetup[crop_season_id]=A4661))))</f>
        <v>#VALUE!</v>
      </c>
    </row>
    <row r="4662" spans="2:2" x14ac:dyDescent="0.25">
      <c r="B4662" t="e" cm="1" vm="1">
        <f t="array" ref="B4662">TRANSPOSE(_xlfn._xlws.SORT(_xlfn.UNIQUE(_xlfn._xlws.FILTER(plotSetup[plot_id], plotSetup[experiment_id]&amp;"_"&amp;plotSetup[crop_season_id]=A4662))))</f>
        <v>#VALUE!</v>
      </c>
    </row>
    <row r="4663" spans="2:2" x14ac:dyDescent="0.25">
      <c r="B4663" t="e" cm="1" vm="1">
        <f t="array" ref="B4663">TRANSPOSE(_xlfn._xlws.SORT(_xlfn.UNIQUE(_xlfn._xlws.FILTER(plotSetup[plot_id], plotSetup[experiment_id]&amp;"_"&amp;plotSetup[crop_season_id]=A4663))))</f>
        <v>#VALUE!</v>
      </c>
    </row>
    <row r="4664" spans="2:2" x14ac:dyDescent="0.25">
      <c r="B4664" t="e" cm="1" vm="1">
        <f t="array" ref="B4664">TRANSPOSE(_xlfn._xlws.SORT(_xlfn.UNIQUE(_xlfn._xlws.FILTER(plotSetup[plot_id], plotSetup[experiment_id]&amp;"_"&amp;plotSetup[crop_season_id]=A4664))))</f>
        <v>#VALUE!</v>
      </c>
    </row>
    <row r="4665" spans="2:2" x14ac:dyDescent="0.25">
      <c r="B4665" t="e" cm="1" vm="1">
        <f t="array" ref="B4665">TRANSPOSE(_xlfn._xlws.SORT(_xlfn.UNIQUE(_xlfn._xlws.FILTER(plotSetup[plot_id], plotSetup[experiment_id]&amp;"_"&amp;plotSetup[crop_season_id]=A4665))))</f>
        <v>#VALUE!</v>
      </c>
    </row>
    <row r="4666" spans="2:2" x14ac:dyDescent="0.25">
      <c r="B4666" t="e" cm="1" vm="1">
        <f t="array" ref="B4666">TRANSPOSE(_xlfn._xlws.SORT(_xlfn.UNIQUE(_xlfn._xlws.FILTER(plotSetup[plot_id], plotSetup[experiment_id]&amp;"_"&amp;plotSetup[crop_season_id]=A4666))))</f>
        <v>#VALUE!</v>
      </c>
    </row>
    <row r="4667" spans="2:2" x14ac:dyDescent="0.25">
      <c r="B4667" t="e" cm="1" vm="1">
        <f t="array" ref="B4667">TRANSPOSE(_xlfn._xlws.SORT(_xlfn.UNIQUE(_xlfn._xlws.FILTER(plotSetup[plot_id], plotSetup[experiment_id]&amp;"_"&amp;plotSetup[crop_season_id]=A4667))))</f>
        <v>#VALUE!</v>
      </c>
    </row>
    <row r="4668" spans="2:2" x14ac:dyDescent="0.25">
      <c r="B4668" t="e" cm="1" vm="1">
        <f t="array" ref="B4668">TRANSPOSE(_xlfn._xlws.SORT(_xlfn.UNIQUE(_xlfn._xlws.FILTER(plotSetup[plot_id], plotSetup[experiment_id]&amp;"_"&amp;plotSetup[crop_season_id]=A4668))))</f>
        <v>#VALUE!</v>
      </c>
    </row>
    <row r="4669" spans="2:2" x14ac:dyDescent="0.25">
      <c r="B4669" t="e" cm="1" vm="1">
        <f t="array" ref="B4669">TRANSPOSE(_xlfn._xlws.SORT(_xlfn.UNIQUE(_xlfn._xlws.FILTER(plotSetup[plot_id], plotSetup[experiment_id]&amp;"_"&amp;plotSetup[crop_season_id]=A4669))))</f>
        <v>#VALUE!</v>
      </c>
    </row>
    <row r="4670" spans="2:2" x14ac:dyDescent="0.25">
      <c r="B4670" t="e" cm="1" vm="1">
        <f t="array" ref="B4670">TRANSPOSE(_xlfn._xlws.SORT(_xlfn.UNIQUE(_xlfn._xlws.FILTER(plotSetup[plot_id], plotSetup[experiment_id]&amp;"_"&amp;plotSetup[crop_season_id]=A4670))))</f>
        <v>#VALUE!</v>
      </c>
    </row>
    <row r="4671" spans="2:2" x14ac:dyDescent="0.25">
      <c r="B4671" t="e" cm="1" vm="1">
        <f t="array" ref="B4671">TRANSPOSE(_xlfn._xlws.SORT(_xlfn.UNIQUE(_xlfn._xlws.FILTER(plotSetup[plot_id], plotSetup[experiment_id]&amp;"_"&amp;plotSetup[crop_season_id]=A4671))))</f>
        <v>#VALUE!</v>
      </c>
    </row>
    <row r="4672" spans="2:2" x14ac:dyDescent="0.25">
      <c r="B4672" t="e" cm="1" vm="1">
        <f t="array" ref="B4672">TRANSPOSE(_xlfn._xlws.SORT(_xlfn.UNIQUE(_xlfn._xlws.FILTER(plotSetup[plot_id], plotSetup[experiment_id]&amp;"_"&amp;plotSetup[crop_season_id]=A4672))))</f>
        <v>#VALUE!</v>
      </c>
    </row>
    <row r="4673" spans="2:2" x14ac:dyDescent="0.25">
      <c r="B4673" t="e" cm="1" vm="1">
        <f t="array" ref="B4673">TRANSPOSE(_xlfn._xlws.SORT(_xlfn.UNIQUE(_xlfn._xlws.FILTER(plotSetup[plot_id], plotSetup[experiment_id]&amp;"_"&amp;plotSetup[crop_season_id]=A4673))))</f>
        <v>#VALUE!</v>
      </c>
    </row>
    <row r="4674" spans="2:2" x14ac:dyDescent="0.25">
      <c r="B4674" t="e" cm="1" vm="1">
        <f t="array" ref="B4674">TRANSPOSE(_xlfn._xlws.SORT(_xlfn.UNIQUE(_xlfn._xlws.FILTER(plotSetup[plot_id], plotSetup[experiment_id]&amp;"_"&amp;plotSetup[crop_season_id]=A4674))))</f>
        <v>#VALUE!</v>
      </c>
    </row>
    <row r="4675" spans="2:2" x14ac:dyDescent="0.25">
      <c r="B4675" t="e" cm="1" vm="1">
        <f t="array" ref="B4675">TRANSPOSE(_xlfn._xlws.SORT(_xlfn.UNIQUE(_xlfn._xlws.FILTER(plotSetup[plot_id], plotSetup[experiment_id]&amp;"_"&amp;plotSetup[crop_season_id]=A4675))))</f>
        <v>#VALUE!</v>
      </c>
    </row>
    <row r="4676" spans="2:2" x14ac:dyDescent="0.25">
      <c r="B4676" t="e" cm="1" vm="1">
        <f t="array" ref="B4676">TRANSPOSE(_xlfn._xlws.SORT(_xlfn.UNIQUE(_xlfn._xlws.FILTER(plotSetup[plot_id], plotSetup[experiment_id]&amp;"_"&amp;plotSetup[crop_season_id]=A4676))))</f>
        <v>#VALUE!</v>
      </c>
    </row>
    <row r="4677" spans="2:2" x14ac:dyDescent="0.25">
      <c r="B4677" t="e" cm="1" vm="1">
        <f t="array" ref="B4677">TRANSPOSE(_xlfn._xlws.SORT(_xlfn.UNIQUE(_xlfn._xlws.FILTER(plotSetup[plot_id], plotSetup[experiment_id]&amp;"_"&amp;plotSetup[crop_season_id]=A4677))))</f>
        <v>#VALUE!</v>
      </c>
    </row>
    <row r="4678" spans="2:2" x14ac:dyDescent="0.25">
      <c r="B4678" t="e" cm="1" vm="1">
        <f t="array" ref="B4678">TRANSPOSE(_xlfn._xlws.SORT(_xlfn.UNIQUE(_xlfn._xlws.FILTER(plotSetup[plot_id], plotSetup[experiment_id]&amp;"_"&amp;plotSetup[crop_season_id]=A4678))))</f>
        <v>#VALUE!</v>
      </c>
    </row>
    <row r="4679" spans="2:2" x14ac:dyDescent="0.25">
      <c r="B4679" t="e" cm="1" vm="1">
        <f t="array" ref="B4679">TRANSPOSE(_xlfn._xlws.SORT(_xlfn.UNIQUE(_xlfn._xlws.FILTER(plotSetup[plot_id], plotSetup[experiment_id]&amp;"_"&amp;plotSetup[crop_season_id]=A4679))))</f>
        <v>#VALUE!</v>
      </c>
    </row>
    <row r="4680" spans="2:2" x14ac:dyDescent="0.25">
      <c r="B4680" t="e" cm="1" vm="1">
        <f t="array" ref="B4680">TRANSPOSE(_xlfn._xlws.SORT(_xlfn.UNIQUE(_xlfn._xlws.FILTER(plotSetup[plot_id], plotSetup[experiment_id]&amp;"_"&amp;plotSetup[crop_season_id]=A4680))))</f>
        <v>#VALUE!</v>
      </c>
    </row>
    <row r="4681" spans="2:2" x14ac:dyDescent="0.25">
      <c r="B4681" t="e" cm="1" vm="1">
        <f t="array" ref="B4681">TRANSPOSE(_xlfn._xlws.SORT(_xlfn.UNIQUE(_xlfn._xlws.FILTER(plotSetup[plot_id], plotSetup[experiment_id]&amp;"_"&amp;plotSetup[crop_season_id]=A4681))))</f>
        <v>#VALUE!</v>
      </c>
    </row>
    <row r="4682" spans="2:2" x14ac:dyDescent="0.25">
      <c r="B4682" t="e" cm="1" vm="1">
        <f t="array" ref="B4682">TRANSPOSE(_xlfn._xlws.SORT(_xlfn.UNIQUE(_xlfn._xlws.FILTER(plotSetup[plot_id], plotSetup[experiment_id]&amp;"_"&amp;plotSetup[crop_season_id]=A4682))))</f>
        <v>#VALUE!</v>
      </c>
    </row>
    <row r="4683" spans="2:2" x14ac:dyDescent="0.25">
      <c r="B4683" t="e" cm="1" vm="1">
        <f t="array" ref="B4683">TRANSPOSE(_xlfn._xlws.SORT(_xlfn.UNIQUE(_xlfn._xlws.FILTER(plotSetup[plot_id], plotSetup[experiment_id]&amp;"_"&amp;plotSetup[crop_season_id]=A4683))))</f>
        <v>#VALUE!</v>
      </c>
    </row>
    <row r="4684" spans="2:2" x14ac:dyDescent="0.25">
      <c r="B4684" t="e" cm="1" vm="1">
        <f t="array" ref="B4684">TRANSPOSE(_xlfn._xlws.SORT(_xlfn.UNIQUE(_xlfn._xlws.FILTER(plotSetup[plot_id], plotSetup[experiment_id]&amp;"_"&amp;plotSetup[crop_season_id]=A4684))))</f>
        <v>#VALUE!</v>
      </c>
    </row>
    <row r="4685" spans="2:2" x14ac:dyDescent="0.25">
      <c r="B4685" t="e" cm="1" vm="1">
        <f t="array" ref="B4685">TRANSPOSE(_xlfn._xlws.SORT(_xlfn.UNIQUE(_xlfn._xlws.FILTER(plotSetup[plot_id], plotSetup[experiment_id]&amp;"_"&amp;plotSetup[crop_season_id]=A4685))))</f>
        <v>#VALUE!</v>
      </c>
    </row>
    <row r="4686" spans="2:2" x14ac:dyDescent="0.25">
      <c r="B4686" t="e" cm="1" vm="1">
        <f t="array" ref="B4686">TRANSPOSE(_xlfn._xlws.SORT(_xlfn.UNIQUE(_xlfn._xlws.FILTER(plotSetup[plot_id], plotSetup[experiment_id]&amp;"_"&amp;plotSetup[crop_season_id]=A4686))))</f>
        <v>#VALUE!</v>
      </c>
    </row>
    <row r="4687" spans="2:2" x14ac:dyDescent="0.25">
      <c r="B4687" t="e" cm="1" vm="1">
        <f t="array" ref="B4687">TRANSPOSE(_xlfn._xlws.SORT(_xlfn.UNIQUE(_xlfn._xlws.FILTER(plotSetup[plot_id], plotSetup[experiment_id]&amp;"_"&amp;plotSetup[crop_season_id]=A4687))))</f>
        <v>#VALUE!</v>
      </c>
    </row>
    <row r="4688" spans="2:2" x14ac:dyDescent="0.25">
      <c r="B4688" t="e" cm="1" vm="1">
        <f t="array" ref="B4688">TRANSPOSE(_xlfn._xlws.SORT(_xlfn.UNIQUE(_xlfn._xlws.FILTER(plotSetup[plot_id], plotSetup[experiment_id]&amp;"_"&amp;plotSetup[crop_season_id]=A4688))))</f>
        <v>#VALUE!</v>
      </c>
    </row>
    <row r="4689" spans="2:2" x14ac:dyDescent="0.25">
      <c r="B4689" t="e" cm="1" vm="1">
        <f t="array" ref="B4689">TRANSPOSE(_xlfn._xlws.SORT(_xlfn.UNIQUE(_xlfn._xlws.FILTER(plotSetup[plot_id], plotSetup[experiment_id]&amp;"_"&amp;plotSetup[crop_season_id]=A4689))))</f>
        <v>#VALUE!</v>
      </c>
    </row>
    <row r="4690" spans="2:2" x14ac:dyDescent="0.25">
      <c r="B4690" t="e" cm="1" vm="1">
        <f t="array" ref="B4690">TRANSPOSE(_xlfn._xlws.SORT(_xlfn.UNIQUE(_xlfn._xlws.FILTER(plotSetup[plot_id], plotSetup[experiment_id]&amp;"_"&amp;plotSetup[crop_season_id]=A4690))))</f>
        <v>#VALUE!</v>
      </c>
    </row>
    <row r="4691" spans="2:2" x14ac:dyDescent="0.25">
      <c r="B4691" t="e" cm="1" vm="1">
        <f t="array" ref="B4691">TRANSPOSE(_xlfn._xlws.SORT(_xlfn.UNIQUE(_xlfn._xlws.FILTER(plotSetup[plot_id], plotSetup[experiment_id]&amp;"_"&amp;plotSetup[crop_season_id]=A4691))))</f>
        <v>#VALUE!</v>
      </c>
    </row>
    <row r="4692" spans="2:2" x14ac:dyDescent="0.25">
      <c r="B4692" t="e" cm="1" vm="1">
        <f t="array" ref="B4692">TRANSPOSE(_xlfn._xlws.SORT(_xlfn.UNIQUE(_xlfn._xlws.FILTER(plotSetup[plot_id], plotSetup[experiment_id]&amp;"_"&amp;plotSetup[crop_season_id]=A4692))))</f>
        <v>#VALUE!</v>
      </c>
    </row>
    <row r="4693" spans="2:2" x14ac:dyDescent="0.25">
      <c r="B4693" t="e" cm="1" vm="1">
        <f t="array" ref="B4693">TRANSPOSE(_xlfn._xlws.SORT(_xlfn.UNIQUE(_xlfn._xlws.FILTER(plotSetup[plot_id], plotSetup[experiment_id]&amp;"_"&amp;plotSetup[crop_season_id]=A4693))))</f>
        <v>#VALUE!</v>
      </c>
    </row>
    <row r="4694" spans="2:2" x14ac:dyDescent="0.25">
      <c r="B4694" t="e" cm="1" vm="1">
        <f t="array" ref="B4694">TRANSPOSE(_xlfn._xlws.SORT(_xlfn.UNIQUE(_xlfn._xlws.FILTER(plotSetup[plot_id], plotSetup[experiment_id]&amp;"_"&amp;plotSetup[crop_season_id]=A4694))))</f>
        <v>#VALUE!</v>
      </c>
    </row>
    <row r="4695" spans="2:2" x14ac:dyDescent="0.25">
      <c r="B4695" t="e" cm="1" vm="1">
        <f t="array" ref="B4695">TRANSPOSE(_xlfn._xlws.SORT(_xlfn.UNIQUE(_xlfn._xlws.FILTER(plotSetup[plot_id], plotSetup[experiment_id]&amp;"_"&amp;plotSetup[crop_season_id]=A4695))))</f>
        <v>#VALUE!</v>
      </c>
    </row>
    <row r="4696" spans="2:2" x14ac:dyDescent="0.25">
      <c r="B4696" t="e" cm="1" vm="1">
        <f t="array" ref="B4696">TRANSPOSE(_xlfn._xlws.SORT(_xlfn.UNIQUE(_xlfn._xlws.FILTER(plotSetup[plot_id], plotSetup[experiment_id]&amp;"_"&amp;plotSetup[crop_season_id]=A4696))))</f>
        <v>#VALUE!</v>
      </c>
    </row>
    <row r="4697" spans="2:2" x14ac:dyDescent="0.25">
      <c r="B4697" t="e" cm="1" vm="1">
        <f t="array" ref="B4697">TRANSPOSE(_xlfn._xlws.SORT(_xlfn.UNIQUE(_xlfn._xlws.FILTER(plotSetup[plot_id], plotSetup[experiment_id]&amp;"_"&amp;plotSetup[crop_season_id]=A4697))))</f>
        <v>#VALUE!</v>
      </c>
    </row>
    <row r="4698" spans="2:2" x14ac:dyDescent="0.25">
      <c r="B4698" t="e" cm="1" vm="1">
        <f t="array" ref="B4698">TRANSPOSE(_xlfn._xlws.SORT(_xlfn.UNIQUE(_xlfn._xlws.FILTER(plotSetup[plot_id], plotSetup[experiment_id]&amp;"_"&amp;plotSetup[crop_season_id]=A4698))))</f>
        <v>#VALUE!</v>
      </c>
    </row>
    <row r="4699" spans="2:2" x14ac:dyDescent="0.25">
      <c r="B4699" t="e" cm="1" vm="1">
        <f t="array" ref="B4699">TRANSPOSE(_xlfn._xlws.SORT(_xlfn.UNIQUE(_xlfn._xlws.FILTER(plotSetup[plot_id], plotSetup[experiment_id]&amp;"_"&amp;plotSetup[crop_season_id]=A4699))))</f>
        <v>#VALUE!</v>
      </c>
    </row>
    <row r="4700" spans="2:2" x14ac:dyDescent="0.25">
      <c r="B4700" t="e" cm="1" vm="1">
        <f t="array" ref="B4700">TRANSPOSE(_xlfn._xlws.SORT(_xlfn.UNIQUE(_xlfn._xlws.FILTER(plotSetup[plot_id], plotSetup[experiment_id]&amp;"_"&amp;plotSetup[crop_season_id]=A4700))))</f>
        <v>#VALUE!</v>
      </c>
    </row>
    <row r="4701" spans="2:2" x14ac:dyDescent="0.25">
      <c r="B4701" t="e" cm="1" vm="1">
        <f t="array" ref="B4701">TRANSPOSE(_xlfn._xlws.SORT(_xlfn.UNIQUE(_xlfn._xlws.FILTER(plotSetup[plot_id], plotSetup[experiment_id]&amp;"_"&amp;plotSetup[crop_season_id]=A4701))))</f>
        <v>#VALUE!</v>
      </c>
    </row>
    <row r="4702" spans="2:2" x14ac:dyDescent="0.25">
      <c r="B4702" t="e" cm="1" vm="1">
        <f t="array" ref="B4702">TRANSPOSE(_xlfn._xlws.SORT(_xlfn.UNIQUE(_xlfn._xlws.FILTER(plotSetup[plot_id], plotSetup[experiment_id]&amp;"_"&amp;plotSetup[crop_season_id]=A4702))))</f>
        <v>#VALUE!</v>
      </c>
    </row>
    <row r="4703" spans="2:2" x14ac:dyDescent="0.25">
      <c r="B4703" t="e" cm="1" vm="1">
        <f t="array" ref="B4703">TRANSPOSE(_xlfn._xlws.SORT(_xlfn.UNIQUE(_xlfn._xlws.FILTER(plotSetup[plot_id], plotSetup[experiment_id]&amp;"_"&amp;plotSetup[crop_season_id]=A4703))))</f>
        <v>#VALUE!</v>
      </c>
    </row>
    <row r="4704" spans="2:2" x14ac:dyDescent="0.25">
      <c r="B4704" t="e" cm="1" vm="1">
        <f t="array" ref="B4704">TRANSPOSE(_xlfn._xlws.SORT(_xlfn.UNIQUE(_xlfn._xlws.FILTER(plotSetup[plot_id], plotSetup[experiment_id]&amp;"_"&amp;plotSetup[crop_season_id]=A4704))))</f>
        <v>#VALUE!</v>
      </c>
    </row>
    <row r="4705" spans="2:2" x14ac:dyDescent="0.25">
      <c r="B4705" t="e" cm="1" vm="1">
        <f t="array" ref="B4705">TRANSPOSE(_xlfn._xlws.SORT(_xlfn.UNIQUE(_xlfn._xlws.FILTER(plotSetup[plot_id], plotSetup[experiment_id]&amp;"_"&amp;plotSetup[crop_season_id]=A4705))))</f>
        <v>#VALUE!</v>
      </c>
    </row>
    <row r="4706" spans="2:2" x14ac:dyDescent="0.25">
      <c r="B4706" t="e" cm="1" vm="1">
        <f t="array" ref="B4706">TRANSPOSE(_xlfn._xlws.SORT(_xlfn.UNIQUE(_xlfn._xlws.FILTER(plotSetup[plot_id], plotSetup[experiment_id]&amp;"_"&amp;plotSetup[crop_season_id]=A4706))))</f>
        <v>#VALUE!</v>
      </c>
    </row>
    <row r="4707" spans="2:2" x14ac:dyDescent="0.25">
      <c r="B4707" t="e" cm="1" vm="1">
        <f t="array" ref="B4707">TRANSPOSE(_xlfn._xlws.SORT(_xlfn.UNIQUE(_xlfn._xlws.FILTER(plotSetup[plot_id], plotSetup[experiment_id]&amp;"_"&amp;plotSetup[crop_season_id]=A4707))))</f>
        <v>#VALUE!</v>
      </c>
    </row>
    <row r="4708" spans="2:2" x14ac:dyDescent="0.25">
      <c r="B4708" t="e" cm="1" vm="1">
        <f t="array" ref="B4708">TRANSPOSE(_xlfn._xlws.SORT(_xlfn.UNIQUE(_xlfn._xlws.FILTER(plotSetup[plot_id], plotSetup[experiment_id]&amp;"_"&amp;plotSetup[crop_season_id]=A4708))))</f>
        <v>#VALUE!</v>
      </c>
    </row>
    <row r="4709" spans="2:2" x14ac:dyDescent="0.25">
      <c r="B4709" t="e" cm="1" vm="1">
        <f t="array" ref="B4709">TRANSPOSE(_xlfn._xlws.SORT(_xlfn.UNIQUE(_xlfn._xlws.FILTER(plotSetup[plot_id], plotSetup[experiment_id]&amp;"_"&amp;plotSetup[crop_season_id]=A4709))))</f>
        <v>#VALUE!</v>
      </c>
    </row>
    <row r="4710" spans="2:2" x14ac:dyDescent="0.25">
      <c r="B4710" t="e" cm="1" vm="1">
        <f t="array" ref="B4710">TRANSPOSE(_xlfn._xlws.SORT(_xlfn.UNIQUE(_xlfn._xlws.FILTER(plotSetup[plot_id], plotSetup[experiment_id]&amp;"_"&amp;plotSetup[crop_season_id]=A4710))))</f>
        <v>#VALUE!</v>
      </c>
    </row>
    <row r="4711" spans="2:2" x14ac:dyDescent="0.25">
      <c r="B4711" t="e" cm="1" vm="1">
        <f t="array" ref="B4711">TRANSPOSE(_xlfn._xlws.SORT(_xlfn.UNIQUE(_xlfn._xlws.FILTER(plotSetup[plot_id], plotSetup[experiment_id]&amp;"_"&amp;plotSetup[crop_season_id]=A4711))))</f>
        <v>#VALUE!</v>
      </c>
    </row>
    <row r="4712" spans="2:2" x14ac:dyDescent="0.25">
      <c r="B4712" t="e" cm="1" vm="1">
        <f t="array" ref="B4712">TRANSPOSE(_xlfn._xlws.SORT(_xlfn.UNIQUE(_xlfn._xlws.FILTER(plotSetup[plot_id], plotSetup[experiment_id]&amp;"_"&amp;plotSetup[crop_season_id]=A4712))))</f>
        <v>#VALUE!</v>
      </c>
    </row>
    <row r="4713" spans="2:2" x14ac:dyDescent="0.25">
      <c r="B4713" t="e" cm="1" vm="1">
        <f t="array" ref="B4713">TRANSPOSE(_xlfn._xlws.SORT(_xlfn.UNIQUE(_xlfn._xlws.FILTER(plotSetup[plot_id], plotSetup[experiment_id]&amp;"_"&amp;plotSetup[crop_season_id]=A4713))))</f>
        <v>#VALUE!</v>
      </c>
    </row>
    <row r="4714" spans="2:2" x14ac:dyDescent="0.25">
      <c r="B4714" t="e" cm="1" vm="1">
        <f t="array" ref="B4714">TRANSPOSE(_xlfn._xlws.SORT(_xlfn.UNIQUE(_xlfn._xlws.FILTER(plotSetup[plot_id], plotSetup[experiment_id]&amp;"_"&amp;plotSetup[crop_season_id]=A4714))))</f>
        <v>#VALUE!</v>
      </c>
    </row>
    <row r="4715" spans="2:2" x14ac:dyDescent="0.25">
      <c r="B4715" t="e" cm="1" vm="1">
        <f t="array" ref="B4715">TRANSPOSE(_xlfn._xlws.SORT(_xlfn.UNIQUE(_xlfn._xlws.FILTER(plotSetup[plot_id], plotSetup[experiment_id]&amp;"_"&amp;plotSetup[crop_season_id]=A4715))))</f>
        <v>#VALUE!</v>
      </c>
    </row>
    <row r="4716" spans="2:2" x14ac:dyDescent="0.25">
      <c r="B4716" t="e" cm="1" vm="1">
        <f t="array" ref="B4716">TRANSPOSE(_xlfn._xlws.SORT(_xlfn.UNIQUE(_xlfn._xlws.FILTER(plotSetup[plot_id], plotSetup[experiment_id]&amp;"_"&amp;plotSetup[crop_season_id]=A4716))))</f>
        <v>#VALUE!</v>
      </c>
    </row>
    <row r="4717" spans="2:2" x14ac:dyDescent="0.25">
      <c r="B4717" t="e" cm="1" vm="1">
        <f t="array" ref="B4717">TRANSPOSE(_xlfn._xlws.SORT(_xlfn.UNIQUE(_xlfn._xlws.FILTER(plotSetup[plot_id], plotSetup[experiment_id]&amp;"_"&amp;plotSetup[crop_season_id]=A4717))))</f>
        <v>#VALUE!</v>
      </c>
    </row>
    <row r="4718" spans="2:2" x14ac:dyDescent="0.25">
      <c r="B4718" t="e" cm="1" vm="1">
        <f t="array" ref="B4718">TRANSPOSE(_xlfn._xlws.SORT(_xlfn.UNIQUE(_xlfn._xlws.FILTER(plotSetup[plot_id], plotSetup[experiment_id]&amp;"_"&amp;plotSetup[crop_season_id]=A4718))))</f>
        <v>#VALUE!</v>
      </c>
    </row>
    <row r="4719" spans="2:2" x14ac:dyDescent="0.25">
      <c r="B4719" t="e" cm="1" vm="1">
        <f t="array" ref="B4719">TRANSPOSE(_xlfn._xlws.SORT(_xlfn.UNIQUE(_xlfn._xlws.FILTER(plotSetup[plot_id], plotSetup[experiment_id]&amp;"_"&amp;plotSetup[crop_season_id]=A4719))))</f>
        <v>#VALUE!</v>
      </c>
    </row>
    <row r="4720" spans="2:2" x14ac:dyDescent="0.25">
      <c r="B4720" t="e" cm="1" vm="1">
        <f t="array" ref="B4720">TRANSPOSE(_xlfn._xlws.SORT(_xlfn.UNIQUE(_xlfn._xlws.FILTER(plotSetup[plot_id], plotSetup[experiment_id]&amp;"_"&amp;plotSetup[crop_season_id]=A4720))))</f>
        <v>#VALUE!</v>
      </c>
    </row>
    <row r="4721" spans="2:2" x14ac:dyDescent="0.25">
      <c r="B4721" t="e" cm="1" vm="1">
        <f t="array" ref="B4721">TRANSPOSE(_xlfn._xlws.SORT(_xlfn.UNIQUE(_xlfn._xlws.FILTER(plotSetup[plot_id], plotSetup[experiment_id]&amp;"_"&amp;plotSetup[crop_season_id]=A4721))))</f>
        <v>#VALUE!</v>
      </c>
    </row>
    <row r="4722" spans="2:2" x14ac:dyDescent="0.25">
      <c r="B4722" t="e" cm="1" vm="1">
        <f t="array" ref="B4722">TRANSPOSE(_xlfn._xlws.SORT(_xlfn.UNIQUE(_xlfn._xlws.FILTER(plotSetup[plot_id], plotSetup[experiment_id]&amp;"_"&amp;plotSetup[crop_season_id]=A4722))))</f>
        <v>#VALUE!</v>
      </c>
    </row>
    <row r="4723" spans="2:2" x14ac:dyDescent="0.25">
      <c r="B4723" t="e" cm="1" vm="1">
        <f t="array" ref="B4723">TRANSPOSE(_xlfn._xlws.SORT(_xlfn.UNIQUE(_xlfn._xlws.FILTER(plotSetup[plot_id], plotSetup[experiment_id]&amp;"_"&amp;plotSetup[crop_season_id]=A4723))))</f>
        <v>#VALUE!</v>
      </c>
    </row>
    <row r="4724" spans="2:2" x14ac:dyDescent="0.25">
      <c r="B4724" t="e" cm="1" vm="1">
        <f t="array" ref="B4724">TRANSPOSE(_xlfn._xlws.SORT(_xlfn.UNIQUE(_xlfn._xlws.FILTER(plotSetup[plot_id], plotSetup[experiment_id]&amp;"_"&amp;plotSetup[crop_season_id]=A4724))))</f>
        <v>#VALUE!</v>
      </c>
    </row>
    <row r="4725" spans="2:2" x14ac:dyDescent="0.25">
      <c r="B4725" t="e" cm="1" vm="1">
        <f t="array" ref="B4725">TRANSPOSE(_xlfn._xlws.SORT(_xlfn.UNIQUE(_xlfn._xlws.FILTER(plotSetup[plot_id], plotSetup[experiment_id]&amp;"_"&amp;plotSetup[crop_season_id]=A4725))))</f>
        <v>#VALUE!</v>
      </c>
    </row>
    <row r="4726" spans="2:2" x14ac:dyDescent="0.25">
      <c r="B4726" t="e" cm="1" vm="1">
        <f t="array" ref="B4726">TRANSPOSE(_xlfn._xlws.SORT(_xlfn.UNIQUE(_xlfn._xlws.FILTER(plotSetup[plot_id], plotSetup[experiment_id]&amp;"_"&amp;plotSetup[crop_season_id]=A4726))))</f>
        <v>#VALUE!</v>
      </c>
    </row>
    <row r="4727" spans="2:2" x14ac:dyDescent="0.25">
      <c r="B4727" t="e" cm="1" vm="1">
        <f t="array" ref="B4727">TRANSPOSE(_xlfn._xlws.SORT(_xlfn.UNIQUE(_xlfn._xlws.FILTER(plotSetup[plot_id], plotSetup[experiment_id]&amp;"_"&amp;plotSetup[crop_season_id]=A4727))))</f>
        <v>#VALUE!</v>
      </c>
    </row>
    <row r="4728" spans="2:2" x14ac:dyDescent="0.25">
      <c r="B4728" t="e" cm="1" vm="1">
        <f t="array" ref="B4728">TRANSPOSE(_xlfn._xlws.SORT(_xlfn.UNIQUE(_xlfn._xlws.FILTER(plotSetup[plot_id], plotSetup[experiment_id]&amp;"_"&amp;plotSetup[crop_season_id]=A4728))))</f>
        <v>#VALUE!</v>
      </c>
    </row>
    <row r="4729" spans="2:2" x14ac:dyDescent="0.25">
      <c r="B4729" t="e" cm="1" vm="1">
        <f t="array" ref="B4729">TRANSPOSE(_xlfn._xlws.SORT(_xlfn.UNIQUE(_xlfn._xlws.FILTER(plotSetup[plot_id], plotSetup[experiment_id]&amp;"_"&amp;plotSetup[crop_season_id]=A4729))))</f>
        <v>#VALUE!</v>
      </c>
    </row>
    <row r="4730" spans="2:2" x14ac:dyDescent="0.25">
      <c r="B4730" t="e" cm="1" vm="1">
        <f t="array" ref="B4730">TRANSPOSE(_xlfn._xlws.SORT(_xlfn.UNIQUE(_xlfn._xlws.FILTER(plotSetup[plot_id], plotSetup[experiment_id]&amp;"_"&amp;plotSetup[crop_season_id]=A4730))))</f>
        <v>#VALUE!</v>
      </c>
    </row>
    <row r="4731" spans="2:2" x14ac:dyDescent="0.25">
      <c r="B4731" t="e" cm="1" vm="1">
        <f t="array" ref="B4731">TRANSPOSE(_xlfn._xlws.SORT(_xlfn.UNIQUE(_xlfn._xlws.FILTER(plotSetup[plot_id], plotSetup[experiment_id]&amp;"_"&amp;plotSetup[crop_season_id]=A4731))))</f>
        <v>#VALUE!</v>
      </c>
    </row>
    <row r="4732" spans="2:2" x14ac:dyDescent="0.25">
      <c r="B4732" t="e" cm="1" vm="1">
        <f t="array" ref="B4732">TRANSPOSE(_xlfn._xlws.SORT(_xlfn.UNIQUE(_xlfn._xlws.FILTER(plotSetup[plot_id], plotSetup[experiment_id]&amp;"_"&amp;plotSetup[crop_season_id]=A4732))))</f>
        <v>#VALUE!</v>
      </c>
    </row>
    <row r="4733" spans="2:2" x14ac:dyDescent="0.25">
      <c r="B4733" t="e" cm="1" vm="1">
        <f t="array" ref="B4733">TRANSPOSE(_xlfn._xlws.SORT(_xlfn.UNIQUE(_xlfn._xlws.FILTER(plotSetup[plot_id], plotSetup[experiment_id]&amp;"_"&amp;plotSetup[crop_season_id]=A4733))))</f>
        <v>#VALUE!</v>
      </c>
    </row>
    <row r="4734" spans="2:2" x14ac:dyDescent="0.25">
      <c r="B4734" t="e" cm="1" vm="1">
        <f t="array" ref="B4734">TRANSPOSE(_xlfn._xlws.SORT(_xlfn.UNIQUE(_xlfn._xlws.FILTER(plotSetup[plot_id], plotSetup[experiment_id]&amp;"_"&amp;plotSetup[crop_season_id]=A4734))))</f>
        <v>#VALUE!</v>
      </c>
    </row>
    <row r="4735" spans="2:2" x14ac:dyDescent="0.25">
      <c r="B4735" t="e" cm="1" vm="1">
        <f t="array" ref="B4735">TRANSPOSE(_xlfn._xlws.SORT(_xlfn.UNIQUE(_xlfn._xlws.FILTER(plotSetup[plot_id], plotSetup[experiment_id]&amp;"_"&amp;plotSetup[crop_season_id]=A4735))))</f>
        <v>#VALUE!</v>
      </c>
    </row>
    <row r="4736" spans="2:2" x14ac:dyDescent="0.25">
      <c r="B4736" t="e" cm="1" vm="1">
        <f t="array" ref="B4736">TRANSPOSE(_xlfn._xlws.SORT(_xlfn.UNIQUE(_xlfn._xlws.FILTER(plotSetup[plot_id], plotSetup[experiment_id]&amp;"_"&amp;plotSetup[crop_season_id]=A4736))))</f>
        <v>#VALUE!</v>
      </c>
    </row>
    <row r="4737" spans="2:2" x14ac:dyDescent="0.25">
      <c r="B4737" t="e" cm="1" vm="1">
        <f t="array" ref="B4737">TRANSPOSE(_xlfn._xlws.SORT(_xlfn.UNIQUE(_xlfn._xlws.FILTER(plotSetup[plot_id], plotSetup[experiment_id]&amp;"_"&amp;plotSetup[crop_season_id]=A4737))))</f>
        <v>#VALUE!</v>
      </c>
    </row>
    <row r="4738" spans="2:2" x14ac:dyDescent="0.25">
      <c r="B4738" t="e" cm="1" vm="1">
        <f t="array" ref="B4738">TRANSPOSE(_xlfn._xlws.SORT(_xlfn.UNIQUE(_xlfn._xlws.FILTER(plotSetup[plot_id], plotSetup[experiment_id]&amp;"_"&amp;plotSetup[crop_season_id]=A4738))))</f>
        <v>#VALUE!</v>
      </c>
    </row>
    <row r="4739" spans="2:2" x14ac:dyDescent="0.25">
      <c r="B4739" t="e" cm="1" vm="1">
        <f t="array" ref="B4739">TRANSPOSE(_xlfn._xlws.SORT(_xlfn.UNIQUE(_xlfn._xlws.FILTER(plotSetup[plot_id], plotSetup[experiment_id]&amp;"_"&amp;plotSetup[crop_season_id]=A4739))))</f>
        <v>#VALUE!</v>
      </c>
    </row>
    <row r="4740" spans="2:2" x14ac:dyDescent="0.25">
      <c r="B4740" t="e" cm="1" vm="1">
        <f t="array" ref="B4740">TRANSPOSE(_xlfn._xlws.SORT(_xlfn.UNIQUE(_xlfn._xlws.FILTER(plotSetup[plot_id], plotSetup[experiment_id]&amp;"_"&amp;plotSetup[crop_season_id]=A4740))))</f>
        <v>#VALUE!</v>
      </c>
    </row>
    <row r="4741" spans="2:2" x14ac:dyDescent="0.25">
      <c r="B4741" t="e" cm="1" vm="1">
        <f t="array" ref="B4741">TRANSPOSE(_xlfn._xlws.SORT(_xlfn.UNIQUE(_xlfn._xlws.FILTER(plotSetup[plot_id], plotSetup[experiment_id]&amp;"_"&amp;plotSetup[crop_season_id]=A4741))))</f>
        <v>#VALUE!</v>
      </c>
    </row>
    <row r="4742" spans="2:2" x14ac:dyDescent="0.25">
      <c r="B4742" t="e" cm="1" vm="1">
        <f t="array" ref="B4742">TRANSPOSE(_xlfn._xlws.SORT(_xlfn.UNIQUE(_xlfn._xlws.FILTER(plotSetup[plot_id], plotSetup[experiment_id]&amp;"_"&amp;plotSetup[crop_season_id]=A4742))))</f>
        <v>#VALUE!</v>
      </c>
    </row>
    <row r="4743" spans="2:2" x14ac:dyDescent="0.25">
      <c r="B4743" t="e" cm="1" vm="1">
        <f t="array" ref="B4743">TRANSPOSE(_xlfn._xlws.SORT(_xlfn.UNIQUE(_xlfn._xlws.FILTER(plotSetup[plot_id], plotSetup[experiment_id]&amp;"_"&amp;plotSetup[crop_season_id]=A4743))))</f>
        <v>#VALUE!</v>
      </c>
    </row>
    <row r="4744" spans="2:2" x14ac:dyDescent="0.25">
      <c r="B4744" t="e" cm="1" vm="1">
        <f t="array" ref="B4744">TRANSPOSE(_xlfn._xlws.SORT(_xlfn.UNIQUE(_xlfn._xlws.FILTER(plotSetup[plot_id], plotSetup[experiment_id]&amp;"_"&amp;plotSetup[crop_season_id]=A4744))))</f>
        <v>#VALUE!</v>
      </c>
    </row>
    <row r="4745" spans="2:2" x14ac:dyDescent="0.25">
      <c r="B4745" t="e" cm="1" vm="1">
        <f t="array" ref="B4745">TRANSPOSE(_xlfn._xlws.SORT(_xlfn.UNIQUE(_xlfn._xlws.FILTER(plotSetup[plot_id], plotSetup[experiment_id]&amp;"_"&amp;plotSetup[crop_season_id]=A4745))))</f>
        <v>#VALUE!</v>
      </c>
    </row>
    <row r="4746" spans="2:2" x14ac:dyDescent="0.25">
      <c r="B4746" t="e" cm="1" vm="1">
        <f t="array" ref="B4746">TRANSPOSE(_xlfn._xlws.SORT(_xlfn.UNIQUE(_xlfn._xlws.FILTER(plotSetup[plot_id], plotSetup[experiment_id]&amp;"_"&amp;plotSetup[crop_season_id]=A4746))))</f>
        <v>#VALUE!</v>
      </c>
    </row>
    <row r="4747" spans="2:2" x14ac:dyDescent="0.25">
      <c r="B4747" t="e" cm="1" vm="1">
        <f t="array" ref="B4747">TRANSPOSE(_xlfn._xlws.SORT(_xlfn.UNIQUE(_xlfn._xlws.FILTER(plotSetup[plot_id], plotSetup[experiment_id]&amp;"_"&amp;plotSetup[crop_season_id]=A4747))))</f>
        <v>#VALUE!</v>
      </c>
    </row>
    <row r="4748" spans="2:2" x14ac:dyDescent="0.25">
      <c r="B4748" t="e" cm="1" vm="1">
        <f t="array" ref="B4748">TRANSPOSE(_xlfn._xlws.SORT(_xlfn.UNIQUE(_xlfn._xlws.FILTER(plotSetup[plot_id], plotSetup[experiment_id]&amp;"_"&amp;plotSetup[crop_season_id]=A4748))))</f>
        <v>#VALUE!</v>
      </c>
    </row>
    <row r="4749" spans="2:2" x14ac:dyDescent="0.25">
      <c r="B4749" t="e" cm="1" vm="1">
        <f t="array" ref="B4749">TRANSPOSE(_xlfn._xlws.SORT(_xlfn.UNIQUE(_xlfn._xlws.FILTER(plotSetup[plot_id], plotSetup[experiment_id]&amp;"_"&amp;plotSetup[crop_season_id]=A4749))))</f>
        <v>#VALUE!</v>
      </c>
    </row>
    <row r="4750" spans="2:2" x14ac:dyDescent="0.25">
      <c r="B4750" t="e" cm="1" vm="1">
        <f t="array" ref="B4750">TRANSPOSE(_xlfn._xlws.SORT(_xlfn.UNIQUE(_xlfn._xlws.FILTER(plotSetup[plot_id], plotSetup[experiment_id]&amp;"_"&amp;plotSetup[crop_season_id]=A4750))))</f>
        <v>#VALUE!</v>
      </c>
    </row>
    <row r="4751" spans="2:2" x14ac:dyDescent="0.25">
      <c r="B4751" t="e" cm="1" vm="1">
        <f t="array" ref="B4751">TRANSPOSE(_xlfn._xlws.SORT(_xlfn.UNIQUE(_xlfn._xlws.FILTER(plotSetup[plot_id], plotSetup[experiment_id]&amp;"_"&amp;plotSetup[crop_season_id]=A4751))))</f>
        <v>#VALUE!</v>
      </c>
    </row>
    <row r="4752" spans="2:2" x14ac:dyDescent="0.25">
      <c r="B4752" t="e" cm="1" vm="1">
        <f t="array" ref="B4752">TRANSPOSE(_xlfn._xlws.SORT(_xlfn.UNIQUE(_xlfn._xlws.FILTER(plotSetup[plot_id], plotSetup[experiment_id]&amp;"_"&amp;plotSetup[crop_season_id]=A4752))))</f>
        <v>#VALUE!</v>
      </c>
    </row>
    <row r="4753" spans="2:2" x14ac:dyDescent="0.25">
      <c r="B4753" t="e" cm="1" vm="1">
        <f t="array" ref="B4753">TRANSPOSE(_xlfn._xlws.SORT(_xlfn.UNIQUE(_xlfn._xlws.FILTER(plotSetup[plot_id], plotSetup[experiment_id]&amp;"_"&amp;plotSetup[crop_season_id]=A4753))))</f>
        <v>#VALUE!</v>
      </c>
    </row>
    <row r="4754" spans="2:2" x14ac:dyDescent="0.25">
      <c r="B4754" t="e" cm="1" vm="1">
        <f t="array" ref="B4754">TRANSPOSE(_xlfn._xlws.SORT(_xlfn.UNIQUE(_xlfn._xlws.FILTER(plotSetup[plot_id], plotSetup[experiment_id]&amp;"_"&amp;plotSetup[crop_season_id]=A4754))))</f>
        <v>#VALUE!</v>
      </c>
    </row>
    <row r="4755" spans="2:2" x14ac:dyDescent="0.25">
      <c r="B4755" t="e" cm="1" vm="1">
        <f t="array" ref="B4755">TRANSPOSE(_xlfn._xlws.SORT(_xlfn.UNIQUE(_xlfn._xlws.FILTER(plotSetup[plot_id], plotSetup[experiment_id]&amp;"_"&amp;plotSetup[crop_season_id]=A4755))))</f>
        <v>#VALUE!</v>
      </c>
    </row>
    <row r="4756" spans="2:2" x14ac:dyDescent="0.25">
      <c r="B4756" t="e" cm="1" vm="1">
        <f t="array" ref="B4756">TRANSPOSE(_xlfn._xlws.SORT(_xlfn.UNIQUE(_xlfn._xlws.FILTER(plotSetup[plot_id], plotSetup[experiment_id]&amp;"_"&amp;plotSetup[crop_season_id]=A4756))))</f>
        <v>#VALUE!</v>
      </c>
    </row>
    <row r="4757" spans="2:2" x14ac:dyDescent="0.25">
      <c r="B4757" t="e" cm="1" vm="1">
        <f t="array" ref="B4757">TRANSPOSE(_xlfn._xlws.SORT(_xlfn.UNIQUE(_xlfn._xlws.FILTER(plotSetup[plot_id], plotSetup[experiment_id]&amp;"_"&amp;plotSetup[crop_season_id]=A4757))))</f>
        <v>#VALUE!</v>
      </c>
    </row>
    <row r="4758" spans="2:2" x14ac:dyDescent="0.25">
      <c r="B4758" t="e" cm="1" vm="1">
        <f t="array" ref="B4758">TRANSPOSE(_xlfn._xlws.SORT(_xlfn.UNIQUE(_xlfn._xlws.FILTER(plotSetup[plot_id], plotSetup[experiment_id]&amp;"_"&amp;plotSetup[crop_season_id]=A4758))))</f>
        <v>#VALUE!</v>
      </c>
    </row>
    <row r="4759" spans="2:2" x14ac:dyDescent="0.25">
      <c r="B4759" t="e" cm="1" vm="1">
        <f t="array" ref="B4759">TRANSPOSE(_xlfn._xlws.SORT(_xlfn.UNIQUE(_xlfn._xlws.FILTER(plotSetup[plot_id], plotSetup[experiment_id]&amp;"_"&amp;plotSetup[crop_season_id]=A4759))))</f>
        <v>#VALUE!</v>
      </c>
    </row>
    <row r="4760" spans="2:2" x14ac:dyDescent="0.25">
      <c r="B4760" t="e" cm="1" vm="1">
        <f t="array" ref="B4760">TRANSPOSE(_xlfn._xlws.SORT(_xlfn.UNIQUE(_xlfn._xlws.FILTER(plotSetup[plot_id], plotSetup[experiment_id]&amp;"_"&amp;plotSetup[crop_season_id]=A4760))))</f>
        <v>#VALUE!</v>
      </c>
    </row>
    <row r="4761" spans="2:2" x14ac:dyDescent="0.25">
      <c r="B4761" t="e" cm="1" vm="1">
        <f t="array" ref="B4761">TRANSPOSE(_xlfn._xlws.SORT(_xlfn.UNIQUE(_xlfn._xlws.FILTER(plotSetup[plot_id], plotSetup[experiment_id]&amp;"_"&amp;plotSetup[crop_season_id]=A4761))))</f>
        <v>#VALUE!</v>
      </c>
    </row>
    <row r="4762" spans="2:2" x14ac:dyDescent="0.25">
      <c r="B4762" t="e" cm="1" vm="1">
        <f t="array" ref="B4762">TRANSPOSE(_xlfn._xlws.SORT(_xlfn.UNIQUE(_xlfn._xlws.FILTER(plotSetup[plot_id], plotSetup[experiment_id]&amp;"_"&amp;plotSetup[crop_season_id]=A4762))))</f>
        <v>#VALUE!</v>
      </c>
    </row>
    <row r="4763" spans="2:2" x14ac:dyDescent="0.25">
      <c r="B4763" t="e" cm="1" vm="1">
        <f t="array" ref="B4763">TRANSPOSE(_xlfn._xlws.SORT(_xlfn.UNIQUE(_xlfn._xlws.FILTER(plotSetup[plot_id], plotSetup[experiment_id]&amp;"_"&amp;plotSetup[crop_season_id]=A4763))))</f>
        <v>#VALUE!</v>
      </c>
    </row>
    <row r="4764" spans="2:2" x14ac:dyDescent="0.25">
      <c r="B4764" t="e" cm="1" vm="1">
        <f t="array" ref="B4764">TRANSPOSE(_xlfn._xlws.SORT(_xlfn.UNIQUE(_xlfn._xlws.FILTER(plotSetup[plot_id], plotSetup[experiment_id]&amp;"_"&amp;plotSetup[crop_season_id]=A4764))))</f>
        <v>#VALUE!</v>
      </c>
    </row>
    <row r="4765" spans="2:2" x14ac:dyDescent="0.25">
      <c r="B4765" t="e" cm="1" vm="1">
        <f t="array" ref="B4765">TRANSPOSE(_xlfn._xlws.SORT(_xlfn.UNIQUE(_xlfn._xlws.FILTER(plotSetup[plot_id], plotSetup[experiment_id]&amp;"_"&amp;plotSetup[crop_season_id]=A4765))))</f>
        <v>#VALUE!</v>
      </c>
    </row>
    <row r="4766" spans="2:2" x14ac:dyDescent="0.25">
      <c r="B4766" t="e" cm="1" vm="1">
        <f t="array" ref="B4766">TRANSPOSE(_xlfn._xlws.SORT(_xlfn.UNIQUE(_xlfn._xlws.FILTER(plotSetup[plot_id], plotSetup[experiment_id]&amp;"_"&amp;plotSetup[crop_season_id]=A4766))))</f>
        <v>#VALUE!</v>
      </c>
    </row>
    <row r="4767" spans="2:2" x14ac:dyDescent="0.25">
      <c r="B4767" t="e" cm="1" vm="1">
        <f t="array" ref="B4767">TRANSPOSE(_xlfn._xlws.SORT(_xlfn.UNIQUE(_xlfn._xlws.FILTER(plotSetup[plot_id], plotSetup[experiment_id]&amp;"_"&amp;plotSetup[crop_season_id]=A4767))))</f>
        <v>#VALUE!</v>
      </c>
    </row>
    <row r="4768" spans="2:2" x14ac:dyDescent="0.25">
      <c r="B4768" t="e" cm="1" vm="1">
        <f t="array" ref="B4768">TRANSPOSE(_xlfn._xlws.SORT(_xlfn.UNIQUE(_xlfn._xlws.FILTER(plotSetup[plot_id], plotSetup[experiment_id]&amp;"_"&amp;plotSetup[crop_season_id]=A4768))))</f>
        <v>#VALUE!</v>
      </c>
    </row>
    <row r="4769" spans="2:2" x14ac:dyDescent="0.25">
      <c r="B4769" t="e" cm="1" vm="1">
        <f t="array" ref="B4769">TRANSPOSE(_xlfn._xlws.SORT(_xlfn.UNIQUE(_xlfn._xlws.FILTER(plotSetup[plot_id], plotSetup[experiment_id]&amp;"_"&amp;plotSetup[crop_season_id]=A4769))))</f>
        <v>#VALUE!</v>
      </c>
    </row>
    <row r="4770" spans="2:2" x14ac:dyDescent="0.25">
      <c r="B4770" t="e" cm="1" vm="1">
        <f t="array" ref="B4770">TRANSPOSE(_xlfn._xlws.SORT(_xlfn.UNIQUE(_xlfn._xlws.FILTER(plotSetup[plot_id], plotSetup[experiment_id]&amp;"_"&amp;plotSetup[crop_season_id]=A4770))))</f>
        <v>#VALUE!</v>
      </c>
    </row>
    <row r="4771" spans="2:2" x14ac:dyDescent="0.25">
      <c r="B4771" t="e" cm="1" vm="1">
        <f t="array" ref="B4771">TRANSPOSE(_xlfn._xlws.SORT(_xlfn.UNIQUE(_xlfn._xlws.FILTER(plotSetup[plot_id], plotSetup[experiment_id]&amp;"_"&amp;plotSetup[crop_season_id]=A4771))))</f>
        <v>#VALUE!</v>
      </c>
    </row>
    <row r="4772" spans="2:2" x14ac:dyDescent="0.25">
      <c r="B4772" t="e" cm="1" vm="1">
        <f t="array" ref="B4772">TRANSPOSE(_xlfn._xlws.SORT(_xlfn.UNIQUE(_xlfn._xlws.FILTER(plotSetup[plot_id], plotSetup[experiment_id]&amp;"_"&amp;plotSetup[crop_season_id]=A4772))))</f>
        <v>#VALUE!</v>
      </c>
    </row>
    <row r="4773" spans="2:2" x14ac:dyDescent="0.25">
      <c r="B4773" t="e" cm="1" vm="1">
        <f t="array" ref="B4773">TRANSPOSE(_xlfn._xlws.SORT(_xlfn.UNIQUE(_xlfn._xlws.FILTER(plotSetup[plot_id], plotSetup[experiment_id]&amp;"_"&amp;plotSetup[crop_season_id]=A4773))))</f>
        <v>#VALUE!</v>
      </c>
    </row>
    <row r="4774" spans="2:2" x14ac:dyDescent="0.25">
      <c r="B4774" t="e" cm="1" vm="1">
        <f t="array" ref="B4774">TRANSPOSE(_xlfn._xlws.SORT(_xlfn.UNIQUE(_xlfn._xlws.FILTER(plotSetup[plot_id], plotSetup[experiment_id]&amp;"_"&amp;plotSetup[crop_season_id]=A4774))))</f>
        <v>#VALUE!</v>
      </c>
    </row>
    <row r="4775" spans="2:2" x14ac:dyDescent="0.25">
      <c r="B4775" t="e" cm="1" vm="1">
        <f t="array" ref="B4775">TRANSPOSE(_xlfn._xlws.SORT(_xlfn.UNIQUE(_xlfn._xlws.FILTER(plotSetup[plot_id], plotSetup[experiment_id]&amp;"_"&amp;plotSetup[crop_season_id]=A4775))))</f>
        <v>#VALUE!</v>
      </c>
    </row>
    <row r="4776" spans="2:2" x14ac:dyDescent="0.25">
      <c r="B4776" t="e" cm="1" vm="1">
        <f t="array" ref="B4776">TRANSPOSE(_xlfn._xlws.SORT(_xlfn.UNIQUE(_xlfn._xlws.FILTER(plotSetup[plot_id], plotSetup[experiment_id]&amp;"_"&amp;plotSetup[crop_season_id]=A4776))))</f>
        <v>#VALUE!</v>
      </c>
    </row>
    <row r="4777" spans="2:2" x14ac:dyDescent="0.25">
      <c r="B4777" t="e" cm="1" vm="1">
        <f t="array" ref="B4777">TRANSPOSE(_xlfn._xlws.SORT(_xlfn.UNIQUE(_xlfn._xlws.FILTER(plotSetup[plot_id], plotSetup[experiment_id]&amp;"_"&amp;plotSetup[crop_season_id]=A4777))))</f>
        <v>#VALUE!</v>
      </c>
    </row>
    <row r="4778" spans="2:2" x14ac:dyDescent="0.25">
      <c r="B4778" t="e" cm="1" vm="1">
        <f t="array" ref="B4778">TRANSPOSE(_xlfn._xlws.SORT(_xlfn.UNIQUE(_xlfn._xlws.FILTER(plotSetup[plot_id], plotSetup[experiment_id]&amp;"_"&amp;plotSetup[crop_season_id]=A4778))))</f>
        <v>#VALUE!</v>
      </c>
    </row>
    <row r="4779" spans="2:2" x14ac:dyDescent="0.25">
      <c r="B4779" t="e" cm="1" vm="1">
        <f t="array" ref="B4779">TRANSPOSE(_xlfn._xlws.SORT(_xlfn.UNIQUE(_xlfn._xlws.FILTER(plotSetup[plot_id], plotSetup[experiment_id]&amp;"_"&amp;plotSetup[crop_season_id]=A4779))))</f>
        <v>#VALUE!</v>
      </c>
    </row>
    <row r="4780" spans="2:2" x14ac:dyDescent="0.25">
      <c r="B4780" t="e" cm="1" vm="1">
        <f t="array" ref="B4780">TRANSPOSE(_xlfn._xlws.SORT(_xlfn.UNIQUE(_xlfn._xlws.FILTER(plotSetup[plot_id], plotSetup[experiment_id]&amp;"_"&amp;plotSetup[crop_season_id]=A4780))))</f>
        <v>#VALUE!</v>
      </c>
    </row>
    <row r="4781" spans="2:2" x14ac:dyDescent="0.25">
      <c r="B4781" t="e" cm="1" vm="1">
        <f t="array" ref="B4781">TRANSPOSE(_xlfn._xlws.SORT(_xlfn.UNIQUE(_xlfn._xlws.FILTER(plotSetup[plot_id], plotSetup[experiment_id]&amp;"_"&amp;plotSetup[crop_season_id]=A4781))))</f>
        <v>#VALUE!</v>
      </c>
    </row>
    <row r="4782" spans="2:2" x14ac:dyDescent="0.25">
      <c r="B4782" t="e" cm="1" vm="1">
        <f t="array" ref="B4782">TRANSPOSE(_xlfn._xlws.SORT(_xlfn.UNIQUE(_xlfn._xlws.FILTER(plotSetup[plot_id], plotSetup[experiment_id]&amp;"_"&amp;plotSetup[crop_season_id]=A4782))))</f>
        <v>#VALUE!</v>
      </c>
    </row>
    <row r="4783" spans="2:2" x14ac:dyDescent="0.25">
      <c r="B4783" t="e" cm="1" vm="1">
        <f t="array" ref="B4783">TRANSPOSE(_xlfn._xlws.SORT(_xlfn.UNIQUE(_xlfn._xlws.FILTER(plotSetup[plot_id], plotSetup[experiment_id]&amp;"_"&amp;plotSetup[crop_season_id]=A4783))))</f>
        <v>#VALUE!</v>
      </c>
    </row>
    <row r="4784" spans="2:2" x14ac:dyDescent="0.25">
      <c r="B4784" t="e" cm="1" vm="1">
        <f t="array" ref="B4784">TRANSPOSE(_xlfn._xlws.SORT(_xlfn.UNIQUE(_xlfn._xlws.FILTER(plotSetup[plot_id], plotSetup[experiment_id]&amp;"_"&amp;plotSetup[crop_season_id]=A4784))))</f>
        <v>#VALUE!</v>
      </c>
    </row>
    <row r="4785" spans="2:2" x14ac:dyDescent="0.25">
      <c r="B4785" t="e" cm="1" vm="1">
        <f t="array" ref="B4785">TRANSPOSE(_xlfn._xlws.SORT(_xlfn.UNIQUE(_xlfn._xlws.FILTER(plotSetup[plot_id], plotSetup[experiment_id]&amp;"_"&amp;plotSetup[crop_season_id]=A4785))))</f>
        <v>#VALUE!</v>
      </c>
    </row>
    <row r="4786" spans="2:2" x14ac:dyDescent="0.25">
      <c r="B4786" t="e" cm="1" vm="1">
        <f t="array" ref="B4786">TRANSPOSE(_xlfn._xlws.SORT(_xlfn.UNIQUE(_xlfn._xlws.FILTER(plotSetup[plot_id], plotSetup[experiment_id]&amp;"_"&amp;plotSetup[crop_season_id]=A4786))))</f>
        <v>#VALUE!</v>
      </c>
    </row>
    <row r="4787" spans="2:2" x14ac:dyDescent="0.25">
      <c r="B4787" t="e" cm="1" vm="1">
        <f t="array" ref="B4787">TRANSPOSE(_xlfn._xlws.SORT(_xlfn.UNIQUE(_xlfn._xlws.FILTER(plotSetup[plot_id], plotSetup[experiment_id]&amp;"_"&amp;plotSetup[crop_season_id]=A4787))))</f>
        <v>#VALUE!</v>
      </c>
    </row>
    <row r="4788" spans="2:2" x14ac:dyDescent="0.25">
      <c r="B4788" t="e" cm="1" vm="1">
        <f t="array" ref="B4788">TRANSPOSE(_xlfn._xlws.SORT(_xlfn.UNIQUE(_xlfn._xlws.FILTER(plotSetup[plot_id], plotSetup[experiment_id]&amp;"_"&amp;plotSetup[crop_season_id]=A4788))))</f>
        <v>#VALUE!</v>
      </c>
    </row>
    <row r="4789" spans="2:2" x14ac:dyDescent="0.25">
      <c r="B4789" t="e" cm="1" vm="1">
        <f t="array" ref="B4789">TRANSPOSE(_xlfn._xlws.SORT(_xlfn.UNIQUE(_xlfn._xlws.FILTER(plotSetup[plot_id], plotSetup[experiment_id]&amp;"_"&amp;plotSetup[crop_season_id]=A4789))))</f>
        <v>#VALUE!</v>
      </c>
    </row>
    <row r="4790" spans="2:2" x14ac:dyDescent="0.25">
      <c r="B4790" t="e" cm="1" vm="1">
        <f t="array" ref="B4790">TRANSPOSE(_xlfn._xlws.SORT(_xlfn.UNIQUE(_xlfn._xlws.FILTER(plotSetup[plot_id], plotSetup[experiment_id]&amp;"_"&amp;plotSetup[crop_season_id]=A4790))))</f>
        <v>#VALUE!</v>
      </c>
    </row>
    <row r="4791" spans="2:2" x14ac:dyDescent="0.25">
      <c r="B4791" t="e" cm="1" vm="1">
        <f t="array" ref="B4791">TRANSPOSE(_xlfn._xlws.SORT(_xlfn.UNIQUE(_xlfn._xlws.FILTER(plotSetup[plot_id], plotSetup[experiment_id]&amp;"_"&amp;plotSetup[crop_season_id]=A4791))))</f>
        <v>#VALUE!</v>
      </c>
    </row>
    <row r="4792" spans="2:2" x14ac:dyDescent="0.25">
      <c r="B4792" t="e" cm="1" vm="1">
        <f t="array" ref="B4792">TRANSPOSE(_xlfn._xlws.SORT(_xlfn.UNIQUE(_xlfn._xlws.FILTER(plotSetup[plot_id], plotSetup[experiment_id]&amp;"_"&amp;plotSetup[crop_season_id]=A4792))))</f>
        <v>#VALUE!</v>
      </c>
    </row>
    <row r="4793" spans="2:2" x14ac:dyDescent="0.25">
      <c r="B4793" t="e" cm="1" vm="1">
        <f t="array" ref="B4793">TRANSPOSE(_xlfn._xlws.SORT(_xlfn.UNIQUE(_xlfn._xlws.FILTER(plotSetup[plot_id], plotSetup[experiment_id]&amp;"_"&amp;plotSetup[crop_season_id]=A4793))))</f>
        <v>#VALUE!</v>
      </c>
    </row>
    <row r="4794" spans="2:2" x14ac:dyDescent="0.25">
      <c r="B4794" t="e" cm="1" vm="1">
        <f t="array" ref="B4794">TRANSPOSE(_xlfn._xlws.SORT(_xlfn.UNIQUE(_xlfn._xlws.FILTER(plotSetup[plot_id], plotSetup[experiment_id]&amp;"_"&amp;plotSetup[crop_season_id]=A4794))))</f>
        <v>#VALUE!</v>
      </c>
    </row>
    <row r="4795" spans="2:2" x14ac:dyDescent="0.25">
      <c r="B4795" t="e" cm="1" vm="1">
        <f t="array" ref="B4795">TRANSPOSE(_xlfn._xlws.SORT(_xlfn.UNIQUE(_xlfn._xlws.FILTER(plotSetup[plot_id], plotSetup[experiment_id]&amp;"_"&amp;plotSetup[crop_season_id]=A4795))))</f>
        <v>#VALUE!</v>
      </c>
    </row>
    <row r="4796" spans="2:2" x14ac:dyDescent="0.25">
      <c r="B4796" t="e" cm="1" vm="1">
        <f t="array" ref="B4796">TRANSPOSE(_xlfn._xlws.SORT(_xlfn.UNIQUE(_xlfn._xlws.FILTER(plotSetup[plot_id], plotSetup[experiment_id]&amp;"_"&amp;plotSetup[crop_season_id]=A4796))))</f>
        <v>#VALUE!</v>
      </c>
    </row>
    <row r="4797" spans="2:2" x14ac:dyDescent="0.25">
      <c r="B4797" t="e" cm="1" vm="1">
        <f t="array" ref="B4797">TRANSPOSE(_xlfn._xlws.SORT(_xlfn.UNIQUE(_xlfn._xlws.FILTER(plotSetup[plot_id], plotSetup[experiment_id]&amp;"_"&amp;plotSetup[crop_season_id]=A4797))))</f>
        <v>#VALUE!</v>
      </c>
    </row>
    <row r="4798" spans="2:2" x14ac:dyDescent="0.25">
      <c r="B4798" t="e" cm="1" vm="1">
        <f t="array" ref="B4798">TRANSPOSE(_xlfn._xlws.SORT(_xlfn.UNIQUE(_xlfn._xlws.FILTER(plotSetup[plot_id], plotSetup[experiment_id]&amp;"_"&amp;plotSetup[crop_season_id]=A4798))))</f>
        <v>#VALUE!</v>
      </c>
    </row>
    <row r="4799" spans="2:2" x14ac:dyDescent="0.25">
      <c r="B4799" t="e" cm="1" vm="1">
        <f t="array" ref="B4799">TRANSPOSE(_xlfn._xlws.SORT(_xlfn.UNIQUE(_xlfn._xlws.FILTER(plotSetup[plot_id], plotSetup[experiment_id]&amp;"_"&amp;plotSetup[crop_season_id]=A4799))))</f>
        <v>#VALUE!</v>
      </c>
    </row>
    <row r="4800" spans="2:2" x14ac:dyDescent="0.25">
      <c r="B4800" t="e" cm="1" vm="1">
        <f t="array" ref="B4800">TRANSPOSE(_xlfn._xlws.SORT(_xlfn.UNIQUE(_xlfn._xlws.FILTER(plotSetup[plot_id], plotSetup[experiment_id]&amp;"_"&amp;plotSetup[crop_season_id]=A4800))))</f>
        <v>#VALUE!</v>
      </c>
    </row>
    <row r="4801" spans="2:2" x14ac:dyDescent="0.25">
      <c r="B4801" t="e" cm="1" vm="1">
        <f t="array" ref="B4801">TRANSPOSE(_xlfn._xlws.SORT(_xlfn.UNIQUE(_xlfn._xlws.FILTER(plotSetup[plot_id], plotSetup[experiment_id]&amp;"_"&amp;plotSetup[crop_season_id]=A4801))))</f>
        <v>#VALUE!</v>
      </c>
    </row>
    <row r="4802" spans="2:2" x14ac:dyDescent="0.25">
      <c r="B4802" t="e" cm="1" vm="1">
        <f t="array" ref="B4802">TRANSPOSE(_xlfn._xlws.SORT(_xlfn.UNIQUE(_xlfn._xlws.FILTER(plotSetup[plot_id], plotSetup[experiment_id]&amp;"_"&amp;plotSetup[crop_season_id]=A4802))))</f>
        <v>#VALUE!</v>
      </c>
    </row>
    <row r="4803" spans="2:2" x14ac:dyDescent="0.25">
      <c r="B4803" t="e" cm="1" vm="1">
        <f t="array" ref="B4803">TRANSPOSE(_xlfn._xlws.SORT(_xlfn.UNIQUE(_xlfn._xlws.FILTER(plotSetup[plot_id], plotSetup[experiment_id]&amp;"_"&amp;plotSetup[crop_season_id]=A4803))))</f>
        <v>#VALUE!</v>
      </c>
    </row>
    <row r="4804" spans="2:2" x14ac:dyDescent="0.25">
      <c r="B4804" t="e" cm="1" vm="1">
        <f t="array" ref="B4804">TRANSPOSE(_xlfn._xlws.SORT(_xlfn.UNIQUE(_xlfn._xlws.FILTER(plotSetup[plot_id], plotSetup[experiment_id]&amp;"_"&amp;plotSetup[crop_season_id]=A4804))))</f>
        <v>#VALUE!</v>
      </c>
    </row>
    <row r="4805" spans="2:2" x14ac:dyDescent="0.25">
      <c r="B4805" t="e" cm="1" vm="1">
        <f t="array" ref="B4805">TRANSPOSE(_xlfn._xlws.SORT(_xlfn.UNIQUE(_xlfn._xlws.FILTER(plotSetup[plot_id], plotSetup[experiment_id]&amp;"_"&amp;plotSetup[crop_season_id]=A4805))))</f>
        <v>#VALUE!</v>
      </c>
    </row>
    <row r="4806" spans="2:2" x14ac:dyDescent="0.25">
      <c r="B4806" t="e" cm="1" vm="1">
        <f t="array" ref="B4806">TRANSPOSE(_xlfn._xlws.SORT(_xlfn.UNIQUE(_xlfn._xlws.FILTER(plotSetup[plot_id], plotSetup[experiment_id]&amp;"_"&amp;plotSetup[crop_season_id]=A4806))))</f>
        <v>#VALUE!</v>
      </c>
    </row>
    <row r="4807" spans="2:2" x14ac:dyDescent="0.25">
      <c r="B4807" t="e" cm="1" vm="1">
        <f t="array" ref="B4807">TRANSPOSE(_xlfn._xlws.SORT(_xlfn.UNIQUE(_xlfn._xlws.FILTER(plotSetup[plot_id], plotSetup[experiment_id]&amp;"_"&amp;plotSetup[crop_season_id]=A4807))))</f>
        <v>#VALUE!</v>
      </c>
    </row>
    <row r="4808" spans="2:2" x14ac:dyDescent="0.25">
      <c r="B4808" t="e" cm="1" vm="1">
        <f t="array" ref="B4808">TRANSPOSE(_xlfn._xlws.SORT(_xlfn.UNIQUE(_xlfn._xlws.FILTER(plotSetup[plot_id], plotSetup[experiment_id]&amp;"_"&amp;plotSetup[crop_season_id]=A4808))))</f>
        <v>#VALUE!</v>
      </c>
    </row>
    <row r="4809" spans="2:2" x14ac:dyDescent="0.25">
      <c r="B4809" t="e" cm="1" vm="1">
        <f t="array" ref="B4809">TRANSPOSE(_xlfn._xlws.SORT(_xlfn.UNIQUE(_xlfn._xlws.FILTER(plotSetup[plot_id], plotSetup[experiment_id]&amp;"_"&amp;plotSetup[crop_season_id]=A4809))))</f>
        <v>#VALUE!</v>
      </c>
    </row>
    <row r="4810" spans="2:2" x14ac:dyDescent="0.25">
      <c r="B4810" t="e" cm="1" vm="1">
        <f t="array" ref="B4810">TRANSPOSE(_xlfn._xlws.SORT(_xlfn.UNIQUE(_xlfn._xlws.FILTER(plotSetup[plot_id], plotSetup[experiment_id]&amp;"_"&amp;plotSetup[crop_season_id]=A4810))))</f>
        <v>#VALUE!</v>
      </c>
    </row>
    <row r="4811" spans="2:2" x14ac:dyDescent="0.25">
      <c r="B4811" t="e" cm="1" vm="1">
        <f t="array" ref="B4811">TRANSPOSE(_xlfn._xlws.SORT(_xlfn.UNIQUE(_xlfn._xlws.FILTER(plotSetup[plot_id], plotSetup[experiment_id]&amp;"_"&amp;plotSetup[crop_season_id]=A4811))))</f>
        <v>#VALUE!</v>
      </c>
    </row>
    <row r="4812" spans="2:2" x14ac:dyDescent="0.25">
      <c r="B4812" t="e" cm="1" vm="1">
        <f t="array" ref="B4812">TRANSPOSE(_xlfn._xlws.SORT(_xlfn.UNIQUE(_xlfn._xlws.FILTER(plotSetup[plot_id], plotSetup[experiment_id]&amp;"_"&amp;plotSetup[crop_season_id]=A4812))))</f>
        <v>#VALUE!</v>
      </c>
    </row>
    <row r="4813" spans="2:2" x14ac:dyDescent="0.25">
      <c r="B4813" t="e" cm="1" vm="1">
        <f t="array" ref="B4813">TRANSPOSE(_xlfn._xlws.SORT(_xlfn.UNIQUE(_xlfn._xlws.FILTER(plotSetup[plot_id], plotSetup[experiment_id]&amp;"_"&amp;plotSetup[crop_season_id]=A4813))))</f>
        <v>#VALUE!</v>
      </c>
    </row>
    <row r="4814" spans="2:2" x14ac:dyDescent="0.25">
      <c r="B4814" t="e" cm="1" vm="1">
        <f t="array" ref="B4814">TRANSPOSE(_xlfn._xlws.SORT(_xlfn.UNIQUE(_xlfn._xlws.FILTER(plotSetup[plot_id], plotSetup[experiment_id]&amp;"_"&amp;plotSetup[crop_season_id]=A4814))))</f>
        <v>#VALUE!</v>
      </c>
    </row>
    <row r="4815" spans="2:2" x14ac:dyDescent="0.25">
      <c r="B4815" t="e" cm="1" vm="1">
        <f t="array" ref="B4815">TRANSPOSE(_xlfn._xlws.SORT(_xlfn.UNIQUE(_xlfn._xlws.FILTER(plotSetup[plot_id], plotSetup[experiment_id]&amp;"_"&amp;plotSetup[crop_season_id]=A4815))))</f>
        <v>#VALUE!</v>
      </c>
    </row>
    <row r="4816" spans="2:2" x14ac:dyDescent="0.25">
      <c r="B4816" t="e" cm="1" vm="1">
        <f t="array" ref="B4816">TRANSPOSE(_xlfn._xlws.SORT(_xlfn.UNIQUE(_xlfn._xlws.FILTER(plotSetup[plot_id], plotSetup[experiment_id]&amp;"_"&amp;plotSetup[crop_season_id]=A4816))))</f>
        <v>#VALUE!</v>
      </c>
    </row>
    <row r="4817" spans="2:2" x14ac:dyDescent="0.25">
      <c r="B4817" t="e" cm="1" vm="1">
        <f t="array" ref="B4817">TRANSPOSE(_xlfn._xlws.SORT(_xlfn.UNIQUE(_xlfn._xlws.FILTER(plotSetup[plot_id], plotSetup[experiment_id]&amp;"_"&amp;plotSetup[crop_season_id]=A4817))))</f>
        <v>#VALUE!</v>
      </c>
    </row>
    <row r="4818" spans="2:2" x14ac:dyDescent="0.25">
      <c r="B4818" t="e" cm="1" vm="1">
        <f t="array" ref="B4818">TRANSPOSE(_xlfn._xlws.SORT(_xlfn.UNIQUE(_xlfn._xlws.FILTER(plotSetup[plot_id], plotSetup[experiment_id]&amp;"_"&amp;plotSetup[crop_season_id]=A4818))))</f>
        <v>#VALUE!</v>
      </c>
    </row>
    <row r="4819" spans="2:2" x14ac:dyDescent="0.25">
      <c r="B4819" t="e" cm="1" vm="1">
        <f t="array" ref="B4819">TRANSPOSE(_xlfn._xlws.SORT(_xlfn.UNIQUE(_xlfn._xlws.FILTER(plotSetup[plot_id], plotSetup[experiment_id]&amp;"_"&amp;plotSetup[crop_season_id]=A4819))))</f>
        <v>#VALUE!</v>
      </c>
    </row>
    <row r="4820" spans="2:2" x14ac:dyDescent="0.25">
      <c r="B4820" t="e" cm="1" vm="1">
        <f t="array" ref="B4820">TRANSPOSE(_xlfn._xlws.SORT(_xlfn.UNIQUE(_xlfn._xlws.FILTER(plotSetup[plot_id], plotSetup[experiment_id]&amp;"_"&amp;plotSetup[crop_season_id]=A4820))))</f>
        <v>#VALUE!</v>
      </c>
    </row>
    <row r="4821" spans="2:2" x14ac:dyDescent="0.25">
      <c r="B4821" t="e" cm="1" vm="1">
        <f t="array" ref="B4821">TRANSPOSE(_xlfn._xlws.SORT(_xlfn.UNIQUE(_xlfn._xlws.FILTER(plotSetup[plot_id], plotSetup[experiment_id]&amp;"_"&amp;plotSetup[crop_season_id]=A4821))))</f>
        <v>#VALUE!</v>
      </c>
    </row>
    <row r="4822" spans="2:2" x14ac:dyDescent="0.25">
      <c r="B4822" t="e" cm="1" vm="1">
        <f t="array" ref="B4822">TRANSPOSE(_xlfn._xlws.SORT(_xlfn.UNIQUE(_xlfn._xlws.FILTER(plotSetup[plot_id], plotSetup[experiment_id]&amp;"_"&amp;plotSetup[crop_season_id]=A4822))))</f>
        <v>#VALUE!</v>
      </c>
    </row>
    <row r="4823" spans="2:2" x14ac:dyDescent="0.25">
      <c r="B4823" t="e" cm="1" vm="1">
        <f t="array" ref="B4823">TRANSPOSE(_xlfn._xlws.SORT(_xlfn.UNIQUE(_xlfn._xlws.FILTER(plotSetup[plot_id], plotSetup[experiment_id]&amp;"_"&amp;plotSetup[crop_season_id]=A4823))))</f>
        <v>#VALUE!</v>
      </c>
    </row>
    <row r="4824" spans="2:2" x14ac:dyDescent="0.25">
      <c r="B4824" t="e" cm="1" vm="1">
        <f t="array" ref="B4824">TRANSPOSE(_xlfn._xlws.SORT(_xlfn.UNIQUE(_xlfn._xlws.FILTER(plotSetup[plot_id], plotSetup[experiment_id]&amp;"_"&amp;plotSetup[crop_season_id]=A4824))))</f>
        <v>#VALUE!</v>
      </c>
    </row>
    <row r="4825" spans="2:2" x14ac:dyDescent="0.25">
      <c r="B4825" t="e" cm="1" vm="1">
        <f t="array" ref="B4825">TRANSPOSE(_xlfn._xlws.SORT(_xlfn.UNIQUE(_xlfn._xlws.FILTER(plotSetup[plot_id], plotSetup[experiment_id]&amp;"_"&amp;plotSetup[crop_season_id]=A4825))))</f>
        <v>#VALUE!</v>
      </c>
    </row>
    <row r="4826" spans="2:2" x14ac:dyDescent="0.25">
      <c r="B4826" t="e" cm="1" vm="1">
        <f t="array" ref="B4826">TRANSPOSE(_xlfn._xlws.SORT(_xlfn.UNIQUE(_xlfn._xlws.FILTER(plotSetup[plot_id], plotSetup[experiment_id]&amp;"_"&amp;plotSetup[crop_season_id]=A4826))))</f>
        <v>#VALUE!</v>
      </c>
    </row>
    <row r="4827" spans="2:2" x14ac:dyDescent="0.25">
      <c r="B4827" t="e" cm="1" vm="1">
        <f t="array" ref="B4827">TRANSPOSE(_xlfn._xlws.SORT(_xlfn.UNIQUE(_xlfn._xlws.FILTER(plotSetup[plot_id], plotSetup[experiment_id]&amp;"_"&amp;plotSetup[crop_season_id]=A4827))))</f>
        <v>#VALUE!</v>
      </c>
    </row>
    <row r="4828" spans="2:2" x14ac:dyDescent="0.25">
      <c r="B4828" t="e" cm="1" vm="1">
        <f t="array" ref="B4828">TRANSPOSE(_xlfn._xlws.SORT(_xlfn.UNIQUE(_xlfn._xlws.FILTER(plotSetup[plot_id], plotSetup[experiment_id]&amp;"_"&amp;plotSetup[crop_season_id]=A4828))))</f>
        <v>#VALUE!</v>
      </c>
    </row>
    <row r="4829" spans="2:2" x14ac:dyDescent="0.25">
      <c r="B4829" t="e" cm="1" vm="1">
        <f t="array" ref="B4829">TRANSPOSE(_xlfn._xlws.SORT(_xlfn.UNIQUE(_xlfn._xlws.FILTER(plotSetup[plot_id], plotSetup[experiment_id]&amp;"_"&amp;plotSetup[crop_season_id]=A4829))))</f>
        <v>#VALUE!</v>
      </c>
    </row>
    <row r="4830" spans="2:2" x14ac:dyDescent="0.25">
      <c r="B4830" t="e" cm="1" vm="1">
        <f t="array" ref="B4830">TRANSPOSE(_xlfn._xlws.SORT(_xlfn.UNIQUE(_xlfn._xlws.FILTER(plotSetup[plot_id], plotSetup[experiment_id]&amp;"_"&amp;plotSetup[crop_season_id]=A4830))))</f>
        <v>#VALUE!</v>
      </c>
    </row>
    <row r="4831" spans="2:2" x14ac:dyDescent="0.25">
      <c r="B4831" t="e" cm="1" vm="1">
        <f t="array" ref="B4831">TRANSPOSE(_xlfn._xlws.SORT(_xlfn.UNIQUE(_xlfn._xlws.FILTER(plotSetup[plot_id], plotSetup[experiment_id]&amp;"_"&amp;plotSetup[crop_season_id]=A4831))))</f>
        <v>#VALUE!</v>
      </c>
    </row>
    <row r="4832" spans="2:2" x14ac:dyDescent="0.25">
      <c r="B4832" t="e" cm="1" vm="1">
        <f t="array" ref="B4832">TRANSPOSE(_xlfn._xlws.SORT(_xlfn.UNIQUE(_xlfn._xlws.FILTER(plotSetup[plot_id], plotSetup[experiment_id]&amp;"_"&amp;plotSetup[crop_season_id]=A4832))))</f>
        <v>#VALUE!</v>
      </c>
    </row>
    <row r="4833" spans="2:2" x14ac:dyDescent="0.25">
      <c r="B4833" t="e" cm="1" vm="1">
        <f t="array" ref="B4833">TRANSPOSE(_xlfn._xlws.SORT(_xlfn.UNIQUE(_xlfn._xlws.FILTER(plotSetup[plot_id], plotSetup[experiment_id]&amp;"_"&amp;plotSetup[crop_season_id]=A4833))))</f>
        <v>#VALUE!</v>
      </c>
    </row>
    <row r="4834" spans="2:2" x14ac:dyDescent="0.25">
      <c r="B4834" t="e" cm="1" vm="1">
        <f t="array" ref="B4834">TRANSPOSE(_xlfn._xlws.SORT(_xlfn.UNIQUE(_xlfn._xlws.FILTER(plotSetup[plot_id], plotSetup[experiment_id]&amp;"_"&amp;plotSetup[crop_season_id]=A4834))))</f>
        <v>#VALUE!</v>
      </c>
    </row>
    <row r="4835" spans="2:2" x14ac:dyDescent="0.25">
      <c r="B4835" t="e" cm="1" vm="1">
        <f t="array" ref="B4835">TRANSPOSE(_xlfn._xlws.SORT(_xlfn.UNIQUE(_xlfn._xlws.FILTER(plotSetup[plot_id], plotSetup[experiment_id]&amp;"_"&amp;plotSetup[crop_season_id]=A4835))))</f>
        <v>#VALUE!</v>
      </c>
    </row>
    <row r="4836" spans="2:2" x14ac:dyDescent="0.25">
      <c r="B4836" t="e" cm="1" vm="1">
        <f t="array" ref="B4836">TRANSPOSE(_xlfn._xlws.SORT(_xlfn.UNIQUE(_xlfn._xlws.FILTER(plotSetup[plot_id], plotSetup[experiment_id]&amp;"_"&amp;plotSetup[crop_season_id]=A4836))))</f>
        <v>#VALUE!</v>
      </c>
    </row>
    <row r="4837" spans="2:2" x14ac:dyDescent="0.25">
      <c r="B4837" t="e" cm="1" vm="1">
        <f t="array" ref="B4837">TRANSPOSE(_xlfn._xlws.SORT(_xlfn.UNIQUE(_xlfn._xlws.FILTER(plotSetup[plot_id], plotSetup[experiment_id]&amp;"_"&amp;plotSetup[crop_season_id]=A4837))))</f>
        <v>#VALUE!</v>
      </c>
    </row>
    <row r="4838" spans="2:2" x14ac:dyDescent="0.25">
      <c r="B4838" t="e" cm="1" vm="1">
        <f t="array" ref="B4838">TRANSPOSE(_xlfn._xlws.SORT(_xlfn.UNIQUE(_xlfn._xlws.FILTER(plotSetup[plot_id], plotSetup[experiment_id]&amp;"_"&amp;plotSetup[crop_season_id]=A4838))))</f>
        <v>#VALUE!</v>
      </c>
    </row>
    <row r="4839" spans="2:2" x14ac:dyDescent="0.25">
      <c r="B4839" t="e" cm="1" vm="1">
        <f t="array" ref="B4839">TRANSPOSE(_xlfn._xlws.SORT(_xlfn.UNIQUE(_xlfn._xlws.FILTER(plotSetup[plot_id], plotSetup[experiment_id]&amp;"_"&amp;plotSetup[crop_season_id]=A4839))))</f>
        <v>#VALUE!</v>
      </c>
    </row>
    <row r="4840" spans="2:2" x14ac:dyDescent="0.25">
      <c r="B4840" t="e" cm="1" vm="1">
        <f t="array" ref="B4840">TRANSPOSE(_xlfn._xlws.SORT(_xlfn.UNIQUE(_xlfn._xlws.FILTER(plotSetup[plot_id], plotSetup[experiment_id]&amp;"_"&amp;plotSetup[crop_season_id]=A4840))))</f>
        <v>#VALUE!</v>
      </c>
    </row>
    <row r="4841" spans="2:2" x14ac:dyDescent="0.25">
      <c r="B4841" t="e" cm="1" vm="1">
        <f t="array" ref="B4841">TRANSPOSE(_xlfn._xlws.SORT(_xlfn.UNIQUE(_xlfn._xlws.FILTER(plotSetup[plot_id], plotSetup[experiment_id]&amp;"_"&amp;plotSetup[crop_season_id]=A4841))))</f>
        <v>#VALUE!</v>
      </c>
    </row>
    <row r="4842" spans="2:2" x14ac:dyDescent="0.25">
      <c r="B4842" t="e" cm="1" vm="1">
        <f t="array" ref="B4842">TRANSPOSE(_xlfn._xlws.SORT(_xlfn.UNIQUE(_xlfn._xlws.FILTER(plotSetup[plot_id], plotSetup[experiment_id]&amp;"_"&amp;plotSetup[crop_season_id]=A4842))))</f>
        <v>#VALUE!</v>
      </c>
    </row>
    <row r="4843" spans="2:2" x14ac:dyDescent="0.25">
      <c r="B4843" t="e" cm="1" vm="1">
        <f t="array" ref="B4843">TRANSPOSE(_xlfn._xlws.SORT(_xlfn.UNIQUE(_xlfn._xlws.FILTER(plotSetup[plot_id], plotSetup[experiment_id]&amp;"_"&amp;plotSetup[crop_season_id]=A4843))))</f>
        <v>#VALUE!</v>
      </c>
    </row>
    <row r="4844" spans="2:2" x14ac:dyDescent="0.25">
      <c r="B4844" t="e" cm="1" vm="1">
        <f t="array" ref="B4844">TRANSPOSE(_xlfn._xlws.SORT(_xlfn.UNIQUE(_xlfn._xlws.FILTER(plotSetup[plot_id], plotSetup[experiment_id]&amp;"_"&amp;plotSetup[crop_season_id]=A4844))))</f>
        <v>#VALUE!</v>
      </c>
    </row>
    <row r="4845" spans="2:2" x14ac:dyDescent="0.25">
      <c r="B4845" t="e" cm="1" vm="1">
        <f t="array" ref="B4845">TRANSPOSE(_xlfn._xlws.SORT(_xlfn.UNIQUE(_xlfn._xlws.FILTER(plotSetup[plot_id], plotSetup[experiment_id]&amp;"_"&amp;plotSetup[crop_season_id]=A4845))))</f>
        <v>#VALUE!</v>
      </c>
    </row>
    <row r="4846" spans="2:2" x14ac:dyDescent="0.25">
      <c r="B4846" t="e" cm="1" vm="1">
        <f t="array" ref="B4846">TRANSPOSE(_xlfn._xlws.SORT(_xlfn.UNIQUE(_xlfn._xlws.FILTER(plotSetup[plot_id], plotSetup[experiment_id]&amp;"_"&amp;plotSetup[crop_season_id]=A4846))))</f>
        <v>#VALUE!</v>
      </c>
    </row>
    <row r="4847" spans="2:2" x14ac:dyDescent="0.25">
      <c r="B4847" t="e" cm="1" vm="1">
        <f t="array" ref="B4847">TRANSPOSE(_xlfn._xlws.SORT(_xlfn.UNIQUE(_xlfn._xlws.FILTER(plotSetup[plot_id], plotSetup[experiment_id]&amp;"_"&amp;plotSetup[crop_season_id]=A4847))))</f>
        <v>#VALUE!</v>
      </c>
    </row>
    <row r="4848" spans="2:2" x14ac:dyDescent="0.25">
      <c r="B4848" t="e" cm="1" vm="1">
        <f t="array" ref="B4848">TRANSPOSE(_xlfn._xlws.SORT(_xlfn.UNIQUE(_xlfn._xlws.FILTER(plotSetup[plot_id], plotSetup[experiment_id]&amp;"_"&amp;plotSetup[crop_season_id]=A4848))))</f>
        <v>#VALUE!</v>
      </c>
    </row>
    <row r="4849" spans="2:2" x14ac:dyDescent="0.25">
      <c r="B4849" t="e" cm="1" vm="1">
        <f t="array" ref="B4849">TRANSPOSE(_xlfn._xlws.SORT(_xlfn.UNIQUE(_xlfn._xlws.FILTER(plotSetup[plot_id], plotSetup[experiment_id]&amp;"_"&amp;plotSetup[crop_season_id]=A4849))))</f>
        <v>#VALUE!</v>
      </c>
    </row>
    <row r="4850" spans="2:2" x14ac:dyDescent="0.25">
      <c r="B4850" t="e" cm="1" vm="1">
        <f t="array" ref="B4850">TRANSPOSE(_xlfn._xlws.SORT(_xlfn.UNIQUE(_xlfn._xlws.FILTER(plotSetup[plot_id], plotSetup[experiment_id]&amp;"_"&amp;plotSetup[crop_season_id]=A4850))))</f>
        <v>#VALUE!</v>
      </c>
    </row>
    <row r="4851" spans="2:2" x14ac:dyDescent="0.25">
      <c r="B4851" t="e" cm="1" vm="1">
        <f t="array" ref="B4851">TRANSPOSE(_xlfn._xlws.SORT(_xlfn.UNIQUE(_xlfn._xlws.FILTER(plotSetup[plot_id], plotSetup[experiment_id]&amp;"_"&amp;plotSetup[crop_season_id]=A4851))))</f>
        <v>#VALUE!</v>
      </c>
    </row>
    <row r="4852" spans="2:2" x14ac:dyDescent="0.25">
      <c r="B4852" t="e" cm="1" vm="1">
        <f t="array" ref="B4852">TRANSPOSE(_xlfn._xlws.SORT(_xlfn.UNIQUE(_xlfn._xlws.FILTER(plotSetup[plot_id], plotSetup[experiment_id]&amp;"_"&amp;plotSetup[crop_season_id]=A4852))))</f>
        <v>#VALUE!</v>
      </c>
    </row>
    <row r="4853" spans="2:2" x14ac:dyDescent="0.25">
      <c r="B4853" t="e" cm="1" vm="1">
        <f t="array" ref="B4853">TRANSPOSE(_xlfn._xlws.SORT(_xlfn.UNIQUE(_xlfn._xlws.FILTER(plotSetup[plot_id], plotSetup[experiment_id]&amp;"_"&amp;plotSetup[crop_season_id]=A4853))))</f>
        <v>#VALUE!</v>
      </c>
    </row>
    <row r="4854" spans="2:2" x14ac:dyDescent="0.25">
      <c r="B4854" t="e" cm="1" vm="1">
        <f t="array" ref="B4854">TRANSPOSE(_xlfn._xlws.SORT(_xlfn.UNIQUE(_xlfn._xlws.FILTER(plotSetup[plot_id], plotSetup[experiment_id]&amp;"_"&amp;plotSetup[crop_season_id]=A4854))))</f>
        <v>#VALUE!</v>
      </c>
    </row>
    <row r="4855" spans="2:2" x14ac:dyDescent="0.25">
      <c r="B4855" t="e" cm="1" vm="1">
        <f t="array" ref="B4855">TRANSPOSE(_xlfn._xlws.SORT(_xlfn.UNIQUE(_xlfn._xlws.FILTER(plotSetup[plot_id], plotSetup[experiment_id]&amp;"_"&amp;plotSetup[crop_season_id]=A4855))))</f>
        <v>#VALUE!</v>
      </c>
    </row>
    <row r="4856" spans="2:2" x14ac:dyDescent="0.25">
      <c r="B4856" t="e" cm="1" vm="1">
        <f t="array" ref="B4856">TRANSPOSE(_xlfn._xlws.SORT(_xlfn.UNIQUE(_xlfn._xlws.FILTER(plotSetup[plot_id], plotSetup[experiment_id]&amp;"_"&amp;plotSetup[crop_season_id]=A4856))))</f>
        <v>#VALUE!</v>
      </c>
    </row>
    <row r="4857" spans="2:2" x14ac:dyDescent="0.25">
      <c r="B4857" t="e" cm="1" vm="1">
        <f t="array" ref="B4857">TRANSPOSE(_xlfn._xlws.SORT(_xlfn.UNIQUE(_xlfn._xlws.FILTER(plotSetup[plot_id], plotSetup[experiment_id]&amp;"_"&amp;plotSetup[crop_season_id]=A4857))))</f>
        <v>#VALUE!</v>
      </c>
    </row>
    <row r="4858" spans="2:2" x14ac:dyDescent="0.25">
      <c r="B4858" t="e" cm="1" vm="1">
        <f t="array" ref="B4858">TRANSPOSE(_xlfn._xlws.SORT(_xlfn.UNIQUE(_xlfn._xlws.FILTER(plotSetup[plot_id], plotSetup[experiment_id]&amp;"_"&amp;plotSetup[crop_season_id]=A4858))))</f>
        <v>#VALUE!</v>
      </c>
    </row>
    <row r="4859" spans="2:2" x14ac:dyDescent="0.25">
      <c r="B4859" t="e" cm="1" vm="1">
        <f t="array" ref="B4859">TRANSPOSE(_xlfn._xlws.SORT(_xlfn.UNIQUE(_xlfn._xlws.FILTER(plotSetup[plot_id], plotSetup[experiment_id]&amp;"_"&amp;plotSetup[crop_season_id]=A4859))))</f>
        <v>#VALUE!</v>
      </c>
    </row>
    <row r="4860" spans="2:2" x14ac:dyDescent="0.25">
      <c r="B4860" t="e" cm="1" vm="1">
        <f t="array" ref="B4860">TRANSPOSE(_xlfn._xlws.SORT(_xlfn.UNIQUE(_xlfn._xlws.FILTER(plotSetup[plot_id], plotSetup[experiment_id]&amp;"_"&amp;plotSetup[crop_season_id]=A4860))))</f>
        <v>#VALUE!</v>
      </c>
    </row>
    <row r="4861" spans="2:2" x14ac:dyDescent="0.25">
      <c r="B4861" t="e" cm="1" vm="1">
        <f t="array" ref="B4861">TRANSPOSE(_xlfn._xlws.SORT(_xlfn.UNIQUE(_xlfn._xlws.FILTER(plotSetup[plot_id], plotSetup[experiment_id]&amp;"_"&amp;plotSetup[crop_season_id]=A4861))))</f>
        <v>#VALUE!</v>
      </c>
    </row>
    <row r="4862" spans="2:2" x14ac:dyDescent="0.25">
      <c r="B4862" t="e" cm="1" vm="1">
        <f t="array" ref="B4862">TRANSPOSE(_xlfn._xlws.SORT(_xlfn.UNIQUE(_xlfn._xlws.FILTER(plotSetup[plot_id], plotSetup[experiment_id]&amp;"_"&amp;plotSetup[crop_season_id]=A4862))))</f>
        <v>#VALUE!</v>
      </c>
    </row>
    <row r="4863" spans="2:2" x14ac:dyDescent="0.25">
      <c r="B4863" t="e" cm="1" vm="1">
        <f t="array" ref="B4863">TRANSPOSE(_xlfn._xlws.SORT(_xlfn.UNIQUE(_xlfn._xlws.FILTER(plotSetup[plot_id], plotSetup[experiment_id]&amp;"_"&amp;plotSetup[crop_season_id]=A4863))))</f>
        <v>#VALUE!</v>
      </c>
    </row>
    <row r="4864" spans="2:2" x14ac:dyDescent="0.25">
      <c r="B4864" t="e" cm="1" vm="1">
        <f t="array" ref="B4864">TRANSPOSE(_xlfn._xlws.SORT(_xlfn.UNIQUE(_xlfn._xlws.FILTER(plotSetup[plot_id], plotSetup[experiment_id]&amp;"_"&amp;plotSetup[crop_season_id]=A4864))))</f>
        <v>#VALUE!</v>
      </c>
    </row>
    <row r="4865" spans="2:2" x14ac:dyDescent="0.25">
      <c r="B4865" t="e" cm="1" vm="1">
        <f t="array" ref="B4865">TRANSPOSE(_xlfn._xlws.SORT(_xlfn.UNIQUE(_xlfn._xlws.FILTER(plotSetup[plot_id], plotSetup[experiment_id]&amp;"_"&amp;plotSetup[crop_season_id]=A4865))))</f>
        <v>#VALUE!</v>
      </c>
    </row>
    <row r="4866" spans="2:2" x14ac:dyDescent="0.25">
      <c r="B4866" t="e" cm="1" vm="1">
        <f t="array" ref="B4866">TRANSPOSE(_xlfn._xlws.SORT(_xlfn.UNIQUE(_xlfn._xlws.FILTER(plotSetup[plot_id], plotSetup[experiment_id]&amp;"_"&amp;plotSetup[crop_season_id]=A4866))))</f>
        <v>#VALUE!</v>
      </c>
    </row>
    <row r="4867" spans="2:2" x14ac:dyDescent="0.25">
      <c r="B4867" t="e" cm="1" vm="1">
        <f t="array" ref="B4867">TRANSPOSE(_xlfn._xlws.SORT(_xlfn.UNIQUE(_xlfn._xlws.FILTER(plotSetup[plot_id], plotSetup[experiment_id]&amp;"_"&amp;plotSetup[crop_season_id]=A4867))))</f>
        <v>#VALUE!</v>
      </c>
    </row>
    <row r="4868" spans="2:2" x14ac:dyDescent="0.25">
      <c r="B4868" t="e" cm="1" vm="1">
        <f t="array" ref="B4868">TRANSPOSE(_xlfn._xlws.SORT(_xlfn.UNIQUE(_xlfn._xlws.FILTER(plotSetup[plot_id], plotSetup[experiment_id]&amp;"_"&amp;plotSetup[crop_season_id]=A4868))))</f>
        <v>#VALUE!</v>
      </c>
    </row>
    <row r="4869" spans="2:2" x14ac:dyDescent="0.25">
      <c r="B4869" t="e" cm="1" vm="1">
        <f t="array" ref="B4869">TRANSPOSE(_xlfn._xlws.SORT(_xlfn.UNIQUE(_xlfn._xlws.FILTER(plotSetup[plot_id], plotSetup[experiment_id]&amp;"_"&amp;plotSetup[crop_season_id]=A4869))))</f>
        <v>#VALUE!</v>
      </c>
    </row>
    <row r="4870" spans="2:2" x14ac:dyDescent="0.25">
      <c r="B4870" t="e" cm="1" vm="1">
        <f t="array" ref="B4870">TRANSPOSE(_xlfn._xlws.SORT(_xlfn.UNIQUE(_xlfn._xlws.FILTER(plotSetup[plot_id], plotSetup[experiment_id]&amp;"_"&amp;plotSetup[crop_season_id]=A4870))))</f>
        <v>#VALUE!</v>
      </c>
    </row>
    <row r="4871" spans="2:2" x14ac:dyDescent="0.25">
      <c r="B4871" t="e" cm="1" vm="1">
        <f t="array" ref="B4871">TRANSPOSE(_xlfn._xlws.SORT(_xlfn.UNIQUE(_xlfn._xlws.FILTER(plotSetup[plot_id], plotSetup[experiment_id]&amp;"_"&amp;plotSetup[crop_season_id]=A4871))))</f>
        <v>#VALUE!</v>
      </c>
    </row>
    <row r="4872" spans="2:2" x14ac:dyDescent="0.25">
      <c r="B4872" t="e" cm="1" vm="1">
        <f t="array" ref="B4872">TRANSPOSE(_xlfn._xlws.SORT(_xlfn.UNIQUE(_xlfn._xlws.FILTER(plotSetup[plot_id], plotSetup[experiment_id]&amp;"_"&amp;plotSetup[crop_season_id]=A4872))))</f>
        <v>#VALUE!</v>
      </c>
    </row>
    <row r="4873" spans="2:2" x14ac:dyDescent="0.25">
      <c r="B4873" t="e" cm="1" vm="1">
        <f t="array" ref="B4873">TRANSPOSE(_xlfn._xlws.SORT(_xlfn.UNIQUE(_xlfn._xlws.FILTER(plotSetup[plot_id], plotSetup[experiment_id]&amp;"_"&amp;plotSetup[crop_season_id]=A4873))))</f>
        <v>#VALUE!</v>
      </c>
    </row>
    <row r="4874" spans="2:2" x14ac:dyDescent="0.25">
      <c r="B4874" t="e" cm="1" vm="1">
        <f t="array" ref="B4874">TRANSPOSE(_xlfn._xlws.SORT(_xlfn.UNIQUE(_xlfn._xlws.FILTER(plotSetup[plot_id], plotSetup[experiment_id]&amp;"_"&amp;plotSetup[crop_season_id]=A4874))))</f>
        <v>#VALUE!</v>
      </c>
    </row>
    <row r="4875" spans="2:2" x14ac:dyDescent="0.25">
      <c r="B4875" t="e" cm="1" vm="1">
        <f t="array" ref="B4875">TRANSPOSE(_xlfn._xlws.SORT(_xlfn.UNIQUE(_xlfn._xlws.FILTER(plotSetup[plot_id], plotSetup[experiment_id]&amp;"_"&amp;plotSetup[crop_season_id]=A4875))))</f>
        <v>#VALUE!</v>
      </c>
    </row>
    <row r="4876" spans="2:2" x14ac:dyDescent="0.25">
      <c r="B4876" t="e" cm="1" vm="1">
        <f t="array" ref="B4876">TRANSPOSE(_xlfn._xlws.SORT(_xlfn.UNIQUE(_xlfn._xlws.FILTER(plotSetup[plot_id], plotSetup[experiment_id]&amp;"_"&amp;plotSetup[crop_season_id]=A4876))))</f>
        <v>#VALUE!</v>
      </c>
    </row>
    <row r="4877" spans="2:2" x14ac:dyDescent="0.25">
      <c r="B4877" t="e" cm="1" vm="1">
        <f t="array" ref="B4877">TRANSPOSE(_xlfn._xlws.SORT(_xlfn.UNIQUE(_xlfn._xlws.FILTER(plotSetup[plot_id], plotSetup[experiment_id]&amp;"_"&amp;plotSetup[crop_season_id]=A4877))))</f>
        <v>#VALUE!</v>
      </c>
    </row>
    <row r="4878" spans="2:2" x14ac:dyDescent="0.25">
      <c r="B4878" t="e" cm="1" vm="1">
        <f t="array" ref="B4878">TRANSPOSE(_xlfn._xlws.SORT(_xlfn.UNIQUE(_xlfn._xlws.FILTER(plotSetup[plot_id], plotSetup[experiment_id]&amp;"_"&amp;plotSetup[crop_season_id]=A4878))))</f>
        <v>#VALUE!</v>
      </c>
    </row>
    <row r="4879" spans="2:2" x14ac:dyDescent="0.25">
      <c r="B4879" t="e" cm="1" vm="1">
        <f t="array" ref="B4879">TRANSPOSE(_xlfn._xlws.SORT(_xlfn.UNIQUE(_xlfn._xlws.FILTER(plotSetup[plot_id], plotSetup[experiment_id]&amp;"_"&amp;plotSetup[crop_season_id]=A4879))))</f>
        <v>#VALUE!</v>
      </c>
    </row>
    <row r="4880" spans="2:2" x14ac:dyDescent="0.25">
      <c r="B4880" t="e" cm="1" vm="1">
        <f t="array" ref="B4880">TRANSPOSE(_xlfn._xlws.SORT(_xlfn.UNIQUE(_xlfn._xlws.FILTER(plotSetup[plot_id], plotSetup[experiment_id]&amp;"_"&amp;plotSetup[crop_season_id]=A4880))))</f>
        <v>#VALUE!</v>
      </c>
    </row>
    <row r="4881" spans="2:2" x14ac:dyDescent="0.25">
      <c r="B4881" t="e" cm="1" vm="1">
        <f t="array" ref="B4881">TRANSPOSE(_xlfn._xlws.SORT(_xlfn.UNIQUE(_xlfn._xlws.FILTER(plotSetup[plot_id], plotSetup[experiment_id]&amp;"_"&amp;plotSetup[crop_season_id]=A4881))))</f>
        <v>#VALUE!</v>
      </c>
    </row>
    <row r="4882" spans="2:2" x14ac:dyDescent="0.25">
      <c r="B4882" t="e" cm="1" vm="1">
        <f t="array" ref="B4882">TRANSPOSE(_xlfn._xlws.SORT(_xlfn.UNIQUE(_xlfn._xlws.FILTER(plotSetup[plot_id], plotSetup[experiment_id]&amp;"_"&amp;plotSetup[crop_season_id]=A4882))))</f>
        <v>#VALUE!</v>
      </c>
    </row>
    <row r="4883" spans="2:2" x14ac:dyDescent="0.25">
      <c r="B4883" t="e" cm="1" vm="1">
        <f t="array" ref="B4883">TRANSPOSE(_xlfn._xlws.SORT(_xlfn.UNIQUE(_xlfn._xlws.FILTER(plotSetup[plot_id], plotSetup[experiment_id]&amp;"_"&amp;plotSetup[crop_season_id]=A4883))))</f>
        <v>#VALUE!</v>
      </c>
    </row>
    <row r="4884" spans="2:2" x14ac:dyDescent="0.25">
      <c r="B4884" t="e" cm="1" vm="1">
        <f t="array" ref="B4884">TRANSPOSE(_xlfn._xlws.SORT(_xlfn.UNIQUE(_xlfn._xlws.FILTER(plotSetup[plot_id], plotSetup[experiment_id]&amp;"_"&amp;plotSetup[crop_season_id]=A4884))))</f>
        <v>#VALUE!</v>
      </c>
    </row>
    <row r="4885" spans="2:2" x14ac:dyDescent="0.25">
      <c r="B4885" t="e" cm="1" vm="1">
        <f t="array" ref="B4885">TRANSPOSE(_xlfn._xlws.SORT(_xlfn.UNIQUE(_xlfn._xlws.FILTER(plotSetup[plot_id], plotSetup[experiment_id]&amp;"_"&amp;plotSetup[crop_season_id]=A4885))))</f>
        <v>#VALUE!</v>
      </c>
    </row>
    <row r="4886" spans="2:2" x14ac:dyDescent="0.25">
      <c r="B4886" t="e" cm="1" vm="1">
        <f t="array" ref="B4886">TRANSPOSE(_xlfn._xlws.SORT(_xlfn.UNIQUE(_xlfn._xlws.FILTER(plotSetup[plot_id], plotSetup[experiment_id]&amp;"_"&amp;plotSetup[crop_season_id]=A4886))))</f>
        <v>#VALUE!</v>
      </c>
    </row>
    <row r="4887" spans="2:2" x14ac:dyDescent="0.25">
      <c r="B4887" t="e" cm="1" vm="1">
        <f t="array" ref="B4887">TRANSPOSE(_xlfn._xlws.SORT(_xlfn.UNIQUE(_xlfn._xlws.FILTER(plotSetup[plot_id], plotSetup[experiment_id]&amp;"_"&amp;plotSetup[crop_season_id]=A4887))))</f>
        <v>#VALUE!</v>
      </c>
    </row>
    <row r="4888" spans="2:2" x14ac:dyDescent="0.25">
      <c r="B4888" t="e" cm="1" vm="1">
        <f t="array" ref="B4888">TRANSPOSE(_xlfn._xlws.SORT(_xlfn.UNIQUE(_xlfn._xlws.FILTER(plotSetup[plot_id], plotSetup[experiment_id]&amp;"_"&amp;plotSetup[crop_season_id]=A4888))))</f>
        <v>#VALUE!</v>
      </c>
    </row>
    <row r="4889" spans="2:2" x14ac:dyDescent="0.25">
      <c r="B4889" t="e" cm="1" vm="1">
        <f t="array" ref="B4889">TRANSPOSE(_xlfn._xlws.SORT(_xlfn.UNIQUE(_xlfn._xlws.FILTER(plotSetup[plot_id], plotSetup[experiment_id]&amp;"_"&amp;plotSetup[crop_season_id]=A4889))))</f>
        <v>#VALUE!</v>
      </c>
    </row>
    <row r="4890" spans="2:2" x14ac:dyDescent="0.25">
      <c r="B4890" t="e" cm="1" vm="1">
        <f t="array" ref="B4890">TRANSPOSE(_xlfn._xlws.SORT(_xlfn.UNIQUE(_xlfn._xlws.FILTER(plotSetup[plot_id], plotSetup[experiment_id]&amp;"_"&amp;plotSetup[crop_season_id]=A4890))))</f>
        <v>#VALUE!</v>
      </c>
    </row>
    <row r="4891" spans="2:2" x14ac:dyDescent="0.25">
      <c r="B4891" t="e" cm="1" vm="1">
        <f t="array" ref="B4891">TRANSPOSE(_xlfn._xlws.SORT(_xlfn.UNIQUE(_xlfn._xlws.FILTER(plotSetup[plot_id], plotSetup[experiment_id]&amp;"_"&amp;plotSetup[crop_season_id]=A4891))))</f>
        <v>#VALUE!</v>
      </c>
    </row>
    <row r="4892" spans="2:2" x14ac:dyDescent="0.25">
      <c r="B4892" t="e" cm="1" vm="1">
        <f t="array" ref="B4892">TRANSPOSE(_xlfn._xlws.SORT(_xlfn.UNIQUE(_xlfn._xlws.FILTER(plotSetup[plot_id], plotSetup[experiment_id]&amp;"_"&amp;plotSetup[crop_season_id]=A4892))))</f>
        <v>#VALUE!</v>
      </c>
    </row>
    <row r="4893" spans="2:2" x14ac:dyDescent="0.25">
      <c r="B4893" t="e" cm="1" vm="1">
        <f t="array" ref="B4893">TRANSPOSE(_xlfn._xlws.SORT(_xlfn.UNIQUE(_xlfn._xlws.FILTER(plotSetup[plot_id], plotSetup[experiment_id]&amp;"_"&amp;plotSetup[crop_season_id]=A4893))))</f>
        <v>#VALUE!</v>
      </c>
    </row>
    <row r="4894" spans="2:2" x14ac:dyDescent="0.25">
      <c r="B4894" t="e" cm="1" vm="1">
        <f t="array" ref="B4894">TRANSPOSE(_xlfn._xlws.SORT(_xlfn.UNIQUE(_xlfn._xlws.FILTER(plotSetup[plot_id], plotSetup[experiment_id]&amp;"_"&amp;plotSetup[crop_season_id]=A4894))))</f>
        <v>#VALUE!</v>
      </c>
    </row>
    <row r="4895" spans="2:2" x14ac:dyDescent="0.25">
      <c r="B4895" t="e" cm="1" vm="1">
        <f t="array" ref="B4895">TRANSPOSE(_xlfn._xlws.SORT(_xlfn.UNIQUE(_xlfn._xlws.FILTER(plotSetup[plot_id], plotSetup[experiment_id]&amp;"_"&amp;plotSetup[crop_season_id]=A4895))))</f>
        <v>#VALUE!</v>
      </c>
    </row>
    <row r="4896" spans="2:2" x14ac:dyDescent="0.25">
      <c r="B4896" t="e" cm="1" vm="1">
        <f t="array" ref="B4896">TRANSPOSE(_xlfn._xlws.SORT(_xlfn.UNIQUE(_xlfn._xlws.FILTER(plotSetup[plot_id], plotSetup[experiment_id]&amp;"_"&amp;plotSetup[crop_season_id]=A4896))))</f>
        <v>#VALUE!</v>
      </c>
    </row>
    <row r="4897" spans="2:2" x14ac:dyDescent="0.25">
      <c r="B4897" t="e" cm="1" vm="1">
        <f t="array" ref="B4897">TRANSPOSE(_xlfn._xlws.SORT(_xlfn.UNIQUE(_xlfn._xlws.FILTER(plotSetup[plot_id], plotSetup[experiment_id]&amp;"_"&amp;plotSetup[crop_season_id]=A4897))))</f>
        <v>#VALUE!</v>
      </c>
    </row>
    <row r="4898" spans="2:2" x14ac:dyDescent="0.25">
      <c r="B4898" t="e" cm="1" vm="1">
        <f t="array" ref="B4898">TRANSPOSE(_xlfn._xlws.SORT(_xlfn.UNIQUE(_xlfn._xlws.FILTER(plotSetup[plot_id], plotSetup[experiment_id]&amp;"_"&amp;plotSetup[crop_season_id]=A4898))))</f>
        <v>#VALUE!</v>
      </c>
    </row>
    <row r="4899" spans="2:2" x14ac:dyDescent="0.25">
      <c r="B4899" t="e" cm="1" vm="1">
        <f t="array" ref="B4899">TRANSPOSE(_xlfn._xlws.SORT(_xlfn.UNIQUE(_xlfn._xlws.FILTER(plotSetup[plot_id], plotSetup[experiment_id]&amp;"_"&amp;plotSetup[crop_season_id]=A4899))))</f>
        <v>#VALUE!</v>
      </c>
    </row>
    <row r="4900" spans="2:2" x14ac:dyDescent="0.25">
      <c r="B4900" t="e" cm="1" vm="1">
        <f t="array" ref="B4900">TRANSPOSE(_xlfn._xlws.SORT(_xlfn.UNIQUE(_xlfn._xlws.FILTER(plotSetup[plot_id], plotSetup[experiment_id]&amp;"_"&amp;plotSetup[crop_season_id]=A4900))))</f>
        <v>#VALUE!</v>
      </c>
    </row>
    <row r="4901" spans="2:2" x14ac:dyDescent="0.25">
      <c r="B4901" t="e" cm="1" vm="1">
        <f t="array" ref="B4901">TRANSPOSE(_xlfn._xlws.SORT(_xlfn.UNIQUE(_xlfn._xlws.FILTER(plotSetup[plot_id], plotSetup[experiment_id]&amp;"_"&amp;plotSetup[crop_season_id]=A4901))))</f>
        <v>#VALUE!</v>
      </c>
    </row>
    <row r="4902" spans="2:2" x14ac:dyDescent="0.25">
      <c r="B4902" t="e" cm="1" vm="1">
        <f t="array" ref="B4902">TRANSPOSE(_xlfn._xlws.SORT(_xlfn.UNIQUE(_xlfn._xlws.FILTER(plotSetup[plot_id], plotSetup[experiment_id]&amp;"_"&amp;plotSetup[crop_season_id]=A4902))))</f>
        <v>#VALUE!</v>
      </c>
    </row>
    <row r="4903" spans="2:2" x14ac:dyDescent="0.25">
      <c r="B4903" t="e" cm="1" vm="1">
        <f t="array" ref="B4903">TRANSPOSE(_xlfn._xlws.SORT(_xlfn.UNIQUE(_xlfn._xlws.FILTER(plotSetup[plot_id], plotSetup[experiment_id]&amp;"_"&amp;plotSetup[crop_season_id]=A4903))))</f>
        <v>#VALUE!</v>
      </c>
    </row>
    <row r="4904" spans="2:2" x14ac:dyDescent="0.25">
      <c r="B4904" t="e" cm="1" vm="1">
        <f t="array" ref="B4904">TRANSPOSE(_xlfn._xlws.SORT(_xlfn.UNIQUE(_xlfn._xlws.FILTER(plotSetup[plot_id], plotSetup[experiment_id]&amp;"_"&amp;plotSetup[crop_season_id]=A4904))))</f>
        <v>#VALUE!</v>
      </c>
    </row>
    <row r="4905" spans="2:2" x14ac:dyDescent="0.25">
      <c r="B4905" t="e" cm="1" vm="1">
        <f t="array" ref="B4905">TRANSPOSE(_xlfn._xlws.SORT(_xlfn.UNIQUE(_xlfn._xlws.FILTER(plotSetup[plot_id], plotSetup[experiment_id]&amp;"_"&amp;plotSetup[crop_season_id]=A4905))))</f>
        <v>#VALUE!</v>
      </c>
    </row>
    <row r="4906" spans="2:2" x14ac:dyDescent="0.25">
      <c r="B4906" t="e" cm="1" vm="1">
        <f t="array" ref="B4906">TRANSPOSE(_xlfn._xlws.SORT(_xlfn.UNIQUE(_xlfn._xlws.FILTER(plotSetup[plot_id], plotSetup[experiment_id]&amp;"_"&amp;plotSetup[crop_season_id]=A4906))))</f>
        <v>#VALUE!</v>
      </c>
    </row>
    <row r="4907" spans="2:2" x14ac:dyDescent="0.25">
      <c r="B4907" t="e" cm="1" vm="1">
        <f t="array" ref="B4907">TRANSPOSE(_xlfn._xlws.SORT(_xlfn.UNIQUE(_xlfn._xlws.FILTER(plotSetup[plot_id], plotSetup[experiment_id]&amp;"_"&amp;plotSetup[crop_season_id]=A4907))))</f>
        <v>#VALUE!</v>
      </c>
    </row>
    <row r="4908" spans="2:2" x14ac:dyDescent="0.25">
      <c r="B4908" t="e" cm="1" vm="1">
        <f t="array" ref="B4908">TRANSPOSE(_xlfn._xlws.SORT(_xlfn.UNIQUE(_xlfn._xlws.FILTER(plotSetup[plot_id], plotSetup[experiment_id]&amp;"_"&amp;plotSetup[crop_season_id]=A4908))))</f>
        <v>#VALUE!</v>
      </c>
    </row>
    <row r="4909" spans="2:2" x14ac:dyDescent="0.25">
      <c r="B4909" t="e" cm="1" vm="1">
        <f t="array" ref="B4909">TRANSPOSE(_xlfn._xlws.SORT(_xlfn.UNIQUE(_xlfn._xlws.FILTER(plotSetup[plot_id], plotSetup[experiment_id]&amp;"_"&amp;plotSetup[crop_season_id]=A4909))))</f>
        <v>#VALUE!</v>
      </c>
    </row>
    <row r="4910" spans="2:2" x14ac:dyDescent="0.25">
      <c r="B4910" t="e" cm="1" vm="1">
        <f t="array" ref="B4910">TRANSPOSE(_xlfn._xlws.SORT(_xlfn.UNIQUE(_xlfn._xlws.FILTER(plotSetup[plot_id], plotSetup[experiment_id]&amp;"_"&amp;plotSetup[crop_season_id]=A4910))))</f>
        <v>#VALUE!</v>
      </c>
    </row>
    <row r="4911" spans="2:2" x14ac:dyDescent="0.25">
      <c r="B4911" t="e" cm="1" vm="1">
        <f t="array" ref="B4911">TRANSPOSE(_xlfn._xlws.SORT(_xlfn.UNIQUE(_xlfn._xlws.FILTER(plotSetup[plot_id], plotSetup[experiment_id]&amp;"_"&amp;plotSetup[crop_season_id]=A4911))))</f>
        <v>#VALUE!</v>
      </c>
    </row>
    <row r="4912" spans="2:2" x14ac:dyDescent="0.25">
      <c r="B4912" t="e" cm="1" vm="1">
        <f t="array" ref="B4912">TRANSPOSE(_xlfn._xlws.SORT(_xlfn.UNIQUE(_xlfn._xlws.FILTER(plotSetup[plot_id], plotSetup[experiment_id]&amp;"_"&amp;plotSetup[crop_season_id]=A4912))))</f>
        <v>#VALUE!</v>
      </c>
    </row>
    <row r="4913" spans="2:2" x14ac:dyDescent="0.25">
      <c r="B4913" t="e" cm="1" vm="1">
        <f t="array" ref="B4913">TRANSPOSE(_xlfn._xlws.SORT(_xlfn.UNIQUE(_xlfn._xlws.FILTER(plotSetup[plot_id], plotSetup[experiment_id]&amp;"_"&amp;plotSetup[crop_season_id]=A4913))))</f>
        <v>#VALUE!</v>
      </c>
    </row>
    <row r="4914" spans="2:2" x14ac:dyDescent="0.25">
      <c r="B4914" t="e" cm="1" vm="1">
        <f t="array" ref="B4914">TRANSPOSE(_xlfn._xlws.SORT(_xlfn.UNIQUE(_xlfn._xlws.FILTER(plotSetup[plot_id], plotSetup[experiment_id]&amp;"_"&amp;plotSetup[crop_season_id]=A4914))))</f>
        <v>#VALUE!</v>
      </c>
    </row>
    <row r="4915" spans="2:2" x14ac:dyDescent="0.25">
      <c r="B4915" t="e" cm="1" vm="1">
        <f t="array" ref="B4915">TRANSPOSE(_xlfn._xlws.SORT(_xlfn.UNIQUE(_xlfn._xlws.FILTER(plotSetup[plot_id], plotSetup[experiment_id]&amp;"_"&amp;plotSetup[crop_season_id]=A4915))))</f>
        <v>#VALUE!</v>
      </c>
    </row>
    <row r="4916" spans="2:2" x14ac:dyDescent="0.25">
      <c r="B4916" t="e" cm="1" vm="1">
        <f t="array" ref="B4916">TRANSPOSE(_xlfn._xlws.SORT(_xlfn.UNIQUE(_xlfn._xlws.FILTER(plotSetup[plot_id], plotSetup[experiment_id]&amp;"_"&amp;plotSetup[crop_season_id]=A4916))))</f>
        <v>#VALUE!</v>
      </c>
    </row>
    <row r="4917" spans="2:2" x14ac:dyDescent="0.25">
      <c r="B4917" t="e" cm="1" vm="1">
        <f t="array" ref="B4917">TRANSPOSE(_xlfn._xlws.SORT(_xlfn.UNIQUE(_xlfn._xlws.FILTER(plotSetup[plot_id], plotSetup[experiment_id]&amp;"_"&amp;plotSetup[crop_season_id]=A4917))))</f>
        <v>#VALUE!</v>
      </c>
    </row>
    <row r="4918" spans="2:2" x14ac:dyDescent="0.25">
      <c r="B4918" t="e" cm="1" vm="1">
        <f t="array" ref="B4918">TRANSPOSE(_xlfn._xlws.SORT(_xlfn.UNIQUE(_xlfn._xlws.FILTER(plotSetup[plot_id], plotSetup[experiment_id]&amp;"_"&amp;plotSetup[crop_season_id]=A4918))))</f>
        <v>#VALUE!</v>
      </c>
    </row>
    <row r="4919" spans="2:2" x14ac:dyDescent="0.25">
      <c r="B4919" t="e" cm="1" vm="1">
        <f t="array" ref="B4919">TRANSPOSE(_xlfn._xlws.SORT(_xlfn.UNIQUE(_xlfn._xlws.FILTER(plotSetup[plot_id], plotSetup[experiment_id]&amp;"_"&amp;plotSetup[crop_season_id]=A4919))))</f>
        <v>#VALUE!</v>
      </c>
    </row>
    <row r="4920" spans="2:2" x14ac:dyDescent="0.25">
      <c r="B4920" t="e" cm="1" vm="1">
        <f t="array" ref="B4920">TRANSPOSE(_xlfn._xlws.SORT(_xlfn.UNIQUE(_xlfn._xlws.FILTER(plotSetup[plot_id], plotSetup[experiment_id]&amp;"_"&amp;plotSetup[crop_season_id]=A4920))))</f>
        <v>#VALUE!</v>
      </c>
    </row>
    <row r="4921" spans="2:2" x14ac:dyDescent="0.25">
      <c r="B4921" t="e" cm="1" vm="1">
        <f t="array" ref="B4921">TRANSPOSE(_xlfn._xlws.SORT(_xlfn.UNIQUE(_xlfn._xlws.FILTER(plotSetup[plot_id], plotSetup[experiment_id]&amp;"_"&amp;plotSetup[crop_season_id]=A4921))))</f>
        <v>#VALUE!</v>
      </c>
    </row>
    <row r="4922" spans="2:2" x14ac:dyDescent="0.25">
      <c r="B4922" t="e" cm="1" vm="1">
        <f t="array" ref="B4922">TRANSPOSE(_xlfn._xlws.SORT(_xlfn.UNIQUE(_xlfn._xlws.FILTER(plotSetup[plot_id], plotSetup[experiment_id]&amp;"_"&amp;plotSetup[crop_season_id]=A4922))))</f>
        <v>#VALUE!</v>
      </c>
    </row>
    <row r="4923" spans="2:2" x14ac:dyDescent="0.25">
      <c r="B4923" t="e" cm="1" vm="1">
        <f t="array" ref="B4923">TRANSPOSE(_xlfn._xlws.SORT(_xlfn.UNIQUE(_xlfn._xlws.FILTER(plotSetup[plot_id], plotSetup[experiment_id]&amp;"_"&amp;plotSetup[crop_season_id]=A4923))))</f>
        <v>#VALUE!</v>
      </c>
    </row>
    <row r="4924" spans="2:2" x14ac:dyDescent="0.25">
      <c r="B4924" t="e" cm="1" vm="1">
        <f t="array" ref="B4924">TRANSPOSE(_xlfn._xlws.SORT(_xlfn.UNIQUE(_xlfn._xlws.FILTER(plotSetup[plot_id], plotSetup[experiment_id]&amp;"_"&amp;plotSetup[crop_season_id]=A4924))))</f>
        <v>#VALUE!</v>
      </c>
    </row>
    <row r="4925" spans="2:2" x14ac:dyDescent="0.25">
      <c r="B4925" t="e" cm="1" vm="1">
        <f t="array" ref="B4925">TRANSPOSE(_xlfn._xlws.SORT(_xlfn.UNIQUE(_xlfn._xlws.FILTER(plotSetup[plot_id], plotSetup[experiment_id]&amp;"_"&amp;plotSetup[crop_season_id]=A4925))))</f>
        <v>#VALUE!</v>
      </c>
    </row>
    <row r="4926" spans="2:2" x14ac:dyDescent="0.25">
      <c r="B4926" t="e" cm="1" vm="1">
        <f t="array" ref="B4926">TRANSPOSE(_xlfn._xlws.SORT(_xlfn.UNIQUE(_xlfn._xlws.FILTER(plotSetup[plot_id], plotSetup[experiment_id]&amp;"_"&amp;plotSetup[crop_season_id]=A4926))))</f>
        <v>#VALUE!</v>
      </c>
    </row>
    <row r="4927" spans="2:2" x14ac:dyDescent="0.25">
      <c r="B4927" t="e" cm="1" vm="1">
        <f t="array" ref="B4927">TRANSPOSE(_xlfn._xlws.SORT(_xlfn.UNIQUE(_xlfn._xlws.FILTER(plotSetup[plot_id], plotSetup[experiment_id]&amp;"_"&amp;plotSetup[crop_season_id]=A4927))))</f>
        <v>#VALUE!</v>
      </c>
    </row>
    <row r="4928" spans="2:2" x14ac:dyDescent="0.25">
      <c r="B4928" t="e" cm="1" vm="1">
        <f t="array" ref="B4928">TRANSPOSE(_xlfn._xlws.SORT(_xlfn.UNIQUE(_xlfn._xlws.FILTER(plotSetup[plot_id], plotSetup[experiment_id]&amp;"_"&amp;plotSetup[crop_season_id]=A4928))))</f>
        <v>#VALUE!</v>
      </c>
    </row>
    <row r="4929" spans="2:2" x14ac:dyDescent="0.25">
      <c r="B4929" t="e" cm="1" vm="1">
        <f t="array" ref="B4929">TRANSPOSE(_xlfn._xlws.SORT(_xlfn.UNIQUE(_xlfn._xlws.FILTER(plotSetup[plot_id], plotSetup[experiment_id]&amp;"_"&amp;plotSetup[crop_season_id]=A4929))))</f>
        <v>#VALUE!</v>
      </c>
    </row>
    <row r="4930" spans="2:2" x14ac:dyDescent="0.25">
      <c r="B4930" t="e" cm="1" vm="1">
        <f t="array" ref="B4930">TRANSPOSE(_xlfn._xlws.SORT(_xlfn.UNIQUE(_xlfn._xlws.FILTER(plotSetup[plot_id], plotSetup[experiment_id]&amp;"_"&amp;plotSetup[crop_season_id]=A4930))))</f>
        <v>#VALUE!</v>
      </c>
    </row>
    <row r="4931" spans="2:2" x14ac:dyDescent="0.25">
      <c r="B4931" t="e" cm="1" vm="1">
        <f t="array" ref="B4931">TRANSPOSE(_xlfn._xlws.SORT(_xlfn.UNIQUE(_xlfn._xlws.FILTER(plotSetup[plot_id], plotSetup[experiment_id]&amp;"_"&amp;plotSetup[crop_season_id]=A4931))))</f>
        <v>#VALUE!</v>
      </c>
    </row>
    <row r="4932" spans="2:2" x14ac:dyDescent="0.25">
      <c r="B4932" t="e" cm="1" vm="1">
        <f t="array" ref="B4932">TRANSPOSE(_xlfn._xlws.SORT(_xlfn.UNIQUE(_xlfn._xlws.FILTER(plotSetup[plot_id], plotSetup[experiment_id]&amp;"_"&amp;plotSetup[crop_season_id]=A4932))))</f>
        <v>#VALUE!</v>
      </c>
    </row>
    <row r="4933" spans="2:2" x14ac:dyDescent="0.25">
      <c r="B4933" t="e" cm="1" vm="1">
        <f t="array" ref="B4933">TRANSPOSE(_xlfn._xlws.SORT(_xlfn.UNIQUE(_xlfn._xlws.FILTER(plotSetup[plot_id], plotSetup[experiment_id]&amp;"_"&amp;plotSetup[crop_season_id]=A4933))))</f>
        <v>#VALUE!</v>
      </c>
    </row>
    <row r="4934" spans="2:2" x14ac:dyDescent="0.25">
      <c r="B4934" t="e" cm="1" vm="1">
        <f t="array" ref="B4934">TRANSPOSE(_xlfn._xlws.SORT(_xlfn.UNIQUE(_xlfn._xlws.FILTER(plotSetup[plot_id], plotSetup[experiment_id]&amp;"_"&amp;plotSetup[crop_season_id]=A4934))))</f>
        <v>#VALUE!</v>
      </c>
    </row>
    <row r="4935" spans="2:2" x14ac:dyDescent="0.25">
      <c r="B4935" t="e" cm="1" vm="1">
        <f t="array" ref="B4935">TRANSPOSE(_xlfn._xlws.SORT(_xlfn.UNIQUE(_xlfn._xlws.FILTER(plotSetup[plot_id], plotSetup[experiment_id]&amp;"_"&amp;plotSetup[crop_season_id]=A4935))))</f>
        <v>#VALUE!</v>
      </c>
    </row>
    <row r="4936" spans="2:2" x14ac:dyDescent="0.25">
      <c r="B4936" t="e" cm="1" vm="1">
        <f t="array" ref="B4936">TRANSPOSE(_xlfn._xlws.SORT(_xlfn.UNIQUE(_xlfn._xlws.FILTER(plotSetup[plot_id], plotSetup[experiment_id]&amp;"_"&amp;plotSetup[crop_season_id]=A4936))))</f>
        <v>#VALUE!</v>
      </c>
    </row>
    <row r="4937" spans="2:2" x14ac:dyDescent="0.25">
      <c r="B4937" t="e" cm="1" vm="1">
        <f t="array" ref="B4937">TRANSPOSE(_xlfn._xlws.SORT(_xlfn.UNIQUE(_xlfn._xlws.FILTER(plotSetup[plot_id], plotSetup[experiment_id]&amp;"_"&amp;plotSetup[crop_season_id]=A4937))))</f>
        <v>#VALUE!</v>
      </c>
    </row>
    <row r="4938" spans="2:2" x14ac:dyDescent="0.25">
      <c r="B4938" t="e" cm="1" vm="1">
        <f t="array" ref="B4938">TRANSPOSE(_xlfn._xlws.SORT(_xlfn.UNIQUE(_xlfn._xlws.FILTER(plotSetup[plot_id], plotSetup[experiment_id]&amp;"_"&amp;plotSetup[crop_season_id]=A4938))))</f>
        <v>#VALUE!</v>
      </c>
    </row>
    <row r="4939" spans="2:2" x14ac:dyDescent="0.25">
      <c r="B4939" t="e" cm="1" vm="1">
        <f t="array" ref="B4939">TRANSPOSE(_xlfn._xlws.SORT(_xlfn.UNIQUE(_xlfn._xlws.FILTER(plotSetup[plot_id], plotSetup[experiment_id]&amp;"_"&amp;plotSetup[crop_season_id]=A4939))))</f>
        <v>#VALUE!</v>
      </c>
    </row>
    <row r="4940" spans="2:2" x14ac:dyDescent="0.25">
      <c r="B4940" t="e" cm="1" vm="1">
        <f t="array" ref="B4940">TRANSPOSE(_xlfn._xlws.SORT(_xlfn.UNIQUE(_xlfn._xlws.FILTER(plotSetup[plot_id], plotSetup[experiment_id]&amp;"_"&amp;plotSetup[crop_season_id]=A4940))))</f>
        <v>#VALUE!</v>
      </c>
    </row>
    <row r="4941" spans="2:2" x14ac:dyDescent="0.25">
      <c r="B4941" t="e" cm="1" vm="1">
        <f t="array" ref="B4941">TRANSPOSE(_xlfn._xlws.SORT(_xlfn.UNIQUE(_xlfn._xlws.FILTER(plotSetup[plot_id], plotSetup[experiment_id]&amp;"_"&amp;plotSetup[crop_season_id]=A4941))))</f>
        <v>#VALUE!</v>
      </c>
    </row>
    <row r="4942" spans="2:2" x14ac:dyDescent="0.25">
      <c r="B4942" t="e" cm="1" vm="1">
        <f t="array" ref="B4942">TRANSPOSE(_xlfn._xlws.SORT(_xlfn.UNIQUE(_xlfn._xlws.FILTER(plotSetup[plot_id], plotSetup[experiment_id]&amp;"_"&amp;plotSetup[crop_season_id]=A4942))))</f>
        <v>#VALUE!</v>
      </c>
    </row>
    <row r="4943" spans="2:2" x14ac:dyDescent="0.25">
      <c r="B4943" t="e" cm="1" vm="1">
        <f t="array" ref="B4943">TRANSPOSE(_xlfn._xlws.SORT(_xlfn.UNIQUE(_xlfn._xlws.FILTER(plotSetup[plot_id], plotSetup[experiment_id]&amp;"_"&amp;plotSetup[crop_season_id]=A4943))))</f>
        <v>#VALUE!</v>
      </c>
    </row>
    <row r="4944" spans="2:2" x14ac:dyDescent="0.25">
      <c r="B4944" t="e" cm="1" vm="1">
        <f t="array" ref="B4944">TRANSPOSE(_xlfn._xlws.SORT(_xlfn.UNIQUE(_xlfn._xlws.FILTER(plotSetup[plot_id], plotSetup[experiment_id]&amp;"_"&amp;plotSetup[crop_season_id]=A4944))))</f>
        <v>#VALUE!</v>
      </c>
    </row>
    <row r="4945" spans="2:2" x14ac:dyDescent="0.25">
      <c r="B4945" t="e" cm="1" vm="1">
        <f t="array" ref="B4945">TRANSPOSE(_xlfn._xlws.SORT(_xlfn.UNIQUE(_xlfn._xlws.FILTER(plotSetup[plot_id], plotSetup[experiment_id]&amp;"_"&amp;plotSetup[crop_season_id]=A4945))))</f>
        <v>#VALUE!</v>
      </c>
    </row>
    <row r="4946" spans="2:2" x14ac:dyDescent="0.25">
      <c r="B4946" t="e" cm="1" vm="1">
        <f t="array" ref="B4946">TRANSPOSE(_xlfn._xlws.SORT(_xlfn.UNIQUE(_xlfn._xlws.FILTER(plotSetup[plot_id], plotSetup[experiment_id]&amp;"_"&amp;plotSetup[crop_season_id]=A4946))))</f>
        <v>#VALUE!</v>
      </c>
    </row>
    <row r="4947" spans="2:2" x14ac:dyDescent="0.25">
      <c r="B4947" t="e" cm="1" vm="1">
        <f t="array" ref="B4947">TRANSPOSE(_xlfn._xlws.SORT(_xlfn.UNIQUE(_xlfn._xlws.FILTER(plotSetup[plot_id], plotSetup[experiment_id]&amp;"_"&amp;plotSetup[crop_season_id]=A4947))))</f>
        <v>#VALUE!</v>
      </c>
    </row>
    <row r="4948" spans="2:2" x14ac:dyDescent="0.25">
      <c r="B4948" t="e" cm="1" vm="1">
        <f t="array" ref="B4948">TRANSPOSE(_xlfn._xlws.SORT(_xlfn.UNIQUE(_xlfn._xlws.FILTER(plotSetup[plot_id], plotSetup[experiment_id]&amp;"_"&amp;plotSetup[crop_season_id]=A4948))))</f>
        <v>#VALUE!</v>
      </c>
    </row>
    <row r="4949" spans="2:2" x14ac:dyDescent="0.25">
      <c r="B4949" t="e" cm="1" vm="1">
        <f t="array" ref="B4949">TRANSPOSE(_xlfn._xlws.SORT(_xlfn.UNIQUE(_xlfn._xlws.FILTER(plotSetup[plot_id], plotSetup[experiment_id]&amp;"_"&amp;plotSetup[crop_season_id]=A4949))))</f>
        <v>#VALUE!</v>
      </c>
    </row>
    <row r="4950" spans="2:2" x14ac:dyDescent="0.25">
      <c r="B4950" t="e" cm="1" vm="1">
        <f t="array" ref="B4950">TRANSPOSE(_xlfn._xlws.SORT(_xlfn.UNIQUE(_xlfn._xlws.FILTER(plotSetup[plot_id], plotSetup[experiment_id]&amp;"_"&amp;plotSetup[crop_season_id]=A4950))))</f>
        <v>#VALUE!</v>
      </c>
    </row>
    <row r="4951" spans="2:2" x14ac:dyDescent="0.25">
      <c r="B4951" t="e" cm="1" vm="1">
        <f t="array" ref="B4951">TRANSPOSE(_xlfn._xlws.SORT(_xlfn.UNIQUE(_xlfn._xlws.FILTER(plotSetup[plot_id], plotSetup[experiment_id]&amp;"_"&amp;plotSetup[crop_season_id]=A4951))))</f>
        <v>#VALUE!</v>
      </c>
    </row>
    <row r="4952" spans="2:2" x14ac:dyDescent="0.25">
      <c r="B4952" t="e" cm="1" vm="1">
        <f t="array" ref="B4952">TRANSPOSE(_xlfn._xlws.SORT(_xlfn.UNIQUE(_xlfn._xlws.FILTER(plotSetup[plot_id], plotSetup[experiment_id]&amp;"_"&amp;plotSetup[crop_season_id]=A4952))))</f>
        <v>#VALUE!</v>
      </c>
    </row>
    <row r="4953" spans="2:2" x14ac:dyDescent="0.25">
      <c r="B4953" t="e" cm="1" vm="1">
        <f t="array" ref="B4953">TRANSPOSE(_xlfn._xlws.SORT(_xlfn.UNIQUE(_xlfn._xlws.FILTER(plotSetup[plot_id], plotSetup[experiment_id]&amp;"_"&amp;plotSetup[crop_season_id]=A4953))))</f>
        <v>#VALUE!</v>
      </c>
    </row>
    <row r="4954" spans="2:2" x14ac:dyDescent="0.25">
      <c r="B4954" t="e" cm="1" vm="1">
        <f t="array" ref="B4954">TRANSPOSE(_xlfn._xlws.SORT(_xlfn.UNIQUE(_xlfn._xlws.FILTER(plotSetup[plot_id], plotSetup[experiment_id]&amp;"_"&amp;plotSetup[crop_season_id]=A4954))))</f>
        <v>#VALUE!</v>
      </c>
    </row>
    <row r="4955" spans="2:2" x14ac:dyDescent="0.25">
      <c r="B4955" t="e" cm="1" vm="1">
        <f t="array" ref="B4955">TRANSPOSE(_xlfn._xlws.SORT(_xlfn.UNIQUE(_xlfn._xlws.FILTER(plotSetup[plot_id], plotSetup[experiment_id]&amp;"_"&amp;plotSetup[crop_season_id]=A4955))))</f>
        <v>#VALUE!</v>
      </c>
    </row>
    <row r="4956" spans="2:2" x14ac:dyDescent="0.25">
      <c r="B4956" t="e" cm="1" vm="1">
        <f t="array" ref="B4956">TRANSPOSE(_xlfn._xlws.SORT(_xlfn.UNIQUE(_xlfn._xlws.FILTER(plotSetup[plot_id], plotSetup[experiment_id]&amp;"_"&amp;plotSetup[crop_season_id]=A4956))))</f>
        <v>#VALUE!</v>
      </c>
    </row>
    <row r="4957" spans="2:2" x14ac:dyDescent="0.25">
      <c r="B4957" t="e" cm="1" vm="1">
        <f t="array" ref="B4957">TRANSPOSE(_xlfn._xlws.SORT(_xlfn.UNIQUE(_xlfn._xlws.FILTER(plotSetup[plot_id], plotSetup[experiment_id]&amp;"_"&amp;plotSetup[crop_season_id]=A4957))))</f>
        <v>#VALUE!</v>
      </c>
    </row>
    <row r="4958" spans="2:2" x14ac:dyDescent="0.25">
      <c r="B4958" t="e" cm="1" vm="1">
        <f t="array" ref="B4958">TRANSPOSE(_xlfn._xlws.SORT(_xlfn.UNIQUE(_xlfn._xlws.FILTER(plotSetup[plot_id], plotSetup[experiment_id]&amp;"_"&amp;plotSetup[crop_season_id]=A4958))))</f>
        <v>#VALUE!</v>
      </c>
    </row>
    <row r="4959" spans="2:2" x14ac:dyDescent="0.25">
      <c r="B4959" t="e" cm="1" vm="1">
        <f t="array" ref="B4959">TRANSPOSE(_xlfn._xlws.SORT(_xlfn.UNIQUE(_xlfn._xlws.FILTER(plotSetup[plot_id], plotSetup[experiment_id]&amp;"_"&amp;plotSetup[crop_season_id]=A4959))))</f>
        <v>#VALUE!</v>
      </c>
    </row>
    <row r="4960" spans="2:2" x14ac:dyDescent="0.25">
      <c r="B4960" t="e" cm="1" vm="1">
        <f t="array" ref="B4960">TRANSPOSE(_xlfn._xlws.SORT(_xlfn.UNIQUE(_xlfn._xlws.FILTER(plotSetup[plot_id], plotSetup[experiment_id]&amp;"_"&amp;plotSetup[crop_season_id]=A4960))))</f>
        <v>#VALUE!</v>
      </c>
    </row>
    <row r="4961" spans="2:2" x14ac:dyDescent="0.25">
      <c r="B4961" t="e" cm="1" vm="1">
        <f t="array" ref="B4961">TRANSPOSE(_xlfn._xlws.SORT(_xlfn.UNIQUE(_xlfn._xlws.FILTER(plotSetup[plot_id], plotSetup[experiment_id]&amp;"_"&amp;plotSetup[crop_season_id]=A4961))))</f>
        <v>#VALUE!</v>
      </c>
    </row>
    <row r="4962" spans="2:2" x14ac:dyDescent="0.25">
      <c r="B4962" t="e" cm="1" vm="1">
        <f t="array" ref="B4962">TRANSPOSE(_xlfn._xlws.SORT(_xlfn.UNIQUE(_xlfn._xlws.FILTER(plotSetup[plot_id], plotSetup[experiment_id]&amp;"_"&amp;plotSetup[crop_season_id]=A4962))))</f>
        <v>#VALUE!</v>
      </c>
    </row>
    <row r="4963" spans="2:2" x14ac:dyDescent="0.25">
      <c r="B4963" t="e" cm="1" vm="1">
        <f t="array" ref="B4963">TRANSPOSE(_xlfn._xlws.SORT(_xlfn.UNIQUE(_xlfn._xlws.FILTER(plotSetup[plot_id], plotSetup[experiment_id]&amp;"_"&amp;plotSetup[crop_season_id]=A4963))))</f>
        <v>#VALUE!</v>
      </c>
    </row>
    <row r="4964" spans="2:2" x14ac:dyDescent="0.25">
      <c r="B4964" t="e" cm="1" vm="1">
        <f t="array" ref="B4964">TRANSPOSE(_xlfn._xlws.SORT(_xlfn.UNIQUE(_xlfn._xlws.FILTER(plotSetup[plot_id], plotSetup[experiment_id]&amp;"_"&amp;plotSetup[crop_season_id]=A4964))))</f>
        <v>#VALUE!</v>
      </c>
    </row>
    <row r="4965" spans="2:2" x14ac:dyDescent="0.25">
      <c r="B4965" t="e" cm="1" vm="1">
        <f t="array" ref="B4965">TRANSPOSE(_xlfn._xlws.SORT(_xlfn.UNIQUE(_xlfn._xlws.FILTER(plotSetup[plot_id], plotSetup[experiment_id]&amp;"_"&amp;plotSetup[crop_season_id]=A4965))))</f>
        <v>#VALUE!</v>
      </c>
    </row>
    <row r="4966" spans="2:2" x14ac:dyDescent="0.25">
      <c r="B4966" t="e" cm="1" vm="1">
        <f t="array" ref="B4966">TRANSPOSE(_xlfn._xlws.SORT(_xlfn.UNIQUE(_xlfn._xlws.FILTER(plotSetup[plot_id], plotSetup[experiment_id]&amp;"_"&amp;plotSetup[crop_season_id]=A4966))))</f>
        <v>#VALUE!</v>
      </c>
    </row>
    <row r="4967" spans="2:2" x14ac:dyDescent="0.25">
      <c r="B4967" t="e" cm="1" vm="1">
        <f t="array" ref="B4967">TRANSPOSE(_xlfn._xlws.SORT(_xlfn.UNIQUE(_xlfn._xlws.FILTER(plotSetup[plot_id], plotSetup[experiment_id]&amp;"_"&amp;plotSetup[crop_season_id]=A4967))))</f>
        <v>#VALUE!</v>
      </c>
    </row>
    <row r="4968" spans="2:2" x14ac:dyDescent="0.25">
      <c r="B4968" t="e" cm="1" vm="1">
        <f t="array" ref="B4968">TRANSPOSE(_xlfn._xlws.SORT(_xlfn.UNIQUE(_xlfn._xlws.FILTER(plotSetup[plot_id], plotSetup[experiment_id]&amp;"_"&amp;plotSetup[crop_season_id]=A4968))))</f>
        <v>#VALUE!</v>
      </c>
    </row>
    <row r="4969" spans="2:2" x14ac:dyDescent="0.25">
      <c r="B4969" t="e" cm="1" vm="1">
        <f t="array" ref="B4969">TRANSPOSE(_xlfn._xlws.SORT(_xlfn.UNIQUE(_xlfn._xlws.FILTER(plotSetup[plot_id], plotSetup[experiment_id]&amp;"_"&amp;plotSetup[crop_season_id]=A4969))))</f>
        <v>#VALUE!</v>
      </c>
    </row>
    <row r="4970" spans="2:2" x14ac:dyDescent="0.25">
      <c r="B4970" t="e" cm="1" vm="1">
        <f t="array" ref="B4970">TRANSPOSE(_xlfn._xlws.SORT(_xlfn.UNIQUE(_xlfn._xlws.FILTER(plotSetup[plot_id], plotSetup[experiment_id]&amp;"_"&amp;plotSetup[crop_season_id]=A4970))))</f>
        <v>#VALUE!</v>
      </c>
    </row>
    <row r="4971" spans="2:2" x14ac:dyDescent="0.25">
      <c r="B4971" t="e" cm="1" vm="1">
        <f t="array" ref="B4971">TRANSPOSE(_xlfn._xlws.SORT(_xlfn.UNIQUE(_xlfn._xlws.FILTER(plotSetup[plot_id], plotSetup[experiment_id]&amp;"_"&amp;plotSetup[crop_season_id]=A4971))))</f>
        <v>#VALUE!</v>
      </c>
    </row>
    <row r="4972" spans="2:2" x14ac:dyDescent="0.25">
      <c r="B4972" t="e" cm="1" vm="1">
        <f t="array" ref="B4972">TRANSPOSE(_xlfn._xlws.SORT(_xlfn.UNIQUE(_xlfn._xlws.FILTER(plotSetup[plot_id], plotSetup[experiment_id]&amp;"_"&amp;plotSetup[crop_season_id]=A4972))))</f>
        <v>#VALUE!</v>
      </c>
    </row>
    <row r="4973" spans="2:2" x14ac:dyDescent="0.25">
      <c r="B4973" t="e" cm="1" vm="1">
        <f t="array" ref="B4973">TRANSPOSE(_xlfn._xlws.SORT(_xlfn.UNIQUE(_xlfn._xlws.FILTER(plotSetup[plot_id], plotSetup[experiment_id]&amp;"_"&amp;plotSetup[crop_season_id]=A4973))))</f>
        <v>#VALUE!</v>
      </c>
    </row>
    <row r="4974" spans="2:2" x14ac:dyDescent="0.25">
      <c r="B4974" t="e" cm="1" vm="1">
        <f t="array" ref="B4974">TRANSPOSE(_xlfn._xlws.SORT(_xlfn.UNIQUE(_xlfn._xlws.FILTER(plotSetup[plot_id], plotSetup[experiment_id]&amp;"_"&amp;plotSetup[crop_season_id]=A4974))))</f>
        <v>#VALUE!</v>
      </c>
    </row>
    <row r="4975" spans="2:2" x14ac:dyDescent="0.25">
      <c r="B4975" t="e" cm="1" vm="1">
        <f t="array" ref="B4975">TRANSPOSE(_xlfn._xlws.SORT(_xlfn.UNIQUE(_xlfn._xlws.FILTER(plotSetup[plot_id], plotSetup[experiment_id]&amp;"_"&amp;plotSetup[crop_season_id]=A4975))))</f>
        <v>#VALUE!</v>
      </c>
    </row>
    <row r="4976" spans="2:2" x14ac:dyDescent="0.25">
      <c r="B4976" t="e" cm="1" vm="1">
        <f t="array" ref="B4976">TRANSPOSE(_xlfn._xlws.SORT(_xlfn.UNIQUE(_xlfn._xlws.FILTER(plotSetup[plot_id], plotSetup[experiment_id]&amp;"_"&amp;plotSetup[crop_season_id]=A4976))))</f>
        <v>#VALUE!</v>
      </c>
    </row>
    <row r="4977" spans="2:2" x14ac:dyDescent="0.25">
      <c r="B4977" t="e" cm="1" vm="1">
        <f t="array" ref="B4977">TRANSPOSE(_xlfn._xlws.SORT(_xlfn.UNIQUE(_xlfn._xlws.FILTER(plotSetup[plot_id], plotSetup[experiment_id]&amp;"_"&amp;plotSetup[crop_season_id]=A4977))))</f>
        <v>#VALUE!</v>
      </c>
    </row>
    <row r="4978" spans="2:2" x14ac:dyDescent="0.25">
      <c r="B4978" t="e" cm="1" vm="1">
        <f t="array" ref="B4978">TRANSPOSE(_xlfn._xlws.SORT(_xlfn.UNIQUE(_xlfn._xlws.FILTER(plotSetup[plot_id], plotSetup[experiment_id]&amp;"_"&amp;plotSetup[crop_season_id]=A4978))))</f>
        <v>#VALUE!</v>
      </c>
    </row>
    <row r="4979" spans="2:2" x14ac:dyDescent="0.25">
      <c r="B4979" t="e" cm="1" vm="1">
        <f t="array" ref="B4979">TRANSPOSE(_xlfn._xlws.SORT(_xlfn.UNIQUE(_xlfn._xlws.FILTER(plotSetup[plot_id], plotSetup[experiment_id]&amp;"_"&amp;plotSetup[crop_season_id]=A4979))))</f>
        <v>#VALUE!</v>
      </c>
    </row>
    <row r="4980" spans="2:2" x14ac:dyDescent="0.25">
      <c r="B4980" t="e" cm="1" vm="1">
        <f t="array" ref="B4980">TRANSPOSE(_xlfn._xlws.SORT(_xlfn.UNIQUE(_xlfn._xlws.FILTER(plotSetup[plot_id], plotSetup[experiment_id]&amp;"_"&amp;plotSetup[crop_season_id]=A4980))))</f>
        <v>#VALUE!</v>
      </c>
    </row>
    <row r="4981" spans="2:2" x14ac:dyDescent="0.25">
      <c r="B4981" t="e" cm="1" vm="1">
        <f t="array" ref="B4981">TRANSPOSE(_xlfn._xlws.SORT(_xlfn.UNIQUE(_xlfn._xlws.FILTER(plotSetup[plot_id], plotSetup[experiment_id]&amp;"_"&amp;plotSetup[crop_season_id]=A4981))))</f>
        <v>#VALUE!</v>
      </c>
    </row>
    <row r="4982" spans="2:2" x14ac:dyDescent="0.25">
      <c r="B4982" t="e" cm="1" vm="1">
        <f t="array" ref="B4982">TRANSPOSE(_xlfn._xlws.SORT(_xlfn.UNIQUE(_xlfn._xlws.FILTER(plotSetup[plot_id], plotSetup[experiment_id]&amp;"_"&amp;plotSetup[crop_season_id]=A4982))))</f>
        <v>#VALUE!</v>
      </c>
    </row>
    <row r="4983" spans="2:2" x14ac:dyDescent="0.25">
      <c r="B4983" t="e" cm="1" vm="1">
        <f t="array" ref="B4983">TRANSPOSE(_xlfn._xlws.SORT(_xlfn.UNIQUE(_xlfn._xlws.FILTER(plotSetup[plot_id], plotSetup[experiment_id]&amp;"_"&amp;plotSetup[crop_season_id]=A4983))))</f>
        <v>#VALUE!</v>
      </c>
    </row>
    <row r="4984" spans="2:2" x14ac:dyDescent="0.25">
      <c r="B4984" t="e" cm="1" vm="1">
        <f t="array" ref="B4984">TRANSPOSE(_xlfn._xlws.SORT(_xlfn.UNIQUE(_xlfn._xlws.FILTER(plotSetup[plot_id], plotSetup[experiment_id]&amp;"_"&amp;plotSetup[crop_season_id]=A4984))))</f>
        <v>#VALUE!</v>
      </c>
    </row>
    <row r="4985" spans="2:2" x14ac:dyDescent="0.25">
      <c r="B4985" t="e" cm="1" vm="1">
        <f t="array" ref="B4985">TRANSPOSE(_xlfn._xlws.SORT(_xlfn.UNIQUE(_xlfn._xlws.FILTER(plotSetup[plot_id], plotSetup[experiment_id]&amp;"_"&amp;plotSetup[crop_season_id]=A4985))))</f>
        <v>#VALUE!</v>
      </c>
    </row>
    <row r="4986" spans="2:2" x14ac:dyDescent="0.25">
      <c r="B4986" t="e" cm="1" vm="1">
        <f t="array" ref="B4986">TRANSPOSE(_xlfn._xlws.SORT(_xlfn.UNIQUE(_xlfn._xlws.FILTER(plotSetup[plot_id], plotSetup[experiment_id]&amp;"_"&amp;plotSetup[crop_season_id]=A4986))))</f>
        <v>#VALUE!</v>
      </c>
    </row>
    <row r="4987" spans="2:2" x14ac:dyDescent="0.25">
      <c r="B4987" t="e" cm="1" vm="1">
        <f t="array" ref="B4987">TRANSPOSE(_xlfn._xlws.SORT(_xlfn.UNIQUE(_xlfn._xlws.FILTER(plotSetup[plot_id], plotSetup[experiment_id]&amp;"_"&amp;plotSetup[crop_season_id]=A4987))))</f>
        <v>#VALUE!</v>
      </c>
    </row>
    <row r="4988" spans="2:2" x14ac:dyDescent="0.25">
      <c r="B4988" t="e" cm="1" vm="1">
        <f t="array" ref="B4988">TRANSPOSE(_xlfn._xlws.SORT(_xlfn.UNIQUE(_xlfn._xlws.FILTER(plotSetup[plot_id], plotSetup[experiment_id]&amp;"_"&amp;plotSetup[crop_season_id]=A4988))))</f>
        <v>#VALUE!</v>
      </c>
    </row>
    <row r="4989" spans="2:2" x14ac:dyDescent="0.25">
      <c r="B4989" t="e" cm="1" vm="1">
        <f t="array" ref="B4989">TRANSPOSE(_xlfn._xlws.SORT(_xlfn.UNIQUE(_xlfn._xlws.FILTER(plotSetup[plot_id], plotSetup[experiment_id]&amp;"_"&amp;plotSetup[crop_season_id]=A4989))))</f>
        <v>#VALUE!</v>
      </c>
    </row>
    <row r="4990" spans="2:2" x14ac:dyDescent="0.25">
      <c r="B4990" t="e" cm="1" vm="1">
        <f t="array" ref="B4990">TRANSPOSE(_xlfn._xlws.SORT(_xlfn.UNIQUE(_xlfn._xlws.FILTER(plotSetup[plot_id], plotSetup[experiment_id]&amp;"_"&amp;plotSetup[crop_season_id]=A4990))))</f>
        <v>#VALUE!</v>
      </c>
    </row>
    <row r="4991" spans="2:2" x14ac:dyDescent="0.25">
      <c r="B4991" t="e" cm="1" vm="1">
        <f t="array" ref="B4991">TRANSPOSE(_xlfn._xlws.SORT(_xlfn.UNIQUE(_xlfn._xlws.FILTER(plotSetup[plot_id], plotSetup[experiment_id]&amp;"_"&amp;plotSetup[crop_season_id]=A4991))))</f>
        <v>#VALUE!</v>
      </c>
    </row>
    <row r="4992" spans="2:2" x14ac:dyDescent="0.25">
      <c r="B4992" t="e" cm="1" vm="1">
        <f t="array" ref="B4992">TRANSPOSE(_xlfn._xlws.SORT(_xlfn.UNIQUE(_xlfn._xlws.FILTER(plotSetup[plot_id], plotSetup[experiment_id]&amp;"_"&amp;plotSetup[crop_season_id]=A4992))))</f>
        <v>#VALUE!</v>
      </c>
    </row>
    <row r="4993" spans="2:2" x14ac:dyDescent="0.25">
      <c r="B4993" t="e" cm="1" vm="1">
        <f t="array" ref="B4993">TRANSPOSE(_xlfn._xlws.SORT(_xlfn.UNIQUE(_xlfn._xlws.FILTER(plotSetup[plot_id], plotSetup[experiment_id]&amp;"_"&amp;plotSetup[crop_season_id]=A4993))))</f>
        <v>#VALUE!</v>
      </c>
    </row>
    <row r="4994" spans="2:2" x14ac:dyDescent="0.25">
      <c r="B4994" t="e" cm="1" vm="1">
        <f t="array" ref="B4994">TRANSPOSE(_xlfn._xlws.SORT(_xlfn.UNIQUE(_xlfn._xlws.FILTER(plotSetup[plot_id], plotSetup[experiment_id]&amp;"_"&amp;plotSetup[crop_season_id]=A4994))))</f>
        <v>#VALUE!</v>
      </c>
    </row>
    <row r="4995" spans="2:2" x14ac:dyDescent="0.25">
      <c r="B4995" t="e" cm="1" vm="1">
        <f t="array" ref="B4995">TRANSPOSE(_xlfn._xlws.SORT(_xlfn.UNIQUE(_xlfn._xlws.FILTER(plotSetup[plot_id], plotSetup[experiment_id]&amp;"_"&amp;plotSetup[crop_season_id]=A4995))))</f>
        <v>#VALUE!</v>
      </c>
    </row>
    <row r="4996" spans="2:2" x14ac:dyDescent="0.25">
      <c r="B4996" t="e" cm="1" vm="1">
        <f t="array" ref="B4996">TRANSPOSE(_xlfn._xlws.SORT(_xlfn.UNIQUE(_xlfn._xlws.FILTER(plotSetup[plot_id], plotSetup[experiment_id]&amp;"_"&amp;plotSetup[crop_season_id]=A4996))))</f>
        <v>#VALUE!</v>
      </c>
    </row>
    <row r="4997" spans="2:2" x14ac:dyDescent="0.25">
      <c r="B4997" t="e" cm="1" vm="1">
        <f t="array" ref="B4997">TRANSPOSE(_xlfn._xlws.SORT(_xlfn.UNIQUE(_xlfn._xlws.FILTER(plotSetup[plot_id], plotSetup[experiment_id]&amp;"_"&amp;plotSetup[crop_season_id]=A4997))))</f>
        <v>#VALUE!</v>
      </c>
    </row>
    <row r="4998" spans="2:2" x14ac:dyDescent="0.25">
      <c r="B4998" t="e" cm="1" vm="1">
        <f t="array" ref="B4998">TRANSPOSE(_xlfn._xlws.SORT(_xlfn.UNIQUE(_xlfn._xlws.FILTER(plotSetup[plot_id], plotSetup[experiment_id]&amp;"_"&amp;plotSetup[crop_season_id]=A4998))))</f>
        <v>#VALUE!</v>
      </c>
    </row>
    <row r="4999" spans="2:2" x14ac:dyDescent="0.25">
      <c r="B4999" t="e" cm="1" vm="1">
        <f t="array" ref="B4999">TRANSPOSE(_xlfn._xlws.SORT(_xlfn.UNIQUE(_xlfn._xlws.FILTER(plotSetup[plot_id], plotSetup[experiment_id]&amp;"_"&amp;plotSetup[crop_season_id]=A4999))))</f>
        <v>#VALUE!</v>
      </c>
    </row>
    <row r="5000" spans="2:2" s="94" customFormat="1" x14ac:dyDescent="0.25">
      <c r="B5000" s="94" t="e" cm="1" vm="1">
        <f t="array" ref="B5000">TRANSPOSE(_xlfn._xlws.SORT(_xlfn.UNIQUE(_xlfn._xlws.FILTER(plotSetup[plot_id], plotSetup[experiment_id]&amp;"_"&amp;plotSetup[crop_season_id]=A5000))))</f>
        <v>#VALUE!</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election activeCell="H21" sqref="H21"/>
    </sheetView>
  </sheetViews>
  <sheetFormatPr defaultRowHeight="15" x14ac:dyDescent="0.25"/>
  <cols>
    <col min="1" max="1" width="10.5703125" customWidth="1"/>
    <col min="2" max="2" width="23.28515625" bestFit="1" customWidth="1"/>
    <col min="3" max="200" width="3.140625" customWidth="1"/>
    <col min="16383" max="16383" width="8.7109375" customWidth="1"/>
  </cols>
  <sheetData>
    <row r="1" spans="1:9" s="106" customFormat="1" ht="24" customHeight="1" x14ac:dyDescent="0.25">
      <c r="A1" s="239" t="s">
        <v>53</v>
      </c>
      <c r="I1" s="107"/>
    </row>
    <row r="2" spans="1:9" x14ac:dyDescent="0.25">
      <c r="A2" t="e" cm="1" vm="1">
        <f t="array" ref="A2">_xlfn._xlws.SORT(_xlfn.UNIQUE(_xlfn._xlws.FILTER(treatments[experiment_id], treatments[experiment_id] &lt;&gt; "")))</f>
        <v>#VALUE!</v>
      </c>
      <c r="B2" t="e" cm="1" vm="2">
        <f t="array" ref="B2">TRANSPOSE(_xlfn._xlws.SORT(_xlfn._xlws.FILTER(treatments[treatment_number]&amp;"|"&amp;treatments[treatment_name],treatments[experiment_id]=A2)))</f>
        <v>#VALUE!</v>
      </c>
    </row>
    <row r="3" spans="1:9" x14ac:dyDescent="0.25">
      <c r="B3" t="str" cm="1">
        <f t="array" ref="B3">TRANSPOSE(_xlfn._xlws.SORT(_xlfn._xlws.FILTER(treatments[treatment_number]&amp;"|"&amp;treatments[treatment_name],treatments[experiment_id]=A3)))</f>
        <v>|</v>
      </c>
    </row>
    <row r="4" spans="1:9" x14ac:dyDescent="0.25">
      <c r="B4" t="str" cm="1">
        <f t="array" ref="B4">TRANSPOSE(_xlfn._xlws.SORT(_xlfn._xlws.FILTER(treatments[treatment_number]&amp;"|"&amp;treatments[treatment_name],treatments[experiment_id]=A4)))</f>
        <v>|</v>
      </c>
    </row>
    <row r="5" spans="1:9" x14ac:dyDescent="0.25">
      <c r="B5" t="str" cm="1">
        <f t="array" ref="B5">TRANSPOSE(_xlfn._xlws.SORT(_xlfn._xlws.FILTER(treatments[treatment_number]&amp;"|"&amp;treatments[treatment_name],treatments[experiment_id]=A5)))</f>
        <v>|</v>
      </c>
    </row>
    <row r="6" spans="1:9" x14ac:dyDescent="0.25">
      <c r="B6" t="str" cm="1">
        <f t="array" ref="B6">TRANSPOSE(_xlfn._xlws.SORT(_xlfn._xlws.FILTER(treatments[treatment_number]&amp;"|"&amp;treatments[treatment_name],treatments[experiment_id]=A6)))</f>
        <v>|</v>
      </c>
    </row>
    <row r="7" spans="1:9" x14ac:dyDescent="0.25">
      <c r="B7" t="str" cm="1">
        <f t="array" ref="B7">TRANSPOSE(_xlfn._xlws.SORT(_xlfn._xlws.FILTER(treatments[treatment_number]&amp;"|"&amp;treatments[treatment_name],treatments[experiment_id]=A7)))</f>
        <v>|</v>
      </c>
    </row>
    <row r="8" spans="1:9" x14ac:dyDescent="0.25">
      <c r="B8" t="str" cm="1">
        <f t="array" ref="B8">TRANSPOSE(_xlfn._xlws.SORT(_xlfn._xlws.FILTER(treatments[treatment_number]&amp;"|"&amp;treatments[treatment_name],treatments[experiment_id]=A8)))</f>
        <v>|</v>
      </c>
    </row>
    <row r="9" spans="1:9" x14ac:dyDescent="0.25">
      <c r="B9" t="str" cm="1">
        <f t="array" ref="B9">TRANSPOSE(_xlfn._xlws.SORT(_xlfn._xlws.FILTER(treatments[treatment_number]&amp;"|"&amp;treatments[treatment_name],treatments[experiment_id]=A9)))</f>
        <v>|</v>
      </c>
    </row>
    <row r="10" spans="1:9" x14ac:dyDescent="0.25">
      <c r="B10" t="str" cm="1">
        <f t="array" ref="B10">TRANSPOSE(_xlfn._xlws.SORT(_xlfn._xlws.FILTER(treatments[treatment_number]&amp;"|"&amp;treatments[treatment_name],treatments[experiment_id]=A10)))</f>
        <v>|</v>
      </c>
    </row>
    <row r="11" spans="1:9" x14ac:dyDescent="0.25">
      <c r="B11" t="str" cm="1">
        <f t="array" ref="B11">TRANSPOSE(_xlfn._xlws.SORT(_xlfn._xlws.FILTER(treatments[treatment_number]&amp;"|"&amp;treatments[treatment_name],treatments[experiment_id]=A11)))</f>
        <v>|</v>
      </c>
    </row>
    <row r="12" spans="1:9" x14ac:dyDescent="0.25">
      <c r="B12" t="str" cm="1">
        <f t="array" ref="B12">TRANSPOSE(_xlfn._xlws.SORT(_xlfn._xlws.FILTER(treatments[treatment_number]&amp;"|"&amp;treatments[treatment_name],treatments[experiment_id]=A12)))</f>
        <v>|</v>
      </c>
    </row>
    <row r="13" spans="1:9" x14ac:dyDescent="0.25">
      <c r="B13" t="str" cm="1">
        <f t="array" ref="B13">TRANSPOSE(_xlfn._xlws.SORT(_xlfn._xlws.FILTER(treatments[treatment_number]&amp;"|"&amp;treatments[treatment_name],treatments[experiment_id]=A13)))</f>
        <v>|</v>
      </c>
    </row>
    <row r="14" spans="1:9" x14ac:dyDescent="0.25">
      <c r="B14" t="str" cm="1">
        <f t="array" ref="B14">TRANSPOSE(_xlfn._xlws.SORT(_xlfn._xlws.FILTER(treatments[treatment_number]&amp;"|"&amp;treatments[treatment_name],treatments[experiment_id]=A14)))</f>
        <v>|</v>
      </c>
    </row>
    <row r="15" spans="1:9" x14ac:dyDescent="0.25">
      <c r="B15" t="str" cm="1">
        <f t="array" ref="B15">TRANSPOSE(_xlfn._xlws.SORT(_xlfn._xlws.FILTER(treatments[treatment_number]&amp;"|"&amp;treatments[treatment_name],treatments[experiment_id]=A15)))</f>
        <v>|</v>
      </c>
    </row>
    <row r="16" spans="1:9" x14ac:dyDescent="0.25">
      <c r="B16" t="str" cm="1">
        <f t="array" ref="B16">TRANSPOSE(_xlfn._xlws.SORT(_xlfn._xlws.FILTER(treatments[treatment_number]&amp;"|"&amp;treatments[treatment_name],treatments[experiment_id]=A16)))</f>
        <v>|</v>
      </c>
    </row>
    <row r="17" spans="2:2" x14ac:dyDescent="0.25">
      <c r="B17" t="str" cm="1">
        <f t="array" ref="B17">TRANSPOSE(_xlfn._xlws.SORT(_xlfn._xlws.FILTER(treatments[treatment_number]&amp;"|"&amp;treatments[treatment_name],treatments[experiment_id]=A17)))</f>
        <v>|</v>
      </c>
    </row>
    <row r="18" spans="2:2" x14ac:dyDescent="0.25">
      <c r="B18" t="str" cm="1">
        <f t="array" ref="B18">TRANSPOSE(_xlfn._xlws.SORT(_xlfn._xlws.FILTER(treatments[treatment_number]&amp;"|"&amp;treatments[treatment_name],treatments[experiment_id]=A18)))</f>
        <v>|</v>
      </c>
    </row>
    <row r="19" spans="2:2" x14ac:dyDescent="0.25">
      <c r="B19" t="str" cm="1">
        <f t="array" ref="B19">TRANSPOSE(_xlfn._xlws.SORT(_xlfn._xlws.FILTER(treatments[treatment_number]&amp;"|"&amp;treatments[treatment_name],treatments[experiment_id]=A19)))</f>
        <v>|</v>
      </c>
    </row>
    <row r="20" spans="2:2" x14ac:dyDescent="0.25">
      <c r="B20" t="str" cm="1">
        <f t="array" ref="B20">TRANSPOSE(_xlfn._xlws.SORT(_xlfn._xlws.FILTER(treatments[treatment_number]&amp;"|"&amp;treatments[treatment_name],treatments[experiment_id]=A20)))</f>
        <v>|</v>
      </c>
    </row>
    <row r="21" spans="2:2" x14ac:dyDescent="0.25">
      <c r="B21" t="str" cm="1">
        <f t="array" ref="B21">TRANSPOSE(_xlfn._xlws.SORT(_xlfn._xlws.FILTER(treatments[treatment_number]&amp;"|"&amp;treatments[treatment_name],treatments[experiment_id]=A21)))</f>
        <v>|</v>
      </c>
    </row>
    <row r="22" spans="2:2" x14ac:dyDescent="0.25">
      <c r="B22" t="str" cm="1">
        <f t="array" ref="B22">TRANSPOSE(_xlfn._xlws.SORT(_xlfn._xlws.FILTER(treatments[treatment_number]&amp;"|"&amp;treatments[treatment_name],treatments[experiment_id]=A22)))</f>
        <v>|</v>
      </c>
    </row>
    <row r="23" spans="2:2" x14ac:dyDescent="0.25">
      <c r="B23" t="str" cm="1">
        <f t="array" ref="B23">TRANSPOSE(_xlfn._xlws.SORT(_xlfn._xlws.FILTER(treatments[treatment_number]&amp;"|"&amp;treatments[treatment_name],treatments[experiment_id]=A23)))</f>
        <v>|</v>
      </c>
    </row>
    <row r="24" spans="2:2" x14ac:dyDescent="0.25">
      <c r="B24" t="str" cm="1">
        <f t="array" ref="B24">TRANSPOSE(_xlfn._xlws.SORT(_xlfn._xlws.FILTER(treatments[treatment_number]&amp;"|"&amp;treatments[treatment_name],treatments[experiment_id]=A24)))</f>
        <v>|</v>
      </c>
    </row>
    <row r="25" spans="2:2" x14ac:dyDescent="0.25">
      <c r="B25" t="str" cm="1">
        <f t="array" ref="B25">TRANSPOSE(_xlfn._xlws.SORT(_xlfn._xlws.FILTER(treatments[treatment_number]&amp;"|"&amp;treatments[treatment_name],treatments[experiment_id]=A25)))</f>
        <v>|</v>
      </c>
    </row>
    <row r="26" spans="2:2" x14ac:dyDescent="0.25">
      <c r="B26" t="str" cm="1">
        <f t="array" ref="B26">TRANSPOSE(_xlfn._xlws.SORT(_xlfn._xlws.FILTER(treatments[treatment_number]&amp;"|"&amp;treatments[treatment_name],treatments[experiment_id]=A26)))</f>
        <v>|</v>
      </c>
    </row>
    <row r="27" spans="2:2" x14ac:dyDescent="0.25">
      <c r="B27" t="str" cm="1">
        <f t="array" ref="B27">TRANSPOSE(_xlfn._xlws.SORT(_xlfn._xlws.FILTER(treatments[treatment_number]&amp;"|"&amp;treatments[treatment_name],treatments[experiment_id]=A27)))</f>
        <v>|</v>
      </c>
    </row>
    <row r="28" spans="2:2" x14ac:dyDescent="0.25">
      <c r="B28" t="str" cm="1">
        <f t="array" ref="B28">TRANSPOSE(_xlfn._xlws.SORT(_xlfn._xlws.FILTER(treatments[treatment_number]&amp;"|"&amp;treatments[treatment_name],treatments[experiment_id]=A28)))</f>
        <v>|</v>
      </c>
    </row>
    <row r="29" spans="2:2" x14ac:dyDescent="0.25">
      <c r="B29" t="str" cm="1">
        <f t="array" ref="B29">TRANSPOSE(_xlfn._xlws.SORT(_xlfn._xlws.FILTER(treatments[treatment_number]&amp;"|"&amp;treatments[treatment_name],treatments[experiment_id]=A29)))</f>
        <v>|</v>
      </c>
    </row>
    <row r="30" spans="2:2" x14ac:dyDescent="0.25">
      <c r="B30" t="str" cm="1">
        <f t="array" ref="B30">TRANSPOSE(_xlfn._xlws.SORT(_xlfn._xlws.FILTER(treatments[treatment_number]&amp;"|"&amp;treatments[treatment_name],treatments[experiment_id]=A30)))</f>
        <v>|</v>
      </c>
    </row>
    <row r="31" spans="2:2" x14ac:dyDescent="0.25">
      <c r="B31" t="str" cm="1">
        <f t="array" ref="B31">TRANSPOSE(_xlfn._xlws.SORT(_xlfn._xlws.FILTER(treatments[treatment_number]&amp;"|"&amp;treatments[treatment_name],treatments[experiment_id]=A31)))</f>
        <v>|</v>
      </c>
    </row>
    <row r="32" spans="2:2" x14ac:dyDescent="0.25">
      <c r="B32" t="str" cm="1">
        <f t="array" ref="B32">TRANSPOSE(_xlfn._xlws.SORT(_xlfn._xlws.FILTER(treatments[treatment_number]&amp;"|"&amp;treatments[treatment_name],treatments[experiment_id]=A32)))</f>
        <v>|</v>
      </c>
    </row>
    <row r="33" spans="2:2" x14ac:dyDescent="0.25">
      <c r="B33" t="str" cm="1">
        <f t="array" ref="B33">TRANSPOSE(_xlfn._xlws.SORT(_xlfn._xlws.FILTER(treatments[treatment_number]&amp;"|"&amp;treatments[treatment_name],treatments[experiment_id]=A33)))</f>
        <v>|</v>
      </c>
    </row>
    <row r="34" spans="2:2" x14ac:dyDescent="0.25">
      <c r="B34" t="str" cm="1">
        <f t="array" ref="B34">TRANSPOSE(_xlfn._xlws.SORT(_xlfn._xlws.FILTER(treatments[treatment_number]&amp;"|"&amp;treatments[treatment_name],treatments[experiment_id]=A34)))</f>
        <v>|</v>
      </c>
    </row>
    <row r="35" spans="2:2" x14ac:dyDescent="0.25">
      <c r="B35" t="str" cm="1">
        <f t="array" ref="B35">TRANSPOSE(_xlfn._xlws.SORT(_xlfn._xlws.FILTER(treatments[treatment_number]&amp;"|"&amp;treatments[treatment_name],treatments[experiment_id]=A35)))</f>
        <v>|</v>
      </c>
    </row>
    <row r="36" spans="2:2" x14ac:dyDescent="0.25">
      <c r="B36" t="str" cm="1">
        <f t="array" ref="B36">TRANSPOSE(_xlfn._xlws.SORT(_xlfn._xlws.FILTER(treatments[treatment_number]&amp;"|"&amp;treatments[treatment_name],treatments[experiment_id]=A36)))</f>
        <v>|</v>
      </c>
    </row>
    <row r="37" spans="2:2" x14ac:dyDescent="0.25">
      <c r="B37" t="str" cm="1">
        <f t="array" ref="B37">TRANSPOSE(_xlfn._xlws.SORT(_xlfn._xlws.FILTER(treatments[treatment_number]&amp;"|"&amp;treatments[treatment_name],treatments[experiment_id]=A37)))</f>
        <v>|</v>
      </c>
    </row>
    <row r="38" spans="2:2" x14ac:dyDescent="0.25">
      <c r="B38" t="str" cm="1">
        <f t="array" ref="B38">TRANSPOSE(_xlfn._xlws.SORT(_xlfn._xlws.FILTER(treatments[treatment_number]&amp;"|"&amp;treatments[treatment_name],treatments[experiment_id]=A38)))</f>
        <v>|</v>
      </c>
    </row>
    <row r="39" spans="2:2" x14ac:dyDescent="0.25">
      <c r="B39" t="str" cm="1">
        <f t="array" ref="B39">TRANSPOSE(_xlfn._xlws.SORT(_xlfn._xlws.FILTER(treatments[treatment_number]&amp;"|"&amp;treatments[treatment_name],treatments[experiment_id]=A39)))</f>
        <v>|</v>
      </c>
    </row>
    <row r="40" spans="2:2" x14ac:dyDescent="0.25">
      <c r="B40" t="str" cm="1">
        <f t="array" ref="B40">TRANSPOSE(_xlfn._xlws.SORT(_xlfn._xlws.FILTER(treatments[treatment_number]&amp;"|"&amp;treatments[treatment_name],treatments[experiment_id]=A40)))</f>
        <v>|</v>
      </c>
    </row>
    <row r="41" spans="2:2" x14ac:dyDescent="0.25">
      <c r="B41" t="str" cm="1">
        <f t="array" ref="B41">TRANSPOSE(_xlfn._xlws.SORT(_xlfn._xlws.FILTER(treatments[treatment_number]&amp;"|"&amp;treatments[treatment_name],treatments[experiment_id]=A41)))</f>
        <v>|</v>
      </c>
    </row>
    <row r="42" spans="2:2" x14ac:dyDescent="0.25">
      <c r="B42" t="str" cm="1">
        <f t="array" ref="B42">TRANSPOSE(_xlfn._xlws.SORT(_xlfn._xlws.FILTER(treatments[treatment_number]&amp;"|"&amp;treatments[treatment_name],treatments[experiment_id]=A42)))</f>
        <v>|</v>
      </c>
    </row>
    <row r="43" spans="2:2" x14ac:dyDescent="0.25">
      <c r="B43" t="str" cm="1">
        <f t="array" ref="B43">TRANSPOSE(_xlfn._xlws.SORT(_xlfn._xlws.FILTER(treatments[treatment_number]&amp;"|"&amp;treatments[treatment_name],treatments[experiment_id]=A43)))</f>
        <v>|</v>
      </c>
    </row>
    <row r="44" spans="2:2" x14ac:dyDescent="0.25">
      <c r="B44" t="str" cm="1">
        <f t="array" ref="B44">TRANSPOSE(_xlfn._xlws.SORT(_xlfn._xlws.FILTER(treatments[treatment_number]&amp;"|"&amp;treatments[treatment_name],treatments[experiment_id]=A44)))</f>
        <v>|</v>
      </c>
    </row>
    <row r="45" spans="2:2" x14ac:dyDescent="0.25">
      <c r="B45" t="str" cm="1">
        <f t="array" ref="B45">TRANSPOSE(_xlfn._xlws.SORT(_xlfn._xlws.FILTER(treatments[treatment_number]&amp;"|"&amp;treatments[treatment_name],treatments[experiment_id]=A45)))</f>
        <v>|</v>
      </c>
    </row>
    <row r="46" spans="2:2" x14ac:dyDescent="0.25">
      <c r="B46" t="str" cm="1">
        <f t="array" ref="B46">TRANSPOSE(_xlfn._xlws.SORT(_xlfn._xlws.FILTER(treatments[treatment_number]&amp;"|"&amp;treatments[treatment_name],treatments[experiment_id]=A46)))</f>
        <v>|</v>
      </c>
    </row>
    <row r="47" spans="2:2" x14ac:dyDescent="0.25">
      <c r="B47" t="str" cm="1">
        <f t="array" ref="B47">TRANSPOSE(_xlfn._xlws.SORT(_xlfn._xlws.FILTER(treatments[treatment_number]&amp;"|"&amp;treatments[treatment_name],treatments[experiment_id]=A47)))</f>
        <v>|</v>
      </c>
    </row>
    <row r="48" spans="2:2" x14ac:dyDescent="0.25">
      <c r="B48" t="str" cm="1">
        <f t="array" ref="B48">TRANSPOSE(_xlfn._xlws.SORT(_xlfn._xlws.FILTER(treatments[treatment_number]&amp;"|"&amp;treatments[treatment_name],treatments[experiment_id]=A48)))</f>
        <v>|</v>
      </c>
    </row>
    <row r="49" spans="2:2" x14ac:dyDescent="0.25">
      <c r="B49" t="str" cm="1">
        <f t="array" ref="B49">TRANSPOSE(_xlfn._xlws.SORT(_xlfn._xlws.FILTER(treatments[treatment_number]&amp;"|"&amp;treatments[treatment_name],treatments[experiment_id]=A49)))</f>
        <v>|</v>
      </c>
    </row>
    <row r="50" spans="2:2" x14ac:dyDescent="0.25">
      <c r="B50" t="str" cm="1">
        <f t="array" ref="B50">TRANSPOSE(_xlfn._xlws.SORT(_xlfn._xlws.FILTER(treatments[treatment_number]&amp;"|"&amp;treatments[treatment_name],treatments[experiment_id]=A50)))</f>
        <v>|</v>
      </c>
    </row>
    <row r="51" spans="2:2" x14ac:dyDescent="0.25">
      <c r="B51" t="str" cm="1">
        <f t="array" ref="B51">TRANSPOSE(_xlfn._xlws.SORT(_xlfn._xlws.FILTER(treatments[treatment_number]&amp;"|"&amp;treatments[treatment_name],treatments[experiment_id]=A51)))</f>
        <v>|</v>
      </c>
    </row>
    <row r="52" spans="2:2" x14ac:dyDescent="0.25">
      <c r="B52" t="str" cm="1">
        <f t="array" ref="B52">TRANSPOSE(_xlfn._xlws.SORT(_xlfn._xlws.FILTER(treatments[treatment_number]&amp;"|"&amp;treatments[treatment_name],treatments[experiment_id]=A52)))</f>
        <v>|</v>
      </c>
    </row>
    <row r="53" spans="2:2" x14ac:dyDescent="0.25">
      <c r="B53" t="str" cm="1">
        <f t="array" ref="B53">TRANSPOSE(_xlfn._xlws.SORT(_xlfn._xlws.FILTER(treatments[treatment_number]&amp;"|"&amp;treatments[treatment_name],treatments[experiment_id]=A53)))</f>
        <v>|</v>
      </c>
    </row>
    <row r="54" spans="2:2" x14ac:dyDescent="0.25">
      <c r="B54" t="str" cm="1">
        <f t="array" ref="B54">TRANSPOSE(_xlfn._xlws.SORT(_xlfn._xlws.FILTER(treatments[treatment_number]&amp;"|"&amp;treatments[treatment_name],treatments[experiment_id]=A54)))</f>
        <v>|</v>
      </c>
    </row>
    <row r="55" spans="2:2" x14ac:dyDescent="0.25">
      <c r="B55" t="str" cm="1">
        <f t="array" ref="B55">TRANSPOSE(_xlfn._xlws.SORT(_xlfn._xlws.FILTER(treatments[treatment_number]&amp;"|"&amp;treatments[treatment_name],treatments[experiment_id]=A55)))</f>
        <v>|</v>
      </c>
    </row>
    <row r="56" spans="2:2" x14ac:dyDescent="0.25">
      <c r="B56" t="str" cm="1">
        <f t="array" ref="B56">TRANSPOSE(_xlfn._xlws.SORT(_xlfn._xlws.FILTER(treatments[treatment_number]&amp;"|"&amp;treatments[treatment_name],treatments[experiment_id]=A56)))</f>
        <v>|</v>
      </c>
    </row>
    <row r="57" spans="2:2" x14ac:dyDescent="0.25">
      <c r="B57" t="str" cm="1">
        <f t="array" ref="B57">TRANSPOSE(_xlfn._xlws.SORT(_xlfn._xlws.FILTER(treatments[treatment_number]&amp;"|"&amp;treatments[treatment_name],treatments[experiment_id]=A57)))</f>
        <v>|</v>
      </c>
    </row>
    <row r="58" spans="2:2" x14ac:dyDescent="0.25">
      <c r="B58" t="str" cm="1">
        <f t="array" ref="B58">TRANSPOSE(_xlfn._xlws.SORT(_xlfn._xlws.FILTER(treatments[treatment_number]&amp;"|"&amp;treatments[treatment_name],treatments[experiment_id]=A58)))</f>
        <v>|</v>
      </c>
    </row>
    <row r="59" spans="2:2" x14ac:dyDescent="0.25">
      <c r="B59" t="str" cm="1">
        <f t="array" ref="B59">TRANSPOSE(_xlfn._xlws.SORT(_xlfn._xlws.FILTER(treatments[treatment_number]&amp;"|"&amp;treatments[treatment_name],treatments[experiment_id]=A59)))</f>
        <v>|</v>
      </c>
    </row>
    <row r="60" spans="2:2" x14ac:dyDescent="0.25">
      <c r="B60" t="str" cm="1">
        <f t="array" ref="B60">TRANSPOSE(_xlfn._xlws.SORT(_xlfn._xlws.FILTER(treatments[treatment_number]&amp;"|"&amp;treatments[treatment_name],treatments[experiment_id]=A60)))</f>
        <v>|</v>
      </c>
    </row>
    <row r="61" spans="2:2" x14ac:dyDescent="0.25">
      <c r="B61" t="str" cm="1">
        <f t="array" ref="B61">TRANSPOSE(_xlfn._xlws.SORT(_xlfn._xlws.FILTER(treatments[treatment_number]&amp;"|"&amp;treatments[treatment_name],treatments[experiment_id]=A61)))</f>
        <v>|</v>
      </c>
    </row>
    <row r="62" spans="2:2" x14ac:dyDescent="0.25">
      <c r="B62" t="str" cm="1">
        <f t="array" ref="B62">TRANSPOSE(_xlfn._xlws.SORT(_xlfn._xlws.FILTER(treatments[treatment_number]&amp;"|"&amp;treatments[treatment_name],treatments[experiment_id]=A62)))</f>
        <v>|</v>
      </c>
    </row>
    <row r="63" spans="2:2" x14ac:dyDescent="0.25">
      <c r="B63" t="str" cm="1">
        <f t="array" ref="B63">TRANSPOSE(_xlfn._xlws.SORT(_xlfn._xlws.FILTER(treatments[treatment_number]&amp;"|"&amp;treatments[treatment_name],treatments[experiment_id]=A63)))</f>
        <v>|</v>
      </c>
    </row>
    <row r="64" spans="2:2" x14ac:dyDescent="0.25">
      <c r="B64" t="str" cm="1">
        <f t="array" ref="B64">TRANSPOSE(_xlfn._xlws.SORT(_xlfn._xlws.FILTER(treatments[treatment_number]&amp;"|"&amp;treatments[treatment_name],treatments[experiment_id]=A64)))</f>
        <v>|</v>
      </c>
    </row>
    <row r="65" spans="2:2" x14ac:dyDescent="0.25">
      <c r="B65" t="str" cm="1">
        <f t="array" ref="B65">TRANSPOSE(_xlfn._xlws.SORT(_xlfn._xlws.FILTER(treatments[treatment_number]&amp;"|"&amp;treatments[treatment_name],treatments[experiment_id]=A65)))</f>
        <v>|</v>
      </c>
    </row>
    <row r="66" spans="2:2" x14ac:dyDescent="0.25">
      <c r="B66" t="str" cm="1">
        <f t="array" ref="B66">TRANSPOSE(_xlfn._xlws.SORT(_xlfn._xlws.FILTER(treatments[treatment_number]&amp;"|"&amp;treatments[treatment_name],treatments[experiment_id]=A66)))</f>
        <v>|</v>
      </c>
    </row>
    <row r="67" spans="2:2" x14ac:dyDescent="0.25">
      <c r="B67" t="str" cm="1">
        <f t="array" ref="B67">TRANSPOSE(_xlfn._xlws.SORT(_xlfn._xlws.FILTER(treatments[treatment_number]&amp;"|"&amp;treatments[treatment_name],treatments[experiment_id]=A67)))</f>
        <v>|</v>
      </c>
    </row>
    <row r="68" spans="2:2" x14ac:dyDescent="0.25">
      <c r="B68" t="str" cm="1">
        <f t="array" ref="B68">TRANSPOSE(_xlfn._xlws.SORT(_xlfn._xlws.FILTER(treatments[treatment_number]&amp;"|"&amp;treatments[treatment_name],treatments[experiment_id]=A68)))</f>
        <v>|</v>
      </c>
    </row>
    <row r="69" spans="2:2" x14ac:dyDescent="0.25">
      <c r="B69" t="str" cm="1">
        <f t="array" ref="B69">TRANSPOSE(_xlfn._xlws.SORT(_xlfn._xlws.FILTER(treatments[treatment_number]&amp;"|"&amp;treatments[treatment_name],treatments[experiment_id]=A69)))</f>
        <v>|</v>
      </c>
    </row>
    <row r="70" spans="2:2" x14ac:dyDescent="0.25">
      <c r="B70" t="str" cm="1">
        <f t="array" ref="B70">TRANSPOSE(_xlfn._xlws.SORT(_xlfn._xlws.FILTER(treatments[treatment_number]&amp;"|"&amp;treatments[treatment_name],treatments[experiment_id]=A70)))</f>
        <v>|</v>
      </c>
    </row>
    <row r="71" spans="2:2" x14ac:dyDescent="0.25">
      <c r="B71" t="str" cm="1">
        <f t="array" ref="B71">TRANSPOSE(_xlfn._xlws.SORT(_xlfn._xlws.FILTER(treatments[treatment_number]&amp;"|"&amp;treatments[treatment_name],treatments[experiment_id]=A71)))</f>
        <v>|</v>
      </c>
    </row>
    <row r="72" spans="2:2" x14ac:dyDescent="0.25">
      <c r="B72" t="str" cm="1">
        <f t="array" ref="B72">TRANSPOSE(_xlfn._xlws.SORT(_xlfn._xlws.FILTER(treatments[treatment_number]&amp;"|"&amp;treatments[treatment_name],treatments[experiment_id]=A72)))</f>
        <v>|</v>
      </c>
    </row>
    <row r="73" spans="2:2" x14ac:dyDescent="0.25">
      <c r="B73" t="str" cm="1">
        <f t="array" ref="B73">TRANSPOSE(_xlfn._xlws.SORT(_xlfn._xlws.FILTER(treatments[treatment_number]&amp;"|"&amp;treatments[treatment_name],treatments[experiment_id]=A73)))</f>
        <v>|</v>
      </c>
    </row>
    <row r="74" spans="2:2" x14ac:dyDescent="0.25">
      <c r="B74" t="str" cm="1">
        <f t="array" ref="B74">TRANSPOSE(_xlfn._xlws.SORT(_xlfn._xlws.FILTER(treatments[treatment_number]&amp;"|"&amp;treatments[treatment_name],treatments[experiment_id]=A74)))</f>
        <v>|</v>
      </c>
    </row>
    <row r="75" spans="2:2" x14ac:dyDescent="0.25">
      <c r="B75" t="str" cm="1">
        <f t="array" ref="B75">TRANSPOSE(_xlfn._xlws.SORT(_xlfn._xlws.FILTER(treatments[treatment_number]&amp;"|"&amp;treatments[treatment_name],treatments[experiment_id]=A75)))</f>
        <v>|</v>
      </c>
    </row>
    <row r="76" spans="2:2" x14ac:dyDescent="0.25">
      <c r="B76" t="str" cm="1">
        <f t="array" ref="B76">TRANSPOSE(_xlfn._xlws.SORT(_xlfn._xlws.FILTER(treatments[treatment_number]&amp;"|"&amp;treatments[treatment_name],treatments[experiment_id]=A76)))</f>
        <v>|</v>
      </c>
    </row>
    <row r="77" spans="2:2" x14ac:dyDescent="0.25">
      <c r="B77" t="str" cm="1">
        <f t="array" ref="B77">TRANSPOSE(_xlfn._xlws.SORT(_xlfn._xlws.FILTER(treatments[treatment_number]&amp;"|"&amp;treatments[treatment_name],treatments[experiment_id]=A77)))</f>
        <v>|</v>
      </c>
    </row>
    <row r="78" spans="2:2" x14ac:dyDescent="0.25">
      <c r="B78" t="str" cm="1">
        <f t="array" ref="B78">TRANSPOSE(_xlfn._xlws.SORT(_xlfn._xlws.FILTER(treatments[treatment_number]&amp;"|"&amp;treatments[treatment_name],treatments[experiment_id]=A78)))</f>
        <v>|</v>
      </c>
    </row>
    <row r="79" spans="2:2" x14ac:dyDescent="0.25">
      <c r="B79" t="str" cm="1">
        <f t="array" ref="B79">TRANSPOSE(_xlfn._xlws.SORT(_xlfn._xlws.FILTER(treatments[treatment_number]&amp;"|"&amp;treatments[treatment_name],treatments[experiment_id]=A79)))</f>
        <v>|</v>
      </c>
    </row>
    <row r="80" spans="2:2" x14ac:dyDescent="0.25">
      <c r="B80" t="str" cm="1">
        <f t="array" ref="B80">TRANSPOSE(_xlfn._xlws.SORT(_xlfn._xlws.FILTER(treatments[treatment_number]&amp;"|"&amp;treatments[treatment_name],treatments[experiment_id]=A80)))</f>
        <v>|</v>
      </c>
    </row>
    <row r="81" spans="2:2" x14ac:dyDescent="0.25">
      <c r="B81" t="str" cm="1">
        <f t="array" ref="B81">TRANSPOSE(_xlfn._xlws.SORT(_xlfn._xlws.FILTER(treatments[treatment_number]&amp;"|"&amp;treatments[treatment_name],treatments[experiment_id]=A81)))</f>
        <v>|</v>
      </c>
    </row>
    <row r="82" spans="2:2" x14ac:dyDescent="0.25">
      <c r="B82" t="str" cm="1">
        <f t="array" ref="B82">TRANSPOSE(_xlfn._xlws.SORT(_xlfn._xlws.FILTER(treatments[treatment_number]&amp;"|"&amp;treatments[treatment_name],treatments[experiment_id]=A82)))</f>
        <v>|</v>
      </c>
    </row>
    <row r="83" spans="2:2" x14ac:dyDescent="0.25">
      <c r="B83" t="str" cm="1">
        <f t="array" ref="B83">TRANSPOSE(_xlfn._xlws.SORT(_xlfn._xlws.FILTER(treatments[treatment_number]&amp;"|"&amp;treatments[treatment_name],treatments[experiment_id]=A83)))</f>
        <v>|</v>
      </c>
    </row>
    <row r="84" spans="2:2" x14ac:dyDescent="0.25">
      <c r="B84" t="str" cm="1">
        <f t="array" ref="B84">TRANSPOSE(_xlfn._xlws.SORT(_xlfn._xlws.FILTER(treatments[treatment_number]&amp;"|"&amp;treatments[treatment_name],treatments[experiment_id]=A84)))</f>
        <v>|</v>
      </c>
    </row>
    <row r="85" spans="2:2" x14ac:dyDescent="0.25">
      <c r="B85" t="str" cm="1">
        <f t="array" ref="B85">TRANSPOSE(_xlfn._xlws.SORT(_xlfn._xlws.FILTER(treatments[treatment_number]&amp;"|"&amp;treatments[treatment_name],treatments[experiment_id]=A85)))</f>
        <v>|</v>
      </c>
    </row>
    <row r="86" spans="2:2" x14ac:dyDescent="0.25">
      <c r="B86" t="str" cm="1">
        <f t="array" ref="B86">TRANSPOSE(_xlfn._xlws.SORT(_xlfn._xlws.FILTER(treatments[treatment_number]&amp;"|"&amp;treatments[treatment_name],treatments[experiment_id]=A86)))</f>
        <v>|</v>
      </c>
    </row>
    <row r="87" spans="2:2" x14ac:dyDescent="0.25">
      <c r="B87" t="str" cm="1">
        <f t="array" ref="B87">TRANSPOSE(_xlfn._xlws.SORT(_xlfn._xlws.FILTER(treatments[treatment_number]&amp;"|"&amp;treatments[treatment_name],treatments[experiment_id]=A87)))</f>
        <v>|</v>
      </c>
    </row>
    <row r="88" spans="2:2" x14ac:dyDescent="0.25">
      <c r="B88" t="str" cm="1">
        <f t="array" ref="B88">TRANSPOSE(_xlfn._xlws.SORT(_xlfn._xlws.FILTER(treatments[treatment_number]&amp;"|"&amp;treatments[treatment_name],treatments[experiment_id]=A88)))</f>
        <v>|</v>
      </c>
    </row>
    <row r="89" spans="2:2" x14ac:dyDescent="0.25">
      <c r="B89" t="str" cm="1">
        <f t="array" ref="B89">TRANSPOSE(_xlfn._xlws.SORT(_xlfn._xlws.FILTER(treatments[treatment_number]&amp;"|"&amp;treatments[treatment_name],treatments[experiment_id]=A89)))</f>
        <v>|</v>
      </c>
    </row>
    <row r="90" spans="2:2" x14ac:dyDescent="0.25">
      <c r="B90" t="str" cm="1">
        <f t="array" ref="B90">TRANSPOSE(_xlfn._xlws.SORT(_xlfn._xlws.FILTER(treatments[treatment_number]&amp;"|"&amp;treatments[treatment_name],treatments[experiment_id]=A90)))</f>
        <v>|</v>
      </c>
    </row>
    <row r="91" spans="2:2" x14ac:dyDescent="0.25">
      <c r="B91" t="str" cm="1">
        <f t="array" ref="B91">TRANSPOSE(_xlfn._xlws.SORT(_xlfn._xlws.FILTER(treatments[treatment_number]&amp;"|"&amp;treatments[treatment_name],treatments[experiment_id]=A91)))</f>
        <v>|</v>
      </c>
    </row>
    <row r="92" spans="2:2" x14ac:dyDescent="0.25">
      <c r="B92" t="str" cm="1">
        <f t="array" ref="B92">TRANSPOSE(_xlfn._xlws.SORT(_xlfn._xlws.FILTER(treatments[treatment_number]&amp;"|"&amp;treatments[treatment_name],treatments[experiment_id]=A92)))</f>
        <v>|</v>
      </c>
    </row>
    <row r="93" spans="2:2" x14ac:dyDescent="0.25">
      <c r="B93" t="str" cm="1">
        <f t="array" ref="B93">TRANSPOSE(_xlfn._xlws.SORT(_xlfn._xlws.FILTER(treatments[treatment_number]&amp;"|"&amp;treatments[treatment_name],treatments[experiment_id]=A93)))</f>
        <v>|</v>
      </c>
    </row>
    <row r="94" spans="2:2" x14ac:dyDescent="0.25">
      <c r="B94" t="str" cm="1">
        <f t="array" ref="B94">TRANSPOSE(_xlfn._xlws.SORT(_xlfn._xlws.FILTER(treatments[treatment_number]&amp;"|"&amp;treatments[treatment_name],treatments[experiment_id]=A94)))</f>
        <v>|</v>
      </c>
    </row>
    <row r="95" spans="2:2" x14ac:dyDescent="0.25">
      <c r="B95" t="str" cm="1">
        <f t="array" ref="B95">TRANSPOSE(_xlfn._xlws.SORT(_xlfn._xlws.FILTER(treatments[treatment_number]&amp;"|"&amp;treatments[treatment_name],treatments[experiment_id]=A95)))</f>
        <v>|</v>
      </c>
    </row>
    <row r="96" spans="2:2" x14ac:dyDescent="0.25">
      <c r="B96" t="str" cm="1">
        <f t="array" ref="B96">TRANSPOSE(_xlfn._xlws.SORT(_xlfn._xlws.FILTER(treatments[treatment_number]&amp;"|"&amp;treatments[treatment_name],treatments[experiment_id]=A96)))</f>
        <v>|</v>
      </c>
    </row>
    <row r="97" spans="2:2" x14ac:dyDescent="0.25">
      <c r="B97" t="str" cm="1">
        <f t="array" ref="B97">TRANSPOSE(_xlfn._xlws.SORT(_xlfn._xlws.FILTER(treatments[treatment_number]&amp;"|"&amp;treatments[treatment_name],treatments[experiment_id]=A97)))</f>
        <v>|</v>
      </c>
    </row>
    <row r="98" spans="2:2" x14ac:dyDescent="0.25">
      <c r="B98" t="str" cm="1">
        <f t="array" ref="B98">TRANSPOSE(_xlfn._xlws.SORT(_xlfn._xlws.FILTER(treatments[treatment_number]&amp;"|"&amp;treatments[treatment_name],treatments[experiment_id]=A98)))</f>
        <v>|</v>
      </c>
    </row>
    <row r="99" spans="2:2" x14ac:dyDescent="0.25">
      <c r="B99" t="str" cm="1">
        <f t="array" ref="B99">TRANSPOSE(_xlfn._xlws.SORT(_xlfn._xlws.FILTER(treatments[treatment_number]&amp;"|"&amp;treatments[treatment_name],treatments[experiment_id]=A99)))</f>
        <v>|</v>
      </c>
    </row>
    <row r="100" spans="2:2" x14ac:dyDescent="0.25">
      <c r="B100" t="str" cm="1">
        <f t="array" ref="B100">TRANSPOSE(_xlfn._xlws.SORT(_xlfn._xlws.FILTER(treatments[treatment_number]&amp;"|"&amp;treatments[treatment_name],treatments[experiment_id]=A100)))</f>
        <v>|</v>
      </c>
    </row>
    <row r="101" spans="2:2" x14ac:dyDescent="0.25">
      <c r="B101" t="str" cm="1">
        <f t="array" ref="B101">TRANSPOSE(_xlfn._xlws.SORT(_xlfn._xlws.FILTER(treatments[treatment_number]&amp;"|"&amp;treatments[treatment_name],treatments[experiment_id]=A101)))</f>
        <v>|</v>
      </c>
    </row>
    <row r="102" spans="2:2" x14ac:dyDescent="0.25">
      <c r="B102" t="str" cm="1">
        <f t="array" ref="B102">TRANSPOSE(_xlfn._xlws.SORT(_xlfn._xlws.FILTER(treatments[treatment_number]&amp;"|"&amp;treatments[treatment_name],treatments[experiment_id]=A102)))</f>
        <v>|</v>
      </c>
    </row>
    <row r="103" spans="2:2" x14ac:dyDescent="0.25">
      <c r="B103" t="str" cm="1">
        <f t="array" ref="B103">TRANSPOSE(_xlfn._xlws.SORT(_xlfn._xlws.FILTER(treatments[treatment_number]&amp;"|"&amp;treatments[treatment_name],treatments[experiment_id]=A103)))</f>
        <v>|</v>
      </c>
    </row>
    <row r="104" spans="2:2" x14ac:dyDescent="0.25">
      <c r="B104" t="str" cm="1">
        <f t="array" ref="B104">TRANSPOSE(_xlfn._xlws.SORT(_xlfn._xlws.FILTER(treatments[treatment_number]&amp;"|"&amp;treatments[treatment_name],treatments[experiment_id]=A104)))</f>
        <v>|</v>
      </c>
    </row>
    <row r="105" spans="2:2" x14ac:dyDescent="0.25">
      <c r="B105" t="str" cm="1">
        <f t="array" ref="B105">TRANSPOSE(_xlfn._xlws.SORT(_xlfn._xlws.FILTER(treatments[treatment_number]&amp;"|"&amp;treatments[treatment_name],treatments[experiment_id]=A105)))</f>
        <v>|</v>
      </c>
    </row>
    <row r="106" spans="2:2" x14ac:dyDescent="0.25">
      <c r="B106" t="str" cm="1">
        <f t="array" ref="B106">TRANSPOSE(_xlfn._xlws.SORT(_xlfn._xlws.FILTER(treatments[treatment_number]&amp;"|"&amp;treatments[treatment_name],treatments[experiment_id]=A106)))</f>
        <v>|</v>
      </c>
    </row>
    <row r="107" spans="2:2" x14ac:dyDescent="0.25">
      <c r="B107" t="str" cm="1">
        <f t="array" ref="B107">TRANSPOSE(_xlfn._xlws.SORT(_xlfn._xlws.FILTER(treatments[treatment_number]&amp;"|"&amp;treatments[treatment_name],treatments[experiment_id]=A107)))</f>
        <v>|</v>
      </c>
    </row>
    <row r="108" spans="2:2" x14ac:dyDescent="0.25">
      <c r="B108" t="str" cm="1">
        <f t="array" ref="B108">TRANSPOSE(_xlfn._xlws.SORT(_xlfn._xlws.FILTER(treatments[treatment_number]&amp;"|"&amp;treatments[treatment_name],treatments[experiment_id]=A108)))</f>
        <v>|</v>
      </c>
    </row>
    <row r="109" spans="2:2" x14ac:dyDescent="0.25">
      <c r="B109" t="str" cm="1">
        <f t="array" ref="B109">TRANSPOSE(_xlfn._xlws.SORT(_xlfn._xlws.FILTER(treatments[treatment_number]&amp;"|"&amp;treatments[treatment_name],treatments[experiment_id]=A109)))</f>
        <v>|</v>
      </c>
    </row>
    <row r="110" spans="2:2" x14ac:dyDescent="0.25">
      <c r="B110" t="str" cm="1">
        <f t="array" ref="B110">TRANSPOSE(_xlfn._xlws.SORT(_xlfn._xlws.FILTER(treatments[treatment_number]&amp;"|"&amp;treatments[treatment_name],treatments[experiment_id]=A110)))</f>
        <v>|</v>
      </c>
    </row>
    <row r="111" spans="2:2" x14ac:dyDescent="0.25">
      <c r="B111" t="str" cm="1">
        <f t="array" ref="B111">TRANSPOSE(_xlfn._xlws.SORT(_xlfn._xlws.FILTER(treatments[treatment_number]&amp;"|"&amp;treatments[treatment_name],treatments[experiment_id]=A111)))</f>
        <v>|</v>
      </c>
    </row>
    <row r="112" spans="2:2" x14ac:dyDescent="0.25">
      <c r="B112" t="str" cm="1">
        <f t="array" ref="B112">TRANSPOSE(_xlfn._xlws.SORT(_xlfn._xlws.FILTER(treatments[treatment_number]&amp;"|"&amp;treatments[treatment_name],treatments[experiment_id]=A112)))</f>
        <v>|</v>
      </c>
    </row>
    <row r="113" spans="2:2" x14ac:dyDescent="0.25">
      <c r="B113" t="str" cm="1">
        <f t="array" ref="B113">TRANSPOSE(_xlfn._xlws.SORT(_xlfn._xlws.FILTER(treatments[treatment_number]&amp;"|"&amp;treatments[treatment_name],treatments[experiment_id]=A113)))</f>
        <v>|</v>
      </c>
    </row>
    <row r="114" spans="2:2" x14ac:dyDescent="0.25">
      <c r="B114" t="str" cm="1">
        <f t="array" ref="B114">TRANSPOSE(_xlfn._xlws.SORT(_xlfn._xlws.FILTER(treatments[treatment_number]&amp;"|"&amp;treatments[treatment_name],treatments[experiment_id]=A114)))</f>
        <v>|</v>
      </c>
    </row>
    <row r="115" spans="2:2" x14ac:dyDescent="0.25">
      <c r="B115" t="str" cm="1">
        <f t="array" ref="B115">TRANSPOSE(_xlfn._xlws.SORT(_xlfn._xlws.FILTER(treatments[treatment_number]&amp;"|"&amp;treatments[treatment_name],treatments[experiment_id]=A115)))</f>
        <v>|</v>
      </c>
    </row>
    <row r="116" spans="2:2" x14ac:dyDescent="0.25">
      <c r="B116" t="str" cm="1">
        <f t="array" ref="B116">TRANSPOSE(_xlfn._xlws.SORT(_xlfn._xlws.FILTER(treatments[treatment_number]&amp;"|"&amp;treatments[treatment_name],treatments[experiment_id]=A116)))</f>
        <v>|</v>
      </c>
    </row>
    <row r="117" spans="2:2" x14ac:dyDescent="0.25">
      <c r="B117" t="str" cm="1">
        <f t="array" ref="B117">TRANSPOSE(_xlfn._xlws.SORT(_xlfn._xlws.FILTER(treatments[treatment_number]&amp;"|"&amp;treatments[treatment_name],treatments[experiment_id]=A117)))</f>
        <v>|</v>
      </c>
    </row>
    <row r="118" spans="2:2" x14ac:dyDescent="0.25">
      <c r="B118" t="str" cm="1">
        <f t="array" ref="B118">TRANSPOSE(_xlfn._xlws.SORT(_xlfn._xlws.FILTER(treatments[treatment_number]&amp;"|"&amp;treatments[treatment_name],treatments[experiment_id]=A118)))</f>
        <v>|</v>
      </c>
    </row>
    <row r="119" spans="2:2" x14ac:dyDescent="0.25">
      <c r="B119" t="str" cm="1">
        <f t="array" ref="B119">TRANSPOSE(_xlfn._xlws.SORT(_xlfn._xlws.FILTER(treatments[treatment_number]&amp;"|"&amp;treatments[treatment_name],treatments[experiment_id]=A119)))</f>
        <v>|</v>
      </c>
    </row>
    <row r="120" spans="2:2" x14ac:dyDescent="0.25">
      <c r="B120" t="str" cm="1">
        <f t="array" ref="B120">TRANSPOSE(_xlfn._xlws.SORT(_xlfn._xlws.FILTER(treatments[treatment_number]&amp;"|"&amp;treatments[treatment_name],treatments[experiment_id]=A120)))</f>
        <v>|</v>
      </c>
    </row>
    <row r="121" spans="2:2" x14ac:dyDescent="0.25">
      <c r="B121" t="str" cm="1">
        <f t="array" ref="B121">TRANSPOSE(_xlfn._xlws.SORT(_xlfn._xlws.FILTER(treatments[treatment_number]&amp;"|"&amp;treatments[treatment_name],treatments[experiment_id]=A121)))</f>
        <v>|</v>
      </c>
    </row>
    <row r="122" spans="2:2" x14ac:dyDescent="0.25">
      <c r="B122" t="str" cm="1">
        <f t="array" ref="B122">TRANSPOSE(_xlfn._xlws.SORT(_xlfn._xlws.FILTER(treatments[treatment_number]&amp;"|"&amp;treatments[treatment_name],treatments[experiment_id]=A122)))</f>
        <v>|</v>
      </c>
    </row>
    <row r="123" spans="2:2" x14ac:dyDescent="0.25">
      <c r="B123" t="str" cm="1">
        <f t="array" ref="B123">TRANSPOSE(_xlfn._xlws.SORT(_xlfn._xlws.FILTER(treatments[treatment_number]&amp;"|"&amp;treatments[treatment_name],treatments[experiment_id]=A123)))</f>
        <v>|</v>
      </c>
    </row>
    <row r="124" spans="2:2" x14ac:dyDescent="0.25">
      <c r="B124" t="str" cm="1">
        <f t="array" ref="B124">TRANSPOSE(_xlfn._xlws.SORT(_xlfn._xlws.FILTER(treatments[treatment_number]&amp;"|"&amp;treatments[treatment_name],treatments[experiment_id]=A124)))</f>
        <v>|</v>
      </c>
    </row>
    <row r="125" spans="2:2" x14ac:dyDescent="0.25">
      <c r="B125" t="str" cm="1">
        <f t="array" ref="B125">TRANSPOSE(_xlfn._xlws.SORT(_xlfn._xlws.FILTER(treatments[treatment_number]&amp;"|"&amp;treatments[treatment_name],treatments[experiment_id]=A125)))</f>
        <v>|</v>
      </c>
    </row>
    <row r="126" spans="2:2" x14ac:dyDescent="0.25">
      <c r="B126" t="str" cm="1">
        <f t="array" ref="B126">TRANSPOSE(_xlfn._xlws.SORT(_xlfn._xlws.FILTER(treatments[treatment_number]&amp;"|"&amp;treatments[treatment_name],treatments[experiment_id]=A126)))</f>
        <v>|</v>
      </c>
    </row>
    <row r="127" spans="2:2" x14ac:dyDescent="0.25">
      <c r="B127" t="str" cm="1">
        <f t="array" ref="B127">TRANSPOSE(_xlfn._xlws.SORT(_xlfn._xlws.FILTER(treatments[treatment_number]&amp;"|"&amp;treatments[treatment_name],treatments[experiment_id]=A127)))</f>
        <v>|</v>
      </c>
    </row>
    <row r="128" spans="2:2" x14ac:dyDescent="0.25">
      <c r="B128" t="str" cm="1">
        <f t="array" ref="B128">TRANSPOSE(_xlfn._xlws.SORT(_xlfn._xlws.FILTER(treatments[treatment_number]&amp;"|"&amp;treatments[treatment_name],treatments[experiment_id]=A128)))</f>
        <v>|</v>
      </c>
    </row>
    <row r="129" spans="2:2" x14ac:dyDescent="0.25">
      <c r="B129" t="str" cm="1">
        <f t="array" ref="B129">TRANSPOSE(_xlfn._xlws.SORT(_xlfn._xlws.FILTER(treatments[treatment_number]&amp;"|"&amp;treatments[treatment_name],treatments[experiment_id]=A129)))</f>
        <v>|</v>
      </c>
    </row>
    <row r="130" spans="2:2" x14ac:dyDescent="0.25">
      <c r="B130" t="str" cm="1">
        <f t="array" ref="B130">TRANSPOSE(_xlfn._xlws.SORT(_xlfn._xlws.FILTER(treatments[treatment_number]&amp;"|"&amp;treatments[treatment_name],treatments[experiment_id]=A130)))</f>
        <v>|</v>
      </c>
    </row>
    <row r="131" spans="2:2" x14ac:dyDescent="0.25">
      <c r="B131" t="str" cm="1">
        <f t="array" ref="B131">TRANSPOSE(_xlfn._xlws.SORT(_xlfn._xlws.FILTER(treatments[treatment_number]&amp;"|"&amp;treatments[treatment_name],treatments[experiment_id]=A131)))</f>
        <v>|</v>
      </c>
    </row>
    <row r="132" spans="2:2" x14ac:dyDescent="0.25">
      <c r="B132" t="str" cm="1">
        <f t="array" ref="B132">TRANSPOSE(_xlfn._xlws.SORT(_xlfn._xlws.FILTER(treatments[treatment_number]&amp;"|"&amp;treatments[treatment_name],treatments[experiment_id]=A132)))</f>
        <v>|</v>
      </c>
    </row>
    <row r="133" spans="2:2" x14ac:dyDescent="0.25">
      <c r="B133" t="str" cm="1">
        <f t="array" ref="B133">TRANSPOSE(_xlfn._xlws.SORT(_xlfn._xlws.FILTER(treatments[treatment_number]&amp;"|"&amp;treatments[treatment_name],treatments[experiment_id]=A133)))</f>
        <v>|</v>
      </c>
    </row>
    <row r="134" spans="2:2" x14ac:dyDescent="0.25">
      <c r="B134" t="str" cm="1">
        <f t="array" ref="B134">TRANSPOSE(_xlfn._xlws.SORT(_xlfn._xlws.FILTER(treatments[treatment_number]&amp;"|"&amp;treatments[treatment_name],treatments[experiment_id]=A134)))</f>
        <v>|</v>
      </c>
    </row>
    <row r="135" spans="2:2" x14ac:dyDescent="0.25">
      <c r="B135" t="str" cm="1">
        <f t="array" ref="B135">TRANSPOSE(_xlfn._xlws.SORT(_xlfn._xlws.FILTER(treatments[treatment_number]&amp;"|"&amp;treatments[treatment_name],treatments[experiment_id]=A135)))</f>
        <v>|</v>
      </c>
    </row>
    <row r="136" spans="2:2" x14ac:dyDescent="0.25">
      <c r="B136" t="str" cm="1">
        <f t="array" ref="B136">TRANSPOSE(_xlfn._xlws.SORT(_xlfn._xlws.FILTER(treatments[treatment_number]&amp;"|"&amp;treatments[treatment_name],treatments[experiment_id]=A136)))</f>
        <v>|</v>
      </c>
    </row>
    <row r="137" spans="2:2" x14ac:dyDescent="0.25">
      <c r="B137" t="str" cm="1">
        <f t="array" ref="B137">TRANSPOSE(_xlfn._xlws.SORT(_xlfn._xlws.FILTER(treatments[treatment_number]&amp;"|"&amp;treatments[treatment_name],treatments[experiment_id]=A137)))</f>
        <v>|</v>
      </c>
    </row>
    <row r="138" spans="2:2" x14ac:dyDescent="0.25">
      <c r="B138" t="str" cm="1">
        <f t="array" ref="B138">TRANSPOSE(_xlfn._xlws.SORT(_xlfn._xlws.FILTER(treatments[treatment_number]&amp;"|"&amp;treatments[treatment_name],treatments[experiment_id]=A138)))</f>
        <v>|</v>
      </c>
    </row>
    <row r="139" spans="2:2" x14ac:dyDescent="0.25">
      <c r="B139" t="str" cm="1">
        <f t="array" ref="B139">TRANSPOSE(_xlfn._xlws.SORT(_xlfn._xlws.FILTER(treatments[treatment_number]&amp;"|"&amp;treatments[treatment_name],treatments[experiment_id]=A139)))</f>
        <v>|</v>
      </c>
    </row>
    <row r="140" spans="2:2" x14ac:dyDescent="0.25">
      <c r="B140" t="str" cm="1">
        <f t="array" ref="B140">TRANSPOSE(_xlfn._xlws.SORT(_xlfn._xlws.FILTER(treatments[treatment_number]&amp;"|"&amp;treatments[treatment_name],treatments[experiment_id]=A140)))</f>
        <v>|</v>
      </c>
    </row>
    <row r="141" spans="2:2" x14ac:dyDescent="0.25">
      <c r="B141" t="str" cm="1">
        <f t="array" ref="B141">TRANSPOSE(_xlfn._xlws.SORT(_xlfn._xlws.FILTER(treatments[treatment_number]&amp;"|"&amp;treatments[treatment_name],treatments[experiment_id]=A141)))</f>
        <v>|</v>
      </c>
    </row>
    <row r="142" spans="2:2" x14ac:dyDescent="0.25">
      <c r="B142" t="str" cm="1">
        <f t="array" ref="B142">TRANSPOSE(_xlfn._xlws.SORT(_xlfn._xlws.FILTER(treatments[treatment_number]&amp;"|"&amp;treatments[treatment_name],treatments[experiment_id]=A142)))</f>
        <v>|</v>
      </c>
    </row>
    <row r="143" spans="2:2" x14ac:dyDescent="0.25">
      <c r="B143" t="str" cm="1">
        <f t="array" ref="B143">TRANSPOSE(_xlfn._xlws.SORT(_xlfn._xlws.FILTER(treatments[treatment_number]&amp;"|"&amp;treatments[treatment_name],treatments[experiment_id]=A143)))</f>
        <v>|</v>
      </c>
    </row>
    <row r="144" spans="2:2" x14ac:dyDescent="0.25">
      <c r="B144" t="str" cm="1">
        <f t="array" ref="B144">TRANSPOSE(_xlfn._xlws.SORT(_xlfn._xlws.FILTER(treatments[treatment_number]&amp;"|"&amp;treatments[treatment_name],treatments[experiment_id]=A144)))</f>
        <v>|</v>
      </c>
    </row>
    <row r="145" spans="2:2" x14ac:dyDescent="0.25">
      <c r="B145" t="str" cm="1">
        <f t="array" ref="B145">TRANSPOSE(_xlfn._xlws.SORT(_xlfn._xlws.FILTER(treatments[treatment_number]&amp;"|"&amp;treatments[treatment_name],treatments[experiment_id]=A145)))</f>
        <v>|</v>
      </c>
    </row>
    <row r="146" spans="2:2" x14ac:dyDescent="0.25">
      <c r="B146" t="str" cm="1">
        <f t="array" ref="B146">TRANSPOSE(_xlfn._xlws.SORT(_xlfn._xlws.FILTER(treatments[treatment_number]&amp;"|"&amp;treatments[treatment_name],treatments[experiment_id]=A146)))</f>
        <v>|</v>
      </c>
    </row>
    <row r="147" spans="2:2" x14ac:dyDescent="0.25">
      <c r="B147" t="str" cm="1">
        <f t="array" ref="B147">TRANSPOSE(_xlfn._xlws.SORT(_xlfn._xlws.FILTER(treatments[treatment_number]&amp;"|"&amp;treatments[treatment_name],treatments[experiment_id]=A147)))</f>
        <v>|</v>
      </c>
    </row>
    <row r="148" spans="2:2" x14ac:dyDescent="0.25">
      <c r="B148" t="str" cm="1">
        <f t="array" ref="B148">TRANSPOSE(_xlfn._xlws.SORT(_xlfn._xlws.FILTER(treatments[treatment_number]&amp;"|"&amp;treatments[treatment_name],treatments[experiment_id]=A148)))</f>
        <v>|</v>
      </c>
    </row>
    <row r="149" spans="2:2" x14ac:dyDescent="0.25">
      <c r="B149" t="str" cm="1">
        <f t="array" ref="B149">TRANSPOSE(_xlfn._xlws.SORT(_xlfn._xlws.FILTER(treatments[treatment_number]&amp;"|"&amp;treatments[treatment_name],treatments[experiment_id]=A149)))</f>
        <v>|</v>
      </c>
    </row>
    <row r="150" spans="2:2" x14ac:dyDescent="0.25">
      <c r="B150" t="str" cm="1">
        <f t="array" ref="B150">TRANSPOSE(_xlfn._xlws.SORT(_xlfn._xlws.FILTER(treatments[treatment_number]&amp;"|"&amp;treatments[treatment_name],treatments[experiment_id]=A150)))</f>
        <v>|</v>
      </c>
    </row>
    <row r="151" spans="2:2" x14ac:dyDescent="0.25">
      <c r="B151" t="str" cm="1">
        <f t="array" ref="B151">TRANSPOSE(_xlfn._xlws.SORT(_xlfn._xlws.FILTER(treatments[treatment_number]&amp;"|"&amp;treatments[treatment_name],treatments[experiment_id]=A151)))</f>
        <v>|</v>
      </c>
    </row>
    <row r="152" spans="2:2" x14ac:dyDescent="0.25">
      <c r="B152" t="str" cm="1">
        <f t="array" ref="B152">TRANSPOSE(_xlfn._xlws.SORT(_xlfn._xlws.FILTER(treatments[treatment_number]&amp;"|"&amp;treatments[treatment_name],treatments[experiment_id]=A152)))</f>
        <v>|</v>
      </c>
    </row>
    <row r="153" spans="2:2" x14ac:dyDescent="0.25">
      <c r="B153" t="str" cm="1">
        <f t="array" ref="B153">TRANSPOSE(_xlfn._xlws.SORT(_xlfn._xlws.FILTER(treatments[treatment_number]&amp;"|"&amp;treatments[treatment_name],treatments[experiment_id]=A153)))</f>
        <v>|</v>
      </c>
    </row>
    <row r="154" spans="2:2" x14ac:dyDescent="0.25">
      <c r="B154" t="str" cm="1">
        <f t="array" ref="B154">TRANSPOSE(_xlfn._xlws.SORT(_xlfn._xlws.FILTER(treatments[treatment_number]&amp;"|"&amp;treatments[treatment_name],treatments[experiment_id]=A154)))</f>
        <v>|</v>
      </c>
    </row>
    <row r="155" spans="2:2" x14ac:dyDescent="0.25">
      <c r="B155" t="str" cm="1">
        <f t="array" ref="B155">TRANSPOSE(_xlfn._xlws.SORT(_xlfn._xlws.FILTER(treatments[treatment_number]&amp;"|"&amp;treatments[treatment_name],treatments[experiment_id]=A155)))</f>
        <v>|</v>
      </c>
    </row>
    <row r="156" spans="2:2" x14ac:dyDescent="0.25">
      <c r="B156" t="str" cm="1">
        <f t="array" ref="B156">TRANSPOSE(_xlfn._xlws.SORT(_xlfn._xlws.FILTER(treatments[treatment_number]&amp;"|"&amp;treatments[treatment_name],treatments[experiment_id]=A156)))</f>
        <v>|</v>
      </c>
    </row>
    <row r="157" spans="2:2" x14ac:dyDescent="0.25">
      <c r="B157" t="str" cm="1">
        <f t="array" ref="B157">TRANSPOSE(_xlfn._xlws.SORT(_xlfn._xlws.FILTER(treatments[treatment_number]&amp;"|"&amp;treatments[treatment_name],treatments[experiment_id]=A157)))</f>
        <v>|</v>
      </c>
    </row>
    <row r="158" spans="2:2" x14ac:dyDescent="0.25">
      <c r="B158" t="str" cm="1">
        <f t="array" ref="B158">TRANSPOSE(_xlfn._xlws.SORT(_xlfn._xlws.FILTER(treatments[treatment_number]&amp;"|"&amp;treatments[treatment_name],treatments[experiment_id]=A158)))</f>
        <v>|</v>
      </c>
    </row>
    <row r="159" spans="2:2" x14ac:dyDescent="0.25">
      <c r="B159" t="str" cm="1">
        <f t="array" ref="B159">TRANSPOSE(_xlfn._xlws.SORT(_xlfn._xlws.FILTER(treatments[treatment_number]&amp;"|"&amp;treatments[treatment_name],treatments[experiment_id]=A159)))</f>
        <v>|</v>
      </c>
    </row>
    <row r="160" spans="2:2" x14ac:dyDescent="0.25">
      <c r="B160" t="str" cm="1">
        <f t="array" ref="B160">TRANSPOSE(_xlfn._xlws.SORT(_xlfn._xlws.FILTER(treatments[treatment_number]&amp;"|"&amp;treatments[treatment_name],treatments[experiment_id]=A160)))</f>
        <v>|</v>
      </c>
    </row>
    <row r="161" spans="2:2" x14ac:dyDescent="0.25">
      <c r="B161" t="str" cm="1">
        <f t="array" ref="B161">TRANSPOSE(_xlfn._xlws.SORT(_xlfn._xlws.FILTER(treatments[treatment_number]&amp;"|"&amp;treatments[treatment_name],treatments[experiment_id]=A161)))</f>
        <v>|</v>
      </c>
    </row>
    <row r="162" spans="2:2" x14ac:dyDescent="0.25">
      <c r="B162" t="str" cm="1">
        <f t="array" ref="B162">TRANSPOSE(_xlfn._xlws.SORT(_xlfn._xlws.FILTER(treatments[treatment_number]&amp;"|"&amp;treatments[treatment_name],treatments[experiment_id]=A162)))</f>
        <v>|</v>
      </c>
    </row>
    <row r="163" spans="2:2" x14ac:dyDescent="0.25">
      <c r="B163" t="str" cm="1">
        <f t="array" ref="B163">TRANSPOSE(_xlfn._xlws.SORT(_xlfn._xlws.FILTER(treatments[treatment_number]&amp;"|"&amp;treatments[treatment_name],treatments[experiment_id]=A163)))</f>
        <v>|</v>
      </c>
    </row>
    <row r="164" spans="2:2" x14ac:dyDescent="0.25">
      <c r="B164" t="str" cm="1">
        <f t="array" ref="B164">TRANSPOSE(_xlfn._xlws.SORT(_xlfn._xlws.FILTER(treatments[treatment_number]&amp;"|"&amp;treatments[treatment_name],treatments[experiment_id]=A164)))</f>
        <v>|</v>
      </c>
    </row>
    <row r="165" spans="2:2" x14ac:dyDescent="0.25">
      <c r="B165" t="str" cm="1">
        <f t="array" ref="B165">TRANSPOSE(_xlfn._xlws.SORT(_xlfn._xlws.FILTER(treatments[treatment_number]&amp;"|"&amp;treatments[treatment_name],treatments[experiment_id]=A165)))</f>
        <v>|</v>
      </c>
    </row>
    <row r="166" spans="2:2" x14ac:dyDescent="0.25">
      <c r="B166" t="str" cm="1">
        <f t="array" ref="B166">TRANSPOSE(_xlfn._xlws.SORT(_xlfn._xlws.FILTER(treatments[treatment_number]&amp;"|"&amp;treatments[treatment_name],treatments[experiment_id]=A166)))</f>
        <v>|</v>
      </c>
    </row>
    <row r="167" spans="2:2" x14ac:dyDescent="0.25">
      <c r="B167" t="str" cm="1">
        <f t="array" ref="B167">TRANSPOSE(_xlfn._xlws.SORT(_xlfn._xlws.FILTER(treatments[treatment_number]&amp;"|"&amp;treatments[treatment_name],treatments[experiment_id]=A167)))</f>
        <v>|</v>
      </c>
    </row>
    <row r="168" spans="2:2" x14ac:dyDescent="0.25">
      <c r="B168" t="str" cm="1">
        <f t="array" ref="B168">TRANSPOSE(_xlfn._xlws.SORT(_xlfn._xlws.FILTER(treatments[treatment_number]&amp;"|"&amp;treatments[treatment_name],treatments[experiment_id]=A168)))</f>
        <v>|</v>
      </c>
    </row>
    <row r="169" spans="2:2" x14ac:dyDescent="0.25">
      <c r="B169" t="str" cm="1">
        <f t="array" ref="B169">TRANSPOSE(_xlfn._xlws.SORT(_xlfn._xlws.FILTER(treatments[treatment_number]&amp;"|"&amp;treatments[treatment_name],treatments[experiment_id]=A169)))</f>
        <v>|</v>
      </c>
    </row>
    <row r="170" spans="2:2" x14ac:dyDescent="0.25">
      <c r="B170" t="str" cm="1">
        <f t="array" ref="B170">TRANSPOSE(_xlfn._xlws.SORT(_xlfn._xlws.FILTER(treatments[treatment_number]&amp;"|"&amp;treatments[treatment_name],treatments[experiment_id]=A170)))</f>
        <v>|</v>
      </c>
    </row>
    <row r="171" spans="2:2" x14ac:dyDescent="0.25">
      <c r="B171" t="str" cm="1">
        <f t="array" ref="B171">TRANSPOSE(_xlfn._xlws.SORT(_xlfn._xlws.FILTER(treatments[treatment_number]&amp;"|"&amp;treatments[treatment_name],treatments[experiment_id]=A171)))</f>
        <v>|</v>
      </c>
    </row>
    <row r="172" spans="2:2" x14ac:dyDescent="0.25">
      <c r="B172" t="str" cm="1">
        <f t="array" ref="B172">TRANSPOSE(_xlfn._xlws.SORT(_xlfn._xlws.FILTER(treatments[treatment_number]&amp;"|"&amp;treatments[treatment_name],treatments[experiment_id]=A172)))</f>
        <v>|</v>
      </c>
    </row>
    <row r="173" spans="2:2" x14ac:dyDescent="0.25">
      <c r="B173" t="str" cm="1">
        <f t="array" ref="B173">TRANSPOSE(_xlfn._xlws.SORT(_xlfn._xlws.FILTER(treatments[treatment_number]&amp;"|"&amp;treatments[treatment_name],treatments[experiment_id]=A173)))</f>
        <v>|</v>
      </c>
    </row>
    <row r="174" spans="2:2" x14ac:dyDescent="0.25">
      <c r="B174" t="str" cm="1">
        <f t="array" ref="B174">TRANSPOSE(_xlfn._xlws.SORT(_xlfn._xlws.FILTER(treatments[treatment_number]&amp;"|"&amp;treatments[treatment_name],treatments[experiment_id]=A174)))</f>
        <v>|</v>
      </c>
    </row>
    <row r="175" spans="2:2" x14ac:dyDescent="0.25">
      <c r="B175" t="str" cm="1">
        <f t="array" ref="B175">TRANSPOSE(_xlfn._xlws.SORT(_xlfn._xlws.FILTER(treatments[treatment_number]&amp;"|"&amp;treatments[treatment_name],treatments[experiment_id]=A175)))</f>
        <v>|</v>
      </c>
    </row>
    <row r="176" spans="2:2" x14ac:dyDescent="0.25">
      <c r="B176" t="str" cm="1">
        <f t="array" ref="B176">TRANSPOSE(_xlfn._xlws.SORT(_xlfn._xlws.FILTER(treatments[treatment_number]&amp;"|"&amp;treatments[treatment_name],treatments[experiment_id]=A176)))</f>
        <v>|</v>
      </c>
    </row>
    <row r="177" spans="2:2" x14ac:dyDescent="0.25">
      <c r="B177" t="str" cm="1">
        <f t="array" ref="B177">TRANSPOSE(_xlfn._xlws.SORT(_xlfn._xlws.FILTER(treatments[treatment_number]&amp;"|"&amp;treatments[treatment_name],treatments[experiment_id]=A177)))</f>
        <v>|</v>
      </c>
    </row>
    <row r="178" spans="2:2" x14ac:dyDescent="0.25">
      <c r="B178" t="str" cm="1">
        <f t="array" ref="B178">TRANSPOSE(_xlfn._xlws.SORT(_xlfn._xlws.FILTER(treatments[treatment_number]&amp;"|"&amp;treatments[treatment_name],treatments[experiment_id]=A178)))</f>
        <v>|</v>
      </c>
    </row>
    <row r="179" spans="2:2" x14ac:dyDescent="0.25">
      <c r="B179" t="str" cm="1">
        <f t="array" ref="B179">TRANSPOSE(_xlfn._xlws.SORT(_xlfn._xlws.FILTER(treatments[treatment_number]&amp;"|"&amp;treatments[treatment_name],treatments[experiment_id]=A179)))</f>
        <v>|</v>
      </c>
    </row>
    <row r="180" spans="2:2" x14ac:dyDescent="0.25">
      <c r="B180" t="str" cm="1">
        <f t="array" ref="B180">TRANSPOSE(_xlfn._xlws.SORT(_xlfn._xlws.FILTER(treatments[treatment_number]&amp;"|"&amp;treatments[treatment_name],treatments[experiment_id]=A180)))</f>
        <v>|</v>
      </c>
    </row>
    <row r="181" spans="2:2" x14ac:dyDescent="0.25">
      <c r="B181" t="str" cm="1">
        <f t="array" ref="B181">TRANSPOSE(_xlfn._xlws.SORT(_xlfn._xlws.FILTER(treatments[treatment_number]&amp;"|"&amp;treatments[treatment_name],treatments[experiment_id]=A181)))</f>
        <v>|</v>
      </c>
    </row>
    <row r="182" spans="2:2" x14ac:dyDescent="0.25">
      <c r="B182" t="str" cm="1">
        <f t="array" ref="B182">TRANSPOSE(_xlfn._xlws.SORT(_xlfn._xlws.FILTER(treatments[treatment_number]&amp;"|"&amp;treatments[treatment_name],treatments[experiment_id]=A182)))</f>
        <v>|</v>
      </c>
    </row>
    <row r="183" spans="2:2" x14ac:dyDescent="0.25">
      <c r="B183" t="str" cm="1">
        <f t="array" ref="B183">TRANSPOSE(_xlfn._xlws.SORT(_xlfn._xlws.FILTER(treatments[treatment_number]&amp;"|"&amp;treatments[treatment_name],treatments[experiment_id]=A183)))</f>
        <v>|</v>
      </c>
    </row>
    <row r="184" spans="2:2" x14ac:dyDescent="0.25">
      <c r="B184" t="str" cm="1">
        <f t="array" ref="B184">TRANSPOSE(_xlfn._xlws.SORT(_xlfn._xlws.FILTER(treatments[treatment_number]&amp;"|"&amp;treatments[treatment_name],treatments[experiment_id]=A184)))</f>
        <v>|</v>
      </c>
    </row>
    <row r="185" spans="2:2" x14ac:dyDescent="0.25">
      <c r="B185" t="str" cm="1">
        <f t="array" ref="B185">TRANSPOSE(_xlfn._xlws.SORT(_xlfn._xlws.FILTER(treatments[treatment_number]&amp;"|"&amp;treatments[treatment_name],treatments[experiment_id]=A185)))</f>
        <v>|</v>
      </c>
    </row>
    <row r="186" spans="2:2" x14ac:dyDescent="0.25">
      <c r="B186" t="str" cm="1">
        <f t="array" ref="B186">TRANSPOSE(_xlfn._xlws.SORT(_xlfn._xlws.FILTER(treatments[treatment_number]&amp;"|"&amp;treatments[treatment_name],treatments[experiment_id]=A186)))</f>
        <v>|</v>
      </c>
    </row>
    <row r="187" spans="2:2" x14ac:dyDescent="0.25">
      <c r="B187" t="str" cm="1">
        <f t="array" ref="B187">TRANSPOSE(_xlfn._xlws.SORT(_xlfn._xlws.FILTER(treatments[treatment_number]&amp;"|"&amp;treatments[treatment_name],treatments[experiment_id]=A187)))</f>
        <v>|</v>
      </c>
    </row>
    <row r="188" spans="2:2" x14ac:dyDescent="0.25">
      <c r="B188" t="str" cm="1">
        <f t="array" ref="B188">TRANSPOSE(_xlfn._xlws.SORT(_xlfn._xlws.FILTER(treatments[treatment_number]&amp;"|"&amp;treatments[treatment_name],treatments[experiment_id]=A188)))</f>
        <v>|</v>
      </c>
    </row>
    <row r="189" spans="2:2" x14ac:dyDescent="0.25">
      <c r="B189" t="str" cm="1">
        <f t="array" ref="B189">TRANSPOSE(_xlfn._xlws.SORT(_xlfn._xlws.FILTER(treatments[treatment_number]&amp;"|"&amp;treatments[treatment_name],treatments[experiment_id]=A189)))</f>
        <v>|</v>
      </c>
    </row>
    <row r="190" spans="2:2" x14ac:dyDescent="0.25">
      <c r="B190" t="str" cm="1">
        <f t="array" ref="B190">TRANSPOSE(_xlfn._xlws.SORT(_xlfn._xlws.FILTER(treatments[treatment_number]&amp;"|"&amp;treatments[treatment_name],treatments[experiment_id]=A190)))</f>
        <v>|</v>
      </c>
    </row>
    <row r="191" spans="2:2" x14ac:dyDescent="0.25">
      <c r="B191" t="str" cm="1">
        <f t="array" ref="B191">TRANSPOSE(_xlfn._xlws.SORT(_xlfn._xlws.FILTER(treatments[treatment_number]&amp;"|"&amp;treatments[treatment_name],treatments[experiment_id]=A191)))</f>
        <v>|</v>
      </c>
    </row>
    <row r="192" spans="2:2" x14ac:dyDescent="0.25">
      <c r="B192" t="str" cm="1">
        <f t="array" ref="B192">TRANSPOSE(_xlfn._xlws.SORT(_xlfn._xlws.FILTER(treatments[treatment_number]&amp;"|"&amp;treatments[treatment_name],treatments[experiment_id]=A192)))</f>
        <v>|</v>
      </c>
    </row>
    <row r="193" spans="2:2" x14ac:dyDescent="0.25">
      <c r="B193" t="str" cm="1">
        <f t="array" ref="B193">TRANSPOSE(_xlfn._xlws.SORT(_xlfn._xlws.FILTER(treatments[treatment_number]&amp;"|"&amp;treatments[treatment_name],treatments[experiment_id]=A193)))</f>
        <v>|</v>
      </c>
    </row>
    <row r="194" spans="2:2" x14ac:dyDescent="0.25">
      <c r="B194" t="str" cm="1">
        <f t="array" ref="B194">TRANSPOSE(_xlfn._xlws.SORT(_xlfn._xlws.FILTER(treatments[treatment_number]&amp;"|"&amp;treatments[treatment_name],treatments[experiment_id]=A194)))</f>
        <v>|</v>
      </c>
    </row>
    <row r="195" spans="2:2" x14ac:dyDescent="0.25">
      <c r="B195" t="str" cm="1">
        <f t="array" ref="B195">TRANSPOSE(_xlfn._xlws.SORT(_xlfn._xlws.FILTER(treatments[treatment_number]&amp;"|"&amp;treatments[treatment_name],treatments[experiment_id]=A195)))</f>
        <v>|</v>
      </c>
    </row>
    <row r="196" spans="2:2" x14ac:dyDescent="0.25">
      <c r="B196" t="str" cm="1">
        <f t="array" ref="B196">TRANSPOSE(_xlfn._xlws.SORT(_xlfn._xlws.FILTER(treatments[treatment_number]&amp;"|"&amp;treatments[treatment_name],treatments[experiment_id]=A196)))</f>
        <v>|</v>
      </c>
    </row>
    <row r="197" spans="2:2" x14ac:dyDescent="0.25">
      <c r="B197" t="str" cm="1">
        <f t="array" ref="B197">TRANSPOSE(_xlfn._xlws.SORT(_xlfn._xlws.FILTER(treatments[treatment_number]&amp;"|"&amp;treatments[treatment_name],treatments[experiment_id]=A197)))</f>
        <v>|</v>
      </c>
    </row>
    <row r="198" spans="2:2" x14ac:dyDescent="0.25">
      <c r="B198" t="str" cm="1">
        <f t="array" ref="B198">TRANSPOSE(_xlfn._xlws.SORT(_xlfn._xlws.FILTER(treatments[treatment_number]&amp;"|"&amp;treatments[treatment_name],treatments[experiment_id]=A198)))</f>
        <v>|</v>
      </c>
    </row>
    <row r="199" spans="2:2" x14ac:dyDescent="0.25">
      <c r="B199" t="str" cm="1">
        <f t="array" ref="B199">TRANSPOSE(_xlfn._xlws.SORT(_xlfn._xlws.FILTER(treatments[treatment_number]&amp;"|"&amp;treatments[treatment_name],treatments[experiment_id]=A199)))</f>
        <v>|</v>
      </c>
    </row>
    <row r="200" spans="2:2" x14ac:dyDescent="0.25">
      <c r="B200" t="str" cm="1">
        <f t="array" ref="B200">TRANSPOSE(_xlfn._xlws.SORT(_xlfn._xlws.FILTER(treatments[treatment_number]&amp;"|"&amp;treatments[treatment_name],treatments[experiment_id]=A200)))</f>
        <v>|</v>
      </c>
    </row>
    <row r="201" spans="2:2" x14ac:dyDescent="0.25">
      <c r="B201" t="str" cm="1">
        <f t="array" ref="B201">TRANSPOSE(_xlfn._xlws.SORT(_xlfn._xlws.FILTER(treatments[treatment_number]&amp;"|"&amp;treatments[treatment_name],treatments[experiment_id]=A201)))</f>
        <v>|</v>
      </c>
    </row>
    <row r="202" spans="2:2" x14ac:dyDescent="0.25">
      <c r="B202" t="str" cm="1">
        <f t="array" ref="B202">TRANSPOSE(_xlfn._xlws.SORT(_xlfn._xlws.FILTER(treatments[treatment_number]&amp;"|"&amp;treatments[treatment_name],treatments[experiment_id]=A202)))</f>
        <v>|</v>
      </c>
    </row>
    <row r="203" spans="2:2" x14ac:dyDescent="0.25">
      <c r="B203" t="str" cm="1">
        <f t="array" ref="B203">TRANSPOSE(_xlfn._xlws.SORT(_xlfn._xlws.FILTER(treatments[treatment_number]&amp;"|"&amp;treatments[treatment_name],treatments[experiment_id]=A203)))</f>
        <v>|</v>
      </c>
    </row>
    <row r="204" spans="2:2" x14ac:dyDescent="0.25">
      <c r="B204" t="str" cm="1">
        <f t="array" ref="B204">TRANSPOSE(_xlfn._xlws.SORT(_xlfn._xlws.FILTER(treatments[treatment_number]&amp;"|"&amp;treatments[treatment_name],treatments[experiment_id]=A204)))</f>
        <v>|</v>
      </c>
    </row>
    <row r="205" spans="2:2" x14ac:dyDescent="0.25">
      <c r="B205" t="str" cm="1">
        <f t="array" ref="B205">TRANSPOSE(_xlfn._xlws.SORT(_xlfn._xlws.FILTER(treatments[treatment_number]&amp;"|"&amp;treatments[treatment_name],treatments[experiment_id]=A205)))</f>
        <v>|</v>
      </c>
    </row>
    <row r="206" spans="2:2" x14ac:dyDescent="0.25">
      <c r="B206" t="str" cm="1">
        <f t="array" ref="B206">TRANSPOSE(_xlfn._xlws.SORT(_xlfn._xlws.FILTER(treatments[treatment_number]&amp;"|"&amp;treatments[treatment_name],treatments[experiment_id]=A206)))</f>
        <v>|</v>
      </c>
    </row>
    <row r="207" spans="2:2" x14ac:dyDescent="0.25">
      <c r="B207" t="str" cm="1">
        <f t="array" ref="B207">TRANSPOSE(_xlfn._xlws.SORT(_xlfn._xlws.FILTER(treatments[treatment_number]&amp;"|"&amp;treatments[treatment_name],treatments[experiment_id]=A207)))</f>
        <v>|</v>
      </c>
    </row>
    <row r="208" spans="2:2" x14ac:dyDescent="0.25">
      <c r="B208" t="str" cm="1">
        <f t="array" ref="B208">TRANSPOSE(_xlfn._xlws.SORT(_xlfn._xlws.FILTER(treatments[treatment_number]&amp;"|"&amp;treatments[treatment_name],treatments[experiment_id]=A208)))</f>
        <v>|</v>
      </c>
    </row>
    <row r="209" spans="2:2" x14ac:dyDescent="0.25">
      <c r="B209" t="str" cm="1">
        <f t="array" ref="B209">TRANSPOSE(_xlfn._xlws.SORT(_xlfn._xlws.FILTER(treatments[treatment_number]&amp;"|"&amp;treatments[treatment_name],treatments[experiment_id]=A209)))</f>
        <v>|</v>
      </c>
    </row>
    <row r="210" spans="2:2" x14ac:dyDescent="0.25">
      <c r="B210" t="str" cm="1">
        <f t="array" ref="B210">TRANSPOSE(_xlfn._xlws.SORT(_xlfn._xlws.FILTER(treatments[treatment_number]&amp;"|"&amp;treatments[treatment_name],treatments[experiment_id]=A210)))</f>
        <v>|</v>
      </c>
    </row>
    <row r="211" spans="2:2" x14ac:dyDescent="0.25">
      <c r="B211" t="str" cm="1">
        <f t="array" ref="B211">TRANSPOSE(_xlfn._xlws.SORT(_xlfn._xlws.FILTER(treatments[treatment_number]&amp;"|"&amp;treatments[treatment_name],treatments[experiment_id]=A211)))</f>
        <v>|</v>
      </c>
    </row>
    <row r="212" spans="2:2" x14ac:dyDescent="0.25">
      <c r="B212" t="str" cm="1">
        <f t="array" ref="B212">TRANSPOSE(_xlfn._xlws.SORT(_xlfn._xlws.FILTER(treatments[treatment_number]&amp;"|"&amp;treatments[treatment_name],treatments[experiment_id]=A212)))</f>
        <v>|</v>
      </c>
    </row>
    <row r="213" spans="2:2" x14ac:dyDescent="0.25">
      <c r="B213" t="str" cm="1">
        <f t="array" ref="B213">TRANSPOSE(_xlfn._xlws.SORT(_xlfn._xlws.FILTER(treatments[treatment_number]&amp;"|"&amp;treatments[treatment_name],treatments[experiment_id]=A213)))</f>
        <v>|</v>
      </c>
    </row>
    <row r="214" spans="2:2" x14ac:dyDescent="0.25">
      <c r="B214" t="str" cm="1">
        <f t="array" ref="B214">TRANSPOSE(_xlfn._xlws.SORT(_xlfn._xlws.FILTER(treatments[treatment_number]&amp;"|"&amp;treatments[treatment_name],treatments[experiment_id]=A214)))</f>
        <v>|</v>
      </c>
    </row>
    <row r="215" spans="2:2" x14ac:dyDescent="0.25">
      <c r="B215" t="str" cm="1">
        <f t="array" ref="B215">TRANSPOSE(_xlfn._xlws.SORT(_xlfn._xlws.FILTER(treatments[treatment_number]&amp;"|"&amp;treatments[treatment_name],treatments[experiment_id]=A215)))</f>
        <v>|</v>
      </c>
    </row>
    <row r="216" spans="2:2" x14ac:dyDescent="0.25">
      <c r="B216" t="str" cm="1">
        <f t="array" ref="B216">TRANSPOSE(_xlfn._xlws.SORT(_xlfn._xlws.FILTER(treatments[treatment_number]&amp;"|"&amp;treatments[treatment_name],treatments[experiment_id]=A216)))</f>
        <v>|</v>
      </c>
    </row>
    <row r="217" spans="2:2" x14ac:dyDescent="0.25">
      <c r="B217" t="str" cm="1">
        <f t="array" ref="B217">TRANSPOSE(_xlfn._xlws.SORT(_xlfn._xlws.FILTER(treatments[treatment_number]&amp;"|"&amp;treatments[treatment_name],treatments[experiment_id]=A217)))</f>
        <v>|</v>
      </c>
    </row>
    <row r="218" spans="2:2" x14ac:dyDescent="0.25">
      <c r="B218" t="str" cm="1">
        <f t="array" ref="B218">TRANSPOSE(_xlfn._xlws.SORT(_xlfn._xlws.FILTER(treatments[treatment_number]&amp;"|"&amp;treatments[treatment_name],treatments[experiment_id]=A218)))</f>
        <v>|</v>
      </c>
    </row>
    <row r="219" spans="2:2" x14ac:dyDescent="0.25">
      <c r="B219" t="str" cm="1">
        <f t="array" ref="B219">TRANSPOSE(_xlfn._xlws.SORT(_xlfn._xlws.FILTER(treatments[treatment_number]&amp;"|"&amp;treatments[treatment_name],treatments[experiment_id]=A219)))</f>
        <v>|</v>
      </c>
    </row>
    <row r="220" spans="2:2" x14ac:dyDescent="0.25">
      <c r="B220" t="str" cm="1">
        <f t="array" ref="B220">TRANSPOSE(_xlfn._xlws.SORT(_xlfn._xlws.FILTER(treatments[treatment_number]&amp;"|"&amp;treatments[treatment_name],treatments[experiment_id]=A220)))</f>
        <v>|</v>
      </c>
    </row>
    <row r="221" spans="2:2" x14ac:dyDescent="0.25">
      <c r="B221" t="str" cm="1">
        <f t="array" ref="B221">TRANSPOSE(_xlfn._xlws.SORT(_xlfn._xlws.FILTER(treatments[treatment_number]&amp;"|"&amp;treatments[treatment_name],treatments[experiment_id]=A221)))</f>
        <v>|</v>
      </c>
    </row>
    <row r="222" spans="2:2" x14ac:dyDescent="0.25">
      <c r="B222" t="str" cm="1">
        <f t="array" ref="B222">TRANSPOSE(_xlfn._xlws.SORT(_xlfn._xlws.FILTER(treatments[treatment_number]&amp;"|"&amp;treatments[treatment_name],treatments[experiment_id]=A222)))</f>
        <v>|</v>
      </c>
    </row>
    <row r="223" spans="2:2" x14ac:dyDescent="0.25">
      <c r="B223" t="str" cm="1">
        <f t="array" ref="B223">TRANSPOSE(_xlfn._xlws.SORT(_xlfn._xlws.FILTER(treatments[treatment_number]&amp;"|"&amp;treatments[treatment_name],treatments[experiment_id]=A223)))</f>
        <v>|</v>
      </c>
    </row>
    <row r="224" spans="2:2" x14ac:dyDescent="0.25">
      <c r="B224" t="str" cm="1">
        <f t="array" ref="B224">TRANSPOSE(_xlfn._xlws.SORT(_xlfn._xlws.FILTER(treatments[treatment_number]&amp;"|"&amp;treatments[treatment_name],treatments[experiment_id]=A224)))</f>
        <v>|</v>
      </c>
    </row>
    <row r="225" spans="2:2" x14ac:dyDescent="0.25">
      <c r="B225" t="str" cm="1">
        <f t="array" ref="B225">TRANSPOSE(_xlfn._xlws.SORT(_xlfn._xlws.FILTER(treatments[treatment_number]&amp;"|"&amp;treatments[treatment_name],treatments[experiment_id]=A225)))</f>
        <v>|</v>
      </c>
    </row>
    <row r="226" spans="2:2" x14ac:dyDescent="0.25">
      <c r="B226" t="str" cm="1">
        <f t="array" ref="B226">TRANSPOSE(_xlfn._xlws.SORT(_xlfn._xlws.FILTER(treatments[treatment_number]&amp;"|"&amp;treatments[treatment_name],treatments[experiment_id]=A226)))</f>
        <v>|</v>
      </c>
    </row>
    <row r="227" spans="2:2" x14ac:dyDescent="0.25">
      <c r="B227" t="str" cm="1">
        <f t="array" ref="B227">TRANSPOSE(_xlfn._xlws.SORT(_xlfn._xlws.FILTER(treatments[treatment_number]&amp;"|"&amp;treatments[treatment_name],treatments[experiment_id]=A227)))</f>
        <v>|</v>
      </c>
    </row>
    <row r="228" spans="2:2" x14ac:dyDescent="0.25">
      <c r="B228" t="str" cm="1">
        <f t="array" ref="B228">TRANSPOSE(_xlfn._xlws.SORT(_xlfn._xlws.FILTER(treatments[treatment_number]&amp;"|"&amp;treatments[treatment_name],treatments[experiment_id]=A228)))</f>
        <v>|</v>
      </c>
    </row>
    <row r="229" spans="2:2" x14ac:dyDescent="0.25">
      <c r="B229" t="str" cm="1">
        <f t="array" ref="B229">TRANSPOSE(_xlfn._xlws.SORT(_xlfn._xlws.FILTER(treatments[treatment_number]&amp;"|"&amp;treatments[treatment_name],treatments[experiment_id]=A229)))</f>
        <v>|</v>
      </c>
    </row>
    <row r="230" spans="2:2" x14ac:dyDescent="0.25">
      <c r="B230" t="str" cm="1">
        <f t="array" ref="B230">TRANSPOSE(_xlfn._xlws.SORT(_xlfn._xlws.FILTER(treatments[treatment_number]&amp;"|"&amp;treatments[treatment_name],treatments[experiment_id]=A230)))</f>
        <v>|</v>
      </c>
    </row>
    <row r="231" spans="2:2" x14ac:dyDescent="0.25">
      <c r="B231" t="str" cm="1">
        <f t="array" ref="B231">TRANSPOSE(_xlfn._xlws.SORT(_xlfn._xlws.FILTER(treatments[treatment_number]&amp;"|"&amp;treatments[treatment_name],treatments[experiment_id]=A231)))</f>
        <v>|</v>
      </c>
    </row>
    <row r="232" spans="2:2" x14ac:dyDescent="0.25">
      <c r="B232" t="str" cm="1">
        <f t="array" ref="B232">TRANSPOSE(_xlfn._xlws.SORT(_xlfn._xlws.FILTER(treatments[treatment_number]&amp;"|"&amp;treatments[treatment_name],treatments[experiment_id]=A232)))</f>
        <v>|</v>
      </c>
    </row>
    <row r="233" spans="2:2" x14ac:dyDescent="0.25">
      <c r="B233" t="str" cm="1">
        <f t="array" ref="B233">TRANSPOSE(_xlfn._xlws.SORT(_xlfn._xlws.FILTER(treatments[treatment_number]&amp;"|"&amp;treatments[treatment_name],treatments[experiment_id]=A233)))</f>
        <v>|</v>
      </c>
    </row>
    <row r="234" spans="2:2" x14ac:dyDescent="0.25">
      <c r="B234" t="str" cm="1">
        <f t="array" ref="B234">TRANSPOSE(_xlfn._xlws.SORT(_xlfn._xlws.FILTER(treatments[treatment_number]&amp;"|"&amp;treatments[treatment_name],treatments[experiment_id]=A234)))</f>
        <v>|</v>
      </c>
    </row>
    <row r="235" spans="2:2" x14ac:dyDescent="0.25">
      <c r="B235" t="str" cm="1">
        <f t="array" ref="B235">TRANSPOSE(_xlfn._xlws.SORT(_xlfn._xlws.FILTER(treatments[treatment_number]&amp;"|"&amp;treatments[treatment_name],treatments[experiment_id]=A235)))</f>
        <v>|</v>
      </c>
    </row>
    <row r="236" spans="2:2" x14ac:dyDescent="0.25">
      <c r="B236" t="str" cm="1">
        <f t="array" ref="B236">TRANSPOSE(_xlfn._xlws.SORT(_xlfn._xlws.FILTER(treatments[treatment_number]&amp;"|"&amp;treatments[treatment_name],treatments[experiment_id]=A236)))</f>
        <v>|</v>
      </c>
    </row>
    <row r="237" spans="2:2" x14ac:dyDescent="0.25">
      <c r="B237" t="str" cm="1">
        <f t="array" ref="B237">TRANSPOSE(_xlfn._xlws.SORT(_xlfn._xlws.FILTER(treatments[treatment_number]&amp;"|"&amp;treatments[treatment_name],treatments[experiment_id]=A237)))</f>
        <v>|</v>
      </c>
    </row>
    <row r="238" spans="2:2" x14ac:dyDescent="0.25">
      <c r="B238" t="str" cm="1">
        <f t="array" ref="B238">TRANSPOSE(_xlfn._xlws.SORT(_xlfn._xlws.FILTER(treatments[treatment_number]&amp;"|"&amp;treatments[treatment_name],treatments[experiment_id]=A238)))</f>
        <v>|</v>
      </c>
    </row>
    <row r="239" spans="2:2" x14ac:dyDescent="0.25">
      <c r="B239" t="str" cm="1">
        <f t="array" ref="B239">TRANSPOSE(_xlfn._xlws.SORT(_xlfn._xlws.FILTER(treatments[treatment_number]&amp;"|"&amp;treatments[treatment_name],treatments[experiment_id]=A239)))</f>
        <v>|</v>
      </c>
    </row>
    <row r="240" spans="2:2" x14ac:dyDescent="0.25">
      <c r="B240" t="str" cm="1">
        <f t="array" ref="B240">TRANSPOSE(_xlfn._xlws.SORT(_xlfn._xlws.FILTER(treatments[treatment_number]&amp;"|"&amp;treatments[treatment_name],treatments[experiment_id]=A240)))</f>
        <v>|</v>
      </c>
    </row>
    <row r="241" spans="2:2" x14ac:dyDescent="0.25">
      <c r="B241" t="str" cm="1">
        <f t="array" ref="B241">TRANSPOSE(_xlfn._xlws.SORT(_xlfn._xlws.FILTER(treatments[treatment_number]&amp;"|"&amp;treatments[treatment_name],treatments[experiment_id]=A241)))</f>
        <v>|</v>
      </c>
    </row>
    <row r="242" spans="2:2" x14ac:dyDescent="0.25">
      <c r="B242" t="str" cm="1">
        <f t="array" ref="B242">TRANSPOSE(_xlfn._xlws.SORT(_xlfn._xlws.FILTER(treatments[treatment_number]&amp;"|"&amp;treatments[treatment_name],treatments[experiment_id]=A242)))</f>
        <v>|</v>
      </c>
    </row>
    <row r="243" spans="2:2" x14ac:dyDescent="0.25">
      <c r="B243" t="str" cm="1">
        <f t="array" ref="B243">TRANSPOSE(_xlfn._xlws.SORT(_xlfn._xlws.FILTER(treatments[treatment_number]&amp;"|"&amp;treatments[treatment_name],treatments[experiment_id]=A243)))</f>
        <v>|</v>
      </c>
    </row>
    <row r="244" spans="2:2" x14ac:dyDescent="0.25">
      <c r="B244" t="str" cm="1">
        <f t="array" ref="B244">TRANSPOSE(_xlfn._xlws.SORT(_xlfn._xlws.FILTER(treatments[treatment_number]&amp;"|"&amp;treatments[treatment_name],treatments[experiment_id]=A244)))</f>
        <v>|</v>
      </c>
    </row>
    <row r="245" spans="2:2" x14ac:dyDescent="0.25">
      <c r="B245" t="str" cm="1">
        <f t="array" ref="B245">TRANSPOSE(_xlfn._xlws.SORT(_xlfn._xlws.FILTER(treatments[treatment_number]&amp;"|"&amp;treatments[treatment_name],treatments[experiment_id]=A245)))</f>
        <v>|</v>
      </c>
    </row>
    <row r="246" spans="2:2" x14ac:dyDescent="0.25">
      <c r="B246" t="str" cm="1">
        <f t="array" ref="B246">TRANSPOSE(_xlfn._xlws.SORT(_xlfn._xlws.FILTER(treatments[treatment_number]&amp;"|"&amp;treatments[treatment_name],treatments[experiment_id]=A246)))</f>
        <v>|</v>
      </c>
    </row>
    <row r="247" spans="2:2" x14ac:dyDescent="0.25">
      <c r="B247" t="str" cm="1">
        <f t="array" ref="B247">TRANSPOSE(_xlfn._xlws.SORT(_xlfn._xlws.FILTER(treatments[treatment_number]&amp;"|"&amp;treatments[treatment_name],treatments[experiment_id]=A247)))</f>
        <v>|</v>
      </c>
    </row>
    <row r="248" spans="2:2" x14ac:dyDescent="0.25">
      <c r="B248" t="str" cm="1">
        <f t="array" ref="B248">TRANSPOSE(_xlfn._xlws.SORT(_xlfn._xlws.FILTER(treatments[treatment_number]&amp;"|"&amp;treatments[treatment_name],treatments[experiment_id]=A248)))</f>
        <v>|</v>
      </c>
    </row>
    <row r="249" spans="2:2" x14ac:dyDescent="0.25">
      <c r="B249" t="str" cm="1">
        <f t="array" ref="B249">TRANSPOSE(_xlfn._xlws.SORT(_xlfn._xlws.FILTER(treatments[treatment_number]&amp;"|"&amp;treatments[treatment_name],treatments[experiment_id]=A249)))</f>
        <v>|</v>
      </c>
    </row>
    <row r="250" spans="2:2" x14ac:dyDescent="0.25">
      <c r="B250" t="str" cm="1">
        <f t="array" ref="B250">TRANSPOSE(_xlfn._xlws.SORT(_xlfn._xlws.FILTER(treatments[treatment_number]&amp;"|"&amp;treatments[treatment_name],treatments[experiment_id]=A250)))</f>
        <v>|</v>
      </c>
    </row>
    <row r="251" spans="2:2" x14ac:dyDescent="0.25">
      <c r="B251" t="str" cm="1">
        <f t="array" ref="B251">TRANSPOSE(_xlfn._xlws.SORT(_xlfn._xlws.FILTER(treatments[treatment_number]&amp;"|"&amp;treatments[treatment_name],treatments[experiment_id]=A251)))</f>
        <v>|</v>
      </c>
    </row>
    <row r="252" spans="2:2" x14ac:dyDescent="0.25">
      <c r="B252" t="str" cm="1">
        <f t="array" ref="B252">TRANSPOSE(_xlfn._xlws.SORT(_xlfn._xlws.FILTER(treatments[treatment_number]&amp;"|"&amp;treatments[treatment_name],treatments[experiment_id]=A252)))</f>
        <v>|</v>
      </c>
    </row>
    <row r="253" spans="2:2" x14ac:dyDescent="0.25">
      <c r="B253" t="str" cm="1">
        <f t="array" ref="B253">TRANSPOSE(_xlfn._xlws.SORT(_xlfn._xlws.FILTER(treatments[treatment_number]&amp;"|"&amp;treatments[treatment_name],treatments[experiment_id]=A253)))</f>
        <v>|</v>
      </c>
    </row>
    <row r="254" spans="2:2" x14ac:dyDescent="0.25">
      <c r="B254" t="str" cm="1">
        <f t="array" ref="B254">TRANSPOSE(_xlfn._xlws.SORT(_xlfn._xlws.FILTER(treatments[treatment_number]&amp;"|"&amp;treatments[treatment_name],treatments[experiment_id]=A254)))</f>
        <v>|</v>
      </c>
    </row>
    <row r="255" spans="2:2" x14ac:dyDescent="0.25">
      <c r="B255" t="str" cm="1">
        <f t="array" ref="B255">TRANSPOSE(_xlfn._xlws.SORT(_xlfn._xlws.FILTER(treatments[treatment_number]&amp;"|"&amp;treatments[treatment_name],treatments[experiment_id]=A255)))</f>
        <v>|</v>
      </c>
    </row>
    <row r="256" spans="2:2" x14ac:dyDescent="0.25">
      <c r="B256" t="str" cm="1">
        <f t="array" ref="B256">TRANSPOSE(_xlfn._xlws.SORT(_xlfn._xlws.FILTER(treatments[treatment_number]&amp;"|"&amp;treatments[treatment_name],treatments[experiment_id]=A256)))</f>
        <v>|</v>
      </c>
    </row>
    <row r="257" spans="2:2" x14ac:dyDescent="0.25">
      <c r="B257" t="str" cm="1">
        <f t="array" ref="B257">TRANSPOSE(_xlfn._xlws.SORT(_xlfn._xlws.FILTER(treatments[treatment_number]&amp;"|"&amp;treatments[treatment_name],treatments[experiment_id]=A257)))</f>
        <v>|</v>
      </c>
    </row>
    <row r="258" spans="2:2" x14ac:dyDescent="0.25">
      <c r="B258" t="str" cm="1">
        <f t="array" ref="B258">TRANSPOSE(_xlfn._xlws.SORT(_xlfn._xlws.FILTER(treatments[treatment_number]&amp;"|"&amp;treatments[treatment_name],treatments[experiment_id]=A258)))</f>
        <v>|</v>
      </c>
    </row>
    <row r="259" spans="2:2" x14ac:dyDescent="0.25">
      <c r="B259" t="str" cm="1">
        <f t="array" ref="B259">TRANSPOSE(_xlfn._xlws.SORT(_xlfn._xlws.FILTER(treatments[treatment_number]&amp;"|"&amp;treatments[treatment_name],treatments[experiment_id]=A259)))</f>
        <v>|</v>
      </c>
    </row>
    <row r="260" spans="2:2" x14ac:dyDescent="0.25">
      <c r="B260" t="str" cm="1">
        <f t="array" ref="B260">TRANSPOSE(_xlfn._xlws.SORT(_xlfn._xlws.FILTER(treatments[treatment_number]&amp;"|"&amp;treatments[treatment_name],treatments[experiment_id]=A260)))</f>
        <v>|</v>
      </c>
    </row>
    <row r="261" spans="2:2" x14ac:dyDescent="0.25">
      <c r="B261" t="str" cm="1">
        <f t="array" ref="B261">TRANSPOSE(_xlfn._xlws.SORT(_xlfn._xlws.FILTER(treatments[treatment_number]&amp;"|"&amp;treatments[treatment_name],treatments[experiment_id]=A261)))</f>
        <v>|</v>
      </c>
    </row>
    <row r="262" spans="2:2" x14ac:dyDescent="0.25">
      <c r="B262" t="str" cm="1">
        <f t="array" ref="B262">TRANSPOSE(_xlfn._xlws.SORT(_xlfn._xlws.FILTER(treatments[treatment_number]&amp;"|"&amp;treatments[treatment_name],treatments[experiment_id]=A262)))</f>
        <v>|</v>
      </c>
    </row>
    <row r="263" spans="2:2" x14ac:dyDescent="0.25">
      <c r="B263" t="str" cm="1">
        <f t="array" ref="B263">TRANSPOSE(_xlfn._xlws.SORT(_xlfn._xlws.FILTER(treatments[treatment_number]&amp;"|"&amp;treatments[treatment_name],treatments[experiment_id]=A263)))</f>
        <v>|</v>
      </c>
    </row>
    <row r="264" spans="2:2" x14ac:dyDescent="0.25">
      <c r="B264" t="str" cm="1">
        <f t="array" ref="B264">TRANSPOSE(_xlfn._xlws.SORT(_xlfn._xlws.FILTER(treatments[treatment_number]&amp;"|"&amp;treatments[treatment_name],treatments[experiment_id]=A264)))</f>
        <v>|</v>
      </c>
    </row>
    <row r="265" spans="2:2" x14ac:dyDescent="0.25">
      <c r="B265" t="str" cm="1">
        <f t="array" ref="B265">TRANSPOSE(_xlfn._xlws.SORT(_xlfn._xlws.FILTER(treatments[treatment_number]&amp;"|"&amp;treatments[treatment_name],treatments[experiment_id]=A265)))</f>
        <v>|</v>
      </c>
    </row>
    <row r="266" spans="2:2" x14ac:dyDescent="0.25">
      <c r="B266" t="str" cm="1">
        <f t="array" ref="B266">TRANSPOSE(_xlfn._xlws.SORT(_xlfn._xlws.FILTER(treatments[treatment_number]&amp;"|"&amp;treatments[treatment_name],treatments[experiment_id]=A266)))</f>
        <v>|</v>
      </c>
    </row>
    <row r="267" spans="2:2" x14ac:dyDescent="0.25">
      <c r="B267" t="str" cm="1">
        <f t="array" ref="B267">TRANSPOSE(_xlfn._xlws.SORT(_xlfn._xlws.FILTER(treatments[treatment_number]&amp;"|"&amp;treatments[treatment_name],treatments[experiment_id]=A267)))</f>
        <v>|</v>
      </c>
    </row>
    <row r="268" spans="2:2" x14ac:dyDescent="0.25">
      <c r="B268" t="str" cm="1">
        <f t="array" ref="B268">TRANSPOSE(_xlfn._xlws.SORT(_xlfn._xlws.FILTER(treatments[treatment_number]&amp;"|"&amp;treatments[treatment_name],treatments[experiment_id]=A268)))</f>
        <v>|</v>
      </c>
    </row>
    <row r="269" spans="2:2" x14ac:dyDescent="0.25">
      <c r="B269" t="str" cm="1">
        <f t="array" ref="B269">TRANSPOSE(_xlfn._xlws.SORT(_xlfn._xlws.FILTER(treatments[treatment_number]&amp;"|"&amp;treatments[treatment_name],treatments[experiment_id]=A269)))</f>
        <v>|</v>
      </c>
    </row>
    <row r="270" spans="2:2" x14ac:dyDescent="0.25">
      <c r="B270" t="str" cm="1">
        <f t="array" ref="B270">TRANSPOSE(_xlfn._xlws.SORT(_xlfn._xlws.FILTER(treatments[treatment_number]&amp;"|"&amp;treatments[treatment_name],treatments[experiment_id]=A270)))</f>
        <v>|</v>
      </c>
    </row>
    <row r="271" spans="2:2" x14ac:dyDescent="0.25">
      <c r="B271" t="str" cm="1">
        <f t="array" ref="B271">TRANSPOSE(_xlfn._xlws.SORT(_xlfn._xlws.FILTER(treatments[treatment_number]&amp;"|"&amp;treatments[treatment_name],treatments[experiment_id]=A271)))</f>
        <v>|</v>
      </c>
    </row>
    <row r="272" spans="2:2" x14ac:dyDescent="0.25">
      <c r="B272" t="str" cm="1">
        <f t="array" ref="B272">TRANSPOSE(_xlfn._xlws.SORT(_xlfn._xlws.FILTER(treatments[treatment_number]&amp;"|"&amp;treatments[treatment_name],treatments[experiment_id]=A272)))</f>
        <v>|</v>
      </c>
    </row>
    <row r="273" spans="2:2" x14ac:dyDescent="0.25">
      <c r="B273" t="str" cm="1">
        <f t="array" ref="B273">TRANSPOSE(_xlfn._xlws.SORT(_xlfn._xlws.FILTER(treatments[treatment_number]&amp;"|"&amp;treatments[treatment_name],treatments[experiment_id]=A273)))</f>
        <v>|</v>
      </c>
    </row>
    <row r="274" spans="2:2" x14ac:dyDescent="0.25">
      <c r="B274" t="str" cm="1">
        <f t="array" ref="B274">TRANSPOSE(_xlfn._xlws.SORT(_xlfn._xlws.FILTER(treatments[treatment_number]&amp;"|"&amp;treatments[treatment_name],treatments[experiment_id]=A274)))</f>
        <v>|</v>
      </c>
    </row>
    <row r="275" spans="2:2" x14ac:dyDescent="0.25">
      <c r="B275" t="str" cm="1">
        <f t="array" ref="B275">TRANSPOSE(_xlfn._xlws.SORT(_xlfn._xlws.FILTER(treatments[treatment_number]&amp;"|"&amp;treatments[treatment_name],treatments[experiment_id]=A275)))</f>
        <v>|</v>
      </c>
    </row>
    <row r="276" spans="2:2" x14ac:dyDescent="0.25">
      <c r="B276" t="str" cm="1">
        <f t="array" ref="B276">TRANSPOSE(_xlfn._xlws.SORT(_xlfn._xlws.FILTER(treatments[treatment_number]&amp;"|"&amp;treatments[treatment_name],treatments[experiment_id]=A276)))</f>
        <v>|</v>
      </c>
    </row>
    <row r="277" spans="2:2" x14ac:dyDescent="0.25">
      <c r="B277" t="str" cm="1">
        <f t="array" ref="B277">TRANSPOSE(_xlfn._xlws.SORT(_xlfn._xlws.FILTER(treatments[treatment_number]&amp;"|"&amp;treatments[treatment_name],treatments[experiment_id]=A277)))</f>
        <v>|</v>
      </c>
    </row>
    <row r="278" spans="2:2" x14ac:dyDescent="0.25">
      <c r="B278" t="str" cm="1">
        <f t="array" ref="B278">TRANSPOSE(_xlfn._xlws.SORT(_xlfn._xlws.FILTER(treatments[treatment_number]&amp;"|"&amp;treatments[treatment_name],treatments[experiment_id]=A278)))</f>
        <v>|</v>
      </c>
    </row>
    <row r="279" spans="2:2" x14ac:dyDescent="0.25">
      <c r="B279" t="str" cm="1">
        <f t="array" ref="B279">TRANSPOSE(_xlfn._xlws.SORT(_xlfn._xlws.FILTER(treatments[treatment_number]&amp;"|"&amp;treatments[treatment_name],treatments[experiment_id]=A279)))</f>
        <v>|</v>
      </c>
    </row>
    <row r="280" spans="2:2" x14ac:dyDescent="0.25">
      <c r="B280" t="str" cm="1">
        <f t="array" ref="B280">TRANSPOSE(_xlfn._xlws.SORT(_xlfn._xlws.FILTER(treatments[treatment_number]&amp;"|"&amp;treatments[treatment_name],treatments[experiment_id]=A280)))</f>
        <v>|</v>
      </c>
    </row>
    <row r="281" spans="2:2" x14ac:dyDescent="0.25">
      <c r="B281" t="str" cm="1">
        <f t="array" ref="B281">TRANSPOSE(_xlfn._xlws.SORT(_xlfn._xlws.FILTER(treatments[treatment_number]&amp;"|"&amp;treatments[treatment_name],treatments[experiment_id]=A281)))</f>
        <v>|</v>
      </c>
    </row>
    <row r="282" spans="2:2" x14ac:dyDescent="0.25">
      <c r="B282" t="str" cm="1">
        <f t="array" ref="B282">TRANSPOSE(_xlfn._xlws.SORT(_xlfn._xlws.FILTER(treatments[treatment_number]&amp;"|"&amp;treatments[treatment_name],treatments[experiment_id]=A282)))</f>
        <v>|</v>
      </c>
    </row>
    <row r="283" spans="2:2" x14ac:dyDescent="0.25">
      <c r="B283" t="str" cm="1">
        <f t="array" ref="B283">TRANSPOSE(_xlfn._xlws.SORT(_xlfn._xlws.FILTER(treatments[treatment_number]&amp;"|"&amp;treatments[treatment_name],treatments[experiment_id]=A283)))</f>
        <v>|</v>
      </c>
    </row>
    <row r="284" spans="2:2" x14ac:dyDescent="0.25">
      <c r="B284" t="str" cm="1">
        <f t="array" ref="B284">TRANSPOSE(_xlfn._xlws.SORT(_xlfn._xlws.FILTER(treatments[treatment_number]&amp;"|"&amp;treatments[treatment_name],treatments[experiment_id]=A284)))</f>
        <v>|</v>
      </c>
    </row>
    <row r="285" spans="2:2" x14ac:dyDescent="0.25">
      <c r="B285" t="str" cm="1">
        <f t="array" ref="B285">TRANSPOSE(_xlfn._xlws.SORT(_xlfn._xlws.FILTER(treatments[treatment_number]&amp;"|"&amp;treatments[treatment_name],treatments[experiment_id]=A285)))</f>
        <v>|</v>
      </c>
    </row>
    <row r="286" spans="2:2" x14ac:dyDescent="0.25">
      <c r="B286" t="str" cm="1">
        <f t="array" ref="B286">TRANSPOSE(_xlfn._xlws.SORT(_xlfn._xlws.FILTER(treatments[treatment_number]&amp;"|"&amp;treatments[treatment_name],treatments[experiment_id]=A286)))</f>
        <v>|</v>
      </c>
    </row>
    <row r="287" spans="2:2" x14ac:dyDescent="0.25">
      <c r="B287" t="str" cm="1">
        <f t="array" ref="B287">TRANSPOSE(_xlfn._xlws.SORT(_xlfn._xlws.FILTER(treatments[treatment_number]&amp;"|"&amp;treatments[treatment_name],treatments[experiment_id]=A287)))</f>
        <v>|</v>
      </c>
    </row>
    <row r="288" spans="2:2" x14ac:dyDescent="0.25">
      <c r="B288" t="str" cm="1">
        <f t="array" ref="B288">TRANSPOSE(_xlfn._xlws.SORT(_xlfn._xlws.FILTER(treatments[treatment_number]&amp;"|"&amp;treatments[treatment_name],treatments[experiment_id]=A288)))</f>
        <v>|</v>
      </c>
    </row>
    <row r="289" spans="2:2" x14ac:dyDescent="0.25">
      <c r="B289" t="str" cm="1">
        <f t="array" ref="B289">TRANSPOSE(_xlfn._xlws.SORT(_xlfn._xlws.FILTER(treatments[treatment_number]&amp;"|"&amp;treatments[treatment_name],treatments[experiment_id]=A289)))</f>
        <v>|</v>
      </c>
    </row>
    <row r="290" spans="2:2" x14ac:dyDescent="0.25">
      <c r="B290" t="str" cm="1">
        <f t="array" ref="B290">TRANSPOSE(_xlfn._xlws.SORT(_xlfn._xlws.FILTER(treatments[treatment_number]&amp;"|"&amp;treatments[treatment_name],treatments[experiment_id]=A290)))</f>
        <v>|</v>
      </c>
    </row>
    <row r="291" spans="2:2" x14ac:dyDescent="0.25">
      <c r="B291" t="str" cm="1">
        <f t="array" ref="B291">TRANSPOSE(_xlfn._xlws.SORT(_xlfn._xlws.FILTER(treatments[treatment_number]&amp;"|"&amp;treatments[treatment_name],treatments[experiment_id]=A291)))</f>
        <v>|</v>
      </c>
    </row>
    <row r="292" spans="2:2" x14ac:dyDescent="0.25">
      <c r="B292" t="str" cm="1">
        <f t="array" ref="B292">TRANSPOSE(_xlfn._xlws.SORT(_xlfn._xlws.FILTER(treatments[treatment_number]&amp;"|"&amp;treatments[treatment_name],treatments[experiment_id]=A292)))</f>
        <v>|</v>
      </c>
    </row>
    <row r="293" spans="2:2" x14ac:dyDescent="0.25">
      <c r="B293" t="str" cm="1">
        <f t="array" ref="B293">TRANSPOSE(_xlfn._xlws.SORT(_xlfn._xlws.FILTER(treatments[treatment_number]&amp;"|"&amp;treatments[treatment_name],treatments[experiment_id]=A293)))</f>
        <v>|</v>
      </c>
    </row>
    <row r="294" spans="2:2" x14ac:dyDescent="0.25">
      <c r="B294" t="str" cm="1">
        <f t="array" ref="B294">TRANSPOSE(_xlfn._xlws.SORT(_xlfn._xlws.FILTER(treatments[treatment_number]&amp;"|"&amp;treatments[treatment_name],treatments[experiment_id]=A294)))</f>
        <v>|</v>
      </c>
    </row>
    <row r="295" spans="2:2" x14ac:dyDescent="0.25">
      <c r="B295" t="str" cm="1">
        <f t="array" ref="B295">TRANSPOSE(_xlfn._xlws.SORT(_xlfn._xlws.FILTER(treatments[treatment_number]&amp;"|"&amp;treatments[treatment_name],treatments[experiment_id]=A295)))</f>
        <v>|</v>
      </c>
    </row>
    <row r="296" spans="2:2" x14ac:dyDescent="0.25">
      <c r="B296" t="str" cm="1">
        <f t="array" ref="B296">TRANSPOSE(_xlfn._xlws.SORT(_xlfn._xlws.FILTER(treatments[treatment_number]&amp;"|"&amp;treatments[treatment_name],treatments[experiment_id]=A296)))</f>
        <v>|</v>
      </c>
    </row>
    <row r="297" spans="2:2" x14ac:dyDescent="0.25">
      <c r="B297" t="str" cm="1">
        <f t="array" ref="B297">TRANSPOSE(_xlfn._xlws.SORT(_xlfn._xlws.FILTER(treatments[treatment_number]&amp;"|"&amp;treatments[treatment_name],treatments[experiment_id]=A297)))</f>
        <v>|</v>
      </c>
    </row>
    <row r="298" spans="2:2" x14ac:dyDescent="0.25">
      <c r="B298" t="str" cm="1">
        <f t="array" ref="B298">TRANSPOSE(_xlfn._xlws.SORT(_xlfn._xlws.FILTER(treatments[treatment_number]&amp;"|"&amp;treatments[treatment_name],treatments[experiment_id]=A298)))</f>
        <v>|</v>
      </c>
    </row>
    <row r="299" spans="2:2" x14ac:dyDescent="0.25">
      <c r="B299" t="str" cm="1">
        <f t="array" ref="B299">TRANSPOSE(_xlfn._xlws.SORT(_xlfn._xlws.FILTER(treatments[treatment_number]&amp;"|"&amp;treatments[treatment_name],treatments[experiment_id]=A299)))</f>
        <v>|</v>
      </c>
    </row>
    <row r="300" spans="2:2" x14ac:dyDescent="0.25">
      <c r="B300" t="str" cm="1">
        <f t="array" ref="B300">TRANSPOSE(_xlfn._xlws.SORT(_xlfn._xlws.FILTER(treatments[treatment_number]&amp;"|"&amp;treatments[treatment_name],treatments[experiment_id]=A300)))</f>
        <v>|</v>
      </c>
    </row>
    <row r="301" spans="2:2" x14ac:dyDescent="0.25">
      <c r="B301" t="str" cm="1">
        <f t="array" ref="B301">TRANSPOSE(_xlfn._xlws.SORT(_xlfn._xlws.FILTER(treatments[treatment_number]&amp;"|"&amp;treatments[treatment_name],treatments[experiment_id]=A301)))</f>
        <v>|</v>
      </c>
    </row>
    <row r="302" spans="2:2" x14ac:dyDescent="0.25">
      <c r="B302" t="str" cm="1">
        <f t="array" ref="B302">TRANSPOSE(_xlfn._xlws.SORT(_xlfn._xlws.FILTER(treatments[treatment_number]&amp;"|"&amp;treatments[treatment_name],treatments[experiment_id]=A302)))</f>
        <v>|</v>
      </c>
    </row>
    <row r="303" spans="2:2" x14ac:dyDescent="0.25">
      <c r="B303" t="str" cm="1">
        <f t="array" ref="B303">TRANSPOSE(_xlfn._xlws.SORT(_xlfn._xlws.FILTER(treatments[treatment_number]&amp;"|"&amp;treatments[treatment_name],treatments[experiment_id]=A303)))</f>
        <v>|</v>
      </c>
    </row>
    <row r="304" spans="2:2" x14ac:dyDescent="0.25">
      <c r="B304" t="str" cm="1">
        <f t="array" ref="B304">TRANSPOSE(_xlfn._xlws.SORT(_xlfn._xlws.FILTER(treatments[treatment_number]&amp;"|"&amp;treatments[treatment_name],treatments[experiment_id]=A304)))</f>
        <v>|</v>
      </c>
    </row>
    <row r="305" spans="2:2" x14ac:dyDescent="0.25">
      <c r="B305" t="str" cm="1">
        <f t="array" ref="B305">TRANSPOSE(_xlfn._xlws.SORT(_xlfn._xlws.FILTER(treatments[treatment_number]&amp;"|"&amp;treatments[treatment_name],treatments[experiment_id]=A305)))</f>
        <v>|</v>
      </c>
    </row>
    <row r="306" spans="2:2" x14ac:dyDescent="0.25">
      <c r="B306" t="str" cm="1">
        <f t="array" ref="B306">TRANSPOSE(_xlfn._xlws.SORT(_xlfn._xlws.FILTER(treatments[treatment_number]&amp;"|"&amp;treatments[treatment_name],treatments[experiment_id]=A306)))</f>
        <v>|</v>
      </c>
    </row>
    <row r="307" spans="2:2" x14ac:dyDescent="0.25">
      <c r="B307" t="str" cm="1">
        <f t="array" ref="B307">TRANSPOSE(_xlfn._xlws.SORT(_xlfn._xlws.FILTER(treatments[treatment_number]&amp;"|"&amp;treatments[treatment_name],treatments[experiment_id]=A307)))</f>
        <v>|</v>
      </c>
    </row>
    <row r="308" spans="2:2" x14ac:dyDescent="0.25">
      <c r="B308" t="str" cm="1">
        <f t="array" ref="B308">TRANSPOSE(_xlfn._xlws.SORT(_xlfn._xlws.FILTER(treatments[treatment_number]&amp;"|"&amp;treatments[treatment_name],treatments[experiment_id]=A308)))</f>
        <v>|</v>
      </c>
    </row>
    <row r="309" spans="2:2" x14ac:dyDescent="0.25">
      <c r="B309" t="str" cm="1">
        <f t="array" ref="B309">TRANSPOSE(_xlfn._xlws.SORT(_xlfn._xlws.FILTER(treatments[treatment_number]&amp;"|"&amp;treatments[treatment_name],treatments[experiment_id]=A309)))</f>
        <v>|</v>
      </c>
    </row>
    <row r="310" spans="2:2" x14ac:dyDescent="0.25">
      <c r="B310" t="str" cm="1">
        <f t="array" ref="B310">TRANSPOSE(_xlfn._xlws.SORT(_xlfn._xlws.FILTER(treatments[treatment_number]&amp;"|"&amp;treatments[treatment_name],treatments[experiment_id]=A310)))</f>
        <v>|</v>
      </c>
    </row>
    <row r="311" spans="2:2" x14ac:dyDescent="0.25">
      <c r="B311" t="str" cm="1">
        <f t="array" ref="B311">TRANSPOSE(_xlfn._xlws.SORT(_xlfn._xlws.FILTER(treatments[treatment_number]&amp;"|"&amp;treatments[treatment_name],treatments[experiment_id]=A311)))</f>
        <v>|</v>
      </c>
    </row>
    <row r="312" spans="2:2" x14ac:dyDescent="0.25">
      <c r="B312" t="str" cm="1">
        <f t="array" ref="B312">TRANSPOSE(_xlfn._xlws.SORT(_xlfn._xlws.FILTER(treatments[treatment_number]&amp;"|"&amp;treatments[treatment_name],treatments[experiment_id]=A312)))</f>
        <v>|</v>
      </c>
    </row>
    <row r="313" spans="2:2" x14ac:dyDescent="0.25">
      <c r="B313" t="str" cm="1">
        <f t="array" ref="B313">TRANSPOSE(_xlfn._xlws.SORT(_xlfn._xlws.FILTER(treatments[treatment_number]&amp;"|"&amp;treatments[treatment_name],treatments[experiment_id]=A313)))</f>
        <v>|</v>
      </c>
    </row>
    <row r="314" spans="2:2" x14ac:dyDescent="0.25">
      <c r="B314" t="str" cm="1">
        <f t="array" ref="B314">TRANSPOSE(_xlfn._xlws.SORT(_xlfn._xlws.FILTER(treatments[treatment_number]&amp;"|"&amp;treatments[treatment_name],treatments[experiment_id]=A314)))</f>
        <v>|</v>
      </c>
    </row>
    <row r="315" spans="2:2" x14ac:dyDescent="0.25">
      <c r="B315" t="str" cm="1">
        <f t="array" ref="B315">TRANSPOSE(_xlfn._xlws.SORT(_xlfn._xlws.FILTER(treatments[treatment_number]&amp;"|"&amp;treatments[treatment_name],treatments[experiment_id]=A315)))</f>
        <v>|</v>
      </c>
    </row>
    <row r="316" spans="2:2" x14ac:dyDescent="0.25">
      <c r="B316" t="str" cm="1">
        <f t="array" ref="B316">TRANSPOSE(_xlfn._xlws.SORT(_xlfn._xlws.FILTER(treatments[treatment_number]&amp;"|"&amp;treatments[treatment_name],treatments[experiment_id]=A316)))</f>
        <v>|</v>
      </c>
    </row>
    <row r="317" spans="2:2" x14ac:dyDescent="0.25">
      <c r="B317" t="str" cm="1">
        <f t="array" ref="B317">TRANSPOSE(_xlfn._xlws.SORT(_xlfn._xlws.FILTER(treatments[treatment_number]&amp;"|"&amp;treatments[treatment_name],treatments[experiment_id]=A317)))</f>
        <v>|</v>
      </c>
    </row>
    <row r="318" spans="2:2" x14ac:dyDescent="0.25">
      <c r="B318" t="str" cm="1">
        <f t="array" ref="B318">TRANSPOSE(_xlfn._xlws.SORT(_xlfn._xlws.FILTER(treatments[treatment_number]&amp;"|"&amp;treatments[treatment_name],treatments[experiment_id]=A318)))</f>
        <v>|</v>
      </c>
    </row>
    <row r="319" spans="2:2" x14ac:dyDescent="0.25">
      <c r="B319" t="str" cm="1">
        <f t="array" ref="B319">TRANSPOSE(_xlfn._xlws.SORT(_xlfn._xlws.FILTER(treatments[treatment_number]&amp;"|"&amp;treatments[treatment_name],treatments[experiment_id]=A319)))</f>
        <v>|</v>
      </c>
    </row>
    <row r="320" spans="2:2" x14ac:dyDescent="0.25">
      <c r="B320" t="str" cm="1">
        <f t="array" ref="B320">TRANSPOSE(_xlfn._xlws.SORT(_xlfn._xlws.FILTER(treatments[treatment_number]&amp;"|"&amp;treatments[treatment_name],treatments[experiment_id]=A320)))</f>
        <v>|</v>
      </c>
    </row>
    <row r="321" spans="2:2" x14ac:dyDescent="0.25">
      <c r="B321" t="str" cm="1">
        <f t="array" ref="B321">TRANSPOSE(_xlfn._xlws.SORT(_xlfn._xlws.FILTER(treatments[treatment_number]&amp;"|"&amp;treatments[treatment_name],treatments[experiment_id]=A321)))</f>
        <v>|</v>
      </c>
    </row>
    <row r="322" spans="2:2" x14ac:dyDescent="0.25">
      <c r="B322" t="str" cm="1">
        <f t="array" ref="B322">TRANSPOSE(_xlfn._xlws.SORT(_xlfn._xlws.FILTER(treatments[treatment_number]&amp;"|"&amp;treatments[treatment_name],treatments[experiment_id]=A322)))</f>
        <v>|</v>
      </c>
    </row>
    <row r="323" spans="2:2" x14ac:dyDescent="0.25">
      <c r="B323" t="str" cm="1">
        <f t="array" ref="B323">TRANSPOSE(_xlfn._xlws.SORT(_xlfn._xlws.FILTER(treatments[treatment_number]&amp;"|"&amp;treatments[treatment_name],treatments[experiment_id]=A323)))</f>
        <v>|</v>
      </c>
    </row>
    <row r="324" spans="2:2" x14ac:dyDescent="0.25">
      <c r="B324" t="str" cm="1">
        <f t="array" ref="B324">TRANSPOSE(_xlfn._xlws.SORT(_xlfn._xlws.FILTER(treatments[treatment_number]&amp;"|"&amp;treatments[treatment_name],treatments[experiment_id]=A324)))</f>
        <v>|</v>
      </c>
    </row>
    <row r="325" spans="2:2" x14ac:dyDescent="0.25">
      <c r="B325" t="str" cm="1">
        <f t="array" ref="B325">TRANSPOSE(_xlfn._xlws.SORT(_xlfn._xlws.FILTER(treatments[treatment_number]&amp;"|"&amp;treatments[treatment_name],treatments[experiment_id]=A325)))</f>
        <v>|</v>
      </c>
    </row>
    <row r="326" spans="2:2" x14ac:dyDescent="0.25">
      <c r="B326" t="str" cm="1">
        <f t="array" ref="B326">TRANSPOSE(_xlfn._xlws.SORT(_xlfn._xlws.FILTER(treatments[treatment_number]&amp;"|"&amp;treatments[treatment_name],treatments[experiment_id]=A326)))</f>
        <v>|</v>
      </c>
    </row>
    <row r="327" spans="2:2" x14ac:dyDescent="0.25">
      <c r="B327" t="str" cm="1">
        <f t="array" ref="B327">TRANSPOSE(_xlfn._xlws.SORT(_xlfn._xlws.FILTER(treatments[treatment_number]&amp;"|"&amp;treatments[treatment_name],treatments[experiment_id]=A327)))</f>
        <v>|</v>
      </c>
    </row>
    <row r="328" spans="2:2" x14ac:dyDescent="0.25">
      <c r="B328" t="str" cm="1">
        <f t="array" ref="B328">TRANSPOSE(_xlfn._xlws.SORT(_xlfn._xlws.FILTER(treatments[treatment_number]&amp;"|"&amp;treatments[treatment_name],treatments[experiment_id]=A328)))</f>
        <v>|</v>
      </c>
    </row>
    <row r="329" spans="2:2" x14ac:dyDescent="0.25">
      <c r="B329" t="str" cm="1">
        <f t="array" ref="B329">TRANSPOSE(_xlfn._xlws.SORT(_xlfn._xlws.FILTER(treatments[treatment_number]&amp;"|"&amp;treatments[treatment_name],treatments[experiment_id]=A329)))</f>
        <v>|</v>
      </c>
    </row>
    <row r="330" spans="2:2" x14ac:dyDescent="0.25">
      <c r="B330" t="str" cm="1">
        <f t="array" ref="B330">TRANSPOSE(_xlfn._xlws.SORT(_xlfn._xlws.FILTER(treatments[treatment_number]&amp;"|"&amp;treatments[treatment_name],treatments[experiment_id]=A330)))</f>
        <v>|</v>
      </c>
    </row>
    <row r="331" spans="2:2" x14ac:dyDescent="0.25">
      <c r="B331" t="str" cm="1">
        <f t="array" ref="B331">TRANSPOSE(_xlfn._xlws.SORT(_xlfn._xlws.FILTER(treatments[treatment_number]&amp;"|"&amp;treatments[treatment_name],treatments[experiment_id]=A331)))</f>
        <v>|</v>
      </c>
    </row>
    <row r="332" spans="2:2" x14ac:dyDescent="0.25">
      <c r="B332" t="str" cm="1">
        <f t="array" ref="B332">TRANSPOSE(_xlfn._xlws.SORT(_xlfn._xlws.FILTER(treatments[treatment_number]&amp;"|"&amp;treatments[treatment_name],treatments[experiment_id]=A332)))</f>
        <v>|</v>
      </c>
    </row>
    <row r="333" spans="2:2" x14ac:dyDescent="0.25">
      <c r="B333" t="str" cm="1">
        <f t="array" ref="B333">TRANSPOSE(_xlfn._xlws.SORT(_xlfn._xlws.FILTER(treatments[treatment_number]&amp;"|"&amp;treatments[treatment_name],treatments[experiment_id]=A333)))</f>
        <v>|</v>
      </c>
    </row>
    <row r="334" spans="2:2" x14ac:dyDescent="0.25">
      <c r="B334" t="str" cm="1">
        <f t="array" ref="B334">TRANSPOSE(_xlfn._xlws.SORT(_xlfn._xlws.FILTER(treatments[treatment_number]&amp;"|"&amp;treatments[treatment_name],treatments[experiment_id]=A334)))</f>
        <v>|</v>
      </c>
    </row>
    <row r="335" spans="2:2" x14ac:dyDescent="0.25">
      <c r="B335" t="str" cm="1">
        <f t="array" ref="B335">TRANSPOSE(_xlfn._xlws.SORT(_xlfn._xlws.FILTER(treatments[treatment_number]&amp;"|"&amp;treatments[treatment_name],treatments[experiment_id]=A335)))</f>
        <v>|</v>
      </c>
    </row>
    <row r="336" spans="2:2" x14ac:dyDescent="0.25">
      <c r="B336" t="str" cm="1">
        <f t="array" ref="B336">TRANSPOSE(_xlfn._xlws.SORT(_xlfn._xlws.FILTER(treatments[treatment_number]&amp;"|"&amp;treatments[treatment_name],treatments[experiment_id]=A336)))</f>
        <v>|</v>
      </c>
    </row>
    <row r="337" spans="2:2" x14ac:dyDescent="0.25">
      <c r="B337" t="str" cm="1">
        <f t="array" ref="B337">TRANSPOSE(_xlfn._xlws.SORT(_xlfn._xlws.FILTER(treatments[treatment_number]&amp;"|"&amp;treatments[treatment_name],treatments[experiment_id]=A337)))</f>
        <v>|</v>
      </c>
    </row>
    <row r="338" spans="2:2" x14ac:dyDescent="0.25">
      <c r="B338" t="str" cm="1">
        <f t="array" ref="B338">TRANSPOSE(_xlfn._xlws.SORT(_xlfn._xlws.FILTER(treatments[treatment_number]&amp;"|"&amp;treatments[treatment_name],treatments[experiment_id]=A338)))</f>
        <v>|</v>
      </c>
    </row>
    <row r="339" spans="2:2" x14ac:dyDescent="0.25">
      <c r="B339" t="str" cm="1">
        <f t="array" ref="B339">TRANSPOSE(_xlfn._xlws.SORT(_xlfn._xlws.FILTER(treatments[treatment_number]&amp;"|"&amp;treatments[treatment_name],treatments[experiment_id]=A339)))</f>
        <v>|</v>
      </c>
    </row>
    <row r="340" spans="2:2" x14ac:dyDescent="0.25">
      <c r="B340" t="str" cm="1">
        <f t="array" ref="B340">TRANSPOSE(_xlfn._xlws.SORT(_xlfn._xlws.FILTER(treatments[treatment_number]&amp;"|"&amp;treatments[treatment_name],treatments[experiment_id]=A340)))</f>
        <v>|</v>
      </c>
    </row>
    <row r="341" spans="2:2" x14ac:dyDescent="0.25">
      <c r="B341" t="str" cm="1">
        <f t="array" ref="B341">TRANSPOSE(_xlfn._xlws.SORT(_xlfn._xlws.FILTER(treatments[treatment_number]&amp;"|"&amp;treatments[treatment_name],treatments[experiment_id]=A341)))</f>
        <v>|</v>
      </c>
    </row>
    <row r="342" spans="2:2" x14ac:dyDescent="0.25">
      <c r="B342" t="str" cm="1">
        <f t="array" ref="B342">TRANSPOSE(_xlfn._xlws.SORT(_xlfn._xlws.FILTER(treatments[treatment_number]&amp;"|"&amp;treatments[treatment_name],treatments[experiment_id]=A342)))</f>
        <v>|</v>
      </c>
    </row>
    <row r="343" spans="2:2" x14ac:dyDescent="0.25">
      <c r="B343" t="str" cm="1">
        <f t="array" ref="B343">TRANSPOSE(_xlfn._xlws.SORT(_xlfn._xlws.FILTER(treatments[treatment_number]&amp;"|"&amp;treatments[treatment_name],treatments[experiment_id]=A343)))</f>
        <v>|</v>
      </c>
    </row>
    <row r="344" spans="2:2" x14ac:dyDescent="0.25">
      <c r="B344" t="str" cm="1">
        <f t="array" ref="B344">TRANSPOSE(_xlfn._xlws.SORT(_xlfn._xlws.FILTER(treatments[treatment_number]&amp;"|"&amp;treatments[treatment_name],treatments[experiment_id]=A344)))</f>
        <v>|</v>
      </c>
    </row>
    <row r="345" spans="2:2" x14ac:dyDescent="0.25">
      <c r="B345" t="str" cm="1">
        <f t="array" ref="B345">TRANSPOSE(_xlfn._xlws.SORT(_xlfn._xlws.FILTER(treatments[treatment_number]&amp;"|"&amp;treatments[treatment_name],treatments[experiment_id]=A345)))</f>
        <v>|</v>
      </c>
    </row>
    <row r="346" spans="2:2" x14ac:dyDescent="0.25">
      <c r="B346" t="str" cm="1">
        <f t="array" ref="B346">TRANSPOSE(_xlfn._xlws.SORT(_xlfn._xlws.FILTER(treatments[treatment_number]&amp;"|"&amp;treatments[treatment_name],treatments[experiment_id]=A346)))</f>
        <v>|</v>
      </c>
    </row>
    <row r="347" spans="2:2" x14ac:dyDescent="0.25">
      <c r="B347" t="str" cm="1">
        <f t="array" ref="B347">TRANSPOSE(_xlfn._xlws.SORT(_xlfn._xlws.FILTER(treatments[treatment_number]&amp;"|"&amp;treatments[treatment_name],treatments[experiment_id]=A347)))</f>
        <v>|</v>
      </c>
    </row>
    <row r="348" spans="2:2" x14ac:dyDescent="0.25">
      <c r="B348" t="str" cm="1">
        <f t="array" ref="B348">TRANSPOSE(_xlfn._xlws.SORT(_xlfn._xlws.FILTER(treatments[treatment_number]&amp;"|"&amp;treatments[treatment_name],treatments[experiment_id]=A348)))</f>
        <v>|</v>
      </c>
    </row>
    <row r="349" spans="2:2" x14ac:dyDescent="0.25">
      <c r="B349" t="str" cm="1">
        <f t="array" ref="B349">TRANSPOSE(_xlfn._xlws.SORT(_xlfn._xlws.FILTER(treatments[treatment_number]&amp;"|"&amp;treatments[treatment_name],treatments[experiment_id]=A349)))</f>
        <v>|</v>
      </c>
    </row>
    <row r="350" spans="2:2" x14ac:dyDescent="0.25">
      <c r="B350" t="str" cm="1">
        <f t="array" ref="B350">TRANSPOSE(_xlfn._xlws.SORT(_xlfn._xlws.FILTER(treatments[treatment_number]&amp;"|"&amp;treatments[treatment_name],treatments[experiment_id]=A350)))</f>
        <v>|</v>
      </c>
    </row>
    <row r="351" spans="2:2" x14ac:dyDescent="0.25">
      <c r="B351" t="str" cm="1">
        <f t="array" ref="B351">TRANSPOSE(_xlfn._xlws.SORT(_xlfn._xlws.FILTER(treatments[treatment_number]&amp;"|"&amp;treatments[treatment_name],treatments[experiment_id]=A351)))</f>
        <v>|</v>
      </c>
    </row>
    <row r="352" spans="2:2" x14ac:dyDescent="0.25">
      <c r="B352" t="str" cm="1">
        <f t="array" ref="B352">TRANSPOSE(_xlfn._xlws.SORT(_xlfn._xlws.FILTER(treatments[treatment_number]&amp;"|"&amp;treatments[treatment_name],treatments[experiment_id]=A352)))</f>
        <v>|</v>
      </c>
    </row>
    <row r="353" spans="2:2" x14ac:dyDescent="0.25">
      <c r="B353" t="str" cm="1">
        <f t="array" ref="B353">TRANSPOSE(_xlfn._xlws.SORT(_xlfn._xlws.FILTER(treatments[treatment_number]&amp;"|"&amp;treatments[treatment_name],treatments[experiment_id]=A353)))</f>
        <v>|</v>
      </c>
    </row>
    <row r="354" spans="2:2" x14ac:dyDescent="0.25">
      <c r="B354" t="str" cm="1">
        <f t="array" ref="B354">TRANSPOSE(_xlfn._xlws.SORT(_xlfn._xlws.FILTER(treatments[treatment_number]&amp;"|"&amp;treatments[treatment_name],treatments[experiment_id]=A354)))</f>
        <v>|</v>
      </c>
    </row>
    <row r="355" spans="2:2" x14ac:dyDescent="0.25">
      <c r="B355" t="str" cm="1">
        <f t="array" ref="B355">TRANSPOSE(_xlfn._xlws.SORT(_xlfn._xlws.FILTER(treatments[treatment_number]&amp;"|"&amp;treatments[treatment_name],treatments[experiment_id]=A355)))</f>
        <v>|</v>
      </c>
    </row>
    <row r="356" spans="2:2" x14ac:dyDescent="0.25">
      <c r="B356" t="str" cm="1">
        <f t="array" ref="B356">TRANSPOSE(_xlfn._xlws.SORT(_xlfn._xlws.FILTER(treatments[treatment_number]&amp;"|"&amp;treatments[treatment_name],treatments[experiment_id]=A356)))</f>
        <v>|</v>
      </c>
    </row>
    <row r="357" spans="2:2" x14ac:dyDescent="0.25">
      <c r="B357" t="str" cm="1">
        <f t="array" ref="B357">TRANSPOSE(_xlfn._xlws.SORT(_xlfn._xlws.FILTER(treatments[treatment_number]&amp;"|"&amp;treatments[treatment_name],treatments[experiment_id]=A357)))</f>
        <v>|</v>
      </c>
    </row>
    <row r="358" spans="2:2" x14ac:dyDescent="0.25">
      <c r="B358" t="str" cm="1">
        <f t="array" ref="B358">TRANSPOSE(_xlfn._xlws.SORT(_xlfn._xlws.FILTER(treatments[treatment_number]&amp;"|"&amp;treatments[treatment_name],treatments[experiment_id]=A358)))</f>
        <v>|</v>
      </c>
    </row>
    <row r="359" spans="2:2" x14ac:dyDescent="0.25">
      <c r="B359" t="str" cm="1">
        <f t="array" ref="B359">TRANSPOSE(_xlfn._xlws.SORT(_xlfn._xlws.FILTER(treatments[treatment_number]&amp;"|"&amp;treatments[treatment_name],treatments[experiment_id]=A359)))</f>
        <v>|</v>
      </c>
    </row>
    <row r="360" spans="2:2" x14ac:dyDescent="0.25">
      <c r="B360" t="str" cm="1">
        <f t="array" ref="B360">TRANSPOSE(_xlfn._xlws.SORT(_xlfn._xlws.FILTER(treatments[treatment_number]&amp;"|"&amp;treatments[treatment_name],treatments[experiment_id]=A360)))</f>
        <v>|</v>
      </c>
    </row>
    <row r="361" spans="2:2" x14ac:dyDescent="0.25">
      <c r="B361" t="str" cm="1">
        <f t="array" ref="B361">TRANSPOSE(_xlfn._xlws.SORT(_xlfn._xlws.FILTER(treatments[treatment_number]&amp;"|"&amp;treatments[treatment_name],treatments[experiment_id]=A361)))</f>
        <v>|</v>
      </c>
    </row>
    <row r="362" spans="2:2" x14ac:dyDescent="0.25">
      <c r="B362" t="str" cm="1">
        <f t="array" ref="B362">TRANSPOSE(_xlfn._xlws.SORT(_xlfn._xlws.FILTER(treatments[treatment_number]&amp;"|"&amp;treatments[treatment_name],treatments[experiment_id]=A362)))</f>
        <v>|</v>
      </c>
    </row>
    <row r="363" spans="2:2" x14ac:dyDescent="0.25">
      <c r="B363" t="str" cm="1">
        <f t="array" ref="B363">TRANSPOSE(_xlfn._xlws.SORT(_xlfn._xlws.FILTER(treatments[treatment_number]&amp;"|"&amp;treatments[treatment_name],treatments[experiment_id]=A363)))</f>
        <v>|</v>
      </c>
    </row>
    <row r="364" spans="2:2" x14ac:dyDescent="0.25">
      <c r="B364" t="str" cm="1">
        <f t="array" ref="B364">TRANSPOSE(_xlfn._xlws.SORT(_xlfn._xlws.FILTER(treatments[treatment_number]&amp;"|"&amp;treatments[treatment_name],treatments[experiment_id]=A364)))</f>
        <v>|</v>
      </c>
    </row>
    <row r="365" spans="2:2" x14ac:dyDescent="0.25">
      <c r="B365" t="str" cm="1">
        <f t="array" ref="B365">TRANSPOSE(_xlfn._xlws.SORT(_xlfn._xlws.FILTER(treatments[treatment_number]&amp;"|"&amp;treatments[treatment_name],treatments[experiment_id]=A365)))</f>
        <v>|</v>
      </c>
    </row>
    <row r="366" spans="2:2" x14ac:dyDescent="0.25">
      <c r="B366" t="str" cm="1">
        <f t="array" ref="B366">TRANSPOSE(_xlfn._xlws.SORT(_xlfn._xlws.FILTER(treatments[treatment_number]&amp;"|"&amp;treatments[treatment_name],treatments[experiment_id]=A366)))</f>
        <v>|</v>
      </c>
    </row>
    <row r="367" spans="2:2" x14ac:dyDescent="0.25">
      <c r="B367" t="str" cm="1">
        <f t="array" ref="B367">TRANSPOSE(_xlfn._xlws.SORT(_xlfn._xlws.FILTER(treatments[treatment_number]&amp;"|"&amp;treatments[treatment_name],treatments[experiment_id]=A367)))</f>
        <v>|</v>
      </c>
    </row>
    <row r="368" spans="2:2" x14ac:dyDescent="0.25">
      <c r="B368" t="str" cm="1">
        <f t="array" ref="B368">TRANSPOSE(_xlfn._xlws.SORT(_xlfn._xlws.FILTER(treatments[treatment_number]&amp;"|"&amp;treatments[treatment_name],treatments[experiment_id]=A368)))</f>
        <v>|</v>
      </c>
    </row>
    <row r="369" spans="2:2" x14ac:dyDescent="0.25">
      <c r="B369" t="str" cm="1">
        <f t="array" ref="B369">TRANSPOSE(_xlfn._xlws.SORT(_xlfn._xlws.FILTER(treatments[treatment_number]&amp;"|"&amp;treatments[treatment_name],treatments[experiment_id]=A369)))</f>
        <v>|</v>
      </c>
    </row>
    <row r="370" spans="2:2" x14ac:dyDescent="0.25">
      <c r="B370" t="str" cm="1">
        <f t="array" ref="B370">TRANSPOSE(_xlfn._xlws.SORT(_xlfn._xlws.FILTER(treatments[treatment_number]&amp;"|"&amp;treatments[treatment_name],treatments[experiment_id]=A370)))</f>
        <v>|</v>
      </c>
    </row>
    <row r="371" spans="2:2" x14ac:dyDescent="0.25">
      <c r="B371" t="str" cm="1">
        <f t="array" ref="B371">TRANSPOSE(_xlfn._xlws.SORT(_xlfn._xlws.FILTER(treatments[treatment_number]&amp;"|"&amp;treatments[treatment_name],treatments[experiment_id]=A371)))</f>
        <v>|</v>
      </c>
    </row>
    <row r="372" spans="2:2" x14ac:dyDescent="0.25">
      <c r="B372" t="str" cm="1">
        <f t="array" ref="B372">TRANSPOSE(_xlfn._xlws.SORT(_xlfn._xlws.FILTER(treatments[treatment_number]&amp;"|"&amp;treatments[treatment_name],treatments[experiment_id]=A372)))</f>
        <v>|</v>
      </c>
    </row>
    <row r="373" spans="2:2" x14ac:dyDescent="0.25">
      <c r="B373" t="str" cm="1">
        <f t="array" ref="B373">TRANSPOSE(_xlfn._xlws.SORT(_xlfn._xlws.FILTER(treatments[treatment_number]&amp;"|"&amp;treatments[treatment_name],treatments[experiment_id]=A373)))</f>
        <v>|</v>
      </c>
    </row>
    <row r="374" spans="2:2" x14ac:dyDescent="0.25">
      <c r="B374" t="str" cm="1">
        <f t="array" ref="B374">TRANSPOSE(_xlfn._xlws.SORT(_xlfn._xlws.FILTER(treatments[treatment_number]&amp;"|"&amp;treatments[treatment_name],treatments[experiment_id]=A374)))</f>
        <v>|</v>
      </c>
    </row>
    <row r="375" spans="2:2" x14ac:dyDescent="0.25">
      <c r="B375" t="str" cm="1">
        <f t="array" ref="B375">TRANSPOSE(_xlfn._xlws.SORT(_xlfn._xlws.FILTER(treatments[treatment_number]&amp;"|"&amp;treatments[treatment_name],treatments[experiment_id]=A375)))</f>
        <v>|</v>
      </c>
    </row>
    <row r="376" spans="2:2" x14ac:dyDescent="0.25">
      <c r="B376" t="str" cm="1">
        <f t="array" ref="B376">TRANSPOSE(_xlfn._xlws.SORT(_xlfn._xlws.FILTER(treatments[treatment_number]&amp;"|"&amp;treatments[treatment_name],treatments[experiment_id]=A376)))</f>
        <v>|</v>
      </c>
    </row>
    <row r="377" spans="2:2" x14ac:dyDescent="0.25">
      <c r="B377" t="str" cm="1">
        <f t="array" ref="B377">TRANSPOSE(_xlfn._xlws.SORT(_xlfn._xlws.FILTER(treatments[treatment_number]&amp;"|"&amp;treatments[treatment_name],treatments[experiment_id]=A377)))</f>
        <v>|</v>
      </c>
    </row>
    <row r="378" spans="2:2" x14ac:dyDescent="0.25">
      <c r="B378" t="str" cm="1">
        <f t="array" ref="B378">TRANSPOSE(_xlfn._xlws.SORT(_xlfn._xlws.FILTER(treatments[treatment_number]&amp;"|"&amp;treatments[treatment_name],treatments[experiment_id]=A378)))</f>
        <v>|</v>
      </c>
    </row>
    <row r="379" spans="2:2" x14ac:dyDescent="0.25">
      <c r="B379" t="str" cm="1">
        <f t="array" ref="B379">TRANSPOSE(_xlfn._xlws.SORT(_xlfn._xlws.FILTER(treatments[treatment_number]&amp;"|"&amp;treatments[treatment_name],treatments[experiment_id]=A379)))</f>
        <v>|</v>
      </c>
    </row>
    <row r="380" spans="2:2" x14ac:dyDescent="0.25">
      <c r="B380" t="str" cm="1">
        <f t="array" ref="B380">TRANSPOSE(_xlfn._xlws.SORT(_xlfn._xlws.FILTER(treatments[treatment_number]&amp;"|"&amp;treatments[treatment_name],treatments[experiment_id]=A380)))</f>
        <v>|</v>
      </c>
    </row>
    <row r="381" spans="2:2" x14ac:dyDescent="0.25">
      <c r="B381" t="str" cm="1">
        <f t="array" ref="B381">TRANSPOSE(_xlfn._xlws.SORT(_xlfn._xlws.FILTER(treatments[treatment_number]&amp;"|"&amp;treatments[treatment_name],treatments[experiment_id]=A381)))</f>
        <v>|</v>
      </c>
    </row>
    <row r="382" spans="2:2" x14ac:dyDescent="0.25">
      <c r="B382" t="str" cm="1">
        <f t="array" ref="B382">TRANSPOSE(_xlfn._xlws.SORT(_xlfn._xlws.FILTER(treatments[treatment_number]&amp;"|"&amp;treatments[treatment_name],treatments[experiment_id]=A382)))</f>
        <v>|</v>
      </c>
    </row>
    <row r="383" spans="2:2" x14ac:dyDescent="0.25">
      <c r="B383" t="str" cm="1">
        <f t="array" ref="B383">TRANSPOSE(_xlfn._xlws.SORT(_xlfn._xlws.FILTER(treatments[treatment_number]&amp;"|"&amp;treatments[treatment_name],treatments[experiment_id]=A383)))</f>
        <v>|</v>
      </c>
    </row>
    <row r="384" spans="2:2" x14ac:dyDescent="0.25">
      <c r="B384" t="str" cm="1">
        <f t="array" ref="B384">TRANSPOSE(_xlfn._xlws.SORT(_xlfn._xlws.FILTER(treatments[treatment_number]&amp;"|"&amp;treatments[treatment_name],treatments[experiment_id]=A384)))</f>
        <v>|</v>
      </c>
    </row>
    <row r="385" spans="2:2" x14ac:dyDescent="0.25">
      <c r="B385" t="str" cm="1">
        <f t="array" ref="B385">TRANSPOSE(_xlfn._xlws.SORT(_xlfn._xlws.FILTER(treatments[treatment_number]&amp;"|"&amp;treatments[treatment_name],treatments[experiment_id]=A385)))</f>
        <v>|</v>
      </c>
    </row>
    <row r="386" spans="2:2" x14ac:dyDescent="0.25">
      <c r="B386" t="str" cm="1">
        <f t="array" ref="B386">TRANSPOSE(_xlfn._xlws.SORT(_xlfn._xlws.FILTER(treatments[treatment_number]&amp;"|"&amp;treatments[treatment_name],treatments[experiment_id]=A386)))</f>
        <v>|</v>
      </c>
    </row>
    <row r="387" spans="2:2" x14ac:dyDescent="0.25">
      <c r="B387" t="str" cm="1">
        <f t="array" ref="B387">TRANSPOSE(_xlfn._xlws.SORT(_xlfn._xlws.FILTER(treatments[treatment_number]&amp;"|"&amp;treatments[treatment_name],treatments[experiment_id]=A387)))</f>
        <v>|</v>
      </c>
    </row>
    <row r="388" spans="2:2" x14ac:dyDescent="0.25">
      <c r="B388" t="str" cm="1">
        <f t="array" ref="B388">TRANSPOSE(_xlfn._xlws.SORT(_xlfn._xlws.FILTER(treatments[treatment_number]&amp;"|"&amp;treatments[treatment_name],treatments[experiment_id]=A388)))</f>
        <v>|</v>
      </c>
    </row>
    <row r="389" spans="2:2" x14ac:dyDescent="0.25">
      <c r="B389" t="str" cm="1">
        <f t="array" ref="B389">TRANSPOSE(_xlfn._xlws.SORT(_xlfn._xlws.FILTER(treatments[treatment_number]&amp;"|"&amp;treatments[treatment_name],treatments[experiment_id]=A389)))</f>
        <v>|</v>
      </c>
    </row>
    <row r="390" spans="2:2" x14ac:dyDescent="0.25">
      <c r="B390" t="str" cm="1">
        <f t="array" ref="B390">TRANSPOSE(_xlfn._xlws.SORT(_xlfn._xlws.FILTER(treatments[treatment_number]&amp;"|"&amp;treatments[treatment_name],treatments[experiment_id]=A390)))</f>
        <v>|</v>
      </c>
    </row>
    <row r="391" spans="2:2" x14ac:dyDescent="0.25">
      <c r="B391" t="str" cm="1">
        <f t="array" ref="B391">TRANSPOSE(_xlfn._xlws.SORT(_xlfn._xlws.FILTER(treatments[treatment_number]&amp;"|"&amp;treatments[treatment_name],treatments[experiment_id]=A391)))</f>
        <v>|</v>
      </c>
    </row>
    <row r="392" spans="2:2" x14ac:dyDescent="0.25">
      <c r="B392" t="str" cm="1">
        <f t="array" ref="B392">TRANSPOSE(_xlfn._xlws.SORT(_xlfn._xlws.FILTER(treatments[treatment_number]&amp;"|"&amp;treatments[treatment_name],treatments[experiment_id]=A392)))</f>
        <v>|</v>
      </c>
    </row>
    <row r="393" spans="2:2" x14ac:dyDescent="0.25">
      <c r="B393" t="str" cm="1">
        <f t="array" ref="B393">TRANSPOSE(_xlfn._xlws.SORT(_xlfn._xlws.FILTER(treatments[treatment_number]&amp;"|"&amp;treatments[treatment_name],treatments[experiment_id]=A393)))</f>
        <v>|</v>
      </c>
    </row>
    <row r="394" spans="2:2" x14ac:dyDescent="0.25">
      <c r="B394" t="str" cm="1">
        <f t="array" ref="B394">TRANSPOSE(_xlfn._xlws.SORT(_xlfn._xlws.FILTER(treatments[treatment_number]&amp;"|"&amp;treatments[treatment_name],treatments[experiment_id]=A394)))</f>
        <v>|</v>
      </c>
    </row>
    <row r="395" spans="2:2" x14ac:dyDescent="0.25">
      <c r="B395" t="str" cm="1">
        <f t="array" ref="B395">TRANSPOSE(_xlfn._xlws.SORT(_xlfn._xlws.FILTER(treatments[treatment_number]&amp;"|"&amp;treatments[treatment_name],treatments[experiment_id]=A395)))</f>
        <v>|</v>
      </c>
    </row>
    <row r="396" spans="2:2" x14ac:dyDescent="0.25">
      <c r="B396" t="str" cm="1">
        <f t="array" ref="B396">TRANSPOSE(_xlfn._xlws.SORT(_xlfn._xlws.FILTER(treatments[treatment_number]&amp;"|"&amp;treatments[treatment_name],treatments[experiment_id]=A396)))</f>
        <v>|</v>
      </c>
    </row>
    <row r="397" spans="2:2" x14ac:dyDescent="0.25">
      <c r="B397" t="str" cm="1">
        <f t="array" ref="B397">TRANSPOSE(_xlfn._xlws.SORT(_xlfn._xlws.FILTER(treatments[treatment_number]&amp;"|"&amp;treatments[treatment_name],treatments[experiment_id]=A397)))</f>
        <v>|</v>
      </c>
    </row>
    <row r="398" spans="2:2" x14ac:dyDescent="0.25">
      <c r="B398" t="str" cm="1">
        <f t="array" ref="B398">TRANSPOSE(_xlfn._xlws.SORT(_xlfn._xlws.FILTER(treatments[treatment_number]&amp;"|"&amp;treatments[treatment_name],treatments[experiment_id]=A398)))</f>
        <v>|</v>
      </c>
    </row>
    <row r="399" spans="2:2" x14ac:dyDescent="0.25">
      <c r="B399" t="str" cm="1">
        <f t="array" ref="B399">TRANSPOSE(_xlfn._xlws.SORT(_xlfn._xlws.FILTER(treatments[treatment_number]&amp;"|"&amp;treatments[treatment_name],treatments[experiment_id]=A399)))</f>
        <v>|</v>
      </c>
    </row>
    <row r="400" spans="2:2" x14ac:dyDescent="0.25">
      <c r="B400" t="str" cm="1">
        <f t="array" ref="B400">TRANSPOSE(_xlfn._xlws.SORT(_xlfn._xlws.FILTER(treatments[treatment_number]&amp;"|"&amp;treatments[treatment_name],treatments[experiment_id]=A400)))</f>
        <v>|</v>
      </c>
    </row>
    <row r="401" spans="2:2" x14ac:dyDescent="0.25">
      <c r="B401" t="str" cm="1">
        <f t="array" ref="B401">TRANSPOSE(_xlfn._xlws.SORT(_xlfn._xlws.FILTER(treatments[treatment_number]&amp;"|"&amp;treatments[treatment_name],treatments[experiment_id]=A401)))</f>
        <v>|</v>
      </c>
    </row>
    <row r="402" spans="2:2" x14ac:dyDescent="0.25">
      <c r="B402" t="str" cm="1">
        <f t="array" ref="B402">TRANSPOSE(_xlfn._xlws.SORT(_xlfn._xlws.FILTER(treatments[treatment_number]&amp;"|"&amp;treatments[treatment_name],treatments[experiment_id]=A402)))</f>
        <v>|</v>
      </c>
    </row>
    <row r="403" spans="2:2" x14ac:dyDescent="0.25">
      <c r="B403" t="str" cm="1">
        <f t="array" ref="B403">TRANSPOSE(_xlfn._xlws.SORT(_xlfn._xlws.FILTER(treatments[treatment_number]&amp;"|"&amp;treatments[treatment_name],treatments[experiment_id]=A403)))</f>
        <v>|</v>
      </c>
    </row>
    <row r="404" spans="2:2" x14ac:dyDescent="0.25">
      <c r="B404" t="str" cm="1">
        <f t="array" ref="B404">TRANSPOSE(_xlfn._xlws.SORT(_xlfn._xlws.FILTER(treatments[treatment_number]&amp;"|"&amp;treatments[treatment_name],treatments[experiment_id]=A404)))</f>
        <v>|</v>
      </c>
    </row>
    <row r="405" spans="2:2" x14ac:dyDescent="0.25">
      <c r="B405" t="str" cm="1">
        <f t="array" ref="B405">TRANSPOSE(_xlfn._xlws.SORT(_xlfn._xlws.FILTER(treatments[treatment_number]&amp;"|"&amp;treatments[treatment_name],treatments[experiment_id]=A405)))</f>
        <v>|</v>
      </c>
    </row>
    <row r="406" spans="2:2" x14ac:dyDescent="0.25">
      <c r="B406" t="str" cm="1">
        <f t="array" ref="B406">TRANSPOSE(_xlfn._xlws.SORT(_xlfn._xlws.FILTER(treatments[treatment_number]&amp;"|"&amp;treatments[treatment_name],treatments[experiment_id]=A406)))</f>
        <v>|</v>
      </c>
    </row>
    <row r="407" spans="2:2" x14ac:dyDescent="0.25">
      <c r="B407" t="str" cm="1">
        <f t="array" ref="B407">TRANSPOSE(_xlfn._xlws.SORT(_xlfn._xlws.FILTER(treatments[treatment_number]&amp;"|"&amp;treatments[treatment_name],treatments[experiment_id]=A407)))</f>
        <v>|</v>
      </c>
    </row>
    <row r="408" spans="2:2" x14ac:dyDescent="0.25">
      <c r="B408" t="str" cm="1">
        <f t="array" ref="B408">TRANSPOSE(_xlfn._xlws.SORT(_xlfn._xlws.FILTER(treatments[treatment_number]&amp;"|"&amp;treatments[treatment_name],treatments[experiment_id]=A408)))</f>
        <v>|</v>
      </c>
    </row>
    <row r="409" spans="2:2" x14ac:dyDescent="0.25">
      <c r="B409" t="str" cm="1">
        <f t="array" ref="B409">TRANSPOSE(_xlfn._xlws.SORT(_xlfn._xlws.FILTER(treatments[treatment_number]&amp;"|"&amp;treatments[treatment_name],treatments[experiment_id]=A409)))</f>
        <v>|</v>
      </c>
    </row>
    <row r="410" spans="2:2" x14ac:dyDescent="0.25">
      <c r="B410" t="str" cm="1">
        <f t="array" ref="B410">TRANSPOSE(_xlfn._xlws.SORT(_xlfn._xlws.FILTER(treatments[treatment_number]&amp;"|"&amp;treatments[treatment_name],treatments[experiment_id]=A410)))</f>
        <v>|</v>
      </c>
    </row>
    <row r="411" spans="2:2" x14ac:dyDescent="0.25">
      <c r="B411" t="str" cm="1">
        <f t="array" ref="B411">TRANSPOSE(_xlfn._xlws.SORT(_xlfn._xlws.FILTER(treatments[treatment_number]&amp;"|"&amp;treatments[treatment_name],treatments[experiment_id]=A411)))</f>
        <v>|</v>
      </c>
    </row>
    <row r="412" spans="2:2" x14ac:dyDescent="0.25">
      <c r="B412" t="str" cm="1">
        <f t="array" ref="B412">TRANSPOSE(_xlfn._xlws.SORT(_xlfn._xlws.FILTER(treatments[treatment_number]&amp;"|"&amp;treatments[treatment_name],treatments[experiment_id]=A412)))</f>
        <v>|</v>
      </c>
    </row>
    <row r="413" spans="2:2" x14ac:dyDescent="0.25">
      <c r="B413" t="str" cm="1">
        <f t="array" ref="B413">TRANSPOSE(_xlfn._xlws.SORT(_xlfn._xlws.FILTER(treatments[treatment_number]&amp;"|"&amp;treatments[treatment_name],treatments[experiment_id]=A413)))</f>
        <v>|</v>
      </c>
    </row>
    <row r="414" spans="2:2" x14ac:dyDescent="0.25">
      <c r="B414" t="str" cm="1">
        <f t="array" ref="B414">TRANSPOSE(_xlfn._xlws.SORT(_xlfn._xlws.FILTER(treatments[treatment_number]&amp;"|"&amp;treatments[treatment_name],treatments[experiment_id]=A414)))</f>
        <v>|</v>
      </c>
    </row>
    <row r="415" spans="2:2" x14ac:dyDescent="0.25">
      <c r="B415" t="str" cm="1">
        <f t="array" ref="B415">TRANSPOSE(_xlfn._xlws.SORT(_xlfn._xlws.FILTER(treatments[treatment_number]&amp;"|"&amp;treatments[treatment_name],treatments[experiment_id]=A415)))</f>
        <v>|</v>
      </c>
    </row>
    <row r="416" spans="2:2" x14ac:dyDescent="0.25">
      <c r="B416" t="str" cm="1">
        <f t="array" ref="B416">TRANSPOSE(_xlfn._xlws.SORT(_xlfn._xlws.FILTER(treatments[treatment_number]&amp;"|"&amp;treatments[treatment_name],treatments[experiment_id]=A416)))</f>
        <v>|</v>
      </c>
    </row>
    <row r="417" spans="2:2" x14ac:dyDescent="0.25">
      <c r="B417" t="str" cm="1">
        <f t="array" ref="B417">TRANSPOSE(_xlfn._xlws.SORT(_xlfn._xlws.FILTER(treatments[treatment_number]&amp;"|"&amp;treatments[treatment_name],treatments[experiment_id]=A417)))</f>
        <v>|</v>
      </c>
    </row>
    <row r="418" spans="2:2" x14ac:dyDescent="0.25">
      <c r="B418" t="str" cm="1">
        <f t="array" ref="B418">TRANSPOSE(_xlfn._xlws.SORT(_xlfn._xlws.FILTER(treatments[treatment_number]&amp;"|"&amp;treatments[treatment_name],treatments[experiment_id]=A418)))</f>
        <v>|</v>
      </c>
    </row>
    <row r="419" spans="2:2" x14ac:dyDescent="0.25">
      <c r="B419" t="str" cm="1">
        <f t="array" ref="B419">TRANSPOSE(_xlfn._xlws.SORT(_xlfn._xlws.FILTER(treatments[treatment_number]&amp;"|"&amp;treatments[treatment_name],treatments[experiment_id]=A419)))</f>
        <v>|</v>
      </c>
    </row>
    <row r="420" spans="2:2" x14ac:dyDescent="0.25">
      <c r="B420" t="str" cm="1">
        <f t="array" ref="B420">TRANSPOSE(_xlfn._xlws.SORT(_xlfn._xlws.FILTER(treatments[treatment_number]&amp;"|"&amp;treatments[treatment_name],treatments[experiment_id]=A420)))</f>
        <v>|</v>
      </c>
    </row>
    <row r="421" spans="2:2" x14ac:dyDescent="0.25">
      <c r="B421" t="str" cm="1">
        <f t="array" ref="B421">TRANSPOSE(_xlfn._xlws.SORT(_xlfn._xlws.FILTER(treatments[treatment_number]&amp;"|"&amp;treatments[treatment_name],treatments[experiment_id]=A421)))</f>
        <v>|</v>
      </c>
    </row>
    <row r="422" spans="2:2" x14ac:dyDescent="0.25">
      <c r="B422" t="str" cm="1">
        <f t="array" ref="B422">TRANSPOSE(_xlfn._xlws.SORT(_xlfn._xlws.FILTER(treatments[treatment_number]&amp;"|"&amp;treatments[treatment_name],treatments[experiment_id]=A422)))</f>
        <v>|</v>
      </c>
    </row>
    <row r="423" spans="2:2" x14ac:dyDescent="0.25">
      <c r="B423" t="str" cm="1">
        <f t="array" ref="B423">TRANSPOSE(_xlfn._xlws.SORT(_xlfn._xlws.FILTER(treatments[treatment_number]&amp;"|"&amp;treatments[treatment_name],treatments[experiment_id]=A423)))</f>
        <v>|</v>
      </c>
    </row>
    <row r="424" spans="2:2" x14ac:dyDescent="0.25">
      <c r="B424" t="str" cm="1">
        <f t="array" ref="B424">TRANSPOSE(_xlfn._xlws.SORT(_xlfn._xlws.FILTER(treatments[treatment_number]&amp;"|"&amp;treatments[treatment_name],treatments[experiment_id]=A424)))</f>
        <v>|</v>
      </c>
    </row>
    <row r="425" spans="2:2" x14ac:dyDescent="0.25">
      <c r="B425" t="str" cm="1">
        <f t="array" ref="B425">TRANSPOSE(_xlfn._xlws.SORT(_xlfn._xlws.FILTER(treatments[treatment_number]&amp;"|"&amp;treatments[treatment_name],treatments[experiment_id]=A425)))</f>
        <v>|</v>
      </c>
    </row>
    <row r="426" spans="2:2" x14ac:dyDescent="0.25">
      <c r="B426" t="str" cm="1">
        <f t="array" ref="B426">TRANSPOSE(_xlfn._xlws.SORT(_xlfn._xlws.FILTER(treatments[treatment_number]&amp;"|"&amp;treatments[treatment_name],treatments[experiment_id]=A426)))</f>
        <v>|</v>
      </c>
    </row>
    <row r="427" spans="2:2" x14ac:dyDescent="0.25">
      <c r="B427" t="str" cm="1">
        <f t="array" ref="B427">TRANSPOSE(_xlfn._xlws.SORT(_xlfn._xlws.FILTER(treatments[treatment_number]&amp;"|"&amp;treatments[treatment_name],treatments[experiment_id]=A427)))</f>
        <v>|</v>
      </c>
    </row>
    <row r="428" spans="2:2" x14ac:dyDescent="0.25">
      <c r="B428" t="str" cm="1">
        <f t="array" ref="B428">TRANSPOSE(_xlfn._xlws.SORT(_xlfn._xlws.FILTER(treatments[treatment_number]&amp;"|"&amp;treatments[treatment_name],treatments[experiment_id]=A428)))</f>
        <v>|</v>
      </c>
    </row>
    <row r="429" spans="2:2" x14ac:dyDescent="0.25">
      <c r="B429" t="str" cm="1">
        <f t="array" ref="B429">TRANSPOSE(_xlfn._xlws.SORT(_xlfn._xlws.FILTER(treatments[treatment_number]&amp;"|"&amp;treatments[treatment_name],treatments[experiment_id]=A429)))</f>
        <v>|</v>
      </c>
    </row>
    <row r="430" spans="2:2" x14ac:dyDescent="0.25">
      <c r="B430" t="str" cm="1">
        <f t="array" ref="B430">TRANSPOSE(_xlfn._xlws.SORT(_xlfn._xlws.FILTER(treatments[treatment_number]&amp;"|"&amp;treatments[treatment_name],treatments[experiment_id]=A430)))</f>
        <v>|</v>
      </c>
    </row>
    <row r="431" spans="2:2" x14ac:dyDescent="0.25">
      <c r="B431" t="str" cm="1">
        <f t="array" ref="B431">TRANSPOSE(_xlfn._xlws.SORT(_xlfn._xlws.FILTER(treatments[treatment_number]&amp;"|"&amp;treatments[treatment_name],treatments[experiment_id]=A431)))</f>
        <v>|</v>
      </c>
    </row>
    <row r="432" spans="2:2" x14ac:dyDescent="0.25">
      <c r="B432" t="str" cm="1">
        <f t="array" ref="B432">TRANSPOSE(_xlfn._xlws.SORT(_xlfn._xlws.FILTER(treatments[treatment_number]&amp;"|"&amp;treatments[treatment_name],treatments[experiment_id]=A432)))</f>
        <v>|</v>
      </c>
    </row>
    <row r="433" spans="2:2" x14ac:dyDescent="0.25">
      <c r="B433" t="str" cm="1">
        <f t="array" ref="B433">TRANSPOSE(_xlfn._xlws.SORT(_xlfn._xlws.FILTER(treatments[treatment_number]&amp;"|"&amp;treatments[treatment_name],treatments[experiment_id]=A433)))</f>
        <v>|</v>
      </c>
    </row>
    <row r="434" spans="2:2" x14ac:dyDescent="0.25">
      <c r="B434" t="str" cm="1">
        <f t="array" ref="B434">TRANSPOSE(_xlfn._xlws.SORT(_xlfn._xlws.FILTER(treatments[treatment_number]&amp;"|"&amp;treatments[treatment_name],treatments[experiment_id]=A434)))</f>
        <v>|</v>
      </c>
    </row>
    <row r="435" spans="2:2" x14ac:dyDescent="0.25">
      <c r="B435" t="str" cm="1">
        <f t="array" ref="B435">TRANSPOSE(_xlfn._xlws.SORT(_xlfn._xlws.FILTER(treatments[treatment_number]&amp;"|"&amp;treatments[treatment_name],treatments[experiment_id]=A435)))</f>
        <v>|</v>
      </c>
    </row>
    <row r="436" spans="2:2" x14ac:dyDescent="0.25">
      <c r="B436" t="str" cm="1">
        <f t="array" ref="B436">TRANSPOSE(_xlfn._xlws.SORT(_xlfn._xlws.FILTER(treatments[treatment_number]&amp;"|"&amp;treatments[treatment_name],treatments[experiment_id]=A436)))</f>
        <v>|</v>
      </c>
    </row>
    <row r="437" spans="2:2" x14ac:dyDescent="0.25">
      <c r="B437" t="str" cm="1">
        <f t="array" ref="B437">TRANSPOSE(_xlfn._xlws.SORT(_xlfn._xlws.FILTER(treatments[treatment_number]&amp;"|"&amp;treatments[treatment_name],treatments[experiment_id]=A437)))</f>
        <v>|</v>
      </c>
    </row>
    <row r="438" spans="2:2" x14ac:dyDescent="0.25">
      <c r="B438" t="str" cm="1">
        <f t="array" ref="B438">TRANSPOSE(_xlfn._xlws.SORT(_xlfn._xlws.FILTER(treatments[treatment_number]&amp;"|"&amp;treatments[treatment_name],treatments[experiment_id]=A438)))</f>
        <v>|</v>
      </c>
    </row>
    <row r="439" spans="2:2" x14ac:dyDescent="0.25">
      <c r="B439" t="str" cm="1">
        <f t="array" ref="B439">TRANSPOSE(_xlfn._xlws.SORT(_xlfn._xlws.FILTER(treatments[treatment_number]&amp;"|"&amp;treatments[treatment_name],treatments[experiment_id]=A439)))</f>
        <v>|</v>
      </c>
    </row>
    <row r="440" spans="2:2" x14ac:dyDescent="0.25">
      <c r="B440" t="str" cm="1">
        <f t="array" ref="B440">TRANSPOSE(_xlfn._xlws.SORT(_xlfn._xlws.FILTER(treatments[treatment_number]&amp;"|"&amp;treatments[treatment_name],treatments[experiment_id]=A440)))</f>
        <v>|</v>
      </c>
    </row>
    <row r="441" spans="2:2" x14ac:dyDescent="0.25">
      <c r="B441" t="str" cm="1">
        <f t="array" ref="B441">TRANSPOSE(_xlfn._xlws.SORT(_xlfn._xlws.FILTER(treatments[treatment_number]&amp;"|"&amp;treatments[treatment_name],treatments[experiment_id]=A441)))</f>
        <v>|</v>
      </c>
    </row>
    <row r="442" spans="2:2" x14ac:dyDescent="0.25">
      <c r="B442" t="str" cm="1">
        <f t="array" ref="B442">TRANSPOSE(_xlfn._xlws.SORT(_xlfn._xlws.FILTER(treatments[treatment_number]&amp;"|"&amp;treatments[treatment_name],treatments[experiment_id]=A442)))</f>
        <v>|</v>
      </c>
    </row>
    <row r="443" spans="2:2" x14ac:dyDescent="0.25">
      <c r="B443" t="str" cm="1">
        <f t="array" ref="B443">TRANSPOSE(_xlfn._xlws.SORT(_xlfn._xlws.FILTER(treatments[treatment_number]&amp;"|"&amp;treatments[treatment_name],treatments[experiment_id]=A443)))</f>
        <v>|</v>
      </c>
    </row>
    <row r="444" spans="2:2" x14ac:dyDescent="0.25">
      <c r="B444" t="str" cm="1">
        <f t="array" ref="B444">TRANSPOSE(_xlfn._xlws.SORT(_xlfn._xlws.FILTER(treatments[treatment_number]&amp;"|"&amp;treatments[treatment_name],treatments[experiment_id]=A444)))</f>
        <v>|</v>
      </c>
    </row>
    <row r="445" spans="2:2" x14ac:dyDescent="0.25">
      <c r="B445" t="str" cm="1">
        <f t="array" ref="B445">TRANSPOSE(_xlfn._xlws.SORT(_xlfn._xlws.FILTER(treatments[treatment_number]&amp;"|"&amp;treatments[treatment_name],treatments[experiment_id]=A445)))</f>
        <v>|</v>
      </c>
    </row>
    <row r="446" spans="2:2" x14ac:dyDescent="0.25">
      <c r="B446" t="str" cm="1">
        <f t="array" ref="B446">TRANSPOSE(_xlfn._xlws.SORT(_xlfn._xlws.FILTER(treatments[treatment_number]&amp;"|"&amp;treatments[treatment_name],treatments[experiment_id]=A446)))</f>
        <v>|</v>
      </c>
    </row>
    <row r="447" spans="2:2" x14ac:dyDescent="0.25">
      <c r="B447" t="str" cm="1">
        <f t="array" ref="B447">TRANSPOSE(_xlfn._xlws.SORT(_xlfn._xlws.FILTER(treatments[treatment_number]&amp;"|"&amp;treatments[treatment_name],treatments[experiment_id]=A447)))</f>
        <v>|</v>
      </c>
    </row>
    <row r="448" spans="2:2" x14ac:dyDescent="0.25">
      <c r="B448" t="str" cm="1">
        <f t="array" ref="B448">TRANSPOSE(_xlfn._xlws.SORT(_xlfn._xlws.FILTER(treatments[treatment_number]&amp;"|"&amp;treatments[treatment_name],treatments[experiment_id]=A448)))</f>
        <v>|</v>
      </c>
    </row>
    <row r="449" spans="2:2" x14ac:dyDescent="0.25">
      <c r="B449" t="str" cm="1">
        <f t="array" ref="B449">TRANSPOSE(_xlfn._xlws.SORT(_xlfn._xlws.FILTER(treatments[treatment_number]&amp;"|"&amp;treatments[treatment_name],treatments[experiment_id]=A449)))</f>
        <v>|</v>
      </c>
    </row>
    <row r="450" spans="2:2" x14ac:dyDescent="0.25">
      <c r="B450" t="str" cm="1">
        <f t="array" ref="B450">TRANSPOSE(_xlfn._xlws.SORT(_xlfn._xlws.FILTER(treatments[treatment_number]&amp;"|"&amp;treatments[treatment_name],treatments[experiment_id]=A450)))</f>
        <v>|</v>
      </c>
    </row>
    <row r="451" spans="2:2" x14ac:dyDescent="0.25">
      <c r="B451" t="str" cm="1">
        <f t="array" ref="B451">TRANSPOSE(_xlfn._xlws.SORT(_xlfn._xlws.FILTER(treatments[treatment_number]&amp;"|"&amp;treatments[treatment_name],treatments[experiment_id]=A451)))</f>
        <v>|</v>
      </c>
    </row>
    <row r="452" spans="2:2" x14ac:dyDescent="0.25">
      <c r="B452" t="str" cm="1">
        <f t="array" ref="B452">TRANSPOSE(_xlfn._xlws.SORT(_xlfn._xlws.FILTER(treatments[treatment_number]&amp;"|"&amp;treatments[treatment_name],treatments[experiment_id]=A452)))</f>
        <v>|</v>
      </c>
    </row>
    <row r="453" spans="2:2" x14ac:dyDescent="0.25">
      <c r="B453" t="str" cm="1">
        <f t="array" ref="B453">TRANSPOSE(_xlfn._xlws.SORT(_xlfn._xlws.FILTER(treatments[treatment_number]&amp;"|"&amp;treatments[treatment_name],treatments[experiment_id]=A453)))</f>
        <v>|</v>
      </c>
    </row>
    <row r="454" spans="2:2" x14ac:dyDescent="0.25">
      <c r="B454" t="str" cm="1">
        <f t="array" ref="B454">TRANSPOSE(_xlfn._xlws.SORT(_xlfn._xlws.FILTER(treatments[treatment_number]&amp;"|"&amp;treatments[treatment_name],treatments[experiment_id]=A454)))</f>
        <v>|</v>
      </c>
    </row>
    <row r="455" spans="2:2" x14ac:dyDescent="0.25">
      <c r="B455" t="str" cm="1">
        <f t="array" ref="B455">TRANSPOSE(_xlfn._xlws.SORT(_xlfn._xlws.FILTER(treatments[treatment_number]&amp;"|"&amp;treatments[treatment_name],treatments[experiment_id]=A455)))</f>
        <v>|</v>
      </c>
    </row>
    <row r="456" spans="2:2" x14ac:dyDescent="0.25">
      <c r="B456" t="str" cm="1">
        <f t="array" ref="B456">TRANSPOSE(_xlfn._xlws.SORT(_xlfn._xlws.FILTER(treatments[treatment_number]&amp;"|"&amp;treatments[treatment_name],treatments[experiment_id]=A456)))</f>
        <v>|</v>
      </c>
    </row>
    <row r="457" spans="2:2" x14ac:dyDescent="0.25">
      <c r="B457" t="str" cm="1">
        <f t="array" ref="B457">TRANSPOSE(_xlfn._xlws.SORT(_xlfn._xlws.FILTER(treatments[treatment_number]&amp;"|"&amp;treatments[treatment_name],treatments[experiment_id]=A457)))</f>
        <v>|</v>
      </c>
    </row>
    <row r="458" spans="2:2" x14ac:dyDescent="0.25">
      <c r="B458" t="str" cm="1">
        <f t="array" ref="B458">TRANSPOSE(_xlfn._xlws.SORT(_xlfn._xlws.FILTER(treatments[treatment_number]&amp;"|"&amp;treatments[treatment_name],treatments[experiment_id]=A458)))</f>
        <v>|</v>
      </c>
    </row>
    <row r="459" spans="2:2" x14ac:dyDescent="0.25">
      <c r="B459" t="str" cm="1">
        <f t="array" ref="B459">TRANSPOSE(_xlfn._xlws.SORT(_xlfn._xlws.FILTER(treatments[treatment_number]&amp;"|"&amp;treatments[treatment_name],treatments[experiment_id]=A459)))</f>
        <v>|</v>
      </c>
    </row>
    <row r="460" spans="2:2" x14ac:dyDescent="0.25">
      <c r="B460" t="str" cm="1">
        <f t="array" ref="B460">TRANSPOSE(_xlfn._xlws.SORT(_xlfn._xlws.FILTER(treatments[treatment_number]&amp;"|"&amp;treatments[treatment_name],treatments[experiment_id]=A460)))</f>
        <v>|</v>
      </c>
    </row>
    <row r="461" spans="2:2" x14ac:dyDescent="0.25">
      <c r="B461" t="str" cm="1">
        <f t="array" ref="B461">TRANSPOSE(_xlfn._xlws.SORT(_xlfn._xlws.FILTER(treatments[treatment_number]&amp;"|"&amp;treatments[treatment_name],treatments[experiment_id]=A461)))</f>
        <v>|</v>
      </c>
    </row>
    <row r="462" spans="2:2" x14ac:dyDescent="0.25">
      <c r="B462" t="str" cm="1">
        <f t="array" ref="B462">TRANSPOSE(_xlfn._xlws.SORT(_xlfn._xlws.FILTER(treatments[treatment_number]&amp;"|"&amp;treatments[treatment_name],treatments[experiment_id]=A462)))</f>
        <v>|</v>
      </c>
    </row>
    <row r="463" spans="2:2" x14ac:dyDescent="0.25">
      <c r="B463" t="str" cm="1">
        <f t="array" ref="B463">TRANSPOSE(_xlfn._xlws.SORT(_xlfn._xlws.FILTER(treatments[treatment_number]&amp;"|"&amp;treatments[treatment_name],treatments[experiment_id]=A463)))</f>
        <v>|</v>
      </c>
    </row>
    <row r="464" spans="2:2" x14ac:dyDescent="0.25">
      <c r="B464" t="str" cm="1">
        <f t="array" ref="B464">TRANSPOSE(_xlfn._xlws.SORT(_xlfn._xlws.FILTER(treatments[treatment_number]&amp;"|"&amp;treatments[treatment_name],treatments[experiment_id]=A464)))</f>
        <v>|</v>
      </c>
    </row>
    <row r="465" spans="2:2" x14ac:dyDescent="0.25">
      <c r="B465" t="str" cm="1">
        <f t="array" ref="B465">TRANSPOSE(_xlfn._xlws.SORT(_xlfn._xlws.FILTER(treatments[treatment_number]&amp;"|"&amp;treatments[treatment_name],treatments[experiment_id]=A465)))</f>
        <v>|</v>
      </c>
    </row>
    <row r="466" spans="2:2" x14ac:dyDescent="0.25">
      <c r="B466" t="str" cm="1">
        <f t="array" ref="B466">TRANSPOSE(_xlfn._xlws.SORT(_xlfn._xlws.FILTER(treatments[treatment_number]&amp;"|"&amp;treatments[treatment_name],treatments[experiment_id]=A466)))</f>
        <v>|</v>
      </c>
    </row>
    <row r="467" spans="2:2" x14ac:dyDescent="0.25">
      <c r="B467" t="str" cm="1">
        <f t="array" ref="B467">TRANSPOSE(_xlfn._xlws.SORT(_xlfn._xlws.FILTER(treatments[treatment_number]&amp;"|"&amp;treatments[treatment_name],treatments[experiment_id]=A467)))</f>
        <v>|</v>
      </c>
    </row>
    <row r="468" spans="2:2" x14ac:dyDescent="0.25">
      <c r="B468" t="str" cm="1">
        <f t="array" ref="B468">TRANSPOSE(_xlfn._xlws.SORT(_xlfn._xlws.FILTER(treatments[treatment_number]&amp;"|"&amp;treatments[treatment_name],treatments[experiment_id]=A468)))</f>
        <v>|</v>
      </c>
    </row>
    <row r="469" spans="2:2" x14ac:dyDescent="0.25">
      <c r="B469" t="str" cm="1">
        <f t="array" ref="B469">TRANSPOSE(_xlfn._xlws.SORT(_xlfn._xlws.FILTER(treatments[treatment_number]&amp;"|"&amp;treatments[treatment_name],treatments[experiment_id]=A469)))</f>
        <v>|</v>
      </c>
    </row>
    <row r="470" spans="2:2" x14ac:dyDescent="0.25">
      <c r="B470" t="str" cm="1">
        <f t="array" ref="B470">TRANSPOSE(_xlfn._xlws.SORT(_xlfn._xlws.FILTER(treatments[treatment_number]&amp;"|"&amp;treatments[treatment_name],treatments[experiment_id]=A470)))</f>
        <v>|</v>
      </c>
    </row>
    <row r="471" spans="2:2" x14ac:dyDescent="0.25">
      <c r="B471" t="str" cm="1">
        <f t="array" ref="B471">TRANSPOSE(_xlfn._xlws.SORT(_xlfn._xlws.FILTER(treatments[treatment_number]&amp;"|"&amp;treatments[treatment_name],treatments[experiment_id]=A471)))</f>
        <v>|</v>
      </c>
    </row>
    <row r="472" spans="2:2" x14ac:dyDescent="0.25">
      <c r="B472" t="str" cm="1">
        <f t="array" ref="B472">TRANSPOSE(_xlfn._xlws.SORT(_xlfn._xlws.FILTER(treatments[treatment_number]&amp;"|"&amp;treatments[treatment_name],treatments[experiment_id]=A472)))</f>
        <v>|</v>
      </c>
    </row>
    <row r="473" spans="2:2" x14ac:dyDescent="0.25">
      <c r="B473" t="str" cm="1">
        <f t="array" ref="B473">TRANSPOSE(_xlfn._xlws.SORT(_xlfn._xlws.FILTER(treatments[treatment_number]&amp;"|"&amp;treatments[treatment_name],treatments[experiment_id]=A473)))</f>
        <v>|</v>
      </c>
    </row>
    <row r="474" spans="2:2" x14ac:dyDescent="0.25">
      <c r="B474" t="str" cm="1">
        <f t="array" ref="B474">TRANSPOSE(_xlfn._xlws.SORT(_xlfn._xlws.FILTER(treatments[treatment_number]&amp;"|"&amp;treatments[treatment_name],treatments[experiment_id]=A474)))</f>
        <v>|</v>
      </c>
    </row>
    <row r="475" spans="2:2" x14ac:dyDescent="0.25">
      <c r="B475" t="str" cm="1">
        <f t="array" ref="B475">TRANSPOSE(_xlfn._xlws.SORT(_xlfn._xlws.FILTER(treatments[treatment_number]&amp;"|"&amp;treatments[treatment_name],treatments[experiment_id]=A475)))</f>
        <v>|</v>
      </c>
    </row>
    <row r="476" spans="2:2" x14ac:dyDescent="0.25">
      <c r="B476" t="str" cm="1">
        <f t="array" ref="B476">TRANSPOSE(_xlfn._xlws.SORT(_xlfn._xlws.FILTER(treatments[treatment_number]&amp;"|"&amp;treatments[treatment_name],treatments[experiment_id]=A476)))</f>
        <v>|</v>
      </c>
    </row>
    <row r="477" spans="2:2" x14ac:dyDescent="0.25">
      <c r="B477" t="str" cm="1">
        <f t="array" ref="B477">TRANSPOSE(_xlfn._xlws.SORT(_xlfn._xlws.FILTER(treatments[treatment_number]&amp;"|"&amp;treatments[treatment_name],treatments[experiment_id]=A477)))</f>
        <v>|</v>
      </c>
    </row>
    <row r="478" spans="2:2" x14ac:dyDescent="0.25">
      <c r="B478" t="str" cm="1">
        <f t="array" ref="B478">TRANSPOSE(_xlfn._xlws.SORT(_xlfn._xlws.FILTER(treatments[treatment_number]&amp;"|"&amp;treatments[treatment_name],treatments[experiment_id]=A478)))</f>
        <v>|</v>
      </c>
    </row>
    <row r="479" spans="2:2" x14ac:dyDescent="0.25">
      <c r="B479" t="str" cm="1">
        <f t="array" ref="B479">TRANSPOSE(_xlfn._xlws.SORT(_xlfn._xlws.FILTER(treatments[treatment_number]&amp;"|"&amp;treatments[treatment_name],treatments[experiment_id]=A479)))</f>
        <v>|</v>
      </c>
    </row>
    <row r="480" spans="2:2" x14ac:dyDescent="0.25">
      <c r="B480" t="str" cm="1">
        <f t="array" ref="B480">TRANSPOSE(_xlfn._xlws.SORT(_xlfn._xlws.FILTER(treatments[treatment_number]&amp;"|"&amp;treatments[treatment_name],treatments[experiment_id]=A480)))</f>
        <v>|</v>
      </c>
    </row>
    <row r="481" spans="2:2" x14ac:dyDescent="0.25">
      <c r="B481" t="str" cm="1">
        <f t="array" ref="B481">TRANSPOSE(_xlfn._xlws.SORT(_xlfn._xlws.FILTER(treatments[treatment_number]&amp;"|"&amp;treatments[treatment_name],treatments[experiment_id]=A481)))</f>
        <v>|</v>
      </c>
    </row>
    <row r="482" spans="2:2" x14ac:dyDescent="0.25">
      <c r="B482" t="str" cm="1">
        <f t="array" ref="B482">TRANSPOSE(_xlfn._xlws.SORT(_xlfn._xlws.FILTER(treatments[treatment_number]&amp;"|"&amp;treatments[treatment_name],treatments[experiment_id]=A482)))</f>
        <v>|</v>
      </c>
    </row>
    <row r="483" spans="2:2" x14ac:dyDescent="0.25">
      <c r="B483" t="str" cm="1">
        <f t="array" ref="B483">TRANSPOSE(_xlfn._xlws.SORT(_xlfn._xlws.FILTER(treatments[treatment_number]&amp;"|"&amp;treatments[treatment_name],treatments[experiment_id]=A483)))</f>
        <v>|</v>
      </c>
    </row>
    <row r="484" spans="2:2" x14ac:dyDescent="0.25">
      <c r="B484" t="str" cm="1">
        <f t="array" ref="B484">TRANSPOSE(_xlfn._xlws.SORT(_xlfn._xlws.FILTER(treatments[treatment_number]&amp;"|"&amp;treatments[treatment_name],treatments[experiment_id]=A484)))</f>
        <v>|</v>
      </c>
    </row>
    <row r="485" spans="2:2" x14ac:dyDescent="0.25">
      <c r="B485" t="str" cm="1">
        <f t="array" ref="B485">TRANSPOSE(_xlfn._xlws.SORT(_xlfn._xlws.FILTER(treatments[treatment_number]&amp;"|"&amp;treatments[treatment_name],treatments[experiment_id]=A485)))</f>
        <v>|</v>
      </c>
    </row>
    <row r="486" spans="2:2" x14ac:dyDescent="0.25">
      <c r="B486" t="str" cm="1">
        <f t="array" ref="B486">TRANSPOSE(_xlfn._xlws.SORT(_xlfn._xlws.FILTER(treatments[treatment_number]&amp;"|"&amp;treatments[treatment_name],treatments[experiment_id]=A486)))</f>
        <v>|</v>
      </c>
    </row>
    <row r="487" spans="2:2" x14ac:dyDescent="0.25">
      <c r="B487" t="str" cm="1">
        <f t="array" ref="B487">TRANSPOSE(_xlfn._xlws.SORT(_xlfn._xlws.FILTER(treatments[treatment_number]&amp;"|"&amp;treatments[treatment_name],treatments[experiment_id]=A487)))</f>
        <v>|</v>
      </c>
    </row>
    <row r="488" spans="2:2" x14ac:dyDescent="0.25">
      <c r="B488" t="str" cm="1">
        <f t="array" ref="B488">TRANSPOSE(_xlfn._xlws.SORT(_xlfn._xlws.FILTER(treatments[treatment_number]&amp;"|"&amp;treatments[treatment_name],treatments[experiment_id]=A488)))</f>
        <v>|</v>
      </c>
    </row>
    <row r="489" spans="2:2" x14ac:dyDescent="0.25">
      <c r="B489" t="str" cm="1">
        <f t="array" ref="B489">TRANSPOSE(_xlfn._xlws.SORT(_xlfn._xlws.FILTER(treatments[treatment_number]&amp;"|"&amp;treatments[treatment_name],treatments[experiment_id]=A489)))</f>
        <v>|</v>
      </c>
    </row>
    <row r="490" spans="2:2" x14ac:dyDescent="0.25">
      <c r="B490" t="str" cm="1">
        <f t="array" ref="B490">TRANSPOSE(_xlfn._xlws.SORT(_xlfn._xlws.FILTER(treatments[treatment_number]&amp;"|"&amp;treatments[treatment_name],treatments[experiment_id]=A490)))</f>
        <v>|</v>
      </c>
    </row>
    <row r="491" spans="2:2" x14ac:dyDescent="0.25">
      <c r="B491" t="str" cm="1">
        <f t="array" ref="B491">TRANSPOSE(_xlfn._xlws.SORT(_xlfn._xlws.FILTER(treatments[treatment_number]&amp;"|"&amp;treatments[treatment_name],treatments[experiment_id]=A491)))</f>
        <v>|</v>
      </c>
    </row>
    <row r="492" spans="2:2" x14ac:dyDescent="0.25">
      <c r="B492" t="str" cm="1">
        <f t="array" ref="B492">TRANSPOSE(_xlfn._xlws.SORT(_xlfn._xlws.FILTER(treatments[treatment_number]&amp;"|"&amp;treatments[treatment_name],treatments[experiment_id]=A492)))</f>
        <v>|</v>
      </c>
    </row>
    <row r="493" spans="2:2" x14ac:dyDescent="0.25">
      <c r="B493" t="str" cm="1">
        <f t="array" ref="B493">TRANSPOSE(_xlfn._xlws.SORT(_xlfn._xlws.FILTER(treatments[treatment_number]&amp;"|"&amp;treatments[treatment_name],treatments[experiment_id]=A493)))</f>
        <v>|</v>
      </c>
    </row>
    <row r="494" spans="2:2" x14ac:dyDescent="0.25">
      <c r="B494" t="str" cm="1">
        <f t="array" ref="B494">TRANSPOSE(_xlfn._xlws.SORT(_xlfn._xlws.FILTER(treatments[treatment_number]&amp;"|"&amp;treatments[treatment_name],treatments[experiment_id]=A494)))</f>
        <v>|</v>
      </c>
    </row>
    <row r="495" spans="2:2" x14ac:dyDescent="0.25">
      <c r="B495" t="str" cm="1">
        <f t="array" ref="B495">TRANSPOSE(_xlfn._xlws.SORT(_xlfn._xlws.FILTER(treatments[treatment_number]&amp;"|"&amp;treatments[treatment_name],treatments[experiment_id]=A495)))</f>
        <v>|</v>
      </c>
    </row>
    <row r="496" spans="2:2" x14ac:dyDescent="0.25">
      <c r="B496" t="str" cm="1">
        <f t="array" ref="B496">TRANSPOSE(_xlfn._xlws.SORT(_xlfn._xlws.FILTER(treatments[treatment_number]&amp;"|"&amp;treatments[treatment_name],treatments[experiment_id]=A496)))</f>
        <v>|</v>
      </c>
    </row>
    <row r="497" spans="2:2" x14ac:dyDescent="0.25">
      <c r="B497" t="str" cm="1">
        <f t="array" ref="B497">TRANSPOSE(_xlfn._xlws.SORT(_xlfn._xlws.FILTER(treatments[treatment_number]&amp;"|"&amp;treatments[treatment_name],treatments[experiment_id]=A497)))</f>
        <v>|</v>
      </c>
    </row>
    <row r="498" spans="2:2" x14ac:dyDescent="0.25">
      <c r="B498" t="str" cm="1">
        <f t="array" ref="B498">TRANSPOSE(_xlfn._xlws.SORT(_xlfn._xlws.FILTER(treatments[treatment_number]&amp;"|"&amp;treatments[treatment_name],treatments[experiment_id]=A498)))</f>
        <v>|</v>
      </c>
    </row>
    <row r="499" spans="2:2" x14ac:dyDescent="0.25">
      <c r="B499" t="str" cm="1">
        <f t="array" ref="B499">TRANSPOSE(_xlfn._xlws.SORT(_xlfn._xlws.FILTER(treatments[treatment_number]&amp;"|"&amp;treatments[treatment_name],treatments[experiment_id]=A499)))</f>
        <v>|</v>
      </c>
    </row>
    <row r="500" spans="2:2" s="94" customFormat="1" x14ac:dyDescent="0.25">
      <c r="B500" s="94" t="str" cm="1">
        <f t="array" ref="B500">TRANSPOSE(_xlfn._xlws.SORT(_xlfn._xlws.FILTER(treatments[treatment_number]&amp;"|"&amp;treatments[treatment_name],treatments[experiment_id]=A500)))</f>
        <v>|</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5287A-A959-4B5A-81AA-28570B5F0569}">
  <sheetPr codeName="Sheet94">
    <tabColor rgb="FF002060"/>
  </sheetPr>
  <dimension ref="A1:I500"/>
  <sheetViews>
    <sheetView workbookViewId="0">
      <selection activeCell="H21" sqref="H21"/>
    </sheetView>
  </sheetViews>
  <sheetFormatPr defaultRowHeight="15" x14ac:dyDescent="0.25"/>
  <cols>
    <col min="1" max="1" width="10.5703125" customWidth="1"/>
    <col min="2" max="2" width="22.28515625" bestFit="1" customWidth="1"/>
    <col min="3" max="200" width="3.140625" customWidth="1"/>
    <col min="16383" max="16383" width="8.7109375" customWidth="1"/>
  </cols>
  <sheetData>
    <row r="1" spans="1:9" s="106" customFormat="1" ht="24" customHeight="1" x14ac:dyDescent="0.25">
      <c r="A1" s="239" t="s">
        <v>8307</v>
      </c>
      <c r="I1" s="107"/>
    </row>
    <row r="2" spans="1:9" x14ac:dyDescent="0.25">
      <c r="A2" t="e" cm="1" vm="1">
        <f t="array" ref="A2">_xlfn._xlws.SORT(_xlfn.UNIQUE(_xlfn._xlws.FILTER(managements[experiment_id], managements[experiment_id] &lt;&gt; "")))</f>
        <v>#VALUE!</v>
      </c>
      <c r="B2" t="e" cm="1" vm="2">
        <f t="array" ref="B2">TRANSPOSE(_xlfn._xlws.SORT(_xlfn.UNIQUE(_xlfn._xlws.FILTER(managements[field_level], managements[experiment_id]=A2))))</f>
        <v>#VALUE!</v>
      </c>
    </row>
    <row r="3" spans="1:9" x14ac:dyDescent="0.25">
      <c r="B3" cm="1">
        <f t="array" ref="B3">TRANSPOSE(_xlfn._xlws.SORT(_xlfn.UNIQUE(_xlfn._xlws.FILTER(managements[field_level], managements[experiment_id]=A3))))</f>
        <v>0</v>
      </c>
    </row>
    <row r="4" spans="1:9" x14ac:dyDescent="0.25">
      <c r="B4" cm="1">
        <f t="array" ref="B4">TRANSPOSE(_xlfn._xlws.SORT(_xlfn.UNIQUE(_xlfn._xlws.FILTER(managements[field_level], managements[experiment_id]=A4))))</f>
        <v>0</v>
      </c>
    </row>
    <row r="5" spans="1:9" x14ac:dyDescent="0.25">
      <c r="B5" cm="1">
        <f t="array" ref="B5">TRANSPOSE(_xlfn._xlws.SORT(_xlfn.UNIQUE(_xlfn._xlws.FILTER(managements[field_level], managements[experiment_id]=A5))))</f>
        <v>0</v>
      </c>
    </row>
    <row r="6" spans="1:9" x14ac:dyDescent="0.25">
      <c r="B6" cm="1">
        <f t="array" ref="B6">TRANSPOSE(_xlfn._xlws.SORT(_xlfn.UNIQUE(_xlfn._xlws.FILTER(managements[field_level], managements[experiment_id]=A6))))</f>
        <v>0</v>
      </c>
    </row>
    <row r="7" spans="1:9" x14ac:dyDescent="0.25">
      <c r="B7" cm="1">
        <f t="array" ref="B7">TRANSPOSE(_xlfn._xlws.SORT(_xlfn.UNIQUE(_xlfn._xlws.FILTER(managements[field_level], managements[experiment_id]=A7))))</f>
        <v>0</v>
      </c>
    </row>
    <row r="8" spans="1:9" x14ac:dyDescent="0.25">
      <c r="B8" cm="1">
        <f t="array" ref="B8">TRANSPOSE(_xlfn._xlws.SORT(_xlfn.UNIQUE(_xlfn._xlws.FILTER(managements[field_level], managements[experiment_id]=A8))))</f>
        <v>0</v>
      </c>
    </row>
    <row r="9" spans="1:9" x14ac:dyDescent="0.25">
      <c r="B9" cm="1">
        <f t="array" ref="B9">TRANSPOSE(_xlfn._xlws.SORT(_xlfn.UNIQUE(_xlfn._xlws.FILTER(managements[field_level], managements[experiment_id]=A9))))</f>
        <v>0</v>
      </c>
    </row>
    <row r="10" spans="1:9" x14ac:dyDescent="0.25">
      <c r="B10" cm="1">
        <f t="array" ref="B10">TRANSPOSE(_xlfn._xlws.SORT(_xlfn.UNIQUE(_xlfn._xlws.FILTER(managements[field_level], managements[experiment_id]=A10))))</f>
        <v>0</v>
      </c>
    </row>
    <row r="11" spans="1:9" x14ac:dyDescent="0.25">
      <c r="B11" cm="1">
        <f t="array" ref="B11">TRANSPOSE(_xlfn._xlws.SORT(_xlfn.UNIQUE(_xlfn._xlws.FILTER(managements[field_level], managements[experiment_id]=A11))))</f>
        <v>0</v>
      </c>
    </row>
    <row r="12" spans="1:9" x14ac:dyDescent="0.25">
      <c r="B12" cm="1">
        <f t="array" ref="B12">TRANSPOSE(_xlfn._xlws.SORT(_xlfn.UNIQUE(_xlfn._xlws.FILTER(managements[field_level], managements[experiment_id]=A12))))</f>
        <v>0</v>
      </c>
    </row>
    <row r="13" spans="1:9" x14ac:dyDescent="0.25">
      <c r="B13" cm="1">
        <f t="array" ref="B13">TRANSPOSE(_xlfn._xlws.SORT(_xlfn.UNIQUE(_xlfn._xlws.FILTER(managements[field_level], managements[experiment_id]=A13))))</f>
        <v>0</v>
      </c>
    </row>
    <row r="14" spans="1:9" x14ac:dyDescent="0.25">
      <c r="B14" cm="1">
        <f t="array" ref="B14">TRANSPOSE(_xlfn._xlws.SORT(_xlfn.UNIQUE(_xlfn._xlws.FILTER(managements[field_level], managements[experiment_id]=A14))))</f>
        <v>0</v>
      </c>
    </row>
    <row r="15" spans="1:9" x14ac:dyDescent="0.25">
      <c r="B15" cm="1">
        <f t="array" ref="B15">TRANSPOSE(_xlfn._xlws.SORT(_xlfn.UNIQUE(_xlfn._xlws.FILTER(managements[field_level], managements[experiment_id]=A15))))</f>
        <v>0</v>
      </c>
    </row>
    <row r="16" spans="1:9" x14ac:dyDescent="0.25">
      <c r="B16" cm="1">
        <f t="array" ref="B16">TRANSPOSE(_xlfn._xlws.SORT(_xlfn.UNIQUE(_xlfn._xlws.FILTER(managements[field_level], managements[experiment_id]=A16))))</f>
        <v>0</v>
      </c>
    </row>
    <row r="17" spans="2:2" x14ac:dyDescent="0.25">
      <c r="B17" cm="1">
        <f t="array" ref="B17">TRANSPOSE(_xlfn._xlws.SORT(_xlfn.UNIQUE(_xlfn._xlws.FILTER(managements[field_level], managements[experiment_id]=A17))))</f>
        <v>0</v>
      </c>
    </row>
    <row r="18" spans="2:2" x14ac:dyDescent="0.25">
      <c r="B18" cm="1">
        <f t="array" ref="B18">TRANSPOSE(_xlfn._xlws.SORT(_xlfn.UNIQUE(_xlfn._xlws.FILTER(managements[field_level], managements[experiment_id]=A18))))</f>
        <v>0</v>
      </c>
    </row>
    <row r="19" spans="2:2" x14ac:dyDescent="0.25">
      <c r="B19" cm="1">
        <f t="array" ref="B19">TRANSPOSE(_xlfn._xlws.SORT(_xlfn.UNIQUE(_xlfn._xlws.FILTER(managements[field_level], managements[experiment_id]=A19))))</f>
        <v>0</v>
      </c>
    </row>
    <row r="20" spans="2:2" x14ac:dyDescent="0.25">
      <c r="B20" cm="1">
        <f t="array" ref="B20">TRANSPOSE(_xlfn._xlws.SORT(_xlfn.UNIQUE(_xlfn._xlws.FILTER(managements[field_level], managements[experiment_id]=A20))))</f>
        <v>0</v>
      </c>
    </row>
    <row r="21" spans="2:2" x14ac:dyDescent="0.25">
      <c r="B21" cm="1">
        <f t="array" ref="B21">TRANSPOSE(_xlfn._xlws.SORT(_xlfn.UNIQUE(_xlfn._xlws.FILTER(managements[field_level], managements[experiment_id]=A21))))</f>
        <v>0</v>
      </c>
    </row>
    <row r="22" spans="2:2" x14ac:dyDescent="0.25">
      <c r="B22" cm="1">
        <f t="array" ref="B22">TRANSPOSE(_xlfn._xlws.SORT(_xlfn.UNIQUE(_xlfn._xlws.FILTER(managements[field_level], managements[experiment_id]=A22))))</f>
        <v>0</v>
      </c>
    </row>
    <row r="23" spans="2:2" x14ac:dyDescent="0.25">
      <c r="B23" cm="1">
        <f t="array" ref="B23">TRANSPOSE(_xlfn._xlws.SORT(_xlfn.UNIQUE(_xlfn._xlws.FILTER(managements[field_level], managements[experiment_id]=A23))))</f>
        <v>0</v>
      </c>
    </row>
    <row r="24" spans="2:2" x14ac:dyDescent="0.25">
      <c r="B24" cm="1">
        <f t="array" ref="B24">TRANSPOSE(_xlfn._xlws.SORT(_xlfn.UNIQUE(_xlfn._xlws.FILTER(managements[field_level], managements[experiment_id]=A24))))</f>
        <v>0</v>
      </c>
    </row>
    <row r="25" spans="2:2" x14ac:dyDescent="0.25">
      <c r="B25" cm="1">
        <f t="array" ref="B25">TRANSPOSE(_xlfn._xlws.SORT(_xlfn.UNIQUE(_xlfn._xlws.FILTER(managements[field_level], managements[experiment_id]=A25))))</f>
        <v>0</v>
      </c>
    </row>
    <row r="26" spans="2:2" x14ac:dyDescent="0.25">
      <c r="B26" cm="1">
        <f t="array" ref="B26">TRANSPOSE(_xlfn._xlws.SORT(_xlfn.UNIQUE(_xlfn._xlws.FILTER(managements[field_level], managements[experiment_id]=A26))))</f>
        <v>0</v>
      </c>
    </row>
    <row r="27" spans="2:2" x14ac:dyDescent="0.25">
      <c r="B27" cm="1">
        <f t="array" ref="B27">TRANSPOSE(_xlfn._xlws.SORT(_xlfn.UNIQUE(_xlfn._xlws.FILTER(managements[field_level], managements[experiment_id]=A27))))</f>
        <v>0</v>
      </c>
    </row>
    <row r="28" spans="2:2" x14ac:dyDescent="0.25">
      <c r="B28" cm="1">
        <f t="array" ref="B28">TRANSPOSE(_xlfn._xlws.SORT(_xlfn.UNIQUE(_xlfn._xlws.FILTER(managements[field_level], managements[experiment_id]=A28))))</f>
        <v>0</v>
      </c>
    </row>
    <row r="29" spans="2:2" x14ac:dyDescent="0.25">
      <c r="B29" cm="1">
        <f t="array" ref="B29">TRANSPOSE(_xlfn._xlws.SORT(_xlfn.UNIQUE(_xlfn._xlws.FILTER(managements[field_level], managements[experiment_id]=A29))))</f>
        <v>0</v>
      </c>
    </row>
    <row r="30" spans="2:2" x14ac:dyDescent="0.25">
      <c r="B30" cm="1">
        <f t="array" ref="B30">TRANSPOSE(_xlfn._xlws.SORT(_xlfn.UNIQUE(_xlfn._xlws.FILTER(managements[field_level], managements[experiment_id]=A30))))</f>
        <v>0</v>
      </c>
    </row>
    <row r="31" spans="2:2" x14ac:dyDescent="0.25">
      <c r="B31" cm="1">
        <f t="array" ref="B31">TRANSPOSE(_xlfn._xlws.SORT(_xlfn.UNIQUE(_xlfn._xlws.FILTER(managements[field_level], managements[experiment_id]=A31))))</f>
        <v>0</v>
      </c>
    </row>
    <row r="32" spans="2:2" x14ac:dyDescent="0.25">
      <c r="B32" cm="1">
        <f t="array" ref="B32">TRANSPOSE(_xlfn._xlws.SORT(_xlfn.UNIQUE(_xlfn._xlws.FILTER(managements[field_level], managements[experiment_id]=A32))))</f>
        <v>0</v>
      </c>
    </row>
    <row r="33" spans="2:2" x14ac:dyDescent="0.25">
      <c r="B33" cm="1">
        <f t="array" ref="B33">TRANSPOSE(_xlfn._xlws.SORT(_xlfn.UNIQUE(_xlfn._xlws.FILTER(managements[field_level], managements[experiment_id]=A33))))</f>
        <v>0</v>
      </c>
    </row>
    <row r="34" spans="2:2" x14ac:dyDescent="0.25">
      <c r="B34" cm="1">
        <f t="array" ref="B34">TRANSPOSE(_xlfn._xlws.SORT(_xlfn.UNIQUE(_xlfn._xlws.FILTER(managements[field_level], managements[experiment_id]=A34))))</f>
        <v>0</v>
      </c>
    </row>
    <row r="35" spans="2:2" x14ac:dyDescent="0.25">
      <c r="B35" cm="1">
        <f t="array" ref="B35">TRANSPOSE(_xlfn._xlws.SORT(_xlfn.UNIQUE(_xlfn._xlws.FILTER(managements[field_level], managements[experiment_id]=A35))))</f>
        <v>0</v>
      </c>
    </row>
    <row r="36" spans="2:2" x14ac:dyDescent="0.25">
      <c r="B36" cm="1">
        <f t="array" ref="B36">TRANSPOSE(_xlfn._xlws.SORT(_xlfn.UNIQUE(_xlfn._xlws.FILTER(managements[field_level], managements[experiment_id]=A36))))</f>
        <v>0</v>
      </c>
    </row>
    <row r="37" spans="2:2" x14ac:dyDescent="0.25">
      <c r="B37" cm="1">
        <f t="array" ref="B37">TRANSPOSE(_xlfn._xlws.SORT(_xlfn.UNIQUE(_xlfn._xlws.FILTER(managements[field_level], managements[experiment_id]=A37))))</f>
        <v>0</v>
      </c>
    </row>
    <row r="38" spans="2:2" x14ac:dyDescent="0.25">
      <c r="B38" cm="1">
        <f t="array" ref="B38">TRANSPOSE(_xlfn._xlws.SORT(_xlfn.UNIQUE(_xlfn._xlws.FILTER(managements[field_level], managements[experiment_id]=A38))))</f>
        <v>0</v>
      </c>
    </row>
    <row r="39" spans="2:2" x14ac:dyDescent="0.25">
      <c r="B39" cm="1">
        <f t="array" ref="B39">TRANSPOSE(_xlfn._xlws.SORT(_xlfn.UNIQUE(_xlfn._xlws.FILTER(managements[field_level], managements[experiment_id]=A39))))</f>
        <v>0</v>
      </c>
    </row>
    <row r="40" spans="2:2" x14ac:dyDescent="0.25">
      <c r="B40" cm="1">
        <f t="array" ref="B40">TRANSPOSE(_xlfn._xlws.SORT(_xlfn.UNIQUE(_xlfn._xlws.FILTER(managements[field_level], managements[experiment_id]=A40))))</f>
        <v>0</v>
      </c>
    </row>
    <row r="41" spans="2:2" x14ac:dyDescent="0.25">
      <c r="B41" cm="1">
        <f t="array" ref="B41">TRANSPOSE(_xlfn._xlws.SORT(_xlfn.UNIQUE(_xlfn._xlws.FILTER(managements[field_level], managements[experiment_id]=A41))))</f>
        <v>0</v>
      </c>
    </row>
    <row r="42" spans="2:2" x14ac:dyDescent="0.25">
      <c r="B42" cm="1">
        <f t="array" ref="B42">TRANSPOSE(_xlfn._xlws.SORT(_xlfn.UNIQUE(_xlfn._xlws.FILTER(managements[field_level], managements[experiment_id]=A42))))</f>
        <v>0</v>
      </c>
    </row>
    <row r="43" spans="2:2" x14ac:dyDescent="0.25">
      <c r="B43" cm="1">
        <f t="array" ref="B43">TRANSPOSE(_xlfn._xlws.SORT(_xlfn.UNIQUE(_xlfn._xlws.FILTER(managements[field_level], managements[experiment_id]=A43))))</f>
        <v>0</v>
      </c>
    </row>
    <row r="44" spans="2:2" x14ac:dyDescent="0.25">
      <c r="B44" cm="1">
        <f t="array" ref="B44">TRANSPOSE(_xlfn._xlws.SORT(_xlfn.UNIQUE(_xlfn._xlws.FILTER(managements[field_level], managements[experiment_id]=A44))))</f>
        <v>0</v>
      </c>
    </row>
    <row r="45" spans="2:2" x14ac:dyDescent="0.25">
      <c r="B45" cm="1">
        <f t="array" ref="B45">TRANSPOSE(_xlfn._xlws.SORT(_xlfn.UNIQUE(_xlfn._xlws.FILTER(managements[field_level], managements[experiment_id]=A45))))</f>
        <v>0</v>
      </c>
    </row>
    <row r="46" spans="2:2" x14ac:dyDescent="0.25">
      <c r="B46" cm="1">
        <f t="array" ref="B46">TRANSPOSE(_xlfn._xlws.SORT(_xlfn.UNIQUE(_xlfn._xlws.FILTER(managements[field_level], managements[experiment_id]=A46))))</f>
        <v>0</v>
      </c>
    </row>
    <row r="47" spans="2:2" x14ac:dyDescent="0.25">
      <c r="B47" cm="1">
        <f t="array" ref="B47">TRANSPOSE(_xlfn._xlws.SORT(_xlfn.UNIQUE(_xlfn._xlws.FILTER(managements[field_level], managements[experiment_id]=A47))))</f>
        <v>0</v>
      </c>
    </row>
    <row r="48" spans="2:2" x14ac:dyDescent="0.25">
      <c r="B48" cm="1">
        <f t="array" ref="B48">TRANSPOSE(_xlfn._xlws.SORT(_xlfn.UNIQUE(_xlfn._xlws.FILTER(managements[field_level], managements[experiment_id]=A48))))</f>
        <v>0</v>
      </c>
    </row>
    <row r="49" spans="2:2" x14ac:dyDescent="0.25">
      <c r="B49" cm="1">
        <f t="array" ref="B49">TRANSPOSE(_xlfn._xlws.SORT(_xlfn.UNIQUE(_xlfn._xlws.FILTER(managements[field_level], managements[experiment_id]=A49))))</f>
        <v>0</v>
      </c>
    </row>
    <row r="50" spans="2:2" x14ac:dyDescent="0.25">
      <c r="B50" cm="1">
        <f t="array" ref="B50">TRANSPOSE(_xlfn._xlws.SORT(_xlfn.UNIQUE(_xlfn._xlws.FILTER(managements[field_level], managements[experiment_id]=A50))))</f>
        <v>0</v>
      </c>
    </row>
    <row r="51" spans="2:2" x14ac:dyDescent="0.25">
      <c r="B51" cm="1">
        <f t="array" ref="B51">TRANSPOSE(_xlfn._xlws.SORT(_xlfn.UNIQUE(_xlfn._xlws.FILTER(managements[field_level], managements[experiment_id]=A51))))</f>
        <v>0</v>
      </c>
    </row>
    <row r="52" spans="2:2" x14ac:dyDescent="0.25">
      <c r="B52" cm="1">
        <f t="array" ref="B52">TRANSPOSE(_xlfn._xlws.SORT(_xlfn.UNIQUE(_xlfn._xlws.FILTER(managements[field_level], managements[experiment_id]=A52))))</f>
        <v>0</v>
      </c>
    </row>
    <row r="53" spans="2:2" x14ac:dyDescent="0.25">
      <c r="B53" cm="1">
        <f t="array" ref="B53">TRANSPOSE(_xlfn._xlws.SORT(_xlfn.UNIQUE(_xlfn._xlws.FILTER(managements[field_level], managements[experiment_id]=A53))))</f>
        <v>0</v>
      </c>
    </row>
    <row r="54" spans="2:2" x14ac:dyDescent="0.25">
      <c r="B54" cm="1">
        <f t="array" ref="B54">TRANSPOSE(_xlfn._xlws.SORT(_xlfn.UNIQUE(_xlfn._xlws.FILTER(managements[field_level], managements[experiment_id]=A54))))</f>
        <v>0</v>
      </c>
    </row>
    <row r="55" spans="2:2" x14ac:dyDescent="0.25">
      <c r="B55" cm="1">
        <f t="array" ref="B55">TRANSPOSE(_xlfn._xlws.SORT(_xlfn.UNIQUE(_xlfn._xlws.FILTER(managements[field_level], managements[experiment_id]=A55))))</f>
        <v>0</v>
      </c>
    </row>
    <row r="56" spans="2:2" x14ac:dyDescent="0.25">
      <c r="B56" cm="1">
        <f t="array" ref="B56">TRANSPOSE(_xlfn._xlws.SORT(_xlfn.UNIQUE(_xlfn._xlws.FILTER(managements[field_level], managements[experiment_id]=A56))))</f>
        <v>0</v>
      </c>
    </row>
    <row r="57" spans="2:2" x14ac:dyDescent="0.25">
      <c r="B57" cm="1">
        <f t="array" ref="B57">TRANSPOSE(_xlfn._xlws.SORT(_xlfn.UNIQUE(_xlfn._xlws.FILTER(managements[field_level], managements[experiment_id]=A57))))</f>
        <v>0</v>
      </c>
    </row>
    <row r="58" spans="2:2" x14ac:dyDescent="0.25">
      <c r="B58" cm="1">
        <f t="array" ref="B58">TRANSPOSE(_xlfn._xlws.SORT(_xlfn.UNIQUE(_xlfn._xlws.FILTER(managements[field_level], managements[experiment_id]=A58))))</f>
        <v>0</v>
      </c>
    </row>
    <row r="59" spans="2:2" x14ac:dyDescent="0.25">
      <c r="B59" cm="1">
        <f t="array" ref="B59">TRANSPOSE(_xlfn._xlws.SORT(_xlfn.UNIQUE(_xlfn._xlws.FILTER(managements[field_level], managements[experiment_id]=A59))))</f>
        <v>0</v>
      </c>
    </row>
    <row r="60" spans="2:2" x14ac:dyDescent="0.25">
      <c r="B60" cm="1">
        <f t="array" ref="B60">TRANSPOSE(_xlfn._xlws.SORT(_xlfn.UNIQUE(_xlfn._xlws.FILTER(managements[field_level], managements[experiment_id]=A60))))</f>
        <v>0</v>
      </c>
    </row>
    <row r="61" spans="2:2" x14ac:dyDescent="0.25">
      <c r="B61" cm="1">
        <f t="array" ref="B61">TRANSPOSE(_xlfn._xlws.SORT(_xlfn.UNIQUE(_xlfn._xlws.FILTER(managements[field_level], managements[experiment_id]=A61))))</f>
        <v>0</v>
      </c>
    </row>
    <row r="62" spans="2:2" x14ac:dyDescent="0.25">
      <c r="B62" cm="1">
        <f t="array" ref="B62">TRANSPOSE(_xlfn._xlws.SORT(_xlfn.UNIQUE(_xlfn._xlws.FILTER(managements[field_level], managements[experiment_id]=A62))))</f>
        <v>0</v>
      </c>
    </row>
    <row r="63" spans="2:2" x14ac:dyDescent="0.25">
      <c r="B63" cm="1">
        <f t="array" ref="B63">TRANSPOSE(_xlfn._xlws.SORT(_xlfn.UNIQUE(_xlfn._xlws.FILTER(managements[field_level], managements[experiment_id]=A63))))</f>
        <v>0</v>
      </c>
    </row>
    <row r="64" spans="2:2" x14ac:dyDescent="0.25">
      <c r="B64" cm="1">
        <f t="array" ref="B64">TRANSPOSE(_xlfn._xlws.SORT(_xlfn.UNIQUE(_xlfn._xlws.FILTER(managements[field_level], managements[experiment_id]=A64))))</f>
        <v>0</v>
      </c>
    </row>
    <row r="65" spans="2:2" x14ac:dyDescent="0.25">
      <c r="B65" cm="1">
        <f t="array" ref="B65">TRANSPOSE(_xlfn._xlws.SORT(_xlfn.UNIQUE(_xlfn._xlws.FILTER(managements[field_level], managements[experiment_id]=A65))))</f>
        <v>0</v>
      </c>
    </row>
    <row r="66" spans="2:2" x14ac:dyDescent="0.25">
      <c r="B66" cm="1">
        <f t="array" ref="B66">TRANSPOSE(_xlfn._xlws.SORT(_xlfn.UNIQUE(_xlfn._xlws.FILTER(managements[field_level], managements[experiment_id]=A66))))</f>
        <v>0</v>
      </c>
    </row>
    <row r="67" spans="2:2" x14ac:dyDescent="0.25">
      <c r="B67" cm="1">
        <f t="array" ref="B67">TRANSPOSE(_xlfn._xlws.SORT(_xlfn.UNIQUE(_xlfn._xlws.FILTER(managements[field_level], managements[experiment_id]=A67))))</f>
        <v>0</v>
      </c>
    </row>
    <row r="68" spans="2:2" x14ac:dyDescent="0.25">
      <c r="B68" cm="1">
        <f t="array" ref="B68">TRANSPOSE(_xlfn._xlws.SORT(_xlfn.UNIQUE(_xlfn._xlws.FILTER(managements[field_level], managements[experiment_id]=A68))))</f>
        <v>0</v>
      </c>
    </row>
    <row r="69" spans="2:2" x14ac:dyDescent="0.25">
      <c r="B69" cm="1">
        <f t="array" ref="B69">TRANSPOSE(_xlfn._xlws.SORT(_xlfn.UNIQUE(_xlfn._xlws.FILTER(managements[field_level], managements[experiment_id]=A69))))</f>
        <v>0</v>
      </c>
    </row>
    <row r="70" spans="2:2" x14ac:dyDescent="0.25">
      <c r="B70" cm="1">
        <f t="array" ref="B70">TRANSPOSE(_xlfn._xlws.SORT(_xlfn.UNIQUE(_xlfn._xlws.FILTER(managements[field_level], managements[experiment_id]=A70))))</f>
        <v>0</v>
      </c>
    </row>
    <row r="71" spans="2:2" x14ac:dyDescent="0.25">
      <c r="B71" cm="1">
        <f t="array" ref="B71">TRANSPOSE(_xlfn._xlws.SORT(_xlfn.UNIQUE(_xlfn._xlws.FILTER(managements[field_level], managements[experiment_id]=A71))))</f>
        <v>0</v>
      </c>
    </row>
    <row r="72" spans="2:2" x14ac:dyDescent="0.25">
      <c r="B72" cm="1">
        <f t="array" ref="B72">TRANSPOSE(_xlfn._xlws.SORT(_xlfn.UNIQUE(_xlfn._xlws.FILTER(managements[field_level], managements[experiment_id]=A72))))</f>
        <v>0</v>
      </c>
    </row>
    <row r="73" spans="2:2" x14ac:dyDescent="0.25">
      <c r="B73" cm="1">
        <f t="array" ref="B73">TRANSPOSE(_xlfn._xlws.SORT(_xlfn.UNIQUE(_xlfn._xlws.FILTER(managements[field_level], managements[experiment_id]=A73))))</f>
        <v>0</v>
      </c>
    </row>
    <row r="74" spans="2:2" x14ac:dyDescent="0.25">
      <c r="B74" cm="1">
        <f t="array" ref="B74">TRANSPOSE(_xlfn._xlws.SORT(_xlfn.UNIQUE(_xlfn._xlws.FILTER(managements[field_level], managements[experiment_id]=A74))))</f>
        <v>0</v>
      </c>
    </row>
    <row r="75" spans="2:2" x14ac:dyDescent="0.25">
      <c r="B75" cm="1">
        <f t="array" ref="B75">TRANSPOSE(_xlfn._xlws.SORT(_xlfn.UNIQUE(_xlfn._xlws.FILTER(managements[field_level], managements[experiment_id]=A75))))</f>
        <v>0</v>
      </c>
    </row>
    <row r="76" spans="2:2" x14ac:dyDescent="0.25">
      <c r="B76" cm="1">
        <f t="array" ref="B76">TRANSPOSE(_xlfn._xlws.SORT(_xlfn.UNIQUE(_xlfn._xlws.FILTER(managements[field_level], managements[experiment_id]=A76))))</f>
        <v>0</v>
      </c>
    </row>
    <row r="77" spans="2:2" x14ac:dyDescent="0.25">
      <c r="B77" cm="1">
        <f t="array" ref="B77">TRANSPOSE(_xlfn._xlws.SORT(_xlfn.UNIQUE(_xlfn._xlws.FILTER(managements[field_level], managements[experiment_id]=A77))))</f>
        <v>0</v>
      </c>
    </row>
    <row r="78" spans="2:2" x14ac:dyDescent="0.25">
      <c r="B78" cm="1">
        <f t="array" ref="B78">TRANSPOSE(_xlfn._xlws.SORT(_xlfn.UNIQUE(_xlfn._xlws.FILTER(managements[field_level], managements[experiment_id]=A78))))</f>
        <v>0</v>
      </c>
    </row>
    <row r="79" spans="2:2" x14ac:dyDescent="0.25">
      <c r="B79" cm="1">
        <f t="array" ref="B79">TRANSPOSE(_xlfn._xlws.SORT(_xlfn.UNIQUE(_xlfn._xlws.FILTER(managements[field_level], managements[experiment_id]=A79))))</f>
        <v>0</v>
      </c>
    </row>
    <row r="80" spans="2:2" x14ac:dyDescent="0.25">
      <c r="B80" cm="1">
        <f t="array" ref="B80">TRANSPOSE(_xlfn._xlws.SORT(_xlfn.UNIQUE(_xlfn._xlws.FILTER(managements[field_level], managements[experiment_id]=A80))))</f>
        <v>0</v>
      </c>
    </row>
    <row r="81" spans="2:2" x14ac:dyDescent="0.25">
      <c r="B81" cm="1">
        <f t="array" ref="B81">TRANSPOSE(_xlfn._xlws.SORT(_xlfn.UNIQUE(_xlfn._xlws.FILTER(managements[field_level], managements[experiment_id]=A81))))</f>
        <v>0</v>
      </c>
    </row>
    <row r="82" spans="2:2" x14ac:dyDescent="0.25">
      <c r="B82" cm="1">
        <f t="array" ref="B82">TRANSPOSE(_xlfn._xlws.SORT(_xlfn.UNIQUE(_xlfn._xlws.FILTER(managements[field_level], managements[experiment_id]=A82))))</f>
        <v>0</v>
      </c>
    </row>
    <row r="83" spans="2:2" x14ac:dyDescent="0.25">
      <c r="B83" cm="1">
        <f t="array" ref="B83">TRANSPOSE(_xlfn._xlws.SORT(_xlfn.UNIQUE(_xlfn._xlws.FILTER(managements[field_level], managements[experiment_id]=A83))))</f>
        <v>0</v>
      </c>
    </row>
    <row r="84" spans="2:2" x14ac:dyDescent="0.25">
      <c r="B84" cm="1">
        <f t="array" ref="B84">TRANSPOSE(_xlfn._xlws.SORT(_xlfn.UNIQUE(_xlfn._xlws.FILTER(managements[field_level], managements[experiment_id]=A84))))</f>
        <v>0</v>
      </c>
    </row>
    <row r="85" spans="2:2" x14ac:dyDescent="0.25">
      <c r="B85" cm="1">
        <f t="array" ref="B85">TRANSPOSE(_xlfn._xlws.SORT(_xlfn.UNIQUE(_xlfn._xlws.FILTER(managements[field_level], managements[experiment_id]=A85))))</f>
        <v>0</v>
      </c>
    </row>
    <row r="86" spans="2:2" x14ac:dyDescent="0.25">
      <c r="B86" cm="1">
        <f t="array" ref="B86">TRANSPOSE(_xlfn._xlws.SORT(_xlfn.UNIQUE(_xlfn._xlws.FILTER(managements[field_level], managements[experiment_id]=A86))))</f>
        <v>0</v>
      </c>
    </row>
    <row r="87" spans="2:2" x14ac:dyDescent="0.25">
      <c r="B87" cm="1">
        <f t="array" ref="B87">TRANSPOSE(_xlfn._xlws.SORT(_xlfn.UNIQUE(_xlfn._xlws.FILTER(managements[field_level], managements[experiment_id]=A87))))</f>
        <v>0</v>
      </c>
    </row>
    <row r="88" spans="2:2" x14ac:dyDescent="0.25">
      <c r="B88" cm="1">
        <f t="array" ref="B88">TRANSPOSE(_xlfn._xlws.SORT(_xlfn.UNIQUE(_xlfn._xlws.FILTER(managements[field_level], managements[experiment_id]=A88))))</f>
        <v>0</v>
      </c>
    </row>
    <row r="89" spans="2:2" x14ac:dyDescent="0.25">
      <c r="B89" cm="1">
        <f t="array" ref="B89">TRANSPOSE(_xlfn._xlws.SORT(_xlfn.UNIQUE(_xlfn._xlws.FILTER(managements[field_level], managements[experiment_id]=A89))))</f>
        <v>0</v>
      </c>
    </row>
    <row r="90" spans="2:2" x14ac:dyDescent="0.25">
      <c r="B90" cm="1">
        <f t="array" ref="B90">TRANSPOSE(_xlfn._xlws.SORT(_xlfn.UNIQUE(_xlfn._xlws.FILTER(managements[field_level], managements[experiment_id]=A90))))</f>
        <v>0</v>
      </c>
    </row>
    <row r="91" spans="2:2" x14ac:dyDescent="0.25">
      <c r="B91" cm="1">
        <f t="array" ref="B91">TRANSPOSE(_xlfn._xlws.SORT(_xlfn.UNIQUE(_xlfn._xlws.FILTER(managements[field_level], managements[experiment_id]=A91))))</f>
        <v>0</v>
      </c>
    </row>
    <row r="92" spans="2:2" x14ac:dyDescent="0.25">
      <c r="B92" cm="1">
        <f t="array" ref="B92">TRANSPOSE(_xlfn._xlws.SORT(_xlfn.UNIQUE(_xlfn._xlws.FILTER(managements[field_level], managements[experiment_id]=A92))))</f>
        <v>0</v>
      </c>
    </row>
    <row r="93" spans="2:2" x14ac:dyDescent="0.25">
      <c r="B93" cm="1">
        <f t="array" ref="B93">TRANSPOSE(_xlfn._xlws.SORT(_xlfn.UNIQUE(_xlfn._xlws.FILTER(managements[field_level], managements[experiment_id]=A93))))</f>
        <v>0</v>
      </c>
    </row>
    <row r="94" spans="2:2" x14ac:dyDescent="0.25">
      <c r="B94" cm="1">
        <f t="array" ref="B94">TRANSPOSE(_xlfn._xlws.SORT(_xlfn.UNIQUE(_xlfn._xlws.FILTER(managements[field_level], managements[experiment_id]=A94))))</f>
        <v>0</v>
      </c>
    </row>
    <row r="95" spans="2:2" x14ac:dyDescent="0.25">
      <c r="B95" cm="1">
        <f t="array" ref="B95">TRANSPOSE(_xlfn._xlws.SORT(_xlfn.UNIQUE(_xlfn._xlws.FILTER(managements[field_level], managements[experiment_id]=A95))))</f>
        <v>0</v>
      </c>
    </row>
    <row r="96" spans="2:2" x14ac:dyDescent="0.25">
      <c r="B96" cm="1">
        <f t="array" ref="B96">TRANSPOSE(_xlfn._xlws.SORT(_xlfn.UNIQUE(_xlfn._xlws.FILTER(managements[field_level], managements[experiment_id]=A96))))</f>
        <v>0</v>
      </c>
    </row>
    <row r="97" spans="2:2" x14ac:dyDescent="0.25">
      <c r="B97" cm="1">
        <f t="array" ref="B97">TRANSPOSE(_xlfn._xlws.SORT(_xlfn.UNIQUE(_xlfn._xlws.FILTER(managements[field_level], managements[experiment_id]=A97))))</f>
        <v>0</v>
      </c>
    </row>
    <row r="98" spans="2:2" x14ac:dyDescent="0.25">
      <c r="B98" cm="1">
        <f t="array" ref="B98">TRANSPOSE(_xlfn._xlws.SORT(_xlfn.UNIQUE(_xlfn._xlws.FILTER(managements[field_level], managements[experiment_id]=A98))))</f>
        <v>0</v>
      </c>
    </row>
    <row r="99" spans="2:2" x14ac:dyDescent="0.25">
      <c r="B99" cm="1">
        <f t="array" ref="B99">TRANSPOSE(_xlfn._xlws.SORT(_xlfn.UNIQUE(_xlfn._xlws.FILTER(managements[field_level], managements[experiment_id]=A99))))</f>
        <v>0</v>
      </c>
    </row>
    <row r="100" spans="2:2" x14ac:dyDescent="0.25">
      <c r="B100" cm="1">
        <f t="array" ref="B100">TRANSPOSE(_xlfn._xlws.SORT(_xlfn.UNIQUE(_xlfn._xlws.FILTER(managements[field_level], managements[experiment_id]=A100))))</f>
        <v>0</v>
      </c>
    </row>
    <row r="101" spans="2:2" x14ac:dyDescent="0.25">
      <c r="B101" cm="1">
        <f t="array" ref="B101">TRANSPOSE(_xlfn._xlws.SORT(_xlfn.UNIQUE(_xlfn._xlws.FILTER(managements[field_level], managements[experiment_id]=A101))))</f>
        <v>0</v>
      </c>
    </row>
    <row r="102" spans="2:2" x14ac:dyDescent="0.25">
      <c r="B102" cm="1">
        <f t="array" ref="B102">TRANSPOSE(_xlfn._xlws.SORT(_xlfn.UNIQUE(_xlfn._xlws.FILTER(managements[field_level], managements[experiment_id]=A102))))</f>
        <v>0</v>
      </c>
    </row>
    <row r="103" spans="2:2" x14ac:dyDescent="0.25">
      <c r="B103" cm="1">
        <f t="array" ref="B103">TRANSPOSE(_xlfn._xlws.SORT(_xlfn.UNIQUE(_xlfn._xlws.FILTER(managements[field_level], managements[experiment_id]=A103))))</f>
        <v>0</v>
      </c>
    </row>
    <row r="104" spans="2:2" x14ac:dyDescent="0.25">
      <c r="B104" cm="1">
        <f t="array" ref="B104">TRANSPOSE(_xlfn._xlws.SORT(_xlfn.UNIQUE(_xlfn._xlws.FILTER(managements[field_level], managements[experiment_id]=A104))))</f>
        <v>0</v>
      </c>
    </row>
    <row r="105" spans="2:2" x14ac:dyDescent="0.25">
      <c r="B105" cm="1">
        <f t="array" ref="B105">TRANSPOSE(_xlfn._xlws.SORT(_xlfn.UNIQUE(_xlfn._xlws.FILTER(managements[field_level], managements[experiment_id]=A105))))</f>
        <v>0</v>
      </c>
    </row>
    <row r="106" spans="2:2" x14ac:dyDescent="0.25">
      <c r="B106" cm="1">
        <f t="array" ref="B106">TRANSPOSE(_xlfn._xlws.SORT(_xlfn.UNIQUE(_xlfn._xlws.FILTER(managements[field_level], managements[experiment_id]=A106))))</f>
        <v>0</v>
      </c>
    </row>
    <row r="107" spans="2:2" x14ac:dyDescent="0.25">
      <c r="B107" cm="1">
        <f t="array" ref="B107">TRANSPOSE(_xlfn._xlws.SORT(_xlfn.UNIQUE(_xlfn._xlws.FILTER(managements[field_level], managements[experiment_id]=A107))))</f>
        <v>0</v>
      </c>
    </row>
    <row r="108" spans="2:2" x14ac:dyDescent="0.25">
      <c r="B108" cm="1">
        <f t="array" ref="B108">TRANSPOSE(_xlfn._xlws.SORT(_xlfn.UNIQUE(_xlfn._xlws.FILTER(managements[field_level], managements[experiment_id]=A108))))</f>
        <v>0</v>
      </c>
    </row>
    <row r="109" spans="2:2" x14ac:dyDescent="0.25">
      <c r="B109" cm="1">
        <f t="array" ref="B109">TRANSPOSE(_xlfn._xlws.SORT(_xlfn.UNIQUE(_xlfn._xlws.FILTER(managements[field_level], managements[experiment_id]=A109))))</f>
        <v>0</v>
      </c>
    </row>
    <row r="110" spans="2:2" x14ac:dyDescent="0.25">
      <c r="B110" cm="1">
        <f t="array" ref="B110">TRANSPOSE(_xlfn._xlws.SORT(_xlfn.UNIQUE(_xlfn._xlws.FILTER(managements[field_level], managements[experiment_id]=A110))))</f>
        <v>0</v>
      </c>
    </row>
    <row r="111" spans="2:2" x14ac:dyDescent="0.25">
      <c r="B111" cm="1">
        <f t="array" ref="B111">TRANSPOSE(_xlfn._xlws.SORT(_xlfn.UNIQUE(_xlfn._xlws.FILTER(managements[field_level], managements[experiment_id]=A111))))</f>
        <v>0</v>
      </c>
    </row>
    <row r="112" spans="2:2" x14ac:dyDescent="0.25">
      <c r="B112" cm="1">
        <f t="array" ref="B112">TRANSPOSE(_xlfn._xlws.SORT(_xlfn.UNIQUE(_xlfn._xlws.FILTER(managements[field_level], managements[experiment_id]=A112))))</f>
        <v>0</v>
      </c>
    </row>
    <row r="113" spans="2:2" x14ac:dyDescent="0.25">
      <c r="B113" cm="1">
        <f t="array" ref="B113">TRANSPOSE(_xlfn._xlws.SORT(_xlfn.UNIQUE(_xlfn._xlws.FILTER(managements[field_level], managements[experiment_id]=A113))))</f>
        <v>0</v>
      </c>
    </row>
    <row r="114" spans="2:2" x14ac:dyDescent="0.25">
      <c r="B114" cm="1">
        <f t="array" ref="B114">TRANSPOSE(_xlfn._xlws.SORT(_xlfn.UNIQUE(_xlfn._xlws.FILTER(managements[field_level], managements[experiment_id]=A114))))</f>
        <v>0</v>
      </c>
    </row>
    <row r="115" spans="2:2" x14ac:dyDescent="0.25">
      <c r="B115" cm="1">
        <f t="array" ref="B115">TRANSPOSE(_xlfn._xlws.SORT(_xlfn.UNIQUE(_xlfn._xlws.FILTER(managements[field_level], managements[experiment_id]=A115))))</f>
        <v>0</v>
      </c>
    </row>
    <row r="116" spans="2:2" x14ac:dyDescent="0.25">
      <c r="B116" cm="1">
        <f t="array" ref="B116">TRANSPOSE(_xlfn._xlws.SORT(_xlfn.UNIQUE(_xlfn._xlws.FILTER(managements[field_level], managements[experiment_id]=A116))))</f>
        <v>0</v>
      </c>
    </row>
    <row r="117" spans="2:2" x14ac:dyDescent="0.25">
      <c r="B117" cm="1">
        <f t="array" ref="B117">TRANSPOSE(_xlfn._xlws.SORT(_xlfn.UNIQUE(_xlfn._xlws.FILTER(managements[field_level], managements[experiment_id]=A117))))</f>
        <v>0</v>
      </c>
    </row>
    <row r="118" spans="2:2" x14ac:dyDescent="0.25">
      <c r="B118" cm="1">
        <f t="array" ref="B118">TRANSPOSE(_xlfn._xlws.SORT(_xlfn.UNIQUE(_xlfn._xlws.FILTER(managements[field_level], managements[experiment_id]=A118))))</f>
        <v>0</v>
      </c>
    </row>
    <row r="119" spans="2:2" x14ac:dyDescent="0.25">
      <c r="B119" cm="1">
        <f t="array" ref="B119">TRANSPOSE(_xlfn._xlws.SORT(_xlfn.UNIQUE(_xlfn._xlws.FILTER(managements[field_level], managements[experiment_id]=A119))))</f>
        <v>0</v>
      </c>
    </row>
    <row r="120" spans="2:2" x14ac:dyDescent="0.25">
      <c r="B120" cm="1">
        <f t="array" ref="B120">TRANSPOSE(_xlfn._xlws.SORT(_xlfn.UNIQUE(_xlfn._xlws.FILTER(managements[field_level], managements[experiment_id]=A120))))</f>
        <v>0</v>
      </c>
    </row>
    <row r="121" spans="2:2" x14ac:dyDescent="0.25">
      <c r="B121" cm="1">
        <f t="array" ref="B121">TRANSPOSE(_xlfn._xlws.SORT(_xlfn.UNIQUE(_xlfn._xlws.FILTER(managements[field_level], managements[experiment_id]=A121))))</f>
        <v>0</v>
      </c>
    </row>
    <row r="122" spans="2:2" x14ac:dyDescent="0.25">
      <c r="B122" cm="1">
        <f t="array" ref="B122">TRANSPOSE(_xlfn._xlws.SORT(_xlfn.UNIQUE(_xlfn._xlws.FILTER(managements[field_level], managements[experiment_id]=A122))))</f>
        <v>0</v>
      </c>
    </row>
    <row r="123" spans="2:2" x14ac:dyDescent="0.25">
      <c r="B123" cm="1">
        <f t="array" ref="B123">TRANSPOSE(_xlfn._xlws.SORT(_xlfn.UNIQUE(_xlfn._xlws.FILTER(managements[field_level], managements[experiment_id]=A123))))</f>
        <v>0</v>
      </c>
    </row>
    <row r="124" spans="2:2" x14ac:dyDescent="0.25">
      <c r="B124" cm="1">
        <f t="array" ref="B124">TRANSPOSE(_xlfn._xlws.SORT(_xlfn.UNIQUE(_xlfn._xlws.FILTER(managements[field_level], managements[experiment_id]=A124))))</f>
        <v>0</v>
      </c>
    </row>
    <row r="125" spans="2:2" x14ac:dyDescent="0.25">
      <c r="B125" cm="1">
        <f t="array" ref="B125">TRANSPOSE(_xlfn._xlws.SORT(_xlfn.UNIQUE(_xlfn._xlws.FILTER(managements[field_level], managements[experiment_id]=A125))))</f>
        <v>0</v>
      </c>
    </row>
    <row r="126" spans="2:2" x14ac:dyDescent="0.25">
      <c r="B126" cm="1">
        <f t="array" ref="B126">TRANSPOSE(_xlfn._xlws.SORT(_xlfn.UNIQUE(_xlfn._xlws.FILTER(managements[field_level], managements[experiment_id]=A126))))</f>
        <v>0</v>
      </c>
    </row>
    <row r="127" spans="2:2" x14ac:dyDescent="0.25">
      <c r="B127" cm="1">
        <f t="array" ref="B127">TRANSPOSE(_xlfn._xlws.SORT(_xlfn.UNIQUE(_xlfn._xlws.FILTER(managements[field_level], managements[experiment_id]=A127))))</f>
        <v>0</v>
      </c>
    </row>
    <row r="128" spans="2:2" x14ac:dyDescent="0.25">
      <c r="B128" cm="1">
        <f t="array" ref="B128">TRANSPOSE(_xlfn._xlws.SORT(_xlfn.UNIQUE(_xlfn._xlws.FILTER(managements[field_level], managements[experiment_id]=A128))))</f>
        <v>0</v>
      </c>
    </row>
    <row r="129" spans="2:2" x14ac:dyDescent="0.25">
      <c r="B129" cm="1">
        <f t="array" ref="B129">TRANSPOSE(_xlfn._xlws.SORT(_xlfn.UNIQUE(_xlfn._xlws.FILTER(managements[field_level], managements[experiment_id]=A129))))</f>
        <v>0</v>
      </c>
    </row>
    <row r="130" spans="2:2" x14ac:dyDescent="0.25">
      <c r="B130" cm="1">
        <f t="array" ref="B130">TRANSPOSE(_xlfn._xlws.SORT(_xlfn.UNIQUE(_xlfn._xlws.FILTER(managements[field_level], managements[experiment_id]=A130))))</f>
        <v>0</v>
      </c>
    </row>
    <row r="131" spans="2:2" x14ac:dyDescent="0.25">
      <c r="B131" cm="1">
        <f t="array" ref="B131">TRANSPOSE(_xlfn._xlws.SORT(_xlfn.UNIQUE(_xlfn._xlws.FILTER(managements[field_level], managements[experiment_id]=A131))))</f>
        <v>0</v>
      </c>
    </row>
    <row r="132" spans="2:2" x14ac:dyDescent="0.25">
      <c r="B132" cm="1">
        <f t="array" ref="B132">TRANSPOSE(_xlfn._xlws.SORT(_xlfn.UNIQUE(_xlfn._xlws.FILTER(managements[field_level], managements[experiment_id]=A132))))</f>
        <v>0</v>
      </c>
    </row>
    <row r="133" spans="2:2" x14ac:dyDescent="0.25">
      <c r="B133" cm="1">
        <f t="array" ref="B133">TRANSPOSE(_xlfn._xlws.SORT(_xlfn.UNIQUE(_xlfn._xlws.FILTER(managements[field_level], managements[experiment_id]=A133))))</f>
        <v>0</v>
      </c>
    </row>
    <row r="134" spans="2:2" x14ac:dyDescent="0.25">
      <c r="B134" cm="1">
        <f t="array" ref="B134">TRANSPOSE(_xlfn._xlws.SORT(_xlfn.UNIQUE(_xlfn._xlws.FILTER(managements[field_level], managements[experiment_id]=A134))))</f>
        <v>0</v>
      </c>
    </row>
    <row r="135" spans="2:2" x14ac:dyDescent="0.25">
      <c r="B135" cm="1">
        <f t="array" ref="B135">TRANSPOSE(_xlfn._xlws.SORT(_xlfn.UNIQUE(_xlfn._xlws.FILTER(managements[field_level], managements[experiment_id]=A135))))</f>
        <v>0</v>
      </c>
    </row>
    <row r="136" spans="2:2" x14ac:dyDescent="0.25">
      <c r="B136" cm="1">
        <f t="array" ref="B136">TRANSPOSE(_xlfn._xlws.SORT(_xlfn.UNIQUE(_xlfn._xlws.FILTER(managements[field_level], managements[experiment_id]=A136))))</f>
        <v>0</v>
      </c>
    </row>
    <row r="137" spans="2:2" x14ac:dyDescent="0.25">
      <c r="B137" cm="1">
        <f t="array" ref="B137">TRANSPOSE(_xlfn._xlws.SORT(_xlfn.UNIQUE(_xlfn._xlws.FILTER(managements[field_level], managements[experiment_id]=A137))))</f>
        <v>0</v>
      </c>
    </row>
    <row r="138" spans="2:2" x14ac:dyDescent="0.25">
      <c r="B138" cm="1">
        <f t="array" ref="B138">TRANSPOSE(_xlfn._xlws.SORT(_xlfn.UNIQUE(_xlfn._xlws.FILTER(managements[field_level], managements[experiment_id]=A138))))</f>
        <v>0</v>
      </c>
    </row>
    <row r="139" spans="2:2" x14ac:dyDescent="0.25">
      <c r="B139" cm="1">
        <f t="array" ref="B139">TRANSPOSE(_xlfn._xlws.SORT(_xlfn.UNIQUE(_xlfn._xlws.FILTER(managements[field_level], managements[experiment_id]=A139))))</f>
        <v>0</v>
      </c>
    </row>
    <row r="140" spans="2:2" x14ac:dyDescent="0.25">
      <c r="B140" cm="1">
        <f t="array" ref="B140">TRANSPOSE(_xlfn._xlws.SORT(_xlfn.UNIQUE(_xlfn._xlws.FILTER(managements[field_level], managements[experiment_id]=A140))))</f>
        <v>0</v>
      </c>
    </row>
    <row r="141" spans="2:2" x14ac:dyDescent="0.25">
      <c r="B141" cm="1">
        <f t="array" ref="B141">TRANSPOSE(_xlfn._xlws.SORT(_xlfn.UNIQUE(_xlfn._xlws.FILTER(managements[field_level], managements[experiment_id]=A141))))</f>
        <v>0</v>
      </c>
    </row>
    <row r="142" spans="2:2" x14ac:dyDescent="0.25">
      <c r="B142" cm="1">
        <f t="array" ref="B142">TRANSPOSE(_xlfn._xlws.SORT(_xlfn.UNIQUE(_xlfn._xlws.FILTER(managements[field_level], managements[experiment_id]=A142))))</f>
        <v>0</v>
      </c>
    </row>
    <row r="143" spans="2:2" x14ac:dyDescent="0.25">
      <c r="B143" cm="1">
        <f t="array" ref="B143">TRANSPOSE(_xlfn._xlws.SORT(_xlfn.UNIQUE(_xlfn._xlws.FILTER(managements[field_level], managements[experiment_id]=A143))))</f>
        <v>0</v>
      </c>
    </row>
    <row r="144" spans="2:2" x14ac:dyDescent="0.25">
      <c r="B144" cm="1">
        <f t="array" ref="B144">TRANSPOSE(_xlfn._xlws.SORT(_xlfn.UNIQUE(_xlfn._xlws.FILTER(managements[field_level], managements[experiment_id]=A144))))</f>
        <v>0</v>
      </c>
    </row>
    <row r="145" spans="2:2" x14ac:dyDescent="0.25">
      <c r="B145" cm="1">
        <f t="array" ref="B145">TRANSPOSE(_xlfn._xlws.SORT(_xlfn.UNIQUE(_xlfn._xlws.FILTER(managements[field_level], managements[experiment_id]=A145))))</f>
        <v>0</v>
      </c>
    </row>
    <row r="146" spans="2:2" x14ac:dyDescent="0.25">
      <c r="B146" cm="1">
        <f t="array" ref="B146">TRANSPOSE(_xlfn._xlws.SORT(_xlfn.UNIQUE(_xlfn._xlws.FILTER(managements[field_level], managements[experiment_id]=A146))))</f>
        <v>0</v>
      </c>
    </row>
    <row r="147" spans="2:2" x14ac:dyDescent="0.25">
      <c r="B147" cm="1">
        <f t="array" ref="B147">TRANSPOSE(_xlfn._xlws.SORT(_xlfn.UNIQUE(_xlfn._xlws.FILTER(managements[field_level], managements[experiment_id]=A147))))</f>
        <v>0</v>
      </c>
    </row>
    <row r="148" spans="2:2" x14ac:dyDescent="0.25">
      <c r="B148" cm="1">
        <f t="array" ref="B148">TRANSPOSE(_xlfn._xlws.SORT(_xlfn.UNIQUE(_xlfn._xlws.FILTER(managements[field_level], managements[experiment_id]=A148))))</f>
        <v>0</v>
      </c>
    </row>
    <row r="149" spans="2:2" x14ac:dyDescent="0.25">
      <c r="B149" cm="1">
        <f t="array" ref="B149">TRANSPOSE(_xlfn._xlws.SORT(_xlfn.UNIQUE(_xlfn._xlws.FILTER(managements[field_level], managements[experiment_id]=A149))))</f>
        <v>0</v>
      </c>
    </row>
    <row r="150" spans="2:2" x14ac:dyDescent="0.25">
      <c r="B150" cm="1">
        <f t="array" ref="B150">TRANSPOSE(_xlfn._xlws.SORT(_xlfn.UNIQUE(_xlfn._xlws.FILTER(managements[field_level], managements[experiment_id]=A150))))</f>
        <v>0</v>
      </c>
    </row>
    <row r="151" spans="2:2" x14ac:dyDescent="0.25">
      <c r="B151" cm="1">
        <f t="array" ref="B151">TRANSPOSE(_xlfn._xlws.SORT(_xlfn.UNIQUE(_xlfn._xlws.FILTER(managements[field_level], managements[experiment_id]=A151))))</f>
        <v>0</v>
      </c>
    </row>
    <row r="152" spans="2:2" x14ac:dyDescent="0.25">
      <c r="B152" cm="1">
        <f t="array" ref="B152">TRANSPOSE(_xlfn._xlws.SORT(_xlfn.UNIQUE(_xlfn._xlws.FILTER(managements[field_level], managements[experiment_id]=A152))))</f>
        <v>0</v>
      </c>
    </row>
    <row r="153" spans="2:2" x14ac:dyDescent="0.25">
      <c r="B153" cm="1">
        <f t="array" ref="B153">TRANSPOSE(_xlfn._xlws.SORT(_xlfn.UNIQUE(_xlfn._xlws.FILTER(managements[field_level], managements[experiment_id]=A153))))</f>
        <v>0</v>
      </c>
    </row>
    <row r="154" spans="2:2" x14ac:dyDescent="0.25">
      <c r="B154" cm="1">
        <f t="array" ref="B154">TRANSPOSE(_xlfn._xlws.SORT(_xlfn.UNIQUE(_xlfn._xlws.FILTER(managements[field_level], managements[experiment_id]=A154))))</f>
        <v>0</v>
      </c>
    </row>
    <row r="155" spans="2:2" x14ac:dyDescent="0.25">
      <c r="B155" cm="1">
        <f t="array" ref="B155">TRANSPOSE(_xlfn._xlws.SORT(_xlfn.UNIQUE(_xlfn._xlws.FILTER(managements[field_level], managements[experiment_id]=A155))))</f>
        <v>0</v>
      </c>
    </row>
    <row r="156" spans="2:2" x14ac:dyDescent="0.25">
      <c r="B156" cm="1">
        <f t="array" ref="B156">TRANSPOSE(_xlfn._xlws.SORT(_xlfn.UNIQUE(_xlfn._xlws.FILTER(managements[field_level], managements[experiment_id]=A156))))</f>
        <v>0</v>
      </c>
    </row>
    <row r="157" spans="2:2" x14ac:dyDescent="0.25">
      <c r="B157" cm="1">
        <f t="array" ref="B157">TRANSPOSE(_xlfn._xlws.SORT(_xlfn.UNIQUE(_xlfn._xlws.FILTER(managements[field_level], managements[experiment_id]=A157))))</f>
        <v>0</v>
      </c>
    </row>
    <row r="158" spans="2:2" x14ac:dyDescent="0.25">
      <c r="B158" cm="1">
        <f t="array" ref="B158">TRANSPOSE(_xlfn._xlws.SORT(_xlfn.UNIQUE(_xlfn._xlws.FILTER(managements[field_level], managements[experiment_id]=A158))))</f>
        <v>0</v>
      </c>
    </row>
    <row r="159" spans="2:2" x14ac:dyDescent="0.25">
      <c r="B159" cm="1">
        <f t="array" ref="B159">TRANSPOSE(_xlfn._xlws.SORT(_xlfn.UNIQUE(_xlfn._xlws.FILTER(managements[field_level], managements[experiment_id]=A159))))</f>
        <v>0</v>
      </c>
    </row>
    <row r="160" spans="2:2" x14ac:dyDescent="0.25">
      <c r="B160" cm="1">
        <f t="array" ref="B160">TRANSPOSE(_xlfn._xlws.SORT(_xlfn.UNIQUE(_xlfn._xlws.FILTER(managements[field_level], managements[experiment_id]=A160))))</f>
        <v>0</v>
      </c>
    </row>
    <row r="161" spans="2:2" x14ac:dyDescent="0.25">
      <c r="B161" cm="1">
        <f t="array" ref="B161">TRANSPOSE(_xlfn._xlws.SORT(_xlfn.UNIQUE(_xlfn._xlws.FILTER(managements[field_level], managements[experiment_id]=A161))))</f>
        <v>0</v>
      </c>
    </row>
    <row r="162" spans="2:2" x14ac:dyDescent="0.25">
      <c r="B162" cm="1">
        <f t="array" ref="B162">TRANSPOSE(_xlfn._xlws.SORT(_xlfn.UNIQUE(_xlfn._xlws.FILTER(managements[field_level], managements[experiment_id]=A162))))</f>
        <v>0</v>
      </c>
    </row>
    <row r="163" spans="2:2" x14ac:dyDescent="0.25">
      <c r="B163" cm="1">
        <f t="array" ref="B163">TRANSPOSE(_xlfn._xlws.SORT(_xlfn.UNIQUE(_xlfn._xlws.FILTER(managements[field_level], managements[experiment_id]=A163))))</f>
        <v>0</v>
      </c>
    </row>
    <row r="164" spans="2:2" x14ac:dyDescent="0.25">
      <c r="B164" cm="1">
        <f t="array" ref="B164">TRANSPOSE(_xlfn._xlws.SORT(_xlfn.UNIQUE(_xlfn._xlws.FILTER(managements[field_level], managements[experiment_id]=A164))))</f>
        <v>0</v>
      </c>
    </row>
    <row r="165" spans="2:2" x14ac:dyDescent="0.25">
      <c r="B165" cm="1">
        <f t="array" ref="B165">TRANSPOSE(_xlfn._xlws.SORT(_xlfn.UNIQUE(_xlfn._xlws.FILTER(managements[field_level], managements[experiment_id]=A165))))</f>
        <v>0</v>
      </c>
    </row>
    <row r="166" spans="2:2" x14ac:dyDescent="0.25">
      <c r="B166" cm="1">
        <f t="array" ref="B166">TRANSPOSE(_xlfn._xlws.SORT(_xlfn.UNIQUE(_xlfn._xlws.FILTER(managements[field_level], managements[experiment_id]=A166))))</f>
        <v>0</v>
      </c>
    </row>
    <row r="167" spans="2:2" x14ac:dyDescent="0.25">
      <c r="B167" cm="1">
        <f t="array" ref="B167">TRANSPOSE(_xlfn._xlws.SORT(_xlfn.UNIQUE(_xlfn._xlws.FILTER(managements[field_level], managements[experiment_id]=A167))))</f>
        <v>0</v>
      </c>
    </row>
    <row r="168" spans="2:2" x14ac:dyDescent="0.25">
      <c r="B168" cm="1">
        <f t="array" ref="B168">TRANSPOSE(_xlfn._xlws.SORT(_xlfn.UNIQUE(_xlfn._xlws.FILTER(managements[field_level], managements[experiment_id]=A168))))</f>
        <v>0</v>
      </c>
    </row>
    <row r="169" spans="2:2" x14ac:dyDescent="0.25">
      <c r="B169" cm="1">
        <f t="array" ref="B169">TRANSPOSE(_xlfn._xlws.SORT(_xlfn.UNIQUE(_xlfn._xlws.FILTER(managements[field_level], managements[experiment_id]=A169))))</f>
        <v>0</v>
      </c>
    </row>
    <row r="170" spans="2:2" x14ac:dyDescent="0.25">
      <c r="B170" cm="1">
        <f t="array" ref="B170">TRANSPOSE(_xlfn._xlws.SORT(_xlfn.UNIQUE(_xlfn._xlws.FILTER(managements[field_level], managements[experiment_id]=A170))))</f>
        <v>0</v>
      </c>
    </row>
    <row r="171" spans="2:2" x14ac:dyDescent="0.25">
      <c r="B171" cm="1">
        <f t="array" ref="B171">TRANSPOSE(_xlfn._xlws.SORT(_xlfn.UNIQUE(_xlfn._xlws.FILTER(managements[field_level], managements[experiment_id]=A171))))</f>
        <v>0</v>
      </c>
    </row>
    <row r="172" spans="2:2" x14ac:dyDescent="0.25">
      <c r="B172" cm="1">
        <f t="array" ref="B172">TRANSPOSE(_xlfn._xlws.SORT(_xlfn.UNIQUE(_xlfn._xlws.FILTER(managements[field_level], managements[experiment_id]=A172))))</f>
        <v>0</v>
      </c>
    </row>
    <row r="173" spans="2:2" x14ac:dyDescent="0.25">
      <c r="B173" cm="1">
        <f t="array" ref="B173">TRANSPOSE(_xlfn._xlws.SORT(_xlfn.UNIQUE(_xlfn._xlws.FILTER(managements[field_level], managements[experiment_id]=A173))))</f>
        <v>0</v>
      </c>
    </row>
    <row r="174" spans="2:2" x14ac:dyDescent="0.25">
      <c r="B174" cm="1">
        <f t="array" ref="B174">TRANSPOSE(_xlfn._xlws.SORT(_xlfn.UNIQUE(_xlfn._xlws.FILTER(managements[field_level], managements[experiment_id]=A174))))</f>
        <v>0</v>
      </c>
    </row>
    <row r="175" spans="2:2" x14ac:dyDescent="0.25">
      <c r="B175" cm="1">
        <f t="array" ref="B175">TRANSPOSE(_xlfn._xlws.SORT(_xlfn.UNIQUE(_xlfn._xlws.FILTER(managements[field_level], managements[experiment_id]=A175))))</f>
        <v>0</v>
      </c>
    </row>
    <row r="176" spans="2:2" x14ac:dyDescent="0.25">
      <c r="B176" cm="1">
        <f t="array" ref="B176">TRANSPOSE(_xlfn._xlws.SORT(_xlfn.UNIQUE(_xlfn._xlws.FILTER(managements[field_level], managements[experiment_id]=A176))))</f>
        <v>0</v>
      </c>
    </row>
    <row r="177" spans="2:2" x14ac:dyDescent="0.25">
      <c r="B177" cm="1">
        <f t="array" ref="B177">TRANSPOSE(_xlfn._xlws.SORT(_xlfn.UNIQUE(_xlfn._xlws.FILTER(managements[field_level], managements[experiment_id]=A177))))</f>
        <v>0</v>
      </c>
    </row>
    <row r="178" spans="2:2" x14ac:dyDescent="0.25">
      <c r="B178" cm="1">
        <f t="array" ref="B178">TRANSPOSE(_xlfn._xlws.SORT(_xlfn.UNIQUE(_xlfn._xlws.FILTER(managements[field_level], managements[experiment_id]=A178))))</f>
        <v>0</v>
      </c>
    </row>
    <row r="179" spans="2:2" x14ac:dyDescent="0.25">
      <c r="B179" cm="1">
        <f t="array" ref="B179">TRANSPOSE(_xlfn._xlws.SORT(_xlfn.UNIQUE(_xlfn._xlws.FILTER(managements[field_level], managements[experiment_id]=A179))))</f>
        <v>0</v>
      </c>
    </row>
    <row r="180" spans="2:2" x14ac:dyDescent="0.25">
      <c r="B180" cm="1">
        <f t="array" ref="B180">TRANSPOSE(_xlfn._xlws.SORT(_xlfn.UNIQUE(_xlfn._xlws.FILTER(managements[field_level], managements[experiment_id]=A180))))</f>
        <v>0</v>
      </c>
    </row>
    <row r="181" spans="2:2" x14ac:dyDescent="0.25">
      <c r="B181" cm="1">
        <f t="array" ref="B181">TRANSPOSE(_xlfn._xlws.SORT(_xlfn.UNIQUE(_xlfn._xlws.FILTER(managements[field_level], managements[experiment_id]=A181))))</f>
        <v>0</v>
      </c>
    </row>
    <row r="182" spans="2:2" x14ac:dyDescent="0.25">
      <c r="B182" cm="1">
        <f t="array" ref="B182">TRANSPOSE(_xlfn._xlws.SORT(_xlfn.UNIQUE(_xlfn._xlws.FILTER(managements[field_level], managements[experiment_id]=A182))))</f>
        <v>0</v>
      </c>
    </row>
    <row r="183" spans="2:2" x14ac:dyDescent="0.25">
      <c r="B183" cm="1">
        <f t="array" ref="B183">TRANSPOSE(_xlfn._xlws.SORT(_xlfn.UNIQUE(_xlfn._xlws.FILTER(managements[field_level], managements[experiment_id]=A183))))</f>
        <v>0</v>
      </c>
    </row>
    <row r="184" spans="2:2" x14ac:dyDescent="0.25">
      <c r="B184" cm="1">
        <f t="array" ref="B184">TRANSPOSE(_xlfn._xlws.SORT(_xlfn.UNIQUE(_xlfn._xlws.FILTER(managements[field_level], managements[experiment_id]=A184))))</f>
        <v>0</v>
      </c>
    </row>
    <row r="185" spans="2:2" x14ac:dyDescent="0.25">
      <c r="B185" cm="1">
        <f t="array" ref="B185">TRANSPOSE(_xlfn._xlws.SORT(_xlfn.UNIQUE(_xlfn._xlws.FILTER(managements[field_level], managements[experiment_id]=A185))))</f>
        <v>0</v>
      </c>
    </row>
    <row r="186" spans="2:2" x14ac:dyDescent="0.25">
      <c r="B186" cm="1">
        <f t="array" ref="B186">TRANSPOSE(_xlfn._xlws.SORT(_xlfn.UNIQUE(_xlfn._xlws.FILTER(managements[field_level], managements[experiment_id]=A186))))</f>
        <v>0</v>
      </c>
    </row>
    <row r="187" spans="2:2" x14ac:dyDescent="0.25">
      <c r="B187" cm="1">
        <f t="array" ref="B187">TRANSPOSE(_xlfn._xlws.SORT(_xlfn.UNIQUE(_xlfn._xlws.FILTER(managements[field_level], managements[experiment_id]=A187))))</f>
        <v>0</v>
      </c>
    </row>
    <row r="188" spans="2:2" x14ac:dyDescent="0.25">
      <c r="B188" cm="1">
        <f t="array" ref="B188">TRANSPOSE(_xlfn._xlws.SORT(_xlfn.UNIQUE(_xlfn._xlws.FILTER(managements[field_level], managements[experiment_id]=A188))))</f>
        <v>0</v>
      </c>
    </row>
    <row r="189" spans="2:2" x14ac:dyDescent="0.25">
      <c r="B189" cm="1">
        <f t="array" ref="B189">TRANSPOSE(_xlfn._xlws.SORT(_xlfn.UNIQUE(_xlfn._xlws.FILTER(managements[field_level], managements[experiment_id]=A189))))</f>
        <v>0</v>
      </c>
    </row>
    <row r="190" spans="2:2" x14ac:dyDescent="0.25">
      <c r="B190" cm="1">
        <f t="array" ref="B190">TRANSPOSE(_xlfn._xlws.SORT(_xlfn.UNIQUE(_xlfn._xlws.FILTER(managements[field_level], managements[experiment_id]=A190))))</f>
        <v>0</v>
      </c>
    </row>
    <row r="191" spans="2:2" x14ac:dyDescent="0.25">
      <c r="B191" cm="1">
        <f t="array" ref="B191">TRANSPOSE(_xlfn._xlws.SORT(_xlfn.UNIQUE(_xlfn._xlws.FILTER(managements[field_level], managements[experiment_id]=A191))))</f>
        <v>0</v>
      </c>
    </row>
    <row r="192" spans="2:2" x14ac:dyDescent="0.25">
      <c r="B192" cm="1">
        <f t="array" ref="B192">TRANSPOSE(_xlfn._xlws.SORT(_xlfn.UNIQUE(_xlfn._xlws.FILTER(managements[field_level], managements[experiment_id]=A192))))</f>
        <v>0</v>
      </c>
    </row>
    <row r="193" spans="2:2" x14ac:dyDescent="0.25">
      <c r="B193" cm="1">
        <f t="array" ref="B193">TRANSPOSE(_xlfn._xlws.SORT(_xlfn.UNIQUE(_xlfn._xlws.FILTER(managements[field_level], managements[experiment_id]=A193))))</f>
        <v>0</v>
      </c>
    </row>
    <row r="194" spans="2:2" x14ac:dyDescent="0.25">
      <c r="B194" cm="1">
        <f t="array" ref="B194">TRANSPOSE(_xlfn._xlws.SORT(_xlfn.UNIQUE(_xlfn._xlws.FILTER(managements[field_level], managements[experiment_id]=A194))))</f>
        <v>0</v>
      </c>
    </row>
    <row r="195" spans="2:2" x14ac:dyDescent="0.25">
      <c r="B195" cm="1">
        <f t="array" ref="B195">TRANSPOSE(_xlfn._xlws.SORT(_xlfn.UNIQUE(_xlfn._xlws.FILTER(managements[field_level], managements[experiment_id]=A195))))</f>
        <v>0</v>
      </c>
    </row>
    <row r="196" spans="2:2" x14ac:dyDescent="0.25">
      <c r="B196" cm="1">
        <f t="array" ref="B196">TRANSPOSE(_xlfn._xlws.SORT(_xlfn.UNIQUE(_xlfn._xlws.FILTER(managements[field_level], managements[experiment_id]=A196))))</f>
        <v>0</v>
      </c>
    </row>
    <row r="197" spans="2:2" x14ac:dyDescent="0.25">
      <c r="B197" cm="1">
        <f t="array" ref="B197">TRANSPOSE(_xlfn._xlws.SORT(_xlfn.UNIQUE(_xlfn._xlws.FILTER(managements[field_level], managements[experiment_id]=A197))))</f>
        <v>0</v>
      </c>
    </row>
    <row r="198" spans="2:2" x14ac:dyDescent="0.25">
      <c r="B198" cm="1">
        <f t="array" ref="B198">TRANSPOSE(_xlfn._xlws.SORT(_xlfn.UNIQUE(_xlfn._xlws.FILTER(managements[field_level], managements[experiment_id]=A198))))</f>
        <v>0</v>
      </c>
    </row>
    <row r="199" spans="2:2" x14ac:dyDescent="0.25">
      <c r="B199" cm="1">
        <f t="array" ref="B199">TRANSPOSE(_xlfn._xlws.SORT(_xlfn.UNIQUE(_xlfn._xlws.FILTER(managements[field_level], managements[experiment_id]=A199))))</f>
        <v>0</v>
      </c>
    </row>
    <row r="200" spans="2:2" x14ac:dyDescent="0.25">
      <c r="B200" cm="1">
        <f t="array" ref="B200">TRANSPOSE(_xlfn._xlws.SORT(_xlfn.UNIQUE(_xlfn._xlws.FILTER(managements[field_level], managements[experiment_id]=A200))))</f>
        <v>0</v>
      </c>
    </row>
    <row r="201" spans="2:2" x14ac:dyDescent="0.25">
      <c r="B201" cm="1">
        <f t="array" ref="B201">TRANSPOSE(_xlfn._xlws.SORT(_xlfn.UNIQUE(_xlfn._xlws.FILTER(managements[field_level], managements[experiment_id]=A201))))</f>
        <v>0</v>
      </c>
    </row>
    <row r="202" spans="2:2" x14ac:dyDescent="0.25">
      <c r="B202" cm="1">
        <f t="array" ref="B202">TRANSPOSE(_xlfn._xlws.SORT(_xlfn.UNIQUE(_xlfn._xlws.FILTER(managements[field_level], managements[experiment_id]=A202))))</f>
        <v>0</v>
      </c>
    </row>
    <row r="203" spans="2:2" x14ac:dyDescent="0.25">
      <c r="B203" cm="1">
        <f t="array" ref="B203">TRANSPOSE(_xlfn._xlws.SORT(_xlfn.UNIQUE(_xlfn._xlws.FILTER(managements[field_level], managements[experiment_id]=A203))))</f>
        <v>0</v>
      </c>
    </row>
    <row r="204" spans="2:2" x14ac:dyDescent="0.25">
      <c r="B204" cm="1">
        <f t="array" ref="B204">TRANSPOSE(_xlfn._xlws.SORT(_xlfn.UNIQUE(_xlfn._xlws.FILTER(managements[field_level], managements[experiment_id]=A204))))</f>
        <v>0</v>
      </c>
    </row>
    <row r="205" spans="2:2" x14ac:dyDescent="0.25">
      <c r="B205" cm="1">
        <f t="array" ref="B205">TRANSPOSE(_xlfn._xlws.SORT(_xlfn.UNIQUE(_xlfn._xlws.FILTER(managements[field_level], managements[experiment_id]=A205))))</f>
        <v>0</v>
      </c>
    </row>
    <row r="206" spans="2:2" x14ac:dyDescent="0.25">
      <c r="B206" cm="1">
        <f t="array" ref="B206">TRANSPOSE(_xlfn._xlws.SORT(_xlfn.UNIQUE(_xlfn._xlws.FILTER(managements[field_level], managements[experiment_id]=A206))))</f>
        <v>0</v>
      </c>
    </row>
    <row r="207" spans="2:2" x14ac:dyDescent="0.25">
      <c r="B207" cm="1">
        <f t="array" ref="B207">TRANSPOSE(_xlfn._xlws.SORT(_xlfn.UNIQUE(_xlfn._xlws.FILTER(managements[field_level], managements[experiment_id]=A207))))</f>
        <v>0</v>
      </c>
    </row>
    <row r="208" spans="2:2" x14ac:dyDescent="0.25">
      <c r="B208" cm="1">
        <f t="array" ref="B208">TRANSPOSE(_xlfn._xlws.SORT(_xlfn.UNIQUE(_xlfn._xlws.FILTER(managements[field_level], managements[experiment_id]=A208))))</f>
        <v>0</v>
      </c>
    </row>
    <row r="209" spans="2:2" x14ac:dyDescent="0.25">
      <c r="B209" cm="1">
        <f t="array" ref="B209">TRANSPOSE(_xlfn._xlws.SORT(_xlfn.UNIQUE(_xlfn._xlws.FILTER(managements[field_level], managements[experiment_id]=A209))))</f>
        <v>0</v>
      </c>
    </row>
    <row r="210" spans="2:2" x14ac:dyDescent="0.25">
      <c r="B210" cm="1">
        <f t="array" ref="B210">TRANSPOSE(_xlfn._xlws.SORT(_xlfn.UNIQUE(_xlfn._xlws.FILTER(managements[field_level], managements[experiment_id]=A210))))</f>
        <v>0</v>
      </c>
    </row>
    <row r="211" spans="2:2" x14ac:dyDescent="0.25">
      <c r="B211" cm="1">
        <f t="array" ref="B211">TRANSPOSE(_xlfn._xlws.SORT(_xlfn.UNIQUE(_xlfn._xlws.FILTER(managements[field_level], managements[experiment_id]=A211))))</f>
        <v>0</v>
      </c>
    </row>
    <row r="212" spans="2:2" x14ac:dyDescent="0.25">
      <c r="B212" cm="1">
        <f t="array" ref="B212">TRANSPOSE(_xlfn._xlws.SORT(_xlfn.UNIQUE(_xlfn._xlws.FILTER(managements[field_level], managements[experiment_id]=A212))))</f>
        <v>0</v>
      </c>
    </row>
    <row r="213" spans="2:2" x14ac:dyDescent="0.25">
      <c r="B213" cm="1">
        <f t="array" ref="B213">TRANSPOSE(_xlfn._xlws.SORT(_xlfn.UNIQUE(_xlfn._xlws.FILTER(managements[field_level], managements[experiment_id]=A213))))</f>
        <v>0</v>
      </c>
    </row>
    <row r="214" spans="2:2" x14ac:dyDescent="0.25">
      <c r="B214" cm="1">
        <f t="array" ref="B214">TRANSPOSE(_xlfn._xlws.SORT(_xlfn.UNIQUE(_xlfn._xlws.FILTER(managements[field_level], managements[experiment_id]=A214))))</f>
        <v>0</v>
      </c>
    </row>
    <row r="215" spans="2:2" x14ac:dyDescent="0.25">
      <c r="B215" cm="1">
        <f t="array" ref="B215">TRANSPOSE(_xlfn._xlws.SORT(_xlfn.UNIQUE(_xlfn._xlws.FILTER(managements[field_level], managements[experiment_id]=A215))))</f>
        <v>0</v>
      </c>
    </row>
    <row r="216" spans="2:2" x14ac:dyDescent="0.25">
      <c r="B216" cm="1">
        <f t="array" ref="B216">TRANSPOSE(_xlfn._xlws.SORT(_xlfn.UNIQUE(_xlfn._xlws.FILTER(managements[field_level], managements[experiment_id]=A216))))</f>
        <v>0</v>
      </c>
    </row>
    <row r="217" spans="2:2" x14ac:dyDescent="0.25">
      <c r="B217" cm="1">
        <f t="array" ref="B217">TRANSPOSE(_xlfn._xlws.SORT(_xlfn.UNIQUE(_xlfn._xlws.FILTER(managements[field_level], managements[experiment_id]=A217))))</f>
        <v>0</v>
      </c>
    </row>
    <row r="218" spans="2:2" x14ac:dyDescent="0.25">
      <c r="B218" cm="1">
        <f t="array" ref="B218">TRANSPOSE(_xlfn._xlws.SORT(_xlfn.UNIQUE(_xlfn._xlws.FILTER(managements[field_level], managements[experiment_id]=A218))))</f>
        <v>0</v>
      </c>
    </row>
    <row r="219" spans="2:2" x14ac:dyDescent="0.25">
      <c r="B219" cm="1">
        <f t="array" ref="B219">TRANSPOSE(_xlfn._xlws.SORT(_xlfn.UNIQUE(_xlfn._xlws.FILTER(managements[field_level], managements[experiment_id]=A219))))</f>
        <v>0</v>
      </c>
    </row>
    <row r="220" spans="2:2" x14ac:dyDescent="0.25">
      <c r="B220" cm="1">
        <f t="array" ref="B220">TRANSPOSE(_xlfn._xlws.SORT(_xlfn.UNIQUE(_xlfn._xlws.FILTER(managements[field_level], managements[experiment_id]=A220))))</f>
        <v>0</v>
      </c>
    </row>
    <row r="221" spans="2:2" x14ac:dyDescent="0.25">
      <c r="B221" cm="1">
        <f t="array" ref="B221">TRANSPOSE(_xlfn._xlws.SORT(_xlfn.UNIQUE(_xlfn._xlws.FILTER(managements[field_level], managements[experiment_id]=A221))))</f>
        <v>0</v>
      </c>
    </row>
    <row r="222" spans="2:2" x14ac:dyDescent="0.25">
      <c r="B222" cm="1">
        <f t="array" ref="B222">TRANSPOSE(_xlfn._xlws.SORT(_xlfn.UNIQUE(_xlfn._xlws.FILTER(managements[field_level], managements[experiment_id]=A222))))</f>
        <v>0</v>
      </c>
    </row>
    <row r="223" spans="2:2" x14ac:dyDescent="0.25">
      <c r="B223" cm="1">
        <f t="array" ref="B223">TRANSPOSE(_xlfn._xlws.SORT(_xlfn.UNIQUE(_xlfn._xlws.FILTER(managements[field_level], managements[experiment_id]=A223))))</f>
        <v>0</v>
      </c>
    </row>
    <row r="224" spans="2:2" x14ac:dyDescent="0.25">
      <c r="B224" cm="1">
        <f t="array" ref="B224">TRANSPOSE(_xlfn._xlws.SORT(_xlfn.UNIQUE(_xlfn._xlws.FILTER(managements[field_level], managements[experiment_id]=A224))))</f>
        <v>0</v>
      </c>
    </row>
    <row r="225" spans="2:2" x14ac:dyDescent="0.25">
      <c r="B225" cm="1">
        <f t="array" ref="B225">TRANSPOSE(_xlfn._xlws.SORT(_xlfn.UNIQUE(_xlfn._xlws.FILTER(managements[field_level], managements[experiment_id]=A225))))</f>
        <v>0</v>
      </c>
    </row>
    <row r="226" spans="2:2" x14ac:dyDescent="0.25">
      <c r="B226" cm="1">
        <f t="array" ref="B226">TRANSPOSE(_xlfn._xlws.SORT(_xlfn.UNIQUE(_xlfn._xlws.FILTER(managements[field_level], managements[experiment_id]=A226))))</f>
        <v>0</v>
      </c>
    </row>
    <row r="227" spans="2:2" x14ac:dyDescent="0.25">
      <c r="B227" cm="1">
        <f t="array" ref="B227">TRANSPOSE(_xlfn._xlws.SORT(_xlfn.UNIQUE(_xlfn._xlws.FILTER(managements[field_level], managements[experiment_id]=A227))))</f>
        <v>0</v>
      </c>
    </row>
    <row r="228" spans="2:2" x14ac:dyDescent="0.25">
      <c r="B228" cm="1">
        <f t="array" ref="B228">TRANSPOSE(_xlfn._xlws.SORT(_xlfn.UNIQUE(_xlfn._xlws.FILTER(managements[field_level], managements[experiment_id]=A228))))</f>
        <v>0</v>
      </c>
    </row>
    <row r="229" spans="2:2" x14ac:dyDescent="0.25">
      <c r="B229" cm="1">
        <f t="array" ref="B229">TRANSPOSE(_xlfn._xlws.SORT(_xlfn.UNIQUE(_xlfn._xlws.FILTER(managements[field_level], managements[experiment_id]=A229))))</f>
        <v>0</v>
      </c>
    </row>
    <row r="230" spans="2:2" x14ac:dyDescent="0.25">
      <c r="B230" cm="1">
        <f t="array" ref="B230">TRANSPOSE(_xlfn._xlws.SORT(_xlfn.UNIQUE(_xlfn._xlws.FILTER(managements[field_level], managements[experiment_id]=A230))))</f>
        <v>0</v>
      </c>
    </row>
    <row r="231" spans="2:2" x14ac:dyDescent="0.25">
      <c r="B231" cm="1">
        <f t="array" ref="B231">TRANSPOSE(_xlfn._xlws.SORT(_xlfn.UNIQUE(_xlfn._xlws.FILTER(managements[field_level], managements[experiment_id]=A231))))</f>
        <v>0</v>
      </c>
    </row>
    <row r="232" spans="2:2" x14ac:dyDescent="0.25">
      <c r="B232" cm="1">
        <f t="array" ref="B232">TRANSPOSE(_xlfn._xlws.SORT(_xlfn.UNIQUE(_xlfn._xlws.FILTER(managements[field_level], managements[experiment_id]=A232))))</f>
        <v>0</v>
      </c>
    </row>
    <row r="233" spans="2:2" x14ac:dyDescent="0.25">
      <c r="B233" cm="1">
        <f t="array" ref="B233">TRANSPOSE(_xlfn._xlws.SORT(_xlfn.UNIQUE(_xlfn._xlws.FILTER(managements[field_level], managements[experiment_id]=A233))))</f>
        <v>0</v>
      </c>
    </row>
    <row r="234" spans="2:2" x14ac:dyDescent="0.25">
      <c r="B234" cm="1">
        <f t="array" ref="B234">TRANSPOSE(_xlfn._xlws.SORT(_xlfn.UNIQUE(_xlfn._xlws.FILTER(managements[field_level], managements[experiment_id]=A234))))</f>
        <v>0</v>
      </c>
    </row>
    <row r="235" spans="2:2" x14ac:dyDescent="0.25">
      <c r="B235" cm="1">
        <f t="array" ref="B235">TRANSPOSE(_xlfn._xlws.SORT(_xlfn.UNIQUE(_xlfn._xlws.FILTER(managements[field_level], managements[experiment_id]=A235))))</f>
        <v>0</v>
      </c>
    </row>
    <row r="236" spans="2:2" x14ac:dyDescent="0.25">
      <c r="B236" cm="1">
        <f t="array" ref="B236">TRANSPOSE(_xlfn._xlws.SORT(_xlfn.UNIQUE(_xlfn._xlws.FILTER(managements[field_level], managements[experiment_id]=A236))))</f>
        <v>0</v>
      </c>
    </row>
    <row r="237" spans="2:2" x14ac:dyDescent="0.25">
      <c r="B237" cm="1">
        <f t="array" ref="B237">TRANSPOSE(_xlfn._xlws.SORT(_xlfn.UNIQUE(_xlfn._xlws.FILTER(managements[field_level], managements[experiment_id]=A237))))</f>
        <v>0</v>
      </c>
    </row>
    <row r="238" spans="2:2" x14ac:dyDescent="0.25">
      <c r="B238" cm="1">
        <f t="array" ref="B238">TRANSPOSE(_xlfn._xlws.SORT(_xlfn.UNIQUE(_xlfn._xlws.FILTER(managements[field_level], managements[experiment_id]=A238))))</f>
        <v>0</v>
      </c>
    </row>
    <row r="239" spans="2:2" x14ac:dyDescent="0.25">
      <c r="B239" cm="1">
        <f t="array" ref="B239">TRANSPOSE(_xlfn._xlws.SORT(_xlfn.UNIQUE(_xlfn._xlws.FILTER(managements[field_level], managements[experiment_id]=A239))))</f>
        <v>0</v>
      </c>
    </row>
    <row r="240" spans="2:2" x14ac:dyDescent="0.25">
      <c r="B240" cm="1">
        <f t="array" ref="B240">TRANSPOSE(_xlfn._xlws.SORT(_xlfn.UNIQUE(_xlfn._xlws.FILTER(managements[field_level], managements[experiment_id]=A240))))</f>
        <v>0</v>
      </c>
    </row>
    <row r="241" spans="2:2" x14ac:dyDescent="0.25">
      <c r="B241" cm="1">
        <f t="array" ref="B241">TRANSPOSE(_xlfn._xlws.SORT(_xlfn.UNIQUE(_xlfn._xlws.FILTER(managements[field_level], managements[experiment_id]=A241))))</f>
        <v>0</v>
      </c>
    </row>
    <row r="242" spans="2:2" x14ac:dyDescent="0.25">
      <c r="B242" cm="1">
        <f t="array" ref="B242">TRANSPOSE(_xlfn._xlws.SORT(_xlfn.UNIQUE(_xlfn._xlws.FILTER(managements[field_level], managements[experiment_id]=A242))))</f>
        <v>0</v>
      </c>
    </row>
    <row r="243" spans="2:2" x14ac:dyDescent="0.25">
      <c r="B243" cm="1">
        <f t="array" ref="B243">TRANSPOSE(_xlfn._xlws.SORT(_xlfn.UNIQUE(_xlfn._xlws.FILTER(managements[field_level], managements[experiment_id]=A243))))</f>
        <v>0</v>
      </c>
    </row>
    <row r="244" spans="2:2" x14ac:dyDescent="0.25">
      <c r="B244" cm="1">
        <f t="array" ref="B244">TRANSPOSE(_xlfn._xlws.SORT(_xlfn.UNIQUE(_xlfn._xlws.FILTER(managements[field_level], managements[experiment_id]=A244))))</f>
        <v>0</v>
      </c>
    </row>
    <row r="245" spans="2:2" x14ac:dyDescent="0.25">
      <c r="B245" cm="1">
        <f t="array" ref="B245">TRANSPOSE(_xlfn._xlws.SORT(_xlfn.UNIQUE(_xlfn._xlws.FILTER(managements[field_level], managements[experiment_id]=A245))))</f>
        <v>0</v>
      </c>
    </row>
    <row r="246" spans="2:2" x14ac:dyDescent="0.25">
      <c r="B246" cm="1">
        <f t="array" ref="B246">TRANSPOSE(_xlfn._xlws.SORT(_xlfn.UNIQUE(_xlfn._xlws.FILTER(managements[field_level], managements[experiment_id]=A246))))</f>
        <v>0</v>
      </c>
    </row>
    <row r="247" spans="2:2" x14ac:dyDescent="0.25">
      <c r="B247" cm="1">
        <f t="array" ref="B247">TRANSPOSE(_xlfn._xlws.SORT(_xlfn.UNIQUE(_xlfn._xlws.FILTER(managements[field_level], managements[experiment_id]=A247))))</f>
        <v>0</v>
      </c>
    </row>
    <row r="248" spans="2:2" x14ac:dyDescent="0.25">
      <c r="B248" cm="1">
        <f t="array" ref="B248">TRANSPOSE(_xlfn._xlws.SORT(_xlfn.UNIQUE(_xlfn._xlws.FILTER(managements[field_level], managements[experiment_id]=A248))))</f>
        <v>0</v>
      </c>
    </row>
    <row r="249" spans="2:2" x14ac:dyDescent="0.25">
      <c r="B249" cm="1">
        <f t="array" ref="B249">TRANSPOSE(_xlfn._xlws.SORT(_xlfn.UNIQUE(_xlfn._xlws.FILTER(managements[field_level], managements[experiment_id]=A249))))</f>
        <v>0</v>
      </c>
    </row>
    <row r="250" spans="2:2" x14ac:dyDescent="0.25">
      <c r="B250" cm="1">
        <f t="array" ref="B250">TRANSPOSE(_xlfn._xlws.SORT(_xlfn.UNIQUE(_xlfn._xlws.FILTER(managements[field_level], managements[experiment_id]=A250))))</f>
        <v>0</v>
      </c>
    </row>
    <row r="251" spans="2:2" x14ac:dyDescent="0.25">
      <c r="B251" cm="1">
        <f t="array" ref="B251">TRANSPOSE(_xlfn._xlws.SORT(_xlfn.UNIQUE(_xlfn._xlws.FILTER(managements[field_level], managements[experiment_id]=A251))))</f>
        <v>0</v>
      </c>
    </row>
    <row r="252" spans="2:2" x14ac:dyDescent="0.25">
      <c r="B252" cm="1">
        <f t="array" ref="B252">TRANSPOSE(_xlfn._xlws.SORT(_xlfn.UNIQUE(_xlfn._xlws.FILTER(managements[field_level], managements[experiment_id]=A252))))</f>
        <v>0</v>
      </c>
    </row>
    <row r="253" spans="2:2" x14ac:dyDescent="0.25">
      <c r="B253" cm="1">
        <f t="array" ref="B253">TRANSPOSE(_xlfn._xlws.SORT(_xlfn.UNIQUE(_xlfn._xlws.FILTER(managements[field_level], managements[experiment_id]=A253))))</f>
        <v>0</v>
      </c>
    </row>
    <row r="254" spans="2:2" x14ac:dyDescent="0.25">
      <c r="B254" cm="1">
        <f t="array" ref="B254">TRANSPOSE(_xlfn._xlws.SORT(_xlfn.UNIQUE(_xlfn._xlws.FILTER(managements[field_level], managements[experiment_id]=A254))))</f>
        <v>0</v>
      </c>
    </row>
    <row r="255" spans="2:2" x14ac:dyDescent="0.25">
      <c r="B255" cm="1">
        <f t="array" ref="B255">TRANSPOSE(_xlfn._xlws.SORT(_xlfn.UNIQUE(_xlfn._xlws.FILTER(managements[field_level], managements[experiment_id]=A255))))</f>
        <v>0</v>
      </c>
    </row>
    <row r="256" spans="2:2" x14ac:dyDescent="0.25">
      <c r="B256" cm="1">
        <f t="array" ref="B256">TRANSPOSE(_xlfn._xlws.SORT(_xlfn.UNIQUE(_xlfn._xlws.FILTER(managements[field_level], managements[experiment_id]=A256))))</f>
        <v>0</v>
      </c>
    </row>
    <row r="257" spans="2:2" x14ac:dyDescent="0.25">
      <c r="B257" cm="1">
        <f t="array" ref="B257">TRANSPOSE(_xlfn._xlws.SORT(_xlfn.UNIQUE(_xlfn._xlws.FILTER(managements[field_level], managements[experiment_id]=A257))))</f>
        <v>0</v>
      </c>
    </row>
    <row r="258" spans="2:2" x14ac:dyDescent="0.25">
      <c r="B258" cm="1">
        <f t="array" ref="B258">TRANSPOSE(_xlfn._xlws.SORT(_xlfn.UNIQUE(_xlfn._xlws.FILTER(managements[field_level], managements[experiment_id]=A258))))</f>
        <v>0</v>
      </c>
    </row>
    <row r="259" spans="2:2" x14ac:dyDescent="0.25">
      <c r="B259" cm="1">
        <f t="array" ref="B259">TRANSPOSE(_xlfn._xlws.SORT(_xlfn.UNIQUE(_xlfn._xlws.FILTER(managements[field_level], managements[experiment_id]=A259))))</f>
        <v>0</v>
      </c>
    </row>
    <row r="260" spans="2:2" x14ac:dyDescent="0.25">
      <c r="B260" cm="1">
        <f t="array" ref="B260">TRANSPOSE(_xlfn._xlws.SORT(_xlfn.UNIQUE(_xlfn._xlws.FILTER(managements[field_level], managements[experiment_id]=A260))))</f>
        <v>0</v>
      </c>
    </row>
    <row r="261" spans="2:2" x14ac:dyDescent="0.25">
      <c r="B261" cm="1">
        <f t="array" ref="B261">TRANSPOSE(_xlfn._xlws.SORT(_xlfn.UNIQUE(_xlfn._xlws.FILTER(managements[field_level], managements[experiment_id]=A261))))</f>
        <v>0</v>
      </c>
    </row>
    <row r="262" spans="2:2" x14ac:dyDescent="0.25">
      <c r="B262" cm="1">
        <f t="array" ref="B262">TRANSPOSE(_xlfn._xlws.SORT(_xlfn.UNIQUE(_xlfn._xlws.FILTER(managements[field_level], managements[experiment_id]=A262))))</f>
        <v>0</v>
      </c>
    </row>
    <row r="263" spans="2:2" x14ac:dyDescent="0.25">
      <c r="B263" cm="1">
        <f t="array" ref="B263">TRANSPOSE(_xlfn._xlws.SORT(_xlfn.UNIQUE(_xlfn._xlws.FILTER(managements[field_level], managements[experiment_id]=A263))))</f>
        <v>0</v>
      </c>
    </row>
    <row r="264" spans="2:2" x14ac:dyDescent="0.25">
      <c r="B264" cm="1">
        <f t="array" ref="B264">TRANSPOSE(_xlfn._xlws.SORT(_xlfn.UNIQUE(_xlfn._xlws.FILTER(managements[field_level], managements[experiment_id]=A264))))</f>
        <v>0</v>
      </c>
    </row>
    <row r="265" spans="2:2" x14ac:dyDescent="0.25">
      <c r="B265" cm="1">
        <f t="array" ref="B265">TRANSPOSE(_xlfn._xlws.SORT(_xlfn.UNIQUE(_xlfn._xlws.FILTER(managements[field_level], managements[experiment_id]=A265))))</f>
        <v>0</v>
      </c>
    </row>
    <row r="266" spans="2:2" x14ac:dyDescent="0.25">
      <c r="B266" cm="1">
        <f t="array" ref="B266">TRANSPOSE(_xlfn._xlws.SORT(_xlfn.UNIQUE(_xlfn._xlws.FILTER(managements[field_level], managements[experiment_id]=A266))))</f>
        <v>0</v>
      </c>
    </row>
    <row r="267" spans="2:2" x14ac:dyDescent="0.25">
      <c r="B267" cm="1">
        <f t="array" ref="B267">TRANSPOSE(_xlfn._xlws.SORT(_xlfn.UNIQUE(_xlfn._xlws.FILTER(managements[field_level], managements[experiment_id]=A267))))</f>
        <v>0</v>
      </c>
    </row>
    <row r="268" spans="2:2" x14ac:dyDescent="0.25">
      <c r="B268" cm="1">
        <f t="array" ref="B268">TRANSPOSE(_xlfn._xlws.SORT(_xlfn.UNIQUE(_xlfn._xlws.FILTER(managements[field_level], managements[experiment_id]=A268))))</f>
        <v>0</v>
      </c>
    </row>
    <row r="269" spans="2:2" x14ac:dyDescent="0.25">
      <c r="B269" cm="1">
        <f t="array" ref="B269">TRANSPOSE(_xlfn._xlws.SORT(_xlfn.UNIQUE(_xlfn._xlws.FILTER(managements[field_level], managements[experiment_id]=A269))))</f>
        <v>0</v>
      </c>
    </row>
    <row r="270" spans="2:2" x14ac:dyDescent="0.25">
      <c r="B270" cm="1">
        <f t="array" ref="B270">TRANSPOSE(_xlfn._xlws.SORT(_xlfn.UNIQUE(_xlfn._xlws.FILTER(managements[field_level], managements[experiment_id]=A270))))</f>
        <v>0</v>
      </c>
    </row>
    <row r="271" spans="2:2" x14ac:dyDescent="0.25">
      <c r="B271" cm="1">
        <f t="array" ref="B271">TRANSPOSE(_xlfn._xlws.SORT(_xlfn.UNIQUE(_xlfn._xlws.FILTER(managements[field_level], managements[experiment_id]=A271))))</f>
        <v>0</v>
      </c>
    </row>
    <row r="272" spans="2:2" x14ac:dyDescent="0.25">
      <c r="B272" cm="1">
        <f t="array" ref="B272">TRANSPOSE(_xlfn._xlws.SORT(_xlfn.UNIQUE(_xlfn._xlws.FILTER(managements[field_level], managements[experiment_id]=A272))))</f>
        <v>0</v>
      </c>
    </row>
    <row r="273" spans="2:2" x14ac:dyDescent="0.25">
      <c r="B273" cm="1">
        <f t="array" ref="B273">TRANSPOSE(_xlfn._xlws.SORT(_xlfn.UNIQUE(_xlfn._xlws.FILTER(managements[field_level], managements[experiment_id]=A273))))</f>
        <v>0</v>
      </c>
    </row>
    <row r="274" spans="2:2" x14ac:dyDescent="0.25">
      <c r="B274" cm="1">
        <f t="array" ref="B274">TRANSPOSE(_xlfn._xlws.SORT(_xlfn.UNIQUE(_xlfn._xlws.FILTER(managements[field_level], managements[experiment_id]=A274))))</f>
        <v>0</v>
      </c>
    </row>
    <row r="275" spans="2:2" x14ac:dyDescent="0.25">
      <c r="B275" cm="1">
        <f t="array" ref="B275">TRANSPOSE(_xlfn._xlws.SORT(_xlfn.UNIQUE(_xlfn._xlws.FILTER(managements[field_level], managements[experiment_id]=A275))))</f>
        <v>0</v>
      </c>
    </row>
    <row r="276" spans="2:2" x14ac:dyDescent="0.25">
      <c r="B276" cm="1">
        <f t="array" ref="B276">TRANSPOSE(_xlfn._xlws.SORT(_xlfn.UNIQUE(_xlfn._xlws.FILTER(managements[field_level], managements[experiment_id]=A276))))</f>
        <v>0</v>
      </c>
    </row>
    <row r="277" spans="2:2" x14ac:dyDescent="0.25">
      <c r="B277" cm="1">
        <f t="array" ref="B277">TRANSPOSE(_xlfn._xlws.SORT(_xlfn.UNIQUE(_xlfn._xlws.FILTER(managements[field_level], managements[experiment_id]=A277))))</f>
        <v>0</v>
      </c>
    </row>
    <row r="278" spans="2:2" x14ac:dyDescent="0.25">
      <c r="B278" cm="1">
        <f t="array" ref="B278">TRANSPOSE(_xlfn._xlws.SORT(_xlfn.UNIQUE(_xlfn._xlws.FILTER(managements[field_level], managements[experiment_id]=A278))))</f>
        <v>0</v>
      </c>
    </row>
    <row r="279" spans="2:2" x14ac:dyDescent="0.25">
      <c r="B279" cm="1">
        <f t="array" ref="B279">TRANSPOSE(_xlfn._xlws.SORT(_xlfn.UNIQUE(_xlfn._xlws.FILTER(managements[field_level], managements[experiment_id]=A279))))</f>
        <v>0</v>
      </c>
    </row>
    <row r="280" spans="2:2" x14ac:dyDescent="0.25">
      <c r="B280" cm="1">
        <f t="array" ref="B280">TRANSPOSE(_xlfn._xlws.SORT(_xlfn.UNIQUE(_xlfn._xlws.FILTER(managements[field_level], managements[experiment_id]=A280))))</f>
        <v>0</v>
      </c>
    </row>
    <row r="281" spans="2:2" x14ac:dyDescent="0.25">
      <c r="B281" cm="1">
        <f t="array" ref="B281">TRANSPOSE(_xlfn._xlws.SORT(_xlfn.UNIQUE(_xlfn._xlws.FILTER(managements[field_level], managements[experiment_id]=A281))))</f>
        <v>0</v>
      </c>
    </row>
    <row r="282" spans="2:2" x14ac:dyDescent="0.25">
      <c r="B282" cm="1">
        <f t="array" ref="B282">TRANSPOSE(_xlfn._xlws.SORT(_xlfn.UNIQUE(_xlfn._xlws.FILTER(managements[field_level], managements[experiment_id]=A282))))</f>
        <v>0</v>
      </c>
    </row>
    <row r="283" spans="2:2" x14ac:dyDescent="0.25">
      <c r="B283" cm="1">
        <f t="array" ref="B283">TRANSPOSE(_xlfn._xlws.SORT(_xlfn.UNIQUE(_xlfn._xlws.FILTER(managements[field_level], managements[experiment_id]=A283))))</f>
        <v>0</v>
      </c>
    </row>
    <row r="284" spans="2:2" x14ac:dyDescent="0.25">
      <c r="B284" cm="1">
        <f t="array" ref="B284">TRANSPOSE(_xlfn._xlws.SORT(_xlfn.UNIQUE(_xlfn._xlws.FILTER(managements[field_level], managements[experiment_id]=A284))))</f>
        <v>0</v>
      </c>
    </row>
    <row r="285" spans="2:2" x14ac:dyDescent="0.25">
      <c r="B285" cm="1">
        <f t="array" ref="B285">TRANSPOSE(_xlfn._xlws.SORT(_xlfn.UNIQUE(_xlfn._xlws.FILTER(managements[field_level], managements[experiment_id]=A285))))</f>
        <v>0</v>
      </c>
    </row>
    <row r="286" spans="2:2" x14ac:dyDescent="0.25">
      <c r="B286" cm="1">
        <f t="array" ref="B286">TRANSPOSE(_xlfn._xlws.SORT(_xlfn.UNIQUE(_xlfn._xlws.FILTER(managements[field_level], managements[experiment_id]=A286))))</f>
        <v>0</v>
      </c>
    </row>
    <row r="287" spans="2:2" x14ac:dyDescent="0.25">
      <c r="B287" cm="1">
        <f t="array" ref="B287">TRANSPOSE(_xlfn._xlws.SORT(_xlfn.UNIQUE(_xlfn._xlws.FILTER(managements[field_level], managements[experiment_id]=A287))))</f>
        <v>0</v>
      </c>
    </row>
    <row r="288" spans="2:2" x14ac:dyDescent="0.25">
      <c r="B288" cm="1">
        <f t="array" ref="B288">TRANSPOSE(_xlfn._xlws.SORT(_xlfn.UNIQUE(_xlfn._xlws.FILTER(managements[field_level], managements[experiment_id]=A288))))</f>
        <v>0</v>
      </c>
    </row>
    <row r="289" spans="2:2" x14ac:dyDescent="0.25">
      <c r="B289" cm="1">
        <f t="array" ref="B289">TRANSPOSE(_xlfn._xlws.SORT(_xlfn.UNIQUE(_xlfn._xlws.FILTER(managements[field_level], managements[experiment_id]=A289))))</f>
        <v>0</v>
      </c>
    </row>
    <row r="290" spans="2:2" x14ac:dyDescent="0.25">
      <c r="B290" cm="1">
        <f t="array" ref="B290">TRANSPOSE(_xlfn._xlws.SORT(_xlfn.UNIQUE(_xlfn._xlws.FILTER(managements[field_level], managements[experiment_id]=A290))))</f>
        <v>0</v>
      </c>
    </row>
    <row r="291" spans="2:2" x14ac:dyDescent="0.25">
      <c r="B291" cm="1">
        <f t="array" ref="B291">TRANSPOSE(_xlfn._xlws.SORT(_xlfn.UNIQUE(_xlfn._xlws.FILTER(managements[field_level], managements[experiment_id]=A291))))</f>
        <v>0</v>
      </c>
    </row>
    <row r="292" spans="2:2" x14ac:dyDescent="0.25">
      <c r="B292" cm="1">
        <f t="array" ref="B292">TRANSPOSE(_xlfn._xlws.SORT(_xlfn.UNIQUE(_xlfn._xlws.FILTER(managements[field_level], managements[experiment_id]=A292))))</f>
        <v>0</v>
      </c>
    </row>
    <row r="293" spans="2:2" x14ac:dyDescent="0.25">
      <c r="B293" cm="1">
        <f t="array" ref="B293">TRANSPOSE(_xlfn._xlws.SORT(_xlfn.UNIQUE(_xlfn._xlws.FILTER(managements[field_level], managements[experiment_id]=A293))))</f>
        <v>0</v>
      </c>
    </row>
    <row r="294" spans="2:2" x14ac:dyDescent="0.25">
      <c r="B294" cm="1">
        <f t="array" ref="B294">TRANSPOSE(_xlfn._xlws.SORT(_xlfn.UNIQUE(_xlfn._xlws.FILTER(managements[field_level], managements[experiment_id]=A294))))</f>
        <v>0</v>
      </c>
    </row>
    <row r="295" spans="2:2" x14ac:dyDescent="0.25">
      <c r="B295" cm="1">
        <f t="array" ref="B295">TRANSPOSE(_xlfn._xlws.SORT(_xlfn.UNIQUE(_xlfn._xlws.FILTER(managements[field_level], managements[experiment_id]=A295))))</f>
        <v>0</v>
      </c>
    </row>
    <row r="296" spans="2:2" x14ac:dyDescent="0.25">
      <c r="B296" cm="1">
        <f t="array" ref="B296">TRANSPOSE(_xlfn._xlws.SORT(_xlfn.UNIQUE(_xlfn._xlws.FILTER(managements[field_level], managements[experiment_id]=A296))))</f>
        <v>0</v>
      </c>
    </row>
    <row r="297" spans="2:2" x14ac:dyDescent="0.25">
      <c r="B297" cm="1">
        <f t="array" ref="B297">TRANSPOSE(_xlfn._xlws.SORT(_xlfn.UNIQUE(_xlfn._xlws.FILTER(managements[field_level], managements[experiment_id]=A297))))</f>
        <v>0</v>
      </c>
    </row>
    <row r="298" spans="2:2" x14ac:dyDescent="0.25">
      <c r="B298" cm="1">
        <f t="array" ref="B298">TRANSPOSE(_xlfn._xlws.SORT(_xlfn.UNIQUE(_xlfn._xlws.FILTER(managements[field_level], managements[experiment_id]=A298))))</f>
        <v>0</v>
      </c>
    </row>
    <row r="299" spans="2:2" x14ac:dyDescent="0.25">
      <c r="B299" cm="1">
        <f t="array" ref="B299">TRANSPOSE(_xlfn._xlws.SORT(_xlfn.UNIQUE(_xlfn._xlws.FILTER(managements[field_level], managements[experiment_id]=A299))))</f>
        <v>0</v>
      </c>
    </row>
    <row r="300" spans="2:2" x14ac:dyDescent="0.25">
      <c r="B300" cm="1">
        <f t="array" ref="B300">TRANSPOSE(_xlfn._xlws.SORT(_xlfn.UNIQUE(_xlfn._xlws.FILTER(managements[field_level], managements[experiment_id]=A300))))</f>
        <v>0</v>
      </c>
    </row>
    <row r="301" spans="2:2" x14ac:dyDescent="0.25">
      <c r="B301" cm="1">
        <f t="array" ref="B301">TRANSPOSE(_xlfn._xlws.SORT(_xlfn.UNIQUE(_xlfn._xlws.FILTER(managements[field_level], managements[experiment_id]=A301))))</f>
        <v>0</v>
      </c>
    </row>
    <row r="302" spans="2:2" x14ac:dyDescent="0.25">
      <c r="B302" cm="1">
        <f t="array" ref="B302">TRANSPOSE(_xlfn._xlws.SORT(_xlfn.UNIQUE(_xlfn._xlws.FILTER(managements[field_level], managements[experiment_id]=A302))))</f>
        <v>0</v>
      </c>
    </row>
    <row r="303" spans="2:2" x14ac:dyDescent="0.25">
      <c r="B303" cm="1">
        <f t="array" ref="B303">TRANSPOSE(_xlfn._xlws.SORT(_xlfn.UNIQUE(_xlfn._xlws.FILTER(managements[field_level], managements[experiment_id]=A303))))</f>
        <v>0</v>
      </c>
    </row>
    <row r="304" spans="2:2" x14ac:dyDescent="0.25">
      <c r="B304" cm="1">
        <f t="array" ref="B304">TRANSPOSE(_xlfn._xlws.SORT(_xlfn.UNIQUE(_xlfn._xlws.FILTER(managements[field_level], managements[experiment_id]=A304))))</f>
        <v>0</v>
      </c>
    </row>
    <row r="305" spans="2:2" x14ac:dyDescent="0.25">
      <c r="B305" cm="1">
        <f t="array" ref="B305">TRANSPOSE(_xlfn._xlws.SORT(_xlfn.UNIQUE(_xlfn._xlws.FILTER(managements[field_level], managements[experiment_id]=A305))))</f>
        <v>0</v>
      </c>
    </row>
    <row r="306" spans="2:2" x14ac:dyDescent="0.25">
      <c r="B306" cm="1">
        <f t="array" ref="B306">TRANSPOSE(_xlfn._xlws.SORT(_xlfn.UNIQUE(_xlfn._xlws.FILTER(managements[field_level], managements[experiment_id]=A306))))</f>
        <v>0</v>
      </c>
    </row>
    <row r="307" spans="2:2" x14ac:dyDescent="0.25">
      <c r="B307" cm="1">
        <f t="array" ref="B307">TRANSPOSE(_xlfn._xlws.SORT(_xlfn.UNIQUE(_xlfn._xlws.FILTER(managements[field_level], managements[experiment_id]=A307))))</f>
        <v>0</v>
      </c>
    </row>
    <row r="308" spans="2:2" x14ac:dyDescent="0.25">
      <c r="B308" cm="1">
        <f t="array" ref="B308">TRANSPOSE(_xlfn._xlws.SORT(_xlfn.UNIQUE(_xlfn._xlws.FILTER(managements[field_level], managements[experiment_id]=A308))))</f>
        <v>0</v>
      </c>
    </row>
    <row r="309" spans="2:2" x14ac:dyDescent="0.25">
      <c r="B309" cm="1">
        <f t="array" ref="B309">TRANSPOSE(_xlfn._xlws.SORT(_xlfn.UNIQUE(_xlfn._xlws.FILTER(managements[field_level], managements[experiment_id]=A309))))</f>
        <v>0</v>
      </c>
    </row>
    <row r="310" spans="2:2" x14ac:dyDescent="0.25">
      <c r="B310" cm="1">
        <f t="array" ref="B310">TRANSPOSE(_xlfn._xlws.SORT(_xlfn.UNIQUE(_xlfn._xlws.FILTER(managements[field_level], managements[experiment_id]=A310))))</f>
        <v>0</v>
      </c>
    </row>
    <row r="311" spans="2:2" x14ac:dyDescent="0.25">
      <c r="B311" cm="1">
        <f t="array" ref="B311">TRANSPOSE(_xlfn._xlws.SORT(_xlfn.UNIQUE(_xlfn._xlws.FILTER(managements[field_level], managements[experiment_id]=A311))))</f>
        <v>0</v>
      </c>
    </row>
    <row r="312" spans="2:2" x14ac:dyDescent="0.25">
      <c r="B312" cm="1">
        <f t="array" ref="B312">TRANSPOSE(_xlfn._xlws.SORT(_xlfn.UNIQUE(_xlfn._xlws.FILTER(managements[field_level], managements[experiment_id]=A312))))</f>
        <v>0</v>
      </c>
    </row>
    <row r="313" spans="2:2" x14ac:dyDescent="0.25">
      <c r="B313" cm="1">
        <f t="array" ref="B313">TRANSPOSE(_xlfn._xlws.SORT(_xlfn.UNIQUE(_xlfn._xlws.FILTER(managements[field_level], managements[experiment_id]=A313))))</f>
        <v>0</v>
      </c>
    </row>
    <row r="314" spans="2:2" x14ac:dyDescent="0.25">
      <c r="B314" cm="1">
        <f t="array" ref="B314">TRANSPOSE(_xlfn._xlws.SORT(_xlfn.UNIQUE(_xlfn._xlws.FILTER(managements[field_level], managements[experiment_id]=A314))))</f>
        <v>0</v>
      </c>
    </row>
    <row r="315" spans="2:2" x14ac:dyDescent="0.25">
      <c r="B315" cm="1">
        <f t="array" ref="B315">TRANSPOSE(_xlfn._xlws.SORT(_xlfn.UNIQUE(_xlfn._xlws.FILTER(managements[field_level], managements[experiment_id]=A315))))</f>
        <v>0</v>
      </c>
    </row>
    <row r="316" spans="2:2" x14ac:dyDescent="0.25">
      <c r="B316" cm="1">
        <f t="array" ref="B316">TRANSPOSE(_xlfn._xlws.SORT(_xlfn.UNIQUE(_xlfn._xlws.FILTER(managements[field_level], managements[experiment_id]=A316))))</f>
        <v>0</v>
      </c>
    </row>
    <row r="317" spans="2:2" x14ac:dyDescent="0.25">
      <c r="B317" cm="1">
        <f t="array" ref="B317">TRANSPOSE(_xlfn._xlws.SORT(_xlfn.UNIQUE(_xlfn._xlws.FILTER(managements[field_level], managements[experiment_id]=A317))))</f>
        <v>0</v>
      </c>
    </row>
    <row r="318" spans="2:2" x14ac:dyDescent="0.25">
      <c r="B318" cm="1">
        <f t="array" ref="B318">TRANSPOSE(_xlfn._xlws.SORT(_xlfn.UNIQUE(_xlfn._xlws.FILTER(managements[field_level], managements[experiment_id]=A318))))</f>
        <v>0</v>
      </c>
    </row>
    <row r="319" spans="2:2" x14ac:dyDescent="0.25">
      <c r="B319" cm="1">
        <f t="array" ref="B319">TRANSPOSE(_xlfn._xlws.SORT(_xlfn.UNIQUE(_xlfn._xlws.FILTER(managements[field_level], managements[experiment_id]=A319))))</f>
        <v>0</v>
      </c>
    </row>
    <row r="320" spans="2:2" x14ac:dyDescent="0.25">
      <c r="B320" cm="1">
        <f t="array" ref="B320">TRANSPOSE(_xlfn._xlws.SORT(_xlfn.UNIQUE(_xlfn._xlws.FILTER(managements[field_level], managements[experiment_id]=A320))))</f>
        <v>0</v>
      </c>
    </row>
    <row r="321" spans="2:2" x14ac:dyDescent="0.25">
      <c r="B321" cm="1">
        <f t="array" ref="B321">TRANSPOSE(_xlfn._xlws.SORT(_xlfn.UNIQUE(_xlfn._xlws.FILTER(managements[field_level], managements[experiment_id]=A321))))</f>
        <v>0</v>
      </c>
    </row>
    <row r="322" spans="2:2" x14ac:dyDescent="0.25">
      <c r="B322" cm="1">
        <f t="array" ref="B322">TRANSPOSE(_xlfn._xlws.SORT(_xlfn.UNIQUE(_xlfn._xlws.FILTER(managements[field_level], managements[experiment_id]=A322))))</f>
        <v>0</v>
      </c>
    </row>
    <row r="323" spans="2:2" x14ac:dyDescent="0.25">
      <c r="B323" cm="1">
        <f t="array" ref="B323">TRANSPOSE(_xlfn._xlws.SORT(_xlfn.UNIQUE(_xlfn._xlws.FILTER(managements[field_level], managements[experiment_id]=A323))))</f>
        <v>0</v>
      </c>
    </row>
    <row r="324" spans="2:2" x14ac:dyDescent="0.25">
      <c r="B324" cm="1">
        <f t="array" ref="B324">TRANSPOSE(_xlfn._xlws.SORT(_xlfn.UNIQUE(_xlfn._xlws.FILTER(managements[field_level], managements[experiment_id]=A324))))</f>
        <v>0</v>
      </c>
    </row>
    <row r="325" spans="2:2" x14ac:dyDescent="0.25">
      <c r="B325" cm="1">
        <f t="array" ref="B325">TRANSPOSE(_xlfn._xlws.SORT(_xlfn.UNIQUE(_xlfn._xlws.FILTER(managements[field_level], managements[experiment_id]=A325))))</f>
        <v>0</v>
      </c>
    </row>
    <row r="326" spans="2:2" x14ac:dyDescent="0.25">
      <c r="B326" cm="1">
        <f t="array" ref="B326">TRANSPOSE(_xlfn._xlws.SORT(_xlfn.UNIQUE(_xlfn._xlws.FILTER(managements[field_level], managements[experiment_id]=A326))))</f>
        <v>0</v>
      </c>
    </row>
    <row r="327" spans="2:2" x14ac:dyDescent="0.25">
      <c r="B327" cm="1">
        <f t="array" ref="B327">TRANSPOSE(_xlfn._xlws.SORT(_xlfn.UNIQUE(_xlfn._xlws.FILTER(managements[field_level], managements[experiment_id]=A327))))</f>
        <v>0</v>
      </c>
    </row>
    <row r="328" spans="2:2" x14ac:dyDescent="0.25">
      <c r="B328" cm="1">
        <f t="array" ref="B328">TRANSPOSE(_xlfn._xlws.SORT(_xlfn.UNIQUE(_xlfn._xlws.FILTER(managements[field_level], managements[experiment_id]=A328))))</f>
        <v>0</v>
      </c>
    </row>
    <row r="329" spans="2:2" x14ac:dyDescent="0.25">
      <c r="B329" cm="1">
        <f t="array" ref="B329">TRANSPOSE(_xlfn._xlws.SORT(_xlfn.UNIQUE(_xlfn._xlws.FILTER(managements[field_level], managements[experiment_id]=A329))))</f>
        <v>0</v>
      </c>
    </row>
    <row r="330" spans="2:2" x14ac:dyDescent="0.25">
      <c r="B330" cm="1">
        <f t="array" ref="B330">TRANSPOSE(_xlfn._xlws.SORT(_xlfn.UNIQUE(_xlfn._xlws.FILTER(managements[field_level], managements[experiment_id]=A330))))</f>
        <v>0</v>
      </c>
    </row>
    <row r="331" spans="2:2" x14ac:dyDescent="0.25">
      <c r="B331" cm="1">
        <f t="array" ref="B331">TRANSPOSE(_xlfn._xlws.SORT(_xlfn.UNIQUE(_xlfn._xlws.FILTER(managements[field_level], managements[experiment_id]=A331))))</f>
        <v>0</v>
      </c>
    </row>
    <row r="332" spans="2:2" x14ac:dyDescent="0.25">
      <c r="B332" cm="1">
        <f t="array" ref="B332">TRANSPOSE(_xlfn._xlws.SORT(_xlfn.UNIQUE(_xlfn._xlws.FILTER(managements[field_level], managements[experiment_id]=A332))))</f>
        <v>0</v>
      </c>
    </row>
    <row r="333" spans="2:2" x14ac:dyDescent="0.25">
      <c r="B333" cm="1">
        <f t="array" ref="B333">TRANSPOSE(_xlfn._xlws.SORT(_xlfn.UNIQUE(_xlfn._xlws.FILTER(managements[field_level], managements[experiment_id]=A333))))</f>
        <v>0</v>
      </c>
    </row>
    <row r="334" spans="2:2" x14ac:dyDescent="0.25">
      <c r="B334" cm="1">
        <f t="array" ref="B334">TRANSPOSE(_xlfn._xlws.SORT(_xlfn.UNIQUE(_xlfn._xlws.FILTER(managements[field_level], managements[experiment_id]=A334))))</f>
        <v>0</v>
      </c>
    </row>
    <row r="335" spans="2:2" x14ac:dyDescent="0.25">
      <c r="B335" cm="1">
        <f t="array" ref="B335">TRANSPOSE(_xlfn._xlws.SORT(_xlfn.UNIQUE(_xlfn._xlws.FILTER(managements[field_level], managements[experiment_id]=A335))))</f>
        <v>0</v>
      </c>
    </row>
    <row r="336" spans="2:2" x14ac:dyDescent="0.25">
      <c r="B336" cm="1">
        <f t="array" ref="B336">TRANSPOSE(_xlfn._xlws.SORT(_xlfn.UNIQUE(_xlfn._xlws.FILTER(managements[field_level], managements[experiment_id]=A336))))</f>
        <v>0</v>
      </c>
    </row>
    <row r="337" spans="2:2" x14ac:dyDescent="0.25">
      <c r="B337" cm="1">
        <f t="array" ref="B337">TRANSPOSE(_xlfn._xlws.SORT(_xlfn.UNIQUE(_xlfn._xlws.FILTER(managements[field_level], managements[experiment_id]=A337))))</f>
        <v>0</v>
      </c>
    </row>
    <row r="338" spans="2:2" x14ac:dyDescent="0.25">
      <c r="B338" cm="1">
        <f t="array" ref="B338">TRANSPOSE(_xlfn._xlws.SORT(_xlfn.UNIQUE(_xlfn._xlws.FILTER(managements[field_level], managements[experiment_id]=A338))))</f>
        <v>0</v>
      </c>
    </row>
    <row r="339" spans="2:2" x14ac:dyDescent="0.25">
      <c r="B339" cm="1">
        <f t="array" ref="B339">TRANSPOSE(_xlfn._xlws.SORT(_xlfn.UNIQUE(_xlfn._xlws.FILTER(managements[field_level], managements[experiment_id]=A339))))</f>
        <v>0</v>
      </c>
    </row>
    <row r="340" spans="2:2" x14ac:dyDescent="0.25">
      <c r="B340" cm="1">
        <f t="array" ref="B340">TRANSPOSE(_xlfn._xlws.SORT(_xlfn.UNIQUE(_xlfn._xlws.FILTER(managements[field_level], managements[experiment_id]=A340))))</f>
        <v>0</v>
      </c>
    </row>
    <row r="341" spans="2:2" x14ac:dyDescent="0.25">
      <c r="B341" cm="1">
        <f t="array" ref="B341">TRANSPOSE(_xlfn._xlws.SORT(_xlfn.UNIQUE(_xlfn._xlws.FILTER(managements[field_level], managements[experiment_id]=A341))))</f>
        <v>0</v>
      </c>
    </row>
    <row r="342" spans="2:2" x14ac:dyDescent="0.25">
      <c r="B342" cm="1">
        <f t="array" ref="B342">TRANSPOSE(_xlfn._xlws.SORT(_xlfn.UNIQUE(_xlfn._xlws.FILTER(managements[field_level], managements[experiment_id]=A342))))</f>
        <v>0</v>
      </c>
    </row>
    <row r="343" spans="2:2" x14ac:dyDescent="0.25">
      <c r="B343" cm="1">
        <f t="array" ref="B343">TRANSPOSE(_xlfn._xlws.SORT(_xlfn.UNIQUE(_xlfn._xlws.FILTER(managements[field_level], managements[experiment_id]=A343))))</f>
        <v>0</v>
      </c>
    </row>
    <row r="344" spans="2:2" x14ac:dyDescent="0.25">
      <c r="B344" cm="1">
        <f t="array" ref="B344">TRANSPOSE(_xlfn._xlws.SORT(_xlfn.UNIQUE(_xlfn._xlws.FILTER(managements[field_level], managements[experiment_id]=A344))))</f>
        <v>0</v>
      </c>
    </row>
    <row r="345" spans="2:2" x14ac:dyDescent="0.25">
      <c r="B345" cm="1">
        <f t="array" ref="B345">TRANSPOSE(_xlfn._xlws.SORT(_xlfn.UNIQUE(_xlfn._xlws.FILTER(managements[field_level], managements[experiment_id]=A345))))</f>
        <v>0</v>
      </c>
    </row>
    <row r="346" spans="2:2" x14ac:dyDescent="0.25">
      <c r="B346" cm="1">
        <f t="array" ref="B346">TRANSPOSE(_xlfn._xlws.SORT(_xlfn.UNIQUE(_xlfn._xlws.FILTER(managements[field_level], managements[experiment_id]=A346))))</f>
        <v>0</v>
      </c>
    </row>
    <row r="347" spans="2:2" x14ac:dyDescent="0.25">
      <c r="B347" cm="1">
        <f t="array" ref="B347">TRANSPOSE(_xlfn._xlws.SORT(_xlfn.UNIQUE(_xlfn._xlws.FILTER(managements[field_level], managements[experiment_id]=A347))))</f>
        <v>0</v>
      </c>
    </row>
    <row r="348" spans="2:2" x14ac:dyDescent="0.25">
      <c r="B348" cm="1">
        <f t="array" ref="B348">TRANSPOSE(_xlfn._xlws.SORT(_xlfn.UNIQUE(_xlfn._xlws.FILTER(managements[field_level], managements[experiment_id]=A348))))</f>
        <v>0</v>
      </c>
    </row>
    <row r="349" spans="2:2" x14ac:dyDescent="0.25">
      <c r="B349" cm="1">
        <f t="array" ref="B349">TRANSPOSE(_xlfn._xlws.SORT(_xlfn.UNIQUE(_xlfn._xlws.FILTER(managements[field_level], managements[experiment_id]=A349))))</f>
        <v>0</v>
      </c>
    </row>
    <row r="350" spans="2:2" x14ac:dyDescent="0.25">
      <c r="B350" cm="1">
        <f t="array" ref="B350">TRANSPOSE(_xlfn._xlws.SORT(_xlfn.UNIQUE(_xlfn._xlws.FILTER(managements[field_level], managements[experiment_id]=A350))))</f>
        <v>0</v>
      </c>
    </row>
    <row r="351" spans="2:2" x14ac:dyDescent="0.25">
      <c r="B351" cm="1">
        <f t="array" ref="B351">TRANSPOSE(_xlfn._xlws.SORT(_xlfn.UNIQUE(_xlfn._xlws.FILTER(managements[field_level], managements[experiment_id]=A351))))</f>
        <v>0</v>
      </c>
    </row>
    <row r="352" spans="2:2" x14ac:dyDescent="0.25">
      <c r="B352" cm="1">
        <f t="array" ref="B352">TRANSPOSE(_xlfn._xlws.SORT(_xlfn.UNIQUE(_xlfn._xlws.FILTER(managements[field_level], managements[experiment_id]=A352))))</f>
        <v>0</v>
      </c>
    </row>
    <row r="353" spans="2:2" x14ac:dyDescent="0.25">
      <c r="B353" cm="1">
        <f t="array" ref="B353">TRANSPOSE(_xlfn._xlws.SORT(_xlfn.UNIQUE(_xlfn._xlws.FILTER(managements[field_level], managements[experiment_id]=A353))))</f>
        <v>0</v>
      </c>
    </row>
    <row r="354" spans="2:2" x14ac:dyDescent="0.25">
      <c r="B354" cm="1">
        <f t="array" ref="B354">TRANSPOSE(_xlfn._xlws.SORT(_xlfn.UNIQUE(_xlfn._xlws.FILTER(managements[field_level], managements[experiment_id]=A354))))</f>
        <v>0</v>
      </c>
    </row>
    <row r="355" spans="2:2" x14ac:dyDescent="0.25">
      <c r="B355" cm="1">
        <f t="array" ref="B355">TRANSPOSE(_xlfn._xlws.SORT(_xlfn.UNIQUE(_xlfn._xlws.FILTER(managements[field_level], managements[experiment_id]=A355))))</f>
        <v>0</v>
      </c>
    </row>
    <row r="356" spans="2:2" x14ac:dyDescent="0.25">
      <c r="B356" cm="1">
        <f t="array" ref="B356">TRANSPOSE(_xlfn._xlws.SORT(_xlfn.UNIQUE(_xlfn._xlws.FILTER(managements[field_level], managements[experiment_id]=A356))))</f>
        <v>0</v>
      </c>
    </row>
    <row r="357" spans="2:2" x14ac:dyDescent="0.25">
      <c r="B357" cm="1">
        <f t="array" ref="B357">TRANSPOSE(_xlfn._xlws.SORT(_xlfn.UNIQUE(_xlfn._xlws.FILTER(managements[field_level], managements[experiment_id]=A357))))</f>
        <v>0</v>
      </c>
    </row>
    <row r="358" spans="2:2" x14ac:dyDescent="0.25">
      <c r="B358" cm="1">
        <f t="array" ref="B358">TRANSPOSE(_xlfn._xlws.SORT(_xlfn.UNIQUE(_xlfn._xlws.FILTER(managements[field_level], managements[experiment_id]=A358))))</f>
        <v>0</v>
      </c>
    </row>
    <row r="359" spans="2:2" x14ac:dyDescent="0.25">
      <c r="B359" cm="1">
        <f t="array" ref="B359">TRANSPOSE(_xlfn._xlws.SORT(_xlfn.UNIQUE(_xlfn._xlws.FILTER(managements[field_level], managements[experiment_id]=A359))))</f>
        <v>0</v>
      </c>
    </row>
    <row r="360" spans="2:2" x14ac:dyDescent="0.25">
      <c r="B360" cm="1">
        <f t="array" ref="B360">TRANSPOSE(_xlfn._xlws.SORT(_xlfn.UNIQUE(_xlfn._xlws.FILTER(managements[field_level], managements[experiment_id]=A360))))</f>
        <v>0</v>
      </c>
    </row>
    <row r="361" spans="2:2" x14ac:dyDescent="0.25">
      <c r="B361" cm="1">
        <f t="array" ref="B361">TRANSPOSE(_xlfn._xlws.SORT(_xlfn.UNIQUE(_xlfn._xlws.FILTER(managements[field_level], managements[experiment_id]=A361))))</f>
        <v>0</v>
      </c>
    </row>
    <row r="362" spans="2:2" x14ac:dyDescent="0.25">
      <c r="B362" cm="1">
        <f t="array" ref="B362">TRANSPOSE(_xlfn._xlws.SORT(_xlfn.UNIQUE(_xlfn._xlws.FILTER(managements[field_level], managements[experiment_id]=A362))))</f>
        <v>0</v>
      </c>
    </row>
    <row r="363" spans="2:2" x14ac:dyDescent="0.25">
      <c r="B363" cm="1">
        <f t="array" ref="B363">TRANSPOSE(_xlfn._xlws.SORT(_xlfn.UNIQUE(_xlfn._xlws.FILTER(managements[field_level], managements[experiment_id]=A363))))</f>
        <v>0</v>
      </c>
    </row>
    <row r="364" spans="2:2" x14ac:dyDescent="0.25">
      <c r="B364" cm="1">
        <f t="array" ref="B364">TRANSPOSE(_xlfn._xlws.SORT(_xlfn.UNIQUE(_xlfn._xlws.FILTER(managements[field_level], managements[experiment_id]=A364))))</f>
        <v>0</v>
      </c>
    </row>
    <row r="365" spans="2:2" x14ac:dyDescent="0.25">
      <c r="B365" cm="1">
        <f t="array" ref="B365">TRANSPOSE(_xlfn._xlws.SORT(_xlfn.UNIQUE(_xlfn._xlws.FILTER(managements[field_level], managements[experiment_id]=A365))))</f>
        <v>0</v>
      </c>
    </row>
    <row r="366" spans="2:2" x14ac:dyDescent="0.25">
      <c r="B366" cm="1">
        <f t="array" ref="B366">TRANSPOSE(_xlfn._xlws.SORT(_xlfn.UNIQUE(_xlfn._xlws.FILTER(managements[field_level], managements[experiment_id]=A366))))</f>
        <v>0</v>
      </c>
    </row>
    <row r="367" spans="2:2" x14ac:dyDescent="0.25">
      <c r="B367" cm="1">
        <f t="array" ref="B367">TRANSPOSE(_xlfn._xlws.SORT(_xlfn.UNIQUE(_xlfn._xlws.FILTER(managements[field_level], managements[experiment_id]=A367))))</f>
        <v>0</v>
      </c>
    </row>
    <row r="368" spans="2:2" x14ac:dyDescent="0.25">
      <c r="B368" cm="1">
        <f t="array" ref="B368">TRANSPOSE(_xlfn._xlws.SORT(_xlfn.UNIQUE(_xlfn._xlws.FILTER(managements[field_level], managements[experiment_id]=A368))))</f>
        <v>0</v>
      </c>
    </row>
    <row r="369" spans="2:2" x14ac:dyDescent="0.25">
      <c r="B369" cm="1">
        <f t="array" ref="B369">TRANSPOSE(_xlfn._xlws.SORT(_xlfn.UNIQUE(_xlfn._xlws.FILTER(managements[field_level], managements[experiment_id]=A369))))</f>
        <v>0</v>
      </c>
    </row>
    <row r="370" spans="2:2" x14ac:dyDescent="0.25">
      <c r="B370" cm="1">
        <f t="array" ref="B370">TRANSPOSE(_xlfn._xlws.SORT(_xlfn.UNIQUE(_xlfn._xlws.FILTER(managements[field_level], managements[experiment_id]=A370))))</f>
        <v>0</v>
      </c>
    </row>
    <row r="371" spans="2:2" x14ac:dyDescent="0.25">
      <c r="B371" cm="1">
        <f t="array" ref="B371">TRANSPOSE(_xlfn._xlws.SORT(_xlfn.UNIQUE(_xlfn._xlws.FILTER(managements[field_level], managements[experiment_id]=A371))))</f>
        <v>0</v>
      </c>
    </row>
    <row r="372" spans="2:2" x14ac:dyDescent="0.25">
      <c r="B372" cm="1">
        <f t="array" ref="B372">TRANSPOSE(_xlfn._xlws.SORT(_xlfn.UNIQUE(_xlfn._xlws.FILTER(managements[field_level], managements[experiment_id]=A372))))</f>
        <v>0</v>
      </c>
    </row>
    <row r="373" spans="2:2" x14ac:dyDescent="0.25">
      <c r="B373" cm="1">
        <f t="array" ref="B373">TRANSPOSE(_xlfn._xlws.SORT(_xlfn.UNIQUE(_xlfn._xlws.FILTER(managements[field_level], managements[experiment_id]=A373))))</f>
        <v>0</v>
      </c>
    </row>
    <row r="374" spans="2:2" x14ac:dyDescent="0.25">
      <c r="B374" cm="1">
        <f t="array" ref="B374">TRANSPOSE(_xlfn._xlws.SORT(_xlfn.UNIQUE(_xlfn._xlws.FILTER(managements[field_level], managements[experiment_id]=A374))))</f>
        <v>0</v>
      </c>
    </row>
    <row r="375" spans="2:2" x14ac:dyDescent="0.25">
      <c r="B375" cm="1">
        <f t="array" ref="B375">TRANSPOSE(_xlfn._xlws.SORT(_xlfn.UNIQUE(_xlfn._xlws.FILTER(managements[field_level], managements[experiment_id]=A375))))</f>
        <v>0</v>
      </c>
    </row>
    <row r="376" spans="2:2" x14ac:dyDescent="0.25">
      <c r="B376" cm="1">
        <f t="array" ref="B376">TRANSPOSE(_xlfn._xlws.SORT(_xlfn.UNIQUE(_xlfn._xlws.FILTER(managements[field_level], managements[experiment_id]=A376))))</f>
        <v>0</v>
      </c>
    </row>
    <row r="377" spans="2:2" x14ac:dyDescent="0.25">
      <c r="B377" cm="1">
        <f t="array" ref="B377">TRANSPOSE(_xlfn._xlws.SORT(_xlfn.UNIQUE(_xlfn._xlws.FILTER(managements[field_level], managements[experiment_id]=A377))))</f>
        <v>0</v>
      </c>
    </row>
    <row r="378" spans="2:2" x14ac:dyDescent="0.25">
      <c r="B378" cm="1">
        <f t="array" ref="B378">TRANSPOSE(_xlfn._xlws.SORT(_xlfn.UNIQUE(_xlfn._xlws.FILTER(managements[field_level], managements[experiment_id]=A378))))</f>
        <v>0</v>
      </c>
    </row>
    <row r="379" spans="2:2" x14ac:dyDescent="0.25">
      <c r="B379" cm="1">
        <f t="array" ref="B379">TRANSPOSE(_xlfn._xlws.SORT(_xlfn.UNIQUE(_xlfn._xlws.FILTER(managements[field_level], managements[experiment_id]=A379))))</f>
        <v>0</v>
      </c>
    </row>
    <row r="380" spans="2:2" x14ac:dyDescent="0.25">
      <c r="B380" cm="1">
        <f t="array" ref="B380">TRANSPOSE(_xlfn._xlws.SORT(_xlfn.UNIQUE(_xlfn._xlws.FILTER(managements[field_level], managements[experiment_id]=A380))))</f>
        <v>0</v>
      </c>
    </row>
    <row r="381" spans="2:2" x14ac:dyDescent="0.25">
      <c r="B381" cm="1">
        <f t="array" ref="B381">TRANSPOSE(_xlfn._xlws.SORT(_xlfn.UNIQUE(_xlfn._xlws.FILTER(managements[field_level], managements[experiment_id]=A381))))</f>
        <v>0</v>
      </c>
    </row>
    <row r="382" spans="2:2" x14ac:dyDescent="0.25">
      <c r="B382" cm="1">
        <f t="array" ref="B382">TRANSPOSE(_xlfn._xlws.SORT(_xlfn.UNIQUE(_xlfn._xlws.FILTER(managements[field_level], managements[experiment_id]=A382))))</f>
        <v>0</v>
      </c>
    </row>
    <row r="383" spans="2:2" x14ac:dyDescent="0.25">
      <c r="B383" cm="1">
        <f t="array" ref="B383">TRANSPOSE(_xlfn._xlws.SORT(_xlfn.UNIQUE(_xlfn._xlws.FILTER(managements[field_level], managements[experiment_id]=A383))))</f>
        <v>0</v>
      </c>
    </row>
    <row r="384" spans="2:2" x14ac:dyDescent="0.25">
      <c r="B384" cm="1">
        <f t="array" ref="B384">TRANSPOSE(_xlfn._xlws.SORT(_xlfn.UNIQUE(_xlfn._xlws.FILTER(managements[field_level], managements[experiment_id]=A384))))</f>
        <v>0</v>
      </c>
    </row>
    <row r="385" spans="2:2" x14ac:dyDescent="0.25">
      <c r="B385" cm="1">
        <f t="array" ref="B385">TRANSPOSE(_xlfn._xlws.SORT(_xlfn.UNIQUE(_xlfn._xlws.FILTER(managements[field_level], managements[experiment_id]=A385))))</f>
        <v>0</v>
      </c>
    </row>
    <row r="386" spans="2:2" x14ac:dyDescent="0.25">
      <c r="B386" cm="1">
        <f t="array" ref="B386">TRANSPOSE(_xlfn._xlws.SORT(_xlfn.UNIQUE(_xlfn._xlws.FILTER(managements[field_level], managements[experiment_id]=A386))))</f>
        <v>0</v>
      </c>
    </row>
    <row r="387" spans="2:2" x14ac:dyDescent="0.25">
      <c r="B387" cm="1">
        <f t="array" ref="B387">TRANSPOSE(_xlfn._xlws.SORT(_xlfn.UNIQUE(_xlfn._xlws.FILTER(managements[field_level], managements[experiment_id]=A387))))</f>
        <v>0</v>
      </c>
    </row>
    <row r="388" spans="2:2" x14ac:dyDescent="0.25">
      <c r="B388" cm="1">
        <f t="array" ref="B388">TRANSPOSE(_xlfn._xlws.SORT(_xlfn.UNIQUE(_xlfn._xlws.FILTER(managements[field_level], managements[experiment_id]=A388))))</f>
        <v>0</v>
      </c>
    </row>
    <row r="389" spans="2:2" x14ac:dyDescent="0.25">
      <c r="B389" cm="1">
        <f t="array" ref="B389">TRANSPOSE(_xlfn._xlws.SORT(_xlfn.UNIQUE(_xlfn._xlws.FILTER(managements[field_level], managements[experiment_id]=A389))))</f>
        <v>0</v>
      </c>
    </row>
    <row r="390" spans="2:2" x14ac:dyDescent="0.25">
      <c r="B390" cm="1">
        <f t="array" ref="B390">TRANSPOSE(_xlfn._xlws.SORT(_xlfn.UNIQUE(_xlfn._xlws.FILTER(managements[field_level], managements[experiment_id]=A390))))</f>
        <v>0</v>
      </c>
    </row>
    <row r="391" spans="2:2" x14ac:dyDescent="0.25">
      <c r="B391" cm="1">
        <f t="array" ref="B391">TRANSPOSE(_xlfn._xlws.SORT(_xlfn.UNIQUE(_xlfn._xlws.FILTER(managements[field_level], managements[experiment_id]=A391))))</f>
        <v>0</v>
      </c>
    </row>
    <row r="392" spans="2:2" x14ac:dyDescent="0.25">
      <c r="B392" cm="1">
        <f t="array" ref="B392">TRANSPOSE(_xlfn._xlws.SORT(_xlfn.UNIQUE(_xlfn._xlws.FILTER(managements[field_level], managements[experiment_id]=A392))))</f>
        <v>0</v>
      </c>
    </row>
    <row r="393" spans="2:2" x14ac:dyDescent="0.25">
      <c r="B393" cm="1">
        <f t="array" ref="B393">TRANSPOSE(_xlfn._xlws.SORT(_xlfn.UNIQUE(_xlfn._xlws.FILTER(managements[field_level], managements[experiment_id]=A393))))</f>
        <v>0</v>
      </c>
    </row>
    <row r="394" spans="2:2" x14ac:dyDescent="0.25">
      <c r="B394" cm="1">
        <f t="array" ref="B394">TRANSPOSE(_xlfn._xlws.SORT(_xlfn.UNIQUE(_xlfn._xlws.FILTER(managements[field_level], managements[experiment_id]=A394))))</f>
        <v>0</v>
      </c>
    </row>
    <row r="395" spans="2:2" x14ac:dyDescent="0.25">
      <c r="B395" cm="1">
        <f t="array" ref="B395">TRANSPOSE(_xlfn._xlws.SORT(_xlfn.UNIQUE(_xlfn._xlws.FILTER(managements[field_level], managements[experiment_id]=A395))))</f>
        <v>0</v>
      </c>
    </row>
    <row r="396" spans="2:2" x14ac:dyDescent="0.25">
      <c r="B396" cm="1">
        <f t="array" ref="B396">TRANSPOSE(_xlfn._xlws.SORT(_xlfn.UNIQUE(_xlfn._xlws.FILTER(managements[field_level], managements[experiment_id]=A396))))</f>
        <v>0</v>
      </c>
    </row>
    <row r="397" spans="2:2" x14ac:dyDescent="0.25">
      <c r="B397" cm="1">
        <f t="array" ref="B397">TRANSPOSE(_xlfn._xlws.SORT(_xlfn.UNIQUE(_xlfn._xlws.FILTER(managements[field_level], managements[experiment_id]=A397))))</f>
        <v>0</v>
      </c>
    </row>
    <row r="398" spans="2:2" x14ac:dyDescent="0.25">
      <c r="B398" cm="1">
        <f t="array" ref="B398">TRANSPOSE(_xlfn._xlws.SORT(_xlfn.UNIQUE(_xlfn._xlws.FILTER(managements[field_level], managements[experiment_id]=A398))))</f>
        <v>0</v>
      </c>
    </row>
    <row r="399" spans="2:2" x14ac:dyDescent="0.25">
      <c r="B399" cm="1">
        <f t="array" ref="B399">TRANSPOSE(_xlfn._xlws.SORT(_xlfn.UNIQUE(_xlfn._xlws.FILTER(managements[field_level], managements[experiment_id]=A399))))</f>
        <v>0</v>
      </c>
    </row>
    <row r="400" spans="2:2" x14ac:dyDescent="0.25">
      <c r="B400" cm="1">
        <f t="array" ref="B400">TRANSPOSE(_xlfn._xlws.SORT(_xlfn.UNIQUE(_xlfn._xlws.FILTER(managements[field_level], managements[experiment_id]=A400))))</f>
        <v>0</v>
      </c>
    </row>
    <row r="401" spans="2:2" x14ac:dyDescent="0.25">
      <c r="B401" cm="1">
        <f t="array" ref="B401">TRANSPOSE(_xlfn._xlws.SORT(_xlfn.UNIQUE(_xlfn._xlws.FILTER(managements[field_level], managements[experiment_id]=A401))))</f>
        <v>0</v>
      </c>
    </row>
    <row r="402" spans="2:2" x14ac:dyDescent="0.25">
      <c r="B402" cm="1">
        <f t="array" ref="B402">TRANSPOSE(_xlfn._xlws.SORT(_xlfn.UNIQUE(_xlfn._xlws.FILTER(managements[field_level], managements[experiment_id]=A402))))</f>
        <v>0</v>
      </c>
    </row>
    <row r="403" spans="2:2" x14ac:dyDescent="0.25">
      <c r="B403" cm="1">
        <f t="array" ref="B403">TRANSPOSE(_xlfn._xlws.SORT(_xlfn.UNIQUE(_xlfn._xlws.FILTER(managements[field_level], managements[experiment_id]=A403))))</f>
        <v>0</v>
      </c>
    </row>
    <row r="404" spans="2:2" x14ac:dyDescent="0.25">
      <c r="B404" cm="1">
        <f t="array" ref="B404">TRANSPOSE(_xlfn._xlws.SORT(_xlfn.UNIQUE(_xlfn._xlws.FILTER(managements[field_level], managements[experiment_id]=A404))))</f>
        <v>0</v>
      </c>
    </row>
    <row r="405" spans="2:2" x14ac:dyDescent="0.25">
      <c r="B405" cm="1">
        <f t="array" ref="B405">TRANSPOSE(_xlfn._xlws.SORT(_xlfn.UNIQUE(_xlfn._xlws.FILTER(managements[field_level], managements[experiment_id]=A405))))</f>
        <v>0</v>
      </c>
    </row>
    <row r="406" spans="2:2" x14ac:dyDescent="0.25">
      <c r="B406" cm="1">
        <f t="array" ref="B406">TRANSPOSE(_xlfn._xlws.SORT(_xlfn.UNIQUE(_xlfn._xlws.FILTER(managements[field_level], managements[experiment_id]=A406))))</f>
        <v>0</v>
      </c>
    </row>
    <row r="407" spans="2:2" x14ac:dyDescent="0.25">
      <c r="B407" cm="1">
        <f t="array" ref="B407">TRANSPOSE(_xlfn._xlws.SORT(_xlfn.UNIQUE(_xlfn._xlws.FILTER(managements[field_level], managements[experiment_id]=A407))))</f>
        <v>0</v>
      </c>
    </row>
    <row r="408" spans="2:2" x14ac:dyDescent="0.25">
      <c r="B408" cm="1">
        <f t="array" ref="B408">TRANSPOSE(_xlfn._xlws.SORT(_xlfn.UNIQUE(_xlfn._xlws.FILTER(managements[field_level], managements[experiment_id]=A408))))</f>
        <v>0</v>
      </c>
    </row>
    <row r="409" spans="2:2" x14ac:dyDescent="0.25">
      <c r="B409" cm="1">
        <f t="array" ref="B409">TRANSPOSE(_xlfn._xlws.SORT(_xlfn.UNIQUE(_xlfn._xlws.FILTER(managements[field_level], managements[experiment_id]=A409))))</f>
        <v>0</v>
      </c>
    </row>
    <row r="410" spans="2:2" x14ac:dyDescent="0.25">
      <c r="B410" cm="1">
        <f t="array" ref="B410">TRANSPOSE(_xlfn._xlws.SORT(_xlfn.UNIQUE(_xlfn._xlws.FILTER(managements[field_level], managements[experiment_id]=A410))))</f>
        <v>0</v>
      </c>
    </row>
    <row r="411" spans="2:2" x14ac:dyDescent="0.25">
      <c r="B411" cm="1">
        <f t="array" ref="B411">TRANSPOSE(_xlfn._xlws.SORT(_xlfn.UNIQUE(_xlfn._xlws.FILTER(managements[field_level], managements[experiment_id]=A411))))</f>
        <v>0</v>
      </c>
    </row>
    <row r="412" spans="2:2" x14ac:dyDescent="0.25">
      <c r="B412" cm="1">
        <f t="array" ref="B412">TRANSPOSE(_xlfn._xlws.SORT(_xlfn.UNIQUE(_xlfn._xlws.FILTER(managements[field_level], managements[experiment_id]=A412))))</f>
        <v>0</v>
      </c>
    </row>
    <row r="413" spans="2:2" x14ac:dyDescent="0.25">
      <c r="B413" cm="1">
        <f t="array" ref="B413">TRANSPOSE(_xlfn._xlws.SORT(_xlfn.UNIQUE(_xlfn._xlws.FILTER(managements[field_level], managements[experiment_id]=A413))))</f>
        <v>0</v>
      </c>
    </row>
    <row r="414" spans="2:2" x14ac:dyDescent="0.25">
      <c r="B414" cm="1">
        <f t="array" ref="B414">TRANSPOSE(_xlfn._xlws.SORT(_xlfn.UNIQUE(_xlfn._xlws.FILTER(managements[field_level], managements[experiment_id]=A414))))</f>
        <v>0</v>
      </c>
    </row>
    <row r="415" spans="2:2" x14ac:dyDescent="0.25">
      <c r="B415" cm="1">
        <f t="array" ref="B415">TRANSPOSE(_xlfn._xlws.SORT(_xlfn.UNIQUE(_xlfn._xlws.FILTER(managements[field_level], managements[experiment_id]=A415))))</f>
        <v>0</v>
      </c>
    </row>
    <row r="416" spans="2:2" x14ac:dyDescent="0.25">
      <c r="B416" cm="1">
        <f t="array" ref="B416">TRANSPOSE(_xlfn._xlws.SORT(_xlfn.UNIQUE(_xlfn._xlws.FILTER(managements[field_level], managements[experiment_id]=A416))))</f>
        <v>0</v>
      </c>
    </row>
    <row r="417" spans="2:2" x14ac:dyDescent="0.25">
      <c r="B417" cm="1">
        <f t="array" ref="B417">TRANSPOSE(_xlfn._xlws.SORT(_xlfn.UNIQUE(_xlfn._xlws.FILTER(managements[field_level], managements[experiment_id]=A417))))</f>
        <v>0</v>
      </c>
    </row>
    <row r="418" spans="2:2" x14ac:dyDescent="0.25">
      <c r="B418" cm="1">
        <f t="array" ref="B418">TRANSPOSE(_xlfn._xlws.SORT(_xlfn.UNIQUE(_xlfn._xlws.FILTER(managements[field_level], managements[experiment_id]=A418))))</f>
        <v>0</v>
      </c>
    </row>
    <row r="419" spans="2:2" x14ac:dyDescent="0.25">
      <c r="B419" cm="1">
        <f t="array" ref="B419">TRANSPOSE(_xlfn._xlws.SORT(_xlfn.UNIQUE(_xlfn._xlws.FILTER(managements[field_level], managements[experiment_id]=A419))))</f>
        <v>0</v>
      </c>
    </row>
    <row r="420" spans="2:2" x14ac:dyDescent="0.25">
      <c r="B420" cm="1">
        <f t="array" ref="B420">TRANSPOSE(_xlfn._xlws.SORT(_xlfn.UNIQUE(_xlfn._xlws.FILTER(managements[field_level], managements[experiment_id]=A420))))</f>
        <v>0</v>
      </c>
    </row>
    <row r="421" spans="2:2" x14ac:dyDescent="0.25">
      <c r="B421" cm="1">
        <f t="array" ref="B421">TRANSPOSE(_xlfn._xlws.SORT(_xlfn.UNIQUE(_xlfn._xlws.FILTER(managements[field_level], managements[experiment_id]=A421))))</f>
        <v>0</v>
      </c>
    </row>
    <row r="422" spans="2:2" x14ac:dyDescent="0.25">
      <c r="B422" cm="1">
        <f t="array" ref="B422">TRANSPOSE(_xlfn._xlws.SORT(_xlfn.UNIQUE(_xlfn._xlws.FILTER(managements[field_level], managements[experiment_id]=A422))))</f>
        <v>0</v>
      </c>
    </row>
    <row r="423" spans="2:2" x14ac:dyDescent="0.25">
      <c r="B423" cm="1">
        <f t="array" ref="B423">TRANSPOSE(_xlfn._xlws.SORT(_xlfn.UNIQUE(_xlfn._xlws.FILTER(managements[field_level], managements[experiment_id]=A423))))</f>
        <v>0</v>
      </c>
    </row>
    <row r="424" spans="2:2" x14ac:dyDescent="0.25">
      <c r="B424" cm="1">
        <f t="array" ref="B424">TRANSPOSE(_xlfn._xlws.SORT(_xlfn.UNIQUE(_xlfn._xlws.FILTER(managements[field_level], managements[experiment_id]=A424))))</f>
        <v>0</v>
      </c>
    </row>
    <row r="425" spans="2:2" x14ac:dyDescent="0.25">
      <c r="B425" cm="1">
        <f t="array" ref="B425">TRANSPOSE(_xlfn._xlws.SORT(_xlfn.UNIQUE(_xlfn._xlws.FILTER(managements[field_level], managements[experiment_id]=A425))))</f>
        <v>0</v>
      </c>
    </row>
    <row r="426" spans="2:2" x14ac:dyDescent="0.25">
      <c r="B426" cm="1">
        <f t="array" ref="B426">TRANSPOSE(_xlfn._xlws.SORT(_xlfn.UNIQUE(_xlfn._xlws.FILTER(managements[field_level], managements[experiment_id]=A426))))</f>
        <v>0</v>
      </c>
    </row>
    <row r="427" spans="2:2" x14ac:dyDescent="0.25">
      <c r="B427" cm="1">
        <f t="array" ref="B427">TRANSPOSE(_xlfn._xlws.SORT(_xlfn.UNIQUE(_xlfn._xlws.FILTER(managements[field_level], managements[experiment_id]=A427))))</f>
        <v>0</v>
      </c>
    </row>
    <row r="428" spans="2:2" x14ac:dyDescent="0.25">
      <c r="B428" cm="1">
        <f t="array" ref="B428">TRANSPOSE(_xlfn._xlws.SORT(_xlfn.UNIQUE(_xlfn._xlws.FILTER(managements[field_level], managements[experiment_id]=A428))))</f>
        <v>0</v>
      </c>
    </row>
    <row r="429" spans="2:2" x14ac:dyDescent="0.25">
      <c r="B429" cm="1">
        <f t="array" ref="B429">TRANSPOSE(_xlfn._xlws.SORT(_xlfn.UNIQUE(_xlfn._xlws.FILTER(managements[field_level], managements[experiment_id]=A429))))</f>
        <v>0</v>
      </c>
    </row>
    <row r="430" spans="2:2" x14ac:dyDescent="0.25">
      <c r="B430" cm="1">
        <f t="array" ref="B430">TRANSPOSE(_xlfn._xlws.SORT(_xlfn.UNIQUE(_xlfn._xlws.FILTER(managements[field_level], managements[experiment_id]=A430))))</f>
        <v>0</v>
      </c>
    </row>
    <row r="431" spans="2:2" x14ac:dyDescent="0.25">
      <c r="B431" cm="1">
        <f t="array" ref="B431">TRANSPOSE(_xlfn._xlws.SORT(_xlfn.UNIQUE(_xlfn._xlws.FILTER(managements[field_level], managements[experiment_id]=A431))))</f>
        <v>0</v>
      </c>
    </row>
    <row r="432" spans="2:2" x14ac:dyDescent="0.25">
      <c r="B432" cm="1">
        <f t="array" ref="B432">TRANSPOSE(_xlfn._xlws.SORT(_xlfn.UNIQUE(_xlfn._xlws.FILTER(managements[field_level], managements[experiment_id]=A432))))</f>
        <v>0</v>
      </c>
    </row>
    <row r="433" spans="2:2" x14ac:dyDescent="0.25">
      <c r="B433" cm="1">
        <f t="array" ref="B433">TRANSPOSE(_xlfn._xlws.SORT(_xlfn.UNIQUE(_xlfn._xlws.FILTER(managements[field_level], managements[experiment_id]=A433))))</f>
        <v>0</v>
      </c>
    </row>
    <row r="434" spans="2:2" x14ac:dyDescent="0.25">
      <c r="B434" cm="1">
        <f t="array" ref="B434">TRANSPOSE(_xlfn._xlws.SORT(_xlfn.UNIQUE(_xlfn._xlws.FILTER(managements[field_level], managements[experiment_id]=A434))))</f>
        <v>0</v>
      </c>
    </row>
    <row r="435" spans="2:2" x14ac:dyDescent="0.25">
      <c r="B435" cm="1">
        <f t="array" ref="B435">TRANSPOSE(_xlfn._xlws.SORT(_xlfn.UNIQUE(_xlfn._xlws.FILTER(managements[field_level], managements[experiment_id]=A435))))</f>
        <v>0</v>
      </c>
    </row>
    <row r="436" spans="2:2" x14ac:dyDescent="0.25">
      <c r="B436" cm="1">
        <f t="array" ref="B436">TRANSPOSE(_xlfn._xlws.SORT(_xlfn.UNIQUE(_xlfn._xlws.FILTER(managements[field_level], managements[experiment_id]=A436))))</f>
        <v>0</v>
      </c>
    </row>
    <row r="437" spans="2:2" x14ac:dyDescent="0.25">
      <c r="B437" cm="1">
        <f t="array" ref="B437">TRANSPOSE(_xlfn._xlws.SORT(_xlfn.UNIQUE(_xlfn._xlws.FILTER(managements[field_level], managements[experiment_id]=A437))))</f>
        <v>0</v>
      </c>
    </row>
    <row r="438" spans="2:2" x14ac:dyDescent="0.25">
      <c r="B438" cm="1">
        <f t="array" ref="B438">TRANSPOSE(_xlfn._xlws.SORT(_xlfn.UNIQUE(_xlfn._xlws.FILTER(managements[field_level], managements[experiment_id]=A438))))</f>
        <v>0</v>
      </c>
    </row>
    <row r="439" spans="2:2" x14ac:dyDescent="0.25">
      <c r="B439" cm="1">
        <f t="array" ref="B439">TRANSPOSE(_xlfn._xlws.SORT(_xlfn.UNIQUE(_xlfn._xlws.FILTER(managements[field_level], managements[experiment_id]=A439))))</f>
        <v>0</v>
      </c>
    </row>
    <row r="440" spans="2:2" x14ac:dyDescent="0.25">
      <c r="B440" cm="1">
        <f t="array" ref="B440">TRANSPOSE(_xlfn._xlws.SORT(_xlfn.UNIQUE(_xlfn._xlws.FILTER(managements[field_level], managements[experiment_id]=A440))))</f>
        <v>0</v>
      </c>
    </row>
    <row r="441" spans="2:2" x14ac:dyDescent="0.25">
      <c r="B441" cm="1">
        <f t="array" ref="B441">TRANSPOSE(_xlfn._xlws.SORT(_xlfn.UNIQUE(_xlfn._xlws.FILTER(managements[field_level], managements[experiment_id]=A441))))</f>
        <v>0</v>
      </c>
    </row>
    <row r="442" spans="2:2" x14ac:dyDescent="0.25">
      <c r="B442" cm="1">
        <f t="array" ref="B442">TRANSPOSE(_xlfn._xlws.SORT(_xlfn.UNIQUE(_xlfn._xlws.FILTER(managements[field_level], managements[experiment_id]=A442))))</f>
        <v>0</v>
      </c>
    </row>
    <row r="443" spans="2:2" x14ac:dyDescent="0.25">
      <c r="B443" cm="1">
        <f t="array" ref="B443">TRANSPOSE(_xlfn._xlws.SORT(_xlfn.UNIQUE(_xlfn._xlws.FILTER(managements[field_level], managements[experiment_id]=A443))))</f>
        <v>0</v>
      </c>
    </row>
    <row r="444" spans="2:2" x14ac:dyDescent="0.25">
      <c r="B444" cm="1">
        <f t="array" ref="B444">TRANSPOSE(_xlfn._xlws.SORT(_xlfn.UNIQUE(_xlfn._xlws.FILTER(managements[field_level], managements[experiment_id]=A444))))</f>
        <v>0</v>
      </c>
    </row>
    <row r="445" spans="2:2" x14ac:dyDescent="0.25">
      <c r="B445" cm="1">
        <f t="array" ref="B445">TRANSPOSE(_xlfn._xlws.SORT(_xlfn.UNIQUE(_xlfn._xlws.FILTER(managements[field_level], managements[experiment_id]=A445))))</f>
        <v>0</v>
      </c>
    </row>
    <row r="446" spans="2:2" x14ac:dyDescent="0.25">
      <c r="B446" cm="1">
        <f t="array" ref="B446">TRANSPOSE(_xlfn._xlws.SORT(_xlfn.UNIQUE(_xlfn._xlws.FILTER(managements[field_level], managements[experiment_id]=A446))))</f>
        <v>0</v>
      </c>
    </row>
    <row r="447" spans="2:2" x14ac:dyDescent="0.25">
      <c r="B447" cm="1">
        <f t="array" ref="B447">TRANSPOSE(_xlfn._xlws.SORT(_xlfn.UNIQUE(_xlfn._xlws.FILTER(managements[field_level], managements[experiment_id]=A447))))</f>
        <v>0</v>
      </c>
    </row>
    <row r="448" spans="2:2" x14ac:dyDescent="0.25">
      <c r="B448" cm="1">
        <f t="array" ref="B448">TRANSPOSE(_xlfn._xlws.SORT(_xlfn.UNIQUE(_xlfn._xlws.FILTER(managements[field_level], managements[experiment_id]=A448))))</f>
        <v>0</v>
      </c>
    </row>
    <row r="449" spans="2:2" x14ac:dyDescent="0.25">
      <c r="B449" cm="1">
        <f t="array" ref="B449">TRANSPOSE(_xlfn._xlws.SORT(_xlfn.UNIQUE(_xlfn._xlws.FILTER(managements[field_level], managements[experiment_id]=A449))))</f>
        <v>0</v>
      </c>
    </row>
    <row r="450" spans="2:2" x14ac:dyDescent="0.25">
      <c r="B450" cm="1">
        <f t="array" ref="B450">TRANSPOSE(_xlfn._xlws.SORT(_xlfn.UNIQUE(_xlfn._xlws.FILTER(managements[field_level], managements[experiment_id]=A450))))</f>
        <v>0</v>
      </c>
    </row>
    <row r="451" spans="2:2" x14ac:dyDescent="0.25">
      <c r="B451" cm="1">
        <f t="array" ref="B451">TRANSPOSE(_xlfn._xlws.SORT(_xlfn.UNIQUE(_xlfn._xlws.FILTER(managements[field_level], managements[experiment_id]=A451))))</f>
        <v>0</v>
      </c>
    </row>
    <row r="452" spans="2:2" x14ac:dyDescent="0.25">
      <c r="B452" cm="1">
        <f t="array" ref="B452">TRANSPOSE(_xlfn._xlws.SORT(_xlfn.UNIQUE(_xlfn._xlws.FILTER(managements[field_level], managements[experiment_id]=A452))))</f>
        <v>0</v>
      </c>
    </row>
    <row r="453" spans="2:2" x14ac:dyDescent="0.25">
      <c r="B453" cm="1">
        <f t="array" ref="B453">TRANSPOSE(_xlfn._xlws.SORT(_xlfn.UNIQUE(_xlfn._xlws.FILTER(managements[field_level], managements[experiment_id]=A453))))</f>
        <v>0</v>
      </c>
    </row>
    <row r="454" spans="2:2" x14ac:dyDescent="0.25">
      <c r="B454" cm="1">
        <f t="array" ref="B454">TRANSPOSE(_xlfn._xlws.SORT(_xlfn.UNIQUE(_xlfn._xlws.FILTER(managements[field_level], managements[experiment_id]=A454))))</f>
        <v>0</v>
      </c>
    </row>
    <row r="455" spans="2:2" x14ac:dyDescent="0.25">
      <c r="B455" cm="1">
        <f t="array" ref="B455">TRANSPOSE(_xlfn._xlws.SORT(_xlfn.UNIQUE(_xlfn._xlws.FILTER(managements[field_level], managements[experiment_id]=A455))))</f>
        <v>0</v>
      </c>
    </row>
    <row r="456" spans="2:2" x14ac:dyDescent="0.25">
      <c r="B456" cm="1">
        <f t="array" ref="B456">TRANSPOSE(_xlfn._xlws.SORT(_xlfn.UNIQUE(_xlfn._xlws.FILTER(managements[field_level], managements[experiment_id]=A456))))</f>
        <v>0</v>
      </c>
    </row>
    <row r="457" spans="2:2" x14ac:dyDescent="0.25">
      <c r="B457" cm="1">
        <f t="array" ref="B457">TRANSPOSE(_xlfn._xlws.SORT(_xlfn.UNIQUE(_xlfn._xlws.FILTER(managements[field_level], managements[experiment_id]=A457))))</f>
        <v>0</v>
      </c>
    </row>
    <row r="458" spans="2:2" x14ac:dyDescent="0.25">
      <c r="B458" cm="1">
        <f t="array" ref="B458">TRANSPOSE(_xlfn._xlws.SORT(_xlfn.UNIQUE(_xlfn._xlws.FILTER(managements[field_level], managements[experiment_id]=A458))))</f>
        <v>0</v>
      </c>
    </row>
    <row r="459" spans="2:2" x14ac:dyDescent="0.25">
      <c r="B459" cm="1">
        <f t="array" ref="B459">TRANSPOSE(_xlfn._xlws.SORT(_xlfn.UNIQUE(_xlfn._xlws.FILTER(managements[field_level], managements[experiment_id]=A459))))</f>
        <v>0</v>
      </c>
    </row>
    <row r="460" spans="2:2" x14ac:dyDescent="0.25">
      <c r="B460" cm="1">
        <f t="array" ref="B460">TRANSPOSE(_xlfn._xlws.SORT(_xlfn.UNIQUE(_xlfn._xlws.FILTER(managements[field_level], managements[experiment_id]=A460))))</f>
        <v>0</v>
      </c>
    </row>
    <row r="461" spans="2:2" x14ac:dyDescent="0.25">
      <c r="B461" cm="1">
        <f t="array" ref="B461">TRANSPOSE(_xlfn._xlws.SORT(_xlfn.UNIQUE(_xlfn._xlws.FILTER(managements[field_level], managements[experiment_id]=A461))))</f>
        <v>0</v>
      </c>
    </row>
    <row r="462" spans="2:2" x14ac:dyDescent="0.25">
      <c r="B462" cm="1">
        <f t="array" ref="B462">TRANSPOSE(_xlfn._xlws.SORT(_xlfn.UNIQUE(_xlfn._xlws.FILTER(managements[field_level], managements[experiment_id]=A462))))</f>
        <v>0</v>
      </c>
    </row>
    <row r="463" spans="2:2" x14ac:dyDescent="0.25">
      <c r="B463" cm="1">
        <f t="array" ref="B463">TRANSPOSE(_xlfn._xlws.SORT(_xlfn.UNIQUE(_xlfn._xlws.FILTER(managements[field_level], managements[experiment_id]=A463))))</f>
        <v>0</v>
      </c>
    </row>
    <row r="464" spans="2:2" x14ac:dyDescent="0.25">
      <c r="B464" cm="1">
        <f t="array" ref="B464">TRANSPOSE(_xlfn._xlws.SORT(_xlfn.UNIQUE(_xlfn._xlws.FILTER(managements[field_level], managements[experiment_id]=A464))))</f>
        <v>0</v>
      </c>
    </row>
    <row r="465" spans="2:2" x14ac:dyDescent="0.25">
      <c r="B465" cm="1">
        <f t="array" ref="B465">TRANSPOSE(_xlfn._xlws.SORT(_xlfn.UNIQUE(_xlfn._xlws.FILTER(managements[field_level], managements[experiment_id]=A465))))</f>
        <v>0</v>
      </c>
    </row>
    <row r="466" spans="2:2" x14ac:dyDescent="0.25">
      <c r="B466" cm="1">
        <f t="array" ref="B466">TRANSPOSE(_xlfn._xlws.SORT(_xlfn.UNIQUE(_xlfn._xlws.FILTER(managements[field_level], managements[experiment_id]=A466))))</f>
        <v>0</v>
      </c>
    </row>
    <row r="467" spans="2:2" x14ac:dyDescent="0.25">
      <c r="B467" cm="1">
        <f t="array" ref="B467">TRANSPOSE(_xlfn._xlws.SORT(_xlfn.UNIQUE(_xlfn._xlws.FILTER(managements[field_level], managements[experiment_id]=A467))))</f>
        <v>0</v>
      </c>
    </row>
    <row r="468" spans="2:2" x14ac:dyDescent="0.25">
      <c r="B468" cm="1">
        <f t="array" ref="B468">TRANSPOSE(_xlfn._xlws.SORT(_xlfn.UNIQUE(_xlfn._xlws.FILTER(managements[field_level], managements[experiment_id]=A468))))</f>
        <v>0</v>
      </c>
    </row>
    <row r="469" spans="2:2" x14ac:dyDescent="0.25">
      <c r="B469" cm="1">
        <f t="array" ref="B469">TRANSPOSE(_xlfn._xlws.SORT(_xlfn.UNIQUE(_xlfn._xlws.FILTER(managements[field_level], managements[experiment_id]=A469))))</f>
        <v>0</v>
      </c>
    </row>
    <row r="470" spans="2:2" x14ac:dyDescent="0.25">
      <c r="B470" cm="1">
        <f t="array" ref="B470">TRANSPOSE(_xlfn._xlws.SORT(_xlfn.UNIQUE(_xlfn._xlws.FILTER(managements[field_level], managements[experiment_id]=A470))))</f>
        <v>0</v>
      </c>
    </row>
    <row r="471" spans="2:2" x14ac:dyDescent="0.25">
      <c r="B471" cm="1">
        <f t="array" ref="B471">TRANSPOSE(_xlfn._xlws.SORT(_xlfn.UNIQUE(_xlfn._xlws.FILTER(managements[field_level], managements[experiment_id]=A471))))</f>
        <v>0</v>
      </c>
    </row>
    <row r="472" spans="2:2" x14ac:dyDescent="0.25">
      <c r="B472" cm="1">
        <f t="array" ref="B472">TRANSPOSE(_xlfn._xlws.SORT(_xlfn.UNIQUE(_xlfn._xlws.FILTER(managements[field_level], managements[experiment_id]=A472))))</f>
        <v>0</v>
      </c>
    </row>
    <row r="473" spans="2:2" x14ac:dyDescent="0.25">
      <c r="B473" cm="1">
        <f t="array" ref="B473">TRANSPOSE(_xlfn._xlws.SORT(_xlfn.UNIQUE(_xlfn._xlws.FILTER(managements[field_level], managements[experiment_id]=A473))))</f>
        <v>0</v>
      </c>
    </row>
    <row r="474" spans="2:2" x14ac:dyDescent="0.25">
      <c r="B474" cm="1">
        <f t="array" ref="B474">TRANSPOSE(_xlfn._xlws.SORT(_xlfn.UNIQUE(_xlfn._xlws.FILTER(managements[field_level], managements[experiment_id]=A474))))</f>
        <v>0</v>
      </c>
    </row>
    <row r="475" spans="2:2" x14ac:dyDescent="0.25">
      <c r="B475" cm="1">
        <f t="array" ref="B475">TRANSPOSE(_xlfn._xlws.SORT(_xlfn.UNIQUE(_xlfn._xlws.FILTER(managements[field_level], managements[experiment_id]=A475))))</f>
        <v>0</v>
      </c>
    </row>
    <row r="476" spans="2:2" x14ac:dyDescent="0.25">
      <c r="B476" cm="1">
        <f t="array" ref="B476">TRANSPOSE(_xlfn._xlws.SORT(_xlfn.UNIQUE(_xlfn._xlws.FILTER(managements[field_level], managements[experiment_id]=A476))))</f>
        <v>0</v>
      </c>
    </row>
    <row r="477" spans="2:2" x14ac:dyDescent="0.25">
      <c r="B477" cm="1">
        <f t="array" ref="B477">TRANSPOSE(_xlfn._xlws.SORT(_xlfn.UNIQUE(_xlfn._xlws.FILTER(managements[field_level], managements[experiment_id]=A477))))</f>
        <v>0</v>
      </c>
    </row>
    <row r="478" spans="2:2" x14ac:dyDescent="0.25">
      <c r="B478" cm="1">
        <f t="array" ref="B478">TRANSPOSE(_xlfn._xlws.SORT(_xlfn.UNIQUE(_xlfn._xlws.FILTER(managements[field_level], managements[experiment_id]=A478))))</f>
        <v>0</v>
      </c>
    </row>
    <row r="479" spans="2:2" x14ac:dyDescent="0.25">
      <c r="B479" cm="1">
        <f t="array" ref="B479">TRANSPOSE(_xlfn._xlws.SORT(_xlfn.UNIQUE(_xlfn._xlws.FILTER(managements[field_level], managements[experiment_id]=A479))))</f>
        <v>0</v>
      </c>
    </row>
    <row r="480" spans="2:2" x14ac:dyDescent="0.25">
      <c r="B480" cm="1">
        <f t="array" ref="B480">TRANSPOSE(_xlfn._xlws.SORT(_xlfn.UNIQUE(_xlfn._xlws.FILTER(managements[field_level], managements[experiment_id]=A480))))</f>
        <v>0</v>
      </c>
    </row>
    <row r="481" spans="2:2" x14ac:dyDescent="0.25">
      <c r="B481" cm="1">
        <f t="array" ref="B481">TRANSPOSE(_xlfn._xlws.SORT(_xlfn.UNIQUE(_xlfn._xlws.FILTER(managements[field_level], managements[experiment_id]=A481))))</f>
        <v>0</v>
      </c>
    </row>
    <row r="482" spans="2:2" x14ac:dyDescent="0.25">
      <c r="B482" cm="1">
        <f t="array" ref="B482">TRANSPOSE(_xlfn._xlws.SORT(_xlfn.UNIQUE(_xlfn._xlws.FILTER(managements[field_level], managements[experiment_id]=A482))))</f>
        <v>0</v>
      </c>
    </row>
    <row r="483" spans="2:2" x14ac:dyDescent="0.25">
      <c r="B483" cm="1">
        <f t="array" ref="B483">TRANSPOSE(_xlfn._xlws.SORT(_xlfn.UNIQUE(_xlfn._xlws.FILTER(managements[field_level], managements[experiment_id]=A483))))</f>
        <v>0</v>
      </c>
    </row>
    <row r="484" spans="2:2" x14ac:dyDescent="0.25">
      <c r="B484" cm="1">
        <f t="array" ref="B484">TRANSPOSE(_xlfn._xlws.SORT(_xlfn.UNIQUE(_xlfn._xlws.FILTER(managements[field_level], managements[experiment_id]=A484))))</f>
        <v>0</v>
      </c>
    </row>
    <row r="485" spans="2:2" x14ac:dyDescent="0.25">
      <c r="B485" cm="1">
        <f t="array" ref="B485">TRANSPOSE(_xlfn._xlws.SORT(_xlfn.UNIQUE(_xlfn._xlws.FILTER(managements[field_level], managements[experiment_id]=A485))))</f>
        <v>0</v>
      </c>
    </row>
    <row r="486" spans="2:2" x14ac:dyDescent="0.25">
      <c r="B486" cm="1">
        <f t="array" ref="B486">TRANSPOSE(_xlfn._xlws.SORT(_xlfn.UNIQUE(_xlfn._xlws.FILTER(managements[field_level], managements[experiment_id]=A486))))</f>
        <v>0</v>
      </c>
    </row>
    <row r="487" spans="2:2" x14ac:dyDescent="0.25">
      <c r="B487" cm="1">
        <f t="array" ref="B487">TRANSPOSE(_xlfn._xlws.SORT(_xlfn.UNIQUE(_xlfn._xlws.FILTER(managements[field_level], managements[experiment_id]=A487))))</f>
        <v>0</v>
      </c>
    </row>
    <row r="488" spans="2:2" x14ac:dyDescent="0.25">
      <c r="B488" cm="1">
        <f t="array" ref="B488">TRANSPOSE(_xlfn._xlws.SORT(_xlfn.UNIQUE(_xlfn._xlws.FILTER(managements[field_level], managements[experiment_id]=A488))))</f>
        <v>0</v>
      </c>
    </row>
    <row r="489" spans="2:2" x14ac:dyDescent="0.25">
      <c r="B489" cm="1">
        <f t="array" ref="B489">TRANSPOSE(_xlfn._xlws.SORT(_xlfn.UNIQUE(_xlfn._xlws.FILTER(managements[field_level], managements[experiment_id]=A489))))</f>
        <v>0</v>
      </c>
    </row>
    <row r="490" spans="2:2" x14ac:dyDescent="0.25">
      <c r="B490" cm="1">
        <f t="array" ref="B490">TRANSPOSE(_xlfn._xlws.SORT(_xlfn.UNIQUE(_xlfn._xlws.FILTER(managements[field_level], managements[experiment_id]=A490))))</f>
        <v>0</v>
      </c>
    </row>
    <row r="491" spans="2:2" x14ac:dyDescent="0.25">
      <c r="B491" cm="1">
        <f t="array" ref="B491">TRANSPOSE(_xlfn._xlws.SORT(_xlfn.UNIQUE(_xlfn._xlws.FILTER(managements[field_level], managements[experiment_id]=A491))))</f>
        <v>0</v>
      </c>
    </row>
    <row r="492" spans="2:2" x14ac:dyDescent="0.25">
      <c r="B492" cm="1">
        <f t="array" ref="B492">TRANSPOSE(_xlfn._xlws.SORT(_xlfn.UNIQUE(_xlfn._xlws.FILTER(managements[field_level], managements[experiment_id]=A492))))</f>
        <v>0</v>
      </c>
    </row>
    <row r="493" spans="2:2" x14ac:dyDescent="0.25">
      <c r="B493" cm="1">
        <f t="array" ref="B493">TRANSPOSE(_xlfn._xlws.SORT(_xlfn.UNIQUE(_xlfn._xlws.FILTER(managements[field_level], managements[experiment_id]=A493))))</f>
        <v>0</v>
      </c>
    </row>
    <row r="494" spans="2:2" x14ac:dyDescent="0.25">
      <c r="B494" cm="1">
        <f t="array" ref="B494">TRANSPOSE(_xlfn._xlws.SORT(_xlfn.UNIQUE(_xlfn._xlws.FILTER(managements[field_level], managements[experiment_id]=A494))))</f>
        <v>0</v>
      </c>
    </row>
    <row r="495" spans="2:2" x14ac:dyDescent="0.25">
      <c r="B495" cm="1">
        <f t="array" ref="B495">TRANSPOSE(_xlfn._xlws.SORT(_xlfn.UNIQUE(_xlfn._xlws.FILTER(managements[field_level], managements[experiment_id]=A495))))</f>
        <v>0</v>
      </c>
    </row>
    <row r="496" spans="2:2" x14ac:dyDescent="0.25">
      <c r="B496" cm="1">
        <f t="array" ref="B496">TRANSPOSE(_xlfn._xlws.SORT(_xlfn.UNIQUE(_xlfn._xlws.FILTER(managements[field_level], managements[experiment_id]=A496))))</f>
        <v>0</v>
      </c>
    </row>
    <row r="497" spans="2:2" x14ac:dyDescent="0.25">
      <c r="B497" cm="1">
        <f t="array" ref="B497">TRANSPOSE(_xlfn._xlws.SORT(_xlfn.UNIQUE(_xlfn._xlws.FILTER(managements[field_level], managements[experiment_id]=A497))))</f>
        <v>0</v>
      </c>
    </row>
    <row r="498" spans="2:2" x14ac:dyDescent="0.25">
      <c r="B498" cm="1">
        <f t="array" ref="B498">TRANSPOSE(_xlfn._xlws.SORT(_xlfn.UNIQUE(_xlfn._xlws.FILTER(managements[field_level], managements[experiment_id]=A498))))</f>
        <v>0</v>
      </c>
    </row>
    <row r="499" spans="2:2" x14ac:dyDescent="0.25">
      <c r="B499" cm="1">
        <f t="array" ref="B499">TRANSPOSE(_xlfn._xlws.SORT(_xlfn.UNIQUE(_xlfn._xlws.FILTER(managements[field_level], managements[experiment_id]=A499))))</f>
        <v>0</v>
      </c>
    </row>
    <row r="500" spans="2:2" s="94" customFormat="1" x14ac:dyDescent="0.25">
      <c r="B500" s="94" cm="1">
        <f t="array" ref="B500">TRANSPOSE(_xlfn._xlws.SORT(_xlfn.UNIQUE(_xlfn._xlws.FILTER(managements[field_level], managements[experiment_id]=A500))))</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57B79-5D04-406E-AA88-7530CE98A92B}">
  <sheetPr codeName="Sheet96">
    <tabColor rgb="FF002060"/>
  </sheetPr>
  <dimension ref="A1:I5000"/>
  <sheetViews>
    <sheetView workbookViewId="0"/>
  </sheetViews>
  <sheetFormatPr defaultRowHeight="15" x14ac:dyDescent="0.25"/>
  <cols>
    <col min="1" max="1" width="38.28515625" bestFit="1" customWidth="1"/>
    <col min="2" max="3" width="18" bestFit="1" customWidth="1"/>
    <col min="4" max="200" width="3.140625" customWidth="1"/>
    <col min="16383" max="16383" width="8.7109375" customWidth="1"/>
  </cols>
  <sheetData>
    <row r="1" spans="1:9" s="106" customFormat="1" ht="24" customHeight="1" x14ac:dyDescent="0.25">
      <c r="A1" s="239" t="s">
        <v>8444</v>
      </c>
      <c r="I1" s="107"/>
    </row>
    <row r="2" spans="1:9" x14ac:dyDescent="0.25">
      <c r="A2" t="str" cm="1">
        <f t="array" ref="A2">_xlfn._xlws.SORT(_xlfn.UNIQUE(_xlfn._xlws.FILTER(managements[experiment_id]&amp;"_"&amp;managements[crop_season_id], managements[experiment_id] &lt;&gt; "", "")))</f>
        <v/>
      </c>
      <c r="B2" t="e" cm="1" vm="1">
        <f t="array" ref="B2">TRANSPOSE(_xlfn._xlws.SORT(_xlfn.UNIQUE(_xlfn._xlws.FILTER(managements[field_level], managements[experiment_id]&amp;"_"&amp;managements[crop_season_id]=A2))))</f>
        <v>#VALUE!</v>
      </c>
    </row>
    <row r="3" spans="1:9" x14ac:dyDescent="0.25">
      <c r="B3" t="e" cm="1" vm="1">
        <f t="array" ref="B3">TRANSPOSE(_xlfn._xlws.SORT(_xlfn.UNIQUE(_xlfn._xlws.FILTER(managements[field_level], managements[experiment_id]&amp;"_"&amp;managements[crop_season_id]=A3))))</f>
        <v>#VALUE!</v>
      </c>
    </row>
    <row r="4" spans="1:9" x14ac:dyDescent="0.25">
      <c r="B4" t="e" cm="1" vm="1">
        <f t="array" ref="B4">TRANSPOSE(_xlfn._xlws.SORT(_xlfn.UNIQUE(_xlfn._xlws.FILTER(managements[field_level], managements[experiment_id]&amp;"_"&amp;managements[crop_season_id]=A4))))</f>
        <v>#VALUE!</v>
      </c>
    </row>
    <row r="5" spans="1:9" x14ac:dyDescent="0.25">
      <c r="B5" t="e" cm="1" vm="1">
        <f t="array" ref="B5">TRANSPOSE(_xlfn._xlws.SORT(_xlfn.UNIQUE(_xlfn._xlws.FILTER(managements[field_level], managements[experiment_id]&amp;"_"&amp;managements[crop_season_id]=A5))))</f>
        <v>#VALUE!</v>
      </c>
    </row>
    <row r="6" spans="1:9" x14ac:dyDescent="0.25">
      <c r="B6" t="e" cm="1" vm="1">
        <f t="array" ref="B6">TRANSPOSE(_xlfn._xlws.SORT(_xlfn.UNIQUE(_xlfn._xlws.FILTER(managements[field_level], managements[experiment_id]&amp;"_"&amp;managements[crop_season_id]=A6))))</f>
        <v>#VALUE!</v>
      </c>
    </row>
    <row r="7" spans="1:9" x14ac:dyDescent="0.25">
      <c r="B7" t="e" cm="1" vm="1">
        <f t="array" ref="B7">TRANSPOSE(_xlfn._xlws.SORT(_xlfn.UNIQUE(_xlfn._xlws.FILTER(managements[field_level], managements[experiment_id]&amp;"_"&amp;managements[crop_season_id]=A7))))</f>
        <v>#VALUE!</v>
      </c>
    </row>
    <row r="8" spans="1:9" x14ac:dyDescent="0.25">
      <c r="B8" t="e" cm="1" vm="1">
        <f t="array" ref="B8">TRANSPOSE(_xlfn._xlws.SORT(_xlfn.UNIQUE(_xlfn._xlws.FILTER(managements[field_level], managements[experiment_id]&amp;"_"&amp;managements[crop_season_id]=A8))))</f>
        <v>#VALUE!</v>
      </c>
    </row>
    <row r="9" spans="1:9" x14ac:dyDescent="0.25">
      <c r="B9" t="e" cm="1" vm="1">
        <f t="array" ref="B9">TRANSPOSE(_xlfn._xlws.SORT(_xlfn.UNIQUE(_xlfn._xlws.FILTER(managements[field_level], managements[experiment_id]&amp;"_"&amp;managements[crop_season_id]=A9))))</f>
        <v>#VALUE!</v>
      </c>
    </row>
    <row r="10" spans="1:9" x14ac:dyDescent="0.25">
      <c r="B10" t="e" cm="1" vm="1">
        <f t="array" ref="B10">TRANSPOSE(_xlfn._xlws.SORT(_xlfn.UNIQUE(_xlfn._xlws.FILTER(managements[field_level], managements[experiment_id]&amp;"_"&amp;managements[crop_season_id]=A10))))</f>
        <v>#VALUE!</v>
      </c>
    </row>
    <row r="11" spans="1:9" x14ac:dyDescent="0.25">
      <c r="B11" t="e" cm="1" vm="1">
        <f t="array" ref="B11">TRANSPOSE(_xlfn._xlws.SORT(_xlfn.UNIQUE(_xlfn._xlws.FILTER(managements[field_level], managements[experiment_id]&amp;"_"&amp;managements[crop_season_id]=A11))))</f>
        <v>#VALUE!</v>
      </c>
    </row>
    <row r="12" spans="1:9" x14ac:dyDescent="0.25">
      <c r="B12" t="e" cm="1" vm="1">
        <f t="array" ref="B12">TRANSPOSE(_xlfn._xlws.SORT(_xlfn.UNIQUE(_xlfn._xlws.FILTER(managements[field_level], managements[experiment_id]&amp;"_"&amp;managements[crop_season_id]=A12))))</f>
        <v>#VALUE!</v>
      </c>
    </row>
    <row r="13" spans="1:9" x14ac:dyDescent="0.25">
      <c r="B13" t="e" cm="1" vm="1">
        <f t="array" ref="B13">TRANSPOSE(_xlfn._xlws.SORT(_xlfn.UNIQUE(_xlfn._xlws.FILTER(managements[field_level], managements[experiment_id]&amp;"_"&amp;managements[crop_season_id]=A13))))</f>
        <v>#VALUE!</v>
      </c>
    </row>
    <row r="14" spans="1:9" x14ac:dyDescent="0.25">
      <c r="B14" t="e" cm="1" vm="1">
        <f t="array" ref="B14">TRANSPOSE(_xlfn._xlws.SORT(_xlfn.UNIQUE(_xlfn._xlws.FILTER(managements[field_level], managements[experiment_id]&amp;"_"&amp;managements[crop_season_id]=A14))))</f>
        <v>#VALUE!</v>
      </c>
    </row>
    <row r="15" spans="1:9" x14ac:dyDescent="0.25">
      <c r="B15" t="e" cm="1" vm="1">
        <f t="array" ref="B15">TRANSPOSE(_xlfn._xlws.SORT(_xlfn.UNIQUE(_xlfn._xlws.FILTER(managements[field_level], managements[experiment_id]&amp;"_"&amp;managements[crop_season_id]=A15))))</f>
        <v>#VALUE!</v>
      </c>
    </row>
    <row r="16" spans="1:9" x14ac:dyDescent="0.25">
      <c r="B16" t="e" cm="1" vm="1">
        <f t="array" ref="B16">TRANSPOSE(_xlfn._xlws.SORT(_xlfn.UNIQUE(_xlfn._xlws.FILTER(managements[field_level], managements[experiment_id]&amp;"_"&amp;managements[crop_season_id]=A16))))</f>
        <v>#VALUE!</v>
      </c>
    </row>
    <row r="17" spans="2:2" x14ac:dyDescent="0.25">
      <c r="B17" t="e" cm="1" vm="1">
        <f t="array" ref="B17">TRANSPOSE(_xlfn._xlws.SORT(_xlfn.UNIQUE(_xlfn._xlws.FILTER(managements[field_level], managements[experiment_id]&amp;"_"&amp;managements[crop_season_id]=A17))))</f>
        <v>#VALUE!</v>
      </c>
    </row>
    <row r="18" spans="2:2" x14ac:dyDescent="0.25">
      <c r="B18" t="e" cm="1" vm="1">
        <f t="array" ref="B18">TRANSPOSE(_xlfn._xlws.SORT(_xlfn.UNIQUE(_xlfn._xlws.FILTER(managements[field_level], managements[experiment_id]&amp;"_"&amp;managements[crop_season_id]=A18))))</f>
        <v>#VALUE!</v>
      </c>
    </row>
    <row r="19" spans="2:2" x14ac:dyDescent="0.25">
      <c r="B19" t="e" cm="1" vm="1">
        <f t="array" ref="B19">TRANSPOSE(_xlfn._xlws.SORT(_xlfn.UNIQUE(_xlfn._xlws.FILTER(managements[field_level], managements[experiment_id]&amp;"_"&amp;managements[crop_season_id]=A19))))</f>
        <v>#VALUE!</v>
      </c>
    </row>
    <row r="20" spans="2:2" x14ac:dyDescent="0.25">
      <c r="B20" t="e" cm="1" vm="1">
        <f t="array" ref="B20">TRANSPOSE(_xlfn._xlws.SORT(_xlfn.UNIQUE(_xlfn._xlws.FILTER(managements[field_level], managements[experiment_id]&amp;"_"&amp;managements[crop_season_id]=A20))))</f>
        <v>#VALUE!</v>
      </c>
    </row>
    <row r="21" spans="2:2" x14ac:dyDescent="0.25">
      <c r="B21" t="e" cm="1" vm="1">
        <f t="array" ref="B21">TRANSPOSE(_xlfn._xlws.SORT(_xlfn.UNIQUE(_xlfn._xlws.FILTER(managements[field_level], managements[experiment_id]&amp;"_"&amp;managements[crop_season_id]=A21))))</f>
        <v>#VALUE!</v>
      </c>
    </row>
    <row r="22" spans="2:2" x14ac:dyDescent="0.25">
      <c r="B22" t="e" cm="1" vm="1">
        <f t="array" ref="B22">TRANSPOSE(_xlfn._xlws.SORT(_xlfn.UNIQUE(_xlfn._xlws.FILTER(managements[field_level], managements[experiment_id]&amp;"_"&amp;managements[crop_season_id]=A22))))</f>
        <v>#VALUE!</v>
      </c>
    </row>
    <row r="23" spans="2:2" x14ac:dyDescent="0.25">
      <c r="B23" t="e" cm="1" vm="1">
        <f t="array" ref="B23">TRANSPOSE(_xlfn._xlws.SORT(_xlfn.UNIQUE(_xlfn._xlws.FILTER(managements[field_level], managements[experiment_id]&amp;"_"&amp;managements[crop_season_id]=A23))))</f>
        <v>#VALUE!</v>
      </c>
    </row>
    <row r="24" spans="2:2" x14ac:dyDescent="0.25">
      <c r="B24" t="e" cm="1" vm="1">
        <f t="array" ref="B24">TRANSPOSE(_xlfn._xlws.SORT(_xlfn.UNIQUE(_xlfn._xlws.FILTER(managements[field_level], managements[experiment_id]&amp;"_"&amp;managements[crop_season_id]=A24))))</f>
        <v>#VALUE!</v>
      </c>
    </row>
    <row r="25" spans="2:2" x14ac:dyDescent="0.25">
      <c r="B25" t="e" cm="1" vm="1">
        <f t="array" ref="B25">TRANSPOSE(_xlfn._xlws.SORT(_xlfn.UNIQUE(_xlfn._xlws.FILTER(managements[field_level], managements[experiment_id]&amp;"_"&amp;managements[crop_season_id]=A25))))</f>
        <v>#VALUE!</v>
      </c>
    </row>
    <row r="26" spans="2:2" x14ac:dyDescent="0.25">
      <c r="B26" t="e" cm="1" vm="1">
        <f t="array" ref="B26">TRANSPOSE(_xlfn._xlws.SORT(_xlfn.UNIQUE(_xlfn._xlws.FILTER(managements[field_level], managements[experiment_id]&amp;"_"&amp;managements[crop_season_id]=A26))))</f>
        <v>#VALUE!</v>
      </c>
    </row>
    <row r="27" spans="2:2" x14ac:dyDescent="0.25">
      <c r="B27" t="e" cm="1" vm="1">
        <f t="array" ref="B27">TRANSPOSE(_xlfn._xlws.SORT(_xlfn.UNIQUE(_xlfn._xlws.FILTER(managements[field_level], managements[experiment_id]&amp;"_"&amp;managements[crop_season_id]=A27))))</f>
        <v>#VALUE!</v>
      </c>
    </row>
    <row r="28" spans="2:2" x14ac:dyDescent="0.25">
      <c r="B28" t="e" cm="1" vm="1">
        <f t="array" ref="B28">TRANSPOSE(_xlfn._xlws.SORT(_xlfn.UNIQUE(_xlfn._xlws.FILTER(managements[field_level], managements[experiment_id]&amp;"_"&amp;managements[crop_season_id]=A28))))</f>
        <v>#VALUE!</v>
      </c>
    </row>
    <row r="29" spans="2:2" x14ac:dyDescent="0.25">
      <c r="B29" t="e" cm="1" vm="1">
        <f t="array" ref="B29">TRANSPOSE(_xlfn._xlws.SORT(_xlfn.UNIQUE(_xlfn._xlws.FILTER(managements[field_level], managements[experiment_id]&amp;"_"&amp;managements[crop_season_id]=A29))))</f>
        <v>#VALUE!</v>
      </c>
    </row>
    <row r="30" spans="2:2" x14ac:dyDescent="0.25">
      <c r="B30" t="e" cm="1" vm="1">
        <f t="array" ref="B30">TRANSPOSE(_xlfn._xlws.SORT(_xlfn.UNIQUE(_xlfn._xlws.FILTER(managements[field_level], managements[experiment_id]&amp;"_"&amp;managements[crop_season_id]=A30))))</f>
        <v>#VALUE!</v>
      </c>
    </row>
    <row r="31" spans="2:2" x14ac:dyDescent="0.25">
      <c r="B31" t="e" cm="1" vm="1">
        <f t="array" ref="B31">TRANSPOSE(_xlfn._xlws.SORT(_xlfn.UNIQUE(_xlfn._xlws.FILTER(managements[field_level], managements[experiment_id]&amp;"_"&amp;managements[crop_season_id]=A31))))</f>
        <v>#VALUE!</v>
      </c>
    </row>
    <row r="32" spans="2:2" x14ac:dyDescent="0.25">
      <c r="B32" t="e" cm="1" vm="1">
        <f t="array" ref="B32">TRANSPOSE(_xlfn._xlws.SORT(_xlfn.UNIQUE(_xlfn._xlws.FILTER(managements[field_level], managements[experiment_id]&amp;"_"&amp;managements[crop_season_id]=A32))))</f>
        <v>#VALUE!</v>
      </c>
    </row>
    <row r="33" spans="2:2" x14ac:dyDescent="0.25">
      <c r="B33" t="e" cm="1" vm="1">
        <f t="array" ref="B33">TRANSPOSE(_xlfn._xlws.SORT(_xlfn.UNIQUE(_xlfn._xlws.FILTER(managements[field_level], managements[experiment_id]&amp;"_"&amp;managements[crop_season_id]=A33))))</f>
        <v>#VALUE!</v>
      </c>
    </row>
    <row r="34" spans="2:2" x14ac:dyDescent="0.25">
      <c r="B34" t="e" cm="1" vm="1">
        <f t="array" ref="B34">TRANSPOSE(_xlfn._xlws.SORT(_xlfn.UNIQUE(_xlfn._xlws.FILTER(managements[field_level], managements[experiment_id]&amp;"_"&amp;managements[crop_season_id]=A34))))</f>
        <v>#VALUE!</v>
      </c>
    </row>
    <row r="35" spans="2:2" x14ac:dyDescent="0.25">
      <c r="B35" t="e" cm="1" vm="1">
        <f t="array" ref="B35">TRANSPOSE(_xlfn._xlws.SORT(_xlfn.UNIQUE(_xlfn._xlws.FILTER(managements[field_level], managements[experiment_id]&amp;"_"&amp;managements[crop_season_id]=A35))))</f>
        <v>#VALUE!</v>
      </c>
    </row>
    <row r="36" spans="2:2" x14ac:dyDescent="0.25">
      <c r="B36" t="e" cm="1" vm="1">
        <f t="array" ref="B36">TRANSPOSE(_xlfn._xlws.SORT(_xlfn.UNIQUE(_xlfn._xlws.FILTER(managements[field_level], managements[experiment_id]&amp;"_"&amp;managements[crop_season_id]=A36))))</f>
        <v>#VALUE!</v>
      </c>
    </row>
    <row r="37" spans="2:2" x14ac:dyDescent="0.25">
      <c r="B37" t="e" cm="1" vm="1">
        <f t="array" ref="B37">TRANSPOSE(_xlfn._xlws.SORT(_xlfn.UNIQUE(_xlfn._xlws.FILTER(managements[field_level], managements[experiment_id]&amp;"_"&amp;managements[crop_season_id]=A37))))</f>
        <v>#VALUE!</v>
      </c>
    </row>
    <row r="38" spans="2:2" x14ac:dyDescent="0.25">
      <c r="B38" t="e" cm="1" vm="1">
        <f t="array" ref="B38">TRANSPOSE(_xlfn._xlws.SORT(_xlfn.UNIQUE(_xlfn._xlws.FILTER(managements[field_level], managements[experiment_id]&amp;"_"&amp;managements[crop_season_id]=A38))))</f>
        <v>#VALUE!</v>
      </c>
    </row>
    <row r="39" spans="2:2" x14ac:dyDescent="0.25">
      <c r="B39" t="e" cm="1" vm="1">
        <f t="array" ref="B39">TRANSPOSE(_xlfn._xlws.SORT(_xlfn.UNIQUE(_xlfn._xlws.FILTER(managements[field_level], managements[experiment_id]&amp;"_"&amp;managements[crop_season_id]=A39))))</f>
        <v>#VALUE!</v>
      </c>
    </row>
    <row r="40" spans="2:2" x14ac:dyDescent="0.25">
      <c r="B40" t="e" cm="1" vm="1">
        <f t="array" ref="B40">TRANSPOSE(_xlfn._xlws.SORT(_xlfn.UNIQUE(_xlfn._xlws.FILTER(managements[field_level], managements[experiment_id]&amp;"_"&amp;managements[crop_season_id]=A40))))</f>
        <v>#VALUE!</v>
      </c>
    </row>
    <row r="41" spans="2:2" x14ac:dyDescent="0.25">
      <c r="B41" t="e" cm="1" vm="1">
        <f t="array" ref="B41">TRANSPOSE(_xlfn._xlws.SORT(_xlfn.UNIQUE(_xlfn._xlws.FILTER(managements[field_level], managements[experiment_id]&amp;"_"&amp;managements[crop_season_id]=A41))))</f>
        <v>#VALUE!</v>
      </c>
    </row>
    <row r="42" spans="2:2" x14ac:dyDescent="0.25">
      <c r="B42" t="e" cm="1" vm="1">
        <f t="array" ref="B42">TRANSPOSE(_xlfn._xlws.SORT(_xlfn.UNIQUE(_xlfn._xlws.FILTER(managements[field_level], managements[experiment_id]&amp;"_"&amp;managements[crop_season_id]=A42))))</f>
        <v>#VALUE!</v>
      </c>
    </row>
    <row r="43" spans="2:2" x14ac:dyDescent="0.25">
      <c r="B43" t="e" cm="1" vm="1">
        <f t="array" ref="B43">TRANSPOSE(_xlfn._xlws.SORT(_xlfn.UNIQUE(_xlfn._xlws.FILTER(managements[field_level], managements[experiment_id]&amp;"_"&amp;managements[crop_season_id]=A43))))</f>
        <v>#VALUE!</v>
      </c>
    </row>
    <row r="44" spans="2:2" x14ac:dyDescent="0.25">
      <c r="B44" t="e" cm="1" vm="1">
        <f t="array" ref="B44">TRANSPOSE(_xlfn._xlws.SORT(_xlfn.UNIQUE(_xlfn._xlws.FILTER(managements[field_level], managements[experiment_id]&amp;"_"&amp;managements[crop_season_id]=A44))))</f>
        <v>#VALUE!</v>
      </c>
    </row>
    <row r="45" spans="2:2" x14ac:dyDescent="0.25">
      <c r="B45" t="e" cm="1" vm="1">
        <f t="array" ref="B45">TRANSPOSE(_xlfn._xlws.SORT(_xlfn.UNIQUE(_xlfn._xlws.FILTER(managements[field_level], managements[experiment_id]&amp;"_"&amp;managements[crop_season_id]=A45))))</f>
        <v>#VALUE!</v>
      </c>
    </row>
    <row r="46" spans="2:2" x14ac:dyDescent="0.25">
      <c r="B46" t="e" cm="1" vm="1">
        <f t="array" ref="B46">TRANSPOSE(_xlfn._xlws.SORT(_xlfn.UNIQUE(_xlfn._xlws.FILTER(managements[field_level], managements[experiment_id]&amp;"_"&amp;managements[crop_season_id]=A46))))</f>
        <v>#VALUE!</v>
      </c>
    </row>
    <row r="47" spans="2:2" x14ac:dyDescent="0.25">
      <c r="B47" t="e" cm="1" vm="1">
        <f t="array" ref="B47">TRANSPOSE(_xlfn._xlws.SORT(_xlfn.UNIQUE(_xlfn._xlws.FILTER(managements[field_level], managements[experiment_id]&amp;"_"&amp;managements[crop_season_id]=A47))))</f>
        <v>#VALUE!</v>
      </c>
    </row>
    <row r="48" spans="2:2" x14ac:dyDescent="0.25">
      <c r="B48" t="e" cm="1" vm="1">
        <f t="array" ref="B48">TRANSPOSE(_xlfn._xlws.SORT(_xlfn.UNIQUE(_xlfn._xlws.FILTER(managements[field_level], managements[experiment_id]&amp;"_"&amp;managements[crop_season_id]=A48))))</f>
        <v>#VALUE!</v>
      </c>
    </row>
    <row r="49" spans="2:2" x14ac:dyDescent="0.25">
      <c r="B49" t="e" cm="1" vm="1">
        <f t="array" ref="B49">TRANSPOSE(_xlfn._xlws.SORT(_xlfn.UNIQUE(_xlfn._xlws.FILTER(managements[field_level], managements[experiment_id]&amp;"_"&amp;managements[crop_season_id]=A49))))</f>
        <v>#VALUE!</v>
      </c>
    </row>
    <row r="50" spans="2:2" x14ac:dyDescent="0.25">
      <c r="B50" t="e" cm="1" vm="1">
        <f t="array" ref="B50">TRANSPOSE(_xlfn._xlws.SORT(_xlfn.UNIQUE(_xlfn._xlws.FILTER(managements[field_level], managements[experiment_id]&amp;"_"&amp;managements[crop_season_id]=A50))))</f>
        <v>#VALUE!</v>
      </c>
    </row>
    <row r="51" spans="2:2" x14ac:dyDescent="0.25">
      <c r="B51" t="e" cm="1" vm="1">
        <f t="array" ref="B51">TRANSPOSE(_xlfn._xlws.SORT(_xlfn.UNIQUE(_xlfn._xlws.FILTER(managements[field_level], managements[experiment_id]&amp;"_"&amp;managements[crop_season_id]=A51))))</f>
        <v>#VALUE!</v>
      </c>
    </row>
    <row r="52" spans="2:2" x14ac:dyDescent="0.25">
      <c r="B52" t="e" cm="1" vm="1">
        <f t="array" ref="B52">TRANSPOSE(_xlfn._xlws.SORT(_xlfn.UNIQUE(_xlfn._xlws.FILTER(managements[field_level], managements[experiment_id]&amp;"_"&amp;managements[crop_season_id]=A52))))</f>
        <v>#VALUE!</v>
      </c>
    </row>
    <row r="53" spans="2:2" x14ac:dyDescent="0.25">
      <c r="B53" t="e" cm="1" vm="1">
        <f t="array" ref="B53">TRANSPOSE(_xlfn._xlws.SORT(_xlfn.UNIQUE(_xlfn._xlws.FILTER(managements[field_level], managements[experiment_id]&amp;"_"&amp;managements[crop_season_id]=A53))))</f>
        <v>#VALUE!</v>
      </c>
    </row>
    <row r="54" spans="2:2" x14ac:dyDescent="0.25">
      <c r="B54" t="e" cm="1" vm="1">
        <f t="array" ref="B54">TRANSPOSE(_xlfn._xlws.SORT(_xlfn.UNIQUE(_xlfn._xlws.FILTER(managements[field_level], managements[experiment_id]&amp;"_"&amp;managements[crop_season_id]=A54))))</f>
        <v>#VALUE!</v>
      </c>
    </row>
    <row r="55" spans="2:2" x14ac:dyDescent="0.25">
      <c r="B55" t="e" cm="1" vm="1">
        <f t="array" ref="B55">TRANSPOSE(_xlfn._xlws.SORT(_xlfn.UNIQUE(_xlfn._xlws.FILTER(managements[field_level], managements[experiment_id]&amp;"_"&amp;managements[crop_season_id]=A55))))</f>
        <v>#VALUE!</v>
      </c>
    </row>
    <row r="56" spans="2:2" x14ac:dyDescent="0.25">
      <c r="B56" t="e" cm="1" vm="1">
        <f t="array" ref="B56">TRANSPOSE(_xlfn._xlws.SORT(_xlfn.UNIQUE(_xlfn._xlws.FILTER(managements[field_level], managements[experiment_id]&amp;"_"&amp;managements[crop_season_id]=A56))))</f>
        <v>#VALUE!</v>
      </c>
    </row>
    <row r="57" spans="2:2" x14ac:dyDescent="0.25">
      <c r="B57" t="e" cm="1" vm="1">
        <f t="array" ref="B57">TRANSPOSE(_xlfn._xlws.SORT(_xlfn.UNIQUE(_xlfn._xlws.FILTER(managements[field_level], managements[experiment_id]&amp;"_"&amp;managements[crop_season_id]=A57))))</f>
        <v>#VALUE!</v>
      </c>
    </row>
    <row r="58" spans="2:2" x14ac:dyDescent="0.25">
      <c r="B58" t="e" cm="1" vm="1">
        <f t="array" ref="B58">TRANSPOSE(_xlfn._xlws.SORT(_xlfn.UNIQUE(_xlfn._xlws.FILTER(managements[field_level], managements[experiment_id]&amp;"_"&amp;managements[crop_season_id]=A58))))</f>
        <v>#VALUE!</v>
      </c>
    </row>
    <row r="59" spans="2:2" x14ac:dyDescent="0.25">
      <c r="B59" t="e" cm="1" vm="1">
        <f t="array" ref="B59">TRANSPOSE(_xlfn._xlws.SORT(_xlfn.UNIQUE(_xlfn._xlws.FILTER(managements[field_level], managements[experiment_id]&amp;"_"&amp;managements[crop_season_id]=A59))))</f>
        <v>#VALUE!</v>
      </c>
    </row>
    <row r="60" spans="2:2" x14ac:dyDescent="0.25">
      <c r="B60" t="e" cm="1" vm="1">
        <f t="array" ref="B60">TRANSPOSE(_xlfn._xlws.SORT(_xlfn.UNIQUE(_xlfn._xlws.FILTER(managements[field_level], managements[experiment_id]&amp;"_"&amp;managements[crop_season_id]=A60))))</f>
        <v>#VALUE!</v>
      </c>
    </row>
    <row r="61" spans="2:2" x14ac:dyDescent="0.25">
      <c r="B61" t="e" cm="1" vm="1">
        <f t="array" ref="B61">TRANSPOSE(_xlfn._xlws.SORT(_xlfn.UNIQUE(_xlfn._xlws.FILTER(managements[field_level], managements[experiment_id]&amp;"_"&amp;managements[crop_season_id]=A61))))</f>
        <v>#VALUE!</v>
      </c>
    </row>
    <row r="62" spans="2:2" x14ac:dyDescent="0.25">
      <c r="B62" t="e" cm="1" vm="1">
        <f t="array" ref="B62">TRANSPOSE(_xlfn._xlws.SORT(_xlfn.UNIQUE(_xlfn._xlws.FILTER(managements[field_level], managements[experiment_id]&amp;"_"&amp;managements[crop_season_id]=A62))))</f>
        <v>#VALUE!</v>
      </c>
    </row>
    <row r="63" spans="2:2" x14ac:dyDescent="0.25">
      <c r="B63" t="e" cm="1" vm="1">
        <f t="array" ref="B63">TRANSPOSE(_xlfn._xlws.SORT(_xlfn.UNIQUE(_xlfn._xlws.FILTER(managements[field_level], managements[experiment_id]&amp;"_"&amp;managements[crop_season_id]=A63))))</f>
        <v>#VALUE!</v>
      </c>
    </row>
    <row r="64" spans="2:2" x14ac:dyDescent="0.25">
      <c r="B64" t="e" cm="1" vm="1">
        <f t="array" ref="B64">TRANSPOSE(_xlfn._xlws.SORT(_xlfn.UNIQUE(_xlfn._xlws.FILTER(managements[field_level], managements[experiment_id]&amp;"_"&amp;managements[crop_season_id]=A64))))</f>
        <v>#VALUE!</v>
      </c>
    </row>
    <row r="65" spans="2:2" x14ac:dyDescent="0.25">
      <c r="B65" t="e" cm="1" vm="1">
        <f t="array" ref="B65">TRANSPOSE(_xlfn._xlws.SORT(_xlfn.UNIQUE(_xlfn._xlws.FILTER(managements[field_level], managements[experiment_id]&amp;"_"&amp;managements[crop_season_id]=A65))))</f>
        <v>#VALUE!</v>
      </c>
    </row>
    <row r="66" spans="2:2" x14ac:dyDescent="0.25">
      <c r="B66" t="e" cm="1" vm="1">
        <f t="array" ref="B66">TRANSPOSE(_xlfn._xlws.SORT(_xlfn.UNIQUE(_xlfn._xlws.FILTER(managements[field_level], managements[experiment_id]&amp;"_"&amp;managements[crop_season_id]=A66))))</f>
        <v>#VALUE!</v>
      </c>
    </row>
    <row r="67" spans="2:2" x14ac:dyDescent="0.25">
      <c r="B67" t="e" cm="1" vm="1">
        <f t="array" ref="B67">TRANSPOSE(_xlfn._xlws.SORT(_xlfn.UNIQUE(_xlfn._xlws.FILTER(managements[field_level], managements[experiment_id]&amp;"_"&amp;managements[crop_season_id]=A67))))</f>
        <v>#VALUE!</v>
      </c>
    </row>
    <row r="68" spans="2:2" x14ac:dyDescent="0.25">
      <c r="B68" t="e" cm="1" vm="1">
        <f t="array" ref="B68">TRANSPOSE(_xlfn._xlws.SORT(_xlfn.UNIQUE(_xlfn._xlws.FILTER(managements[field_level], managements[experiment_id]&amp;"_"&amp;managements[crop_season_id]=A68))))</f>
        <v>#VALUE!</v>
      </c>
    </row>
    <row r="69" spans="2:2" x14ac:dyDescent="0.25">
      <c r="B69" t="e" cm="1" vm="1">
        <f t="array" ref="B69">TRANSPOSE(_xlfn._xlws.SORT(_xlfn.UNIQUE(_xlfn._xlws.FILTER(managements[field_level], managements[experiment_id]&amp;"_"&amp;managements[crop_season_id]=A69))))</f>
        <v>#VALUE!</v>
      </c>
    </row>
    <row r="70" spans="2:2" x14ac:dyDescent="0.25">
      <c r="B70" t="e" cm="1" vm="1">
        <f t="array" ref="B70">TRANSPOSE(_xlfn._xlws.SORT(_xlfn.UNIQUE(_xlfn._xlws.FILTER(managements[field_level], managements[experiment_id]&amp;"_"&amp;managements[crop_season_id]=A70))))</f>
        <v>#VALUE!</v>
      </c>
    </row>
    <row r="71" spans="2:2" x14ac:dyDescent="0.25">
      <c r="B71" t="e" cm="1" vm="1">
        <f t="array" ref="B71">TRANSPOSE(_xlfn._xlws.SORT(_xlfn.UNIQUE(_xlfn._xlws.FILTER(managements[field_level], managements[experiment_id]&amp;"_"&amp;managements[crop_season_id]=A71))))</f>
        <v>#VALUE!</v>
      </c>
    </row>
    <row r="72" spans="2:2" x14ac:dyDescent="0.25">
      <c r="B72" t="e" cm="1" vm="1">
        <f t="array" ref="B72">TRANSPOSE(_xlfn._xlws.SORT(_xlfn.UNIQUE(_xlfn._xlws.FILTER(managements[field_level], managements[experiment_id]&amp;"_"&amp;managements[crop_season_id]=A72))))</f>
        <v>#VALUE!</v>
      </c>
    </row>
    <row r="73" spans="2:2" x14ac:dyDescent="0.25">
      <c r="B73" t="e" cm="1" vm="1">
        <f t="array" ref="B73">TRANSPOSE(_xlfn._xlws.SORT(_xlfn.UNIQUE(_xlfn._xlws.FILTER(managements[field_level], managements[experiment_id]&amp;"_"&amp;managements[crop_season_id]=A73))))</f>
        <v>#VALUE!</v>
      </c>
    </row>
    <row r="74" spans="2:2" x14ac:dyDescent="0.25">
      <c r="B74" t="e" cm="1" vm="1">
        <f t="array" ref="B74">TRANSPOSE(_xlfn._xlws.SORT(_xlfn.UNIQUE(_xlfn._xlws.FILTER(managements[field_level], managements[experiment_id]&amp;"_"&amp;managements[crop_season_id]=A74))))</f>
        <v>#VALUE!</v>
      </c>
    </row>
    <row r="75" spans="2:2" x14ac:dyDescent="0.25">
      <c r="B75" t="e" cm="1" vm="1">
        <f t="array" ref="B75">TRANSPOSE(_xlfn._xlws.SORT(_xlfn.UNIQUE(_xlfn._xlws.FILTER(managements[field_level], managements[experiment_id]&amp;"_"&amp;managements[crop_season_id]=A75))))</f>
        <v>#VALUE!</v>
      </c>
    </row>
    <row r="76" spans="2:2" x14ac:dyDescent="0.25">
      <c r="B76" t="e" cm="1" vm="1">
        <f t="array" ref="B76">TRANSPOSE(_xlfn._xlws.SORT(_xlfn.UNIQUE(_xlfn._xlws.FILTER(managements[field_level], managements[experiment_id]&amp;"_"&amp;managements[crop_season_id]=A76))))</f>
        <v>#VALUE!</v>
      </c>
    </row>
    <row r="77" spans="2:2" x14ac:dyDescent="0.25">
      <c r="B77" t="e" cm="1" vm="1">
        <f t="array" ref="B77">TRANSPOSE(_xlfn._xlws.SORT(_xlfn.UNIQUE(_xlfn._xlws.FILTER(managements[field_level], managements[experiment_id]&amp;"_"&amp;managements[crop_season_id]=A77))))</f>
        <v>#VALUE!</v>
      </c>
    </row>
    <row r="78" spans="2:2" x14ac:dyDescent="0.25">
      <c r="B78" t="e" cm="1" vm="1">
        <f t="array" ref="B78">TRANSPOSE(_xlfn._xlws.SORT(_xlfn.UNIQUE(_xlfn._xlws.FILTER(managements[field_level], managements[experiment_id]&amp;"_"&amp;managements[crop_season_id]=A78))))</f>
        <v>#VALUE!</v>
      </c>
    </row>
    <row r="79" spans="2:2" x14ac:dyDescent="0.25">
      <c r="B79" t="e" cm="1" vm="1">
        <f t="array" ref="B79">TRANSPOSE(_xlfn._xlws.SORT(_xlfn.UNIQUE(_xlfn._xlws.FILTER(managements[field_level], managements[experiment_id]&amp;"_"&amp;managements[crop_season_id]=A79))))</f>
        <v>#VALUE!</v>
      </c>
    </row>
    <row r="80" spans="2:2" x14ac:dyDescent="0.25">
      <c r="B80" t="e" cm="1" vm="1">
        <f t="array" ref="B80">TRANSPOSE(_xlfn._xlws.SORT(_xlfn.UNIQUE(_xlfn._xlws.FILTER(managements[field_level], managements[experiment_id]&amp;"_"&amp;managements[crop_season_id]=A80))))</f>
        <v>#VALUE!</v>
      </c>
    </row>
    <row r="81" spans="2:2" x14ac:dyDescent="0.25">
      <c r="B81" t="e" cm="1" vm="1">
        <f t="array" ref="B81">TRANSPOSE(_xlfn._xlws.SORT(_xlfn.UNIQUE(_xlfn._xlws.FILTER(managements[field_level], managements[experiment_id]&amp;"_"&amp;managements[crop_season_id]=A81))))</f>
        <v>#VALUE!</v>
      </c>
    </row>
    <row r="82" spans="2:2" x14ac:dyDescent="0.25">
      <c r="B82" t="e" cm="1" vm="1">
        <f t="array" ref="B82">TRANSPOSE(_xlfn._xlws.SORT(_xlfn.UNIQUE(_xlfn._xlws.FILTER(managements[field_level], managements[experiment_id]&amp;"_"&amp;managements[crop_season_id]=A82))))</f>
        <v>#VALUE!</v>
      </c>
    </row>
    <row r="83" spans="2:2" x14ac:dyDescent="0.25">
      <c r="B83" t="e" cm="1" vm="1">
        <f t="array" ref="B83">TRANSPOSE(_xlfn._xlws.SORT(_xlfn.UNIQUE(_xlfn._xlws.FILTER(managements[field_level], managements[experiment_id]&amp;"_"&amp;managements[crop_season_id]=A83))))</f>
        <v>#VALUE!</v>
      </c>
    </row>
    <row r="84" spans="2:2" x14ac:dyDescent="0.25">
      <c r="B84" t="e" cm="1" vm="1">
        <f t="array" ref="B84">TRANSPOSE(_xlfn._xlws.SORT(_xlfn.UNIQUE(_xlfn._xlws.FILTER(managements[field_level], managements[experiment_id]&amp;"_"&amp;managements[crop_season_id]=A84))))</f>
        <v>#VALUE!</v>
      </c>
    </row>
    <row r="85" spans="2:2" x14ac:dyDescent="0.25">
      <c r="B85" t="e" cm="1" vm="1">
        <f t="array" ref="B85">TRANSPOSE(_xlfn._xlws.SORT(_xlfn.UNIQUE(_xlfn._xlws.FILTER(managements[field_level], managements[experiment_id]&amp;"_"&amp;managements[crop_season_id]=A85))))</f>
        <v>#VALUE!</v>
      </c>
    </row>
    <row r="86" spans="2:2" x14ac:dyDescent="0.25">
      <c r="B86" t="e" cm="1" vm="1">
        <f t="array" ref="B86">TRANSPOSE(_xlfn._xlws.SORT(_xlfn.UNIQUE(_xlfn._xlws.FILTER(managements[field_level], managements[experiment_id]&amp;"_"&amp;managements[crop_season_id]=A86))))</f>
        <v>#VALUE!</v>
      </c>
    </row>
    <row r="87" spans="2:2" x14ac:dyDescent="0.25">
      <c r="B87" t="e" cm="1" vm="1">
        <f t="array" ref="B87">TRANSPOSE(_xlfn._xlws.SORT(_xlfn.UNIQUE(_xlfn._xlws.FILTER(managements[field_level], managements[experiment_id]&amp;"_"&amp;managements[crop_season_id]=A87))))</f>
        <v>#VALUE!</v>
      </c>
    </row>
    <row r="88" spans="2:2" x14ac:dyDescent="0.25">
      <c r="B88" t="e" cm="1" vm="1">
        <f t="array" ref="B88">TRANSPOSE(_xlfn._xlws.SORT(_xlfn.UNIQUE(_xlfn._xlws.FILTER(managements[field_level], managements[experiment_id]&amp;"_"&amp;managements[crop_season_id]=A88))))</f>
        <v>#VALUE!</v>
      </c>
    </row>
    <row r="89" spans="2:2" x14ac:dyDescent="0.25">
      <c r="B89" t="e" cm="1" vm="1">
        <f t="array" ref="B89">TRANSPOSE(_xlfn._xlws.SORT(_xlfn.UNIQUE(_xlfn._xlws.FILTER(managements[field_level], managements[experiment_id]&amp;"_"&amp;managements[crop_season_id]=A89))))</f>
        <v>#VALUE!</v>
      </c>
    </row>
    <row r="90" spans="2:2" x14ac:dyDescent="0.25">
      <c r="B90" t="e" cm="1" vm="1">
        <f t="array" ref="B90">TRANSPOSE(_xlfn._xlws.SORT(_xlfn.UNIQUE(_xlfn._xlws.FILTER(managements[field_level], managements[experiment_id]&amp;"_"&amp;managements[crop_season_id]=A90))))</f>
        <v>#VALUE!</v>
      </c>
    </row>
    <row r="91" spans="2:2" x14ac:dyDescent="0.25">
      <c r="B91" t="e" cm="1" vm="1">
        <f t="array" ref="B91">TRANSPOSE(_xlfn._xlws.SORT(_xlfn.UNIQUE(_xlfn._xlws.FILTER(managements[field_level], managements[experiment_id]&amp;"_"&amp;managements[crop_season_id]=A91))))</f>
        <v>#VALUE!</v>
      </c>
    </row>
    <row r="92" spans="2:2" x14ac:dyDescent="0.25">
      <c r="B92" t="e" cm="1" vm="1">
        <f t="array" ref="B92">TRANSPOSE(_xlfn._xlws.SORT(_xlfn.UNIQUE(_xlfn._xlws.FILTER(managements[field_level], managements[experiment_id]&amp;"_"&amp;managements[crop_season_id]=A92))))</f>
        <v>#VALUE!</v>
      </c>
    </row>
    <row r="93" spans="2:2" x14ac:dyDescent="0.25">
      <c r="B93" t="e" cm="1" vm="1">
        <f t="array" ref="B93">TRANSPOSE(_xlfn._xlws.SORT(_xlfn.UNIQUE(_xlfn._xlws.FILTER(managements[field_level], managements[experiment_id]&amp;"_"&amp;managements[crop_season_id]=A93))))</f>
        <v>#VALUE!</v>
      </c>
    </row>
    <row r="94" spans="2:2" x14ac:dyDescent="0.25">
      <c r="B94" t="e" cm="1" vm="1">
        <f t="array" ref="B94">TRANSPOSE(_xlfn._xlws.SORT(_xlfn.UNIQUE(_xlfn._xlws.FILTER(managements[field_level], managements[experiment_id]&amp;"_"&amp;managements[crop_season_id]=A94))))</f>
        <v>#VALUE!</v>
      </c>
    </row>
    <row r="95" spans="2:2" x14ac:dyDescent="0.25">
      <c r="B95" t="e" cm="1" vm="1">
        <f t="array" ref="B95">TRANSPOSE(_xlfn._xlws.SORT(_xlfn.UNIQUE(_xlfn._xlws.FILTER(managements[field_level], managements[experiment_id]&amp;"_"&amp;managements[crop_season_id]=A95))))</f>
        <v>#VALUE!</v>
      </c>
    </row>
    <row r="96" spans="2:2" x14ac:dyDescent="0.25">
      <c r="B96" t="e" cm="1" vm="1">
        <f t="array" ref="B96">TRANSPOSE(_xlfn._xlws.SORT(_xlfn.UNIQUE(_xlfn._xlws.FILTER(managements[field_level], managements[experiment_id]&amp;"_"&amp;managements[crop_season_id]=A96))))</f>
        <v>#VALUE!</v>
      </c>
    </row>
    <row r="97" spans="2:2" x14ac:dyDescent="0.25">
      <c r="B97" t="e" cm="1" vm="1">
        <f t="array" ref="B97">TRANSPOSE(_xlfn._xlws.SORT(_xlfn.UNIQUE(_xlfn._xlws.FILTER(managements[field_level], managements[experiment_id]&amp;"_"&amp;managements[crop_season_id]=A97))))</f>
        <v>#VALUE!</v>
      </c>
    </row>
    <row r="98" spans="2:2" x14ac:dyDescent="0.25">
      <c r="B98" t="e" cm="1" vm="1">
        <f t="array" ref="B98">TRANSPOSE(_xlfn._xlws.SORT(_xlfn.UNIQUE(_xlfn._xlws.FILTER(managements[field_level], managements[experiment_id]&amp;"_"&amp;managements[crop_season_id]=A98))))</f>
        <v>#VALUE!</v>
      </c>
    </row>
    <row r="99" spans="2:2" x14ac:dyDescent="0.25">
      <c r="B99" t="e" cm="1" vm="1">
        <f t="array" ref="B99">TRANSPOSE(_xlfn._xlws.SORT(_xlfn.UNIQUE(_xlfn._xlws.FILTER(managements[field_level], managements[experiment_id]&amp;"_"&amp;managements[crop_season_id]=A99))))</f>
        <v>#VALUE!</v>
      </c>
    </row>
    <row r="100" spans="2:2" x14ac:dyDescent="0.25">
      <c r="B100" t="e" cm="1" vm="1">
        <f t="array" ref="B100">TRANSPOSE(_xlfn._xlws.SORT(_xlfn.UNIQUE(_xlfn._xlws.FILTER(managements[field_level], managements[experiment_id]&amp;"_"&amp;managements[crop_season_id]=A100))))</f>
        <v>#VALUE!</v>
      </c>
    </row>
    <row r="101" spans="2:2" x14ac:dyDescent="0.25">
      <c r="B101" t="e" cm="1" vm="1">
        <f t="array" ref="B101">TRANSPOSE(_xlfn._xlws.SORT(_xlfn.UNIQUE(_xlfn._xlws.FILTER(managements[field_level], managements[experiment_id]&amp;"_"&amp;managements[crop_season_id]=A101))))</f>
        <v>#VALUE!</v>
      </c>
    </row>
    <row r="102" spans="2:2" x14ac:dyDescent="0.25">
      <c r="B102" t="e" cm="1" vm="1">
        <f t="array" ref="B102">TRANSPOSE(_xlfn._xlws.SORT(_xlfn.UNIQUE(_xlfn._xlws.FILTER(managements[field_level], managements[experiment_id]&amp;"_"&amp;managements[crop_season_id]=A102))))</f>
        <v>#VALUE!</v>
      </c>
    </row>
    <row r="103" spans="2:2" x14ac:dyDescent="0.25">
      <c r="B103" t="e" cm="1" vm="1">
        <f t="array" ref="B103">TRANSPOSE(_xlfn._xlws.SORT(_xlfn.UNIQUE(_xlfn._xlws.FILTER(managements[field_level], managements[experiment_id]&amp;"_"&amp;managements[crop_season_id]=A103))))</f>
        <v>#VALUE!</v>
      </c>
    </row>
    <row r="104" spans="2:2" x14ac:dyDescent="0.25">
      <c r="B104" t="e" cm="1" vm="1">
        <f t="array" ref="B104">TRANSPOSE(_xlfn._xlws.SORT(_xlfn.UNIQUE(_xlfn._xlws.FILTER(managements[field_level], managements[experiment_id]&amp;"_"&amp;managements[crop_season_id]=A104))))</f>
        <v>#VALUE!</v>
      </c>
    </row>
    <row r="105" spans="2:2" x14ac:dyDescent="0.25">
      <c r="B105" t="e" cm="1" vm="1">
        <f t="array" ref="B105">TRANSPOSE(_xlfn._xlws.SORT(_xlfn.UNIQUE(_xlfn._xlws.FILTER(managements[field_level], managements[experiment_id]&amp;"_"&amp;managements[crop_season_id]=A105))))</f>
        <v>#VALUE!</v>
      </c>
    </row>
    <row r="106" spans="2:2" x14ac:dyDescent="0.25">
      <c r="B106" t="e" cm="1" vm="1">
        <f t="array" ref="B106">TRANSPOSE(_xlfn._xlws.SORT(_xlfn.UNIQUE(_xlfn._xlws.FILTER(managements[field_level], managements[experiment_id]&amp;"_"&amp;managements[crop_season_id]=A106))))</f>
        <v>#VALUE!</v>
      </c>
    </row>
    <row r="107" spans="2:2" x14ac:dyDescent="0.25">
      <c r="B107" t="e" cm="1" vm="1">
        <f t="array" ref="B107">TRANSPOSE(_xlfn._xlws.SORT(_xlfn.UNIQUE(_xlfn._xlws.FILTER(managements[field_level], managements[experiment_id]&amp;"_"&amp;managements[crop_season_id]=A107))))</f>
        <v>#VALUE!</v>
      </c>
    </row>
    <row r="108" spans="2:2" x14ac:dyDescent="0.25">
      <c r="B108" t="e" cm="1" vm="1">
        <f t="array" ref="B108">TRANSPOSE(_xlfn._xlws.SORT(_xlfn.UNIQUE(_xlfn._xlws.FILTER(managements[field_level], managements[experiment_id]&amp;"_"&amp;managements[crop_season_id]=A108))))</f>
        <v>#VALUE!</v>
      </c>
    </row>
    <row r="109" spans="2:2" x14ac:dyDescent="0.25">
      <c r="B109" t="e" cm="1" vm="1">
        <f t="array" ref="B109">TRANSPOSE(_xlfn._xlws.SORT(_xlfn.UNIQUE(_xlfn._xlws.FILTER(managements[field_level], managements[experiment_id]&amp;"_"&amp;managements[crop_season_id]=A109))))</f>
        <v>#VALUE!</v>
      </c>
    </row>
    <row r="110" spans="2:2" x14ac:dyDescent="0.25">
      <c r="B110" t="e" cm="1" vm="1">
        <f t="array" ref="B110">TRANSPOSE(_xlfn._xlws.SORT(_xlfn.UNIQUE(_xlfn._xlws.FILTER(managements[field_level], managements[experiment_id]&amp;"_"&amp;managements[crop_season_id]=A110))))</f>
        <v>#VALUE!</v>
      </c>
    </row>
    <row r="111" spans="2:2" x14ac:dyDescent="0.25">
      <c r="B111" t="e" cm="1" vm="1">
        <f t="array" ref="B111">TRANSPOSE(_xlfn._xlws.SORT(_xlfn.UNIQUE(_xlfn._xlws.FILTER(managements[field_level], managements[experiment_id]&amp;"_"&amp;managements[crop_season_id]=A111))))</f>
        <v>#VALUE!</v>
      </c>
    </row>
    <row r="112" spans="2:2" x14ac:dyDescent="0.25">
      <c r="B112" t="e" cm="1" vm="1">
        <f t="array" ref="B112">TRANSPOSE(_xlfn._xlws.SORT(_xlfn.UNIQUE(_xlfn._xlws.FILTER(managements[field_level], managements[experiment_id]&amp;"_"&amp;managements[crop_season_id]=A112))))</f>
        <v>#VALUE!</v>
      </c>
    </row>
    <row r="113" spans="2:2" x14ac:dyDescent="0.25">
      <c r="B113" t="e" cm="1" vm="1">
        <f t="array" ref="B113">TRANSPOSE(_xlfn._xlws.SORT(_xlfn.UNIQUE(_xlfn._xlws.FILTER(managements[field_level], managements[experiment_id]&amp;"_"&amp;managements[crop_season_id]=A113))))</f>
        <v>#VALUE!</v>
      </c>
    </row>
    <row r="114" spans="2:2" x14ac:dyDescent="0.25">
      <c r="B114" t="e" cm="1" vm="1">
        <f t="array" ref="B114">TRANSPOSE(_xlfn._xlws.SORT(_xlfn.UNIQUE(_xlfn._xlws.FILTER(managements[field_level], managements[experiment_id]&amp;"_"&amp;managements[crop_season_id]=A114))))</f>
        <v>#VALUE!</v>
      </c>
    </row>
    <row r="115" spans="2:2" x14ac:dyDescent="0.25">
      <c r="B115" t="e" cm="1" vm="1">
        <f t="array" ref="B115">TRANSPOSE(_xlfn._xlws.SORT(_xlfn.UNIQUE(_xlfn._xlws.FILTER(managements[field_level], managements[experiment_id]&amp;"_"&amp;managements[crop_season_id]=A115))))</f>
        <v>#VALUE!</v>
      </c>
    </row>
    <row r="116" spans="2:2" x14ac:dyDescent="0.25">
      <c r="B116" t="e" cm="1" vm="1">
        <f t="array" ref="B116">TRANSPOSE(_xlfn._xlws.SORT(_xlfn.UNIQUE(_xlfn._xlws.FILTER(managements[field_level], managements[experiment_id]&amp;"_"&amp;managements[crop_season_id]=A116))))</f>
        <v>#VALUE!</v>
      </c>
    </row>
    <row r="117" spans="2:2" x14ac:dyDescent="0.25">
      <c r="B117" t="e" cm="1" vm="1">
        <f t="array" ref="B117">TRANSPOSE(_xlfn._xlws.SORT(_xlfn.UNIQUE(_xlfn._xlws.FILTER(managements[field_level], managements[experiment_id]&amp;"_"&amp;managements[crop_season_id]=A117))))</f>
        <v>#VALUE!</v>
      </c>
    </row>
    <row r="118" spans="2:2" x14ac:dyDescent="0.25">
      <c r="B118" t="e" cm="1" vm="1">
        <f t="array" ref="B118">TRANSPOSE(_xlfn._xlws.SORT(_xlfn.UNIQUE(_xlfn._xlws.FILTER(managements[field_level], managements[experiment_id]&amp;"_"&amp;managements[crop_season_id]=A118))))</f>
        <v>#VALUE!</v>
      </c>
    </row>
    <row r="119" spans="2:2" x14ac:dyDescent="0.25">
      <c r="B119" t="e" cm="1" vm="1">
        <f t="array" ref="B119">TRANSPOSE(_xlfn._xlws.SORT(_xlfn.UNIQUE(_xlfn._xlws.FILTER(managements[field_level], managements[experiment_id]&amp;"_"&amp;managements[crop_season_id]=A119))))</f>
        <v>#VALUE!</v>
      </c>
    </row>
    <row r="120" spans="2:2" x14ac:dyDescent="0.25">
      <c r="B120" t="e" cm="1" vm="1">
        <f t="array" ref="B120">TRANSPOSE(_xlfn._xlws.SORT(_xlfn.UNIQUE(_xlfn._xlws.FILTER(managements[field_level], managements[experiment_id]&amp;"_"&amp;managements[crop_season_id]=A120))))</f>
        <v>#VALUE!</v>
      </c>
    </row>
    <row r="121" spans="2:2" x14ac:dyDescent="0.25">
      <c r="B121" t="e" cm="1" vm="1">
        <f t="array" ref="B121">TRANSPOSE(_xlfn._xlws.SORT(_xlfn.UNIQUE(_xlfn._xlws.FILTER(managements[field_level], managements[experiment_id]&amp;"_"&amp;managements[crop_season_id]=A121))))</f>
        <v>#VALUE!</v>
      </c>
    </row>
    <row r="122" spans="2:2" x14ac:dyDescent="0.25">
      <c r="B122" t="e" cm="1" vm="1">
        <f t="array" ref="B122">TRANSPOSE(_xlfn._xlws.SORT(_xlfn.UNIQUE(_xlfn._xlws.FILTER(managements[field_level], managements[experiment_id]&amp;"_"&amp;managements[crop_season_id]=A122))))</f>
        <v>#VALUE!</v>
      </c>
    </row>
    <row r="123" spans="2:2" x14ac:dyDescent="0.25">
      <c r="B123" t="e" cm="1" vm="1">
        <f t="array" ref="B123">TRANSPOSE(_xlfn._xlws.SORT(_xlfn.UNIQUE(_xlfn._xlws.FILTER(managements[field_level], managements[experiment_id]&amp;"_"&amp;managements[crop_season_id]=A123))))</f>
        <v>#VALUE!</v>
      </c>
    </row>
    <row r="124" spans="2:2" x14ac:dyDescent="0.25">
      <c r="B124" t="e" cm="1" vm="1">
        <f t="array" ref="B124">TRANSPOSE(_xlfn._xlws.SORT(_xlfn.UNIQUE(_xlfn._xlws.FILTER(managements[field_level], managements[experiment_id]&amp;"_"&amp;managements[crop_season_id]=A124))))</f>
        <v>#VALUE!</v>
      </c>
    </row>
    <row r="125" spans="2:2" x14ac:dyDescent="0.25">
      <c r="B125" t="e" cm="1" vm="1">
        <f t="array" ref="B125">TRANSPOSE(_xlfn._xlws.SORT(_xlfn.UNIQUE(_xlfn._xlws.FILTER(managements[field_level], managements[experiment_id]&amp;"_"&amp;managements[crop_season_id]=A125))))</f>
        <v>#VALUE!</v>
      </c>
    </row>
    <row r="126" spans="2:2" x14ac:dyDescent="0.25">
      <c r="B126" t="e" cm="1" vm="1">
        <f t="array" ref="B126">TRANSPOSE(_xlfn._xlws.SORT(_xlfn.UNIQUE(_xlfn._xlws.FILTER(managements[field_level], managements[experiment_id]&amp;"_"&amp;managements[crop_season_id]=A126))))</f>
        <v>#VALUE!</v>
      </c>
    </row>
    <row r="127" spans="2:2" x14ac:dyDescent="0.25">
      <c r="B127" t="e" cm="1" vm="1">
        <f t="array" ref="B127">TRANSPOSE(_xlfn._xlws.SORT(_xlfn.UNIQUE(_xlfn._xlws.FILTER(managements[field_level], managements[experiment_id]&amp;"_"&amp;managements[crop_season_id]=A127))))</f>
        <v>#VALUE!</v>
      </c>
    </row>
    <row r="128" spans="2:2" x14ac:dyDescent="0.25">
      <c r="B128" t="e" cm="1" vm="1">
        <f t="array" ref="B128">TRANSPOSE(_xlfn._xlws.SORT(_xlfn.UNIQUE(_xlfn._xlws.FILTER(managements[field_level], managements[experiment_id]&amp;"_"&amp;managements[crop_season_id]=A128))))</f>
        <v>#VALUE!</v>
      </c>
    </row>
    <row r="129" spans="2:2" x14ac:dyDescent="0.25">
      <c r="B129" t="e" cm="1" vm="1">
        <f t="array" ref="B129">TRANSPOSE(_xlfn._xlws.SORT(_xlfn.UNIQUE(_xlfn._xlws.FILTER(managements[field_level], managements[experiment_id]&amp;"_"&amp;managements[crop_season_id]=A129))))</f>
        <v>#VALUE!</v>
      </c>
    </row>
    <row r="130" spans="2:2" x14ac:dyDescent="0.25">
      <c r="B130" t="e" cm="1" vm="1">
        <f t="array" ref="B130">TRANSPOSE(_xlfn._xlws.SORT(_xlfn.UNIQUE(_xlfn._xlws.FILTER(managements[field_level], managements[experiment_id]&amp;"_"&amp;managements[crop_season_id]=A130))))</f>
        <v>#VALUE!</v>
      </c>
    </row>
    <row r="131" spans="2:2" x14ac:dyDescent="0.25">
      <c r="B131" t="e" cm="1" vm="1">
        <f t="array" ref="B131">TRANSPOSE(_xlfn._xlws.SORT(_xlfn.UNIQUE(_xlfn._xlws.FILTER(managements[field_level], managements[experiment_id]&amp;"_"&amp;managements[crop_season_id]=A131))))</f>
        <v>#VALUE!</v>
      </c>
    </row>
    <row r="132" spans="2:2" x14ac:dyDescent="0.25">
      <c r="B132" t="e" cm="1" vm="1">
        <f t="array" ref="B132">TRANSPOSE(_xlfn._xlws.SORT(_xlfn.UNIQUE(_xlfn._xlws.FILTER(managements[field_level], managements[experiment_id]&amp;"_"&amp;managements[crop_season_id]=A132))))</f>
        <v>#VALUE!</v>
      </c>
    </row>
    <row r="133" spans="2:2" x14ac:dyDescent="0.25">
      <c r="B133" t="e" cm="1" vm="1">
        <f t="array" ref="B133">TRANSPOSE(_xlfn._xlws.SORT(_xlfn.UNIQUE(_xlfn._xlws.FILTER(managements[field_level], managements[experiment_id]&amp;"_"&amp;managements[crop_season_id]=A133))))</f>
        <v>#VALUE!</v>
      </c>
    </row>
    <row r="134" spans="2:2" x14ac:dyDescent="0.25">
      <c r="B134" t="e" cm="1" vm="1">
        <f t="array" ref="B134">TRANSPOSE(_xlfn._xlws.SORT(_xlfn.UNIQUE(_xlfn._xlws.FILTER(managements[field_level], managements[experiment_id]&amp;"_"&amp;managements[crop_season_id]=A134))))</f>
        <v>#VALUE!</v>
      </c>
    </row>
    <row r="135" spans="2:2" x14ac:dyDescent="0.25">
      <c r="B135" t="e" cm="1" vm="1">
        <f t="array" ref="B135">TRANSPOSE(_xlfn._xlws.SORT(_xlfn.UNIQUE(_xlfn._xlws.FILTER(managements[field_level], managements[experiment_id]&amp;"_"&amp;managements[crop_season_id]=A135))))</f>
        <v>#VALUE!</v>
      </c>
    </row>
    <row r="136" spans="2:2" x14ac:dyDescent="0.25">
      <c r="B136" t="e" cm="1" vm="1">
        <f t="array" ref="B136">TRANSPOSE(_xlfn._xlws.SORT(_xlfn.UNIQUE(_xlfn._xlws.FILTER(managements[field_level], managements[experiment_id]&amp;"_"&amp;managements[crop_season_id]=A136))))</f>
        <v>#VALUE!</v>
      </c>
    </row>
    <row r="137" spans="2:2" x14ac:dyDescent="0.25">
      <c r="B137" t="e" cm="1" vm="1">
        <f t="array" ref="B137">TRANSPOSE(_xlfn._xlws.SORT(_xlfn.UNIQUE(_xlfn._xlws.FILTER(managements[field_level], managements[experiment_id]&amp;"_"&amp;managements[crop_season_id]=A137))))</f>
        <v>#VALUE!</v>
      </c>
    </row>
    <row r="138" spans="2:2" x14ac:dyDescent="0.25">
      <c r="B138" t="e" cm="1" vm="1">
        <f t="array" ref="B138">TRANSPOSE(_xlfn._xlws.SORT(_xlfn.UNIQUE(_xlfn._xlws.FILTER(managements[field_level], managements[experiment_id]&amp;"_"&amp;managements[crop_season_id]=A138))))</f>
        <v>#VALUE!</v>
      </c>
    </row>
    <row r="139" spans="2:2" x14ac:dyDescent="0.25">
      <c r="B139" t="e" cm="1" vm="1">
        <f t="array" ref="B139">TRANSPOSE(_xlfn._xlws.SORT(_xlfn.UNIQUE(_xlfn._xlws.FILTER(managements[field_level], managements[experiment_id]&amp;"_"&amp;managements[crop_season_id]=A139))))</f>
        <v>#VALUE!</v>
      </c>
    </row>
    <row r="140" spans="2:2" x14ac:dyDescent="0.25">
      <c r="B140" t="e" cm="1" vm="1">
        <f t="array" ref="B140">TRANSPOSE(_xlfn._xlws.SORT(_xlfn.UNIQUE(_xlfn._xlws.FILTER(managements[field_level], managements[experiment_id]&amp;"_"&amp;managements[crop_season_id]=A140))))</f>
        <v>#VALUE!</v>
      </c>
    </row>
    <row r="141" spans="2:2" x14ac:dyDescent="0.25">
      <c r="B141" t="e" cm="1" vm="1">
        <f t="array" ref="B141">TRANSPOSE(_xlfn._xlws.SORT(_xlfn.UNIQUE(_xlfn._xlws.FILTER(managements[field_level], managements[experiment_id]&amp;"_"&amp;managements[crop_season_id]=A141))))</f>
        <v>#VALUE!</v>
      </c>
    </row>
    <row r="142" spans="2:2" x14ac:dyDescent="0.25">
      <c r="B142" t="e" cm="1" vm="1">
        <f t="array" ref="B142">TRANSPOSE(_xlfn._xlws.SORT(_xlfn.UNIQUE(_xlfn._xlws.FILTER(managements[field_level], managements[experiment_id]&amp;"_"&amp;managements[crop_season_id]=A142))))</f>
        <v>#VALUE!</v>
      </c>
    </row>
    <row r="143" spans="2:2" x14ac:dyDescent="0.25">
      <c r="B143" t="e" cm="1" vm="1">
        <f t="array" ref="B143">TRANSPOSE(_xlfn._xlws.SORT(_xlfn.UNIQUE(_xlfn._xlws.FILTER(managements[field_level], managements[experiment_id]&amp;"_"&amp;managements[crop_season_id]=A143))))</f>
        <v>#VALUE!</v>
      </c>
    </row>
    <row r="144" spans="2:2" x14ac:dyDescent="0.25">
      <c r="B144" t="e" cm="1" vm="1">
        <f t="array" ref="B144">TRANSPOSE(_xlfn._xlws.SORT(_xlfn.UNIQUE(_xlfn._xlws.FILTER(managements[field_level], managements[experiment_id]&amp;"_"&amp;managements[crop_season_id]=A144))))</f>
        <v>#VALUE!</v>
      </c>
    </row>
    <row r="145" spans="2:2" x14ac:dyDescent="0.25">
      <c r="B145" t="e" cm="1" vm="1">
        <f t="array" ref="B145">TRANSPOSE(_xlfn._xlws.SORT(_xlfn.UNIQUE(_xlfn._xlws.FILTER(managements[field_level], managements[experiment_id]&amp;"_"&amp;managements[crop_season_id]=A145))))</f>
        <v>#VALUE!</v>
      </c>
    </row>
    <row r="146" spans="2:2" x14ac:dyDescent="0.25">
      <c r="B146" t="e" cm="1" vm="1">
        <f t="array" ref="B146">TRANSPOSE(_xlfn._xlws.SORT(_xlfn.UNIQUE(_xlfn._xlws.FILTER(managements[field_level], managements[experiment_id]&amp;"_"&amp;managements[crop_season_id]=A146))))</f>
        <v>#VALUE!</v>
      </c>
    </row>
    <row r="147" spans="2:2" x14ac:dyDescent="0.25">
      <c r="B147" t="e" cm="1" vm="1">
        <f t="array" ref="B147">TRANSPOSE(_xlfn._xlws.SORT(_xlfn.UNIQUE(_xlfn._xlws.FILTER(managements[field_level], managements[experiment_id]&amp;"_"&amp;managements[crop_season_id]=A147))))</f>
        <v>#VALUE!</v>
      </c>
    </row>
    <row r="148" spans="2:2" x14ac:dyDescent="0.25">
      <c r="B148" t="e" cm="1" vm="1">
        <f t="array" ref="B148">TRANSPOSE(_xlfn._xlws.SORT(_xlfn.UNIQUE(_xlfn._xlws.FILTER(managements[field_level], managements[experiment_id]&amp;"_"&amp;managements[crop_season_id]=A148))))</f>
        <v>#VALUE!</v>
      </c>
    </row>
    <row r="149" spans="2:2" x14ac:dyDescent="0.25">
      <c r="B149" t="e" cm="1" vm="1">
        <f t="array" ref="B149">TRANSPOSE(_xlfn._xlws.SORT(_xlfn.UNIQUE(_xlfn._xlws.FILTER(managements[field_level], managements[experiment_id]&amp;"_"&amp;managements[crop_season_id]=A149))))</f>
        <v>#VALUE!</v>
      </c>
    </row>
    <row r="150" spans="2:2" x14ac:dyDescent="0.25">
      <c r="B150" t="e" cm="1" vm="1">
        <f t="array" ref="B150">TRANSPOSE(_xlfn._xlws.SORT(_xlfn.UNIQUE(_xlfn._xlws.FILTER(managements[field_level], managements[experiment_id]&amp;"_"&amp;managements[crop_season_id]=A150))))</f>
        <v>#VALUE!</v>
      </c>
    </row>
    <row r="151" spans="2:2" x14ac:dyDescent="0.25">
      <c r="B151" t="e" cm="1" vm="1">
        <f t="array" ref="B151">TRANSPOSE(_xlfn._xlws.SORT(_xlfn.UNIQUE(_xlfn._xlws.FILTER(managements[field_level], managements[experiment_id]&amp;"_"&amp;managements[crop_season_id]=A151))))</f>
        <v>#VALUE!</v>
      </c>
    </row>
    <row r="152" spans="2:2" x14ac:dyDescent="0.25">
      <c r="B152" t="e" cm="1" vm="1">
        <f t="array" ref="B152">TRANSPOSE(_xlfn._xlws.SORT(_xlfn.UNIQUE(_xlfn._xlws.FILTER(managements[field_level], managements[experiment_id]&amp;"_"&amp;managements[crop_season_id]=A152))))</f>
        <v>#VALUE!</v>
      </c>
    </row>
    <row r="153" spans="2:2" x14ac:dyDescent="0.25">
      <c r="B153" t="e" cm="1" vm="1">
        <f t="array" ref="B153">TRANSPOSE(_xlfn._xlws.SORT(_xlfn.UNIQUE(_xlfn._xlws.FILTER(managements[field_level], managements[experiment_id]&amp;"_"&amp;managements[crop_season_id]=A153))))</f>
        <v>#VALUE!</v>
      </c>
    </row>
    <row r="154" spans="2:2" x14ac:dyDescent="0.25">
      <c r="B154" t="e" cm="1" vm="1">
        <f t="array" ref="B154">TRANSPOSE(_xlfn._xlws.SORT(_xlfn.UNIQUE(_xlfn._xlws.FILTER(managements[field_level], managements[experiment_id]&amp;"_"&amp;managements[crop_season_id]=A154))))</f>
        <v>#VALUE!</v>
      </c>
    </row>
    <row r="155" spans="2:2" x14ac:dyDescent="0.25">
      <c r="B155" t="e" cm="1" vm="1">
        <f t="array" ref="B155">TRANSPOSE(_xlfn._xlws.SORT(_xlfn.UNIQUE(_xlfn._xlws.FILTER(managements[field_level], managements[experiment_id]&amp;"_"&amp;managements[crop_season_id]=A155))))</f>
        <v>#VALUE!</v>
      </c>
    </row>
    <row r="156" spans="2:2" x14ac:dyDescent="0.25">
      <c r="B156" t="e" cm="1" vm="1">
        <f t="array" ref="B156">TRANSPOSE(_xlfn._xlws.SORT(_xlfn.UNIQUE(_xlfn._xlws.FILTER(managements[field_level], managements[experiment_id]&amp;"_"&amp;managements[crop_season_id]=A156))))</f>
        <v>#VALUE!</v>
      </c>
    </row>
    <row r="157" spans="2:2" x14ac:dyDescent="0.25">
      <c r="B157" t="e" cm="1" vm="1">
        <f t="array" ref="B157">TRANSPOSE(_xlfn._xlws.SORT(_xlfn.UNIQUE(_xlfn._xlws.FILTER(managements[field_level], managements[experiment_id]&amp;"_"&amp;managements[crop_season_id]=A157))))</f>
        <v>#VALUE!</v>
      </c>
    </row>
    <row r="158" spans="2:2" x14ac:dyDescent="0.25">
      <c r="B158" t="e" cm="1" vm="1">
        <f t="array" ref="B158">TRANSPOSE(_xlfn._xlws.SORT(_xlfn.UNIQUE(_xlfn._xlws.FILTER(managements[field_level], managements[experiment_id]&amp;"_"&amp;managements[crop_season_id]=A158))))</f>
        <v>#VALUE!</v>
      </c>
    </row>
    <row r="159" spans="2:2" x14ac:dyDescent="0.25">
      <c r="B159" t="e" cm="1" vm="1">
        <f t="array" ref="B159">TRANSPOSE(_xlfn._xlws.SORT(_xlfn.UNIQUE(_xlfn._xlws.FILTER(managements[field_level], managements[experiment_id]&amp;"_"&amp;managements[crop_season_id]=A159))))</f>
        <v>#VALUE!</v>
      </c>
    </row>
    <row r="160" spans="2:2" x14ac:dyDescent="0.25">
      <c r="B160" t="e" cm="1" vm="1">
        <f t="array" ref="B160">TRANSPOSE(_xlfn._xlws.SORT(_xlfn.UNIQUE(_xlfn._xlws.FILTER(managements[field_level], managements[experiment_id]&amp;"_"&amp;managements[crop_season_id]=A160))))</f>
        <v>#VALUE!</v>
      </c>
    </row>
    <row r="161" spans="2:2" x14ac:dyDescent="0.25">
      <c r="B161" t="e" cm="1" vm="1">
        <f t="array" ref="B161">TRANSPOSE(_xlfn._xlws.SORT(_xlfn.UNIQUE(_xlfn._xlws.FILTER(managements[field_level], managements[experiment_id]&amp;"_"&amp;managements[crop_season_id]=A161))))</f>
        <v>#VALUE!</v>
      </c>
    </row>
    <row r="162" spans="2:2" x14ac:dyDescent="0.25">
      <c r="B162" t="e" cm="1" vm="1">
        <f t="array" ref="B162">TRANSPOSE(_xlfn._xlws.SORT(_xlfn.UNIQUE(_xlfn._xlws.FILTER(managements[field_level], managements[experiment_id]&amp;"_"&amp;managements[crop_season_id]=A162))))</f>
        <v>#VALUE!</v>
      </c>
    </row>
    <row r="163" spans="2:2" x14ac:dyDescent="0.25">
      <c r="B163" t="e" cm="1" vm="1">
        <f t="array" ref="B163">TRANSPOSE(_xlfn._xlws.SORT(_xlfn.UNIQUE(_xlfn._xlws.FILTER(managements[field_level], managements[experiment_id]&amp;"_"&amp;managements[crop_season_id]=A163))))</f>
        <v>#VALUE!</v>
      </c>
    </row>
    <row r="164" spans="2:2" x14ac:dyDescent="0.25">
      <c r="B164" t="e" cm="1" vm="1">
        <f t="array" ref="B164">TRANSPOSE(_xlfn._xlws.SORT(_xlfn.UNIQUE(_xlfn._xlws.FILTER(managements[field_level], managements[experiment_id]&amp;"_"&amp;managements[crop_season_id]=A164))))</f>
        <v>#VALUE!</v>
      </c>
    </row>
    <row r="165" spans="2:2" x14ac:dyDescent="0.25">
      <c r="B165" t="e" cm="1" vm="1">
        <f t="array" ref="B165">TRANSPOSE(_xlfn._xlws.SORT(_xlfn.UNIQUE(_xlfn._xlws.FILTER(managements[field_level], managements[experiment_id]&amp;"_"&amp;managements[crop_season_id]=A165))))</f>
        <v>#VALUE!</v>
      </c>
    </row>
    <row r="166" spans="2:2" x14ac:dyDescent="0.25">
      <c r="B166" t="e" cm="1" vm="1">
        <f t="array" ref="B166">TRANSPOSE(_xlfn._xlws.SORT(_xlfn.UNIQUE(_xlfn._xlws.FILTER(managements[field_level], managements[experiment_id]&amp;"_"&amp;managements[crop_season_id]=A166))))</f>
        <v>#VALUE!</v>
      </c>
    </row>
    <row r="167" spans="2:2" x14ac:dyDescent="0.25">
      <c r="B167" t="e" cm="1" vm="1">
        <f t="array" ref="B167">TRANSPOSE(_xlfn._xlws.SORT(_xlfn.UNIQUE(_xlfn._xlws.FILTER(managements[field_level], managements[experiment_id]&amp;"_"&amp;managements[crop_season_id]=A167))))</f>
        <v>#VALUE!</v>
      </c>
    </row>
    <row r="168" spans="2:2" x14ac:dyDescent="0.25">
      <c r="B168" t="e" cm="1" vm="1">
        <f t="array" ref="B168">TRANSPOSE(_xlfn._xlws.SORT(_xlfn.UNIQUE(_xlfn._xlws.FILTER(managements[field_level], managements[experiment_id]&amp;"_"&amp;managements[crop_season_id]=A168))))</f>
        <v>#VALUE!</v>
      </c>
    </row>
    <row r="169" spans="2:2" x14ac:dyDescent="0.25">
      <c r="B169" t="e" cm="1" vm="1">
        <f t="array" ref="B169">TRANSPOSE(_xlfn._xlws.SORT(_xlfn.UNIQUE(_xlfn._xlws.FILTER(managements[field_level], managements[experiment_id]&amp;"_"&amp;managements[crop_season_id]=A169))))</f>
        <v>#VALUE!</v>
      </c>
    </row>
    <row r="170" spans="2:2" x14ac:dyDescent="0.25">
      <c r="B170" t="e" cm="1" vm="1">
        <f t="array" ref="B170">TRANSPOSE(_xlfn._xlws.SORT(_xlfn.UNIQUE(_xlfn._xlws.FILTER(managements[field_level], managements[experiment_id]&amp;"_"&amp;managements[crop_season_id]=A170))))</f>
        <v>#VALUE!</v>
      </c>
    </row>
    <row r="171" spans="2:2" x14ac:dyDescent="0.25">
      <c r="B171" t="e" cm="1" vm="1">
        <f t="array" ref="B171">TRANSPOSE(_xlfn._xlws.SORT(_xlfn.UNIQUE(_xlfn._xlws.FILTER(managements[field_level], managements[experiment_id]&amp;"_"&amp;managements[crop_season_id]=A171))))</f>
        <v>#VALUE!</v>
      </c>
    </row>
    <row r="172" spans="2:2" x14ac:dyDescent="0.25">
      <c r="B172" t="e" cm="1" vm="1">
        <f t="array" ref="B172">TRANSPOSE(_xlfn._xlws.SORT(_xlfn.UNIQUE(_xlfn._xlws.FILTER(managements[field_level], managements[experiment_id]&amp;"_"&amp;managements[crop_season_id]=A172))))</f>
        <v>#VALUE!</v>
      </c>
    </row>
    <row r="173" spans="2:2" x14ac:dyDescent="0.25">
      <c r="B173" t="e" cm="1" vm="1">
        <f t="array" ref="B173">TRANSPOSE(_xlfn._xlws.SORT(_xlfn.UNIQUE(_xlfn._xlws.FILTER(managements[field_level], managements[experiment_id]&amp;"_"&amp;managements[crop_season_id]=A173))))</f>
        <v>#VALUE!</v>
      </c>
    </row>
    <row r="174" spans="2:2" x14ac:dyDescent="0.25">
      <c r="B174" t="e" cm="1" vm="1">
        <f t="array" ref="B174">TRANSPOSE(_xlfn._xlws.SORT(_xlfn.UNIQUE(_xlfn._xlws.FILTER(managements[field_level], managements[experiment_id]&amp;"_"&amp;managements[crop_season_id]=A174))))</f>
        <v>#VALUE!</v>
      </c>
    </row>
    <row r="175" spans="2:2" x14ac:dyDescent="0.25">
      <c r="B175" t="e" cm="1" vm="1">
        <f t="array" ref="B175">TRANSPOSE(_xlfn._xlws.SORT(_xlfn.UNIQUE(_xlfn._xlws.FILTER(managements[field_level], managements[experiment_id]&amp;"_"&amp;managements[crop_season_id]=A175))))</f>
        <v>#VALUE!</v>
      </c>
    </row>
    <row r="176" spans="2:2" x14ac:dyDescent="0.25">
      <c r="B176" t="e" cm="1" vm="1">
        <f t="array" ref="B176">TRANSPOSE(_xlfn._xlws.SORT(_xlfn.UNIQUE(_xlfn._xlws.FILTER(managements[field_level], managements[experiment_id]&amp;"_"&amp;managements[crop_season_id]=A176))))</f>
        <v>#VALUE!</v>
      </c>
    </row>
    <row r="177" spans="2:2" x14ac:dyDescent="0.25">
      <c r="B177" t="e" cm="1" vm="1">
        <f t="array" ref="B177">TRANSPOSE(_xlfn._xlws.SORT(_xlfn.UNIQUE(_xlfn._xlws.FILTER(managements[field_level], managements[experiment_id]&amp;"_"&amp;managements[crop_season_id]=A177))))</f>
        <v>#VALUE!</v>
      </c>
    </row>
    <row r="178" spans="2:2" x14ac:dyDescent="0.25">
      <c r="B178" t="e" cm="1" vm="1">
        <f t="array" ref="B178">TRANSPOSE(_xlfn._xlws.SORT(_xlfn.UNIQUE(_xlfn._xlws.FILTER(managements[field_level], managements[experiment_id]&amp;"_"&amp;managements[crop_season_id]=A178))))</f>
        <v>#VALUE!</v>
      </c>
    </row>
    <row r="179" spans="2:2" x14ac:dyDescent="0.25">
      <c r="B179" t="e" cm="1" vm="1">
        <f t="array" ref="B179">TRANSPOSE(_xlfn._xlws.SORT(_xlfn.UNIQUE(_xlfn._xlws.FILTER(managements[field_level], managements[experiment_id]&amp;"_"&amp;managements[crop_season_id]=A179))))</f>
        <v>#VALUE!</v>
      </c>
    </row>
    <row r="180" spans="2:2" x14ac:dyDescent="0.25">
      <c r="B180" t="e" cm="1" vm="1">
        <f t="array" ref="B180">TRANSPOSE(_xlfn._xlws.SORT(_xlfn.UNIQUE(_xlfn._xlws.FILTER(managements[field_level], managements[experiment_id]&amp;"_"&amp;managements[crop_season_id]=A180))))</f>
        <v>#VALUE!</v>
      </c>
    </row>
    <row r="181" spans="2:2" x14ac:dyDescent="0.25">
      <c r="B181" t="e" cm="1" vm="1">
        <f t="array" ref="B181">TRANSPOSE(_xlfn._xlws.SORT(_xlfn.UNIQUE(_xlfn._xlws.FILTER(managements[field_level], managements[experiment_id]&amp;"_"&amp;managements[crop_season_id]=A181))))</f>
        <v>#VALUE!</v>
      </c>
    </row>
    <row r="182" spans="2:2" x14ac:dyDescent="0.25">
      <c r="B182" t="e" cm="1" vm="1">
        <f t="array" ref="B182">TRANSPOSE(_xlfn._xlws.SORT(_xlfn.UNIQUE(_xlfn._xlws.FILTER(managements[field_level], managements[experiment_id]&amp;"_"&amp;managements[crop_season_id]=A182))))</f>
        <v>#VALUE!</v>
      </c>
    </row>
    <row r="183" spans="2:2" x14ac:dyDescent="0.25">
      <c r="B183" t="e" cm="1" vm="1">
        <f t="array" ref="B183">TRANSPOSE(_xlfn._xlws.SORT(_xlfn.UNIQUE(_xlfn._xlws.FILTER(managements[field_level], managements[experiment_id]&amp;"_"&amp;managements[crop_season_id]=A183))))</f>
        <v>#VALUE!</v>
      </c>
    </row>
    <row r="184" spans="2:2" x14ac:dyDescent="0.25">
      <c r="B184" t="e" cm="1" vm="1">
        <f t="array" ref="B184">TRANSPOSE(_xlfn._xlws.SORT(_xlfn.UNIQUE(_xlfn._xlws.FILTER(managements[field_level], managements[experiment_id]&amp;"_"&amp;managements[crop_season_id]=A184))))</f>
        <v>#VALUE!</v>
      </c>
    </row>
    <row r="185" spans="2:2" x14ac:dyDescent="0.25">
      <c r="B185" t="e" cm="1" vm="1">
        <f t="array" ref="B185">TRANSPOSE(_xlfn._xlws.SORT(_xlfn.UNIQUE(_xlfn._xlws.FILTER(managements[field_level], managements[experiment_id]&amp;"_"&amp;managements[crop_season_id]=A185))))</f>
        <v>#VALUE!</v>
      </c>
    </row>
    <row r="186" spans="2:2" x14ac:dyDescent="0.25">
      <c r="B186" t="e" cm="1" vm="1">
        <f t="array" ref="B186">TRANSPOSE(_xlfn._xlws.SORT(_xlfn.UNIQUE(_xlfn._xlws.FILTER(managements[field_level], managements[experiment_id]&amp;"_"&amp;managements[crop_season_id]=A186))))</f>
        <v>#VALUE!</v>
      </c>
    </row>
    <row r="187" spans="2:2" x14ac:dyDescent="0.25">
      <c r="B187" t="e" cm="1" vm="1">
        <f t="array" ref="B187">TRANSPOSE(_xlfn._xlws.SORT(_xlfn.UNIQUE(_xlfn._xlws.FILTER(managements[field_level], managements[experiment_id]&amp;"_"&amp;managements[crop_season_id]=A187))))</f>
        <v>#VALUE!</v>
      </c>
    </row>
    <row r="188" spans="2:2" x14ac:dyDescent="0.25">
      <c r="B188" t="e" cm="1" vm="1">
        <f t="array" ref="B188">TRANSPOSE(_xlfn._xlws.SORT(_xlfn.UNIQUE(_xlfn._xlws.FILTER(managements[field_level], managements[experiment_id]&amp;"_"&amp;managements[crop_season_id]=A188))))</f>
        <v>#VALUE!</v>
      </c>
    </row>
    <row r="189" spans="2:2" x14ac:dyDescent="0.25">
      <c r="B189" t="e" cm="1" vm="1">
        <f t="array" ref="B189">TRANSPOSE(_xlfn._xlws.SORT(_xlfn.UNIQUE(_xlfn._xlws.FILTER(managements[field_level], managements[experiment_id]&amp;"_"&amp;managements[crop_season_id]=A189))))</f>
        <v>#VALUE!</v>
      </c>
    </row>
    <row r="190" spans="2:2" x14ac:dyDescent="0.25">
      <c r="B190" t="e" cm="1" vm="1">
        <f t="array" ref="B190">TRANSPOSE(_xlfn._xlws.SORT(_xlfn.UNIQUE(_xlfn._xlws.FILTER(managements[field_level], managements[experiment_id]&amp;"_"&amp;managements[crop_season_id]=A190))))</f>
        <v>#VALUE!</v>
      </c>
    </row>
    <row r="191" spans="2:2" x14ac:dyDescent="0.25">
      <c r="B191" t="e" cm="1" vm="1">
        <f t="array" ref="B191">TRANSPOSE(_xlfn._xlws.SORT(_xlfn.UNIQUE(_xlfn._xlws.FILTER(managements[field_level], managements[experiment_id]&amp;"_"&amp;managements[crop_season_id]=A191))))</f>
        <v>#VALUE!</v>
      </c>
    </row>
    <row r="192" spans="2:2" x14ac:dyDescent="0.25">
      <c r="B192" t="e" cm="1" vm="1">
        <f t="array" ref="B192">TRANSPOSE(_xlfn._xlws.SORT(_xlfn.UNIQUE(_xlfn._xlws.FILTER(managements[field_level], managements[experiment_id]&amp;"_"&amp;managements[crop_season_id]=A192))))</f>
        <v>#VALUE!</v>
      </c>
    </row>
    <row r="193" spans="2:2" x14ac:dyDescent="0.25">
      <c r="B193" t="e" cm="1" vm="1">
        <f t="array" ref="B193">TRANSPOSE(_xlfn._xlws.SORT(_xlfn.UNIQUE(_xlfn._xlws.FILTER(managements[field_level], managements[experiment_id]&amp;"_"&amp;managements[crop_season_id]=A193))))</f>
        <v>#VALUE!</v>
      </c>
    </row>
    <row r="194" spans="2:2" x14ac:dyDescent="0.25">
      <c r="B194" t="e" cm="1" vm="1">
        <f t="array" ref="B194">TRANSPOSE(_xlfn._xlws.SORT(_xlfn.UNIQUE(_xlfn._xlws.FILTER(managements[field_level], managements[experiment_id]&amp;"_"&amp;managements[crop_season_id]=A194))))</f>
        <v>#VALUE!</v>
      </c>
    </row>
    <row r="195" spans="2:2" x14ac:dyDescent="0.25">
      <c r="B195" t="e" cm="1" vm="1">
        <f t="array" ref="B195">TRANSPOSE(_xlfn._xlws.SORT(_xlfn.UNIQUE(_xlfn._xlws.FILTER(managements[field_level], managements[experiment_id]&amp;"_"&amp;managements[crop_season_id]=A195))))</f>
        <v>#VALUE!</v>
      </c>
    </row>
    <row r="196" spans="2:2" x14ac:dyDescent="0.25">
      <c r="B196" t="e" cm="1" vm="1">
        <f t="array" ref="B196">TRANSPOSE(_xlfn._xlws.SORT(_xlfn.UNIQUE(_xlfn._xlws.FILTER(managements[field_level], managements[experiment_id]&amp;"_"&amp;managements[crop_season_id]=A196))))</f>
        <v>#VALUE!</v>
      </c>
    </row>
    <row r="197" spans="2:2" x14ac:dyDescent="0.25">
      <c r="B197" t="e" cm="1" vm="1">
        <f t="array" ref="B197">TRANSPOSE(_xlfn._xlws.SORT(_xlfn.UNIQUE(_xlfn._xlws.FILTER(managements[field_level], managements[experiment_id]&amp;"_"&amp;managements[crop_season_id]=A197))))</f>
        <v>#VALUE!</v>
      </c>
    </row>
    <row r="198" spans="2:2" x14ac:dyDescent="0.25">
      <c r="B198" t="e" cm="1" vm="1">
        <f t="array" ref="B198">TRANSPOSE(_xlfn._xlws.SORT(_xlfn.UNIQUE(_xlfn._xlws.FILTER(managements[field_level], managements[experiment_id]&amp;"_"&amp;managements[crop_season_id]=A198))))</f>
        <v>#VALUE!</v>
      </c>
    </row>
    <row r="199" spans="2:2" x14ac:dyDescent="0.25">
      <c r="B199" t="e" cm="1" vm="1">
        <f t="array" ref="B199">TRANSPOSE(_xlfn._xlws.SORT(_xlfn.UNIQUE(_xlfn._xlws.FILTER(managements[field_level], managements[experiment_id]&amp;"_"&amp;managements[crop_season_id]=A199))))</f>
        <v>#VALUE!</v>
      </c>
    </row>
    <row r="200" spans="2:2" x14ac:dyDescent="0.25">
      <c r="B200" t="e" cm="1" vm="1">
        <f t="array" ref="B200">TRANSPOSE(_xlfn._xlws.SORT(_xlfn.UNIQUE(_xlfn._xlws.FILTER(managements[field_level], managements[experiment_id]&amp;"_"&amp;managements[crop_season_id]=A200))))</f>
        <v>#VALUE!</v>
      </c>
    </row>
    <row r="201" spans="2:2" x14ac:dyDescent="0.25">
      <c r="B201" t="e" cm="1" vm="1">
        <f t="array" ref="B201">TRANSPOSE(_xlfn._xlws.SORT(_xlfn.UNIQUE(_xlfn._xlws.FILTER(managements[field_level], managements[experiment_id]&amp;"_"&amp;managements[crop_season_id]=A201))))</f>
        <v>#VALUE!</v>
      </c>
    </row>
    <row r="202" spans="2:2" x14ac:dyDescent="0.25">
      <c r="B202" t="e" cm="1" vm="1">
        <f t="array" ref="B202">TRANSPOSE(_xlfn._xlws.SORT(_xlfn.UNIQUE(_xlfn._xlws.FILTER(managements[field_level], managements[experiment_id]&amp;"_"&amp;managements[crop_season_id]=A202))))</f>
        <v>#VALUE!</v>
      </c>
    </row>
    <row r="203" spans="2:2" x14ac:dyDescent="0.25">
      <c r="B203" t="e" cm="1" vm="1">
        <f t="array" ref="B203">TRANSPOSE(_xlfn._xlws.SORT(_xlfn.UNIQUE(_xlfn._xlws.FILTER(managements[field_level], managements[experiment_id]&amp;"_"&amp;managements[crop_season_id]=A203))))</f>
        <v>#VALUE!</v>
      </c>
    </row>
    <row r="204" spans="2:2" x14ac:dyDescent="0.25">
      <c r="B204" t="e" cm="1" vm="1">
        <f t="array" ref="B204">TRANSPOSE(_xlfn._xlws.SORT(_xlfn.UNIQUE(_xlfn._xlws.FILTER(managements[field_level], managements[experiment_id]&amp;"_"&amp;managements[crop_season_id]=A204))))</f>
        <v>#VALUE!</v>
      </c>
    </row>
    <row r="205" spans="2:2" x14ac:dyDescent="0.25">
      <c r="B205" t="e" cm="1" vm="1">
        <f t="array" ref="B205">TRANSPOSE(_xlfn._xlws.SORT(_xlfn.UNIQUE(_xlfn._xlws.FILTER(managements[field_level], managements[experiment_id]&amp;"_"&amp;managements[crop_season_id]=A205))))</f>
        <v>#VALUE!</v>
      </c>
    </row>
    <row r="206" spans="2:2" x14ac:dyDescent="0.25">
      <c r="B206" t="e" cm="1" vm="1">
        <f t="array" ref="B206">TRANSPOSE(_xlfn._xlws.SORT(_xlfn.UNIQUE(_xlfn._xlws.FILTER(managements[field_level], managements[experiment_id]&amp;"_"&amp;managements[crop_season_id]=A206))))</f>
        <v>#VALUE!</v>
      </c>
    </row>
    <row r="207" spans="2:2" x14ac:dyDescent="0.25">
      <c r="B207" t="e" cm="1" vm="1">
        <f t="array" ref="B207">TRANSPOSE(_xlfn._xlws.SORT(_xlfn.UNIQUE(_xlfn._xlws.FILTER(managements[field_level], managements[experiment_id]&amp;"_"&amp;managements[crop_season_id]=A207))))</f>
        <v>#VALUE!</v>
      </c>
    </row>
    <row r="208" spans="2:2" x14ac:dyDescent="0.25">
      <c r="B208" t="e" cm="1" vm="1">
        <f t="array" ref="B208">TRANSPOSE(_xlfn._xlws.SORT(_xlfn.UNIQUE(_xlfn._xlws.FILTER(managements[field_level], managements[experiment_id]&amp;"_"&amp;managements[crop_season_id]=A208))))</f>
        <v>#VALUE!</v>
      </c>
    </row>
    <row r="209" spans="2:2" x14ac:dyDescent="0.25">
      <c r="B209" t="e" cm="1" vm="1">
        <f t="array" ref="B209">TRANSPOSE(_xlfn._xlws.SORT(_xlfn.UNIQUE(_xlfn._xlws.FILTER(managements[field_level], managements[experiment_id]&amp;"_"&amp;managements[crop_season_id]=A209))))</f>
        <v>#VALUE!</v>
      </c>
    </row>
    <row r="210" spans="2:2" x14ac:dyDescent="0.25">
      <c r="B210" t="e" cm="1" vm="1">
        <f t="array" ref="B210">TRANSPOSE(_xlfn._xlws.SORT(_xlfn.UNIQUE(_xlfn._xlws.FILTER(managements[field_level], managements[experiment_id]&amp;"_"&amp;managements[crop_season_id]=A210))))</f>
        <v>#VALUE!</v>
      </c>
    </row>
    <row r="211" spans="2:2" x14ac:dyDescent="0.25">
      <c r="B211" t="e" cm="1" vm="1">
        <f t="array" ref="B211">TRANSPOSE(_xlfn._xlws.SORT(_xlfn.UNIQUE(_xlfn._xlws.FILTER(managements[field_level], managements[experiment_id]&amp;"_"&amp;managements[crop_season_id]=A211))))</f>
        <v>#VALUE!</v>
      </c>
    </row>
    <row r="212" spans="2:2" x14ac:dyDescent="0.25">
      <c r="B212" t="e" cm="1" vm="1">
        <f t="array" ref="B212">TRANSPOSE(_xlfn._xlws.SORT(_xlfn.UNIQUE(_xlfn._xlws.FILTER(managements[field_level], managements[experiment_id]&amp;"_"&amp;managements[crop_season_id]=A212))))</f>
        <v>#VALUE!</v>
      </c>
    </row>
    <row r="213" spans="2:2" x14ac:dyDescent="0.25">
      <c r="B213" t="e" cm="1" vm="1">
        <f t="array" ref="B213">TRANSPOSE(_xlfn._xlws.SORT(_xlfn.UNIQUE(_xlfn._xlws.FILTER(managements[field_level], managements[experiment_id]&amp;"_"&amp;managements[crop_season_id]=A213))))</f>
        <v>#VALUE!</v>
      </c>
    </row>
    <row r="214" spans="2:2" x14ac:dyDescent="0.25">
      <c r="B214" t="e" cm="1" vm="1">
        <f t="array" ref="B214">TRANSPOSE(_xlfn._xlws.SORT(_xlfn.UNIQUE(_xlfn._xlws.FILTER(managements[field_level], managements[experiment_id]&amp;"_"&amp;managements[crop_season_id]=A214))))</f>
        <v>#VALUE!</v>
      </c>
    </row>
    <row r="215" spans="2:2" x14ac:dyDescent="0.25">
      <c r="B215" t="e" cm="1" vm="1">
        <f t="array" ref="B215">TRANSPOSE(_xlfn._xlws.SORT(_xlfn.UNIQUE(_xlfn._xlws.FILTER(managements[field_level], managements[experiment_id]&amp;"_"&amp;managements[crop_season_id]=A215))))</f>
        <v>#VALUE!</v>
      </c>
    </row>
    <row r="216" spans="2:2" x14ac:dyDescent="0.25">
      <c r="B216" t="e" cm="1" vm="1">
        <f t="array" ref="B216">TRANSPOSE(_xlfn._xlws.SORT(_xlfn.UNIQUE(_xlfn._xlws.FILTER(managements[field_level], managements[experiment_id]&amp;"_"&amp;managements[crop_season_id]=A216))))</f>
        <v>#VALUE!</v>
      </c>
    </row>
    <row r="217" spans="2:2" x14ac:dyDescent="0.25">
      <c r="B217" t="e" cm="1" vm="1">
        <f t="array" ref="B217">TRANSPOSE(_xlfn._xlws.SORT(_xlfn.UNIQUE(_xlfn._xlws.FILTER(managements[field_level], managements[experiment_id]&amp;"_"&amp;managements[crop_season_id]=A217))))</f>
        <v>#VALUE!</v>
      </c>
    </row>
    <row r="218" spans="2:2" x14ac:dyDescent="0.25">
      <c r="B218" t="e" cm="1" vm="1">
        <f t="array" ref="B218">TRANSPOSE(_xlfn._xlws.SORT(_xlfn.UNIQUE(_xlfn._xlws.FILTER(managements[field_level], managements[experiment_id]&amp;"_"&amp;managements[crop_season_id]=A218))))</f>
        <v>#VALUE!</v>
      </c>
    </row>
    <row r="219" spans="2:2" x14ac:dyDescent="0.25">
      <c r="B219" t="e" cm="1" vm="1">
        <f t="array" ref="B219">TRANSPOSE(_xlfn._xlws.SORT(_xlfn.UNIQUE(_xlfn._xlws.FILTER(managements[field_level], managements[experiment_id]&amp;"_"&amp;managements[crop_season_id]=A219))))</f>
        <v>#VALUE!</v>
      </c>
    </row>
    <row r="220" spans="2:2" x14ac:dyDescent="0.25">
      <c r="B220" t="e" cm="1" vm="1">
        <f t="array" ref="B220">TRANSPOSE(_xlfn._xlws.SORT(_xlfn.UNIQUE(_xlfn._xlws.FILTER(managements[field_level], managements[experiment_id]&amp;"_"&amp;managements[crop_season_id]=A220))))</f>
        <v>#VALUE!</v>
      </c>
    </row>
    <row r="221" spans="2:2" x14ac:dyDescent="0.25">
      <c r="B221" t="e" cm="1" vm="1">
        <f t="array" ref="B221">TRANSPOSE(_xlfn._xlws.SORT(_xlfn.UNIQUE(_xlfn._xlws.FILTER(managements[field_level], managements[experiment_id]&amp;"_"&amp;managements[crop_season_id]=A221))))</f>
        <v>#VALUE!</v>
      </c>
    </row>
    <row r="222" spans="2:2" x14ac:dyDescent="0.25">
      <c r="B222" t="e" cm="1" vm="1">
        <f t="array" ref="B222">TRANSPOSE(_xlfn._xlws.SORT(_xlfn.UNIQUE(_xlfn._xlws.FILTER(managements[field_level], managements[experiment_id]&amp;"_"&amp;managements[crop_season_id]=A222))))</f>
        <v>#VALUE!</v>
      </c>
    </row>
    <row r="223" spans="2:2" x14ac:dyDescent="0.25">
      <c r="B223" t="e" cm="1" vm="1">
        <f t="array" ref="B223">TRANSPOSE(_xlfn._xlws.SORT(_xlfn.UNIQUE(_xlfn._xlws.FILTER(managements[field_level], managements[experiment_id]&amp;"_"&amp;managements[crop_season_id]=A223))))</f>
        <v>#VALUE!</v>
      </c>
    </row>
    <row r="224" spans="2:2" x14ac:dyDescent="0.25">
      <c r="B224" t="e" cm="1" vm="1">
        <f t="array" ref="B224">TRANSPOSE(_xlfn._xlws.SORT(_xlfn.UNIQUE(_xlfn._xlws.FILTER(managements[field_level], managements[experiment_id]&amp;"_"&amp;managements[crop_season_id]=A224))))</f>
        <v>#VALUE!</v>
      </c>
    </row>
    <row r="225" spans="2:2" x14ac:dyDescent="0.25">
      <c r="B225" t="e" cm="1" vm="1">
        <f t="array" ref="B225">TRANSPOSE(_xlfn._xlws.SORT(_xlfn.UNIQUE(_xlfn._xlws.FILTER(managements[field_level], managements[experiment_id]&amp;"_"&amp;managements[crop_season_id]=A225))))</f>
        <v>#VALUE!</v>
      </c>
    </row>
    <row r="226" spans="2:2" x14ac:dyDescent="0.25">
      <c r="B226" t="e" cm="1" vm="1">
        <f t="array" ref="B226">TRANSPOSE(_xlfn._xlws.SORT(_xlfn.UNIQUE(_xlfn._xlws.FILTER(managements[field_level], managements[experiment_id]&amp;"_"&amp;managements[crop_season_id]=A226))))</f>
        <v>#VALUE!</v>
      </c>
    </row>
    <row r="227" spans="2:2" x14ac:dyDescent="0.25">
      <c r="B227" t="e" cm="1" vm="1">
        <f t="array" ref="B227">TRANSPOSE(_xlfn._xlws.SORT(_xlfn.UNIQUE(_xlfn._xlws.FILTER(managements[field_level], managements[experiment_id]&amp;"_"&amp;managements[crop_season_id]=A227))))</f>
        <v>#VALUE!</v>
      </c>
    </row>
    <row r="228" spans="2:2" x14ac:dyDescent="0.25">
      <c r="B228" t="e" cm="1" vm="1">
        <f t="array" ref="B228">TRANSPOSE(_xlfn._xlws.SORT(_xlfn.UNIQUE(_xlfn._xlws.FILTER(managements[field_level], managements[experiment_id]&amp;"_"&amp;managements[crop_season_id]=A228))))</f>
        <v>#VALUE!</v>
      </c>
    </row>
    <row r="229" spans="2:2" x14ac:dyDescent="0.25">
      <c r="B229" t="e" cm="1" vm="1">
        <f t="array" ref="B229">TRANSPOSE(_xlfn._xlws.SORT(_xlfn.UNIQUE(_xlfn._xlws.FILTER(managements[field_level], managements[experiment_id]&amp;"_"&amp;managements[crop_season_id]=A229))))</f>
        <v>#VALUE!</v>
      </c>
    </row>
    <row r="230" spans="2:2" x14ac:dyDescent="0.25">
      <c r="B230" t="e" cm="1" vm="1">
        <f t="array" ref="B230">TRANSPOSE(_xlfn._xlws.SORT(_xlfn.UNIQUE(_xlfn._xlws.FILTER(managements[field_level], managements[experiment_id]&amp;"_"&amp;managements[crop_season_id]=A230))))</f>
        <v>#VALUE!</v>
      </c>
    </row>
    <row r="231" spans="2:2" x14ac:dyDescent="0.25">
      <c r="B231" t="e" cm="1" vm="1">
        <f t="array" ref="B231">TRANSPOSE(_xlfn._xlws.SORT(_xlfn.UNIQUE(_xlfn._xlws.FILTER(managements[field_level], managements[experiment_id]&amp;"_"&amp;managements[crop_season_id]=A231))))</f>
        <v>#VALUE!</v>
      </c>
    </row>
    <row r="232" spans="2:2" x14ac:dyDescent="0.25">
      <c r="B232" t="e" cm="1" vm="1">
        <f t="array" ref="B232">TRANSPOSE(_xlfn._xlws.SORT(_xlfn.UNIQUE(_xlfn._xlws.FILTER(managements[field_level], managements[experiment_id]&amp;"_"&amp;managements[crop_season_id]=A232))))</f>
        <v>#VALUE!</v>
      </c>
    </row>
    <row r="233" spans="2:2" x14ac:dyDescent="0.25">
      <c r="B233" t="e" cm="1" vm="1">
        <f t="array" ref="B233">TRANSPOSE(_xlfn._xlws.SORT(_xlfn.UNIQUE(_xlfn._xlws.FILTER(managements[field_level], managements[experiment_id]&amp;"_"&amp;managements[crop_season_id]=A233))))</f>
        <v>#VALUE!</v>
      </c>
    </row>
    <row r="234" spans="2:2" x14ac:dyDescent="0.25">
      <c r="B234" t="e" cm="1" vm="1">
        <f t="array" ref="B234">TRANSPOSE(_xlfn._xlws.SORT(_xlfn.UNIQUE(_xlfn._xlws.FILTER(managements[field_level], managements[experiment_id]&amp;"_"&amp;managements[crop_season_id]=A234))))</f>
        <v>#VALUE!</v>
      </c>
    </row>
    <row r="235" spans="2:2" x14ac:dyDescent="0.25">
      <c r="B235" t="e" cm="1" vm="1">
        <f t="array" ref="B235">TRANSPOSE(_xlfn._xlws.SORT(_xlfn.UNIQUE(_xlfn._xlws.FILTER(managements[field_level], managements[experiment_id]&amp;"_"&amp;managements[crop_season_id]=A235))))</f>
        <v>#VALUE!</v>
      </c>
    </row>
    <row r="236" spans="2:2" x14ac:dyDescent="0.25">
      <c r="B236" t="e" cm="1" vm="1">
        <f t="array" ref="B236">TRANSPOSE(_xlfn._xlws.SORT(_xlfn.UNIQUE(_xlfn._xlws.FILTER(managements[field_level], managements[experiment_id]&amp;"_"&amp;managements[crop_season_id]=A236))))</f>
        <v>#VALUE!</v>
      </c>
    </row>
    <row r="237" spans="2:2" x14ac:dyDescent="0.25">
      <c r="B237" t="e" cm="1" vm="1">
        <f t="array" ref="B237">TRANSPOSE(_xlfn._xlws.SORT(_xlfn.UNIQUE(_xlfn._xlws.FILTER(managements[field_level], managements[experiment_id]&amp;"_"&amp;managements[crop_season_id]=A237))))</f>
        <v>#VALUE!</v>
      </c>
    </row>
    <row r="238" spans="2:2" x14ac:dyDescent="0.25">
      <c r="B238" t="e" cm="1" vm="1">
        <f t="array" ref="B238">TRANSPOSE(_xlfn._xlws.SORT(_xlfn.UNIQUE(_xlfn._xlws.FILTER(managements[field_level], managements[experiment_id]&amp;"_"&amp;managements[crop_season_id]=A238))))</f>
        <v>#VALUE!</v>
      </c>
    </row>
    <row r="239" spans="2:2" x14ac:dyDescent="0.25">
      <c r="B239" t="e" cm="1" vm="1">
        <f t="array" ref="B239">TRANSPOSE(_xlfn._xlws.SORT(_xlfn.UNIQUE(_xlfn._xlws.FILTER(managements[field_level], managements[experiment_id]&amp;"_"&amp;managements[crop_season_id]=A239))))</f>
        <v>#VALUE!</v>
      </c>
    </row>
    <row r="240" spans="2:2" x14ac:dyDescent="0.25">
      <c r="B240" t="e" cm="1" vm="1">
        <f t="array" ref="B240">TRANSPOSE(_xlfn._xlws.SORT(_xlfn.UNIQUE(_xlfn._xlws.FILTER(managements[field_level], managements[experiment_id]&amp;"_"&amp;managements[crop_season_id]=A240))))</f>
        <v>#VALUE!</v>
      </c>
    </row>
    <row r="241" spans="2:2" x14ac:dyDescent="0.25">
      <c r="B241" t="e" cm="1" vm="1">
        <f t="array" ref="B241">TRANSPOSE(_xlfn._xlws.SORT(_xlfn.UNIQUE(_xlfn._xlws.FILTER(managements[field_level], managements[experiment_id]&amp;"_"&amp;managements[crop_season_id]=A241))))</f>
        <v>#VALUE!</v>
      </c>
    </row>
    <row r="242" spans="2:2" x14ac:dyDescent="0.25">
      <c r="B242" t="e" cm="1" vm="1">
        <f t="array" ref="B242">TRANSPOSE(_xlfn._xlws.SORT(_xlfn.UNIQUE(_xlfn._xlws.FILTER(managements[field_level], managements[experiment_id]&amp;"_"&amp;managements[crop_season_id]=A242))))</f>
        <v>#VALUE!</v>
      </c>
    </row>
    <row r="243" spans="2:2" x14ac:dyDescent="0.25">
      <c r="B243" t="e" cm="1" vm="1">
        <f t="array" ref="B243">TRANSPOSE(_xlfn._xlws.SORT(_xlfn.UNIQUE(_xlfn._xlws.FILTER(managements[field_level], managements[experiment_id]&amp;"_"&amp;managements[crop_season_id]=A243))))</f>
        <v>#VALUE!</v>
      </c>
    </row>
    <row r="244" spans="2:2" x14ac:dyDescent="0.25">
      <c r="B244" t="e" cm="1" vm="1">
        <f t="array" ref="B244">TRANSPOSE(_xlfn._xlws.SORT(_xlfn.UNIQUE(_xlfn._xlws.FILTER(managements[field_level], managements[experiment_id]&amp;"_"&amp;managements[crop_season_id]=A244))))</f>
        <v>#VALUE!</v>
      </c>
    </row>
    <row r="245" spans="2:2" x14ac:dyDescent="0.25">
      <c r="B245" t="e" cm="1" vm="1">
        <f t="array" ref="B245">TRANSPOSE(_xlfn._xlws.SORT(_xlfn.UNIQUE(_xlfn._xlws.FILTER(managements[field_level], managements[experiment_id]&amp;"_"&amp;managements[crop_season_id]=A245))))</f>
        <v>#VALUE!</v>
      </c>
    </row>
    <row r="246" spans="2:2" x14ac:dyDescent="0.25">
      <c r="B246" t="e" cm="1" vm="1">
        <f t="array" ref="B246">TRANSPOSE(_xlfn._xlws.SORT(_xlfn.UNIQUE(_xlfn._xlws.FILTER(managements[field_level], managements[experiment_id]&amp;"_"&amp;managements[crop_season_id]=A246))))</f>
        <v>#VALUE!</v>
      </c>
    </row>
    <row r="247" spans="2:2" x14ac:dyDescent="0.25">
      <c r="B247" t="e" cm="1" vm="1">
        <f t="array" ref="B247">TRANSPOSE(_xlfn._xlws.SORT(_xlfn.UNIQUE(_xlfn._xlws.FILTER(managements[field_level], managements[experiment_id]&amp;"_"&amp;managements[crop_season_id]=A247))))</f>
        <v>#VALUE!</v>
      </c>
    </row>
    <row r="248" spans="2:2" x14ac:dyDescent="0.25">
      <c r="B248" t="e" cm="1" vm="1">
        <f t="array" ref="B248">TRANSPOSE(_xlfn._xlws.SORT(_xlfn.UNIQUE(_xlfn._xlws.FILTER(managements[field_level], managements[experiment_id]&amp;"_"&amp;managements[crop_season_id]=A248))))</f>
        <v>#VALUE!</v>
      </c>
    </row>
    <row r="249" spans="2:2" x14ac:dyDescent="0.25">
      <c r="B249" t="e" cm="1" vm="1">
        <f t="array" ref="B249">TRANSPOSE(_xlfn._xlws.SORT(_xlfn.UNIQUE(_xlfn._xlws.FILTER(managements[field_level], managements[experiment_id]&amp;"_"&amp;managements[crop_season_id]=A249))))</f>
        <v>#VALUE!</v>
      </c>
    </row>
    <row r="250" spans="2:2" x14ac:dyDescent="0.25">
      <c r="B250" t="e" cm="1" vm="1">
        <f t="array" ref="B250">TRANSPOSE(_xlfn._xlws.SORT(_xlfn.UNIQUE(_xlfn._xlws.FILTER(managements[field_level], managements[experiment_id]&amp;"_"&amp;managements[crop_season_id]=A250))))</f>
        <v>#VALUE!</v>
      </c>
    </row>
    <row r="251" spans="2:2" x14ac:dyDescent="0.25">
      <c r="B251" t="e" cm="1" vm="1">
        <f t="array" ref="B251">TRANSPOSE(_xlfn._xlws.SORT(_xlfn.UNIQUE(_xlfn._xlws.FILTER(managements[field_level], managements[experiment_id]&amp;"_"&amp;managements[crop_season_id]=A251))))</f>
        <v>#VALUE!</v>
      </c>
    </row>
    <row r="252" spans="2:2" x14ac:dyDescent="0.25">
      <c r="B252" t="e" cm="1" vm="1">
        <f t="array" ref="B252">TRANSPOSE(_xlfn._xlws.SORT(_xlfn.UNIQUE(_xlfn._xlws.FILTER(managements[field_level], managements[experiment_id]&amp;"_"&amp;managements[crop_season_id]=A252))))</f>
        <v>#VALUE!</v>
      </c>
    </row>
    <row r="253" spans="2:2" x14ac:dyDescent="0.25">
      <c r="B253" t="e" cm="1" vm="1">
        <f t="array" ref="B253">TRANSPOSE(_xlfn._xlws.SORT(_xlfn.UNIQUE(_xlfn._xlws.FILTER(managements[field_level], managements[experiment_id]&amp;"_"&amp;managements[crop_season_id]=A253))))</f>
        <v>#VALUE!</v>
      </c>
    </row>
    <row r="254" spans="2:2" x14ac:dyDescent="0.25">
      <c r="B254" t="e" cm="1" vm="1">
        <f t="array" ref="B254">TRANSPOSE(_xlfn._xlws.SORT(_xlfn.UNIQUE(_xlfn._xlws.FILTER(managements[field_level], managements[experiment_id]&amp;"_"&amp;managements[crop_season_id]=A254))))</f>
        <v>#VALUE!</v>
      </c>
    </row>
    <row r="255" spans="2:2" x14ac:dyDescent="0.25">
      <c r="B255" t="e" cm="1" vm="1">
        <f t="array" ref="B255">TRANSPOSE(_xlfn._xlws.SORT(_xlfn.UNIQUE(_xlfn._xlws.FILTER(managements[field_level], managements[experiment_id]&amp;"_"&amp;managements[crop_season_id]=A255))))</f>
        <v>#VALUE!</v>
      </c>
    </row>
    <row r="256" spans="2:2" x14ac:dyDescent="0.25">
      <c r="B256" t="e" cm="1" vm="1">
        <f t="array" ref="B256">TRANSPOSE(_xlfn._xlws.SORT(_xlfn.UNIQUE(_xlfn._xlws.FILTER(managements[field_level], managements[experiment_id]&amp;"_"&amp;managements[crop_season_id]=A256))))</f>
        <v>#VALUE!</v>
      </c>
    </row>
    <row r="257" spans="2:2" x14ac:dyDescent="0.25">
      <c r="B257" t="e" cm="1" vm="1">
        <f t="array" ref="B257">TRANSPOSE(_xlfn._xlws.SORT(_xlfn.UNIQUE(_xlfn._xlws.FILTER(managements[field_level], managements[experiment_id]&amp;"_"&amp;managements[crop_season_id]=A257))))</f>
        <v>#VALUE!</v>
      </c>
    </row>
    <row r="258" spans="2:2" x14ac:dyDescent="0.25">
      <c r="B258" t="e" cm="1" vm="1">
        <f t="array" ref="B258">TRANSPOSE(_xlfn._xlws.SORT(_xlfn.UNIQUE(_xlfn._xlws.FILTER(managements[field_level], managements[experiment_id]&amp;"_"&amp;managements[crop_season_id]=A258))))</f>
        <v>#VALUE!</v>
      </c>
    </row>
    <row r="259" spans="2:2" x14ac:dyDescent="0.25">
      <c r="B259" t="e" cm="1" vm="1">
        <f t="array" ref="B259">TRANSPOSE(_xlfn._xlws.SORT(_xlfn.UNIQUE(_xlfn._xlws.FILTER(managements[field_level], managements[experiment_id]&amp;"_"&amp;managements[crop_season_id]=A259))))</f>
        <v>#VALUE!</v>
      </c>
    </row>
    <row r="260" spans="2:2" x14ac:dyDescent="0.25">
      <c r="B260" t="e" cm="1" vm="1">
        <f t="array" ref="B260">TRANSPOSE(_xlfn._xlws.SORT(_xlfn.UNIQUE(_xlfn._xlws.FILTER(managements[field_level], managements[experiment_id]&amp;"_"&amp;managements[crop_season_id]=A260))))</f>
        <v>#VALUE!</v>
      </c>
    </row>
    <row r="261" spans="2:2" x14ac:dyDescent="0.25">
      <c r="B261" t="e" cm="1" vm="1">
        <f t="array" ref="B261">TRANSPOSE(_xlfn._xlws.SORT(_xlfn.UNIQUE(_xlfn._xlws.FILTER(managements[field_level], managements[experiment_id]&amp;"_"&amp;managements[crop_season_id]=A261))))</f>
        <v>#VALUE!</v>
      </c>
    </row>
    <row r="262" spans="2:2" x14ac:dyDescent="0.25">
      <c r="B262" t="e" cm="1" vm="1">
        <f t="array" ref="B262">TRANSPOSE(_xlfn._xlws.SORT(_xlfn.UNIQUE(_xlfn._xlws.FILTER(managements[field_level], managements[experiment_id]&amp;"_"&amp;managements[crop_season_id]=A262))))</f>
        <v>#VALUE!</v>
      </c>
    </row>
    <row r="263" spans="2:2" x14ac:dyDescent="0.25">
      <c r="B263" t="e" cm="1" vm="1">
        <f t="array" ref="B263">TRANSPOSE(_xlfn._xlws.SORT(_xlfn.UNIQUE(_xlfn._xlws.FILTER(managements[field_level], managements[experiment_id]&amp;"_"&amp;managements[crop_season_id]=A263))))</f>
        <v>#VALUE!</v>
      </c>
    </row>
    <row r="264" spans="2:2" x14ac:dyDescent="0.25">
      <c r="B264" t="e" cm="1" vm="1">
        <f t="array" ref="B264">TRANSPOSE(_xlfn._xlws.SORT(_xlfn.UNIQUE(_xlfn._xlws.FILTER(managements[field_level], managements[experiment_id]&amp;"_"&amp;managements[crop_season_id]=A264))))</f>
        <v>#VALUE!</v>
      </c>
    </row>
    <row r="265" spans="2:2" x14ac:dyDescent="0.25">
      <c r="B265" t="e" cm="1" vm="1">
        <f t="array" ref="B265">TRANSPOSE(_xlfn._xlws.SORT(_xlfn.UNIQUE(_xlfn._xlws.FILTER(managements[field_level], managements[experiment_id]&amp;"_"&amp;managements[crop_season_id]=A265))))</f>
        <v>#VALUE!</v>
      </c>
    </row>
    <row r="266" spans="2:2" x14ac:dyDescent="0.25">
      <c r="B266" t="e" cm="1" vm="1">
        <f t="array" ref="B266">TRANSPOSE(_xlfn._xlws.SORT(_xlfn.UNIQUE(_xlfn._xlws.FILTER(managements[field_level], managements[experiment_id]&amp;"_"&amp;managements[crop_season_id]=A266))))</f>
        <v>#VALUE!</v>
      </c>
    </row>
    <row r="267" spans="2:2" x14ac:dyDescent="0.25">
      <c r="B267" t="e" cm="1" vm="1">
        <f t="array" ref="B267">TRANSPOSE(_xlfn._xlws.SORT(_xlfn.UNIQUE(_xlfn._xlws.FILTER(managements[field_level], managements[experiment_id]&amp;"_"&amp;managements[crop_season_id]=A267))))</f>
        <v>#VALUE!</v>
      </c>
    </row>
    <row r="268" spans="2:2" x14ac:dyDescent="0.25">
      <c r="B268" t="e" cm="1" vm="1">
        <f t="array" ref="B268">TRANSPOSE(_xlfn._xlws.SORT(_xlfn.UNIQUE(_xlfn._xlws.FILTER(managements[field_level], managements[experiment_id]&amp;"_"&amp;managements[crop_season_id]=A268))))</f>
        <v>#VALUE!</v>
      </c>
    </row>
    <row r="269" spans="2:2" x14ac:dyDescent="0.25">
      <c r="B269" t="e" cm="1" vm="1">
        <f t="array" ref="B269">TRANSPOSE(_xlfn._xlws.SORT(_xlfn.UNIQUE(_xlfn._xlws.FILTER(managements[field_level], managements[experiment_id]&amp;"_"&amp;managements[crop_season_id]=A269))))</f>
        <v>#VALUE!</v>
      </c>
    </row>
    <row r="270" spans="2:2" x14ac:dyDescent="0.25">
      <c r="B270" t="e" cm="1" vm="1">
        <f t="array" ref="B270">TRANSPOSE(_xlfn._xlws.SORT(_xlfn.UNIQUE(_xlfn._xlws.FILTER(managements[field_level], managements[experiment_id]&amp;"_"&amp;managements[crop_season_id]=A270))))</f>
        <v>#VALUE!</v>
      </c>
    </row>
    <row r="271" spans="2:2" x14ac:dyDescent="0.25">
      <c r="B271" t="e" cm="1" vm="1">
        <f t="array" ref="B271">TRANSPOSE(_xlfn._xlws.SORT(_xlfn.UNIQUE(_xlfn._xlws.FILTER(managements[field_level], managements[experiment_id]&amp;"_"&amp;managements[crop_season_id]=A271))))</f>
        <v>#VALUE!</v>
      </c>
    </row>
    <row r="272" spans="2:2" x14ac:dyDescent="0.25">
      <c r="B272" t="e" cm="1" vm="1">
        <f t="array" ref="B272">TRANSPOSE(_xlfn._xlws.SORT(_xlfn.UNIQUE(_xlfn._xlws.FILTER(managements[field_level], managements[experiment_id]&amp;"_"&amp;managements[crop_season_id]=A272))))</f>
        <v>#VALUE!</v>
      </c>
    </row>
    <row r="273" spans="2:2" x14ac:dyDescent="0.25">
      <c r="B273" t="e" cm="1" vm="1">
        <f t="array" ref="B273">TRANSPOSE(_xlfn._xlws.SORT(_xlfn.UNIQUE(_xlfn._xlws.FILTER(managements[field_level], managements[experiment_id]&amp;"_"&amp;managements[crop_season_id]=A273))))</f>
        <v>#VALUE!</v>
      </c>
    </row>
    <row r="274" spans="2:2" x14ac:dyDescent="0.25">
      <c r="B274" t="e" cm="1" vm="1">
        <f t="array" ref="B274">TRANSPOSE(_xlfn._xlws.SORT(_xlfn.UNIQUE(_xlfn._xlws.FILTER(managements[field_level], managements[experiment_id]&amp;"_"&amp;managements[crop_season_id]=A274))))</f>
        <v>#VALUE!</v>
      </c>
    </row>
    <row r="275" spans="2:2" x14ac:dyDescent="0.25">
      <c r="B275" t="e" cm="1" vm="1">
        <f t="array" ref="B275">TRANSPOSE(_xlfn._xlws.SORT(_xlfn.UNIQUE(_xlfn._xlws.FILTER(managements[field_level], managements[experiment_id]&amp;"_"&amp;managements[crop_season_id]=A275))))</f>
        <v>#VALUE!</v>
      </c>
    </row>
    <row r="276" spans="2:2" x14ac:dyDescent="0.25">
      <c r="B276" t="e" cm="1" vm="1">
        <f t="array" ref="B276">TRANSPOSE(_xlfn._xlws.SORT(_xlfn.UNIQUE(_xlfn._xlws.FILTER(managements[field_level], managements[experiment_id]&amp;"_"&amp;managements[crop_season_id]=A276))))</f>
        <v>#VALUE!</v>
      </c>
    </row>
    <row r="277" spans="2:2" x14ac:dyDescent="0.25">
      <c r="B277" t="e" cm="1" vm="1">
        <f t="array" ref="B277">TRANSPOSE(_xlfn._xlws.SORT(_xlfn.UNIQUE(_xlfn._xlws.FILTER(managements[field_level], managements[experiment_id]&amp;"_"&amp;managements[crop_season_id]=A277))))</f>
        <v>#VALUE!</v>
      </c>
    </row>
    <row r="278" spans="2:2" x14ac:dyDescent="0.25">
      <c r="B278" t="e" cm="1" vm="1">
        <f t="array" ref="B278">TRANSPOSE(_xlfn._xlws.SORT(_xlfn.UNIQUE(_xlfn._xlws.FILTER(managements[field_level], managements[experiment_id]&amp;"_"&amp;managements[crop_season_id]=A278))))</f>
        <v>#VALUE!</v>
      </c>
    </row>
    <row r="279" spans="2:2" x14ac:dyDescent="0.25">
      <c r="B279" t="e" cm="1" vm="1">
        <f t="array" ref="B279">TRANSPOSE(_xlfn._xlws.SORT(_xlfn.UNIQUE(_xlfn._xlws.FILTER(managements[field_level], managements[experiment_id]&amp;"_"&amp;managements[crop_season_id]=A279))))</f>
        <v>#VALUE!</v>
      </c>
    </row>
    <row r="280" spans="2:2" x14ac:dyDescent="0.25">
      <c r="B280" t="e" cm="1" vm="1">
        <f t="array" ref="B280">TRANSPOSE(_xlfn._xlws.SORT(_xlfn.UNIQUE(_xlfn._xlws.FILTER(managements[field_level], managements[experiment_id]&amp;"_"&amp;managements[crop_season_id]=A280))))</f>
        <v>#VALUE!</v>
      </c>
    </row>
    <row r="281" spans="2:2" x14ac:dyDescent="0.25">
      <c r="B281" t="e" cm="1" vm="1">
        <f t="array" ref="B281">TRANSPOSE(_xlfn._xlws.SORT(_xlfn.UNIQUE(_xlfn._xlws.FILTER(managements[field_level], managements[experiment_id]&amp;"_"&amp;managements[crop_season_id]=A281))))</f>
        <v>#VALUE!</v>
      </c>
    </row>
    <row r="282" spans="2:2" x14ac:dyDescent="0.25">
      <c r="B282" t="e" cm="1" vm="1">
        <f t="array" ref="B282">TRANSPOSE(_xlfn._xlws.SORT(_xlfn.UNIQUE(_xlfn._xlws.FILTER(managements[field_level], managements[experiment_id]&amp;"_"&amp;managements[crop_season_id]=A282))))</f>
        <v>#VALUE!</v>
      </c>
    </row>
    <row r="283" spans="2:2" x14ac:dyDescent="0.25">
      <c r="B283" t="e" cm="1" vm="1">
        <f t="array" ref="B283">TRANSPOSE(_xlfn._xlws.SORT(_xlfn.UNIQUE(_xlfn._xlws.FILTER(managements[field_level], managements[experiment_id]&amp;"_"&amp;managements[crop_season_id]=A283))))</f>
        <v>#VALUE!</v>
      </c>
    </row>
    <row r="284" spans="2:2" x14ac:dyDescent="0.25">
      <c r="B284" t="e" cm="1" vm="1">
        <f t="array" ref="B284">TRANSPOSE(_xlfn._xlws.SORT(_xlfn.UNIQUE(_xlfn._xlws.FILTER(managements[field_level], managements[experiment_id]&amp;"_"&amp;managements[crop_season_id]=A284))))</f>
        <v>#VALUE!</v>
      </c>
    </row>
    <row r="285" spans="2:2" x14ac:dyDescent="0.25">
      <c r="B285" t="e" cm="1" vm="1">
        <f t="array" ref="B285">TRANSPOSE(_xlfn._xlws.SORT(_xlfn.UNIQUE(_xlfn._xlws.FILTER(managements[field_level], managements[experiment_id]&amp;"_"&amp;managements[crop_season_id]=A285))))</f>
        <v>#VALUE!</v>
      </c>
    </row>
    <row r="286" spans="2:2" x14ac:dyDescent="0.25">
      <c r="B286" t="e" cm="1" vm="1">
        <f t="array" ref="B286">TRANSPOSE(_xlfn._xlws.SORT(_xlfn.UNIQUE(_xlfn._xlws.FILTER(managements[field_level], managements[experiment_id]&amp;"_"&amp;managements[crop_season_id]=A286))))</f>
        <v>#VALUE!</v>
      </c>
    </row>
    <row r="287" spans="2:2" x14ac:dyDescent="0.25">
      <c r="B287" t="e" cm="1" vm="1">
        <f t="array" ref="B287">TRANSPOSE(_xlfn._xlws.SORT(_xlfn.UNIQUE(_xlfn._xlws.FILTER(managements[field_level], managements[experiment_id]&amp;"_"&amp;managements[crop_season_id]=A287))))</f>
        <v>#VALUE!</v>
      </c>
    </row>
    <row r="288" spans="2:2" x14ac:dyDescent="0.25">
      <c r="B288" t="e" cm="1" vm="1">
        <f t="array" ref="B288">TRANSPOSE(_xlfn._xlws.SORT(_xlfn.UNIQUE(_xlfn._xlws.FILTER(managements[field_level], managements[experiment_id]&amp;"_"&amp;managements[crop_season_id]=A288))))</f>
        <v>#VALUE!</v>
      </c>
    </row>
    <row r="289" spans="2:2" x14ac:dyDescent="0.25">
      <c r="B289" t="e" cm="1" vm="1">
        <f t="array" ref="B289">TRANSPOSE(_xlfn._xlws.SORT(_xlfn.UNIQUE(_xlfn._xlws.FILTER(managements[field_level], managements[experiment_id]&amp;"_"&amp;managements[crop_season_id]=A289))))</f>
        <v>#VALUE!</v>
      </c>
    </row>
    <row r="290" spans="2:2" x14ac:dyDescent="0.25">
      <c r="B290" t="e" cm="1" vm="1">
        <f t="array" ref="B290">TRANSPOSE(_xlfn._xlws.SORT(_xlfn.UNIQUE(_xlfn._xlws.FILTER(managements[field_level], managements[experiment_id]&amp;"_"&amp;managements[crop_season_id]=A290))))</f>
        <v>#VALUE!</v>
      </c>
    </row>
    <row r="291" spans="2:2" x14ac:dyDescent="0.25">
      <c r="B291" t="e" cm="1" vm="1">
        <f t="array" ref="B291">TRANSPOSE(_xlfn._xlws.SORT(_xlfn.UNIQUE(_xlfn._xlws.FILTER(managements[field_level], managements[experiment_id]&amp;"_"&amp;managements[crop_season_id]=A291))))</f>
        <v>#VALUE!</v>
      </c>
    </row>
    <row r="292" spans="2:2" x14ac:dyDescent="0.25">
      <c r="B292" t="e" cm="1" vm="1">
        <f t="array" ref="B292">TRANSPOSE(_xlfn._xlws.SORT(_xlfn.UNIQUE(_xlfn._xlws.FILTER(managements[field_level], managements[experiment_id]&amp;"_"&amp;managements[crop_season_id]=A292))))</f>
        <v>#VALUE!</v>
      </c>
    </row>
    <row r="293" spans="2:2" x14ac:dyDescent="0.25">
      <c r="B293" t="e" cm="1" vm="1">
        <f t="array" ref="B293">TRANSPOSE(_xlfn._xlws.SORT(_xlfn.UNIQUE(_xlfn._xlws.FILTER(managements[field_level], managements[experiment_id]&amp;"_"&amp;managements[crop_season_id]=A293))))</f>
        <v>#VALUE!</v>
      </c>
    </row>
    <row r="294" spans="2:2" x14ac:dyDescent="0.25">
      <c r="B294" t="e" cm="1" vm="1">
        <f t="array" ref="B294">TRANSPOSE(_xlfn._xlws.SORT(_xlfn.UNIQUE(_xlfn._xlws.FILTER(managements[field_level], managements[experiment_id]&amp;"_"&amp;managements[crop_season_id]=A294))))</f>
        <v>#VALUE!</v>
      </c>
    </row>
    <row r="295" spans="2:2" x14ac:dyDescent="0.25">
      <c r="B295" t="e" cm="1" vm="1">
        <f t="array" ref="B295">TRANSPOSE(_xlfn._xlws.SORT(_xlfn.UNIQUE(_xlfn._xlws.FILTER(managements[field_level], managements[experiment_id]&amp;"_"&amp;managements[crop_season_id]=A295))))</f>
        <v>#VALUE!</v>
      </c>
    </row>
    <row r="296" spans="2:2" x14ac:dyDescent="0.25">
      <c r="B296" t="e" cm="1" vm="1">
        <f t="array" ref="B296">TRANSPOSE(_xlfn._xlws.SORT(_xlfn.UNIQUE(_xlfn._xlws.FILTER(managements[field_level], managements[experiment_id]&amp;"_"&amp;managements[crop_season_id]=A296))))</f>
        <v>#VALUE!</v>
      </c>
    </row>
    <row r="297" spans="2:2" x14ac:dyDescent="0.25">
      <c r="B297" t="e" cm="1" vm="1">
        <f t="array" ref="B297">TRANSPOSE(_xlfn._xlws.SORT(_xlfn.UNIQUE(_xlfn._xlws.FILTER(managements[field_level], managements[experiment_id]&amp;"_"&amp;managements[crop_season_id]=A297))))</f>
        <v>#VALUE!</v>
      </c>
    </row>
    <row r="298" spans="2:2" x14ac:dyDescent="0.25">
      <c r="B298" t="e" cm="1" vm="1">
        <f t="array" ref="B298">TRANSPOSE(_xlfn._xlws.SORT(_xlfn.UNIQUE(_xlfn._xlws.FILTER(managements[field_level], managements[experiment_id]&amp;"_"&amp;managements[crop_season_id]=A298))))</f>
        <v>#VALUE!</v>
      </c>
    </row>
    <row r="299" spans="2:2" x14ac:dyDescent="0.25">
      <c r="B299" t="e" cm="1" vm="1">
        <f t="array" ref="B299">TRANSPOSE(_xlfn._xlws.SORT(_xlfn.UNIQUE(_xlfn._xlws.FILTER(managements[field_level], managements[experiment_id]&amp;"_"&amp;managements[crop_season_id]=A299))))</f>
        <v>#VALUE!</v>
      </c>
    </row>
    <row r="300" spans="2:2" x14ac:dyDescent="0.25">
      <c r="B300" t="e" cm="1" vm="1">
        <f t="array" ref="B300">TRANSPOSE(_xlfn._xlws.SORT(_xlfn.UNIQUE(_xlfn._xlws.FILTER(managements[field_level], managements[experiment_id]&amp;"_"&amp;managements[crop_season_id]=A300))))</f>
        <v>#VALUE!</v>
      </c>
    </row>
    <row r="301" spans="2:2" x14ac:dyDescent="0.25">
      <c r="B301" t="e" cm="1" vm="1">
        <f t="array" ref="B301">TRANSPOSE(_xlfn._xlws.SORT(_xlfn.UNIQUE(_xlfn._xlws.FILTER(managements[field_level], managements[experiment_id]&amp;"_"&amp;managements[crop_season_id]=A301))))</f>
        <v>#VALUE!</v>
      </c>
    </row>
    <row r="302" spans="2:2" x14ac:dyDescent="0.25">
      <c r="B302" t="e" cm="1" vm="1">
        <f t="array" ref="B302">TRANSPOSE(_xlfn._xlws.SORT(_xlfn.UNIQUE(_xlfn._xlws.FILTER(managements[field_level], managements[experiment_id]&amp;"_"&amp;managements[crop_season_id]=A302))))</f>
        <v>#VALUE!</v>
      </c>
    </row>
    <row r="303" spans="2:2" x14ac:dyDescent="0.25">
      <c r="B303" t="e" cm="1" vm="1">
        <f t="array" ref="B303">TRANSPOSE(_xlfn._xlws.SORT(_xlfn.UNIQUE(_xlfn._xlws.FILTER(managements[field_level], managements[experiment_id]&amp;"_"&amp;managements[crop_season_id]=A303))))</f>
        <v>#VALUE!</v>
      </c>
    </row>
    <row r="304" spans="2:2" x14ac:dyDescent="0.25">
      <c r="B304" t="e" cm="1" vm="1">
        <f t="array" ref="B304">TRANSPOSE(_xlfn._xlws.SORT(_xlfn.UNIQUE(_xlfn._xlws.FILTER(managements[field_level], managements[experiment_id]&amp;"_"&amp;managements[crop_season_id]=A304))))</f>
        <v>#VALUE!</v>
      </c>
    </row>
    <row r="305" spans="2:2" x14ac:dyDescent="0.25">
      <c r="B305" t="e" cm="1" vm="1">
        <f t="array" ref="B305">TRANSPOSE(_xlfn._xlws.SORT(_xlfn.UNIQUE(_xlfn._xlws.FILTER(managements[field_level], managements[experiment_id]&amp;"_"&amp;managements[crop_season_id]=A305))))</f>
        <v>#VALUE!</v>
      </c>
    </row>
    <row r="306" spans="2:2" x14ac:dyDescent="0.25">
      <c r="B306" t="e" cm="1" vm="1">
        <f t="array" ref="B306">TRANSPOSE(_xlfn._xlws.SORT(_xlfn.UNIQUE(_xlfn._xlws.FILTER(managements[field_level], managements[experiment_id]&amp;"_"&amp;managements[crop_season_id]=A306))))</f>
        <v>#VALUE!</v>
      </c>
    </row>
    <row r="307" spans="2:2" x14ac:dyDescent="0.25">
      <c r="B307" t="e" cm="1" vm="1">
        <f t="array" ref="B307">TRANSPOSE(_xlfn._xlws.SORT(_xlfn.UNIQUE(_xlfn._xlws.FILTER(managements[field_level], managements[experiment_id]&amp;"_"&amp;managements[crop_season_id]=A307))))</f>
        <v>#VALUE!</v>
      </c>
    </row>
    <row r="308" spans="2:2" x14ac:dyDescent="0.25">
      <c r="B308" t="e" cm="1" vm="1">
        <f t="array" ref="B308">TRANSPOSE(_xlfn._xlws.SORT(_xlfn.UNIQUE(_xlfn._xlws.FILTER(managements[field_level], managements[experiment_id]&amp;"_"&amp;managements[crop_season_id]=A308))))</f>
        <v>#VALUE!</v>
      </c>
    </row>
    <row r="309" spans="2:2" x14ac:dyDescent="0.25">
      <c r="B309" t="e" cm="1" vm="1">
        <f t="array" ref="B309">TRANSPOSE(_xlfn._xlws.SORT(_xlfn.UNIQUE(_xlfn._xlws.FILTER(managements[field_level], managements[experiment_id]&amp;"_"&amp;managements[crop_season_id]=A309))))</f>
        <v>#VALUE!</v>
      </c>
    </row>
    <row r="310" spans="2:2" x14ac:dyDescent="0.25">
      <c r="B310" t="e" cm="1" vm="1">
        <f t="array" ref="B310">TRANSPOSE(_xlfn._xlws.SORT(_xlfn.UNIQUE(_xlfn._xlws.FILTER(managements[field_level], managements[experiment_id]&amp;"_"&amp;managements[crop_season_id]=A310))))</f>
        <v>#VALUE!</v>
      </c>
    </row>
    <row r="311" spans="2:2" x14ac:dyDescent="0.25">
      <c r="B311" t="e" cm="1" vm="1">
        <f t="array" ref="B311">TRANSPOSE(_xlfn._xlws.SORT(_xlfn.UNIQUE(_xlfn._xlws.FILTER(managements[field_level], managements[experiment_id]&amp;"_"&amp;managements[crop_season_id]=A311))))</f>
        <v>#VALUE!</v>
      </c>
    </row>
    <row r="312" spans="2:2" x14ac:dyDescent="0.25">
      <c r="B312" t="e" cm="1" vm="1">
        <f t="array" ref="B312">TRANSPOSE(_xlfn._xlws.SORT(_xlfn.UNIQUE(_xlfn._xlws.FILTER(managements[field_level], managements[experiment_id]&amp;"_"&amp;managements[crop_season_id]=A312))))</f>
        <v>#VALUE!</v>
      </c>
    </row>
    <row r="313" spans="2:2" x14ac:dyDescent="0.25">
      <c r="B313" t="e" cm="1" vm="1">
        <f t="array" ref="B313">TRANSPOSE(_xlfn._xlws.SORT(_xlfn.UNIQUE(_xlfn._xlws.FILTER(managements[field_level], managements[experiment_id]&amp;"_"&amp;managements[crop_season_id]=A313))))</f>
        <v>#VALUE!</v>
      </c>
    </row>
    <row r="314" spans="2:2" x14ac:dyDescent="0.25">
      <c r="B314" t="e" cm="1" vm="1">
        <f t="array" ref="B314">TRANSPOSE(_xlfn._xlws.SORT(_xlfn.UNIQUE(_xlfn._xlws.FILTER(managements[field_level], managements[experiment_id]&amp;"_"&amp;managements[crop_season_id]=A314))))</f>
        <v>#VALUE!</v>
      </c>
    </row>
    <row r="315" spans="2:2" x14ac:dyDescent="0.25">
      <c r="B315" t="e" cm="1" vm="1">
        <f t="array" ref="B315">TRANSPOSE(_xlfn._xlws.SORT(_xlfn.UNIQUE(_xlfn._xlws.FILTER(managements[field_level], managements[experiment_id]&amp;"_"&amp;managements[crop_season_id]=A315))))</f>
        <v>#VALUE!</v>
      </c>
    </row>
    <row r="316" spans="2:2" x14ac:dyDescent="0.25">
      <c r="B316" t="e" cm="1" vm="1">
        <f t="array" ref="B316">TRANSPOSE(_xlfn._xlws.SORT(_xlfn.UNIQUE(_xlfn._xlws.FILTER(managements[field_level], managements[experiment_id]&amp;"_"&amp;managements[crop_season_id]=A316))))</f>
        <v>#VALUE!</v>
      </c>
    </row>
    <row r="317" spans="2:2" x14ac:dyDescent="0.25">
      <c r="B317" t="e" cm="1" vm="1">
        <f t="array" ref="B317">TRANSPOSE(_xlfn._xlws.SORT(_xlfn.UNIQUE(_xlfn._xlws.FILTER(managements[field_level], managements[experiment_id]&amp;"_"&amp;managements[crop_season_id]=A317))))</f>
        <v>#VALUE!</v>
      </c>
    </row>
    <row r="318" spans="2:2" x14ac:dyDescent="0.25">
      <c r="B318" t="e" cm="1" vm="1">
        <f t="array" ref="B318">TRANSPOSE(_xlfn._xlws.SORT(_xlfn.UNIQUE(_xlfn._xlws.FILTER(managements[field_level], managements[experiment_id]&amp;"_"&amp;managements[crop_season_id]=A318))))</f>
        <v>#VALUE!</v>
      </c>
    </row>
    <row r="319" spans="2:2" x14ac:dyDescent="0.25">
      <c r="B319" t="e" cm="1" vm="1">
        <f t="array" ref="B319">TRANSPOSE(_xlfn._xlws.SORT(_xlfn.UNIQUE(_xlfn._xlws.FILTER(managements[field_level], managements[experiment_id]&amp;"_"&amp;managements[crop_season_id]=A319))))</f>
        <v>#VALUE!</v>
      </c>
    </row>
    <row r="320" spans="2:2" x14ac:dyDescent="0.25">
      <c r="B320" t="e" cm="1" vm="1">
        <f t="array" ref="B320">TRANSPOSE(_xlfn._xlws.SORT(_xlfn.UNIQUE(_xlfn._xlws.FILTER(managements[field_level], managements[experiment_id]&amp;"_"&amp;managements[crop_season_id]=A320))))</f>
        <v>#VALUE!</v>
      </c>
    </row>
    <row r="321" spans="2:2" x14ac:dyDescent="0.25">
      <c r="B321" t="e" cm="1" vm="1">
        <f t="array" ref="B321">TRANSPOSE(_xlfn._xlws.SORT(_xlfn.UNIQUE(_xlfn._xlws.FILTER(managements[field_level], managements[experiment_id]&amp;"_"&amp;managements[crop_season_id]=A321))))</f>
        <v>#VALUE!</v>
      </c>
    </row>
    <row r="322" spans="2:2" x14ac:dyDescent="0.25">
      <c r="B322" t="e" cm="1" vm="1">
        <f t="array" ref="B322">TRANSPOSE(_xlfn._xlws.SORT(_xlfn.UNIQUE(_xlfn._xlws.FILTER(managements[field_level], managements[experiment_id]&amp;"_"&amp;managements[crop_season_id]=A322))))</f>
        <v>#VALUE!</v>
      </c>
    </row>
    <row r="323" spans="2:2" x14ac:dyDescent="0.25">
      <c r="B323" t="e" cm="1" vm="1">
        <f t="array" ref="B323">TRANSPOSE(_xlfn._xlws.SORT(_xlfn.UNIQUE(_xlfn._xlws.FILTER(managements[field_level], managements[experiment_id]&amp;"_"&amp;managements[crop_season_id]=A323))))</f>
        <v>#VALUE!</v>
      </c>
    </row>
    <row r="324" spans="2:2" x14ac:dyDescent="0.25">
      <c r="B324" t="e" cm="1" vm="1">
        <f t="array" ref="B324">TRANSPOSE(_xlfn._xlws.SORT(_xlfn.UNIQUE(_xlfn._xlws.FILTER(managements[field_level], managements[experiment_id]&amp;"_"&amp;managements[crop_season_id]=A324))))</f>
        <v>#VALUE!</v>
      </c>
    </row>
    <row r="325" spans="2:2" x14ac:dyDescent="0.25">
      <c r="B325" t="e" cm="1" vm="1">
        <f t="array" ref="B325">TRANSPOSE(_xlfn._xlws.SORT(_xlfn.UNIQUE(_xlfn._xlws.FILTER(managements[field_level], managements[experiment_id]&amp;"_"&amp;managements[crop_season_id]=A325))))</f>
        <v>#VALUE!</v>
      </c>
    </row>
    <row r="326" spans="2:2" x14ac:dyDescent="0.25">
      <c r="B326" t="e" cm="1" vm="1">
        <f t="array" ref="B326">TRANSPOSE(_xlfn._xlws.SORT(_xlfn.UNIQUE(_xlfn._xlws.FILTER(managements[field_level], managements[experiment_id]&amp;"_"&amp;managements[crop_season_id]=A326))))</f>
        <v>#VALUE!</v>
      </c>
    </row>
    <row r="327" spans="2:2" x14ac:dyDescent="0.25">
      <c r="B327" t="e" cm="1" vm="1">
        <f t="array" ref="B327">TRANSPOSE(_xlfn._xlws.SORT(_xlfn.UNIQUE(_xlfn._xlws.FILTER(managements[field_level], managements[experiment_id]&amp;"_"&amp;managements[crop_season_id]=A327))))</f>
        <v>#VALUE!</v>
      </c>
    </row>
    <row r="328" spans="2:2" x14ac:dyDescent="0.25">
      <c r="B328" t="e" cm="1" vm="1">
        <f t="array" ref="B328">TRANSPOSE(_xlfn._xlws.SORT(_xlfn.UNIQUE(_xlfn._xlws.FILTER(managements[field_level], managements[experiment_id]&amp;"_"&amp;managements[crop_season_id]=A328))))</f>
        <v>#VALUE!</v>
      </c>
    </row>
    <row r="329" spans="2:2" x14ac:dyDescent="0.25">
      <c r="B329" t="e" cm="1" vm="1">
        <f t="array" ref="B329">TRANSPOSE(_xlfn._xlws.SORT(_xlfn.UNIQUE(_xlfn._xlws.FILTER(managements[field_level], managements[experiment_id]&amp;"_"&amp;managements[crop_season_id]=A329))))</f>
        <v>#VALUE!</v>
      </c>
    </row>
    <row r="330" spans="2:2" x14ac:dyDescent="0.25">
      <c r="B330" t="e" cm="1" vm="1">
        <f t="array" ref="B330">TRANSPOSE(_xlfn._xlws.SORT(_xlfn.UNIQUE(_xlfn._xlws.FILTER(managements[field_level], managements[experiment_id]&amp;"_"&amp;managements[crop_season_id]=A330))))</f>
        <v>#VALUE!</v>
      </c>
    </row>
    <row r="331" spans="2:2" x14ac:dyDescent="0.25">
      <c r="B331" t="e" cm="1" vm="1">
        <f t="array" ref="B331">TRANSPOSE(_xlfn._xlws.SORT(_xlfn.UNIQUE(_xlfn._xlws.FILTER(managements[field_level], managements[experiment_id]&amp;"_"&amp;managements[crop_season_id]=A331))))</f>
        <v>#VALUE!</v>
      </c>
    </row>
    <row r="332" spans="2:2" x14ac:dyDescent="0.25">
      <c r="B332" t="e" cm="1" vm="1">
        <f t="array" ref="B332">TRANSPOSE(_xlfn._xlws.SORT(_xlfn.UNIQUE(_xlfn._xlws.FILTER(managements[field_level], managements[experiment_id]&amp;"_"&amp;managements[crop_season_id]=A332))))</f>
        <v>#VALUE!</v>
      </c>
    </row>
    <row r="333" spans="2:2" x14ac:dyDescent="0.25">
      <c r="B333" t="e" cm="1" vm="1">
        <f t="array" ref="B333">TRANSPOSE(_xlfn._xlws.SORT(_xlfn.UNIQUE(_xlfn._xlws.FILTER(managements[field_level], managements[experiment_id]&amp;"_"&amp;managements[crop_season_id]=A333))))</f>
        <v>#VALUE!</v>
      </c>
    </row>
    <row r="334" spans="2:2" x14ac:dyDescent="0.25">
      <c r="B334" t="e" cm="1" vm="1">
        <f t="array" ref="B334">TRANSPOSE(_xlfn._xlws.SORT(_xlfn.UNIQUE(_xlfn._xlws.FILTER(managements[field_level], managements[experiment_id]&amp;"_"&amp;managements[crop_season_id]=A334))))</f>
        <v>#VALUE!</v>
      </c>
    </row>
    <row r="335" spans="2:2" x14ac:dyDescent="0.25">
      <c r="B335" t="e" cm="1" vm="1">
        <f t="array" ref="B335">TRANSPOSE(_xlfn._xlws.SORT(_xlfn.UNIQUE(_xlfn._xlws.FILTER(managements[field_level], managements[experiment_id]&amp;"_"&amp;managements[crop_season_id]=A335))))</f>
        <v>#VALUE!</v>
      </c>
    </row>
    <row r="336" spans="2:2" x14ac:dyDescent="0.25">
      <c r="B336" t="e" cm="1" vm="1">
        <f t="array" ref="B336">TRANSPOSE(_xlfn._xlws.SORT(_xlfn.UNIQUE(_xlfn._xlws.FILTER(managements[field_level], managements[experiment_id]&amp;"_"&amp;managements[crop_season_id]=A336))))</f>
        <v>#VALUE!</v>
      </c>
    </row>
    <row r="337" spans="2:2" x14ac:dyDescent="0.25">
      <c r="B337" t="e" cm="1" vm="1">
        <f t="array" ref="B337">TRANSPOSE(_xlfn._xlws.SORT(_xlfn.UNIQUE(_xlfn._xlws.FILTER(managements[field_level], managements[experiment_id]&amp;"_"&amp;managements[crop_season_id]=A337))))</f>
        <v>#VALUE!</v>
      </c>
    </row>
    <row r="338" spans="2:2" x14ac:dyDescent="0.25">
      <c r="B338" t="e" cm="1" vm="1">
        <f t="array" ref="B338">TRANSPOSE(_xlfn._xlws.SORT(_xlfn.UNIQUE(_xlfn._xlws.FILTER(managements[field_level], managements[experiment_id]&amp;"_"&amp;managements[crop_season_id]=A338))))</f>
        <v>#VALUE!</v>
      </c>
    </row>
    <row r="339" spans="2:2" x14ac:dyDescent="0.25">
      <c r="B339" t="e" cm="1" vm="1">
        <f t="array" ref="B339">TRANSPOSE(_xlfn._xlws.SORT(_xlfn.UNIQUE(_xlfn._xlws.FILTER(managements[field_level], managements[experiment_id]&amp;"_"&amp;managements[crop_season_id]=A339))))</f>
        <v>#VALUE!</v>
      </c>
    </row>
    <row r="340" spans="2:2" x14ac:dyDescent="0.25">
      <c r="B340" t="e" cm="1" vm="1">
        <f t="array" ref="B340">TRANSPOSE(_xlfn._xlws.SORT(_xlfn.UNIQUE(_xlfn._xlws.FILTER(managements[field_level], managements[experiment_id]&amp;"_"&amp;managements[crop_season_id]=A340))))</f>
        <v>#VALUE!</v>
      </c>
    </row>
    <row r="341" spans="2:2" x14ac:dyDescent="0.25">
      <c r="B341" t="e" cm="1" vm="1">
        <f t="array" ref="B341">TRANSPOSE(_xlfn._xlws.SORT(_xlfn.UNIQUE(_xlfn._xlws.FILTER(managements[field_level], managements[experiment_id]&amp;"_"&amp;managements[crop_season_id]=A341))))</f>
        <v>#VALUE!</v>
      </c>
    </row>
    <row r="342" spans="2:2" x14ac:dyDescent="0.25">
      <c r="B342" t="e" cm="1" vm="1">
        <f t="array" ref="B342">TRANSPOSE(_xlfn._xlws.SORT(_xlfn.UNIQUE(_xlfn._xlws.FILTER(managements[field_level], managements[experiment_id]&amp;"_"&amp;managements[crop_season_id]=A342))))</f>
        <v>#VALUE!</v>
      </c>
    </row>
    <row r="343" spans="2:2" x14ac:dyDescent="0.25">
      <c r="B343" t="e" cm="1" vm="1">
        <f t="array" ref="B343">TRANSPOSE(_xlfn._xlws.SORT(_xlfn.UNIQUE(_xlfn._xlws.FILTER(managements[field_level], managements[experiment_id]&amp;"_"&amp;managements[crop_season_id]=A343))))</f>
        <v>#VALUE!</v>
      </c>
    </row>
    <row r="344" spans="2:2" x14ac:dyDescent="0.25">
      <c r="B344" t="e" cm="1" vm="1">
        <f t="array" ref="B344">TRANSPOSE(_xlfn._xlws.SORT(_xlfn.UNIQUE(_xlfn._xlws.FILTER(managements[field_level], managements[experiment_id]&amp;"_"&amp;managements[crop_season_id]=A344))))</f>
        <v>#VALUE!</v>
      </c>
    </row>
    <row r="345" spans="2:2" x14ac:dyDescent="0.25">
      <c r="B345" t="e" cm="1" vm="1">
        <f t="array" ref="B345">TRANSPOSE(_xlfn._xlws.SORT(_xlfn.UNIQUE(_xlfn._xlws.FILTER(managements[field_level], managements[experiment_id]&amp;"_"&amp;managements[crop_season_id]=A345))))</f>
        <v>#VALUE!</v>
      </c>
    </row>
    <row r="346" spans="2:2" x14ac:dyDescent="0.25">
      <c r="B346" t="e" cm="1" vm="1">
        <f t="array" ref="B346">TRANSPOSE(_xlfn._xlws.SORT(_xlfn.UNIQUE(_xlfn._xlws.FILTER(managements[field_level], managements[experiment_id]&amp;"_"&amp;managements[crop_season_id]=A346))))</f>
        <v>#VALUE!</v>
      </c>
    </row>
    <row r="347" spans="2:2" x14ac:dyDescent="0.25">
      <c r="B347" t="e" cm="1" vm="1">
        <f t="array" ref="B347">TRANSPOSE(_xlfn._xlws.SORT(_xlfn.UNIQUE(_xlfn._xlws.FILTER(managements[field_level], managements[experiment_id]&amp;"_"&amp;managements[crop_season_id]=A347))))</f>
        <v>#VALUE!</v>
      </c>
    </row>
    <row r="348" spans="2:2" x14ac:dyDescent="0.25">
      <c r="B348" t="e" cm="1" vm="1">
        <f t="array" ref="B348">TRANSPOSE(_xlfn._xlws.SORT(_xlfn.UNIQUE(_xlfn._xlws.FILTER(managements[field_level], managements[experiment_id]&amp;"_"&amp;managements[crop_season_id]=A348))))</f>
        <v>#VALUE!</v>
      </c>
    </row>
    <row r="349" spans="2:2" x14ac:dyDescent="0.25">
      <c r="B349" t="e" cm="1" vm="1">
        <f t="array" ref="B349">TRANSPOSE(_xlfn._xlws.SORT(_xlfn.UNIQUE(_xlfn._xlws.FILTER(managements[field_level], managements[experiment_id]&amp;"_"&amp;managements[crop_season_id]=A349))))</f>
        <v>#VALUE!</v>
      </c>
    </row>
    <row r="350" spans="2:2" x14ac:dyDescent="0.25">
      <c r="B350" t="e" cm="1" vm="1">
        <f t="array" ref="B350">TRANSPOSE(_xlfn._xlws.SORT(_xlfn.UNIQUE(_xlfn._xlws.FILTER(managements[field_level], managements[experiment_id]&amp;"_"&amp;managements[crop_season_id]=A350))))</f>
        <v>#VALUE!</v>
      </c>
    </row>
    <row r="351" spans="2:2" x14ac:dyDescent="0.25">
      <c r="B351" t="e" cm="1" vm="1">
        <f t="array" ref="B351">TRANSPOSE(_xlfn._xlws.SORT(_xlfn.UNIQUE(_xlfn._xlws.FILTER(managements[field_level], managements[experiment_id]&amp;"_"&amp;managements[crop_season_id]=A351))))</f>
        <v>#VALUE!</v>
      </c>
    </row>
    <row r="352" spans="2:2" x14ac:dyDescent="0.25">
      <c r="B352" t="e" cm="1" vm="1">
        <f t="array" ref="B352">TRANSPOSE(_xlfn._xlws.SORT(_xlfn.UNIQUE(_xlfn._xlws.FILTER(managements[field_level], managements[experiment_id]&amp;"_"&amp;managements[crop_season_id]=A352))))</f>
        <v>#VALUE!</v>
      </c>
    </row>
    <row r="353" spans="2:2" x14ac:dyDescent="0.25">
      <c r="B353" t="e" cm="1" vm="1">
        <f t="array" ref="B353">TRANSPOSE(_xlfn._xlws.SORT(_xlfn.UNIQUE(_xlfn._xlws.FILTER(managements[field_level], managements[experiment_id]&amp;"_"&amp;managements[crop_season_id]=A353))))</f>
        <v>#VALUE!</v>
      </c>
    </row>
    <row r="354" spans="2:2" x14ac:dyDescent="0.25">
      <c r="B354" t="e" cm="1" vm="1">
        <f t="array" ref="B354">TRANSPOSE(_xlfn._xlws.SORT(_xlfn.UNIQUE(_xlfn._xlws.FILTER(managements[field_level], managements[experiment_id]&amp;"_"&amp;managements[crop_season_id]=A354))))</f>
        <v>#VALUE!</v>
      </c>
    </row>
    <row r="355" spans="2:2" x14ac:dyDescent="0.25">
      <c r="B355" t="e" cm="1" vm="1">
        <f t="array" ref="B355">TRANSPOSE(_xlfn._xlws.SORT(_xlfn.UNIQUE(_xlfn._xlws.FILTER(managements[field_level], managements[experiment_id]&amp;"_"&amp;managements[crop_season_id]=A355))))</f>
        <v>#VALUE!</v>
      </c>
    </row>
    <row r="356" spans="2:2" x14ac:dyDescent="0.25">
      <c r="B356" t="e" cm="1" vm="1">
        <f t="array" ref="B356">TRANSPOSE(_xlfn._xlws.SORT(_xlfn.UNIQUE(_xlfn._xlws.FILTER(managements[field_level], managements[experiment_id]&amp;"_"&amp;managements[crop_season_id]=A356))))</f>
        <v>#VALUE!</v>
      </c>
    </row>
    <row r="357" spans="2:2" x14ac:dyDescent="0.25">
      <c r="B357" t="e" cm="1" vm="1">
        <f t="array" ref="B357">TRANSPOSE(_xlfn._xlws.SORT(_xlfn.UNIQUE(_xlfn._xlws.FILTER(managements[field_level], managements[experiment_id]&amp;"_"&amp;managements[crop_season_id]=A357))))</f>
        <v>#VALUE!</v>
      </c>
    </row>
    <row r="358" spans="2:2" x14ac:dyDescent="0.25">
      <c r="B358" t="e" cm="1" vm="1">
        <f t="array" ref="B358">TRANSPOSE(_xlfn._xlws.SORT(_xlfn.UNIQUE(_xlfn._xlws.FILTER(managements[field_level], managements[experiment_id]&amp;"_"&amp;managements[crop_season_id]=A358))))</f>
        <v>#VALUE!</v>
      </c>
    </row>
    <row r="359" spans="2:2" x14ac:dyDescent="0.25">
      <c r="B359" t="e" cm="1" vm="1">
        <f t="array" ref="B359">TRANSPOSE(_xlfn._xlws.SORT(_xlfn.UNIQUE(_xlfn._xlws.FILTER(managements[field_level], managements[experiment_id]&amp;"_"&amp;managements[crop_season_id]=A359))))</f>
        <v>#VALUE!</v>
      </c>
    </row>
    <row r="360" spans="2:2" x14ac:dyDescent="0.25">
      <c r="B360" t="e" cm="1" vm="1">
        <f t="array" ref="B360">TRANSPOSE(_xlfn._xlws.SORT(_xlfn.UNIQUE(_xlfn._xlws.FILTER(managements[field_level], managements[experiment_id]&amp;"_"&amp;managements[crop_season_id]=A360))))</f>
        <v>#VALUE!</v>
      </c>
    </row>
    <row r="361" spans="2:2" x14ac:dyDescent="0.25">
      <c r="B361" t="e" cm="1" vm="1">
        <f t="array" ref="B361">TRANSPOSE(_xlfn._xlws.SORT(_xlfn.UNIQUE(_xlfn._xlws.FILTER(managements[field_level], managements[experiment_id]&amp;"_"&amp;managements[crop_season_id]=A361))))</f>
        <v>#VALUE!</v>
      </c>
    </row>
    <row r="362" spans="2:2" x14ac:dyDescent="0.25">
      <c r="B362" t="e" cm="1" vm="1">
        <f t="array" ref="B362">TRANSPOSE(_xlfn._xlws.SORT(_xlfn.UNIQUE(_xlfn._xlws.FILTER(managements[field_level], managements[experiment_id]&amp;"_"&amp;managements[crop_season_id]=A362))))</f>
        <v>#VALUE!</v>
      </c>
    </row>
    <row r="363" spans="2:2" x14ac:dyDescent="0.25">
      <c r="B363" t="e" cm="1" vm="1">
        <f t="array" ref="B363">TRANSPOSE(_xlfn._xlws.SORT(_xlfn.UNIQUE(_xlfn._xlws.FILTER(managements[field_level], managements[experiment_id]&amp;"_"&amp;managements[crop_season_id]=A363))))</f>
        <v>#VALUE!</v>
      </c>
    </row>
    <row r="364" spans="2:2" x14ac:dyDescent="0.25">
      <c r="B364" t="e" cm="1" vm="1">
        <f t="array" ref="B364">TRANSPOSE(_xlfn._xlws.SORT(_xlfn.UNIQUE(_xlfn._xlws.FILTER(managements[field_level], managements[experiment_id]&amp;"_"&amp;managements[crop_season_id]=A364))))</f>
        <v>#VALUE!</v>
      </c>
    </row>
    <row r="365" spans="2:2" x14ac:dyDescent="0.25">
      <c r="B365" t="e" cm="1" vm="1">
        <f t="array" ref="B365">TRANSPOSE(_xlfn._xlws.SORT(_xlfn.UNIQUE(_xlfn._xlws.FILTER(managements[field_level], managements[experiment_id]&amp;"_"&amp;managements[crop_season_id]=A365))))</f>
        <v>#VALUE!</v>
      </c>
    </row>
    <row r="366" spans="2:2" x14ac:dyDescent="0.25">
      <c r="B366" t="e" cm="1" vm="1">
        <f t="array" ref="B366">TRANSPOSE(_xlfn._xlws.SORT(_xlfn.UNIQUE(_xlfn._xlws.FILTER(managements[field_level], managements[experiment_id]&amp;"_"&amp;managements[crop_season_id]=A366))))</f>
        <v>#VALUE!</v>
      </c>
    </row>
    <row r="367" spans="2:2" x14ac:dyDescent="0.25">
      <c r="B367" t="e" cm="1" vm="1">
        <f t="array" ref="B367">TRANSPOSE(_xlfn._xlws.SORT(_xlfn.UNIQUE(_xlfn._xlws.FILTER(managements[field_level], managements[experiment_id]&amp;"_"&amp;managements[crop_season_id]=A367))))</f>
        <v>#VALUE!</v>
      </c>
    </row>
    <row r="368" spans="2:2" x14ac:dyDescent="0.25">
      <c r="B368" t="e" cm="1" vm="1">
        <f t="array" ref="B368">TRANSPOSE(_xlfn._xlws.SORT(_xlfn.UNIQUE(_xlfn._xlws.FILTER(managements[field_level], managements[experiment_id]&amp;"_"&amp;managements[crop_season_id]=A368))))</f>
        <v>#VALUE!</v>
      </c>
    </row>
    <row r="369" spans="2:2" x14ac:dyDescent="0.25">
      <c r="B369" t="e" cm="1" vm="1">
        <f t="array" ref="B369">TRANSPOSE(_xlfn._xlws.SORT(_xlfn.UNIQUE(_xlfn._xlws.FILTER(managements[field_level], managements[experiment_id]&amp;"_"&amp;managements[crop_season_id]=A369))))</f>
        <v>#VALUE!</v>
      </c>
    </row>
    <row r="370" spans="2:2" x14ac:dyDescent="0.25">
      <c r="B370" t="e" cm="1" vm="1">
        <f t="array" ref="B370">TRANSPOSE(_xlfn._xlws.SORT(_xlfn.UNIQUE(_xlfn._xlws.FILTER(managements[field_level], managements[experiment_id]&amp;"_"&amp;managements[crop_season_id]=A370))))</f>
        <v>#VALUE!</v>
      </c>
    </row>
    <row r="371" spans="2:2" x14ac:dyDescent="0.25">
      <c r="B371" t="e" cm="1" vm="1">
        <f t="array" ref="B371">TRANSPOSE(_xlfn._xlws.SORT(_xlfn.UNIQUE(_xlfn._xlws.FILTER(managements[field_level], managements[experiment_id]&amp;"_"&amp;managements[crop_season_id]=A371))))</f>
        <v>#VALUE!</v>
      </c>
    </row>
    <row r="372" spans="2:2" x14ac:dyDescent="0.25">
      <c r="B372" t="e" cm="1" vm="1">
        <f t="array" ref="B372">TRANSPOSE(_xlfn._xlws.SORT(_xlfn.UNIQUE(_xlfn._xlws.FILTER(managements[field_level], managements[experiment_id]&amp;"_"&amp;managements[crop_season_id]=A372))))</f>
        <v>#VALUE!</v>
      </c>
    </row>
    <row r="373" spans="2:2" x14ac:dyDescent="0.25">
      <c r="B373" t="e" cm="1" vm="1">
        <f t="array" ref="B373">TRANSPOSE(_xlfn._xlws.SORT(_xlfn.UNIQUE(_xlfn._xlws.FILTER(managements[field_level], managements[experiment_id]&amp;"_"&amp;managements[crop_season_id]=A373))))</f>
        <v>#VALUE!</v>
      </c>
    </row>
    <row r="374" spans="2:2" x14ac:dyDescent="0.25">
      <c r="B374" t="e" cm="1" vm="1">
        <f t="array" ref="B374">TRANSPOSE(_xlfn._xlws.SORT(_xlfn.UNIQUE(_xlfn._xlws.FILTER(managements[field_level], managements[experiment_id]&amp;"_"&amp;managements[crop_season_id]=A374))))</f>
        <v>#VALUE!</v>
      </c>
    </row>
    <row r="375" spans="2:2" x14ac:dyDescent="0.25">
      <c r="B375" t="e" cm="1" vm="1">
        <f t="array" ref="B375">TRANSPOSE(_xlfn._xlws.SORT(_xlfn.UNIQUE(_xlfn._xlws.FILTER(managements[field_level], managements[experiment_id]&amp;"_"&amp;managements[crop_season_id]=A375))))</f>
        <v>#VALUE!</v>
      </c>
    </row>
    <row r="376" spans="2:2" x14ac:dyDescent="0.25">
      <c r="B376" t="e" cm="1" vm="1">
        <f t="array" ref="B376">TRANSPOSE(_xlfn._xlws.SORT(_xlfn.UNIQUE(_xlfn._xlws.FILTER(managements[field_level], managements[experiment_id]&amp;"_"&amp;managements[crop_season_id]=A376))))</f>
        <v>#VALUE!</v>
      </c>
    </row>
    <row r="377" spans="2:2" x14ac:dyDescent="0.25">
      <c r="B377" t="e" cm="1" vm="1">
        <f t="array" ref="B377">TRANSPOSE(_xlfn._xlws.SORT(_xlfn.UNIQUE(_xlfn._xlws.FILTER(managements[field_level], managements[experiment_id]&amp;"_"&amp;managements[crop_season_id]=A377))))</f>
        <v>#VALUE!</v>
      </c>
    </row>
    <row r="378" spans="2:2" x14ac:dyDescent="0.25">
      <c r="B378" t="e" cm="1" vm="1">
        <f t="array" ref="B378">TRANSPOSE(_xlfn._xlws.SORT(_xlfn.UNIQUE(_xlfn._xlws.FILTER(managements[field_level], managements[experiment_id]&amp;"_"&amp;managements[crop_season_id]=A378))))</f>
        <v>#VALUE!</v>
      </c>
    </row>
    <row r="379" spans="2:2" x14ac:dyDescent="0.25">
      <c r="B379" t="e" cm="1" vm="1">
        <f t="array" ref="B379">TRANSPOSE(_xlfn._xlws.SORT(_xlfn.UNIQUE(_xlfn._xlws.FILTER(managements[field_level], managements[experiment_id]&amp;"_"&amp;managements[crop_season_id]=A379))))</f>
        <v>#VALUE!</v>
      </c>
    </row>
    <row r="380" spans="2:2" x14ac:dyDescent="0.25">
      <c r="B380" t="e" cm="1" vm="1">
        <f t="array" ref="B380">TRANSPOSE(_xlfn._xlws.SORT(_xlfn.UNIQUE(_xlfn._xlws.FILTER(managements[field_level], managements[experiment_id]&amp;"_"&amp;managements[crop_season_id]=A380))))</f>
        <v>#VALUE!</v>
      </c>
    </row>
    <row r="381" spans="2:2" x14ac:dyDescent="0.25">
      <c r="B381" t="e" cm="1" vm="1">
        <f t="array" ref="B381">TRANSPOSE(_xlfn._xlws.SORT(_xlfn.UNIQUE(_xlfn._xlws.FILTER(managements[field_level], managements[experiment_id]&amp;"_"&amp;managements[crop_season_id]=A381))))</f>
        <v>#VALUE!</v>
      </c>
    </row>
    <row r="382" spans="2:2" x14ac:dyDescent="0.25">
      <c r="B382" t="e" cm="1" vm="1">
        <f t="array" ref="B382">TRANSPOSE(_xlfn._xlws.SORT(_xlfn.UNIQUE(_xlfn._xlws.FILTER(managements[field_level], managements[experiment_id]&amp;"_"&amp;managements[crop_season_id]=A382))))</f>
        <v>#VALUE!</v>
      </c>
    </row>
    <row r="383" spans="2:2" x14ac:dyDescent="0.25">
      <c r="B383" t="e" cm="1" vm="1">
        <f t="array" ref="B383">TRANSPOSE(_xlfn._xlws.SORT(_xlfn.UNIQUE(_xlfn._xlws.FILTER(managements[field_level], managements[experiment_id]&amp;"_"&amp;managements[crop_season_id]=A383))))</f>
        <v>#VALUE!</v>
      </c>
    </row>
    <row r="384" spans="2:2" x14ac:dyDescent="0.25">
      <c r="B384" t="e" cm="1" vm="1">
        <f t="array" ref="B384">TRANSPOSE(_xlfn._xlws.SORT(_xlfn.UNIQUE(_xlfn._xlws.FILTER(managements[field_level], managements[experiment_id]&amp;"_"&amp;managements[crop_season_id]=A384))))</f>
        <v>#VALUE!</v>
      </c>
    </row>
    <row r="385" spans="2:2" x14ac:dyDescent="0.25">
      <c r="B385" t="e" cm="1" vm="1">
        <f t="array" ref="B385">TRANSPOSE(_xlfn._xlws.SORT(_xlfn.UNIQUE(_xlfn._xlws.FILTER(managements[field_level], managements[experiment_id]&amp;"_"&amp;managements[crop_season_id]=A385))))</f>
        <v>#VALUE!</v>
      </c>
    </row>
    <row r="386" spans="2:2" x14ac:dyDescent="0.25">
      <c r="B386" t="e" cm="1" vm="1">
        <f t="array" ref="B386">TRANSPOSE(_xlfn._xlws.SORT(_xlfn.UNIQUE(_xlfn._xlws.FILTER(managements[field_level], managements[experiment_id]&amp;"_"&amp;managements[crop_season_id]=A386))))</f>
        <v>#VALUE!</v>
      </c>
    </row>
    <row r="387" spans="2:2" x14ac:dyDescent="0.25">
      <c r="B387" t="e" cm="1" vm="1">
        <f t="array" ref="B387">TRANSPOSE(_xlfn._xlws.SORT(_xlfn.UNIQUE(_xlfn._xlws.FILTER(managements[field_level], managements[experiment_id]&amp;"_"&amp;managements[crop_season_id]=A387))))</f>
        <v>#VALUE!</v>
      </c>
    </row>
    <row r="388" spans="2:2" x14ac:dyDescent="0.25">
      <c r="B388" t="e" cm="1" vm="1">
        <f t="array" ref="B388">TRANSPOSE(_xlfn._xlws.SORT(_xlfn.UNIQUE(_xlfn._xlws.FILTER(managements[field_level], managements[experiment_id]&amp;"_"&amp;managements[crop_season_id]=A388))))</f>
        <v>#VALUE!</v>
      </c>
    </row>
    <row r="389" spans="2:2" x14ac:dyDescent="0.25">
      <c r="B389" t="e" cm="1" vm="1">
        <f t="array" ref="B389">TRANSPOSE(_xlfn._xlws.SORT(_xlfn.UNIQUE(_xlfn._xlws.FILTER(managements[field_level], managements[experiment_id]&amp;"_"&amp;managements[crop_season_id]=A389))))</f>
        <v>#VALUE!</v>
      </c>
    </row>
    <row r="390" spans="2:2" x14ac:dyDescent="0.25">
      <c r="B390" t="e" cm="1" vm="1">
        <f t="array" ref="B390">TRANSPOSE(_xlfn._xlws.SORT(_xlfn.UNIQUE(_xlfn._xlws.FILTER(managements[field_level], managements[experiment_id]&amp;"_"&amp;managements[crop_season_id]=A390))))</f>
        <v>#VALUE!</v>
      </c>
    </row>
    <row r="391" spans="2:2" x14ac:dyDescent="0.25">
      <c r="B391" t="e" cm="1" vm="1">
        <f t="array" ref="B391">TRANSPOSE(_xlfn._xlws.SORT(_xlfn.UNIQUE(_xlfn._xlws.FILTER(managements[field_level], managements[experiment_id]&amp;"_"&amp;managements[crop_season_id]=A391))))</f>
        <v>#VALUE!</v>
      </c>
    </row>
    <row r="392" spans="2:2" x14ac:dyDescent="0.25">
      <c r="B392" t="e" cm="1" vm="1">
        <f t="array" ref="B392">TRANSPOSE(_xlfn._xlws.SORT(_xlfn.UNIQUE(_xlfn._xlws.FILTER(managements[field_level], managements[experiment_id]&amp;"_"&amp;managements[crop_season_id]=A392))))</f>
        <v>#VALUE!</v>
      </c>
    </row>
    <row r="393" spans="2:2" x14ac:dyDescent="0.25">
      <c r="B393" t="e" cm="1" vm="1">
        <f t="array" ref="B393">TRANSPOSE(_xlfn._xlws.SORT(_xlfn.UNIQUE(_xlfn._xlws.FILTER(managements[field_level], managements[experiment_id]&amp;"_"&amp;managements[crop_season_id]=A393))))</f>
        <v>#VALUE!</v>
      </c>
    </row>
    <row r="394" spans="2:2" x14ac:dyDescent="0.25">
      <c r="B394" t="e" cm="1" vm="1">
        <f t="array" ref="B394">TRANSPOSE(_xlfn._xlws.SORT(_xlfn.UNIQUE(_xlfn._xlws.FILTER(managements[field_level], managements[experiment_id]&amp;"_"&amp;managements[crop_season_id]=A394))))</f>
        <v>#VALUE!</v>
      </c>
    </row>
    <row r="395" spans="2:2" x14ac:dyDescent="0.25">
      <c r="B395" t="e" cm="1" vm="1">
        <f t="array" ref="B395">TRANSPOSE(_xlfn._xlws.SORT(_xlfn.UNIQUE(_xlfn._xlws.FILTER(managements[field_level], managements[experiment_id]&amp;"_"&amp;managements[crop_season_id]=A395))))</f>
        <v>#VALUE!</v>
      </c>
    </row>
    <row r="396" spans="2:2" x14ac:dyDescent="0.25">
      <c r="B396" t="e" cm="1" vm="1">
        <f t="array" ref="B396">TRANSPOSE(_xlfn._xlws.SORT(_xlfn.UNIQUE(_xlfn._xlws.FILTER(managements[field_level], managements[experiment_id]&amp;"_"&amp;managements[crop_season_id]=A396))))</f>
        <v>#VALUE!</v>
      </c>
    </row>
    <row r="397" spans="2:2" x14ac:dyDescent="0.25">
      <c r="B397" t="e" cm="1" vm="1">
        <f t="array" ref="B397">TRANSPOSE(_xlfn._xlws.SORT(_xlfn.UNIQUE(_xlfn._xlws.FILTER(managements[field_level], managements[experiment_id]&amp;"_"&amp;managements[crop_season_id]=A397))))</f>
        <v>#VALUE!</v>
      </c>
    </row>
    <row r="398" spans="2:2" x14ac:dyDescent="0.25">
      <c r="B398" t="e" cm="1" vm="1">
        <f t="array" ref="B398">TRANSPOSE(_xlfn._xlws.SORT(_xlfn.UNIQUE(_xlfn._xlws.FILTER(managements[field_level], managements[experiment_id]&amp;"_"&amp;managements[crop_season_id]=A398))))</f>
        <v>#VALUE!</v>
      </c>
    </row>
    <row r="399" spans="2:2" x14ac:dyDescent="0.25">
      <c r="B399" t="e" cm="1" vm="1">
        <f t="array" ref="B399">TRANSPOSE(_xlfn._xlws.SORT(_xlfn.UNIQUE(_xlfn._xlws.FILTER(managements[field_level], managements[experiment_id]&amp;"_"&amp;managements[crop_season_id]=A399))))</f>
        <v>#VALUE!</v>
      </c>
    </row>
    <row r="400" spans="2:2" x14ac:dyDescent="0.25">
      <c r="B400" t="e" cm="1" vm="1">
        <f t="array" ref="B400">TRANSPOSE(_xlfn._xlws.SORT(_xlfn.UNIQUE(_xlfn._xlws.FILTER(managements[field_level], managements[experiment_id]&amp;"_"&amp;managements[crop_season_id]=A400))))</f>
        <v>#VALUE!</v>
      </c>
    </row>
    <row r="401" spans="2:2" x14ac:dyDescent="0.25">
      <c r="B401" t="e" cm="1" vm="1">
        <f t="array" ref="B401">TRANSPOSE(_xlfn._xlws.SORT(_xlfn.UNIQUE(_xlfn._xlws.FILTER(managements[field_level], managements[experiment_id]&amp;"_"&amp;managements[crop_season_id]=A401))))</f>
        <v>#VALUE!</v>
      </c>
    </row>
    <row r="402" spans="2:2" x14ac:dyDescent="0.25">
      <c r="B402" t="e" cm="1" vm="1">
        <f t="array" ref="B402">TRANSPOSE(_xlfn._xlws.SORT(_xlfn.UNIQUE(_xlfn._xlws.FILTER(managements[field_level], managements[experiment_id]&amp;"_"&amp;managements[crop_season_id]=A402))))</f>
        <v>#VALUE!</v>
      </c>
    </row>
    <row r="403" spans="2:2" x14ac:dyDescent="0.25">
      <c r="B403" t="e" cm="1" vm="1">
        <f t="array" ref="B403">TRANSPOSE(_xlfn._xlws.SORT(_xlfn.UNIQUE(_xlfn._xlws.FILTER(managements[field_level], managements[experiment_id]&amp;"_"&amp;managements[crop_season_id]=A403))))</f>
        <v>#VALUE!</v>
      </c>
    </row>
    <row r="404" spans="2:2" x14ac:dyDescent="0.25">
      <c r="B404" t="e" cm="1" vm="1">
        <f t="array" ref="B404">TRANSPOSE(_xlfn._xlws.SORT(_xlfn.UNIQUE(_xlfn._xlws.FILTER(managements[field_level], managements[experiment_id]&amp;"_"&amp;managements[crop_season_id]=A404))))</f>
        <v>#VALUE!</v>
      </c>
    </row>
    <row r="405" spans="2:2" x14ac:dyDescent="0.25">
      <c r="B405" t="e" cm="1" vm="1">
        <f t="array" ref="B405">TRANSPOSE(_xlfn._xlws.SORT(_xlfn.UNIQUE(_xlfn._xlws.FILTER(managements[field_level], managements[experiment_id]&amp;"_"&amp;managements[crop_season_id]=A405))))</f>
        <v>#VALUE!</v>
      </c>
    </row>
    <row r="406" spans="2:2" x14ac:dyDescent="0.25">
      <c r="B406" t="e" cm="1" vm="1">
        <f t="array" ref="B406">TRANSPOSE(_xlfn._xlws.SORT(_xlfn.UNIQUE(_xlfn._xlws.FILTER(managements[field_level], managements[experiment_id]&amp;"_"&amp;managements[crop_season_id]=A406))))</f>
        <v>#VALUE!</v>
      </c>
    </row>
    <row r="407" spans="2:2" x14ac:dyDescent="0.25">
      <c r="B407" t="e" cm="1" vm="1">
        <f t="array" ref="B407">TRANSPOSE(_xlfn._xlws.SORT(_xlfn.UNIQUE(_xlfn._xlws.FILTER(managements[field_level], managements[experiment_id]&amp;"_"&amp;managements[crop_season_id]=A407))))</f>
        <v>#VALUE!</v>
      </c>
    </row>
    <row r="408" spans="2:2" x14ac:dyDescent="0.25">
      <c r="B408" t="e" cm="1" vm="1">
        <f t="array" ref="B408">TRANSPOSE(_xlfn._xlws.SORT(_xlfn.UNIQUE(_xlfn._xlws.FILTER(managements[field_level], managements[experiment_id]&amp;"_"&amp;managements[crop_season_id]=A408))))</f>
        <v>#VALUE!</v>
      </c>
    </row>
    <row r="409" spans="2:2" x14ac:dyDescent="0.25">
      <c r="B409" t="e" cm="1" vm="1">
        <f t="array" ref="B409">TRANSPOSE(_xlfn._xlws.SORT(_xlfn.UNIQUE(_xlfn._xlws.FILTER(managements[field_level], managements[experiment_id]&amp;"_"&amp;managements[crop_season_id]=A409))))</f>
        <v>#VALUE!</v>
      </c>
    </row>
    <row r="410" spans="2:2" x14ac:dyDescent="0.25">
      <c r="B410" t="e" cm="1" vm="1">
        <f t="array" ref="B410">TRANSPOSE(_xlfn._xlws.SORT(_xlfn.UNIQUE(_xlfn._xlws.FILTER(managements[field_level], managements[experiment_id]&amp;"_"&amp;managements[crop_season_id]=A410))))</f>
        <v>#VALUE!</v>
      </c>
    </row>
    <row r="411" spans="2:2" x14ac:dyDescent="0.25">
      <c r="B411" t="e" cm="1" vm="1">
        <f t="array" ref="B411">TRANSPOSE(_xlfn._xlws.SORT(_xlfn.UNIQUE(_xlfn._xlws.FILTER(managements[field_level], managements[experiment_id]&amp;"_"&amp;managements[crop_season_id]=A411))))</f>
        <v>#VALUE!</v>
      </c>
    </row>
    <row r="412" spans="2:2" x14ac:dyDescent="0.25">
      <c r="B412" t="e" cm="1" vm="1">
        <f t="array" ref="B412">TRANSPOSE(_xlfn._xlws.SORT(_xlfn.UNIQUE(_xlfn._xlws.FILTER(managements[field_level], managements[experiment_id]&amp;"_"&amp;managements[crop_season_id]=A412))))</f>
        <v>#VALUE!</v>
      </c>
    </row>
    <row r="413" spans="2:2" x14ac:dyDescent="0.25">
      <c r="B413" t="e" cm="1" vm="1">
        <f t="array" ref="B413">TRANSPOSE(_xlfn._xlws.SORT(_xlfn.UNIQUE(_xlfn._xlws.FILTER(managements[field_level], managements[experiment_id]&amp;"_"&amp;managements[crop_season_id]=A413))))</f>
        <v>#VALUE!</v>
      </c>
    </row>
    <row r="414" spans="2:2" x14ac:dyDescent="0.25">
      <c r="B414" t="e" cm="1" vm="1">
        <f t="array" ref="B414">TRANSPOSE(_xlfn._xlws.SORT(_xlfn.UNIQUE(_xlfn._xlws.FILTER(managements[field_level], managements[experiment_id]&amp;"_"&amp;managements[crop_season_id]=A414))))</f>
        <v>#VALUE!</v>
      </c>
    </row>
    <row r="415" spans="2:2" x14ac:dyDescent="0.25">
      <c r="B415" t="e" cm="1" vm="1">
        <f t="array" ref="B415">TRANSPOSE(_xlfn._xlws.SORT(_xlfn.UNIQUE(_xlfn._xlws.FILTER(managements[field_level], managements[experiment_id]&amp;"_"&amp;managements[crop_season_id]=A415))))</f>
        <v>#VALUE!</v>
      </c>
    </row>
    <row r="416" spans="2:2" x14ac:dyDescent="0.25">
      <c r="B416" t="e" cm="1" vm="1">
        <f t="array" ref="B416">TRANSPOSE(_xlfn._xlws.SORT(_xlfn.UNIQUE(_xlfn._xlws.FILTER(managements[field_level], managements[experiment_id]&amp;"_"&amp;managements[crop_season_id]=A416))))</f>
        <v>#VALUE!</v>
      </c>
    </row>
    <row r="417" spans="2:2" x14ac:dyDescent="0.25">
      <c r="B417" t="e" cm="1" vm="1">
        <f t="array" ref="B417">TRANSPOSE(_xlfn._xlws.SORT(_xlfn.UNIQUE(_xlfn._xlws.FILTER(managements[field_level], managements[experiment_id]&amp;"_"&amp;managements[crop_season_id]=A417))))</f>
        <v>#VALUE!</v>
      </c>
    </row>
    <row r="418" spans="2:2" x14ac:dyDescent="0.25">
      <c r="B418" t="e" cm="1" vm="1">
        <f t="array" ref="B418">TRANSPOSE(_xlfn._xlws.SORT(_xlfn.UNIQUE(_xlfn._xlws.FILTER(managements[field_level], managements[experiment_id]&amp;"_"&amp;managements[crop_season_id]=A418))))</f>
        <v>#VALUE!</v>
      </c>
    </row>
    <row r="419" spans="2:2" x14ac:dyDescent="0.25">
      <c r="B419" t="e" cm="1" vm="1">
        <f t="array" ref="B419">TRANSPOSE(_xlfn._xlws.SORT(_xlfn.UNIQUE(_xlfn._xlws.FILTER(managements[field_level], managements[experiment_id]&amp;"_"&amp;managements[crop_season_id]=A419))))</f>
        <v>#VALUE!</v>
      </c>
    </row>
    <row r="420" spans="2:2" x14ac:dyDescent="0.25">
      <c r="B420" t="e" cm="1" vm="1">
        <f t="array" ref="B420">TRANSPOSE(_xlfn._xlws.SORT(_xlfn.UNIQUE(_xlfn._xlws.FILTER(managements[field_level], managements[experiment_id]&amp;"_"&amp;managements[crop_season_id]=A420))))</f>
        <v>#VALUE!</v>
      </c>
    </row>
    <row r="421" spans="2:2" x14ac:dyDescent="0.25">
      <c r="B421" t="e" cm="1" vm="1">
        <f t="array" ref="B421">TRANSPOSE(_xlfn._xlws.SORT(_xlfn.UNIQUE(_xlfn._xlws.FILTER(managements[field_level], managements[experiment_id]&amp;"_"&amp;managements[crop_season_id]=A421))))</f>
        <v>#VALUE!</v>
      </c>
    </row>
    <row r="422" spans="2:2" x14ac:dyDescent="0.25">
      <c r="B422" t="e" cm="1" vm="1">
        <f t="array" ref="B422">TRANSPOSE(_xlfn._xlws.SORT(_xlfn.UNIQUE(_xlfn._xlws.FILTER(managements[field_level], managements[experiment_id]&amp;"_"&amp;managements[crop_season_id]=A422))))</f>
        <v>#VALUE!</v>
      </c>
    </row>
    <row r="423" spans="2:2" x14ac:dyDescent="0.25">
      <c r="B423" t="e" cm="1" vm="1">
        <f t="array" ref="B423">TRANSPOSE(_xlfn._xlws.SORT(_xlfn.UNIQUE(_xlfn._xlws.FILTER(managements[field_level], managements[experiment_id]&amp;"_"&amp;managements[crop_season_id]=A423))))</f>
        <v>#VALUE!</v>
      </c>
    </row>
    <row r="424" spans="2:2" x14ac:dyDescent="0.25">
      <c r="B424" t="e" cm="1" vm="1">
        <f t="array" ref="B424">TRANSPOSE(_xlfn._xlws.SORT(_xlfn.UNIQUE(_xlfn._xlws.FILTER(managements[field_level], managements[experiment_id]&amp;"_"&amp;managements[crop_season_id]=A424))))</f>
        <v>#VALUE!</v>
      </c>
    </row>
    <row r="425" spans="2:2" x14ac:dyDescent="0.25">
      <c r="B425" t="e" cm="1" vm="1">
        <f t="array" ref="B425">TRANSPOSE(_xlfn._xlws.SORT(_xlfn.UNIQUE(_xlfn._xlws.FILTER(managements[field_level], managements[experiment_id]&amp;"_"&amp;managements[crop_season_id]=A425))))</f>
        <v>#VALUE!</v>
      </c>
    </row>
    <row r="426" spans="2:2" x14ac:dyDescent="0.25">
      <c r="B426" t="e" cm="1" vm="1">
        <f t="array" ref="B426">TRANSPOSE(_xlfn._xlws.SORT(_xlfn.UNIQUE(_xlfn._xlws.FILTER(managements[field_level], managements[experiment_id]&amp;"_"&amp;managements[crop_season_id]=A426))))</f>
        <v>#VALUE!</v>
      </c>
    </row>
    <row r="427" spans="2:2" x14ac:dyDescent="0.25">
      <c r="B427" t="e" cm="1" vm="1">
        <f t="array" ref="B427">TRANSPOSE(_xlfn._xlws.SORT(_xlfn.UNIQUE(_xlfn._xlws.FILTER(managements[field_level], managements[experiment_id]&amp;"_"&amp;managements[crop_season_id]=A427))))</f>
        <v>#VALUE!</v>
      </c>
    </row>
    <row r="428" spans="2:2" x14ac:dyDescent="0.25">
      <c r="B428" t="e" cm="1" vm="1">
        <f t="array" ref="B428">TRANSPOSE(_xlfn._xlws.SORT(_xlfn.UNIQUE(_xlfn._xlws.FILTER(managements[field_level], managements[experiment_id]&amp;"_"&amp;managements[crop_season_id]=A428))))</f>
        <v>#VALUE!</v>
      </c>
    </row>
    <row r="429" spans="2:2" x14ac:dyDescent="0.25">
      <c r="B429" t="e" cm="1" vm="1">
        <f t="array" ref="B429">TRANSPOSE(_xlfn._xlws.SORT(_xlfn.UNIQUE(_xlfn._xlws.FILTER(managements[field_level], managements[experiment_id]&amp;"_"&amp;managements[crop_season_id]=A429))))</f>
        <v>#VALUE!</v>
      </c>
    </row>
    <row r="430" spans="2:2" x14ac:dyDescent="0.25">
      <c r="B430" t="e" cm="1" vm="1">
        <f t="array" ref="B430">TRANSPOSE(_xlfn._xlws.SORT(_xlfn.UNIQUE(_xlfn._xlws.FILTER(managements[field_level], managements[experiment_id]&amp;"_"&amp;managements[crop_season_id]=A430))))</f>
        <v>#VALUE!</v>
      </c>
    </row>
    <row r="431" spans="2:2" x14ac:dyDescent="0.25">
      <c r="B431" t="e" cm="1" vm="1">
        <f t="array" ref="B431">TRANSPOSE(_xlfn._xlws.SORT(_xlfn.UNIQUE(_xlfn._xlws.FILTER(managements[field_level], managements[experiment_id]&amp;"_"&amp;managements[crop_season_id]=A431))))</f>
        <v>#VALUE!</v>
      </c>
    </row>
    <row r="432" spans="2:2" x14ac:dyDescent="0.25">
      <c r="B432" t="e" cm="1" vm="1">
        <f t="array" ref="B432">TRANSPOSE(_xlfn._xlws.SORT(_xlfn.UNIQUE(_xlfn._xlws.FILTER(managements[field_level], managements[experiment_id]&amp;"_"&amp;managements[crop_season_id]=A432))))</f>
        <v>#VALUE!</v>
      </c>
    </row>
    <row r="433" spans="2:2" x14ac:dyDescent="0.25">
      <c r="B433" t="e" cm="1" vm="1">
        <f t="array" ref="B433">TRANSPOSE(_xlfn._xlws.SORT(_xlfn.UNIQUE(_xlfn._xlws.FILTER(managements[field_level], managements[experiment_id]&amp;"_"&amp;managements[crop_season_id]=A433))))</f>
        <v>#VALUE!</v>
      </c>
    </row>
    <row r="434" spans="2:2" x14ac:dyDescent="0.25">
      <c r="B434" t="e" cm="1" vm="1">
        <f t="array" ref="B434">TRANSPOSE(_xlfn._xlws.SORT(_xlfn.UNIQUE(_xlfn._xlws.FILTER(managements[field_level], managements[experiment_id]&amp;"_"&amp;managements[crop_season_id]=A434))))</f>
        <v>#VALUE!</v>
      </c>
    </row>
    <row r="435" spans="2:2" x14ac:dyDescent="0.25">
      <c r="B435" t="e" cm="1" vm="1">
        <f t="array" ref="B435">TRANSPOSE(_xlfn._xlws.SORT(_xlfn.UNIQUE(_xlfn._xlws.FILTER(managements[field_level], managements[experiment_id]&amp;"_"&amp;managements[crop_season_id]=A435))))</f>
        <v>#VALUE!</v>
      </c>
    </row>
    <row r="436" spans="2:2" x14ac:dyDescent="0.25">
      <c r="B436" t="e" cm="1" vm="1">
        <f t="array" ref="B436">TRANSPOSE(_xlfn._xlws.SORT(_xlfn.UNIQUE(_xlfn._xlws.FILTER(managements[field_level], managements[experiment_id]&amp;"_"&amp;managements[crop_season_id]=A436))))</f>
        <v>#VALUE!</v>
      </c>
    </row>
    <row r="437" spans="2:2" x14ac:dyDescent="0.25">
      <c r="B437" t="e" cm="1" vm="1">
        <f t="array" ref="B437">TRANSPOSE(_xlfn._xlws.SORT(_xlfn.UNIQUE(_xlfn._xlws.FILTER(managements[field_level], managements[experiment_id]&amp;"_"&amp;managements[crop_season_id]=A437))))</f>
        <v>#VALUE!</v>
      </c>
    </row>
    <row r="438" spans="2:2" x14ac:dyDescent="0.25">
      <c r="B438" t="e" cm="1" vm="1">
        <f t="array" ref="B438">TRANSPOSE(_xlfn._xlws.SORT(_xlfn.UNIQUE(_xlfn._xlws.FILTER(managements[field_level], managements[experiment_id]&amp;"_"&amp;managements[crop_season_id]=A438))))</f>
        <v>#VALUE!</v>
      </c>
    </row>
    <row r="439" spans="2:2" x14ac:dyDescent="0.25">
      <c r="B439" t="e" cm="1" vm="1">
        <f t="array" ref="B439">TRANSPOSE(_xlfn._xlws.SORT(_xlfn.UNIQUE(_xlfn._xlws.FILTER(managements[field_level], managements[experiment_id]&amp;"_"&amp;managements[crop_season_id]=A439))))</f>
        <v>#VALUE!</v>
      </c>
    </row>
    <row r="440" spans="2:2" x14ac:dyDescent="0.25">
      <c r="B440" t="e" cm="1" vm="1">
        <f t="array" ref="B440">TRANSPOSE(_xlfn._xlws.SORT(_xlfn.UNIQUE(_xlfn._xlws.FILTER(managements[field_level], managements[experiment_id]&amp;"_"&amp;managements[crop_season_id]=A440))))</f>
        <v>#VALUE!</v>
      </c>
    </row>
    <row r="441" spans="2:2" x14ac:dyDescent="0.25">
      <c r="B441" t="e" cm="1" vm="1">
        <f t="array" ref="B441">TRANSPOSE(_xlfn._xlws.SORT(_xlfn.UNIQUE(_xlfn._xlws.FILTER(managements[field_level], managements[experiment_id]&amp;"_"&amp;managements[crop_season_id]=A441))))</f>
        <v>#VALUE!</v>
      </c>
    </row>
    <row r="442" spans="2:2" x14ac:dyDescent="0.25">
      <c r="B442" t="e" cm="1" vm="1">
        <f t="array" ref="B442">TRANSPOSE(_xlfn._xlws.SORT(_xlfn.UNIQUE(_xlfn._xlws.FILTER(managements[field_level], managements[experiment_id]&amp;"_"&amp;managements[crop_season_id]=A442))))</f>
        <v>#VALUE!</v>
      </c>
    </row>
    <row r="443" spans="2:2" x14ac:dyDescent="0.25">
      <c r="B443" t="e" cm="1" vm="1">
        <f t="array" ref="B443">TRANSPOSE(_xlfn._xlws.SORT(_xlfn.UNIQUE(_xlfn._xlws.FILTER(managements[field_level], managements[experiment_id]&amp;"_"&amp;managements[crop_season_id]=A443))))</f>
        <v>#VALUE!</v>
      </c>
    </row>
    <row r="444" spans="2:2" x14ac:dyDescent="0.25">
      <c r="B444" t="e" cm="1" vm="1">
        <f t="array" ref="B444">TRANSPOSE(_xlfn._xlws.SORT(_xlfn.UNIQUE(_xlfn._xlws.FILTER(managements[field_level], managements[experiment_id]&amp;"_"&amp;managements[crop_season_id]=A444))))</f>
        <v>#VALUE!</v>
      </c>
    </row>
    <row r="445" spans="2:2" x14ac:dyDescent="0.25">
      <c r="B445" t="e" cm="1" vm="1">
        <f t="array" ref="B445">TRANSPOSE(_xlfn._xlws.SORT(_xlfn.UNIQUE(_xlfn._xlws.FILTER(managements[field_level], managements[experiment_id]&amp;"_"&amp;managements[crop_season_id]=A445))))</f>
        <v>#VALUE!</v>
      </c>
    </row>
    <row r="446" spans="2:2" x14ac:dyDescent="0.25">
      <c r="B446" t="e" cm="1" vm="1">
        <f t="array" ref="B446">TRANSPOSE(_xlfn._xlws.SORT(_xlfn.UNIQUE(_xlfn._xlws.FILTER(managements[field_level], managements[experiment_id]&amp;"_"&amp;managements[crop_season_id]=A446))))</f>
        <v>#VALUE!</v>
      </c>
    </row>
    <row r="447" spans="2:2" x14ac:dyDescent="0.25">
      <c r="B447" t="e" cm="1" vm="1">
        <f t="array" ref="B447">TRANSPOSE(_xlfn._xlws.SORT(_xlfn.UNIQUE(_xlfn._xlws.FILTER(managements[field_level], managements[experiment_id]&amp;"_"&amp;managements[crop_season_id]=A447))))</f>
        <v>#VALUE!</v>
      </c>
    </row>
    <row r="448" spans="2:2" x14ac:dyDescent="0.25">
      <c r="B448" t="e" cm="1" vm="1">
        <f t="array" ref="B448">TRANSPOSE(_xlfn._xlws.SORT(_xlfn.UNIQUE(_xlfn._xlws.FILTER(managements[field_level], managements[experiment_id]&amp;"_"&amp;managements[crop_season_id]=A448))))</f>
        <v>#VALUE!</v>
      </c>
    </row>
    <row r="449" spans="2:2" x14ac:dyDescent="0.25">
      <c r="B449" t="e" cm="1" vm="1">
        <f t="array" ref="B449">TRANSPOSE(_xlfn._xlws.SORT(_xlfn.UNIQUE(_xlfn._xlws.FILTER(managements[field_level], managements[experiment_id]&amp;"_"&amp;managements[crop_season_id]=A449))))</f>
        <v>#VALUE!</v>
      </c>
    </row>
    <row r="450" spans="2:2" x14ac:dyDescent="0.25">
      <c r="B450" t="e" cm="1" vm="1">
        <f t="array" ref="B450">TRANSPOSE(_xlfn._xlws.SORT(_xlfn.UNIQUE(_xlfn._xlws.FILTER(managements[field_level], managements[experiment_id]&amp;"_"&amp;managements[crop_season_id]=A450))))</f>
        <v>#VALUE!</v>
      </c>
    </row>
    <row r="451" spans="2:2" x14ac:dyDescent="0.25">
      <c r="B451" t="e" cm="1" vm="1">
        <f t="array" ref="B451">TRANSPOSE(_xlfn._xlws.SORT(_xlfn.UNIQUE(_xlfn._xlws.FILTER(managements[field_level], managements[experiment_id]&amp;"_"&amp;managements[crop_season_id]=A451))))</f>
        <v>#VALUE!</v>
      </c>
    </row>
    <row r="452" spans="2:2" x14ac:dyDescent="0.25">
      <c r="B452" t="e" cm="1" vm="1">
        <f t="array" ref="B452">TRANSPOSE(_xlfn._xlws.SORT(_xlfn.UNIQUE(_xlfn._xlws.FILTER(managements[field_level], managements[experiment_id]&amp;"_"&amp;managements[crop_season_id]=A452))))</f>
        <v>#VALUE!</v>
      </c>
    </row>
    <row r="453" spans="2:2" x14ac:dyDescent="0.25">
      <c r="B453" t="e" cm="1" vm="1">
        <f t="array" ref="B453">TRANSPOSE(_xlfn._xlws.SORT(_xlfn.UNIQUE(_xlfn._xlws.FILTER(managements[field_level], managements[experiment_id]&amp;"_"&amp;managements[crop_season_id]=A453))))</f>
        <v>#VALUE!</v>
      </c>
    </row>
    <row r="454" spans="2:2" x14ac:dyDescent="0.25">
      <c r="B454" t="e" cm="1" vm="1">
        <f t="array" ref="B454">TRANSPOSE(_xlfn._xlws.SORT(_xlfn.UNIQUE(_xlfn._xlws.FILTER(managements[field_level], managements[experiment_id]&amp;"_"&amp;managements[crop_season_id]=A454))))</f>
        <v>#VALUE!</v>
      </c>
    </row>
    <row r="455" spans="2:2" x14ac:dyDescent="0.25">
      <c r="B455" t="e" cm="1" vm="1">
        <f t="array" ref="B455">TRANSPOSE(_xlfn._xlws.SORT(_xlfn.UNIQUE(_xlfn._xlws.FILTER(managements[field_level], managements[experiment_id]&amp;"_"&amp;managements[crop_season_id]=A455))))</f>
        <v>#VALUE!</v>
      </c>
    </row>
    <row r="456" spans="2:2" x14ac:dyDescent="0.25">
      <c r="B456" t="e" cm="1" vm="1">
        <f t="array" ref="B456">TRANSPOSE(_xlfn._xlws.SORT(_xlfn.UNIQUE(_xlfn._xlws.FILTER(managements[field_level], managements[experiment_id]&amp;"_"&amp;managements[crop_season_id]=A456))))</f>
        <v>#VALUE!</v>
      </c>
    </row>
    <row r="457" spans="2:2" x14ac:dyDescent="0.25">
      <c r="B457" t="e" cm="1" vm="1">
        <f t="array" ref="B457">TRANSPOSE(_xlfn._xlws.SORT(_xlfn.UNIQUE(_xlfn._xlws.FILTER(managements[field_level], managements[experiment_id]&amp;"_"&amp;managements[crop_season_id]=A457))))</f>
        <v>#VALUE!</v>
      </c>
    </row>
    <row r="458" spans="2:2" x14ac:dyDescent="0.25">
      <c r="B458" t="e" cm="1" vm="1">
        <f t="array" ref="B458">TRANSPOSE(_xlfn._xlws.SORT(_xlfn.UNIQUE(_xlfn._xlws.FILTER(managements[field_level], managements[experiment_id]&amp;"_"&amp;managements[crop_season_id]=A458))))</f>
        <v>#VALUE!</v>
      </c>
    </row>
    <row r="459" spans="2:2" x14ac:dyDescent="0.25">
      <c r="B459" t="e" cm="1" vm="1">
        <f t="array" ref="B459">TRANSPOSE(_xlfn._xlws.SORT(_xlfn.UNIQUE(_xlfn._xlws.FILTER(managements[field_level], managements[experiment_id]&amp;"_"&amp;managements[crop_season_id]=A459))))</f>
        <v>#VALUE!</v>
      </c>
    </row>
    <row r="460" spans="2:2" x14ac:dyDescent="0.25">
      <c r="B460" t="e" cm="1" vm="1">
        <f t="array" ref="B460">TRANSPOSE(_xlfn._xlws.SORT(_xlfn.UNIQUE(_xlfn._xlws.FILTER(managements[field_level], managements[experiment_id]&amp;"_"&amp;managements[crop_season_id]=A460))))</f>
        <v>#VALUE!</v>
      </c>
    </row>
    <row r="461" spans="2:2" x14ac:dyDescent="0.25">
      <c r="B461" t="e" cm="1" vm="1">
        <f t="array" ref="B461">TRANSPOSE(_xlfn._xlws.SORT(_xlfn.UNIQUE(_xlfn._xlws.FILTER(managements[field_level], managements[experiment_id]&amp;"_"&amp;managements[crop_season_id]=A461))))</f>
        <v>#VALUE!</v>
      </c>
    </row>
    <row r="462" spans="2:2" x14ac:dyDescent="0.25">
      <c r="B462" t="e" cm="1" vm="1">
        <f t="array" ref="B462">TRANSPOSE(_xlfn._xlws.SORT(_xlfn.UNIQUE(_xlfn._xlws.FILTER(managements[field_level], managements[experiment_id]&amp;"_"&amp;managements[crop_season_id]=A462))))</f>
        <v>#VALUE!</v>
      </c>
    </row>
    <row r="463" spans="2:2" x14ac:dyDescent="0.25">
      <c r="B463" t="e" cm="1" vm="1">
        <f t="array" ref="B463">TRANSPOSE(_xlfn._xlws.SORT(_xlfn.UNIQUE(_xlfn._xlws.FILTER(managements[field_level], managements[experiment_id]&amp;"_"&amp;managements[crop_season_id]=A463))))</f>
        <v>#VALUE!</v>
      </c>
    </row>
    <row r="464" spans="2:2" x14ac:dyDescent="0.25">
      <c r="B464" t="e" cm="1" vm="1">
        <f t="array" ref="B464">TRANSPOSE(_xlfn._xlws.SORT(_xlfn.UNIQUE(_xlfn._xlws.FILTER(managements[field_level], managements[experiment_id]&amp;"_"&amp;managements[crop_season_id]=A464))))</f>
        <v>#VALUE!</v>
      </c>
    </row>
    <row r="465" spans="2:2" x14ac:dyDescent="0.25">
      <c r="B465" t="e" cm="1" vm="1">
        <f t="array" ref="B465">TRANSPOSE(_xlfn._xlws.SORT(_xlfn.UNIQUE(_xlfn._xlws.FILTER(managements[field_level], managements[experiment_id]&amp;"_"&amp;managements[crop_season_id]=A465))))</f>
        <v>#VALUE!</v>
      </c>
    </row>
    <row r="466" spans="2:2" x14ac:dyDescent="0.25">
      <c r="B466" t="e" cm="1" vm="1">
        <f t="array" ref="B466">TRANSPOSE(_xlfn._xlws.SORT(_xlfn.UNIQUE(_xlfn._xlws.FILTER(managements[field_level], managements[experiment_id]&amp;"_"&amp;managements[crop_season_id]=A466))))</f>
        <v>#VALUE!</v>
      </c>
    </row>
    <row r="467" spans="2:2" x14ac:dyDescent="0.25">
      <c r="B467" t="e" cm="1" vm="1">
        <f t="array" ref="B467">TRANSPOSE(_xlfn._xlws.SORT(_xlfn.UNIQUE(_xlfn._xlws.FILTER(managements[field_level], managements[experiment_id]&amp;"_"&amp;managements[crop_season_id]=A467))))</f>
        <v>#VALUE!</v>
      </c>
    </row>
    <row r="468" spans="2:2" x14ac:dyDescent="0.25">
      <c r="B468" t="e" cm="1" vm="1">
        <f t="array" ref="B468">TRANSPOSE(_xlfn._xlws.SORT(_xlfn.UNIQUE(_xlfn._xlws.FILTER(managements[field_level], managements[experiment_id]&amp;"_"&amp;managements[crop_season_id]=A468))))</f>
        <v>#VALUE!</v>
      </c>
    </row>
    <row r="469" spans="2:2" x14ac:dyDescent="0.25">
      <c r="B469" t="e" cm="1" vm="1">
        <f t="array" ref="B469">TRANSPOSE(_xlfn._xlws.SORT(_xlfn.UNIQUE(_xlfn._xlws.FILTER(managements[field_level], managements[experiment_id]&amp;"_"&amp;managements[crop_season_id]=A469))))</f>
        <v>#VALUE!</v>
      </c>
    </row>
    <row r="470" spans="2:2" x14ac:dyDescent="0.25">
      <c r="B470" t="e" cm="1" vm="1">
        <f t="array" ref="B470">TRANSPOSE(_xlfn._xlws.SORT(_xlfn.UNIQUE(_xlfn._xlws.FILTER(managements[field_level], managements[experiment_id]&amp;"_"&amp;managements[crop_season_id]=A470))))</f>
        <v>#VALUE!</v>
      </c>
    </row>
    <row r="471" spans="2:2" x14ac:dyDescent="0.25">
      <c r="B471" t="e" cm="1" vm="1">
        <f t="array" ref="B471">TRANSPOSE(_xlfn._xlws.SORT(_xlfn.UNIQUE(_xlfn._xlws.FILTER(managements[field_level], managements[experiment_id]&amp;"_"&amp;managements[crop_season_id]=A471))))</f>
        <v>#VALUE!</v>
      </c>
    </row>
    <row r="472" spans="2:2" x14ac:dyDescent="0.25">
      <c r="B472" t="e" cm="1" vm="1">
        <f t="array" ref="B472">TRANSPOSE(_xlfn._xlws.SORT(_xlfn.UNIQUE(_xlfn._xlws.FILTER(managements[field_level], managements[experiment_id]&amp;"_"&amp;managements[crop_season_id]=A472))))</f>
        <v>#VALUE!</v>
      </c>
    </row>
    <row r="473" spans="2:2" x14ac:dyDescent="0.25">
      <c r="B473" t="e" cm="1" vm="1">
        <f t="array" ref="B473">TRANSPOSE(_xlfn._xlws.SORT(_xlfn.UNIQUE(_xlfn._xlws.FILTER(managements[field_level], managements[experiment_id]&amp;"_"&amp;managements[crop_season_id]=A473))))</f>
        <v>#VALUE!</v>
      </c>
    </row>
    <row r="474" spans="2:2" x14ac:dyDescent="0.25">
      <c r="B474" t="e" cm="1" vm="1">
        <f t="array" ref="B474">TRANSPOSE(_xlfn._xlws.SORT(_xlfn.UNIQUE(_xlfn._xlws.FILTER(managements[field_level], managements[experiment_id]&amp;"_"&amp;managements[crop_season_id]=A474))))</f>
        <v>#VALUE!</v>
      </c>
    </row>
    <row r="475" spans="2:2" x14ac:dyDescent="0.25">
      <c r="B475" t="e" cm="1" vm="1">
        <f t="array" ref="B475">TRANSPOSE(_xlfn._xlws.SORT(_xlfn.UNIQUE(_xlfn._xlws.FILTER(managements[field_level], managements[experiment_id]&amp;"_"&amp;managements[crop_season_id]=A475))))</f>
        <v>#VALUE!</v>
      </c>
    </row>
    <row r="476" spans="2:2" x14ac:dyDescent="0.25">
      <c r="B476" t="e" cm="1" vm="1">
        <f t="array" ref="B476">TRANSPOSE(_xlfn._xlws.SORT(_xlfn.UNIQUE(_xlfn._xlws.FILTER(managements[field_level], managements[experiment_id]&amp;"_"&amp;managements[crop_season_id]=A476))))</f>
        <v>#VALUE!</v>
      </c>
    </row>
    <row r="477" spans="2:2" x14ac:dyDescent="0.25">
      <c r="B477" t="e" cm="1" vm="1">
        <f t="array" ref="B477">TRANSPOSE(_xlfn._xlws.SORT(_xlfn.UNIQUE(_xlfn._xlws.FILTER(managements[field_level], managements[experiment_id]&amp;"_"&amp;managements[crop_season_id]=A477))))</f>
        <v>#VALUE!</v>
      </c>
    </row>
    <row r="478" spans="2:2" x14ac:dyDescent="0.25">
      <c r="B478" t="e" cm="1" vm="1">
        <f t="array" ref="B478">TRANSPOSE(_xlfn._xlws.SORT(_xlfn.UNIQUE(_xlfn._xlws.FILTER(managements[field_level], managements[experiment_id]&amp;"_"&amp;managements[crop_season_id]=A478))))</f>
        <v>#VALUE!</v>
      </c>
    </row>
    <row r="479" spans="2:2" x14ac:dyDescent="0.25">
      <c r="B479" t="e" cm="1" vm="1">
        <f t="array" ref="B479">TRANSPOSE(_xlfn._xlws.SORT(_xlfn.UNIQUE(_xlfn._xlws.FILTER(managements[field_level], managements[experiment_id]&amp;"_"&amp;managements[crop_season_id]=A479))))</f>
        <v>#VALUE!</v>
      </c>
    </row>
    <row r="480" spans="2:2" x14ac:dyDescent="0.25">
      <c r="B480" t="e" cm="1" vm="1">
        <f t="array" ref="B480">TRANSPOSE(_xlfn._xlws.SORT(_xlfn.UNIQUE(_xlfn._xlws.FILTER(managements[field_level], managements[experiment_id]&amp;"_"&amp;managements[crop_season_id]=A480))))</f>
        <v>#VALUE!</v>
      </c>
    </row>
    <row r="481" spans="2:2" x14ac:dyDescent="0.25">
      <c r="B481" t="e" cm="1" vm="1">
        <f t="array" ref="B481">TRANSPOSE(_xlfn._xlws.SORT(_xlfn.UNIQUE(_xlfn._xlws.FILTER(managements[field_level], managements[experiment_id]&amp;"_"&amp;managements[crop_season_id]=A481))))</f>
        <v>#VALUE!</v>
      </c>
    </row>
    <row r="482" spans="2:2" x14ac:dyDescent="0.25">
      <c r="B482" t="e" cm="1" vm="1">
        <f t="array" ref="B482">TRANSPOSE(_xlfn._xlws.SORT(_xlfn.UNIQUE(_xlfn._xlws.FILTER(managements[field_level], managements[experiment_id]&amp;"_"&amp;managements[crop_season_id]=A482))))</f>
        <v>#VALUE!</v>
      </c>
    </row>
    <row r="483" spans="2:2" x14ac:dyDescent="0.25">
      <c r="B483" t="e" cm="1" vm="1">
        <f t="array" ref="B483">TRANSPOSE(_xlfn._xlws.SORT(_xlfn.UNIQUE(_xlfn._xlws.FILTER(managements[field_level], managements[experiment_id]&amp;"_"&amp;managements[crop_season_id]=A483))))</f>
        <v>#VALUE!</v>
      </c>
    </row>
    <row r="484" spans="2:2" x14ac:dyDescent="0.25">
      <c r="B484" t="e" cm="1" vm="1">
        <f t="array" ref="B484">TRANSPOSE(_xlfn._xlws.SORT(_xlfn.UNIQUE(_xlfn._xlws.FILTER(managements[field_level], managements[experiment_id]&amp;"_"&amp;managements[crop_season_id]=A484))))</f>
        <v>#VALUE!</v>
      </c>
    </row>
    <row r="485" spans="2:2" x14ac:dyDescent="0.25">
      <c r="B485" t="e" cm="1" vm="1">
        <f t="array" ref="B485">TRANSPOSE(_xlfn._xlws.SORT(_xlfn.UNIQUE(_xlfn._xlws.FILTER(managements[field_level], managements[experiment_id]&amp;"_"&amp;managements[crop_season_id]=A485))))</f>
        <v>#VALUE!</v>
      </c>
    </row>
    <row r="486" spans="2:2" x14ac:dyDescent="0.25">
      <c r="B486" t="e" cm="1" vm="1">
        <f t="array" ref="B486">TRANSPOSE(_xlfn._xlws.SORT(_xlfn.UNIQUE(_xlfn._xlws.FILTER(managements[field_level], managements[experiment_id]&amp;"_"&amp;managements[crop_season_id]=A486))))</f>
        <v>#VALUE!</v>
      </c>
    </row>
    <row r="487" spans="2:2" x14ac:dyDescent="0.25">
      <c r="B487" t="e" cm="1" vm="1">
        <f t="array" ref="B487">TRANSPOSE(_xlfn._xlws.SORT(_xlfn.UNIQUE(_xlfn._xlws.FILTER(managements[field_level], managements[experiment_id]&amp;"_"&amp;managements[crop_season_id]=A487))))</f>
        <v>#VALUE!</v>
      </c>
    </row>
    <row r="488" spans="2:2" x14ac:dyDescent="0.25">
      <c r="B488" t="e" cm="1" vm="1">
        <f t="array" ref="B488">TRANSPOSE(_xlfn._xlws.SORT(_xlfn.UNIQUE(_xlfn._xlws.FILTER(managements[field_level], managements[experiment_id]&amp;"_"&amp;managements[crop_season_id]=A488))))</f>
        <v>#VALUE!</v>
      </c>
    </row>
    <row r="489" spans="2:2" x14ac:dyDescent="0.25">
      <c r="B489" t="e" cm="1" vm="1">
        <f t="array" ref="B489">TRANSPOSE(_xlfn._xlws.SORT(_xlfn.UNIQUE(_xlfn._xlws.FILTER(managements[field_level], managements[experiment_id]&amp;"_"&amp;managements[crop_season_id]=A489))))</f>
        <v>#VALUE!</v>
      </c>
    </row>
    <row r="490" spans="2:2" x14ac:dyDescent="0.25">
      <c r="B490" t="e" cm="1" vm="1">
        <f t="array" ref="B490">TRANSPOSE(_xlfn._xlws.SORT(_xlfn.UNIQUE(_xlfn._xlws.FILTER(managements[field_level], managements[experiment_id]&amp;"_"&amp;managements[crop_season_id]=A490))))</f>
        <v>#VALUE!</v>
      </c>
    </row>
    <row r="491" spans="2:2" x14ac:dyDescent="0.25">
      <c r="B491" t="e" cm="1" vm="1">
        <f t="array" ref="B491">TRANSPOSE(_xlfn._xlws.SORT(_xlfn.UNIQUE(_xlfn._xlws.FILTER(managements[field_level], managements[experiment_id]&amp;"_"&amp;managements[crop_season_id]=A491))))</f>
        <v>#VALUE!</v>
      </c>
    </row>
    <row r="492" spans="2:2" x14ac:dyDescent="0.25">
      <c r="B492" t="e" cm="1" vm="1">
        <f t="array" ref="B492">TRANSPOSE(_xlfn._xlws.SORT(_xlfn.UNIQUE(_xlfn._xlws.FILTER(managements[field_level], managements[experiment_id]&amp;"_"&amp;managements[crop_season_id]=A492))))</f>
        <v>#VALUE!</v>
      </c>
    </row>
    <row r="493" spans="2:2" x14ac:dyDescent="0.25">
      <c r="B493" t="e" cm="1" vm="1">
        <f t="array" ref="B493">TRANSPOSE(_xlfn._xlws.SORT(_xlfn.UNIQUE(_xlfn._xlws.FILTER(managements[field_level], managements[experiment_id]&amp;"_"&amp;managements[crop_season_id]=A493))))</f>
        <v>#VALUE!</v>
      </c>
    </row>
    <row r="494" spans="2:2" x14ac:dyDescent="0.25">
      <c r="B494" t="e" cm="1" vm="1">
        <f t="array" ref="B494">TRANSPOSE(_xlfn._xlws.SORT(_xlfn.UNIQUE(_xlfn._xlws.FILTER(managements[field_level], managements[experiment_id]&amp;"_"&amp;managements[crop_season_id]=A494))))</f>
        <v>#VALUE!</v>
      </c>
    </row>
    <row r="495" spans="2:2" x14ac:dyDescent="0.25">
      <c r="B495" t="e" cm="1" vm="1">
        <f t="array" ref="B495">TRANSPOSE(_xlfn._xlws.SORT(_xlfn.UNIQUE(_xlfn._xlws.FILTER(managements[field_level], managements[experiment_id]&amp;"_"&amp;managements[crop_season_id]=A495))))</f>
        <v>#VALUE!</v>
      </c>
    </row>
    <row r="496" spans="2:2" x14ac:dyDescent="0.25">
      <c r="B496" t="e" cm="1" vm="1">
        <f t="array" ref="B496">TRANSPOSE(_xlfn._xlws.SORT(_xlfn.UNIQUE(_xlfn._xlws.FILTER(managements[field_level], managements[experiment_id]&amp;"_"&amp;managements[crop_season_id]=A496))))</f>
        <v>#VALUE!</v>
      </c>
    </row>
    <row r="497" spans="2:2" x14ac:dyDescent="0.25">
      <c r="B497" t="e" cm="1" vm="1">
        <f t="array" ref="B497">TRANSPOSE(_xlfn._xlws.SORT(_xlfn.UNIQUE(_xlfn._xlws.FILTER(managements[field_level], managements[experiment_id]&amp;"_"&amp;managements[crop_season_id]=A497))))</f>
        <v>#VALUE!</v>
      </c>
    </row>
    <row r="498" spans="2:2" x14ac:dyDescent="0.25">
      <c r="B498" t="e" cm="1" vm="1">
        <f t="array" ref="B498">TRANSPOSE(_xlfn._xlws.SORT(_xlfn.UNIQUE(_xlfn._xlws.FILTER(managements[field_level], managements[experiment_id]&amp;"_"&amp;managements[crop_season_id]=A498))))</f>
        <v>#VALUE!</v>
      </c>
    </row>
    <row r="499" spans="2:2" x14ac:dyDescent="0.25">
      <c r="B499" t="e" cm="1" vm="1">
        <f t="array" ref="B499">TRANSPOSE(_xlfn._xlws.SORT(_xlfn.UNIQUE(_xlfn._xlws.FILTER(managements[field_level], managements[experiment_id]&amp;"_"&amp;managements[crop_season_id]=A499))))</f>
        <v>#VALUE!</v>
      </c>
    </row>
    <row r="500" spans="2:2" x14ac:dyDescent="0.25">
      <c r="B500" t="e" cm="1" vm="1">
        <f t="array" ref="B500">TRANSPOSE(_xlfn._xlws.SORT(_xlfn.UNIQUE(_xlfn._xlws.FILTER(managements[field_level], managements[experiment_id]&amp;"_"&amp;managements[crop_season_id]=A500))))</f>
        <v>#VALUE!</v>
      </c>
    </row>
    <row r="501" spans="2:2" x14ac:dyDescent="0.25">
      <c r="B501" t="e" cm="1" vm="1">
        <f t="array" ref="B501">TRANSPOSE(_xlfn._xlws.SORT(_xlfn.UNIQUE(_xlfn._xlws.FILTER(managements[field_level], managements[experiment_id]&amp;"_"&amp;managements[crop_season_id]=A501))))</f>
        <v>#VALUE!</v>
      </c>
    </row>
    <row r="502" spans="2:2" x14ac:dyDescent="0.25">
      <c r="B502" t="e" cm="1" vm="1">
        <f t="array" ref="B502">TRANSPOSE(_xlfn._xlws.SORT(_xlfn.UNIQUE(_xlfn._xlws.FILTER(managements[field_level], managements[experiment_id]&amp;"_"&amp;managements[crop_season_id]=A502))))</f>
        <v>#VALUE!</v>
      </c>
    </row>
    <row r="503" spans="2:2" x14ac:dyDescent="0.25">
      <c r="B503" t="e" cm="1" vm="1">
        <f t="array" ref="B503">TRANSPOSE(_xlfn._xlws.SORT(_xlfn.UNIQUE(_xlfn._xlws.FILTER(managements[field_level], managements[experiment_id]&amp;"_"&amp;managements[crop_season_id]=A503))))</f>
        <v>#VALUE!</v>
      </c>
    </row>
    <row r="504" spans="2:2" x14ac:dyDescent="0.25">
      <c r="B504" t="e" cm="1" vm="1">
        <f t="array" ref="B504">TRANSPOSE(_xlfn._xlws.SORT(_xlfn.UNIQUE(_xlfn._xlws.FILTER(managements[field_level], managements[experiment_id]&amp;"_"&amp;managements[crop_season_id]=A504))))</f>
        <v>#VALUE!</v>
      </c>
    </row>
    <row r="505" spans="2:2" x14ac:dyDescent="0.25">
      <c r="B505" t="e" cm="1" vm="1">
        <f t="array" ref="B505">TRANSPOSE(_xlfn._xlws.SORT(_xlfn.UNIQUE(_xlfn._xlws.FILTER(managements[field_level], managements[experiment_id]&amp;"_"&amp;managements[crop_season_id]=A505))))</f>
        <v>#VALUE!</v>
      </c>
    </row>
    <row r="506" spans="2:2" x14ac:dyDescent="0.25">
      <c r="B506" t="e" cm="1" vm="1">
        <f t="array" ref="B506">TRANSPOSE(_xlfn._xlws.SORT(_xlfn.UNIQUE(_xlfn._xlws.FILTER(managements[field_level], managements[experiment_id]&amp;"_"&amp;managements[crop_season_id]=A506))))</f>
        <v>#VALUE!</v>
      </c>
    </row>
    <row r="507" spans="2:2" x14ac:dyDescent="0.25">
      <c r="B507" t="e" cm="1" vm="1">
        <f t="array" ref="B507">TRANSPOSE(_xlfn._xlws.SORT(_xlfn.UNIQUE(_xlfn._xlws.FILTER(managements[field_level], managements[experiment_id]&amp;"_"&amp;managements[crop_season_id]=A507))))</f>
        <v>#VALUE!</v>
      </c>
    </row>
    <row r="508" spans="2:2" x14ac:dyDescent="0.25">
      <c r="B508" t="e" cm="1" vm="1">
        <f t="array" ref="B508">TRANSPOSE(_xlfn._xlws.SORT(_xlfn.UNIQUE(_xlfn._xlws.FILTER(managements[field_level], managements[experiment_id]&amp;"_"&amp;managements[crop_season_id]=A508))))</f>
        <v>#VALUE!</v>
      </c>
    </row>
    <row r="509" spans="2:2" x14ac:dyDescent="0.25">
      <c r="B509" t="e" cm="1" vm="1">
        <f t="array" ref="B509">TRANSPOSE(_xlfn._xlws.SORT(_xlfn.UNIQUE(_xlfn._xlws.FILTER(managements[field_level], managements[experiment_id]&amp;"_"&amp;managements[crop_season_id]=A509))))</f>
        <v>#VALUE!</v>
      </c>
    </row>
    <row r="510" spans="2:2" x14ac:dyDescent="0.25">
      <c r="B510" t="e" cm="1" vm="1">
        <f t="array" ref="B510">TRANSPOSE(_xlfn._xlws.SORT(_xlfn.UNIQUE(_xlfn._xlws.FILTER(managements[field_level], managements[experiment_id]&amp;"_"&amp;managements[crop_season_id]=A510))))</f>
        <v>#VALUE!</v>
      </c>
    </row>
    <row r="511" spans="2:2" x14ac:dyDescent="0.25">
      <c r="B511" t="e" cm="1" vm="1">
        <f t="array" ref="B511">TRANSPOSE(_xlfn._xlws.SORT(_xlfn.UNIQUE(_xlfn._xlws.FILTER(managements[field_level], managements[experiment_id]&amp;"_"&amp;managements[crop_season_id]=A511))))</f>
        <v>#VALUE!</v>
      </c>
    </row>
    <row r="512" spans="2:2" x14ac:dyDescent="0.25">
      <c r="B512" t="e" cm="1" vm="1">
        <f t="array" ref="B512">TRANSPOSE(_xlfn._xlws.SORT(_xlfn.UNIQUE(_xlfn._xlws.FILTER(managements[field_level], managements[experiment_id]&amp;"_"&amp;managements[crop_season_id]=A512))))</f>
        <v>#VALUE!</v>
      </c>
    </row>
    <row r="513" spans="2:2" x14ac:dyDescent="0.25">
      <c r="B513" t="e" cm="1" vm="1">
        <f t="array" ref="B513">TRANSPOSE(_xlfn._xlws.SORT(_xlfn.UNIQUE(_xlfn._xlws.FILTER(managements[field_level], managements[experiment_id]&amp;"_"&amp;managements[crop_season_id]=A513))))</f>
        <v>#VALUE!</v>
      </c>
    </row>
    <row r="514" spans="2:2" x14ac:dyDescent="0.25">
      <c r="B514" t="e" cm="1" vm="1">
        <f t="array" ref="B514">TRANSPOSE(_xlfn._xlws.SORT(_xlfn.UNIQUE(_xlfn._xlws.FILTER(managements[field_level], managements[experiment_id]&amp;"_"&amp;managements[crop_season_id]=A514))))</f>
        <v>#VALUE!</v>
      </c>
    </row>
    <row r="515" spans="2:2" x14ac:dyDescent="0.25">
      <c r="B515" t="e" cm="1" vm="1">
        <f t="array" ref="B515">TRANSPOSE(_xlfn._xlws.SORT(_xlfn.UNIQUE(_xlfn._xlws.FILTER(managements[field_level], managements[experiment_id]&amp;"_"&amp;managements[crop_season_id]=A515))))</f>
        <v>#VALUE!</v>
      </c>
    </row>
    <row r="516" spans="2:2" x14ac:dyDescent="0.25">
      <c r="B516" t="e" cm="1" vm="1">
        <f t="array" ref="B516">TRANSPOSE(_xlfn._xlws.SORT(_xlfn.UNIQUE(_xlfn._xlws.FILTER(managements[field_level], managements[experiment_id]&amp;"_"&amp;managements[crop_season_id]=A516))))</f>
        <v>#VALUE!</v>
      </c>
    </row>
    <row r="517" spans="2:2" x14ac:dyDescent="0.25">
      <c r="B517" t="e" cm="1" vm="1">
        <f t="array" ref="B517">TRANSPOSE(_xlfn._xlws.SORT(_xlfn.UNIQUE(_xlfn._xlws.FILTER(managements[field_level], managements[experiment_id]&amp;"_"&amp;managements[crop_season_id]=A517))))</f>
        <v>#VALUE!</v>
      </c>
    </row>
    <row r="518" spans="2:2" x14ac:dyDescent="0.25">
      <c r="B518" t="e" cm="1" vm="1">
        <f t="array" ref="B518">TRANSPOSE(_xlfn._xlws.SORT(_xlfn.UNIQUE(_xlfn._xlws.FILTER(managements[field_level], managements[experiment_id]&amp;"_"&amp;managements[crop_season_id]=A518))))</f>
        <v>#VALUE!</v>
      </c>
    </row>
    <row r="519" spans="2:2" x14ac:dyDescent="0.25">
      <c r="B519" t="e" cm="1" vm="1">
        <f t="array" ref="B519">TRANSPOSE(_xlfn._xlws.SORT(_xlfn.UNIQUE(_xlfn._xlws.FILTER(managements[field_level], managements[experiment_id]&amp;"_"&amp;managements[crop_season_id]=A519))))</f>
        <v>#VALUE!</v>
      </c>
    </row>
    <row r="520" spans="2:2" x14ac:dyDescent="0.25">
      <c r="B520" t="e" cm="1" vm="1">
        <f t="array" ref="B520">TRANSPOSE(_xlfn._xlws.SORT(_xlfn.UNIQUE(_xlfn._xlws.FILTER(managements[field_level], managements[experiment_id]&amp;"_"&amp;managements[crop_season_id]=A520))))</f>
        <v>#VALUE!</v>
      </c>
    </row>
    <row r="521" spans="2:2" x14ac:dyDescent="0.25">
      <c r="B521" t="e" cm="1" vm="1">
        <f t="array" ref="B521">TRANSPOSE(_xlfn._xlws.SORT(_xlfn.UNIQUE(_xlfn._xlws.FILTER(managements[field_level], managements[experiment_id]&amp;"_"&amp;managements[crop_season_id]=A521))))</f>
        <v>#VALUE!</v>
      </c>
    </row>
    <row r="522" spans="2:2" x14ac:dyDescent="0.25">
      <c r="B522" t="e" cm="1" vm="1">
        <f t="array" ref="B522">TRANSPOSE(_xlfn._xlws.SORT(_xlfn.UNIQUE(_xlfn._xlws.FILTER(managements[field_level], managements[experiment_id]&amp;"_"&amp;managements[crop_season_id]=A522))))</f>
        <v>#VALUE!</v>
      </c>
    </row>
    <row r="523" spans="2:2" x14ac:dyDescent="0.25">
      <c r="B523" t="e" cm="1" vm="1">
        <f t="array" ref="B523">TRANSPOSE(_xlfn._xlws.SORT(_xlfn.UNIQUE(_xlfn._xlws.FILTER(managements[field_level], managements[experiment_id]&amp;"_"&amp;managements[crop_season_id]=A523))))</f>
        <v>#VALUE!</v>
      </c>
    </row>
    <row r="524" spans="2:2" x14ac:dyDescent="0.25">
      <c r="B524" t="e" cm="1" vm="1">
        <f t="array" ref="B524">TRANSPOSE(_xlfn._xlws.SORT(_xlfn.UNIQUE(_xlfn._xlws.FILTER(managements[field_level], managements[experiment_id]&amp;"_"&amp;managements[crop_season_id]=A524))))</f>
        <v>#VALUE!</v>
      </c>
    </row>
    <row r="525" spans="2:2" x14ac:dyDescent="0.25">
      <c r="B525" t="e" cm="1" vm="1">
        <f t="array" ref="B525">TRANSPOSE(_xlfn._xlws.SORT(_xlfn.UNIQUE(_xlfn._xlws.FILTER(managements[field_level], managements[experiment_id]&amp;"_"&amp;managements[crop_season_id]=A525))))</f>
        <v>#VALUE!</v>
      </c>
    </row>
    <row r="526" spans="2:2" x14ac:dyDescent="0.25">
      <c r="B526" t="e" cm="1" vm="1">
        <f t="array" ref="B526">TRANSPOSE(_xlfn._xlws.SORT(_xlfn.UNIQUE(_xlfn._xlws.FILTER(managements[field_level], managements[experiment_id]&amp;"_"&amp;managements[crop_season_id]=A526))))</f>
        <v>#VALUE!</v>
      </c>
    </row>
    <row r="527" spans="2:2" x14ac:dyDescent="0.25">
      <c r="B527" t="e" cm="1" vm="1">
        <f t="array" ref="B527">TRANSPOSE(_xlfn._xlws.SORT(_xlfn.UNIQUE(_xlfn._xlws.FILTER(managements[field_level], managements[experiment_id]&amp;"_"&amp;managements[crop_season_id]=A527))))</f>
        <v>#VALUE!</v>
      </c>
    </row>
    <row r="528" spans="2:2" x14ac:dyDescent="0.25">
      <c r="B528" t="e" cm="1" vm="1">
        <f t="array" ref="B528">TRANSPOSE(_xlfn._xlws.SORT(_xlfn.UNIQUE(_xlfn._xlws.FILTER(managements[field_level], managements[experiment_id]&amp;"_"&amp;managements[crop_season_id]=A528))))</f>
        <v>#VALUE!</v>
      </c>
    </row>
    <row r="529" spans="2:2" x14ac:dyDescent="0.25">
      <c r="B529" t="e" cm="1" vm="1">
        <f t="array" ref="B529">TRANSPOSE(_xlfn._xlws.SORT(_xlfn.UNIQUE(_xlfn._xlws.FILTER(managements[field_level], managements[experiment_id]&amp;"_"&amp;managements[crop_season_id]=A529))))</f>
        <v>#VALUE!</v>
      </c>
    </row>
    <row r="530" spans="2:2" x14ac:dyDescent="0.25">
      <c r="B530" t="e" cm="1" vm="1">
        <f t="array" ref="B530">TRANSPOSE(_xlfn._xlws.SORT(_xlfn.UNIQUE(_xlfn._xlws.FILTER(managements[field_level], managements[experiment_id]&amp;"_"&amp;managements[crop_season_id]=A530))))</f>
        <v>#VALUE!</v>
      </c>
    </row>
    <row r="531" spans="2:2" x14ac:dyDescent="0.25">
      <c r="B531" t="e" cm="1" vm="1">
        <f t="array" ref="B531">TRANSPOSE(_xlfn._xlws.SORT(_xlfn.UNIQUE(_xlfn._xlws.FILTER(managements[field_level], managements[experiment_id]&amp;"_"&amp;managements[crop_season_id]=A531))))</f>
        <v>#VALUE!</v>
      </c>
    </row>
    <row r="532" spans="2:2" x14ac:dyDescent="0.25">
      <c r="B532" t="e" cm="1" vm="1">
        <f t="array" ref="B532">TRANSPOSE(_xlfn._xlws.SORT(_xlfn.UNIQUE(_xlfn._xlws.FILTER(managements[field_level], managements[experiment_id]&amp;"_"&amp;managements[crop_season_id]=A532))))</f>
        <v>#VALUE!</v>
      </c>
    </row>
    <row r="533" spans="2:2" x14ac:dyDescent="0.25">
      <c r="B533" t="e" cm="1" vm="1">
        <f t="array" ref="B533">TRANSPOSE(_xlfn._xlws.SORT(_xlfn.UNIQUE(_xlfn._xlws.FILTER(managements[field_level], managements[experiment_id]&amp;"_"&amp;managements[crop_season_id]=A533))))</f>
        <v>#VALUE!</v>
      </c>
    </row>
    <row r="534" spans="2:2" x14ac:dyDescent="0.25">
      <c r="B534" t="e" cm="1" vm="1">
        <f t="array" ref="B534">TRANSPOSE(_xlfn._xlws.SORT(_xlfn.UNIQUE(_xlfn._xlws.FILTER(managements[field_level], managements[experiment_id]&amp;"_"&amp;managements[crop_season_id]=A534))))</f>
        <v>#VALUE!</v>
      </c>
    </row>
    <row r="535" spans="2:2" x14ac:dyDescent="0.25">
      <c r="B535" t="e" cm="1" vm="1">
        <f t="array" ref="B535">TRANSPOSE(_xlfn._xlws.SORT(_xlfn.UNIQUE(_xlfn._xlws.FILTER(managements[field_level], managements[experiment_id]&amp;"_"&amp;managements[crop_season_id]=A535))))</f>
        <v>#VALUE!</v>
      </c>
    </row>
    <row r="536" spans="2:2" x14ac:dyDescent="0.25">
      <c r="B536" t="e" cm="1" vm="1">
        <f t="array" ref="B536">TRANSPOSE(_xlfn._xlws.SORT(_xlfn.UNIQUE(_xlfn._xlws.FILTER(managements[field_level], managements[experiment_id]&amp;"_"&amp;managements[crop_season_id]=A536))))</f>
        <v>#VALUE!</v>
      </c>
    </row>
    <row r="537" spans="2:2" x14ac:dyDescent="0.25">
      <c r="B537" t="e" cm="1" vm="1">
        <f t="array" ref="B537">TRANSPOSE(_xlfn._xlws.SORT(_xlfn.UNIQUE(_xlfn._xlws.FILTER(managements[field_level], managements[experiment_id]&amp;"_"&amp;managements[crop_season_id]=A537))))</f>
        <v>#VALUE!</v>
      </c>
    </row>
    <row r="538" spans="2:2" x14ac:dyDescent="0.25">
      <c r="B538" t="e" cm="1" vm="1">
        <f t="array" ref="B538">TRANSPOSE(_xlfn._xlws.SORT(_xlfn.UNIQUE(_xlfn._xlws.FILTER(managements[field_level], managements[experiment_id]&amp;"_"&amp;managements[crop_season_id]=A538))))</f>
        <v>#VALUE!</v>
      </c>
    </row>
    <row r="539" spans="2:2" x14ac:dyDescent="0.25">
      <c r="B539" t="e" cm="1" vm="1">
        <f t="array" ref="B539">TRANSPOSE(_xlfn._xlws.SORT(_xlfn.UNIQUE(_xlfn._xlws.FILTER(managements[field_level], managements[experiment_id]&amp;"_"&amp;managements[crop_season_id]=A539))))</f>
        <v>#VALUE!</v>
      </c>
    </row>
    <row r="540" spans="2:2" x14ac:dyDescent="0.25">
      <c r="B540" t="e" cm="1" vm="1">
        <f t="array" ref="B540">TRANSPOSE(_xlfn._xlws.SORT(_xlfn.UNIQUE(_xlfn._xlws.FILTER(managements[field_level], managements[experiment_id]&amp;"_"&amp;managements[crop_season_id]=A540))))</f>
        <v>#VALUE!</v>
      </c>
    </row>
    <row r="541" spans="2:2" x14ac:dyDescent="0.25">
      <c r="B541" t="e" cm="1" vm="1">
        <f t="array" ref="B541">TRANSPOSE(_xlfn._xlws.SORT(_xlfn.UNIQUE(_xlfn._xlws.FILTER(managements[field_level], managements[experiment_id]&amp;"_"&amp;managements[crop_season_id]=A541))))</f>
        <v>#VALUE!</v>
      </c>
    </row>
    <row r="542" spans="2:2" x14ac:dyDescent="0.25">
      <c r="B542" t="e" cm="1" vm="1">
        <f t="array" ref="B542">TRANSPOSE(_xlfn._xlws.SORT(_xlfn.UNIQUE(_xlfn._xlws.FILTER(managements[field_level], managements[experiment_id]&amp;"_"&amp;managements[crop_season_id]=A542))))</f>
        <v>#VALUE!</v>
      </c>
    </row>
    <row r="543" spans="2:2" x14ac:dyDescent="0.25">
      <c r="B543" t="e" cm="1" vm="1">
        <f t="array" ref="B543">TRANSPOSE(_xlfn._xlws.SORT(_xlfn.UNIQUE(_xlfn._xlws.FILTER(managements[field_level], managements[experiment_id]&amp;"_"&amp;managements[crop_season_id]=A543))))</f>
        <v>#VALUE!</v>
      </c>
    </row>
    <row r="544" spans="2:2" x14ac:dyDescent="0.25">
      <c r="B544" t="e" cm="1" vm="1">
        <f t="array" ref="B544">TRANSPOSE(_xlfn._xlws.SORT(_xlfn.UNIQUE(_xlfn._xlws.FILTER(managements[field_level], managements[experiment_id]&amp;"_"&amp;managements[crop_season_id]=A544))))</f>
        <v>#VALUE!</v>
      </c>
    </row>
    <row r="545" spans="2:2" x14ac:dyDescent="0.25">
      <c r="B545" t="e" cm="1" vm="1">
        <f t="array" ref="B545">TRANSPOSE(_xlfn._xlws.SORT(_xlfn.UNIQUE(_xlfn._xlws.FILTER(managements[field_level], managements[experiment_id]&amp;"_"&amp;managements[crop_season_id]=A545))))</f>
        <v>#VALUE!</v>
      </c>
    </row>
    <row r="546" spans="2:2" x14ac:dyDescent="0.25">
      <c r="B546" t="e" cm="1" vm="1">
        <f t="array" ref="B546">TRANSPOSE(_xlfn._xlws.SORT(_xlfn.UNIQUE(_xlfn._xlws.FILTER(managements[field_level], managements[experiment_id]&amp;"_"&amp;managements[crop_season_id]=A546))))</f>
        <v>#VALUE!</v>
      </c>
    </row>
    <row r="547" spans="2:2" x14ac:dyDescent="0.25">
      <c r="B547" t="e" cm="1" vm="1">
        <f t="array" ref="B547">TRANSPOSE(_xlfn._xlws.SORT(_xlfn.UNIQUE(_xlfn._xlws.FILTER(managements[field_level], managements[experiment_id]&amp;"_"&amp;managements[crop_season_id]=A547))))</f>
        <v>#VALUE!</v>
      </c>
    </row>
    <row r="548" spans="2:2" x14ac:dyDescent="0.25">
      <c r="B548" t="e" cm="1" vm="1">
        <f t="array" ref="B548">TRANSPOSE(_xlfn._xlws.SORT(_xlfn.UNIQUE(_xlfn._xlws.FILTER(managements[field_level], managements[experiment_id]&amp;"_"&amp;managements[crop_season_id]=A548))))</f>
        <v>#VALUE!</v>
      </c>
    </row>
    <row r="549" spans="2:2" x14ac:dyDescent="0.25">
      <c r="B549" t="e" cm="1" vm="1">
        <f t="array" ref="B549">TRANSPOSE(_xlfn._xlws.SORT(_xlfn.UNIQUE(_xlfn._xlws.FILTER(managements[field_level], managements[experiment_id]&amp;"_"&amp;managements[crop_season_id]=A549))))</f>
        <v>#VALUE!</v>
      </c>
    </row>
    <row r="550" spans="2:2" x14ac:dyDescent="0.25">
      <c r="B550" t="e" cm="1" vm="1">
        <f t="array" ref="B550">TRANSPOSE(_xlfn._xlws.SORT(_xlfn.UNIQUE(_xlfn._xlws.FILTER(managements[field_level], managements[experiment_id]&amp;"_"&amp;managements[crop_season_id]=A550))))</f>
        <v>#VALUE!</v>
      </c>
    </row>
    <row r="551" spans="2:2" x14ac:dyDescent="0.25">
      <c r="B551" t="e" cm="1" vm="1">
        <f t="array" ref="B551">TRANSPOSE(_xlfn._xlws.SORT(_xlfn.UNIQUE(_xlfn._xlws.FILTER(managements[field_level], managements[experiment_id]&amp;"_"&amp;managements[crop_season_id]=A551))))</f>
        <v>#VALUE!</v>
      </c>
    </row>
    <row r="552" spans="2:2" x14ac:dyDescent="0.25">
      <c r="B552" t="e" cm="1" vm="1">
        <f t="array" ref="B552">TRANSPOSE(_xlfn._xlws.SORT(_xlfn.UNIQUE(_xlfn._xlws.FILTER(managements[field_level], managements[experiment_id]&amp;"_"&amp;managements[crop_season_id]=A552))))</f>
        <v>#VALUE!</v>
      </c>
    </row>
    <row r="553" spans="2:2" x14ac:dyDescent="0.25">
      <c r="B553" t="e" cm="1" vm="1">
        <f t="array" ref="B553">TRANSPOSE(_xlfn._xlws.SORT(_xlfn.UNIQUE(_xlfn._xlws.FILTER(managements[field_level], managements[experiment_id]&amp;"_"&amp;managements[crop_season_id]=A553))))</f>
        <v>#VALUE!</v>
      </c>
    </row>
    <row r="554" spans="2:2" x14ac:dyDescent="0.25">
      <c r="B554" t="e" cm="1" vm="1">
        <f t="array" ref="B554">TRANSPOSE(_xlfn._xlws.SORT(_xlfn.UNIQUE(_xlfn._xlws.FILTER(managements[field_level], managements[experiment_id]&amp;"_"&amp;managements[crop_season_id]=A554))))</f>
        <v>#VALUE!</v>
      </c>
    </row>
    <row r="555" spans="2:2" x14ac:dyDescent="0.25">
      <c r="B555" t="e" cm="1" vm="1">
        <f t="array" ref="B555">TRANSPOSE(_xlfn._xlws.SORT(_xlfn.UNIQUE(_xlfn._xlws.FILTER(managements[field_level], managements[experiment_id]&amp;"_"&amp;managements[crop_season_id]=A555))))</f>
        <v>#VALUE!</v>
      </c>
    </row>
    <row r="556" spans="2:2" x14ac:dyDescent="0.25">
      <c r="B556" t="e" cm="1" vm="1">
        <f t="array" ref="B556">TRANSPOSE(_xlfn._xlws.SORT(_xlfn.UNIQUE(_xlfn._xlws.FILTER(managements[field_level], managements[experiment_id]&amp;"_"&amp;managements[crop_season_id]=A556))))</f>
        <v>#VALUE!</v>
      </c>
    </row>
    <row r="557" spans="2:2" x14ac:dyDescent="0.25">
      <c r="B557" t="e" cm="1" vm="1">
        <f t="array" ref="B557">TRANSPOSE(_xlfn._xlws.SORT(_xlfn.UNIQUE(_xlfn._xlws.FILTER(managements[field_level], managements[experiment_id]&amp;"_"&amp;managements[crop_season_id]=A557))))</f>
        <v>#VALUE!</v>
      </c>
    </row>
    <row r="558" spans="2:2" x14ac:dyDescent="0.25">
      <c r="B558" t="e" cm="1" vm="1">
        <f t="array" ref="B558">TRANSPOSE(_xlfn._xlws.SORT(_xlfn.UNIQUE(_xlfn._xlws.FILTER(managements[field_level], managements[experiment_id]&amp;"_"&amp;managements[crop_season_id]=A558))))</f>
        <v>#VALUE!</v>
      </c>
    </row>
    <row r="559" spans="2:2" x14ac:dyDescent="0.25">
      <c r="B559" t="e" cm="1" vm="1">
        <f t="array" ref="B559">TRANSPOSE(_xlfn._xlws.SORT(_xlfn.UNIQUE(_xlfn._xlws.FILTER(managements[field_level], managements[experiment_id]&amp;"_"&amp;managements[crop_season_id]=A559))))</f>
        <v>#VALUE!</v>
      </c>
    </row>
    <row r="560" spans="2:2" x14ac:dyDescent="0.25">
      <c r="B560" t="e" cm="1" vm="1">
        <f t="array" ref="B560">TRANSPOSE(_xlfn._xlws.SORT(_xlfn.UNIQUE(_xlfn._xlws.FILTER(managements[field_level], managements[experiment_id]&amp;"_"&amp;managements[crop_season_id]=A560))))</f>
        <v>#VALUE!</v>
      </c>
    </row>
    <row r="561" spans="2:2" x14ac:dyDescent="0.25">
      <c r="B561" t="e" cm="1" vm="1">
        <f t="array" ref="B561">TRANSPOSE(_xlfn._xlws.SORT(_xlfn.UNIQUE(_xlfn._xlws.FILTER(managements[field_level], managements[experiment_id]&amp;"_"&amp;managements[crop_season_id]=A561))))</f>
        <v>#VALUE!</v>
      </c>
    </row>
    <row r="562" spans="2:2" x14ac:dyDescent="0.25">
      <c r="B562" t="e" cm="1" vm="1">
        <f t="array" ref="B562">TRANSPOSE(_xlfn._xlws.SORT(_xlfn.UNIQUE(_xlfn._xlws.FILTER(managements[field_level], managements[experiment_id]&amp;"_"&amp;managements[crop_season_id]=A562))))</f>
        <v>#VALUE!</v>
      </c>
    </row>
    <row r="563" spans="2:2" x14ac:dyDescent="0.25">
      <c r="B563" t="e" cm="1" vm="1">
        <f t="array" ref="B563">TRANSPOSE(_xlfn._xlws.SORT(_xlfn.UNIQUE(_xlfn._xlws.FILTER(managements[field_level], managements[experiment_id]&amp;"_"&amp;managements[crop_season_id]=A563))))</f>
        <v>#VALUE!</v>
      </c>
    </row>
    <row r="564" spans="2:2" x14ac:dyDescent="0.25">
      <c r="B564" t="e" cm="1" vm="1">
        <f t="array" ref="B564">TRANSPOSE(_xlfn._xlws.SORT(_xlfn.UNIQUE(_xlfn._xlws.FILTER(managements[field_level], managements[experiment_id]&amp;"_"&amp;managements[crop_season_id]=A564))))</f>
        <v>#VALUE!</v>
      </c>
    </row>
    <row r="565" spans="2:2" x14ac:dyDescent="0.25">
      <c r="B565" t="e" cm="1" vm="1">
        <f t="array" ref="B565">TRANSPOSE(_xlfn._xlws.SORT(_xlfn.UNIQUE(_xlfn._xlws.FILTER(managements[field_level], managements[experiment_id]&amp;"_"&amp;managements[crop_season_id]=A565))))</f>
        <v>#VALUE!</v>
      </c>
    </row>
    <row r="566" spans="2:2" x14ac:dyDescent="0.25">
      <c r="B566" t="e" cm="1" vm="1">
        <f t="array" ref="B566">TRANSPOSE(_xlfn._xlws.SORT(_xlfn.UNIQUE(_xlfn._xlws.FILTER(managements[field_level], managements[experiment_id]&amp;"_"&amp;managements[crop_season_id]=A566))))</f>
        <v>#VALUE!</v>
      </c>
    </row>
    <row r="567" spans="2:2" x14ac:dyDescent="0.25">
      <c r="B567" t="e" cm="1" vm="1">
        <f t="array" ref="B567">TRANSPOSE(_xlfn._xlws.SORT(_xlfn.UNIQUE(_xlfn._xlws.FILTER(managements[field_level], managements[experiment_id]&amp;"_"&amp;managements[crop_season_id]=A567))))</f>
        <v>#VALUE!</v>
      </c>
    </row>
    <row r="568" spans="2:2" x14ac:dyDescent="0.25">
      <c r="B568" t="e" cm="1" vm="1">
        <f t="array" ref="B568">TRANSPOSE(_xlfn._xlws.SORT(_xlfn.UNIQUE(_xlfn._xlws.FILTER(managements[field_level], managements[experiment_id]&amp;"_"&amp;managements[crop_season_id]=A568))))</f>
        <v>#VALUE!</v>
      </c>
    </row>
    <row r="569" spans="2:2" x14ac:dyDescent="0.25">
      <c r="B569" t="e" cm="1" vm="1">
        <f t="array" ref="B569">TRANSPOSE(_xlfn._xlws.SORT(_xlfn.UNIQUE(_xlfn._xlws.FILTER(managements[field_level], managements[experiment_id]&amp;"_"&amp;managements[crop_season_id]=A569))))</f>
        <v>#VALUE!</v>
      </c>
    </row>
    <row r="570" spans="2:2" x14ac:dyDescent="0.25">
      <c r="B570" t="e" cm="1" vm="1">
        <f t="array" ref="B570">TRANSPOSE(_xlfn._xlws.SORT(_xlfn.UNIQUE(_xlfn._xlws.FILTER(managements[field_level], managements[experiment_id]&amp;"_"&amp;managements[crop_season_id]=A570))))</f>
        <v>#VALUE!</v>
      </c>
    </row>
    <row r="571" spans="2:2" x14ac:dyDescent="0.25">
      <c r="B571" t="e" cm="1" vm="1">
        <f t="array" ref="B571">TRANSPOSE(_xlfn._xlws.SORT(_xlfn.UNIQUE(_xlfn._xlws.FILTER(managements[field_level], managements[experiment_id]&amp;"_"&amp;managements[crop_season_id]=A571))))</f>
        <v>#VALUE!</v>
      </c>
    </row>
    <row r="572" spans="2:2" x14ac:dyDescent="0.25">
      <c r="B572" t="e" cm="1" vm="1">
        <f t="array" ref="B572">TRANSPOSE(_xlfn._xlws.SORT(_xlfn.UNIQUE(_xlfn._xlws.FILTER(managements[field_level], managements[experiment_id]&amp;"_"&amp;managements[crop_season_id]=A572))))</f>
        <v>#VALUE!</v>
      </c>
    </row>
    <row r="573" spans="2:2" x14ac:dyDescent="0.25">
      <c r="B573" t="e" cm="1" vm="1">
        <f t="array" ref="B573">TRANSPOSE(_xlfn._xlws.SORT(_xlfn.UNIQUE(_xlfn._xlws.FILTER(managements[field_level], managements[experiment_id]&amp;"_"&amp;managements[crop_season_id]=A573))))</f>
        <v>#VALUE!</v>
      </c>
    </row>
    <row r="574" spans="2:2" x14ac:dyDescent="0.25">
      <c r="B574" t="e" cm="1" vm="1">
        <f t="array" ref="B574">TRANSPOSE(_xlfn._xlws.SORT(_xlfn.UNIQUE(_xlfn._xlws.FILTER(managements[field_level], managements[experiment_id]&amp;"_"&amp;managements[crop_season_id]=A574))))</f>
        <v>#VALUE!</v>
      </c>
    </row>
    <row r="575" spans="2:2" x14ac:dyDescent="0.25">
      <c r="B575" t="e" cm="1" vm="1">
        <f t="array" ref="B575">TRANSPOSE(_xlfn._xlws.SORT(_xlfn.UNIQUE(_xlfn._xlws.FILTER(managements[field_level], managements[experiment_id]&amp;"_"&amp;managements[crop_season_id]=A575))))</f>
        <v>#VALUE!</v>
      </c>
    </row>
    <row r="576" spans="2:2" x14ac:dyDescent="0.25">
      <c r="B576" t="e" cm="1" vm="1">
        <f t="array" ref="B576">TRANSPOSE(_xlfn._xlws.SORT(_xlfn.UNIQUE(_xlfn._xlws.FILTER(managements[field_level], managements[experiment_id]&amp;"_"&amp;managements[crop_season_id]=A576))))</f>
        <v>#VALUE!</v>
      </c>
    </row>
    <row r="577" spans="2:2" x14ac:dyDescent="0.25">
      <c r="B577" t="e" cm="1" vm="1">
        <f t="array" ref="B577">TRANSPOSE(_xlfn._xlws.SORT(_xlfn.UNIQUE(_xlfn._xlws.FILTER(managements[field_level], managements[experiment_id]&amp;"_"&amp;managements[crop_season_id]=A577))))</f>
        <v>#VALUE!</v>
      </c>
    </row>
    <row r="578" spans="2:2" x14ac:dyDescent="0.25">
      <c r="B578" t="e" cm="1" vm="1">
        <f t="array" ref="B578">TRANSPOSE(_xlfn._xlws.SORT(_xlfn.UNIQUE(_xlfn._xlws.FILTER(managements[field_level], managements[experiment_id]&amp;"_"&amp;managements[crop_season_id]=A578))))</f>
        <v>#VALUE!</v>
      </c>
    </row>
    <row r="579" spans="2:2" x14ac:dyDescent="0.25">
      <c r="B579" t="e" cm="1" vm="1">
        <f t="array" ref="B579">TRANSPOSE(_xlfn._xlws.SORT(_xlfn.UNIQUE(_xlfn._xlws.FILTER(managements[field_level], managements[experiment_id]&amp;"_"&amp;managements[crop_season_id]=A579))))</f>
        <v>#VALUE!</v>
      </c>
    </row>
    <row r="580" spans="2:2" x14ac:dyDescent="0.25">
      <c r="B580" t="e" cm="1" vm="1">
        <f t="array" ref="B580">TRANSPOSE(_xlfn._xlws.SORT(_xlfn.UNIQUE(_xlfn._xlws.FILTER(managements[field_level], managements[experiment_id]&amp;"_"&amp;managements[crop_season_id]=A580))))</f>
        <v>#VALUE!</v>
      </c>
    </row>
    <row r="581" spans="2:2" x14ac:dyDescent="0.25">
      <c r="B581" t="e" cm="1" vm="1">
        <f t="array" ref="B581">TRANSPOSE(_xlfn._xlws.SORT(_xlfn.UNIQUE(_xlfn._xlws.FILTER(managements[field_level], managements[experiment_id]&amp;"_"&amp;managements[crop_season_id]=A581))))</f>
        <v>#VALUE!</v>
      </c>
    </row>
    <row r="582" spans="2:2" x14ac:dyDescent="0.25">
      <c r="B582" t="e" cm="1" vm="1">
        <f t="array" ref="B582">TRANSPOSE(_xlfn._xlws.SORT(_xlfn.UNIQUE(_xlfn._xlws.FILTER(managements[field_level], managements[experiment_id]&amp;"_"&amp;managements[crop_season_id]=A582))))</f>
        <v>#VALUE!</v>
      </c>
    </row>
    <row r="583" spans="2:2" x14ac:dyDescent="0.25">
      <c r="B583" t="e" cm="1" vm="1">
        <f t="array" ref="B583">TRANSPOSE(_xlfn._xlws.SORT(_xlfn.UNIQUE(_xlfn._xlws.FILTER(managements[field_level], managements[experiment_id]&amp;"_"&amp;managements[crop_season_id]=A583))))</f>
        <v>#VALUE!</v>
      </c>
    </row>
    <row r="584" spans="2:2" x14ac:dyDescent="0.25">
      <c r="B584" t="e" cm="1" vm="1">
        <f t="array" ref="B584">TRANSPOSE(_xlfn._xlws.SORT(_xlfn.UNIQUE(_xlfn._xlws.FILTER(managements[field_level], managements[experiment_id]&amp;"_"&amp;managements[crop_season_id]=A584))))</f>
        <v>#VALUE!</v>
      </c>
    </row>
    <row r="585" spans="2:2" x14ac:dyDescent="0.25">
      <c r="B585" t="e" cm="1" vm="1">
        <f t="array" ref="B585">TRANSPOSE(_xlfn._xlws.SORT(_xlfn.UNIQUE(_xlfn._xlws.FILTER(managements[field_level], managements[experiment_id]&amp;"_"&amp;managements[crop_season_id]=A585))))</f>
        <v>#VALUE!</v>
      </c>
    </row>
    <row r="586" spans="2:2" x14ac:dyDescent="0.25">
      <c r="B586" t="e" cm="1" vm="1">
        <f t="array" ref="B586">TRANSPOSE(_xlfn._xlws.SORT(_xlfn.UNIQUE(_xlfn._xlws.FILTER(managements[field_level], managements[experiment_id]&amp;"_"&amp;managements[crop_season_id]=A586))))</f>
        <v>#VALUE!</v>
      </c>
    </row>
    <row r="587" spans="2:2" x14ac:dyDescent="0.25">
      <c r="B587" t="e" cm="1" vm="1">
        <f t="array" ref="B587">TRANSPOSE(_xlfn._xlws.SORT(_xlfn.UNIQUE(_xlfn._xlws.FILTER(managements[field_level], managements[experiment_id]&amp;"_"&amp;managements[crop_season_id]=A587))))</f>
        <v>#VALUE!</v>
      </c>
    </row>
    <row r="588" spans="2:2" x14ac:dyDescent="0.25">
      <c r="B588" t="e" cm="1" vm="1">
        <f t="array" ref="B588">TRANSPOSE(_xlfn._xlws.SORT(_xlfn.UNIQUE(_xlfn._xlws.FILTER(managements[field_level], managements[experiment_id]&amp;"_"&amp;managements[crop_season_id]=A588))))</f>
        <v>#VALUE!</v>
      </c>
    </row>
    <row r="589" spans="2:2" x14ac:dyDescent="0.25">
      <c r="B589" t="e" cm="1" vm="1">
        <f t="array" ref="B589">TRANSPOSE(_xlfn._xlws.SORT(_xlfn.UNIQUE(_xlfn._xlws.FILTER(managements[field_level], managements[experiment_id]&amp;"_"&amp;managements[crop_season_id]=A589))))</f>
        <v>#VALUE!</v>
      </c>
    </row>
    <row r="590" spans="2:2" x14ac:dyDescent="0.25">
      <c r="B590" t="e" cm="1" vm="1">
        <f t="array" ref="B590">TRANSPOSE(_xlfn._xlws.SORT(_xlfn.UNIQUE(_xlfn._xlws.FILTER(managements[field_level], managements[experiment_id]&amp;"_"&amp;managements[crop_season_id]=A590))))</f>
        <v>#VALUE!</v>
      </c>
    </row>
    <row r="591" spans="2:2" x14ac:dyDescent="0.25">
      <c r="B591" t="e" cm="1" vm="1">
        <f t="array" ref="B591">TRANSPOSE(_xlfn._xlws.SORT(_xlfn.UNIQUE(_xlfn._xlws.FILTER(managements[field_level], managements[experiment_id]&amp;"_"&amp;managements[crop_season_id]=A591))))</f>
        <v>#VALUE!</v>
      </c>
    </row>
    <row r="592" spans="2:2" x14ac:dyDescent="0.25">
      <c r="B592" t="e" cm="1" vm="1">
        <f t="array" ref="B592">TRANSPOSE(_xlfn._xlws.SORT(_xlfn.UNIQUE(_xlfn._xlws.FILTER(managements[field_level], managements[experiment_id]&amp;"_"&amp;managements[crop_season_id]=A592))))</f>
        <v>#VALUE!</v>
      </c>
    </row>
    <row r="593" spans="2:2" x14ac:dyDescent="0.25">
      <c r="B593" t="e" cm="1" vm="1">
        <f t="array" ref="B593">TRANSPOSE(_xlfn._xlws.SORT(_xlfn.UNIQUE(_xlfn._xlws.FILTER(managements[field_level], managements[experiment_id]&amp;"_"&amp;managements[crop_season_id]=A593))))</f>
        <v>#VALUE!</v>
      </c>
    </row>
    <row r="594" spans="2:2" x14ac:dyDescent="0.25">
      <c r="B594" t="e" cm="1" vm="1">
        <f t="array" ref="B594">TRANSPOSE(_xlfn._xlws.SORT(_xlfn.UNIQUE(_xlfn._xlws.FILTER(managements[field_level], managements[experiment_id]&amp;"_"&amp;managements[crop_season_id]=A594))))</f>
        <v>#VALUE!</v>
      </c>
    </row>
    <row r="595" spans="2:2" x14ac:dyDescent="0.25">
      <c r="B595" t="e" cm="1" vm="1">
        <f t="array" ref="B595">TRANSPOSE(_xlfn._xlws.SORT(_xlfn.UNIQUE(_xlfn._xlws.FILTER(managements[field_level], managements[experiment_id]&amp;"_"&amp;managements[crop_season_id]=A595))))</f>
        <v>#VALUE!</v>
      </c>
    </row>
    <row r="596" spans="2:2" x14ac:dyDescent="0.25">
      <c r="B596" t="e" cm="1" vm="1">
        <f t="array" ref="B596">TRANSPOSE(_xlfn._xlws.SORT(_xlfn.UNIQUE(_xlfn._xlws.FILTER(managements[field_level], managements[experiment_id]&amp;"_"&amp;managements[crop_season_id]=A596))))</f>
        <v>#VALUE!</v>
      </c>
    </row>
    <row r="597" spans="2:2" x14ac:dyDescent="0.25">
      <c r="B597" t="e" cm="1" vm="1">
        <f t="array" ref="B597">TRANSPOSE(_xlfn._xlws.SORT(_xlfn.UNIQUE(_xlfn._xlws.FILTER(managements[field_level], managements[experiment_id]&amp;"_"&amp;managements[crop_season_id]=A597))))</f>
        <v>#VALUE!</v>
      </c>
    </row>
    <row r="598" spans="2:2" x14ac:dyDescent="0.25">
      <c r="B598" t="e" cm="1" vm="1">
        <f t="array" ref="B598">TRANSPOSE(_xlfn._xlws.SORT(_xlfn.UNIQUE(_xlfn._xlws.FILTER(managements[field_level], managements[experiment_id]&amp;"_"&amp;managements[crop_season_id]=A598))))</f>
        <v>#VALUE!</v>
      </c>
    </row>
    <row r="599" spans="2:2" x14ac:dyDescent="0.25">
      <c r="B599" t="e" cm="1" vm="1">
        <f t="array" ref="B599">TRANSPOSE(_xlfn._xlws.SORT(_xlfn.UNIQUE(_xlfn._xlws.FILTER(managements[field_level], managements[experiment_id]&amp;"_"&amp;managements[crop_season_id]=A599))))</f>
        <v>#VALUE!</v>
      </c>
    </row>
    <row r="600" spans="2:2" x14ac:dyDescent="0.25">
      <c r="B600" t="e" cm="1" vm="1">
        <f t="array" ref="B600">TRANSPOSE(_xlfn._xlws.SORT(_xlfn.UNIQUE(_xlfn._xlws.FILTER(managements[field_level], managements[experiment_id]&amp;"_"&amp;managements[crop_season_id]=A600))))</f>
        <v>#VALUE!</v>
      </c>
    </row>
    <row r="601" spans="2:2" x14ac:dyDescent="0.25">
      <c r="B601" t="e" cm="1" vm="1">
        <f t="array" ref="B601">TRANSPOSE(_xlfn._xlws.SORT(_xlfn.UNIQUE(_xlfn._xlws.FILTER(managements[field_level], managements[experiment_id]&amp;"_"&amp;managements[crop_season_id]=A601))))</f>
        <v>#VALUE!</v>
      </c>
    </row>
    <row r="602" spans="2:2" x14ac:dyDescent="0.25">
      <c r="B602" t="e" cm="1" vm="1">
        <f t="array" ref="B602">TRANSPOSE(_xlfn._xlws.SORT(_xlfn.UNIQUE(_xlfn._xlws.FILTER(managements[field_level], managements[experiment_id]&amp;"_"&amp;managements[crop_season_id]=A602))))</f>
        <v>#VALUE!</v>
      </c>
    </row>
    <row r="603" spans="2:2" x14ac:dyDescent="0.25">
      <c r="B603" t="e" cm="1" vm="1">
        <f t="array" ref="B603">TRANSPOSE(_xlfn._xlws.SORT(_xlfn.UNIQUE(_xlfn._xlws.FILTER(managements[field_level], managements[experiment_id]&amp;"_"&amp;managements[crop_season_id]=A603))))</f>
        <v>#VALUE!</v>
      </c>
    </row>
    <row r="604" spans="2:2" x14ac:dyDescent="0.25">
      <c r="B604" t="e" cm="1" vm="1">
        <f t="array" ref="B604">TRANSPOSE(_xlfn._xlws.SORT(_xlfn.UNIQUE(_xlfn._xlws.FILTER(managements[field_level], managements[experiment_id]&amp;"_"&amp;managements[crop_season_id]=A604))))</f>
        <v>#VALUE!</v>
      </c>
    </row>
    <row r="605" spans="2:2" x14ac:dyDescent="0.25">
      <c r="B605" t="e" cm="1" vm="1">
        <f t="array" ref="B605">TRANSPOSE(_xlfn._xlws.SORT(_xlfn.UNIQUE(_xlfn._xlws.FILTER(managements[field_level], managements[experiment_id]&amp;"_"&amp;managements[crop_season_id]=A605))))</f>
        <v>#VALUE!</v>
      </c>
    </row>
    <row r="606" spans="2:2" x14ac:dyDescent="0.25">
      <c r="B606" t="e" cm="1" vm="1">
        <f t="array" ref="B606">TRANSPOSE(_xlfn._xlws.SORT(_xlfn.UNIQUE(_xlfn._xlws.FILTER(managements[field_level], managements[experiment_id]&amp;"_"&amp;managements[crop_season_id]=A606))))</f>
        <v>#VALUE!</v>
      </c>
    </row>
    <row r="607" spans="2:2" x14ac:dyDescent="0.25">
      <c r="B607" t="e" cm="1" vm="1">
        <f t="array" ref="B607">TRANSPOSE(_xlfn._xlws.SORT(_xlfn.UNIQUE(_xlfn._xlws.FILTER(managements[field_level], managements[experiment_id]&amp;"_"&amp;managements[crop_season_id]=A607))))</f>
        <v>#VALUE!</v>
      </c>
    </row>
    <row r="608" spans="2:2" x14ac:dyDescent="0.25">
      <c r="B608" t="e" cm="1" vm="1">
        <f t="array" ref="B608">TRANSPOSE(_xlfn._xlws.SORT(_xlfn.UNIQUE(_xlfn._xlws.FILTER(managements[field_level], managements[experiment_id]&amp;"_"&amp;managements[crop_season_id]=A608))))</f>
        <v>#VALUE!</v>
      </c>
    </row>
    <row r="609" spans="2:2" x14ac:dyDescent="0.25">
      <c r="B609" t="e" cm="1" vm="1">
        <f t="array" ref="B609">TRANSPOSE(_xlfn._xlws.SORT(_xlfn.UNIQUE(_xlfn._xlws.FILTER(managements[field_level], managements[experiment_id]&amp;"_"&amp;managements[crop_season_id]=A609))))</f>
        <v>#VALUE!</v>
      </c>
    </row>
    <row r="610" spans="2:2" x14ac:dyDescent="0.25">
      <c r="B610" t="e" cm="1" vm="1">
        <f t="array" ref="B610">TRANSPOSE(_xlfn._xlws.SORT(_xlfn.UNIQUE(_xlfn._xlws.FILTER(managements[field_level], managements[experiment_id]&amp;"_"&amp;managements[crop_season_id]=A610))))</f>
        <v>#VALUE!</v>
      </c>
    </row>
    <row r="611" spans="2:2" x14ac:dyDescent="0.25">
      <c r="B611" t="e" cm="1" vm="1">
        <f t="array" ref="B611">TRANSPOSE(_xlfn._xlws.SORT(_xlfn.UNIQUE(_xlfn._xlws.FILTER(managements[field_level], managements[experiment_id]&amp;"_"&amp;managements[crop_season_id]=A611))))</f>
        <v>#VALUE!</v>
      </c>
    </row>
    <row r="612" spans="2:2" x14ac:dyDescent="0.25">
      <c r="B612" t="e" cm="1" vm="1">
        <f t="array" ref="B612">TRANSPOSE(_xlfn._xlws.SORT(_xlfn.UNIQUE(_xlfn._xlws.FILTER(managements[field_level], managements[experiment_id]&amp;"_"&amp;managements[crop_season_id]=A612))))</f>
        <v>#VALUE!</v>
      </c>
    </row>
    <row r="613" spans="2:2" x14ac:dyDescent="0.25">
      <c r="B613" t="e" cm="1" vm="1">
        <f t="array" ref="B613">TRANSPOSE(_xlfn._xlws.SORT(_xlfn.UNIQUE(_xlfn._xlws.FILTER(managements[field_level], managements[experiment_id]&amp;"_"&amp;managements[crop_season_id]=A613))))</f>
        <v>#VALUE!</v>
      </c>
    </row>
    <row r="614" spans="2:2" x14ac:dyDescent="0.25">
      <c r="B614" t="e" cm="1" vm="1">
        <f t="array" ref="B614">TRANSPOSE(_xlfn._xlws.SORT(_xlfn.UNIQUE(_xlfn._xlws.FILTER(managements[field_level], managements[experiment_id]&amp;"_"&amp;managements[crop_season_id]=A614))))</f>
        <v>#VALUE!</v>
      </c>
    </row>
    <row r="615" spans="2:2" x14ac:dyDescent="0.25">
      <c r="B615" t="e" cm="1" vm="1">
        <f t="array" ref="B615">TRANSPOSE(_xlfn._xlws.SORT(_xlfn.UNIQUE(_xlfn._xlws.FILTER(managements[field_level], managements[experiment_id]&amp;"_"&amp;managements[crop_season_id]=A615))))</f>
        <v>#VALUE!</v>
      </c>
    </row>
    <row r="616" spans="2:2" x14ac:dyDescent="0.25">
      <c r="B616" t="e" cm="1" vm="1">
        <f t="array" ref="B616">TRANSPOSE(_xlfn._xlws.SORT(_xlfn.UNIQUE(_xlfn._xlws.FILTER(managements[field_level], managements[experiment_id]&amp;"_"&amp;managements[crop_season_id]=A616))))</f>
        <v>#VALUE!</v>
      </c>
    </row>
    <row r="617" spans="2:2" x14ac:dyDescent="0.25">
      <c r="B617" t="e" cm="1" vm="1">
        <f t="array" ref="B617">TRANSPOSE(_xlfn._xlws.SORT(_xlfn.UNIQUE(_xlfn._xlws.FILTER(managements[field_level], managements[experiment_id]&amp;"_"&amp;managements[crop_season_id]=A617))))</f>
        <v>#VALUE!</v>
      </c>
    </row>
    <row r="618" spans="2:2" x14ac:dyDescent="0.25">
      <c r="B618" t="e" cm="1" vm="1">
        <f t="array" ref="B618">TRANSPOSE(_xlfn._xlws.SORT(_xlfn.UNIQUE(_xlfn._xlws.FILTER(managements[field_level], managements[experiment_id]&amp;"_"&amp;managements[crop_season_id]=A618))))</f>
        <v>#VALUE!</v>
      </c>
    </row>
    <row r="619" spans="2:2" x14ac:dyDescent="0.25">
      <c r="B619" t="e" cm="1" vm="1">
        <f t="array" ref="B619">TRANSPOSE(_xlfn._xlws.SORT(_xlfn.UNIQUE(_xlfn._xlws.FILTER(managements[field_level], managements[experiment_id]&amp;"_"&amp;managements[crop_season_id]=A619))))</f>
        <v>#VALUE!</v>
      </c>
    </row>
    <row r="620" spans="2:2" x14ac:dyDescent="0.25">
      <c r="B620" t="e" cm="1" vm="1">
        <f t="array" ref="B620">TRANSPOSE(_xlfn._xlws.SORT(_xlfn.UNIQUE(_xlfn._xlws.FILTER(managements[field_level], managements[experiment_id]&amp;"_"&amp;managements[crop_season_id]=A620))))</f>
        <v>#VALUE!</v>
      </c>
    </row>
    <row r="621" spans="2:2" x14ac:dyDescent="0.25">
      <c r="B621" t="e" cm="1" vm="1">
        <f t="array" ref="B621">TRANSPOSE(_xlfn._xlws.SORT(_xlfn.UNIQUE(_xlfn._xlws.FILTER(managements[field_level], managements[experiment_id]&amp;"_"&amp;managements[crop_season_id]=A621))))</f>
        <v>#VALUE!</v>
      </c>
    </row>
    <row r="622" spans="2:2" x14ac:dyDescent="0.25">
      <c r="B622" t="e" cm="1" vm="1">
        <f t="array" ref="B622">TRANSPOSE(_xlfn._xlws.SORT(_xlfn.UNIQUE(_xlfn._xlws.FILTER(managements[field_level], managements[experiment_id]&amp;"_"&amp;managements[crop_season_id]=A622))))</f>
        <v>#VALUE!</v>
      </c>
    </row>
    <row r="623" spans="2:2" x14ac:dyDescent="0.25">
      <c r="B623" t="e" cm="1" vm="1">
        <f t="array" ref="B623">TRANSPOSE(_xlfn._xlws.SORT(_xlfn.UNIQUE(_xlfn._xlws.FILTER(managements[field_level], managements[experiment_id]&amp;"_"&amp;managements[crop_season_id]=A623))))</f>
        <v>#VALUE!</v>
      </c>
    </row>
    <row r="624" spans="2:2" x14ac:dyDescent="0.25">
      <c r="B624" t="e" cm="1" vm="1">
        <f t="array" ref="B624">TRANSPOSE(_xlfn._xlws.SORT(_xlfn.UNIQUE(_xlfn._xlws.FILTER(managements[field_level], managements[experiment_id]&amp;"_"&amp;managements[crop_season_id]=A624))))</f>
        <v>#VALUE!</v>
      </c>
    </row>
    <row r="625" spans="2:2" x14ac:dyDescent="0.25">
      <c r="B625" t="e" cm="1" vm="1">
        <f t="array" ref="B625">TRANSPOSE(_xlfn._xlws.SORT(_xlfn.UNIQUE(_xlfn._xlws.FILTER(managements[field_level], managements[experiment_id]&amp;"_"&amp;managements[crop_season_id]=A625))))</f>
        <v>#VALUE!</v>
      </c>
    </row>
    <row r="626" spans="2:2" x14ac:dyDescent="0.25">
      <c r="B626" t="e" cm="1" vm="1">
        <f t="array" ref="B626">TRANSPOSE(_xlfn._xlws.SORT(_xlfn.UNIQUE(_xlfn._xlws.FILTER(managements[field_level], managements[experiment_id]&amp;"_"&amp;managements[crop_season_id]=A626))))</f>
        <v>#VALUE!</v>
      </c>
    </row>
    <row r="627" spans="2:2" x14ac:dyDescent="0.25">
      <c r="B627" t="e" cm="1" vm="1">
        <f t="array" ref="B627">TRANSPOSE(_xlfn._xlws.SORT(_xlfn.UNIQUE(_xlfn._xlws.FILTER(managements[field_level], managements[experiment_id]&amp;"_"&amp;managements[crop_season_id]=A627))))</f>
        <v>#VALUE!</v>
      </c>
    </row>
    <row r="628" spans="2:2" x14ac:dyDescent="0.25">
      <c r="B628" t="e" cm="1" vm="1">
        <f t="array" ref="B628">TRANSPOSE(_xlfn._xlws.SORT(_xlfn.UNIQUE(_xlfn._xlws.FILTER(managements[field_level], managements[experiment_id]&amp;"_"&amp;managements[crop_season_id]=A628))))</f>
        <v>#VALUE!</v>
      </c>
    </row>
    <row r="629" spans="2:2" x14ac:dyDescent="0.25">
      <c r="B629" t="e" cm="1" vm="1">
        <f t="array" ref="B629">TRANSPOSE(_xlfn._xlws.SORT(_xlfn.UNIQUE(_xlfn._xlws.FILTER(managements[field_level], managements[experiment_id]&amp;"_"&amp;managements[crop_season_id]=A629))))</f>
        <v>#VALUE!</v>
      </c>
    </row>
    <row r="630" spans="2:2" x14ac:dyDescent="0.25">
      <c r="B630" t="e" cm="1" vm="1">
        <f t="array" ref="B630">TRANSPOSE(_xlfn._xlws.SORT(_xlfn.UNIQUE(_xlfn._xlws.FILTER(managements[field_level], managements[experiment_id]&amp;"_"&amp;managements[crop_season_id]=A630))))</f>
        <v>#VALUE!</v>
      </c>
    </row>
    <row r="631" spans="2:2" x14ac:dyDescent="0.25">
      <c r="B631" t="e" cm="1" vm="1">
        <f t="array" ref="B631">TRANSPOSE(_xlfn._xlws.SORT(_xlfn.UNIQUE(_xlfn._xlws.FILTER(managements[field_level], managements[experiment_id]&amp;"_"&amp;managements[crop_season_id]=A631))))</f>
        <v>#VALUE!</v>
      </c>
    </row>
    <row r="632" spans="2:2" x14ac:dyDescent="0.25">
      <c r="B632" t="e" cm="1" vm="1">
        <f t="array" ref="B632">TRANSPOSE(_xlfn._xlws.SORT(_xlfn.UNIQUE(_xlfn._xlws.FILTER(managements[field_level], managements[experiment_id]&amp;"_"&amp;managements[crop_season_id]=A632))))</f>
        <v>#VALUE!</v>
      </c>
    </row>
    <row r="633" spans="2:2" x14ac:dyDescent="0.25">
      <c r="B633" t="e" cm="1" vm="1">
        <f t="array" ref="B633">TRANSPOSE(_xlfn._xlws.SORT(_xlfn.UNIQUE(_xlfn._xlws.FILTER(managements[field_level], managements[experiment_id]&amp;"_"&amp;managements[crop_season_id]=A633))))</f>
        <v>#VALUE!</v>
      </c>
    </row>
    <row r="634" spans="2:2" x14ac:dyDescent="0.25">
      <c r="B634" t="e" cm="1" vm="1">
        <f t="array" ref="B634">TRANSPOSE(_xlfn._xlws.SORT(_xlfn.UNIQUE(_xlfn._xlws.FILTER(managements[field_level], managements[experiment_id]&amp;"_"&amp;managements[crop_season_id]=A634))))</f>
        <v>#VALUE!</v>
      </c>
    </row>
    <row r="635" spans="2:2" x14ac:dyDescent="0.25">
      <c r="B635" t="e" cm="1" vm="1">
        <f t="array" ref="B635">TRANSPOSE(_xlfn._xlws.SORT(_xlfn.UNIQUE(_xlfn._xlws.FILTER(managements[field_level], managements[experiment_id]&amp;"_"&amp;managements[crop_season_id]=A635))))</f>
        <v>#VALUE!</v>
      </c>
    </row>
    <row r="636" spans="2:2" x14ac:dyDescent="0.25">
      <c r="B636" t="e" cm="1" vm="1">
        <f t="array" ref="B636">TRANSPOSE(_xlfn._xlws.SORT(_xlfn.UNIQUE(_xlfn._xlws.FILTER(managements[field_level], managements[experiment_id]&amp;"_"&amp;managements[crop_season_id]=A636))))</f>
        <v>#VALUE!</v>
      </c>
    </row>
    <row r="637" spans="2:2" x14ac:dyDescent="0.25">
      <c r="B637" t="e" cm="1" vm="1">
        <f t="array" ref="B637">TRANSPOSE(_xlfn._xlws.SORT(_xlfn.UNIQUE(_xlfn._xlws.FILTER(managements[field_level], managements[experiment_id]&amp;"_"&amp;managements[crop_season_id]=A637))))</f>
        <v>#VALUE!</v>
      </c>
    </row>
    <row r="638" spans="2:2" x14ac:dyDescent="0.25">
      <c r="B638" t="e" cm="1" vm="1">
        <f t="array" ref="B638">TRANSPOSE(_xlfn._xlws.SORT(_xlfn.UNIQUE(_xlfn._xlws.FILTER(managements[field_level], managements[experiment_id]&amp;"_"&amp;managements[crop_season_id]=A638))))</f>
        <v>#VALUE!</v>
      </c>
    </row>
    <row r="639" spans="2:2" x14ac:dyDescent="0.25">
      <c r="B639" t="e" cm="1" vm="1">
        <f t="array" ref="B639">TRANSPOSE(_xlfn._xlws.SORT(_xlfn.UNIQUE(_xlfn._xlws.FILTER(managements[field_level], managements[experiment_id]&amp;"_"&amp;managements[crop_season_id]=A639))))</f>
        <v>#VALUE!</v>
      </c>
    </row>
    <row r="640" spans="2:2" x14ac:dyDescent="0.25">
      <c r="B640" t="e" cm="1" vm="1">
        <f t="array" ref="B640">TRANSPOSE(_xlfn._xlws.SORT(_xlfn.UNIQUE(_xlfn._xlws.FILTER(managements[field_level], managements[experiment_id]&amp;"_"&amp;managements[crop_season_id]=A640))))</f>
        <v>#VALUE!</v>
      </c>
    </row>
    <row r="641" spans="2:2" x14ac:dyDescent="0.25">
      <c r="B641" t="e" cm="1" vm="1">
        <f t="array" ref="B641">TRANSPOSE(_xlfn._xlws.SORT(_xlfn.UNIQUE(_xlfn._xlws.FILTER(managements[field_level], managements[experiment_id]&amp;"_"&amp;managements[crop_season_id]=A641))))</f>
        <v>#VALUE!</v>
      </c>
    </row>
    <row r="642" spans="2:2" x14ac:dyDescent="0.25">
      <c r="B642" t="e" cm="1" vm="1">
        <f t="array" ref="B642">TRANSPOSE(_xlfn._xlws.SORT(_xlfn.UNIQUE(_xlfn._xlws.FILTER(managements[field_level], managements[experiment_id]&amp;"_"&amp;managements[crop_season_id]=A642))))</f>
        <v>#VALUE!</v>
      </c>
    </row>
    <row r="643" spans="2:2" x14ac:dyDescent="0.25">
      <c r="B643" t="e" cm="1" vm="1">
        <f t="array" ref="B643">TRANSPOSE(_xlfn._xlws.SORT(_xlfn.UNIQUE(_xlfn._xlws.FILTER(managements[field_level], managements[experiment_id]&amp;"_"&amp;managements[crop_season_id]=A643))))</f>
        <v>#VALUE!</v>
      </c>
    </row>
    <row r="644" spans="2:2" x14ac:dyDescent="0.25">
      <c r="B644" t="e" cm="1" vm="1">
        <f t="array" ref="B644">TRANSPOSE(_xlfn._xlws.SORT(_xlfn.UNIQUE(_xlfn._xlws.FILTER(managements[field_level], managements[experiment_id]&amp;"_"&amp;managements[crop_season_id]=A644))))</f>
        <v>#VALUE!</v>
      </c>
    </row>
    <row r="645" spans="2:2" x14ac:dyDescent="0.25">
      <c r="B645" t="e" cm="1" vm="1">
        <f t="array" ref="B645">TRANSPOSE(_xlfn._xlws.SORT(_xlfn.UNIQUE(_xlfn._xlws.FILTER(managements[field_level], managements[experiment_id]&amp;"_"&amp;managements[crop_season_id]=A645))))</f>
        <v>#VALUE!</v>
      </c>
    </row>
    <row r="646" spans="2:2" x14ac:dyDescent="0.25">
      <c r="B646" t="e" cm="1" vm="1">
        <f t="array" ref="B646">TRANSPOSE(_xlfn._xlws.SORT(_xlfn.UNIQUE(_xlfn._xlws.FILTER(managements[field_level], managements[experiment_id]&amp;"_"&amp;managements[crop_season_id]=A646))))</f>
        <v>#VALUE!</v>
      </c>
    </row>
    <row r="647" spans="2:2" x14ac:dyDescent="0.25">
      <c r="B647" t="e" cm="1" vm="1">
        <f t="array" ref="B647">TRANSPOSE(_xlfn._xlws.SORT(_xlfn.UNIQUE(_xlfn._xlws.FILTER(managements[field_level], managements[experiment_id]&amp;"_"&amp;managements[crop_season_id]=A647))))</f>
        <v>#VALUE!</v>
      </c>
    </row>
    <row r="648" spans="2:2" x14ac:dyDescent="0.25">
      <c r="B648" t="e" cm="1" vm="1">
        <f t="array" ref="B648">TRANSPOSE(_xlfn._xlws.SORT(_xlfn.UNIQUE(_xlfn._xlws.FILTER(managements[field_level], managements[experiment_id]&amp;"_"&amp;managements[crop_season_id]=A648))))</f>
        <v>#VALUE!</v>
      </c>
    </row>
    <row r="649" spans="2:2" x14ac:dyDescent="0.25">
      <c r="B649" t="e" cm="1" vm="1">
        <f t="array" ref="B649">TRANSPOSE(_xlfn._xlws.SORT(_xlfn.UNIQUE(_xlfn._xlws.FILTER(managements[field_level], managements[experiment_id]&amp;"_"&amp;managements[crop_season_id]=A649))))</f>
        <v>#VALUE!</v>
      </c>
    </row>
    <row r="650" spans="2:2" x14ac:dyDescent="0.25">
      <c r="B650" t="e" cm="1" vm="1">
        <f t="array" ref="B650">TRANSPOSE(_xlfn._xlws.SORT(_xlfn.UNIQUE(_xlfn._xlws.FILTER(managements[field_level], managements[experiment_id]&amp;"_"&amp;managements[crop_season_id]=A650))))</f>
        <v>#VALUE!</v>
      </c>
    </row>
    <row r="651" spans="2:2" x14ac:dyDescent="0.25">
      <c r="B651" t="e" cm="1" vm="1">
        <f t="array" ref="B651">TRANSPOSE(_xlfn._xlws.SORT(_xlfn.UNIQUE(_xlfn._xlws.FILTER(managements[field_level], managements[experiment_id]&amp;"_"&amp;managements[crop_season_id]=A651))))</f>
        <v>#VALUE!</v>
      </c>
    </row>
    <row r="652" spans="2:2" x14ac:dyDescent="0.25">
      <c r="B652" t="e" cm="1" vm="1">
        <f t="array" ref="B652">TRANSPOSE(_xlfn._xlws.SORT(_xlfn.UNIQUE(_xlfn._xlws.FILTER(managements[field_level], managements[experiment_id]&amp;"_"&amp;managements[crop_season_id]=A652))))</f>
        <v>#VALUE!</v>
      </c>
    </row>
    <row r="653" spans="2:2" x14ac:dyDescent="0.25">
      <c r="B653" t="e" cm="1" vm="1">
        <f t="array" ref="B653">TRANSPOSE(_xlfn._xlws.SORT(_xlfn.UNIQUE(_xlfn._xlws.FILTER(managements[field_level], managements[experiment_id]&amp;"_"&amp;managements[crop_season_id]=A653))))</f>
        <v>#VALUE!</v>
      </c>
    </row>
    <row r="654" spans="2:2" x14ac:dyDescent="0.25">
      <c r="B654" t="e" cm="1" vm="1">
        <f t="array" ref="B654">TRANSPOSE(_xlfn._xlws.SORT(_xlfn.UNIQUE(_xlfn._xlws.FILTER(managements[field_level], managements[experiment_id]&amp;"_"&amp;managements[crop_season_id]=A654))))</f>
        <v>#VALUE!</v>
      </c>
    </row>
    <row r="655" spans="2:2" x14ac:dyDescent="0.25">
      <c r="B655" t="e" cm="1" vm="1">
        <f t="array" ref="B655">TRANSPOSE(_xlfn._xlws.SORT(_xlfn.UNIQUE(_xlfn._xlws.FILTER(managements[field_level], managements[experiment_id]&amp;"_"&amp;managements[crop_season_id]=A655))))</f>
        <v>#VALUE!</v>
      </c>
    </row>
    <row r="656" spans="2:2" x14ac:dyDescent="0.25">
      <c r="B656" t="e" cm="1" vm="1">
        <f t="array" ref="B656">TRANSPOSE(_xlfn._xlws.SORT(_xlfn.UNIQUE(_xlfn._xlws.FILTER(managements[field_level], managements[experiment_id]&amp;"_"&amp;managements[crop_season_id]=A656))))</f>
        <v>#VALUE!</v>
      </c>
    </row>
    <row r="657" spans="2:2" x14ac:dyDescent="0.25">
      <c r="B657" t="e" cm="1" vm="1">
        <f t="array" ref="B657">TRANSPOSE(_xlfn._xlws.SORT(_xlfn.UNIQUE(_xlfn._xlws.FILTER(managements[field_level], managements[experiment_id]&amp;"_"&amp;managements[crop_season_id]=A657))))</f>
        <v>#VALUE!</v>
      </c>
    </row>
    <row r="658" spans="2:2" x14ac:dyDescent="0.25">
      <c r="B658" t="e" cm="1" vm="1">
        <f t="array" ref="B658">TRANSPOSE(_xlfn._xlws.SORT(_xlfn.UNIQUE(_xlfn._xlws.FILTER(managements[field_level], managements[experiment_id]&amp;"_"&amp;managements[crop_season_id]=A658))))</f>
        <v>#VALUE!</v>
      </c>
    </row>
    <row r="659" spans="2:2" x14ac:dyDescent="0.25">
      <c r="B659" t="e" cm="1" vm="1">
        <f t="array" ref="B659">TRANSPOSE(_xlfn._xlws.SORT(_xlfn.UNIQUE(_xlfn._xlws.FILTER(managements[field_level], managements[experiment_id]&amp;"_"&amp;managements[crop_season_id]=A659))))</f>
        <v>#VALUE!</v>
      </c>
    </row>
    <row r="660" spans="2:2" x14ac:dyDescent="0.25">
      <c r="B660" t="e" cm="1" vm="1">
        <f t="array" ref="B660">TRANSPOSE(_xlfn._xlws.SORT(_xlfn.UNIQUE(_xlfn._xlws.FILTER(managements[field_level], managements[experiment_id]&amp;"_"&amp;managements[crop_season_id]=A660))))</f>
        <v>#VALUE!</v>
      </c>
    </row>
    <row r="661" spans="2:2" x14ac:dyDescent="0.25">
      <c r="B661" t="e" cm="1" vm="1">
        <f t="array" ref="B661">TRANSPOSE(_xlfn._xlws.SORT(_xlfn.UNIQUE(_xlfn._xlws.FILTER(managements[field_level], managements[experiment_id]&amp;"_"&amp;managements[crop_season_id]=A661))))</f>
        <v>#VALUE!</v>
      </c>
    </row>
    <row r="662" spans="2:2" x14ac:dyDescent="0.25">
      <c r="B662" t="e" cm="1" vm="1">
        <f t="array" ref="B662">TRANSPOSE(_xlfn._xlws.SORT(_xlfn.UNIQUE(_xlfn._xlws.FILTER(managements[field_level], managements[experiment_id]&amp;"_"&amp;managements[crop_season_id]=A662))))</f>
        <v>#VALUE!</v>
      </c>
    </row>
    <row r="663" spans="2:2" x14ac:dyDescent="0.25">
      <c r="B663" t="e" cm="1" vm="1">
        <f t="array" ref="B663">TRANSPOSE(_xlfn._xlws.SORT(_xlfn.UNIQUE(_xlfn._xlws.FILTER(managements[field_level], managements[experiment_id]&amp;"_"&amp;managements[crop_season_id]=A663))))</f>
        <v>#VALUE!</v>
      </c>
    </row>
    <row r="664" spans="2:2" x14ac:dyDescent="0.25">
      <c r="B664" t="e" cm="1" vm="1">
        <f t="array" ref="B664">TRANSPOSE(_xlfn._xlws.SORT(_xlfn.UNIQUE(_xlfn._xlws.FILTER(managements[field_level], managements[experiment_id]&amp;"_"&amp;managements[crop_season_id]=A664))))</f>
        <v>#VALUE!</v>
      </c>
    </row>
    <row r="665" spans="2:2" x14ac:dyDescent="0.25">
      <c r="B665" t="e" cm="1" vm="1">
        <f t="array" ref="B665">TRANSPOSE(_xlfn._xlws.SORT(_xlfn.UNIQUE(_xlfn._xlws.FILTER(managements[field_level], managements[experiment_id]&amp;"_"&amp;managements[crop_season_id]=A665))))</f>
        <v>#VALUE!</v>
      </c>
    </row>
    <row r="666" spans="2:2" x14ac:dyDescent="0.25">
      <c r="B666" t="e" cm="1" vm="1">
        <f t="array" ref="B666">TRANSPOSE(_xlfn._xlws.SORT(_xlfn.UNIQUE(_xlfn._xlws.FILTER(managements[field_level], managements[experiment_id]&amp;"_"&amp;managements[crop_season_id]=A666))))</f>
        <v>#VALUE!</v>
      </c>
    </row>
    <row r="667" spans="2:2" x14ac:dyDescent="0.25">
      <c r="B667" t="e" cm="1" vm="1">
        <f t="array" ref="B667">TRANSPOSE(_xlfn._xlws.SORT(_xlfn.UNIQUE(_xlfn._xlws.FILTER(managements[field_level], managements[experiment_id]&amp;"_"&amp;managements[crop_season_id]=A667))))</f>
        <v>#VALUE!</v>
      </c>
    </row>
    <row r="668" spans="2:2" x14ac:dyDescent="0.25">
      <c r="B668" t="e" cm="1" vm="1">
        <f t="array" ref="B668">TRANSPOSE(_xlfn._xlws.SORT(_xlfn.UNIQUE(_xlfn._xlws.FILTER(managements[field_level], managements[experiment_id]&amp;"_"&amp;managements[crop_season_id]=A668))))</f>
        <v>#VALUE!</v>
      </c>
    </row>
    <row r="669" spans="2:2" x14ac:dyDescent="0.25">
      <c r="B669" t="e" cm="1" vm="1">
        <f t="array" ref="B669">TRANSPOSE(_xlfn._xlws.SORT(_xlfn.UNIQUE(_xlfn._xlws.FILTER(managements[field_level], managements[experiment_id]&amp;"_"&amp;managements[crop_season_id]=A669))))</f>
        <v>#VALUE!</v>
      </c>
    </row>
    <row r="670" spans="2:2" x14ac:dyDescent="0.25">
      <c r="B670" t="e" cm="1" vm="1">
        <f t="array" ref="B670">TRANSPOSE(_xlfn._xlws.SORT(_xlfn.UNIQUE(_xlfn._xlws.FILTER(managements[field_level], managements[experiment_id]&amp;"_"&amp;managements[crop_season_id]=A670))))</f>
        <v>#VALUE!</v>
      </c>
    </row>
    <row r="671" spans="2:2" x14ac:dyDescent="0.25">
      <c r="B671" t="e" cm="1" vm="1">
        <f t="array" ref="B671">TRANSPOSE(_xlfn._xlws.SORT(_xlfn.UNIQUE(_xlfn._xlws.FILTER(managements[field_level], managements[experiment_id]&amp;"_"&amp;managements[crop_season_id]=A671))))</f>
        <v>#VALUE!</v>
      </c>
    </row>
    <row r="672" spans="2:2" x14ac:dyDescent="0.25">
      <c r="B672" t="e" cm="1" vm="1">
        <f t="array" ref="B672">TRANSPOSE(_xlfn._xlws.SORT(_xlfn.UNIQUE(_xlfn._xlws.FILTER(managements[field_level], managements[experiment_id]&amp;"_"&amp;managements[crop_season_id]=A672))))</f>
        <v>#VALUE!</v>
      </c>
    </row>
    <row r="673" spans="2:2" x14ac:dyDescent="0.25">
      <c r="B673" t="e" cm="1" vm="1">
        <f t="array" ref="B673">TRANSPOSE(_xlfn._xlws.SORT(_xlfn.UNIQUE(_xlfn._xlws.FILTER(managements[field_level], managements[experiment_id]&amp;"_"&amp;managements[crop_season_id]=A673))))</f>
        <v>#VALUE!</v>
      </c>
    </row>
    <row r="674" spans="2:2" x14ac:dyDescent="0.25">
      <c r="B674" t="e" cm="1" vm="1">
        <f t="array" ref="B674">TRANSPOSE(_xlfn._xlws.SORT(_xlfn.UNIQUE(_xlfn._xlws.FILTER(managements[field_level], managements[experiment_id]&amp;"_"&amp;managements[crop_season_id]=A674))))</f>
        <v>#VALUE!</v>
      </c>
    </row>
    <row r="675" spans="2:2" x14ac:dyDescent="0.25">
      <c r="B675" t="e" cm="1" vm="1">
        <f t="array" ref="B675">TRANSPOSE(_xlfn._xlws.SORT(_xlfn.UNIQUE(_xlfn._xlws.FILTER(managements[field_level], managements[experiment_id]&amp;"_"&amp;managements[crop_season_id]=A675))))</f>
        <v>#VALUE!</v>
      </c>
    </row>
    <row r="676" spans="2:2" x14ac:dyDescent="0.25">
      <c r="B676" t="e" cm="1" vm="1">
        <f t="array" ref="B676">TRANSPOSE(_xlfn._xlws.SORT(_xlfn.UNIQUE(_xlfn._xlws.FILTER(managements[field_level], managements[experiment_id]&amp;"_"&amp;managements[crop_season_id]=A676))))</f>
        <v>#VALUE!</v>
      </c>
    </row>
    <row r="677" spans="2:2" x14ac:dyDescent="0.25">
      <c r="B677" t="e" cm="1" vm="1">
        <f t="array" ref="B677">TRANSPOSE(_xlfn._xlws.SORT(_xlfn.UNIQUE(_xlfn._xlws.FILTER(managements[field_level], managements[experiment_id]&amp;"_"&amp;managements[crop_season_id]=A677))))</f>
        <v>#VALUE!</v>
      </c>
    </row>
    <row r="678" spans="2:2" x14ac:dyDescent="0.25">
      <c r="B678" t="e" cm="1" vm="1">
        <f t="array" ref="B678">TRANSPOSE(_xlfn._xlws.SORT(_xlfn.UNIQUE(_xlfn._xlws.FILTER(managements[field_level], managements[experiment_id]&amp;"_"&amp;managements[crop_season_id]=A678))))</f>
        <v>#VALUE!</v>
      </c>
    </row>
    <row r="679" spans="2:2" x14ac:dyDescent="0.25">
      <c r="B679" t="e" cm="1" vm="1">
        <f t="array" ref="B679">TRANSPOSE(_xlfn._xlws.SORT(_xlfn.UNIQUE(_xlfn._xlws.FILTER(managements[field_level], managements[experiment_id]&amp;"_"&amp;managements[crop_season_id]=A679))))</f>
        <v>#VALUE!</v>
      </c>
    </row>
    <row r="680" spans="2:2" x14ac:dyDescent="0.25">
      <c r="B680" t="e" cm="1" vm="1">
        <f t="array" ref="B680">TRANSPOSE(_xlfn._xlws.SORT(_xlfn.UNIQUE(_xlfn._xlws.FILTER(managements[field_level], managements[experiment_id]&amp;"_"&amp;managements[crop_season_id]=A680))))</f>
        <v>#VALUE!</v>
      </c>
    </row>
    <row r="681" spans="2:2" x14ac:dyDescent="0.25">
      <c r="B681" t="e" cm="1" vm="1">
        <f t="array" ref="B681">TRANSPOSE(_xlfn._xlws.SORT(_xlfn.UNIQUE(_xlfn._xlws.FILTER(managements[field_level], managements[experiment_id]&amp;"_"&amp;managements[crop_season_id]=A681))))</f>
        <v>#VALUE!</v>
      </c>
    </row>
    <row r="682" spans="2:2" x14ac:dyDescent="0.25">
      <c r="B682" t="e" cm="1" vm="1">
        <f t="array" ref="B682">TRANSPOSE(_xlfn._xlws.SORT(_xlfn.UNIQUE(_xlfn._xlws.FILTER(managements[field_level], managements[experiment_id]&amp;"_"&amp;managements[crop_season_id]=A682))))</f>
        <v>#VALUE!</v>
      </c>
    </row>
    <row r="683" spans="2:2" x14ac:dyDescent="0.25">
      <c r="B683" t="e" cm="1" vm="1">
        <f t="array" ref="B683">TRANSPOSE(_xlfn._xlws.SORT(_xlfn.UNIQUE(_xlfn._xlws.FILTER(managements[field_level], managements[experiment_id]&amp;"_"&amp;managements[crop_season_id]=A683))))</f>
        <v>#VALUE!</v>
      </c>
    </row>
    <row r="684" spans="2:2" x14ac:dyDescent="0.25">
      <c r="B684" t="e" cm="1" vm="1">
        <f t="array" ref="B684">TRANSPOSE(_xlfn._xlws.SORT(_xlfn.UNIQUE(_xlfn._xlws.FILTER(managements[field_level], managements[experiment_id]&amp;"_"&amp;managements[crop_season_id]=A684))))</f>
        <v>#VALUE!</v>
      </c>
    </row>
    <row r="685" spans="2:2" x14ac:dyDescent="0.25">
      <c r="B685" t="e" cm="1" vm="1">
        <f t="array" ref="B685">TRANSPOSE(_xlfn._xlws.SORT(_xlfn.UNIQUE(_xlfn._xlws.FILTER(managements[field_level], managements[experiment_id]&amp;"_"&amp;managements[crop_season_id]=A685))))</f>
        <v>#VALUE!</v>
      </c>
    </row>
    <row r="686" spans="2:2" x14ac:dyDescent="0.25">
      <c r="B686" t="e" cm="1" vm="1">
        <f t="array" ref="B686">TRANSPOSE(_xlfn._xlws.SORT(_xlfn.UNIQUE(_xlfn._xlws.FILTER(managements[field_level], managements[experiment_id]&amp;"_"&amp;managements[crop_season_id]=A686))))</f>
        <v>#VALUE!</v>
      </c>
    </row>
    <row r="687" spans="2:2" x14ac:dyDescent="0.25">
      <c r="B687" t="e" cm="1" vm="1">
        <f t="array" ref="B687">TRANSPOSE(_xlfn._xlws.SORT(_xlfn.UNIQUE(_xlfn._xlws.FILTER(managements[field_level], managements[experiment_id]&amp;"_"&amp;managements[crop_season_id]=A687))))</f>
        <v>#VALUE!</v>
      </c>
    </row>
    <row r="688" spans="2:2" x14ac:dyDescent="0.25">
      <c r="B688" t="e" cm="1" vm="1">
        <f t="array" ref="B688">TRANSPOSE(_xlfn._xlws.SORT(_xlfn.UNIQUE(_xlfn._xlws.FILTER(managements[field_level], managements[experiment_id]&amp;"_"&amp;managements[crop_season_id]=A688))))</f>
        <v>#VALUE!</v>
      </c>
    </row>
    <row r="689" spans="2:2" x14ac:dyDescent="0.25">
      <c r="B689" t="e" cm="1" vm="1">
        <f t="array" ref="B689">TRANSPOSE(_xlfn._xlws.SORT(_xlfn.UNIQUE(_xlfn._xlws.FILTER(managements[field_level], managements[experiment_id]&amp;"_"&amp;managements[crop_season_id]=A689))))</f>
        <v>#VALUE!</v>
      </c>
    </row>
    <row r="690" spans="2:2" x14ac:dyDescent="0.25">
      <c r="B690" t="e" cm="1" vm="1">
        <f t="array" ref="B690">TRANSPOSE(_xlfn._xlws.SORT(_xlfn.UNIQUE(_xlfn._xlws.FILTER(managements[field_level], managements[experiment_id]&amp;"_"&amp;managements[crop_season_id]=A690))))</f>
        <v>#VALUE!</v>
      </c>
    </row>
    <row r="691" spans="2:2" x14ac:dyDescent="0.25">
      <c r="B691" t="e" cm="1" vm="1">
        <f t="array" ref="B691">TRANSPOSE(_xlfn._xlws.SORT(_xlfn.UNIQUE(_xlfn._xlws.FILTER(managements[field_level], managements[experiment_id]&amp;"_"&amp;managements[crop_season_id]=A691))))</f>
        <v>#VALUE!</v>
      </c>
    </row>
    <row r="692" spans="2:2" x14ac:dyDescent="0.25">
      <c r="B692" t="e" cm="1" vm="1">
        <f t="array" ref="B692">TRANSPOSE(_xlfn._xlws.SORT(_xlfn.UNIQUE(_xlfn._xlws.FILTER(managements[field_level], managements[experiment_id]&amp;"_"&amp;managements[crop_season_id]=A692))))</f>
        <v>#VALUE!</v>
      </c>
    </row>
    <row r="693" spans="2:2" x14ac:dyDescent="0.25">
      <c r="B693" t="e" cm="1" vm="1">
        <f t="array" ref="B693">TRANSPOSE(_xlfn._xlws.SORT(_xlfn.UNIQUE(_xlfn._xlws.FILTER(managements[field_level], managements[experiment_id]&amp;"_"&amp;managements[crop_season_id]=A693))))</f>
        <v>#VALUE!</v>
      </c>
    </row>
    <row r="694" spans="2:2" x14ac:dyDescent="0.25">
      <c r="B694" t="e" cm="1" vm="1">
        <f t="array" ref="B694">TRANSPOSE(_xlfn._xlws.SORT(_xlfn.UNIQUE(_xlfn._xlws.FILTER(managements[field_level], managements[experiment_id]&amp;"_"&amp;managements[crop_season_id]=A694))))</f>
        <v>#VALUE!</v>
      </c>
    </row>
    <row r="695" spans="2:2" x14ac:dyDescent="0.25">
      <c r="B695" t="e" cm="1" vm="1">
        <f t="array" ref="B695">TRANSPOSE(_xlfn._xlws.SORT(_xlfn.UNIQUE(_xlfn._xlws.FILTER(managements[field_level], managements[experiment_id]&amp;"_"&amp;managements[crop_season_id]=A695))))</f>
        <v>#VALUE!</v>
      </c>
    </row>
    <row r="696" spans="2:2" x14ac:dyDescent="0.25">
      <c r="B696" t="e" cm="1" vm="1">
        <f t="array" ref="B696">TRANSPOSE(_xlfn._xlws.SORT(_xlfn.UNIQUE(_xlfn._xlws.FILTER(managements[field_level], managements[experiment_id]&amp;"_"&amp;managements[crop_season_id]=A696))))</f>
        <v>#VALUE!</v>
      </c>
    </row>
    <row r="697" spans="2:2" x14ac:dyDescent="0.25">
      <c r="B697" t="e" cm="1" vm="1">
        <f t="array" ref="B697">TRANSPOSE(_xlfn._xlws.SORT(_xlfn.UNIQUE(_xlfn._xlws.FILTER(managements[field_level], managements[experiment_id]&amp;"_"&amp;managements[crop_season_id]=A697))))</f>
        <v>#VALUE!</v>
      </c>
    </row>
    <row r="698" spans="2:2" x14ac:dyDescent="0.25">
      <c r="B698" t="e" cm="1" vm="1">
        <f t="array" ref="B698">TRANSPOSE(_xlfn._xlws.SORT(_xlfn.UNIQUE(_xlfn._xlws.FILTER(managements[field_level], managements[experiment_id]&amp;"_"&amp;managements[crop_season_id]=A698))))</f>
        <v>#VALUE!</v>
      </c>
    </row>
    <row r="699" spans="2:2" x14ac:dyDescent="0.25">
      <c r="B699" t="e" cm="1" vm="1">
        <f t="array" ref="B699">TRANSPOSE(_xlfn._xlws.SORT(_xlfn.UNIQUE(_xlfn._xlws.FILTER(managements[field_level], managements[experiment_id]&amp;"_"&amp;managements[crop_season_id]=A699))))</f>
        <v>#VALUE!</v>
      </c>
    </row>
    <row r="700" spans="2:2" x14ac:dyDescent="0.25">
      <c r="B700" t="e" cm="1" vm="1">
        <f t="array" ref="B700">TRANSPOSE(_xlfn._xlws.SORT(_xlfn.UNIQUE(_xlfn._xlws.FILTER(managements[field_level], managements[experiment_id]&amp;"_"&amp;managements[crop_season_id]=A700))))</f>
        <v>#VALUE!</v>
      </c>
    </row>
    <row r="701" spans="2:2" x14ac:dyDescent="0.25">
      <c r="B701" t="e" cm="1" vm="1">
        <f t="array" ref="B701">TRANSPOSE(_xlfn._xlws.SORT(_xlfn.UNIQUE(_xlfn._xlws.FILTER(managements[field_level], managements[experiment_id]&amp;"_"&amp;managements[crop_season_id]=A701))))</f>
        <v>#VALUE!</v>
      </c>
    </row>
    <row r="702" spans="2:2" x14ac:dyDescent="0.25">
      <c r="B702" t="e" cm="1" vm="1">
        <f t="array" ref="B702">TRANSPOSE(_xlfn._xlws.SORT(_xlfn.UNIQUE(_xlfn._xlws.FILTER(managements[field_level], managements[experiment_id]&amp;"_"&amp;managements[crop_season_id]=A702))))</f>
        <v>#VALUE!</v>
      </c>
    </row>
    <row r="703" spans="2:2" x14ac:dyDescent="0.25">
      <c r="B703" t="e" cm="1" vm="1">
        <f t="array" ref="B703">TRANSPOSE(_xlfn._xlws.SORT(_xlfn.UNIQUE(_xlfn._xlws.FILTER(managements[field_level], managements[experiment_id]&amp;"_"&amp;managements[crop_season_id]=A703))))</f>
        <v>#VALUE!</v>
      </c>
    </row>
    <row r="704" spans="2:2" x14ac:dyDescent="0.25">
      <c r="B704" t="e" cm="1" vm="1">
        <f t="array" ref="B704">TRANSPOSE(_xlfn._xlws.SORT(_xlfn.UNIQUE(_xlfn._xlws.FILTER(managements[field_level], managements[experiment_id]&amp;"_"&amp;managements[crop_season_id]=A704))))</f>
        <v>#VALUE!</v>
      </c>
    </row>
    <row r="705" spans="2:2" x14ac:dyDescent="0.25">
      <c r="B705" t="e" cm="1" vm="1">
        <f t="array" ref="B705">TRANSPOSE(_xlfn._xlws.SORT(_xlfn.UNIQUE(_xlfn._xlws.FILTER(managements[field_level], managements[experiment_id]&amp;"_"&amp;managements[crop_season_id]=A705))))</f>
        <v>#VALUE!</v>
      </c>
    </row>
    <row r="706" spans="2:2" x14ac:dyDescent="0.25">
      <c r="B706" t="e" cm="1" vm="1">
        <f t="array" ref="B706">TRANSPOSE(_xlfn._xlws.SORT(_xlfn.UNIQUE(_xlfn._xlws.FILTER(managements[field_level], managements[experiment_id]&amp;"_"&amp;managements[crop_season_id]=A706))))</f>
        <v>#VALUE!</v>
      </c>
    </row>
    <row r="707" spans="2:2" x14ac:dyDescent="0.25">
      <c r="B707" t="e" cm="1" vm="1">
        <f t="array" ref="B707">TRANSPOSE(_xlfn._xlws.SORT(_xlfn.UNIQUE(_xlfn._xlws.FILTER(managements[field_level], managements[experiment_id]&amp;"_"&amp;managements[crop_season_id]=A707))))</f>
        <v>#VALUE!</v>
      </c>
    </row>
    <row r="708" spans="2:2" x14ac:dyDescent="0.25">
      <c r="B708" t="e" cm="1" vm="1">
        <f t="array" ref="B708">TRANSPOSE(_xlfn._xlws.SORT(_xlfn.UNIQUE(_xlfn._xlws.FILTER(managements[field_level], managements[experiment_id]&amp;"_"&amp;managements[crop_season_id]=A708))))</f>
        <v>#VALUE!</v>
      </c>
    </row>
    <row r="709" spans="2:2" x14ac:dyDescent="0.25">
      <c r="B709" t="e" cm="1" vm="1">
        <f t="array" ref="B709">TRANSPOSE(_xlfn._xlws.SORT(_xlfn.UNIQUE(_xlfn._xlws.FILTER(managements[field_level], managements[experiment_id]&amp;"_"&amp;managements[crop_season_id]=A709))))</f>
        <v>#VALUE!</v>
      </c>
    </row>
    <row r="710" spans="2:2" x14ac:dyDescent="0.25">
      <c r="B710" t="e" cm="1" vm="1">
        <f t="array" ref="B710">TRANSPOSE(_xlfn._xlws.SORT(_xlfn.UNIQUE(_xlfn._xlws.FILTER(managements[field_level], managements[experiment_id]&amp;"_"&amp;managements[crop_season_id]=A710))))</f>
        <v>#VALUE!</v>
      </c>
    </row>
    <row r="711" spans="2:2" x14ac:dyDescent="0.25">
      <c r="B711" t="e" cm="1" vm="1">
        <f t="array" ref="B711">TRANSPOSE(_xlfn._xlws.SORT(_xlfn.UNIQUE(_xlfn._xlws.FILTER(managements[field_level], managements[experiment_id]&amp;"_"&amp;managements[crop_season_id]=A711))))</f>
        <v>#VALUE!</v>
      </c>
    </row>
    <row r="712" spans="2:2" x14ac:dyDescent="0.25">
      <c r="B712" t="e" cm="1" vm="1">
        <f t="array" ref="B712">TRANSPOSE(_xlfn._xlws.SORT(_xlfn.UNIQUE(_xlfn._xlws.FILTER(managements[field_level], managements[experiment_id]&amp;"_"&amp;managements[crop_season_id]=A712))))</f>
        <v>#VALUE!</v>
      </c>
    </row>
    <row r="713" spans="2:2" x14ac:dyDescent="0.25">
      <c r="B713" t="e" cm="1" vm="1">
        <f t="array" ref="B713">TRANSPOSE(_xlfn._xlws.SORT(_xlfn.UNIQUE(_xlfn._xlws.FILTER(managements[field_level], managements[experiment_id]&amp;"_"&amp;managements[crop_season_id]=A713))))</f>
        <v>#VALUE!</v>
      </c>
    </row>
    <row r="714" spans="2:2" x14ac:dyDescent="0.25">
      <c r="B714" t="e" cm="1" vm="1">
        <f t="array" ref="B714">TRANSPOSE(_xlfn._xlws.SORT(_xlfn.UNIQUE(_xlfn._xlws.FILTER(managements[field_level], managements[experiment_id]&amp;"_"&amp;managements[crop_season_id]=A714))))</f>
        <v>#VALUE!</v>
      </c>
    </row>
    <row r="715" spans="2:2" x14ac:dyDescent="0.25">
      <c r="B715" t="e" cm="1" vm="1">
        <f t="array" ref="B715">TRANSPOSE(_xlfn._xlws.SORT(_xlfn.UNIQUE(_xlfn._xlws.FILTER(managements[field_level], managements[experiment_id]&amp;"_"&amp;managements[crop_season_id]=A715))))</f>
        <v>#VALUE!</v>
      </c>
    </row>
    <row r="716" spans="2:2" x14ac:dyDescent="0.25">
      <c r="B716" t="e" cm="1" vm="1">
        <f t="array" ref="B716">TRANSPOSE(_xlfn._xlws.SORT(_xlfn.UNIQUE(_xlfn._xlws.FILTER(managements[field_level], managements[experiment_id]&amp;"_"&amp;managements[crop_season_id]=A716))))</f>
        <v>#VALUE!</v>
      </c>
    </row>
    <row r="717" spans="2:2" x14ac:dyDescent="0.25">
      <c r="B717" t="e" cm="1" vm="1">
        <f t="array" ref="B717">TRANSPOSE(_xlfn._xlws.SORT(_xlfn.UNIQUE(_xlfn._xlws.FILTER(managements[field_level], managements[experiment_id]&amp;"_"&amp;managements[crop_season_id]=A717))))</f>
        <v>#VALUE!</v>
      </c>
    </row>
    <row r="718" spans="2:2" x14ac:dyDescent="0.25">
      <c r="B718" t="e" cm="1" vm="1">
        <f t="array" ref="B718">TRANSPOSE(_xlfn._xlws.SORT(_xlfn.UNIQUE(_xlfn._xlws.FILTER(managements[field_level], managements[experiment_id]&amp;"_"&amp;managements[crop_season_id]=A718))))</f>
        <v>#VALUE!</v>
      </c>
    </row>
    <row r="719" spans="2:2" x14ac:dyDescent="0.25">
      <c r="B719" t="e" cm="1" vm="1">
        <f t="array" ref="B719">TRANSPOSE(_xlfn._xlws.SORT(_xlfn.UNIQUE(_xlfn._xlws.FILTER(managements[field_level], managements[experiment_id]&amp;"_"&amp;managements[crop_season_id]=A719))))</f>
        <v>#VALUE!</v>
      </c>
    </row>
    <row r="720" spans="2:2" x14ac:dyDescent="0.25">
      <c r="B720" t="e" cm="1" vm="1">
        <f t="array" ref="B720">TRANSPOSE(_xlfn._xlws.SORT(_xlfn.UNIQUE(_xlfn._xlws.FILTER(managements[field_level], managements[experiment_id]&amp;"_"&amp;managements[crop_season_id]=A720))))</f>
        <v>#VALUE!</v>
      </c>
    </row>
    <row r="721" spans="2:2" x14ac:dyDescent="0.25">
      <c r="B721" t="e" cm="1" vm="1">
        <f t="array" ref="B721">TRANSPOSE(_xlfn._xlws.SORT(_xlfn.UNIQUE(_xlfn._xlws.FILTER(managements[field_level], managements[experiment_id]&amp;"_"&amp;managements[crop_season_id]=A721))))</f>
        <v>#VALUE!</v>
      </c>
    </row>
    <row r="722" spans="2:2" x14ac:dyDescent="0.25">
      <c r="B722" t="e" cm="1" vm="1">
        <f t="array" ref="B722">TRANSPOSE(_xlfn._xlws.SORT(_xlfn.UNIQUE(_xlfn._xlws.FILTER(managements[field_level], managements[experiment_id]&amp;"_"&amp;managements[crop_season_id]=A722))))</f>
        <v>#VALUE!</v>
      </c>
    </row>
    <row r="723" spans="2:2" x14ac:dyDescent="0.25">
      <c r="B723" t="e" cm="1" vm="1">
        <f t="array" ref="B723">TRANSPOSE(_xlfn._xlws.SORT(_xlfn.UNIQUE(_xlfn._xlws.FILTER(managements[field_level], managements[experiment_id]&amp;"_"&amp;managements[crop_season_id]=A723))))</f>
        <v>#VALUE!</v>
      </c>
    </row>
    <row r="724" spans="2:2" x14ac:dyDescent="0.25">
      <c r="B724" t="e" cm="1" vm="1">
        <f t="array" ref="B724">TRANSPOSE(_xlfn._xlws.SORT(_xlfn.UNIQUE(_xlfn._xlws.FILTER(managements[field_level], managements[experiment_id]&amp;"_"&amp;managements[crop_season_id]=A724))))</f>
        <v>#VALUE!</v>
      </c>
    </row>
    <row r="725" spans="2:2" x14ac:dyDescent="0.25">
      <c r="B725" t="e" cm="1" vm="1">
        <f t="array" ref="B725">TRANSPOSE(_xlfn._xlws.SORT(_xlfn.UNIQUE(_xlfn._xlws.FILTER(managements[field_level], managements[experiment_id]&amp;"_"&amp;managements[crop_season_id]=A725))))</f>
        <v>#VALUE!</v>
      </c>
    </row>
    <row r="726" spans="2:2" x14ac:dyDescent="0.25">
      <c r="B726" t="e" cm="1" vm="1">
        <f t="array" ref="B726">TRANSPOSE(_xlfn._xlws.SORT(_xlfn.UNIQUE(_xlfn._xlws.FILTER(managements[field_level], managements[experiment_id]&amp;"_"&amp;managements[crop_season_id]=A726))))</f>
        <v>#VALUE!</v>
      </c>
    </row>
    <row r="727" spans="2:2" x14ac:dyDescent="0.25">
      <c r="B727" t="e" cm="1" vm="1">
        <f t="array" ref="B727">TRANSPOSE(_xlfn._xlws.SORT(_xlfn.UNIQUE(_xlfn._xlws.FILTER(managements[field_level], managements[experiment_id]&amp;"_"&amp;managements[crop_season_id]=A727))))</f>
        <v>#VALUE!</v>
      </c>
    </row>
    <row r="728" spans="2:2" x14ac:dyDescent="0.25">
      <c r="B728" t="e" cm="1" vm="1">
        <f t="array" ref="B728">TRANSPOSE(_xlfn._xlws.SORT(_xlfn.UNIQUE(_xlfn._xlws.FILTER(managements[field_level], managements[experiment_id]&amp;"_"&amp;managements[crop_season_id]=A728))))</f>
        <v>#VALUE!</v>
      </c>
    </row>
    <row r="729" spans="2:2" x14ac:dyDescent="0.25">
      <c r="B729" t="e" cm="1" vm="1">
        <f t="array" ref="B729">TRANSPOSE(_xlfn._xlws.SORT(_xlfn.UNIQUE(_xlfn._xlws.FILTER(managements[field_level], managements[experiment_id]&amp;"_"&amp;managements[crop_season_id]=A729))))</f>
        <v>#VALUE!</v>
      </c>
    </row>
    <row r="730" spans="2:2" x14ac:dyDescent="0.25">
      <c r="B730" t="e" cm="1" vm="1">
        <f t="array" ref="B730">TRANSPOSE(_xlfn._xlws.SORT(_xlfn.UNIQUE(_xlfn._xlws.FILTER(managements[field_level], managements[experiment_id]&amp;"_"&amp;managements[crop_season_id]=A730))))</f>
        <v>#VALUE!</v>
      </c>
    </row>
    <row r="731" spans="2:2" x14ac:dyDescent="0.25">
      <c r="B731" t="e" cm="1" vm="1">
        <f t="array" ref="B731">TRANSPOSE(_xlfn._xlws.SORT(_xlfn.UNIQUE(_xlfn._xlws.FILTER(managements[field_level], managements[experiment_id]&amp;"_"&amp;managements[crop_season_id]=A731))))</f>
        <v>#VALUE!</v>
      </c>
    </row>
    <row r="732" spans="2:2" x14ac:dyDescent="0.25">
      <c r="B732" t="e" cm="1" vm="1">
        <f t="array" ref="B732">TRANSPOSE(_xlfn._xlws.SORT(_xlfn.UNIQUE(_xlfn._xlws.FILTER(managements[field_level], managements[experiment_id]&amp;"_"&amp;managements[crop_season_id]=A732))))</f>
        <v>#VALUE!</v>
      </c>
    </row>
    <row r="733" spans="2:2" x14ac:dyDescent="0.25">
      <c r="B733" t="e" cm="1" vm="1">
        <f t="array" ref="B733">TRANSPOSE(_xlfn._xlws.SORT(_xlfn.UNIQUE(_xlfn._xlws.FILTER(managements[field_level], managements[experiment_id]&amp;"_"&amp;managements[crop_season_id]=A733))))</f>
        <v>#VALUE!</v>
      </c>
    </row>
    <row r="734" spans="2:2" x14ac:dyDescent="0.25">
      <c r="B734" t="e" cm="1" vm="1">
        <f t="array" ref="B734">TRANSPOSE(_xlfn._xlws.SORT(_xlfn.UNIQUE(_xlfn._xlws.FILTER(managements[field_level], managements[experiment_id]&amp;"_"&amp;managements[crop_season_id]=A734))))</f>
        <v>#VALUE!</v>
      </c>
    </row>
    <row r="735" spans="2:2" x14ac:dyDescent="0.25">
      <c r="B735" t="e" cm="1" vm="1">
        <f t="array" ref="B735">TRANSPOSE(_xlfn._xlws.SORT(_xlfn.UNIQUE(_xlfn._xlws.FILTER(managements[field_level], managements[experiment_id]&amp;"_"&amp;managements[crop_season_id]=A735))))</f>
        <v>#VALUE!</v>
      </c>
    </row>
    <row r="736" spans="2:2" x14ac:dyDescent="0.25">
      <c r="B736" t="e" cm="1" vm="1">
        <f t="array" ref="B736">TRANSPOSE(_xlfn._xlws.SORT(_xlfn.UNIQUE(_xlfn._xlws.FILTER(managements[field_level], managements[experiment_id]&amp;"_"&amp;managements[crop_season_id]=A736))))</f>
        <v>#VALUE!</v>
      </c>
    </row>
    <row r="737" spans="2:2" x14ac:dyDescent="0.25">
      <c r="B737" t="e" cm="1" vm="1">
        <f t="array" ref="B737">TRANSPOSE(_xlfn._xlws.SORT(_xlfn.UNIQUE(_xlfn._xlws.FILTER(managements[field_level], managements[experiment_id]&amp;"_"&amp;managements[crop_season_id]=A737))))</f>
        <v>#VALUE!</v>
      </c>
    </row>
    <row r="738" spans="2:2" x14ac:dyDescent="0.25">
      <c r="B738" t="e" cm="1" vm="1">
        <f t="array" ref="B738">TRANSPOSE(_xlfn._xlws.SORT(_xlfn.UNIQUE(_xlfn._xlws.FILTER(managements[field_level], managements[experiment_id]&amp;"_"&amp;managements[crop_season_id]=A738))))</f>
        <v>#VALUE!</v>
      </c>
    </row>
    <row r="739" spans="2:2" x14ac:dyDescent="0.25">
      <c r="B739" t="e" cm="1" vm="1">
        <f t="array" ref="B739">TRANSPOSE(_xlfn._xlws.SORT(_xlfn.UNIQUE(_xlfn._xlws.FILTER(managements[field_level], managements[experiment_id]&amp;"_"&amp;managements[crop_season_id]=A739))))</f>
        <v>#VALUE!</v>
      </c>
    </row>
    <row r="740" spans="2:2" x14ac:dyDescent="0.25">
      <c r="B740" t="e" cm="1" vm="1">
        <f t="array" ref="B740">TRANSPOSE(_xlfn._xlws.SORT(_xlfn.UNIQUE(_xlfn._xlws.FILTER(managements[field_level], managements[experiment_id]&amp;"_"&amp;managements[crop_season_id]=A740))))</f>
        <v>#VALUE!</v>
      </c>
    </row>
    <row r="741" spans="2:2" x14ac:dyDescent="0.25">
      <c r="B741" t="e" cm="1" vm="1">
        <f t="array" ref="B741">TRANSPOSE(_xlfn._xlws.SORT(_xlfn.UNIQUE(_xlfn._xlws.FILTER(managements[field_level], managements[experiment_id]&amp;"_"&amp;managements[crop_season_id]=A741))))</f>
        <v>#VALUE!</v>
      </c>
    </row>
    <row r="742" spans="2:2" x14ac:dyDescent="0.25">
      <c r="B742" t="e" cm="1" vm="1">
        <f t="array" ref="B742">TRANSPOSE(_xlfn._xlws.SORT(_xlfn.UNIQUE(_xlfn._xlws.FILTER(managements[field_level], managements[experiment_id]&amp;"_"&amp;managements[crop_season_id]=A742))))</f>
        <v>#VALUE!</v>
      </c>
    </row>
    <row r="743" spans="2:2" x14ac:dyDescent="0.25">
      <c r="B743" t="e" cm="1" vm="1">
        <f t="array" ref="B743">TRANSPOSE(_xlfn._xlws.SORT(_xlfn.UNIQUE(_xlfn._xlws.FILTER(managements[field_level], managements[experiment_id]&amp;"_"&amp;managements[crop_season_id]=A743))))</f>
        <v>#VALUE!</v>
      </c>
    </row>
    <row r="744" spans="2:2" x14ac:dyDescent="0.25">
      <c r="B744" t="e" cm="1" vm="1">
        <f t="array" ref="B744">TRANSPOSE(_xlfn._xlws.SORT(_xlfn.UNIQUE(_xlfn._xlws.FILTER(managements[field_level], managements[experiment_id]&amp;"_"&amp;managements[crop_season_id]=A744))))</f>
        <v>#VALUE!</v>
      </c>
    </row>
    <row r="745" spans="2:2" x14ac:dyDescent="0.25">
      <c r="B745" t="e" cm="1" vm="1">
        <f t="array" ref="B745">TRANSPOSE(_xlfn._xlws.SORT(_xlfn.UNIQUE(_xlfn._xlws.FILTER(managements[field_level], managements[experiment_id]&amp;"_"&amp;managements[crop_season_id]=A745))))</f>
        <v>#VALUE!</v>
      </c>
    </row>
    <row r="746" spans="2:2" x14ac:dyDescent="0.25">
      <c r="B746" t="e" cm="1" vm="1">
        <f t="array" ref="B746">TRANSPOSE(_xlfn._xlws.SORT(_xlfn.UNIQUE(_xlfn._xlws.FILTER(managements[field_level], managements[experiment_id]&amp;"_"&amp;managements[crop_season_id]=A746))))</f>
        <v>#VALUE!</v>
      </c>
    </row>
    <row r="747" spans="2:2" x14ac:dyDescent="0.25">
      <c r="B747" t="e" cm="1" vm="1">
        <f t="array" ref="B747">TRANSPOSE(_xlfn._xlws.SORT(_xlfn.UNIQUE(_xlfn._xlws.FILTER(managements[field_level], managements[experiment_id]&amp;"_"&amp;managements[crop_season_id]=A747))))</f>
        <v>#VALUE!</v>
      </c>
    </row>
    <row r="748" spans="2:2" x14ac:dyDescent="0.25">
      <c r="B748" t="e" cm="1" vm="1">
        <f t="array" ref="B748">TRANSPOSE(_xlfn._xlws.SORT(_xlfn.UNIQUE(_xlfn._xlws.FILTER(managements[field_level], managements[experiment_id]&amp;"_"&amp;managements[crop_season_id]=A748))))</f>
        <v>#VALUE!</v>
      </c>
    </row>
    <row r="749" spans="2:2" x14ac:dyDescent="0.25">
      <c r="B749" t="e" cm="1" vm="1">
        <f t="array" ref="B749">TRANSPOSE(_xlfn._xlws.SORT(_xlfn.UNIQUE(_xlfn._xlws.FILTER(managements[field_level], managements[experiment_id]&amp;"_"&amp;managements[crop_season_id]=A749))))</f>
        <v>#VALUE!</v>
      </c>
    </row>
    <row r="750" spans="2:2" x14ac:dyDescent="0.25">
      <c r="B750" t="e" cm="1" vm="1">
        <f t="array" ref="B750">TRANSPOSE(_xlfn._xlws.SORT(_xlfn.UNIQUE(_xlfn._xlws.FILTER(managements[field_level], managements[experiment_id]&amp;"_"&amp;managements[crop_season_id]=A750))))</f>
        <v>#VALUE!</v>
      </c>
    </row>
    <row r="751" spans="2:2" x14ac:dyDescent="0.25">
      <c r="B751" t="e" cm="1" vm="1">
        <f t="array" ref="B751">TRANSPOSE(_xlfn._xlws.SORT(_xlfn.UNIQUE(_xlfn._xlws.FILTER(managements[field_level], managements[experiment_id]&amp;"_"&amp;managements[crop_season_id]=A751))))</f>
        <v>#VALUE!</v>
      </c>
    </row>
    <row r="752" spans="2:2" x14ac:dyDescent="0.25">
      <c r="B752" t="e" cm="1" vm="1">
        <f t="array" ref="B752">TRANSPOSE(_xlfn._xlws.SORT(_xlfn.UNIQUE(_xlfn._xlws.FILTER(managements[field_level], managements[experiment_id]&amp;"_"&amp;managements[crop_season_id]=A752))))</f>
        <v>#VALUE!</v>
      </c>
    </row>
    <row r="753" spans="2:2" x14ac:dyDescent="0.25">
      <c r="B753" t="e" cm="1" vm="1">
        <f t="array" ref="B753">TRANSPOSE(_xlfn._xlws.SORT(_xlfn.UNIQUE(_xlfn._xlws.FILTER(managements[field_level], managements[experiment_id]&amp;"_"&amp;managements[crop_season_id]=A753))))</f>
        <v>#VALUE!</v>
      </c>
    </row>
    <row r="754" spans="2:2" x14ac:dyDescent="0.25">
      <c r="B754" t="e" cm="1" vm="1">
        <f t="array" ref="B754">TRANSPOSE(_xlfn._xlws.SORT(_xlfn.UNIQUE(_xlfn._xlws.FILTER(managements[field_level], managements[experiment_id]&amp;"_"&amp;managements[crop_season_id]=A754))))</f>
        <v>#VALUE!</v>
      </c>
    </row>
    <row r="755" spans="2:2" x14ac:dyDescent="0.25">
      <c r="B755" t="e" cm="1" vm="1">
        <f t="array" ref="B755">TRANSPOSE(_xlfn._xlws.SORT(_xlfn.UNIQUE(_xlfn._xlws.FILTER(managements[field_level], managements[experiment_id]&amp;"_"&amp;managements[crop_season_id]=A755))))</f>
        <v>#VALUE!</v>
      </c>
    </row>
    <row r="756" spans="2:2" x14ac:dyDescent="0.25">
      <c r="B756" t="e" cm="1" vm="1">
        <f t="array" ref="B756">TRANSPOSE(_xlfn._xlws.SORT(_xlfn.UNIQUE(_xlfn._xlws.FILTER(managements[field_level], managements[experiment_id]&amp;"_"&amp;managements[crop_season_id]=A756))))</f>
        <v>#VALUE!</v>
      </c>
    </row>
    <row r="757" spans="2:2" x14ac:dyDescent="0.25">
      <c r="B757" t="e" cm="1" vm="1">
        <f t="array" ref="B757">TRANSPOSE(_xlfn._xlws.SORT(_xlfn.UNIQUE(_xlfn._xlws.FILTER(managements[field_level], managements[experiment_id]&amp;"_"&amp;managements[crop_season_id]=A757))))</f>
        <v>#VALUE!</v>
      </c>
    </row>
    <row r="758" spans="2:2" x14ac:dyDescent="0.25">
      <c r="B758" t="e" cm="1" vm="1">
        <f t="array" ref="B758">TRANSPOSE(_xlfn._xlws.SORT(_xlfn.UNIQUE(_xlfn._xlws.FILTER(managements[field_level], managements[experiment_id]&amp;"_"&amp;managements[crop_season_id]=A758))))</f>
        <v>#VALUE!</v>
      </c>
    </row>
    <row r="759" spans="2:2" x14ac:dyDescent="0.25">
      <c r="B759" t="e" cm="1" vm="1">
        <f t="array" ref="B759">TRANSPOSE(_xlfn._xlws.SORT(_xlfn.UNIQUE(_xlfn._xlws.FILTER(managements[field_level], managements[experiment_id]&amp;"_"&amp;managements[crop_season_id]=A759))))</f>
        <v>#VALUE!</v>
      </c>
    </row>
    <row r="760" spans="2:2" x14ac:dyDescent="0.25">
      <c r="B760" t="e" cm="1" vm="1">
        <f t="array" ref="B760">TRANSPOSE(_xlfn._xlws.SORT(_xlfn.UNIQUE(_xlfn._xlws.FILTER(managements[field_level], managements[experiment_id]&amp;"_"&amp;managements[crop_season_id]=A760))))</f>
        <v>#VALUE!</v>
      </c>
    </row>
    <row r="761" spans="2:2" x14ac:dyDescent="0.25">
      <c r="B761" t="e" cm="1" vm="1">
        <f t="array" ref="B761">TRANSPOSE(_xlfn._xlws.SORT(_xlfn.UNIQUE(_xlfn._xlws.FILTER(managements[field_level], managements[experiment_id]&amp;"_"&amp;managements[crop_season_id]=A761))))</f>
        <v>#VALUE!</v>
      </c>
    </row>
    <row r="762" spans="2:2" x14ac:dyDescent="0.25">
      <c r="B762" t="e" cm="1" vm="1">
        <f t="array" ref="B762">TRANSPOSE(_xlfn._xlws.SORT(_xlfn.UNIQUE(_xlfn._xlws.FILTER(managements[field_level], managements[experiment_id]&amp;"_"&amp;managements[crop_season_id]=A762))))</f>
        <v>#VALUE!</v>
      </c>
    </row>
    <row r="763" spans="2:2" x14ac:dyDescent="0.25">
      <c r="B763" t="e" cm="1" vm="1">
        <f t="array" ref="B763">TRANSPOSE(_xlfn._xlws.SORT(_xlfn.UNIQUE(_xlfn._xlws.FILTER(managements[field_level], managements[experiment_id]&amp;"_"&amp;managements[crop_season_id]=A763))))</f>
        <v>#VALUE!</v>
      </c>
    </row>
    <row r="764" spans="2:2" x14ac:dyDescent="0.25">
      <c r="B764" t="e" cm="1" vm="1">
        <f t="array" ref="B764">TRANSPOSE(_xlfn._xlws.SORT(_xlfn.UNIQUE(_xlfn._xlws.FILTER(managements[field_level], managements[experiment_id]&amp;"_"&amp;managements[crop_season_id]=A764))))</f>
        <v>#VALUE!</v>
      </c>
    </row>
    <row r="765" spans="2:2" x14ac:dyDescent="0.25">
      <c r="B765" t="e" cm="1" vm="1">
        <f t="array" ref="B765">TRANSPOSE(_xlfn._xlws.SORT(_xlfn.UNIQUE(_xlfn._xlws.FILTER(managements[field_level], managements[experiment_id]&amp;"_"&amp;managements[crop_season_id]=A765))))</f>
        <v>#VALUE!</v>
      </c>
    </row>
    <row r="766" spans="2:2" x14ac:dyDescent="0.25">
      <c r="B766" t="e" cm="1" vm="1">
        <f t="array" ref="B766">TRANSPOSE(_xlfn._xlws.SORT(_xlfn.UNIQUE(_xlfn._xlws.FILTER(managements[field_level], managements[experiment_id]&amp;"_"&amp;managements[crop_season_id]=A766))))</f>
        <v>#VALUE!</v>
      </c>
    </row>
    <row r="767" spans="2:2" x14ac:dyDescent="0.25">
      <c r="B767" t="e" cm="1" vm="1">
        <f t="array" ref="B767">TRANSPOSE(_xlfn._xlws.SORT(_xlfn.UNIQUE(_xlfn._xlws.FILTER(managements[field_level], managements[experiment_id]&amp;"_"&amp;managements[crop_season_id]=A767))))</f>
        <v>#VALUE!</v>
      </c>
    </row>
    <row r="768" spans="2:2" x14ac:dyDescent="0.25">
      <c r="B768" t="e" cm="1" vm="1">
        <f t="array" ref="B768">TRANSPOSE(_xlfn._xlws.SORT(_xlfn.UNIQUE(_xlfn._xlws.FILTER(managements[field_level], managements[experiment_id]&amp;"_"&amp;managements[crop_season_id]=A768))))</f>
        <v>#VALUE!</v>
      </c>
    </row>
    <row r="769" spans="2:2" x14ac:dyDescent="0.25">
      <c r="B769" t="e" cm="1" vm="1">
        <f t="array" ref="B769">TRANSPOSE(_xlfn._xlws.SORT(_xlfn.UNIQUE(_xlfn._xlws.FILTER(managements[field_level], managements[experiment_id]&amp;"_"&amp;managements[crop_season_id]=A769))))</f>
        <v>#VALUE!</v>
      </c>
    </row>
    <row r="770" spans="2:2" x14ac:dyDescent="0.25">
      <c r="B770" t="e" cm="1" vm="1">
        <f t="array" ref="B770">TRANSPOSE(_xlfn._xlws.SORT(_xlfn.UNIQUE(_xlfn._xlws.FILTER(managements[field_level], managements[experiment_id]&amp;"_"&amp;managements[crop_season_id]=A770))))</f>
        <v>#VALUE!</v>
      </c>
    </row>
    <row r="771" spans="2:2" x14ac:dyDescent="0.25">
      <c r="B771" t="e" cm="1" vm="1">
        <f t="array" ref="B771">TRANSPOSE(_xlfn._xlws.SORT(_xlfn.UNIQUE(_xlfn._xlws.FILTER(managements[field_level], managements[experiment_id]&amp;"_"&amp;managements[crop_season_id]=A771))))</f>
        <v>#VALUE!</v>
      </c>
    </row>
    <row r="772" spans="2:2" x14ac:dyDescent="0.25">
      <c r="B772" t="e" cm="1" vm="1">
        <f t="array" ref="B772">TRANSPOSE(_xlfn._xlws.SORT(_xlfn.UNIQUE(_xlfn._xlws.FILTER(managements[field_level], managements[experiment_id]&amp;"_"&amp;managements[crop_season_id]=A772))))</f>
        <v>#VALUE!</v>
      </c>
    </row>
    <row r="773" spans="2:2" x14ac:dyDescent="0.25">
      <c r="B773" t="e" cm="1" vm="1">
        <f t="array" ref="B773">TRANSPOSE(_xlfn._xlws.SORT(_xlfn.UNIQUE(_xlfn._xlws.FILTER(managements[field_level], managements[experiment_id]&amp;"_"&amp;managements[crop_season_id]=A773))))</f>
        <v>#VALUE!</v>
      </c>
    </row>
    <row r="774" spans="2:2" x14ac:dyDescent="0.25">
      <c r="B774" t="e" cm="1" vm="1">
        <f t="array" ref="B774">TRANSPOSE(_xlfn._xlws.SORT(_xlfn.UNIQUE(_xlfn._xlws.FILTER(managements[field_level], managements[experiment_id]&amp;"_"&amp;managements[crop_season_id]=A774))))</f>
        <v>#VALUE!</v>
      </c>
    </row>
    <row r="775" spans="2:2" x14ac:dyDescent="0.25">
      <c r="B775" t="e" cm="1" vm="1">
        <f t="array" ref="B775">TRANSPOSE(_xlfn._xlws.SORT(_xlfn.UNIQUE(_xlfn._xlws.FILTER(managements[field_level], managements[experiment_id]&amp;"_"&amp;managements[crop_season_id]=A775))))</f>
        <v>#VALUE!</v>
      </c>
    </row>
    <row r="776" spans="2:2" x14ac:dyDescent="0.25">
      <c r="B776" t="e" cm="1" vm="1">
        <f t="array" ref="B776">TRANSPOSE(_xlfn._xlws.SORT(_xlfn.UNIQUE(_xlfn._xlws.FILTER(managements[field_level], managements[experiment_id]&amp;"_"&amp;managements[crop_season_id]=A776))))</f>
        <v>#VALUE!</v>
      </c>
    </row>
    <row r="777" spans="2:2" x14ac:dyDescent="0.25">
      <c r="B777" t="e" cm="1" vm="1">
        <f t="array" ref="B777">TRANSPOSE(_xlfn._xlws.SORT(_xlfn.UNIQUE(_xlfn._xlws.FILTER(managements[field_level], managements[experiment_id]&amp;"_"&amp;managements[crop_season_id]=A777))))</f>
        <v>#VALUE!</v>
      </c>
    </row>
    <row r="778" spans="2:2" x14ac:dyDescent="0.25">
      <c r="B778" t="e" cm="1" vm="1">
        <f t="array" ref="B778">TRANSPOSE(_xlfn._xlws.SORT(_xlfn.UNIQUE(_xlfn._xlws.FILTER(managements[field_level], managements[experiment_id]&amp;"_"&amp;managements[crop_season_id]=A778))))</f>
        <v>#VALUE!</v>
      </c>
    </row>
    <row r="779" spans="2:2" x14ac:dyDescent="0.25">
      <c r="B779" t="e" cm="1" vm="1">
        <f t="array" ref="B779">TRANSPOSE(_xlfn._xlws.SORT(_xlfn.UNIQUE(_xlfn._xlws.FILTER(managements[field_level], managements[experiment_id]&amp;"_"&amp;managements[crop_season_id]=A779))))</f>
        <v>#VALUE!</v>
      </c>
    </row>
    <row r="780" spans="2:2" x14ac:dyDescent="0.25">
      <c r="B780" t="e" cm="1" vm="1">
        <f t="array" ref="B780">TRANSPOSE(_xlfn._xlws.SORT(_xlfn.UNIQUE(_xlfn._xlws.FILTER(managements[field_level], managements[experiment_id]&amp;"_"&amp;managements[crop_season_id]=A780))))</f>
        <v>#VALUE!</v>
      </c>
    </row>
    <row r="781" spans="2:2" x14ac:dyDescent="0.25">
      <c r="B781" t="e" cm="1" vm="1">
        <f t="array" ref="B781">TRANSPOSE(_xlfn._xlws.SORT(_xlfn.UNIQUE(_xlfn._xlws.FILTER(managements[field_level], managements[experiment_id]&amp;"_"&amp;managements[crop_season_id]=A781))))</f>
        <v>#VALUE!</v>
      </c>
    </row>
    <row r="782" spans="2:2" x14ac:dyDescent="0.25">
      <c r="B782" t="e" cm="1" vm="1">
        <f t="array" ref="B782">TRANSPOSE(_xlfn._xlws.SORT(_xlfn.UNIQUE(_xlfn._xlws.FILTER(managements[field_level], managements[experiment_id]&amp;"_"&amp;managements[crop_season_id]=A782))))</f>
        <v>#VALUE!</v>
      </c>
    </row>
    <row r="783" spans="2:2" x14ac:dyDescent="0.25">
      <c r="B783" t="e" cm="1" vm="1">
        <f t="array" ref="B783">TRANSPOSE(_xlfn._xlws.SORT(_xlfn.UNIQUE(_xlfn._xlws.FILTER(managements[field_level], managements[experiment_id]&amp;"_"&amp;managements[crop_season_id]=A783))))</f>
        <v>#VALUE!</v>
      </c>
    </row>
    <row r="784" spans="2:2" x14ac:dyDescent="0.25">
      <c r="B784" t="e" cm="1" vm="1">
        <f t="array" ref="B784">TRANSPOSE(_xlfn._xlws.SORT(_xlfn.UNIQUE(_xlfn._xlws.FILTER(managements[field_level], managements[experiment_id]&amp;"_"&amp;managements[crop_season_id]=A784))))</f>
        <v>#VALUE!</v>
      </c>
    </row>
    <row r="785" spans="2:2" x14ac:dyDescent="0.25">
      <c r="B785" t="e" cm="1" vm="1">
        <f t="array" ref="B785">TRANSPOSE(_xlfn._xlws.SORT(_xlfn.UNIQUE(_xlfn._xlws.FILTER(managements[field_level], managements[experiment_id]&amp;"_"&amp;managements[crop_season_id]=A785))))</f>
        <v>#VALUE!</v>
      </c>
    </row>
    <row r="786" spans="2:2" x14ac:dyDescent="0.25">
      <c r="B786" t="e" cm="1" vm="1">
        <f t="array" ref="B786">TRANSPOSE(_xlfn._xlws.SORT(_xlfn.UNIQUE(_xlfn._xlws.FILTER(managements[field_level], managements[experiment_id]&amp;"_"&amp;managements[crop_season_id]=A786))))</f>
        <v>#VALUE!</v>
      </c>
    </row>
    <row r="787" spans="2:2" x14ac:dyDescent="0.25">
      <c r="B787" t="e" cm="1" vm="1">
        <f t="array" ref="B787">TRANSPOSE(_xlfn._xlws.SORT(_xlfn.UNIQUE(_xlfn._xlws.FILTER(managements[field_level], managements[experiment_id]&amp;"_"&amp;managements[crop_season_id]=A787))))</f>
        <v>#VALUE!</v>
      </c>
    </row>
    <row r="788" spans="2:2" x14ac:dyDescent="0.25">
      <c r="B788" t="e" cm="1" vm="1">
        <f t="array" ref="B788">TRANSPOSE(_xlfn._xlws.SORT(_xlfn.UNIQUE(_xlfn._xlws.FILTER(managements[field_level], managements[experiment_id]&amp;"_"&amp;managements[crop_season_id]=A788))))</f>
        <v>#VALUE!</v>
      </c>
    </row>
    <row r="789" spans="2:2" x14ac:dyDescent="0.25">
      <c r="B789" t="e" cm="1" vm="1">
        <f t="array" ref="B789">TRANSPOSE(_xlfn._xlws.SORT(_xlfn.UNIQUE(_xlfn._xlws.FILTER(managements[field_level], managements[experiment_id]&amp;"_"&amp;managements[crop_season_id]=A789))))</f>
        <v>#VALUE!</v>
      </c>
    </row>
    <row r="790" spans="2:2" x14ac:dyDescent="0.25">
      <c r="B790" t="e" cm="1" vm="1">
        <f t="array" ref="B790">TRANSPOSE(_xlfn._xlws.SORT(_xlfn.UNIQUE(_xlfn._xlws.FILTER(managements[field_level], managements[experiment_id]&amp;"_"&amp;managements[crop_season_id]=A790))))</f>
        <v>#VALUE!</v>
      </c>
    </row>
    <row r="791" spans="2:2" x14ac:dyDescent="0.25">
      <c r="B791" t="e" cm="1" vm="1">
        <f t="array" ref="B791">TRANSPOSE(_xlfn._xlws.SORT(_xlfn.UNIQUE(_xlfn._xlws.FILTER(managements[field_level], managements[experiment_id]&amp;"_"&amp;managements[crop_season_id]=A791))))</f>
        <v>#VALUE!</v>
      </c>
    </row>
    <row r="792" spans="2:2" x14ac:dyDescent="0.25">
      <c r="B792" t="e" cm="1" vm="1">
        <f t="array" ref="B792">TRANSPOSE(_xlfn._xlws.SORT(_xlfn.UNIQUE(_xlfn._xlws.FILTER(managements[field_level], managements[experiment_id]&amp;"_"&amp;managements[crop_season_id]=A792))))</f>
        <v>#VALUE!</v>
      </c>
    </row>
    <row r="793" spans="2:2" x14ac:dyDescent="0.25">
      <c r="B793" t="e" cm="1" vm="1">
        <f t="array" ref="B793">TRANSPOSE(_xlfn._xlws.SORT(_xlfn.UNIQUE(_xlfn._xlws.FILTER(managements[field_level], managements[experiment_id]&amp;"_"&amp;managements[crop_season_id]=A793))))</f>
        <v>#VALUE!</v>
      </c>
    </row>
    <row r="794" spans="2:2" x14ac:dyDescent="0.25">
      <c r="B794" t="e" cm="1" vm="1">
        <f t="array" ref="B794">TRANSPOSE(_xlfn._xlws.SORT(_xlfn.UNIQUE(_xlfn._xlws.FILTER(managements[field_level], managements[experiment_id]&amp;"_"&amp;managements[crop_season_id]=A794))))</f>
        <v>#VALUE!</v>
      </c>
    </row>
    <row r="795" spans="2:2" x14ac:dyDescent="0.25">
      <c r="B795" t="e" cm="1" vm="1">
        <f t="array" ref="B795">TRANSPOSE(_xlfn._xlws.SORT(_xlfn.UNIQUE(_xlfn._xlws.FILTER(managements[field_level], managements[experiment_id]&amp;"_"&amp;managements[crop_season_id]=A795))))</f>
        <v>#VALUE!</v>
      </c>
    </row>
    <row r="796" spans="2:2" x14ac:dyDescent="0.25">
      <c r="B796" t="e" cm="1" vm="1">
        <f t="array" ref="B796">TRANSPOSE(_xlfn._xlws.SORT(_xlfn.UNIQUE(_xlfn._xlws.FILTER(managements[field_level], managements[experiment_id]&amp;"_"&amp;managements[crop_season_id]=A796))))</f>
        <v>#VALUE!</v>
      </c>
    </row>
    <row r="797" spans="2:2" x14ac:dyDescent="0.25">
      <c r="B797" t="e" cm="1" vm="1">
        <f t="array" ref="B797">TRANSPOSE(_xlfn._xlws.SORT(_xlfn.UNIQUE(_xlfn._xlws.FILTER(managements[field_level], managements[experiment_id]&amp;"_"&amp;managements[crop_season_id]=A797))))</f>
        <v>#VALUE!</v>
      </c>
    </row>
    <row r="798" spans="2:2" x14ac:dyDescent="0.25">
      <c r="B798" t="e" cm="1" vm="1">
        <f t="array" ref="B798">TRANSPOSE(_xlfn._xlws.SORT(_xlfn.UNIQUE(_xlfn._xlws.FILTER(managements[field_level], managements[experiment_id]&amp;"_"&amp;managements[crop_season_id]=A798))))</f>
        <v>#VALUE!</v>
      </c>
    </row>
    <row r="799" spans="2:2" x14ac:dyDescent="0.25">
      <c r="B799" t="e" cm="1" vm="1">
        <f t="array" ref="B799">TRANSPOSE(_xlfn._xlws.SORT(_xlfn.UNIQUE(_xlfn._xlws.FILTER(managements[field_level], managements[experiment_id]&amp;"_"&amp;managements[crop_season_id]=A799))))</f>
        <v>#VALUE!</v>
      </c>
    </row>
    <row r="800" spans="2:2" x14ac:dyDescent="0.25">
      <c r="B800" t="e" cm="1" vm="1">
        <f t="array" ref="B800">TRANSPOSE(_xlfn._xlws.SORT(_xlfn.UNIQUE(_xlfn._xlws.FILTER(managements[field_level], managements[experiment_id]&amp;"_"&amp;managements[crop_season_id]=A800))))</f>
        <v>#VALUE!</v>
      </c>
    </row>
    <row r="801" spans="2:2" x14ac:dyDescent="0.25">
      <c r="B801" t="e" cm="1" vm="1">
        <f t="array" ref="B801">TRANSPOSE(_xlfn._xlws.SORT(_xlfn.UNIQUE(_xlfn._xlws.FILTER(managements[field_level], managements[experiment_id]&amp;"_"&amp;managements[crop_season_id]=A801))))</f>
        <v>#VALUE!</v>
      </c>
    </row>
    <row r="802" spans="2:2" x14ac:dyDescent="0.25">
      <c r="B802" t="e" cm="1" vm="1">
        <f t="array" ref="B802">TRANSPOSE(_xlfn._xlws.SORT(_xlfn.UNIQUE(_xlfn._xlws.FILTER(managements[field_level], managements[experiment_id]&amp;"_"&amp;managements[crop_season_id]=A802))))</f>
        <v>#VALUE!</v>
      </c>
    </row>
    <row r="803" spans="2:2" x14ac:dyDescent="0.25">
      <c r="B803" t="e" cm="1" vm="1">
        <f t="array" ref="B803">TRANSPOSE(_xlfn._xlws.SORT(_xlfn.UNIQUE(_xlfn._xlws.FILTER(managements[field_level], managements[experiment_id]&amp;"_"&amp;managements[crop_season_id]=A803))))</f>
        <v>#VALUE!</v>
      </c>
    </row>
    <row r="804" spans="2:2" x14ac:dyDescent="0.25">
      <c r="B804" t="e" cm="1" vm="1">
        <f t="array" ref="B804">TRANSPOSE(_xlfn._xlws.SORT(_xlfn.UNIQUE(_xlfn._xlws.FILTER(managements[field_level], managements[experiment_id]&amp;"_"&amp;managements[crop_season_id]=A804))))</f>
        <v>#VALUE!</v>
      </c>
    </row>
    <row r="805" spans="2:2" x14ac:dyDescent="0.25">
      <c r="B805" t="e" cm="1" vm="1">
        <f t="array" ref="B805">TRANSPOSE(_xlfn._xlws.SORT(_xlfn.UNIQUE(_xlfn._xlws.FILTER(managements[field_level], managements[experiment_id]&amp;"_"&amp;managements[crop_season_id]=A805))))</f>
        <v>#VALUE!</v>
      </c>
    </row>
    <row r="806" spans="2:2" x14ac:dyDescent="0.25">
      <c r="B806" t="e" cm="1" vm="1">
        <f t="array" ref="B806">TRANSPOSE(_xlfn._xlws.SORT(_xlfn.UNIQUE(_xlfn._xlws.FILTER(managements[field_level], managements[experiment_id]&amp;"_"&amp;managements[crop_season_id]=A806))))</f>
        <v>#VALUE!</v>
      </c>
    </row>
    <row r="807" spans="2:2" x14ac:dyDescent="0.25">
      <c r="B807" t="e" cm="1" vm="1">
        <f t="array" ref="B807">TRANSPOSE(_xlfn._xlws.SORT(_xlfn.UNIQUE(_xlfn._xlws.FILTER(managements[field_level], managements[experiment_id]&amp;"_"&amp;managements[crop_season_id]=A807))))</f>
        <v>#VALUE!</v>
      </c>
    </row>
    <row r="808" spans="2:2" x14ac:dyDescent="0.25">
      <c r="B808" t="e" cm="1" vm="1">
        <f t="array" ref="B808">TRANSPOSE(_xlfn._xlws.SORT(_xlfn.UNIQUE(_xlfn._xlws.FILTER(managements[field_level], managements[experiment_id]&amp;"_"&amp;managements[crop_season_id]=A808))))</f>
        <v>#VALUE!</v>
      </c>
    </row>
    <row r="809" spans="2:2" x14ac:dyDescent="0.25">
      <c r="B809" t="e" cm="1" vm="1">
        <f t="array" ref="B809">TRANSPOSE(_xlfn._xlws.SORT(_xlfn.UNIQUE(_xlfn._xlws.FILTER(managements[field_level], managements[experiment_id]&amp;"_"&amp;managements[crop_season_id]=A809))))</f>
        <v>#VALUE!</v>
      </c>
    </row>
    <row r="810" spans="2:2" x14ac:dyDescent="0.25">
      <c r="B810" t="e" cm="1" vm="1">
        <f t="array" ref="B810">TRANSPOSE(_xlfn._xlws.SORT(_xlfn.UNIQUE(_xlfn._xlws.FILTER(managements[field_level], managements[experiment_id]&amp;"_"&amp;managements[crop_season_id]=A810))))</f>
        <v>#VALUE!</v>
      </c>
    </row>
    <row r="811" spans="2:2" x14ac:dyDescent="0.25">
      <c r="B811" t="e" cm="1" vm="1">
        <f t="array" ref="B811">TRANSPOSE(_xlfn._xlws.SORT(_xlfn.UNIQUE(_xlfn._xlws.FILTER(managements[field_level], managements[experiment_id]&amp;"_"&amp;managements[crop_season_id]=A811))))</f>
        <v>#VALUE!</v>
      </c>
    </row>
    <row r="812" spans="2:2" x14ac:dyDescent="0.25">
      <c r="B812" t="e" cm="1" vm="1">
        <f t="array" ref="B812">TRANSPOSE(_xlfn._xlws.SORT(_xlfn.UNIQUE(_xlfn._xlws.FILTER(managements[field_level], managements[experiment_id]&amp;"_"&amp;managements[crop_season_id]=A812))))</f>
        <v>#VALUE!</v>
      </c>
    </row>
    <row r="813" spans="2:2" x14ac:dyDescent="0.25">
      <c r="B813" t="e" cm="1" vm="1">
        <f t="array" ref="B813">TRANSPOSE(_xlfn._xlws.SORT(_xlfn.UNIQUE(_xlfn._xlws.FILTER(managements[field_level], managements[experiment_id]&amp;"_"&amp;managements[crop_season_id]=A813))))</f>
        <v>#VALUE!</v>
      </c>
    </row>
    <row r="814" spans="2:2" x14ac:dyDescent="0.25">
      <c r="B814" t="e" cm="1" vm="1">
        <f t="array" ref="B814">TRANSPOSE(_xlfn._xlws.SORT(_xlfn.UNIQUE(_xlfn._xlws.FILTER(managements[field_level], managements[experiment_id]&amp;"_"&amp;managements[crop_season_id]=A814))))</f>
        <v>#VALUE!</v>
      </c>
    </row>
    <row r="815" spans="2:2" x14ac:dyDescent="0.25">
      <c r="B815" t="e" cm="1" vm="1">
        <f t="array" ref="B815">TRANSPOSE(_xlfn._xlws.SORT(_xlfn.UNIQUE(_xlfn._xlws.FILTER(managements[field_level], managements[experiment_id]&amp;"_"&amp;managements[crop_season_id]=A815))))</f>
        <v>#VALUE!</v>
      </c>
    </row>
    <row r="816" spans="2:2" x14ac:dyDescent="0.25">
      <c r="B816" t="e" cm="1" vm="1">
        <f t="array" ref="B816">TRANSPOSE(_xlfn._xlws.SORT(_xlfn.UNIQUE(_xlfn._xlws.FILTER(managements[field_level], managements[experiment_id]&amp;"_"&amp;managements[crop_season_id]=A816))))</f>
        <v>#VALUE!</v>
      </c>
    </row>
    <row r="817" spans="2:2" x14ac:dyDescent="0.25">
      <c r="B817" t="e" cm="1" vm="1">
        <f t="array" ref="B817">TRANSPOSE(_xlfn._xlws.SORT(_xlfn.UNIQUE(_xlfn._xlws.FILTER(managements[field_level], managements[experiment_id]&amp;"_"&amp;managements[crop_season_id]=A817))))</f>
        <v>#VALUE!</v>
      </c>
    </row>
    <row r="818" spans="2:2" x14ac:dyDescent="0.25">
      <c r="B818" t="e" cm="1" vm="1">
        <f t="array" ref="B818">TRANSPOSE(_xlfn._xlws.SORT(_xlfn.UNIQUE(_xlfn._xlws.FILTER(managements[field_level], managements[experiment_id]&amp;"_"&amp;managements[crop_season_id]=A818))))</f>
        <v>#VALUE!</v>
      </c>
    </row>
    <row r="819" spans="2:2" x14ac:dyDescent="0.25">
      <c r="B819" t="e" cm="1" vm="1">
        <f t="array" ref="B819">TRANSPOSE(_xlfn._xlws.SORT(_xlfn.UNIQUE(_xlfn._xlws.FILTER(managements[field_level], managements[experiment_id]&amp;"_"&amp;managements[crop_season_id]=A819))))</f>
        <v>#VALUE!</v>
      </c>
    </row>
    <row r="820" spans="2:2" x14ac:dyDescent="0.25">
      <c r="B820" t="e" cm="1" vm="1">
        <f t="array" ref="B820">TRANSPOSE(_xlfn._xlws.SORT(_xlfn.UNIQUE(_xlfn._xlws.FILTER(managements[field_level], managements[experiment_id]&amp;"_"&amp;managements[crop_season_id]=A820))))</f>
        <v>#VALUE!</v>
      </c>
    </row>
    <row r="821" spans="2:2" x14ac:dyDescent="0.25">
      <c r="B821" t="e" cm="1" vm="1">
        <f t="array" ref="B821">TRANSPOSE(_xlfn._xlws.SORT(_xlfn.UNIQUE(_xlfn._xlws.FILTER(managements[field_level], managements[experiment_id]&amp;"_"&amp;managements[crop_season_id]=A821))))</f>
        <v>#VALUE!</v>
      </c>
    </row>
    <row r="822" spans="2:2" x14ac:dyDescent="0.25">
      <c r="B822" t="e" cm="1" vm="1">
        <f t="array" ref="B822">TRANSPOSE(_xlfn._xlws.SORT(_xlfn.UNIQUE(_xlfn._xlws.FILTER(managements[field_level], managements[experiment_id]&amp;"_"&amp;managements[crop_season_id]=A822))))</f>
        <v>#VALUE!</v>
      </c>
    </row>
    <row r="823" spans="2:2" x14ac:dyDescent="0.25">
      <c r="B823" t="e" cm="1" vm="1">
        <f t="array" ref="B823">TRANSPOSE(_xlfn._xlws.SORT(_xlfn.UNIQUE(_xlfn._xlws.FILTER(managements[field_level], managements[experiment_id]&amp;"_"&amp;managements[crop_season_id]=A823))))</f>
        <v>#VALUE!</v>
      </c>
    </row>
    <row r="824" spans="2:2" x14ac:dyDescent="0.25">
      <c r="B824" t="e" cm="1" vm="1">
        <f t="array" ref="B824">TRANSPOSE(_xlfn._xlws.SORT(_xlfn.UNIQUE(_xlfn._xlws.FILTER(managements[field_level], managements[experiment_id]&amp;"_"&amp;managements[crop_season_id]=A824))))</f>
        <v>#VALUE!</v>
      </c>
    </row>
    <row r="825" spans="2:2" x14ac:dyDescent="0.25">
      <c r="B825" t="e" cm="1" vm="1">
        <f t="array" ref="B825">TRANSPOSE(_xlfn._xlws.SORT(_xlfn.UNIQUE(_xlfn._xlws.FILTER(managements[field_level], managements[experiment_id]&amp;"_"&amp;managements[crop_season_id]=A825))))</f>
        <v>#VALUE!</v>
      </c>
    </row>
    <row r="826" spans="2:2" x14ac:dyDescent="0.25">
      <c r="B826" t="e" cm="1" vm="1">
        <f t="array" ref="B826">TRANSPOSE(_xlfn._xlws.SORT(_xlfn.UNIQUE(_xlfn._xlws.FILTER(managements[field_level], managements[experiment_id]&amp;"_"&amp;managements[crop_season_id]=A826))))</f>
        <v>#VALUE!</v>
      </c>
    </row>
    <row r="827" spans="2:2" x14ac:dyDescent="0.25">
      <c r="B827" t="e" cm="1" vm="1">
        <f t="array" ref="B827">TRANSPOSE(_xlfn._xlws.SORT(_xlfn.UNIQUE(_xlfn._xlws.FILTER(managements[field_level], managements[experiment_id]&amp;"_"&amp;managements[crop_season_id]=A827))))</f>
        <v>#VALUE!</v>
      </c>
    </row>
    <row r="828" spans="2:2" x14ac:dyDescent="0.25">
      <c r="B828" t="e" cm="1" vm="1">
        <f t="array" ref="B828">TRANSPOSE(_xlfn._xlws.SORT(_xlfn.UNIQUE(_xlfn._xlws.FILTER(managements[field_level], managements[experiment_id]&amp;"_"&amp;managements[crop_season_id]=A828))))</f>
        <v>#VALUE!</v>
      </c>
    </row>
    <row r="829" spans="2:2" x14ac:dyDescent="0.25">
      <c r="B829" t="e" cm="1" vm="1">
        <f t="array" ref="B829">TRANSPOSE(_xlfn._xlws.SORT(_xlfn.UNIQUE(_xlfn._xlws.FILTER(managements[field_level], managements[experiment_id]&amp;"_"&amp;managements[crop_season_id]=A829))))</f>
        <v>#VALUE!</v>
      </c>
    </row>
    <row r="830" spans="2:2" x14ac:dyDescent="0.25">
      <c r="B830" t="e" cm="1" vm="1">
        <f t="array" ref="B830">TRANSPOSE(_xlfn._xlws.SORT(_xlfn.UNIQUE(_xlfn._xlws.FILTER(managements[field_level], managements[experiment_id]&amp;"_"&amp;managements[crop_season_id]=A830))))</f>
        <v>#VALUE!</v>
      </c>
    </row>
    <row r="831" spans="2:2" x14ac:dyDescent="0.25">
      <c r="B831" t="e" cm="1" vm="1">
        <f t="array" ref="B831">TRANSPOSE(_xlfn._xlws.SORT(_xlfn.UNIQUE(_xlfn._xlws.FILTER(managements[field_level], managements[experiment_id]&amp;"_"&amp;managements[crop_season_id]=A831))))</f>
        <v>#VALUE!</v>
      </c>
    </row>
    <row r="832" spans="2:2" x14ac:dyDescent="0.25">
      <c r="B832" t="e" cm="1" vm="1">
        <f t="array" ref="B832">TRANSPOSE(_xlfn._xlws.SORT(_xlfn.UNIQUE(_xlfn._xlws.FILTER(managements[field_level], managements[experiment_id]&amp;"_"&amp;managements[crop_season_id]=A832))))</f>
        <v>#VALUE!</v>
      </c>
    </row>
    <row r="833" spans="2:2" x14ac:dyDescent="0.25">
      <c r="B833" t="e" cm="1" vm="1">
        <f t="array" ref="B833">TRANSPOSE(_xlfn._xlws.SORT(_xlfn.UNIQUE(_xlfn._xlws.FILTER(managements[field_level], managements[experiment_id]&amp;"_"&amp;managements[crop_season_id]=A833))))</f>
        <v>#VALUE!</v>
      </c>
    </row>
    <row r="834" spans="2:2" x14ac:dyDescent="0.25">
      <c r="B834" t="e" cm="1" vm="1">
        <f t="array" ref="B834">TRANSPOSE(_xlfn._xlws.SORT(_xlfn.UNIQUE(_xlfn._xlws.FILTER(managements[field_level], managements[experiment_id]&amp;"_"&amp;managements[crop_season_id]=A834))))</f>
        <v>#VALUE!</v>
      </c>
    </row>
    <row r="835" spans="2:2" x14ac:dyDescent="0.25">
      <c r="B835" t="e" cm="1" vm="1">
        <f t="array" ref="B835">TRANSPOSE(_xlfn._xlws.SORT(_xlfn.UNIQUE(_xlfn._xlws.FILTER(managements[field_level], managements[experiment_id]&amp;"_"&amp;managements[crop_season_id]=A835))))</f>
        <v>#VALUE!</v>
      </c>
    </row>
    <row r="836" spans="2:2" x14ac:dyDescent="0.25">
      <c r="B836" t="e" cm="1" vm="1">
        <f t="array" ref="B836">TRANSPOSE(_xlfn._xlws.SORT(_xlfn.UNIQUE(_xlfn._xlws.FILTER(managements[field_level], managements[experiment_id]&amp;"_"&amp;managements[crop_season_id]=A836))))</f>
        <v>#VALUE!</v>
      </c>
    </row>
    <row r="837" spans="2:2" x14ac:dyDescent="0.25">
      <c r="B837" t="e" cm="1" vm="1">
        <f t="array" ref="B837">TRANSPOSE(_xlfn._xlws.SORT(_xlfn.UNIQUE(_xlfn._xlws.FILTER(managements[field_level], managements[experiment_id]&amp;"_"&amp;managements[crop_season_id]=A837))))</f>
        <v>#VALUE!</v>
      </c>
    </row>
    <row r="838" spans="2:2" x14ac:dyDescent="0.25">
      <c r="B838" t="e" cm="1" vm="1">
        <f t="array" ref="B838">TRANSPOSE(_xlfn._xlws.SORT(_xlfn.UNIQUE(_xlfn._xlws.FILTER(managements[field_level], managements[experiment_id]&amp;"_"&amp;managements[crop_season_id]=A838))))</f>
        <v>#VALUE!</v>
      </c>
    </row>
    <row r="839" spans="2:2" x14ac:dyDescent="0.25">
      <c r="B839" t="e" cm="1" vm="1">
        <f t="array" ref="B839">TRANSPOSE(_xlfn._xlws.SORT(_xlfn.UNIQUE(_xlfn._xlws.FILTER(managements[field_level], managements[experiment_id]&amp;"_"&amp;managements[crop_season_id]=A839))))</f>
        <v>#VALUE!</v>
      </c>
    </row>
    <row r="840" spans="2:2" x14ac:dyDescent="0.25">
      <c r="B840" t="e" cm="1" vm="1">
        <f t="array" ref="B840">TRANSPOSE(_xlfn._xlws.SORT(_xlfn.UNIQUE(_xlfn._xlws.FILTER(managements[field_level], managements[experiment_id]&amp;"_"&amp;managements[crop_season_id]=A840))))</f>
        <v>#VALUE!</v>
      </c>
    </row>
    <row r="841" spans="2:2" x14ac:dyDescent="0.25">
      <c r="B841" t="e" cm="1" vm="1">
        <f t="array" ref="B841">TRANSPOSE(_xlfn._xlws.SORT(_xlfn.UNIQUE(_xlfn._xlws.FILTER(managements[field_level], managements[experiment_id]&amp;"_"&amp;managements[crop_season_id]=A841))))</f>
        <v>#VALUE!</v>
      </c>
    </row>
    <row r="842" spans="2:2" x14ac:dyDescent="0.25">
      <c r="B842" t="e" cm="1" vm="1">
        <f t="array" ref="B842">TRANSPOSE(_xlfn._xlws.SORT(_xlfn.UNIQUE(_xlfn._xlws.FILTER(managements[field_level], managements[experiment_id]&amp;"_"&amp;managements[crop_season_id]=A842))))</f>
        <v>#VALUE!</v>
      </c>
    </row>
    <row r="843" spans="2:2" x14ac:dyDescent="0.25">
      <c r="B843" t="e" cm="1" vm="1">
        <f t="array" ref="B843">TRANSPOSE(_xlfn._xlws.SORT(_xlfn.UNIQUE(_xlfn._xlws.FILTER(managements[field_level], managements[experiment_id]&amp;"_"&amp;managements[crop_season_id]=A843))))</f>
        <v>#VALUE!</v>
      </c>
    </row>
    <row r="844" spans="2:2" x14ac:dyDescent="0.25">
      <c r="B844" t="e" cm="1" vm="1">
        <f t="array" ref="B844">TRANSPOSE(_xlfn._xlws.SORT(_xlfn.UNIQUE(_xlfn._xlws.FILTER(managements[field_level], managements[experiment_id]&amp;"_"&amp;managements[crop_season_id]=A844))))</f>
        <v>#VALUE!</v>
      </c>
    </row>
    <row r="845" spans="2:2" x14ac:dyDescent="0.25">
      <c r="B845" t="e" cm="1" vm="1">
        <f t="array" ref="B845">TRANSPOSE(_xlfn._xlws.SORT(_xlfn.UNIQUE(_xlfn._xlws.FILTER(managements[field_level], managements[experiment_id]&amp;"_"&amp;managements[crop_season_id]=A845))))</f>
        <v>#VALUE!</v>
      </c>
    </row>
    <row r="846" spans="2:2" x14ac:dyDescent="0.25">
      <c r="B846" t="e" cm="1" vm="1">
        <f t="array" ref="B846">TRANSPOSE(_xlfn._xlws.SORT(_xlfn.UNIQUE(_xlfn._xlws.FILTER(managements[field_level], managements[experiment_id]&amp;"_"&amp;managements[crop_season_id]=A846))))</f>
        <v>#VALUE!</v>
      </c>
    </row>
    <row r="847" spans="2:2" x14ac:dyDescent="0.25">
      <c r="B847" t="e" cm="1" vm="1">
        <f t="array" ref="B847">TRANSPOSE(_xlfn._xlws.SORT(_xlfn.UNIQUE(_xlfn._xlws.FILTER(managements[field_level], managements[experiment_id]&amp;"_"&amp;managements[crop_season_id]=A847))))</f>
        <v>#VALUE!</v>
      </c>
    </row>
    <row r="848" spans="2:2" x14ac:dyDescent="0.25">
      <c r="B848" t="e" cm="1" vm="1">
        <f t="array" ref="B848">TRANSPOSE(_xlfn._xlws.SORT(_xlfn.UNIQUE(_xlfn._xlws.FILTER(managements[field_level], managements[experiment_id]&amp;"_"&amp;managements[crop_season_id]=A848))))</f>
        <v>#VALUE!</v>
      </c>
    </row>
    <row r="849" spans="2:2" x14ac:dyDescent="0.25">
      <c r="B849" t="e" cm="1" vm="1">
        <f t="array" ref="B849">TRANSPOSE(_xlfn._xlws.SORT(_xlfn.UNIQUE(_xlfn._xlws.FILTER(managements[field_level], managements[experiment_id]&amp;"_"&amp;managements[crop_season_id]=A849))))</f>
        <v>#VALUE!</v>
      </c>
    </row>
    <row r="850" spans="2:2" x14ac:dyDescent="0.25">
      <c r="B850" t="e" cm="1" vm="1">
        <f t="array" ref="B850">TRANSPOSE(_xlfn._xlws.SORT(_xlfn.UNIQUE(_xlfn._xlws.FILTER(managements[field_level], managements[experiment_id]&amp;"_"&amp;managements[crop_season_id]=A850))))</f>
        <v>#VALUE!</v>
      </c>
    </row>
    <row r="851" spans="2:2" x14ac:dyDescent="0.25">
      <c r="B851" t="e" cm="1" vm="1">
        <f t="array" ref="B851">TRANSPOSE(_xlfn._xlws.SORT(_xlfn.UNIQUE(_xlfn._xlws.FILTER(managements[field_level], managements[experiment_id]&amp;"_"&amp;managements[crop_season_id]=A851))))</f>
        <v>#VALUE!</v>
      </c>
    </row>
    <row r="852" spans="2:2" x14ac:dyDescent="0.25">
      <c r="B852" t="e" cm="1" vm="1">
        <f t="array" ref="B852">TRANSPOSE(_xlfn._xlws.SORT(_xlfn.UNIQUE(_xlfn._xlws.FILTER(managements[field_level], managements[experiment_id]&amp;"_"&amp;managements[crop_season_id]=A852))))</f>
        <v>#VALUE!</v>
      </c>
    </row>
    <row r="853" spans="2:2" x14ac:dyDescent="0.25">
      <c r="B853" t="e" cm="1" vm="1">
        <f t="array" ref="B853">TRANSPOSE(_xlfn._xlws.SORT(_xlfn.UNIQUE(_xlfn._xlws.FILTER(managements[field_level], managements[experiment_id]&amp;"_"&amp;managements[crop_season_id]=A853))))</f>
        <v>#VALUE!</v>
      </c>
    </row>
    <row r="854" spans="2:2" x14ac:dyDescent="0.25">
      <c r="B854" t="e" cm="1" vm="1">
        <f t="array" ref="B854">TRANSPOSE(_xlfn._xlws.SORT(_xlfn.UNIQUE(_xlfn._xlws.FILTER(managements[field_level], managements[experiment_id]&amp;"_"&amp;managements[crop_season_id]=A854))))</f>
        <v>#VALUE!</v>
      </c>
    </row>
    <row r="855" spans="2:2" x14ac:dyDescent="0.25">
      <c r="B855" t="e" cm="1" vm="1">
        <f t="array" ref="B855">TRANSPOSE(_xlfn._xlws.SORT(_xlfn.UNIQUE(_xlfn._xlws.FILTER(managements[field_level], managements[experiment_id]&amp;"_"&amp;managements[crop_season_id]=A855))))</f>
        <v>#VALUE!</v>
      </c>
    </row>
    <row r="856" spans="2:2" x14ac:dyDescent="0.25">
      <c r="B856" t="e" cm="1" vm="1">
        <f t="array" ref="B856">TRANSPOSE(_xlfn._xlws.SORT(_xlfn.UNIQUE(_xlfn._xlws.FILTER(managements[field_level], managements[experiment_id]&amp;"_"&amp;managements[crop_season_id]=A856))))</f>
        <v>#VALUE!</v>
      </c>
    </row>
    <row r="857" spans="2:2" x14ac:dyDescent="0.25">
      <c r="B857" t="e" cm="1" vm="1">
        <f t="array" ref="B857">TRANSPOSE(_xlfn._xlws.SORT(_xlfn.UNIQUE(_xlfn._xlws.FILTER(managements[field_level], managements[experiment_id]&amp;"_"&amp;managements[crop_season_id]=A857))))</f>
        <v>#VALUE!</v>
      </c>
    </row>
    <row r="858" spans="2:2" x14ac:dyDescent="0.25">
      <c r="B858" t="e" cm="1" vm="1">
        <f t="array" ref="B858">TRANSPOSE(_xlfn._xlws.SORT(_xlfn.UNIQUE(_xlfn._xlws.FILTER(managements[field_level], managements[experiment_id]&amp;"_"&amp;managements[crop_season_id]=A858))))</f>
        <v>#VALUE!</v>
      </c>
    </row>
    <row r="859" spans="2:2" x14ac:dyDescent="0.25">
      <c r="B859" t="e" cm="1" vm="1">
        <f t="array" ref="B859">TRANSPOSE(_xlfn._xlws.SORT(_xlfn.UNIQUE(_xlfn._xlws.FILTER(managements[field_level], managements[experiment_id]&amp;"_"&amp;managements[crop_season_id]=A859))))</f>
        <v>#VALUE!</v>
      </c>
    </row>
    <row r="860" spans="2:2" x14ac:dyDescent="0.25">
      <c r="B860" t="e" cm="1" vm="1">
        <f t="array" ref="B860">TRANSPOSE(_xlfn._xlws.SORT(_xlfn.UNIQUE(_xlfn._xlws.FILTER(managements[field_level], managements[experiment_id]&amp;"_"&amp;managements[crop_season_id]=A860))))</f>
        <v>#VALUE!</v>
      </c>
    </row>
    <row r="861" spans="2:2" x14ac:dyDescent="0.25">
      <c r="B861" t="e" cm="1" vm="1">
        <f t="array" ref="B861">TRANSPOSE(_xlfn._xlws.SORT(_xlfn.UNIQUE(_xlfn._xlws.FILTER(managements[field_level], managements[experiment_id]&amp;"_"&amp;managements[crop_season_id]=A861))))</f>
        <v>#VALUE!</v>
      </c>
    </row>
    <row r="862" spans="2:2" x14ac:dyDescent="0.25">
      <c r="B862" t="e" cm="1" vm="1">
        <f t="array" ref="B862">TRANSPOSE(_xlfn._xlws.SORT(_xlfn.UNIQUE(_xlfn._xlws.FILTER(managements[field_level], managements[experiment_id]&amp;"_"&amp;managements[crop_season_id]=A862))))</f>
        <v>#VALUE!</v>
      </c>
    </row>
    <row r="863" spans="2:2" x14ac:dyDescent="0.25">
      <c r="B863" t="e" cm="1" vm="1">
        <f t="array" ref="B863">TRANSPOSE(_xlfn._xlws.SORT(_xlfn.UNIQUE(_xlfn._xlws.FILTER(managements[field_level], managements[experiment_id]&amp;"_"&amp;managements[crop_season_id]=A863))))</f>
        <v>#VALUE!</v>
      </c>
    </row>
    <row r="864" spans="2:2" x14ac:dyDescent="0.25">
      <c r="B864" t="e" cm="1" vm="1">
        <f t="array" ref="B864">TRANSPOSE(_xlfn._xlws.SORT(_xlfn.UNIQUE(_xlfn._xlws.FILTER(managements[field_level], managements[experiment_id]&amp;"_"&amp;managements[crop_season_id]=A864))))</f>
        <v>#VALUE!</v>
      </c>
    </row>
    <row r="865" spans="2:2" x14ac:dyDescent="0.25">
      <c r="B865" t="e" cm="1" vm="1">
        <f t="array" ref="B865">TRANSPOSE(_xlfn._xlws.SORT(_xlfn.UNIQUE(_xlfn._xlws.FILTER(managements[field_level], managements[experiment_id]&amp;"_"&amp;managements[crop_season_id]=A865))))</f>
        <v>#VALUE!</v>
      </c>
    </row>
    <row r="866" spans="2:2" x14ac:dyDescent="0.25">
      <c r="B866" t="e" cm="1" vm="1">
        <f t="array" ref="B866">TRANSPOSE(_xlfn._xlws.SORT(_xlfn.UNIQUE(_xlfn._xlws.FILTER(managements[field_level], managements[experiment_id]&amp;"_"&amp;managements[crop_season_id]=A866))))</f>
        <v>#VALUE!</v>
      </c>
    </row>
    <row r="867" spans="2:2" x14ac:dyDescent="0.25">
      <c r="B867" t="e" cm="1" vm="1">
        <f t="array" ref="B867">TRANSPOSE(_xlfn._xlws.SORT(_xlfn.UNIQUE(_xlfn._xlws.FILTER(managements[field_level], managements[experiment_id]&amp;"_"&amp;managements[crop_season_id]=A867))))</f>
        <v>#VALUE!</v>
      </c>
    </row>
    <row r="868" spans="2:2" x14ac:dyDescent="0.25">
      <c r="B868" t="e" cm="1" vm="1">
        <f t="array" ref="B868">TRANSPOSE(_xlfn._xlws.SORT(_xlfn.UNIQUE(_xlfn._xlws.FILTER(managements[field_level], managements[experiment_id]&amp;"_"&amp;managements[crop_season_id]=A868))))</f>
        <v>#VALUE!</v>
      </c>
    </row>
    <row r="869" spans="2:2" x14ac:dyDescent="0.25">
      <c r="B869" t="e" cm="1" vm="1">
        <f t="array" ref="B869">TRANSPOSE(_xlfn._xlws.SORT(_xlfn.UNIQUE(_xlfn._xlws.FILTER(managements[field_level], managements[experiment_id]&amp;"_"&amp;managements[crop_season_id]=A869))))</f>
        <v>#VALUE!</v>
      </c>
    </row>
    <row r="870" spans="2:2" x14ac:dyDescent="0.25">
      <c r="B870" t="e" cm="1" vm="1">
        <f t="array" ref="B870">TRANSPOSE(_xlfn._xlws.SORT(_xlfn.UNIQUE(_xlfn._xlws.FILTER(managements[field_level], managements[experiment_id]&amp;"_"&amp;managements[crop_season_id]=A870))))</f>
        <v>#VALUE!</v>
      </c>
    </row>
    <row r="871" spans="2:2" x14ac:dyDescent="0.25">
      <c r="B871" t="e" cm="1" vm="1">
        <f t="array" ref="B871">TRANSPOSE(_xlfn._xlws.SORT(_xlfn.UNIQUE(_xlfn._xlws.FILTER(managements[field_level], managements[experiment_id]&amp;"_"&amp;managements[crop_season_id]=A871))))</f>
        <v>#VALUE!</v>
      </c>
    </row>
    <row r="872" spans="2:2" x14ac:dyDescent="0.25">
      <c r="B872" t="e" cm="1" vm="1">
        <f t="array" ref="B872">TRANSPOSE(_xlfn._xlws.SORT(_xlfn.UNIQUE(_xlfn._xlws.FILTER(managements[field_level], managements[experiment_id]&amp;"_"&amp;managements[crop_season_id]=A872))))</f>
        <v>#VALUE!</v>
      </c>
    </row>
    <row r="873" spans="2:2" x14ac:dyDescent="0.25">
      <c r="B873" t="e" cm="1" vm="1">
        <f t="array" ref="B873">TRANSPOSE(_xlfn._xlws.SORT(_xlfn.UNIQUE(_xlfn._xlws.FILTER(managements[field_level], managements[experiment_id]&amp;"_"&amp;managements[crop_season_id]=A873))))</f>
        <v>#VALUE!</v>
      </c>
    </row>
    <row r="874" spans="2:2" x14ac:dyDescent="0.25">
      <c r="B874" t="e" cm="1" vm="1">
        <f t="array" ref="B874">TRANSPOSE(_xlfn._xlws.SORT(_xlfn.UNIQUE(_xlfn._xlws.FILTER(managements[field_level], managements[experiment_id]&amp;"_"&amp;managements[crop_season_id]=A874))))</f>
        <v>#VALUE!</v>
      </c>
    </row>
    <row r="875" spans="2:2" x14ac:dyDescent="0.25">
      <c r="B875" t="e" cm="1" vm="1">
        <f t="array" ref="B875">TRANSPOSE(_xlfn._xlws.SORT(_xlfn.UNIQUE(_xlfn._xlws.FILTER(managements[field_level], managements[experiment_id]&amp;"_"&amp;managements[crop_season_id]=A875))))</f>
        <v>#VALUE!</v>
      </c>
    </row>
    <row r="876" spans="2:2" x14ac:dyDescent="0.25">
      <c r="B876" t="e" cm="1" vm="1">
        <f t="array" ref="B876">TRANSPOSE(_xlfn._xlws.SORT(_xlfn.UNIQUE(_xlfn._xlws.FILTER(managements[field_level], managements[experiment_id]&amp;"_"&amp;managements[crop_season_id]=A876))))</f>
        <v>#VALUE!</v>
      </c>
    </row>
    <row r="877" spans="2:2" x14ac:dyDescent="0.25">
      <c r="B877" t="e" cm="1" vm="1">
        <f t="array" ref="B877">TRANSPOSE(_xlfn._xlws.SORT(_xlfn.UNIQUE(_xlfn._xlws.FILTER(managements[field_level], managements[experiment_id]&amp;"_"&amp;managements[crop_season_id]=A877))))</f>
        <v>#VALUE!</v>
      </c>
    </row>
    <row r="878" spans="2:2" x14ac:dyDescent="0.25">
      <c r="B878" t="e" cm="1" vm="1">
        <f t="array" ref="B878">TRANSPOSE(_xlfn._xlws.SORT(_xlfn.UNIQUE(_xlfn._xlws.FILTER(managements[field_level], managements[experiment_id]&amp;"_"&amp;managements[crop_season_id]=A878))))</f>
        <v>#VALUE!</v>
      </c>
    </row>
    <row r="879" spans="2:2" x14ac:dyDescent="0.25">
      <c r="B879" t="e" cm="1" vm="1">
        <f t="array" ref="B879">TRANSPOSE(_xlfn._xlws.SORT(_xlfn.UNIQUE(_xlfn._xlws.FILTER(managements[field_level], managements[experiment_id]&amp;"_"&amp;managements[crop_season_id]=A879))))</f>
        <v>#VALUE!</v>
      </c>
    </row>
    <row r="880" spans="2:2" x14ac:dyDescent="0.25">
      <c r="B880" t="e" cm="1" vm="1">
        <f t="array" ref="B880">TRANSPOSE(_xlfn._xlws.SORT(_xlfn.UNIQUE(_xlfn._xlws.FILTER(managements[field_level], managements[experiment_id]&amp;"_"&amp;managements[crop_season_id]=A880))))</f>
        <v>#VALUE!</v>
      </c>
    </row>
    <row r="881" spans="2:2" x14ac:dyDescent="0.25">
      <c r="B881" t="e" cm="1" vm="1">
        <f t="array" ref="B881">TRANSPOSE(_xlfn._xlws.SORT(_xlfn.UNIQUE(_xlfn._xlws.FILTER(managements[field_level], managements[experiment_id]&amp;"_"&amp;managements[crop_season_id]=A881))))</f>
        <v>#VALUE!</v>
      </c>
    </row>
    <row r="882" spans="2:2" x14ac:dyDescent="0.25">
      <c r="B882" t="e" cm="1" vm="1">
        <f t="array" ref="B882">TRANSPOSE(_xlfn._xlws.SORT(_xlfn.UNIQUE(_xlfn._xlws.FILTER(managements[field_level], managements[experiment_id]&amp;"_"&amp;managements[crop_season_id]=A882))))</f>
        <v>#VALUE!</v>
      </c>
    </row>
    <row r="883" spans="2:2" x14ac:dyDescent="0.25">
      <c r="B883" t="e" cm="1" vm="1">
        <f t="array" ref="B883">TRANSPOSE(_xlfn._xlws.SORT(_xlfn.UNIQUE(_xlfn._xlws.FILTER(managements[field_level], managements[experiment_id]&amp;"_"&amp;managements[crop_season_id]=A883))))</f>
        <v>#VALUE!</v>
      </c>
    </row>
    <row r="884" spans="2:2" x14ac:dyDescent="0.25">
      <c r="B884" t="e" cm="1" vm="1">
        <f t="array" ref="B884">TRANSPOSE(_xlfn._xlws.SORT(_xlfn.UNIQUE(_xlfn._xlws.FILTER(managements[field_level], managements[experiment_id]&amp;"_"&amp;managements[crop_season_id]=A884))))</f>
        <v>#VALUE!</v>
      </c>
    </row>
    <row r="885" spans="2:2" x14ac:dyDescent="0.25">
      <c r="B885" t="e" cm="1" vm="1">
        <f t="array" ref="B885">TRANSPOSE(_xlfn._xlws.SORT(_xlfn.UNIQUE(_xlfn._xlws.FILTER(managements[field_level], managements[experiment_id]&amp;"_"&amp;managements[crop_season_id]=A885))))</f>
        <v>#VALUE!</v>
      </c>
    </row>
    <row r="886" spans="2:2" x14ac:dyDescent="0.25">
      <c r="B886" t="e" cm="1" vm="1">
        <f t="array" ref="B886">TRANSPOSE(_xlfn._xlws.SORT(_xlfn.UNIQUE(_xlfn._xlws.FILTER(managements[field_level], managements[experiment_id]&amp;"_"&amp;managements[crop_season_id]=A886))))</f>
        <v>#VALUE!</v>
      </c>
    </row>
    <row r="887" spans="2:2" x14ac:dyDescent="0.25">
      <c r="B887" t="e" cm="1" vm="1">
        <f t="array" ref="B887">TRANSPOSE(_xlfn._xlws.SORT(_xlfn.UNIQUE(_xlfn._xlws.FILTER(managements[field_level], managements[experiment_id]&amp;"_"&amp;managements[crop_season_id]=A887))))</f>
        <v>#VALUE!</v>
      </c>
    </row>
    <row r="888" spans="2:2" x14ac:dyDescent="0.25">
      <c r="B888" t="e" cm="1" vm="1">
        <f t="array" ref="B888">TRANSPOSE(_xlfn._xlws.SORT(_xlfn.UNIQUE(_xlfn._xlws.FILTER(managements[field_level], managements[experiment_id]&amp;"_"&amp;managements[crop_season_id]=A888))))</f>
        <v>#VALUE!</v>
      </c>
    </row>
    <row r="889" spans="2:2" x14ac:dyDescent="0.25">
      <c r="B889" t="e" cm="1" vm="1">
        <f t="array" ref="B889">TRANSPOSE(_xlfn._xlws.SORT(_xlfn.UNIQUE(_xlfn._xlws.FILTER(managements[field_level], managements[experiment_id]&amp;"_"&amp;managements[crop_season_id]=A889))))</f>
        <v>#VALUE!</v>
      </c>
    </row>
    <row r="890" spans="2:2" x14ac:dyDescent="0.25">
      <c r="B890" t="e" cm="1" vm="1">
        <f t="array" ref="B890">TRANSPOSE(_xlfn._xlws.SORT(_xlfn.UNIQUE(_xlfn._xlws.FILTER(managements[field_level], managements[experiment_id]&amp;"_"&amp;managements[crop_season_id]=A890))))</f>
        <v>#VALUE!</v>
      </c>
    </row>
    <row r="891" spans="2:2" x14ac:dyDescent="0.25">
      <c r="B891" t="e" cm="1" vm="1">
        <f t="array" ref="B891">TRANSPOSE(_xlfn._xlws.SORT(_xlfn.UNIQUE(_xlfn._xlws.FILTER(managements[field_level], managements[experiment_id]&amp;"_"&amp;managements[crop_season_id]=A891))))</f>
        <v>#VALUE!</v>
      </c>
    </row>
    <row r="892" spans="2:2" x14ac:dyDescent="0.25">
      <c r="B892" t="e" cm="1" vm="1">
        <f t="array" ref="B892">TRANSPOSE(_xlfn._xlws.SORT(_xlfn.UNIQUE(_xlfn._xlws.FILTER(managements[field_level], managements[experiment_id]&amp;"_"&amp;managements[crop_season_id]=A892))))</f>
        <v>#VALUE!</v>
      </c>
    </row>
    <row r="893" spans="2:2" x14ac:dyDescent="0.25">
      <c r="B893" t="e" cm="1" vm="1">
        <f t="array" ref="B893">TRANSPOSE(_xlfn._xlws.SORT(_xlfn.UNIQUE(_xlfn._xlws.FILTER(managements[field_level], managements[experiment_id]&amp;"_"&amp;managements[crop_season_id]=A893))))</f>
        <v>#VALUE!</v>
      </c>
    </row>
    <row r="894" spans="2:2" x14ac:dyDescent="0.25">
      <c r="B894" t="e" cm="1" vm="1">
        <f t="array" ref="B894">TRANSPOSE(_xlfn._xlws.SORT(_xlfn.UNIQUE(_xlfn._xlws.FILTER(managements[field_level], managements[experiment_id]&amp;"_"&amp;managements[crop_season_id]=A894))))</f>
        <v>#VALUE!</v>
      </c>
    </row>
    <row r="895" spans="2:2" x14ac:dyDescent="0.25">
      <c r="B895" t="e" cm="1" vm="1">
        <f t="array" ref="B895">TRANSPOSE(_xlfn._xlws.SORT(_xlfn.UNIQUE(_xlfn._xlws.FILTER(managements[field_level], managements[experiment_id]&amp;"_"&amp;managements[crop_season_id]=A895))))</f>
        <v>#VALUE!</v>
      </c>
    </row>
    <row r="896" spans="2:2" x14ac:dyDescent="0.25">
      <c r="B896" t="e" cm="1" vm="1">
        <f t="array" ref="B896">TRANSPOSE(_xlfn._xlws.SORT(_xlfn.UNIQUE(_xlfn._xlws.FILTER(managements[field_level], managements[experiment_id]&amp;"_"&amp;managements[crop_season_id]=A896))))</f>
        <v>#VALUE!</v>
      </c>
    </row>
    <row r="897" spans="2:2" x14ac:dyDescent="0.25">
      <c r="B897" t="e" cm="1" vm="1">
        <f t="array" ref="B897">TRANSPOSE(_xlfn._xlws.SORT(_xlfn.UNIQUE(_xlfn._xlws.FILTER(managements[field_level], managements[experiment_id]&amp;"_"&amp;managements[crop_season_id]=A897))))</f>
        <v>#VALUE!</v>
      </c>
    </row>
    <row r="898" spans="2:2" x14ac:dyDescent="0.25">
      <c r="B898" t="e" cm="1" vm="1">
        <f t="array" ref="B898">TRANSPOSE(_xlfn._xlws.SORT(_xlfn.UNIQUE(_xlfn._xlws.FILTER(managements[field_level], managements[experiment_id]&amp;"_"&amp;managements[crop_season_id]=A898))))</f>
        <v>#VALUE!</v>
      </c>
    </row>
    <row r="899" spans="2:2" x14ac:dyDescent="0.25">
      <c r="B899" t="e" cm="1" vm="1">
        <f t="array" ref="B899">TRANSPOSE(_xlfn._xlws.SORT(_xlfn.UNIQUE(_xlfn._xlws.FILTER(managements[field_level], managements[experiment_id]&amp;"_"&amp;managements[crop_season_id]=A899))))</f>
        <v>#VALUE!</v>
      </c>
    </row>
    <row r="900" spans="2:2" x14ac:dyDescent="0.25">
      <c r="B900" t="e" cm="1" vm="1">
        <f t="array" ref="B900">TRANSPOSE(_xlfn._xlws.SORT(_xlfn.UNIQUE(_xlfn._xlws.FILTER(managements[field_level], managements[experiment_id]&amp;"_"&amp;managements[crop_season_id]=A900))))</f>
        <v>#VALUE!</v>
      </c>
    </row>
    <row r="901" spans="2:2" x14ac:dyDescent="0.25">
      <c r="B901" t="e" cm="1" vm="1">
        <f t="array" ref="B901">TRANSPOSE(_xlfn._xlws.SORT(_xlfn.UNIQUE(_xlfn._xlws.FILTER(managements[field_level], managements[experiment_id]&amp;"_"&amp;managements[crop_season_id]=A901))))</f>
        <v>#VALUE!</v>
      </c>
    </row>
    <row r="902" spans="2:2" x14ac:dyDescent="0.25">
      <c r="B902" t="e" cm="1" vm="1">
        <f t="array" ref="B902">TRANSPOSE(_xlfn._xlws.SORT(_xlfn.UNIQUE(_xlfn._xlws.FILTER(managements[field_level], managements[experiment_id]&amp;"_"&amp;managements[crop_season_id]=A902))))</f>
        <v>#VALUE!</v>
      </c>
    </row>
    <row r="903" spans="2:2" x14ac:dyDescent="0.25">
      <c r="B903" t="e" cm="1" vm="1">
        <f t="array" ref="B903">TRANSPOSE(_xlfn._xlws.SORT(_xlfn.UNIQUE(_xlfn._xlws.FILTER(managements[field_level], managements[experiment_id]&amp;"_"&amp;managements[crop_season_id]=A903))))</f>
        <v>#VALUE!</v>
      </c>
    </row>
    <row r="904" spans="2:2" x14ac:dyDescent="0.25">
      <c r="B904" t="e" cm="1" vm="1">
        <f t="array" ref="B904">TRANSPOSE(_xlfn._xlws.SORT(_xlfn.UNIQUE(_xlfn._xlws.FILTER(managements[field_level], managements[experiment_id]&amp;"_"&amp;managements[crop_season_id]=A904))))</f>
        <v>#VALUE!</v>
      </c>
    </row>
    <row r="905" spans="2:2" x14ac:dyDescent="0.25">
      <c r="B905" t="e" cm="1" vm="1">
        <f t="array" ref="B905">TRANSPOSE(_xlfn._xlws.SORT(_xlfn.UNIQUE(_xlfn._xlws.FILTER(managements[field_level], managements[experiment_id]&amp;"_"&amp;managements[crop_season_id]=A905))))</f>
        <v>#VALUE!</v>
      </c>
    </row>
    <row r="906" spans="2:2" x14ac:dyDescent="0.25">
      <c r="B906" t="e" cm="1" vm="1">
        <f t="array" ref="B906">TRANSPOSE(_xlfn._xlws.SORT(_xlfn.UNIQUE(_xlfn._xlws.FILTER(managements[field_level], managements[experiment_id]&amp;"_"&amp;managements[crop_season_id]=A906))))</f>
        <v>#VALUE!</v>
      </c>
    </row>
    <row r="907" spans="2:2" x14ac:dyDescent="0.25">
      <c r="B907" t="e" cm="1" vm="1">
        <f t="array" ref="B907">TRANSPOSE(_xlfn._xlws.SORT(_xlfn.UNIQUE(_xlfn._xlws.FILTER(managements[field_level], managements[experiment_id]&amp;"_"&amp;managements[crop_season_id]=A907))))</f>
        <v>#VALUE!</v>
      </c>
    </row>
    <row r="908" spans="2:2" x14ac:dyDescent="0.25">
      <c r="B908" t="e" cm="1" vm="1">
        <f t="array" ref="B908">TRANSPOSE(_xlfn._xlws.SORT(_xlfn.UNIQUE(_xlfn._xlws.FILTER(managements[field_level], managements[experiment_id]&amp;"_"&amp;managements[crop_season_id]=A908))))</f>
        <v>#VALUE!</v>
      </c>
    </row>
    <row r="909" spans="2:2" x14ac:dyDescent="0.25">
      <c r="B909" t="e" cm="1" vm="1">
        <f t="array" ref="B909">TRANSPOSE(_xlfn._xlws.SORT(_xlfn.UNIQUE(_xlfn._xlws.FILTER(managements[field_level], managements[experiment_id]&amp;"_"&amp;managements[crop_season_id]=A909))))</f>
        <v>#VALUE!</v>
      </c>
    </row>
    <row r="910" spans="2:2" x14ac:dyDescent="0.25">
      <c r="B910" t="e" cm="1" vm="1">
        <f t="array" ref="B910">TRANSPOSE(_xlfn._xlws.SORT(_xlfn.UNIQUE(_xlfn._xlws.FILTER(managements[field_level], managements[experiment_id]&amp;"_"&amp;managements[crop_season_id]=A910))))</f>
        <v>#VALUE!</v>
      </c>
    </row>
    <row r="911" spans="2:2" x14ac:dyDescent="0.25">
      <c r="B911" t="e" cm="1" vm="1">
        <f t="array" ref="B911">TRANSPOSE(_xlfn._xlws.SORT(_xlfn.UNIQUE(_xlfn._xlws.FILTER(managements[field_level], managements[experiment_id]&amp;"_"&amp;managements[crop_season_id]=A911))))</f>
        <v>#VALUE!</v>
      </c>
    </row>
    <row r="912" spans="2:2" x14ac:dyDescent="0.25">
      <c r="B912" t="e" cm="1" vm="1">
        <f t="array" ref="B912">TRANSPOSE(_xlfn._xlws.SORT(_xlfn.UNIQUE(_xlfn._xlws.FILTER(managements[field_level], managements[experiment_id]&amp;"_"&amp;managements[crop_season_id]=A912))))</f>
        <v>#VALUE!</v>
      </c>
    </row>
    <row r="913" spans="2:2" x14ac:dyDescent="0.25">
      <c r="B913" t="e" cm="1" vm="1">
        <f t="array" ref="B913">TRANSPOSE(_xlfn._xlws.SORT(_xlfn.UNIQUE(_xlfn._xlws.FILTER(managements[field_level], managements[experiment_id]&amp;"_"&amp;managements[crop_season_id]=A913))))</f>
        <v>#VALUE!</v>
      </c>
    </row>
    <row r="914" spans="2:2" x14ac:dyDescent="0.25">
      <c r="B914" t="e" cm="1" vm="1">
        <f t="array" ref="B914">TRANSPOSE(_xlfn._xlws.SORT(_xlfn.UNIQUE(_xlfn._xlws.FILTER(managements[field_level], managements[experiment_id]&amp;"_"&amp;managements[crop_season_id]=A914))))</f>
        <v>#VALUE!</v>
      </c>
    </row>
    <row r="915" spans="2:2" x14ac:dyDescent="0.25">
      <c r="B915" t="e" cm="1" vm="1">
        <f t="array" ref="B915">TRANSPOSE(_xlfn._xlws.SORT(_xlfn.UNIQUE(_xlfn._xlws.FILTER(managements[field_level], managements[experiment_id]&amp;"_"&amp;managements[crop_season_id]=A915))))</f>
        <v>#VALUE!</v>
      </c>
    </row>
    <row r="916" spans="2:2" x14ac:dyDescent="0.25">
      <c r="B916" t="e" cm="1" vm="1">
        <f t="array" ref="B916">TRANSPOSE(_xlfn._xlws.SORT(_xlfn.UNIQUE(_xlfn._xlws.FILTER(managements[field_level], managements[experiment_id]&amp;"_"&amp;managements[crop_season_id]=A916))))</f>
        <v>#VALUE!</v>
      </c>
    </row>
    <row r="917" spans="2:2" x14ac:dyDescent="0.25">
      <c r="B917" t="e" cm="1" vm="1">
        <f t="array" ref="B917">TRANSPOSE(_xlfn._xlws.SORT(_xlfn.UNIQUE(_xlfn._xlws.FILTER(managements[field_level], managements[experiment_id]&amp;"_"&amp;managements[crop_season_id]=A917))))</f>
        <v>#VALUE!</v>
      </c>
    </row>
    <row r="918" spans="2:2" x14ac:dyDescent="0.25">
      <c r="B918" t="e" cm="1" vm="1">
        <f t="array" ref="B918">TRANSPOSE(_xlfn._xlws.SORT(_xlfn.UNIQUE(_xlfn._xlws.FILTER(managements[field_level], managements[experiment_id]&amp;"_"&amp;managements[crop_season_id]=A918))))</f>
        <v>#VALUE!</v>
      </c>
    </row>
    <row r="919" spans="2:2" x14ac:dyDescent="0.25">
      <c r="B919" t="e" cm="1" vm="1">
        <f t="array" ref="B919">TRANSPOSE(_xlfn._xlws.SORT(_xlfn.UNIQUE(_xlfn._xlws.FILTER(managements[field_level], managements[experiment_id]&amp;"_"&amp;managements[crop_season_id]=A919))))</f>
        <v>#VALUE!</v>
      </c>
    </row>
    <row r="920" spans="2:2" x14ac:dyDescent="0.25">
      <c r="B920" t="e" cm="1" vm="1">
        <f t="array" ref="B920">TRANSPOSE(_xlfn._xlws.SORT(_xlfn.UNIQUE(_xlfn._xlws.FILTER(managements[field_level], managements[experiment_id]&amp;"_"&amp;managements[crop_season_id]=A920))))</f>
        <v>#VALUE!</v>
      </c>
    </row>
    <row r="921" spans="2:2" x14ac:dyDescent="0.25">
      <c r="B921" t="e" cm="1" vm="1">
        <f t="array" ref="B921">TRANSPOSE(_xlfn._xlws.SORT(_xlfn.UNIQUE(_xlfn._xlws.FILTER(managements[field_level], managements[experiment_id]&amp;"_"&amp;managements[crop_season_id]=A921))))</f>
        <v>#VALUE!</v>
      </c>
    </row>
    <row r="922" spans="2:2" x14ac:dyDescent="0.25">
      <c r="B922" t="e" cm="1" vm="1">
        <f t="array" ref="B922">TRANSPOSE(_xlfn._xlws.SORT(_xlfn.UNIQUE(_xlfn._xlws.FILTER(managements[field_level], managements[experiment_id]&amp;"_"&amp;managements[crop_season_id]=A922))))</f>
        <v>#VALUE!</v>
      </c>
    </row>
    <row r="923" spans="2:2" x14ac:dyDescent="0.25">
      <c r="B923" t="e" cm="1" vm="1">
        <f t="array" ref="B923">TRANSPOSE(_xlfn._xlws.SORT(_xlfn.UNIQUE(_xlfn._xlws.FILTER(managements[field_level], managements[experiment_id]&amp;"_"&amp;managements[crop_season_id]=A923))))</f>
        <v>#VALUE!</v>
      </c>
    </row>
    <row r="924" spans="2:2" x14ac:dyDescent="0.25">
      <c r="B924" t="e" cm="1" vm="1">
        <f t="array" ref="B924">TRANSPOSE(_xlfn._xlws.SORT(_xlfn.UNIQUE(_xlfn._xlws.FILTER(managements[field_level], managements[experiment_id]&amp;"_"&amp;managements[crop_season_id]=A924))))</f>
        <v>#VALUE!</v>
      </c>
    </row>
    <row r="925" spans="2:2" x14ac:dyDescent="0.25">
      <c r="B925" t="e" cm="1" vm="1">
        <f t="array" ref="B925">TRANSPOSE(_xlfn._xlws.SORT(_xlfn.UNIQUE(_xlfn._xlws.FILTER(managements[field_level], managements[experiment_id]&amp;"_"&amp;managements[crop_season_id]=A925))))</f>
        <v>#VALUE!</v>
      </c>
    </row>
    <row r="926" spans="2:2" x14ac:dyDescent="0.25">
      <c r="B926" t="e" cm="1" vm="1">
        <f t="array" ref="B926">TRANSPOSE(_xlfn._xlws.SORT(_xlfn.UNIQUE(_xlfn._xlws.FILTER(managements[field_level], managements[experiment_id]&amp;"_"&amp;managements[crop_season_id]=A926))))</f>
        <v>#VALUE!</v>
      </c>
    </row>
    <row r="927" spans="2:2" x14ac:dyDescent="0.25">
      <c r="B927" t="e" cm="1" vm="1">
        <f t="array" ref="B927">TRANSPOSE(_xlfn._xlws.SORT(_xlfn.UNIQUE(_xlfn._xlws.FILTER(managements[field_level], managements[experiment_id]&amp;"_"&amp;managements[crop_season_id]=A927))))</f>
        <v>#VALUE!</v>
      </c>
    </row>
    <row r="928" spans="2:2" x14ac:dyDescent="0.25">
      <c r="B928" t="e" cm="1" vm="1">
        <f t="array" ref="B928">TRANSPOSE(_xlfn._xlws.SORT(_xlfn.UNIQUE(_xlfn._xlws.FILTER(managements[field_level], managements[experiment_id]&amp;"_"&amp;managements[crop_season_id]=A928))))</f>
        <v>#VALUE!</v>
      </c>
    </row>
    <row r="929" spans="2:2" x14ac:dyDescent="0.25">
      <c r="B929" t="e" cm="1" vm="1">
        <f t="array" ref="B929">TRANSPOSE(_xlfn._xlws.SORT(_xlfn.UNIQUE(_xlfn._xlws.FILTER(managements[field_level], managements[experiment_id]&amp;"_"&amp;managements[crop_season_id]=A929))))</f>
        <v>#VALUE!</v>
      </c>
    </row>
    <row r="930" spans="2:2" x14ac:dyDescent="0.25">
      <c r="B930" t="e" cm="1" vm="1">
        <f t="array" ref="B930">TRANSPOSE(_xlfn._xlws.SORT(_xlfn.UNIQUE(_xlfn._xlws.FILTER(managements[field_level], managements[experiment_id]&amp;"_"&amp;managements[crop_season_id]=A930))))</f>
        <v>#VALUE!</v>
      </c>
    </row>
    <row r="931" spans="2:2" x14ac:dyDescent="0.25">
      <c r="B931" t="e" cm="1" vm="1">
        <f t="array" ref="B931">TRANSPOSE(_xlfn._xlws.SORT(_xlfn.UNIQUE(_xlfn._xlws.FILTER(managements[field_level], managements[experiment_id]&amp;"_"&amp;managements[crop_season_id]=A931))))</f>
        <v>#VALUE!</v>
      </c>
    </row>
    <row r="932" spans="2:2" x14ac:dyDescent="0.25">
      <c r="B932" t="e" cm="1" vm="1">
        <f t="array" ref="B932">TRANSPOSE(_xlfn._xlws.SORT(_xlfn.UNIQUE(_xlfn._xlws.FILTER(managements[field_level], managements[experiment_id]&amp;"_"&amp;managements[crop_season_id]=A932))))</f>
        <v>#VALUE!</v>
      </c>
    </row>
    <row r="933" spans="2:2" x14ac:dyDescent="0.25">
      <c r="B933" t="e" cm="1" vm="1">
        <f t="array" ref="B933">TRANSPOSE(_xlfn._xlws.SORT(_xlfn.UNIQUE(_xlfn._xlws.FILTER(managements[field_level], managements[experiment_id]&amp;"_"&amp;managements[crop_season_id]=A933))))</f>
        <v>#VALUE!</v>
      </c>
    </row>
    <row r="934" spans="2:2" x14ac:dyDescent="0.25">
      <c r="B934" t="e" cm="1" vm="1">
        <f t="array" ref="B934">TRANSPOSE(_xlfn._xlws.SORT(_xlfn.UNIQUE(_xlfn._xlws.FILTER(managements[field_level], managements[experiment_id]&amp;"_"&amp;managements[crop_season_id]=A934))))</f>
        <v>#VALUE!</v>
      </c>
    </row>
    <row r="935" spans="2:2" x14ac:dyDescent="0.25">
      <c r="B935" t="e" cm="1" vm="1">
        <f t="array" ref="B935">TRANSPOSE(_xlfn._xlws.SORT(_xlfn.UNIQUE(_xlfn._xlws.FILTER(managements[field_level], managements[experiment_id]&amp;"_"&amp;managements[crop_season_id]=A935))))</f>
        <v>#VALUE!</v>
      </c>
    </row>
    <row r="936" spans="2:2" x14ac:dyDescent="0.25">
      <c r="B936" t="e" cm="1" vm="1">
        <f t="array" ref="B936">TRANSPOSE(_xlfn._xlws.SORT(_xlfn.UNIQUE(_xlfn._xlws.FILTER(managements[field_level], managements[experiment_id]&amp;"_"&amp;managements[crop_season_id]=A936))))</f>
        <v>#VALUE!</v>
      </c>
    </row>
    <row r="937" spans="2:2" x14ac:dyDescent="0.25">
      <c r="B937" t="e" cm="1" vm="1">
        <f t="array" ref="B937">TRANSPOSE(_xlfn._xlws.SORT(_xlfn.UNIQUE(_xlfn._xlws.FILTER(managements[field_level], managements[experiment_id]&amp;"_"&amp;managements[crop_season_id]=A937))))</f>
        <v>#VALUE!</v>
      </c>
    </row>
    <row r="938" spans="2:2" x14ac:dyDescent="0.25">
      <c r="B938" t="e" cm="1" vm="1">
        <f t="array" ref="B938">TRANSPOSE(_xlfn._xlws.SORT(_xlfn.UNIQUE(_xlfn._xlws.FILTER(managements[field_level], managements[experiment_id]&amp;"_"&amp;managements[crop_season_id]=A938))))</f>
        <v>#VALUE!</v>
      </c>
    </row>
    <row r="939" spans="2:2" x14ac:dyDescent="0.25">
      <c r="B939" t="e" cm="1" vm="1">
        <f t="array" ref="B939">TRANSPOSE(_xlfn._xlws.SORT(_xlfn.UNIQUE(_xlfn._xlws.FILTER(managements[field_level], managements[experiment_id]&amp;"_"&amp;managements[crop_season_id]=A939))))</f>
        <v>#VALUE!</v>
      </c>
    </row>
    <row r="940" spans="2:2" x14ac:dyDescent="0.25">
      <c r="B940" t="e" cm="1" vm="1">
        <f t="array" ref="B940">TRANSPOSE(_xlfn._xlws.SORT(_xlfn.UNIQUE(_xlfn._xlws.FILTER(managements[field_level], managements[experiment_id]&amp;"_"&amp;managements[crop_season_id]=A940))))</f>
        <v>#VALUE!</v>
      </c>
    </row>
    <row r="941" spans="2:2" x14ac:dyDescent="0.25">
      <c r="B941" t="e" cm="1" vm="1">
        <f t="array" ref="B941">TRANSPOSE(_xlfn._xlws.SORT(_xlfn.UNIQUE(_xlfn._xlws.FILTER(managements[field_level], managements[experiment_id]&amp;"_"&amp;managements[crop_season_id]=A941))))</f>
        <v>#VALUE!</v>
      </c>
    </row>
    <row r="942" spans="2:2" x14ac:dyDescent="0.25">
      <c r="B942" t="e" cm="1" vm="1">
        <f t="array" ref="B942">TRANSPOSE(_xlfn._xlws.SORT(_xlfn.UNIQUE(_xlfn._xlws.FILTER(managements[field_level], managements[experiment_id]&amp;"_"&amp;managements[crop_season_id]=A942))))</f>
        <v>#VALUE!</v>
      </c>
    </row>
    <row r="943" spans="2:2" x14ac:dyDescent="0.25">
      <c r="B943" t="e" cm="1" vm="1">
        <f t="array" ref="B943">TRANSPOSE(_xlfn._xlws.SORT(_xlfn.UNIQUE(_xlfn._xlws.FILTER(managements[field_level], managements[experiment_id]&amp;"_"&amp;managements[crop_season_id]=A943))))</f>
        <v>#VALUE!</v>
      </c>
    </row>
    <row r="944" spans="2:2" x14ac:dyDescent="0.25">
      <c r="B944" t="e" cm="1" vm="1">
        <f t="array" ref="B944">TRANSPOSE(_xlfn._xlws.SORT(_xlfn.UNIQUE(_xlfn._xlws.FILTER(managements[field_level], managements[experiment_id]&amp;"_"&amp;managements[crop_season_id]=A944))))</f>
        <v>#VALUE!</v>
      </c>
    </row>
    <row r="945" spans="2:2" x14ac:dyDescent="0.25">
      <c r="B945" t="e" cm="1" vm="1">
        <f t="array" ref="B945">TRANSPOSE(_xlfn._xlws.SORT(_xlfn.UNIQUE(_xlfn._xlws.FILTER(managements[field_level], managements[experiment_id]&amp;"_"&amp;managements[crop_season_id]=A945))))</f>
        <v>#VALUE!</v>
      </c>
    </row>
    <row r="946" spans="2:2" x14ac:dyDescent="0.25">
      <c r="B946" t="e" cm="1" vm="1">
        <f t="array" ref="B946">TRANSPOSE(_xlfn._xlws.SORT(_xlfn.UNIQUE(_xlfn._xlws.FILTER(managements[field_level], managements[experiment_id]&amp;"_"&amp;managements[crop_season_id]=A946))))</f>
        <v>#VALUE!</v>
      </c>
    </row>
    <row r="947" spans="2:2" x14ac:dyDescent="0.25">
      <c r="B947" t="e" cm="1" vm="1">
        <f t="array" ref="B947">TRANSPOSE(_xlfn._xlws.SORT(_xlfn.UNIQUE(_xlfn._xlws.FILTER(managements[field_level], managements[experiment_id]&amp;"_"&amp;managements[crop_season_id]=A947))))</f>
        <v>#VALUE!</v>
      </c>
    </row>
    <row r="948" spans="2:2" x14ac:dyDescent="0.25">
      <c r="B948" t="e" cm="1" vm="1">
        <f t="array" ref="B948">TRANSPOSE(_xlfn._xlws.SORT(_xlfn.UNIQUE(_xlfn._xlws.FILTER(managements[field_level], managements[experiment_id]&amp;"_"&amp;managements[crop_season_id]=A948))))</f>
        <v>#VALUE!</v>
      </c>
    </row>
    <row r="949" spans="2:2" x14ac:dyDescent="0.25">
      <c r="B949" t="e" cm="1" vm="1">
        <f t="array" ref="B949">TRANSPOSE(_xlfn._xlws.SORT(_xlfn.UNIQUE(_xlfn._xlws.FILTER(managements[field_level], managements[experiment_id]&amp;"_"&amp;managements[crop_season_id]=A949))))</f>
        <v>#VALUE!</v>
      </c>
    </row>
    <row r="950" spans="2:2" x14ac:dyDescent="0.25">
      <c r="B950" t="e" cm="1" vm="1">
        <f t="array" ref="B950">TRANSPOSE(_xlfn._xlws.SORT(_xlfn.UNIQUE(_xlfn._xlws.FILTER(managements[field_level], managements[experiment_id]&amp;"_"&amp;managements[crop_season_id]=A950))))</f>
        <v>#VALUE!</v>
      </c>
    </row>
    <row r="951" spans="2:2" x14ac:dyDescent="0.25">
      <c r="B951" t="e" cm="1" vm="1">
        <f t="array" ref="B951">TRANSPOSE(_xlfn._xlws.SORT(_xlfn.UNIQUE(_xlfn._xlws.FILTER(managements[field_level], managements[experiment_id]&amp;"_"&amp;managements[crop_season_id]=A951))))</f>
        <v>#VALUE!</v>
      </c>
    </row>
    <row r="952" spans="2:2" x14ac:dyDescent="0.25">
      <c r="B952" t="e" cm="1" vm="1">
        <f t="array" ref="B952">TRANSPOSE(_xlfn._xlws.SORT(_xlfn.UNIQUE(_xlfn._xlws.FILTER(managements[field_level], managements[experiment_id]&amp;"_"&amp;managements[crop_season_id]=A952))))</f>
        <v>#VALUE!</v>
      </c>
    </row>
    <row r="953" spans="2:2" x14ac:dyDescent="0.25">
      <c r="B953" t="e" cm="1" vm="1">
        <f t="array" ref="B953">TRANSPOSE(_xlfn._xlws.SORT(_xlfn.UNIQUE(_xlfn._xlws.FILTER(managements[field_level], managements[experiment_id]&amp;"_"&amp;managements[crop_season_id]=A953))))</f>
        <v>#VALUE!</v>
      </c>
    </row>
    <row r="954" spans="2:2" x14ac:dyDescent="0.25">
      <c r="B954" t="e" cm="1" vm="1">
        <f t="array" ref="B954">TRANSPOSE(_xlfn._xlws.SORT(_xlfn.UNIQUE(_xlfn._xlws.FILTER(managements[field_level], managements[experiment_id]&amp;"_"&amp;managements[crop_season_id]=A954))))</f>
        <v>#VALUE!</v>
      </c>
    </row>
    <row r="955" spans="2:2" x14ac:dyDescent="0.25">
      <c r="B955" t="e" cm="1" vm="1">
        <f t="array" ref="B955">TRANSPOSE(_xlfn._xlws.SORT(_xlfn.UNIQUE(_xlfn._xlws.FILTER(managements[field_level], managements[experiment_id]&amp;"_"&amp;managements[crop_season_id]=A955))))</f>
        <v>#VALUE!</v>
      </c>
    </row>
    <row r="956" spans="2:2" x14ac:dyDescent="0.25">
      <c r="B956" t="e" cm="1" vm="1">
        <f t="array" ref="B956">TRANSPOSE(_xlfn._xlws.SORT(_xlfn.UNIQUE(_xlfn._xlws.FILTER(managements[field_level], managements[experiment_id]&amp;"_"&amp;managements[crop_season_id]=A956))))</f>
        <v>#VALUE!</v>
      </c>
    </row>
    <row r="957" spans="2:2" x14ac:dyDescent="0.25">
      <c r="B957" t="e" cm="1" vm="1">
        <f t="array" ref="B957">TRANSPOSE(_xlfn._xlws.SORT(_xlfn.UNIQUE(_xlfn._xlws.FILTER(managements[field_level], managements[experiment_id]&amp;"_"&amp;managements[crop_season_id]=A957))))</f>
        <v>#VALUE!</v>
      </c>
    </row>
    <row r="958" spans="2:2" x14ac:dyDescent="0.25">
      <c r="B958" t="e" cm="1" vm="1">
        <f t="array" ref="B958">TRANSPOSE(_xlfn._xlws.SORT(_xlfn.UNIQUE(_xlfn._xlws.FILTER(managements[field_level], managements[experiment_id]&amp;"_"&amp;managements[crop_season_id]=A958))))</f>
        <v>#VALUE!</v>
      </c>
    </row>
    <row r="959" spans="2:2" x14ac:dyDescent="0.25">
      <c r="B959" t="e" cm="1" vm="1">
        <f t="array" ref="B959">TRANSPOSE(_xlfn._xlws.SORT(_xlfn.UNIQUE(_xlfn._xlws.FILTER(managements[field_level], managements[experiment_id]&amp;"_"&amp;managements[crop_season_id]=A959))))</f>
        <v>#VALUE!</v>
      </c>
    </row>
    <row r="960" spans="2:2" x14ac:dyDescent="0.25">
      <c r="B960" t="e" cm="1" vm="1">
        <f t="array" ref="B960">TRANSPOSE(_xlfn._xlws.SORT(_xlfn.UNIQUE(_xlfn._xlws.FILTER(managements[field_level], managements[experiment_id]&amp;"_"&amp;managements[crop_season_id]=A960))))</f>
        <v>#VALUE!</v>
      </c>
    </row>
    <row r="961" spans="2:2" x14ac:dyDescent="0.25">
      <c r="B961" t="e" cm="1" vm="1">
        <f t="array" ref="B961">TRANSPOSE(_xlfn._xlws.SORT(_xlfn.UNIQUE(_xlfn._xlws.FILTER(managements[field_level], managements[experiment_id]&amp;"_"&amp;managements[crop_season_id]=A961))))</f>
        <v>#VALUE!</v>
      </c>
    </row>
    <row r="962" spans="2:2" x14ac:dyDescent="0.25">
      <c r="B962" t="e" cm="1" vm="1">
        <f t="array" ref="B962">TRANSPOSE(_xlfn._xlws.SORT(_xlfn.UNIQUE(_xlfn._xlws.FILTER(managements[field_level], managements[experiment_id]&amp;"_"&amp;managements[crop_season_id]=A962))))</f>
        <v>#VALUE!</v>
      </c>
    </row>
    <row r="963" spans="2:2" x14ac:dyDescent="0.25">
      <c r="B963" t="e" cm="1" vm="1">
        <f t="array" ref="B963">TRANSPOSE(_xlfn._xlws.SORT(_xlfn.UNIQUE(_xlfn._xlws.FILTER(managements[field_level], managements[experiment_id]&amp;"_"&amp;managements[crop_season_id]=A963))))</f>
        <v>#VALUE!</v>
      </c>
    </row>
    <row r="964" spans="2:2" x14ac:dyDescent="0.25">
      <c r="B964" t="e" cm="1" vm="1">
        <f t="array" ref="B964">TRANSPOSE(_xlfn._xlws.SORT(_xlfn.UNIQUE(_xlfn._xlws.FILTER(managements[field_level], managements[experiment_id]&amp;"_"&amp;managements[crop_season_id]=A964))))</f>
        <v>#VALUE!</v>
      </c>
    </row>
    <row r="965" spans="2:2" x14ac:dyDescent="0.25">
      <c r="B965" t="e" cm="1" vm="1">
        <f t="array" ref="B965">TRANSPOSE(_xlfn._xlws.SORT(_xlfn.UNIQUE(_xlfn._xlws.FILTER(managements[field_level], managements[experiment_id]&amp;"_"&amp;managements[crop_season_id]=A965))))</f>
        <v>#VALUE!</v>
      </c>
    </row>
    <row r="966" spans="2:2" x14ac:dyDescent="0.25">
      <c r="B966" t="e" cm="1" vm="1">
        <f t="array" ref="B966">TRANSPOSE(_xlfn._xlws.SORT(_xlfn.UNIQUE(_xlfn._xlws.FILTER(managements[field_level], managements[experiment_id]&amp;"_"&amp;managements[crop_season_id]=A966))))</f>
        <v>#VALUE!</v>
      </c>
    </row>
    <row r="967" spans="2:2" x14ac:dyDescent="0.25">
      <c r="B967" t="e" cm="1" vm="1">
        <f t="array" ref="B967">TRANSPOSE(_xlfn._xlws.SORT(_xlfn.UNIQUE(_xlfn._xlws.FILTER(managements[field_level], managements[experiment_id]&amp;"_"&amp;managements[crop_season_id]=A967))))</f>
        <v>#VALUE!</v>
      </c>
    </row>
    <row r="968" spans="2:2" x14ac:dyDescent="0.25">
      <c r="B968" t="e" cm="1" vm="1">
        <f t="array" ref="B968">TRANSPOSE(_xlfn._xlws.SORT(_xlfn.UNIQUE(_xlfn._xlws.FILTER(managements[field_level], managements[experiment_id]&amp;"_"&amp;managements[crop_season_id]=A968))))</f>
        <v>#VALUE!</v>
      </c>
    </row>
    <row r="969" spans="2:2" x14ac:dyDescent="0.25">
      <c r="B969" t="e" cm="1" vm="1">
        <f t="array" ref="B969">TRANSPOSE(_xlfn._xlws.SORT(_xlfn.UNIQUE(_xlfn._xlws.FILTER(managements[field_level], managements[experiment_id]&amp;"_"&amp;managements[crop_season_id]=A969))))</f>
        <v>#VALUE!</v>
      </c>
    </row>
    <row r="970" spans="2:2" x14ac:dyDescent="0.25">
      <c r="B970" t="e" cm="1" vm="1">
        <f t="array" ref="B970">TRANSPOSE(_xlfn._xlws.SORT(_xlfn.UNIQUE(_xlfn._xlws.FILTER(managements[field_level], managements[experiment_id]&amp;"_"&amp;managements[crop_season_id]=A970))))</f>
        <v>#VALUE!</v>
      </c>
    </row>
    <row r="971" spans="2:2" x14ac:dyDescent="0.25">
      <c r="B971" t="e" cm="1" vm="1">
        <f t="array" ref="B971">TRANSPOSE(_xlfn._xlws.SORT(_xlfn.UNIQUE(_xlfn._xlws.FILTER(managements[field_level], managements[experiment_id]&amp;"_"&amp;managements[crop_season_id]=A971))))</f>
        <v>#VALUE!</v>
      </c>
    </row>
    <row r="972" spans="2:2" x14ac:dyDescent="0.25">
      <c r="B972" t="e" cm="1" vm="1">
        <f t="array" ref="B972">TRANSPOSE(_xlfn._xlws.SORT(_xlfn.UNIQUE(_xlfn._xlws.FILTER(managements[field_level], managements[experiment_id]&amp;"_"&amp;managements[crop_season_id]=A972))))</f>
        <v>#VALUE!</v>
      </c>
    </row>
    <row r="973" spans="2:2" x14ac:dyDescent="0.25">
      <c r="B973" t="e" cm="1" vm="1">
        <f t="array" ref="B973">TRANSPOSE(_xlfn._xlws.SORT(_xlfn.UNIQUE(_xlfn._xlws.FILTER(managements[field_level], managements[experiment_id]&amp;"_"&amp;managements[crop_season_id]=A973))))</f>
        <v>#VALUE!</v>
      </c>
    </row>
    <row r="974" spans="2:2" x14ac:dyDescent="0.25">
      <c r="B974" t="e" cm="1" vm="1">
        <f t="array" ref="B974">TRANSPOSE(_xlfn._xlws.SORT(_xlfn.UNIQUE(_xlfn._xlws.FILTER(managements[field_level], managements[experiment_id]&amp;"_"&amp;managements[crop_season_id]=A974))))</f>
        <v>#VALUE!</v>
      </c>
    </row>
    <row r="975" spans="2:2" x14ac:dyDescent="0.25">
      <c r="B975" t="e" cm="1" vm="1">
        <f t="array" ref="B975">TRANSPOSE(_xlfn._xlws.SORT(_xlfn.UNIQUE(_xlfn._xlws.FILTER(managements[field_level], managements[experiment_id]&amp;"_"&amp;managements[crop_season_id]=A975))))</f>
        <v>#VALUE!</v>
      </c>
    </row>
    <row r="976" spans="2:2" x14ac:dyDescent="0.25">
      <c r="B976" t="e" cm="1" vm="1">
        <f t="array" ref="B976">TRANSPOSE(_xlfn._xlws.SORT(_xlfn.UNIQUE(_xlfn._xlws.FILTER(managements[field_level], managements[experiment_id]&amp;"_"&amp;managements[crop_season_id]=A976))))</f>
        <v>#VALUE!</v>
      </c>
    </row>
    <row r="977" spans="2:2" x14ac:dyDescent="0.25">
      <c r="B977" t="e" cm="1" vm="1">
        <f t="array" ref="B977">TRANSPOSE(_xlfn._xlws.SORT(_xlfn.UNIQUE(_xlfn._xlws.FILTER(managements[field_level], managements[experiment_id]&amp;"_"&amp;managements[crop_season_id]=A977))))</f>
        <v>#VALUE!</v>
      </c>
    </row>
    <row r="978" spans="2:2" x14ac:dyDescent="0.25">
      <c r="B978" t="e" cm="1" vm="1">
        <f t="array" ref="B978">TRANSPOSE(_xlfn._xlws.SORT(_xlfn.UNIQUE(_xlfn._xlws.FILTER(managements[field_level], managements[experiment_id]&amp;"_"&amp;managements[crop_season_id]=A978))))</f>
        <v>#VALUE!</v>
      </c>
    </row>
    <row r="979" spans="2:2" x14ac:dyDescent="0.25">
      <c r="B979" t="e" cm="1" vm="1">
        <f t="array" ref="B979">TRANSPOSE(_xlfn._xlws.SORT(_xlfn.UNIQUE(_xlfn._xlws.FILTER(managements[field_level], managements[experiment_id]&amp;"_"&amp;managements[crop_season_id]=A979))))</f>
        <v>#VALUE!</v>
      </c>
    </row>
    <row r="980" spans="2:2" x14ac:dyDescent="0.25">
      <c r="B980" t="e" cm="1" vm="1">
        <f t="array" ref="B980">TRANSPOSE(_xlfn._xlws.SORT(_xlfn.UNIQUE(_xlfn._xlws.FILTER(managements[field_level], managements[experiment_id]&amp;"_"&amp;managements[crop_season_id]=A980))))</f>
        <v>#VALUE!</v>
      </c>
    </row>
    <row r="981" spans="2:2" x14ac:dyDescent="0.25">
      <c r="B981" t="e" cm="1" vm="1">
        <f t="array" ref="B981">TRANSPOSE(_xlfn._xlws.SORT(_xlfn.UNIQUE(_xlfn._xlws.FILTER(managements[field_level], managements[experiment_id]&amp;"_"&amp;managements[crop_season_id]=A981))))</f>
        <v>#VALUE!</v>
      </c>
    </row>
    <row r="982" spans="2:2" x14ac:dyDescent="0.25">
      <c r="B982" t="e" cm="1" vm="1">
        <f t="array" ref="B982">TRANSPOSE(_xlfn._xlws.SORT(_xlfn.UNIQUE(_xlfn._xlws.FILTER(managements[field_level], managements[experiment_id]&amp;"_"&amp;managements[crop_season_id]=A982))))</f>
        <v>#VALUE!</v>
      </c>
    </row>
    <row r="983" spans="2:2" x14ac:dyDescent="0.25">
      <c r="B983" t="e" cm="1" vm="1">
        <f t="array" ref="B983">TRANSPOSE(_xlfn._xlws.SORT(_xlfn.UNIQUE(_xlfn._xlws.FILTER(managements[field_level], managements[experiment_id]&amp;"_"&amp;managements[crop_season_id]=A983))))</f>
        <v>#VALUE!</v>
      </c>
    </row>
    <row r="984" spans="2:2" x14ac:dyDescent="0.25">
      <c r="B984" t="e" cm="1" vm="1">
        <f t="array" ref="B984">TRANSPOSE(_xlfn._xlws.SORT(_xlfn.UNIQUE(_xlfn._xlws.FILTER(managements[field_level], managements[experiment_id]&amp;"_"&amp;managements[crop_season_id]=A984))))</f>
        <v>#VALUE!</v>
      </c>
    </row>
    <row r="985" spans="2:2" x14ac:dyDescent="0.25">
      <c r="B985" t="e" cm="1" vm="1">
        <f t="array" ref="B985">TRANSPOSE(_xlfn._xlws.SORT(_xlfn.UNIQUE(_xlfn._xlws.FILTER(managements[field_level], managements[experiment_id]&amp;"_"&amp;managements[crop_season_id]=A985))))</f>
        <v>#VALUE!</v>
      </c>
    </row>
    <row r="986" spans="2:2" x14ac:dyDescent="0.25">
      <c r="B986" t="e" cm="1" vm="1">
        <f t="array" ref="B986">TRANSPOSE(_xlfn._xlws.SORT(_xlfn.UNIQUE(_xlfn._xlws.FILTER(managements[field_level], managements[experiment_id]&amp;"_"&amp;managements[crop_season_id]=A986))))</f>
        <v>#VALUE!</v>
      </c>
    </row>
    <row r="987" spans="2:2" x14ac:dyDescent="0.25">
      <c r="B987" t="e" cm="1" vm="1">
        <f t="array" ref="B987">TRANSPOSE(_xlfn._xlws.SORT(_xlfn.UNIQUE(_xlfn._xlws.FILTER(managements[field_level], managements[experiment_id]&amp;"_"&amp;managements[crop_season_id]=A987))))</f>
        <v>#VALUE!</v>
      </c>
    </row>
    <row r="988" spans="2:2" x14ac:dyDescent="0.25">
      <c r="B988" t="e" cm="1" vm="1">
        <f t="array" ref="B988">TRANSPOSE(_xlfn._xlws.SORT(_xlfn.UNIQUE(_xlfn._xlws.FILTER(managements[field_level], managements[experiment_id]&amp;"_"&amp;managements[crop_season_id]=A988))))</f>
        <v>#VALUE!</v>
      </c>
    </row>
    <row r="989" spans="2:2" x14ac:dyDescent="0.25">
      <c r="B989" t="e" cm="1" vm="1">
        <f t="array" ref="B989">TRANSPOSE(_xlfn._xlws.SORT(_xlfn.UNIQUE(_xlfn._xlws.FILTER(managements[field_level], managements[experiment_id]&amp;"_"&amp;managements[crop_season_id]=A989))))</f>
        <v>#VALUE!</v>
      </c>
    </row>
    <row r="990" spans="2:2" x14ac:dyDescent="0.25">
      <c r="B990" t="e" cm="1" vm="1">
        <f t="array" ref="B990">TRANSPOSE(_xlfn._xlws.SORT(_xlfn.UNIQUE(_xlfn._xlws.FILTER(managements[field_level], managements[experiment_id]&amp;"_"&amp;managements[crop_season_id]=A990))))</f>
        <v>#VALUE!</v>
      </c>
    </row>
    <row r="991" spans="2:2" x14ac:dyDescent="0.25">
      <c r="B991" t="e" cm="1" vm="1">
        <f t="array" ref="B991">TRANSPOSE(_xlfn._xlws.SORT(_xlfn.UNIQUE(_xlfn._xlws.FILTER(managements[field_level], managements[experiment_id]&amp;"_"&amp;managements[crop_season_id]=A991))))</f>
        <v>#VALUE!</v>
      </c>
    </row>
    <row r="992" spans="2:2" x14ac:dyDescent="0.25">
      <c r="B992" t="e" cm="1" vm="1">
        <f t="array" ref="B992">TRANSPOSE(_xlfn._xlws.SORT(_xlfn.UNIQUE(_xlfn._xlws.FILTER(managements[field_level], managements[experiment_id]&amp;"_"&amp;managements[crop_season_id]=A992))))</f>
        <v>#VALUE!</v>
      </c>
    </row>
    <row r="993" spans="2:2" x14ac:dyDescent="0.25">
      <c r="B993" t="e" cm="1" vm="1">
        <f t="array" ref="B993">TRANSPOSE(_xlfn._xlws.SORT(_xlfn.UNIQUE(_xlfn._xlws.FILTER(managements[field_level], managements[experiment_id]&amp;"_"&amp;managements[crop_season_id]=A993))))</f>
        <v>#VALUE!</v>
      </c>
    </row>
    <row r="994" spans="2:2" x14ac:dyDescent="0.25">
      <c r="B994" t="e" cm="1" vm="1">
        <f t="array" ref="B994">TRANSPOSE(_xlfn._xlws.SORT(_xlfn.UNIQUE(_xlfn._xlws.FILTER(managements[field_level], managements[experiment_id]&amp;"_"&amp;managements[crop_season_id]=A994))))</f>
        <v>#VALUE!</v>
      </c>
    </row>
    <row r="995" spans="2:2" x14ac:dyDescent="0.25">
      <c r="B995" t="e" cm="1" vm="1">
        <f t="array" ref="B995">TRANSPOSE(_xlfn._xlws.SORT(_xlfn.UNIQUE(_xlfn._xlws.FILTER(managements[field_level], managements[experiment_id]&amp;"_"&amp;managements[crop_season_id]=A995))))</f>
        <v>#VALUE!</v>
      </c>
    </row>
    <row r="996" spans="2:2" x14ac:dyDescent="0.25">
      <c r="B996" t="e" cm="1" vm="1">
        <f t="array" ref="B996">TRANSPOSE(_xlfn._xlws.SORT(_xlfn.UNIQUE(_xlfn._xlws.FILTER(managements[field_level], managements[experiment_id]&amp;"_"&amp;managements[crop_season_id]=A996))))</f>
        <v>#VALUE!</v>
      </c>
    </row>
    <row r="997" spans="2:2" x14ac:dyDescent="0.25">
      <c r="B997" t="e" cm="1" vm="1">
        <f t="array" ref="B997">TRANSPOSE(_xlfn._xlws.SORT(_xlfn.UNIQUE(_xlfn._xlws.FILTER(managements[field_level], managements[experiment_id]&amp;"_"&amp;managements[crop_season_id]=A997))))</f>
        <v>#VALUE!</v>
      </c>
    </row>
    <row r="998" spans="2:2" x14ac:dyDescent="0.25">
      <c r="B998" t="e" cm="1" vm="1">
        <f t="array" ref="B998">TRANSPOSE(_xlfn._xlws.SORT(_xlfn.UNIQUE(_xlfn._xlws.FILTER(managements[field_level], managements[experiment_id]&amp;"_"&amp;managements[crop_season_id]=A998))))</f>
        <v>#VALUE!</v>
      </c>
    </row>
    <row r="999" spans="2:2" x14ac:dyDescent="0.25">
      <c r="B999" t="e" cm="1" vm="1">
        <f t="array" ref="B999">TRANSPOSE(_xlfn._xlws.SORT(_xlfn.UNIQUE(_xlfn._xlws.FILTER(managements[field_level], managements[experiment_id]&amp;"_"&amp;managements[crop_season_id]=A999))))</f>
        <v>#VALUE!</v>
      </c>
    </row>
    <row r="1000" spans="2:2" x14ac:dyDescent="0.25">
      <c r="B1000" t="e" cm="1" vm="1">
        <f t="array" ref="B1000">TRANSPOSE(_xlfn._xlws.SORT(_xlfn.UNIQUE(_xlfn._xlws.FILTER(managements[field_level], managements[experiment_id]&amp;"_"&amp;managements[crop_season_id]=A1000))))</f>
        <v>#VALUE!</v>
      </c>
    </row>
    <row r="1001" spans="2:2" x14ac:dyDescent="0.25">
      <c r="B1001" t="e" cm="1" vm="1">
        <f t="array" ref="B1001">TRANSPOSE(_xlfn._xlws.SORT(_xlfn.UNIQUE(_xlfn._xlws.FILTER(managements[field_level], managements[experiment_id]&amp;"_"&amp;managements[crop_season_id]=A1001))))</f>
        <v>#VALUE!</v>
      </c>
    </row>
    <row r="1002" spans="2:2" x14ac:dyDescent="0.25">
      <c r="B1002" t="e" cm="1" vm="1">
        <f t="array" ref="B1002">TRANSPOSE(_xlfn._xlws.SORT(_xlfn.UNIQUE(_xlfn._xlws.FILTER(managements[field_level], managements[experiment_id]&amp;"_"&amp;managements[crop_season_id]=A1002))))</f>
        <v>#VALUE!</v>
      </c>
    </row>
    <row r="1003" spans="2:2" x14ac:dyDescent="0.25">
      <c r="B1003" t="e" cm="1" vm="1">
        <f t="array" ref="B1003">TRANSPOSE(_xlfn._xlws.SORT(_xlfn.UNIQUE(_xlfn._xlws.FILTER(managements[field_level], managements[experiment_id]&amp;"_"&amp;managements[crop_season_id]=A1003))))</f>
        <v>#VALUE!</v>
      </c>
    </row>
    <row r="1004" spans="2:2" x14ac:dyDescent="0.25">
      <c r="B1004" t="e" cm="1" vm="1">
        <f t="array" ref="B1004">TRANSPOSE(_xlfn._xlws.SORT(_xlfn.UNIQUE(_xlfn._xlws.FILTER(managements[field_level], managements[experiment_id]&amp;"_"&amp;managements[crop_season_id]=A1004))))</f>
        <v>#VALUE!</v>
      </c>
    </row>
    <row r="1005" spans="2:2" x14ac:dyDescent="0.25">
      <c r="B1005" t="e" cm="1" vm="1">
        <f t="array" ref="B1005">TRANSPOSE(_xlfn._xlws.SORT(_xlfn.UNIQUE(_xlfn._xlws.FILTER(managements[field_level], managements[experiment_id]&amp;"_"&amp;managements[crop_season_id]=A1005))))</f>
        <v>#VALUE!</v>
      </c>
    </row>
    <row r="1006" spans="2:2" x14ac:dyDescent="0.25">
      <c r="B1006" t="e" cm="1" vm="1">
        <f t="array" ref="B1006">TRANSPOSE(_xlfn._xlws.SORT(_xlfn.UNIQUE(_xlfn._xlws.FILTER(managements[field_level], managements[experiment_id]&amp;"_"&amp;managements[crop_season_id]=A1006))))</f>
        <v>#VALUE!</v>
      </c>
    </row>
    <row r="1007" spans="2:2" x14ac:dyDescent="0.25">
      <c r="B1007" t="e" cm="1" vm="1">
        <f t="array" ref="B1007">TRANSPOSE(_xlfn._xlws.SORT(_xlfn.UNIQUE(_xlfn._xlws.FILTER(managements[field_level], managements[experiment_id]&amp;"_"&amp;managements[crop_season_id]=A1007))))</f>
        <v>#VALUE!</v>
      </c>
    </row>
    <row r="1008" spans="2:2" x14ac:dyDescent="0.25">
      <c r="B1008" t="e" cm="1" vm="1">
        <f t="array" ref="B1008">TRANSPOSE(_xlfn._xlws.SORT(_xlfn.UNIQUE(_xlfn._xlws.FILTER(managements[field_level], managements[experiment_id]&amp;"_"&amp;managements[crop_season_id]=A1008))))</f>
        <v>#VALUE!</v>
      </c>
    </row>
    <row r="1009" spans="2:2" x14ac:dyDescent="0.25">
      <c r="B1009" t="e" cm="1" vm="1">
        <f t="array" ref="B1009">TRANSPOSE(_xlfn._xlws.SORT(_xlfn.UNIQUE(_xlfn._xlws.FILTER(managements[field_level], managements[experiment_id]&amp;"_"&amp;managements[crop_season_id]=A1009))))</f>
        <v>#VALUE!</v>
      </c>
    </row>
    <row r="1010" spans="2:2" x14ac:dyDescent="0.25">
      <c r="B1010" t="e" cm="1" vm="1">
        <f t="array" ref="B1010">TRANSPOSE(_xlfn._xlws.SORT(_xlfn.UNIQUE(_xlfn._xlws.FILTER(managements[field_level], managements[experiment_id]&amp;"_"&amp;managements[crop_season_id]=A1010))))</f>
        <v>#VALUE!</v>
      </c>
    </row>
    <row r="1011" spans="2:2" x14ac:dyDescent="0.25">
      <c r="B1011" t="e" cm="1" vm="1">
        <f t="array" ref="B1011">TRANSPOSE(_xlfn._xlws.SORT(_xlfn.UNIQUE(_xlfn._xlws.FILTER(managements[field_level], managements[experiment_id]&amp;"_"&amp;managements[crop_season_id]=A1011))))</f>
        <v>#VALUE!</v>
      </c>
    </row>
    <row r="1012" spans="2:2" x14ac:dyDescent="0.25">
      <c r="B1012" t="e" cm="1" vm="1">
        <f t="array" ref="B1012">TRANSPOSE(_xlfn._xlws.SORT(_xlfn.UNIQUE(_xlfn._xlws.FILTER(managements[field_level], managements[experiment_id]&amp;"_"&amp;managements[crop_season_id]=A1012))))</f>
        <v>#VALUE!</v>
      </c>
    </row>
    <row r="1013" spans="2:2" x14ac:dyDescent="0.25">
      <c r="B1013" t="e" cm="1" vm="1">
        <f t="array" ref="B1013">TRANSPOSE(_xlfn._xlws.SORT(_xlfn.UNIQUE(_xlfn._xlws.FILTER(managements[field_level], managements[experiment_id]&amp;"_"&amp;managements[crop_season_id]=A1013))))</f>
        <v>#VALUE!</v>
      </c>
    </row>
    <row r="1014" spans="2:2" x14ac:dyDescent="0.25">
      <c r="B1014" t="e" cm="1" vm="1">
        <f t="array" ref="B1014">TRANSPOSE(_xlfn._xlws.SORT(_xlfn.UNIQUE(_xlfn._xlws.FILTER(managements[field_level], managements[experiment_id]&amp;"_"&amp;managements[crop_season_id]=A1014))))</f>
        <v>#VALUE!</v>
      </c>
    </row>
    <row r="1015" spans="2:2" x14ac:dyDescent="0.25">
      <c r="B1015" t="e" cm="1" vm="1">
        <f t="array" ref="B1015">TRANSPOSE(_xlfn._xlws.SORT(_xlfn.UNIQUE(_xlfn._xlws.FILTER(managements[field_level], managements[experiment_id]&amp;"_"&amp;managements[crop_season_id]=A1015))))</f>
        <v>#VALUE!</v>
      </c>
    </row>
    <row r="1016" spans="2:2" x14ac:dyDescent="0.25">
      <c r="B1016" t="e" cm="1" vm="1">
        <f t="array" ref="B1016">TRANSPOSE(_xlfn._xlws.SORT(_xlfn.UNIQUE(_xlfn._xlws.FILTER(managements[field_level], managements[experiment_id]&amp;"_"&amp;managements[crop_season_id]=A1016))))</f>
        <v>#VALUE!</v>
      </c>
    </row>
    <row r="1017" spans="2:2" x14ac:dyDescent="0.25">
      <c r="B1017" t="e" cm="1" vm="1">
        <f t="array" ref="B1017">TRANSPOSE(_xlfn._xlws.SORT(_xlfn.UNIQUE(_xlfn._xlws.FILTER(managements[field_level], managements[experiment_id]&amp;"_"&amp;managements[crop_season_id]=A1017))))</f>
        <v>#VALUE!</v>
      </c>
    </row>
    <row r="1018" spans="2:2" x14ac:dyDescent="0.25">
      <c r="B1018" t="e" cm="1" vm="1">
        <f t="array" ref="B1018">TRANSPOSE(_xlfn._xlws.SORT(_xlfn.UNIQUE(_xlfn._xlws.FILTER(managements[field_level], managements[experiment_id]&amp;"_"&amp;managements[crop_season_id]=A1018))))</f>
        <v>#VALUE!</v>
      </c>
    </row>
    <row r="1019" spans="2:2" x14ac:dyDescent="0.25">
      <c r="B1019" t="e" cm="1" vm="1">
        <f t="array" ref="B1019">TRANSPOSE(_xlfn._xlws.SORT(_xlfn.UNIQUE(_xlfn._xlws.FILTER(managements[field_level], managements[experiment_id]&amp;"_"&amp;managements[crop_season_id]=A1019))))</f>
        <v>#VALUE!</v>
      </c>
    </row>
    <row r="1020" spans="2:2" x14ac:dyDescent="0.25">
      <c r="B1020" t="e" cm="1" vm="1">
        <f t="array" ref="B1020">TRANSPOSE(_xlfn._xlws.SORT(_xlfn.UNIQUE(_xlfn._xlws.FILTER(managements[field_level], managements[experiment_id]&amp;"_"&amp;managements[crop_season_id]=A1020))))</f>
        <v>#VALUE!</v>
      </c>
    </row>
    <row r="1021" spans="2:2" x14ac:dyDescent="0.25">
      <c r="B1021" t="e" cm="1" vm="1">
        <f t="array" ref="B1021">TRANSPOSE(_xlfn._xlws.SORT(_xlfn.UNIQUE(_xlfn._xlws.FILTER(managements[field_level], managements[experiment_id]&amp;"_"&amp;managements[crop_season_id]=A1021))))</f>
        <v>#VALUE!</v>
      </c>
    </row>
    <row r="1022" spans="2:2" x14ac:dyDescent="0.25">
      <c r="B1022" t="e" cm="1" vm="1">
        <f t="array" ref="B1022">TRANSPOSE(_xlfn._xlws.SORT(_xlfn.UNIQUE(_xlfn._xlws.FILTER(managements[field_level], managements[experiment_id]&amp;"_"&amp;managements[crop_season_id]=A1022))))</f>
        <v>#VALUE!</v>
      </c>
    </row>
    <row r="1023" spans="2:2" x14ac:dyDescent="0.25">
      <c r="B1023" t="e" cm="1" vm="1">
        <f t="array" ref="B1023">TRANSPOSE(_xlfn._xlws.SORT(_xlfn.UNIQUE(_xlfn._xlws.FILTER(managements[field_level], managements[experiment_id]&amp;"_"&amp;managements[crop_season_id]=A1023))))</f>
        <v>#VALUE!</v>
      </c>
    </row>
    <row r="1024" spans="2:2" x14ac:dyDescent="0.25">
      <c r="B1024" t="e" cm="1" vm="1">
        <f t="array" ref="B1024">TRANSPOSE(_xlfn._xlws.SORT(_xlfn.UNIQUE(_xlfn._xlws.FILTER(managements[field_level], managements[experiment_id]&amp;"_"&amp;managements[crop_season_id]=A1024))))</f>
        <v>#VALUE!</v>
      </c>
    </row>
    <row r="1025" spans="2:2" x14ac:dyDescent="0.25">
      <c r="B1025" t="e" cm="1" vm="1">
        <f t="array" ref="B1025">TRANSPOSE(_xlfn._xlws.SORT(_xlfn.UNIQUE(_xlfn._xlws.FILTER(managements[field_level], managements[experiment_id]&amp;"_"&amp;managements[crop_season_id]=A1025))))</f>
        <v>#VALUE!</v>
      </c>
    </row>
    <row r="1026" spans="2:2" x14ac:dyDescent="0.25">
      <c r="B1026" t="e" cm="1" vm="1">
        <f t="array" ref="B1026">TRANSPOSE(_xlfn._xlws.SORT(_xlfn.UNIQUE(_xlfn._xlws.FILTER(managements[field_level], managements[experiment_id]&amp;"_"&amp;managements[crop_season_id]=A1026))))</f>
        <v>#VALUE!</v>
      </c>
    </row>
    <row r="1027" spans="2:2" x14ac:dyDescent="0.25">
      <c r="B1027" t="e" cm="1" vm="1">
        <f t="array" ref="B1027">TRANSPOSE(_xlfn._xlws.SORT(_xlfn.UNIQUE(_xlfn._xlws.FILTER(managements[field_level], managements[experiment_id]&amp;"_"&amp;managements[crop_season_id]=A1027))))</f>
        <v>#VALUE!</v>
      </c>
    </row>
    <row r="1028" spans="2:2" x14ac:dyDescent="0.25">
      <c r="B1028" t="e" cm="1" vm="1">
        <f t="array" ref="B1028">TRANSPOSE(_xlfn._xlws.SORT(_xlfn.UNIQUE(_xlfn._xlws.FILTER(managements[field_level], managements[experiment_id]&amp;"_"&amp;managements[crop_season_id]=A1028))))</f>
        <v>#VALUE!</v>
      </c>
    </row>
    <row r="1029" spans="2:2" x14ac:dyDescent="0.25">
      <c r="B1029" t="e" cm="1" vm="1">
        <f t="array" ref="B1029">TRANSPOSE(_xlfn._xlws.SORT(_xlfn.UNIQUE(_xlfn._xlws.FILTER(managements[field_level], managements[experiment_id]&amp;"_"&amp;managements[crop_season_id]=A1029))))</f>
        <v>#VALUE!</v>
      </c>
    </row>
    <row r="1030" spans="2:2" x14ac:dyDescent="0.25">
      <c r="B1030" t="e" cm="1" vm="1">
        <f t="array" ref="B1030">TRANSPOSE(_xlfn._xlws.SORT(_xlfn.UNIQUE(_xlfn._xlws.FILTER(managements[field_level], managements[experiment_id]&amp;"_"&amp;managements[crop_season_id]=A1030))))</f>
        <v>#VALUE!</v>
      </c>
    </row>
    <row r="1031" spans="2:2" x14ac:dyDescent="0.25">
      <c r="B1031" t="e" cm="1" vm="1">
        <f t="array" ref="B1031">TRANSPOSE(_xlfn._xlws.SORT(_xlfn.UNIQUE(_xlfn._xlws.FILTER(managements[field_level], managements[experiment_id]&amp;"_"&amp;managements[crop_season_id]=A1031))))</f>
        <v>#VALUE!</v>
      </c>
    </row>
    <row r="1032" spans="2:2" x14ac:dyDescent="0.25">
      <c r="B1032" t="e" cm="1" vm="1">
        <f t="array" ref="B1032">TRANSPOSE(_xlfn._xlws.SORT(_xlfn.UNIQUE(_xlfn._xlws.FILTER(managements[field_level], managements[experiment_id]&amp;"_"&amp;managements[crop_season_id]=A1032))))</f>
        <v>#VALUE!</v>
      </c>
    </row>
    <row r="1033" spans="2:2" x14ac:dyDescent="0.25">
      <c r="B1033" t="e" cm="1" vm="1">
        <f t="array" ref="B1033">TRANSPOSE(_xlfn._xlws.SORT(_xlfn.UNIQUE(_xlfn._xlws.FILTER(managements[field_level], managements[experiment_id]&amp;"_"&amp;managements[crop_season_id]=A1033))))</f>
        <v>#VALUE!</v>
      </c>
    </row>
    <row r="1034" spans="2:2" x14ac:dyDescent="0.25">
      <c r="B1034" t="e" cm="1" vm="1">
        <f t="array" ref="B1034">TRANSPOSE(_xlfn._xlws.SORT(_xlfn.UNIQUE(_xlfn._xlws.FILTER(managements[field_level], managements[experiment_id]&amp;"_"&amp;managements[crop_season_id]=A1034))))</f>
        <v>#VALUE!</v>
      </c>
    </row>
    <row r="1035" spans="2:2" x14ac:dyDescent="0.25">
      <c r="B1035" t="e" cm="1" vm="1">
        <f t="array" ref="B1035">TRANSPOSE(_xlfn._xlws.SORT(_xlfn.UNIQUE(_xlfn._xlws.FILTER(managements[field_level], managements[experiment_id]&amp;"_"&amp;managements[crop_season_id]=A1035))))</f>
        <v>#VALUE!</v>
      </c>
    </row>
    <row r="1036" spans="2:2" x14ac:dyDescent="0.25">
      <c r="B1036" t="e" cm="1" vm="1">
        <f t="array" ref="B1036">TRANSPOSE(_xlfn._xlws.SORT(_xlfn.UNIQUE(_xlfn._xlws.FILTER(managements[field_level], managements[experiment_id]&amp;"_"&amp;managements[crop_season_id]=A1036))))</f>
        <v>#VALUE!</v>
      </c>
    </row>
    <row r="1037" spans="2:2" x14ac:dyDescent="0.25">
      <c r="B1037" t="e" cm="1" vm="1">
        <f t="array" ref="B1037">TRANSPOSE(_xlfn._xlws.SORT(_xlfn.UNIQUE(_xlfn._xlws.FILTER(managements[field_level], managements[experiment_id]&amp;"_"&amp;managements[crop_season_id]=A1037))))</f>
        <v>#VALUE!</v>
      </c>
    </row>
    <row r="1038" spans="2:2" x14ac:dyDescent="0.25">
      <c r="B1038" t="e" cm="1" vm="1">
        <f t="array" ref="B1038">TRANSPOSE(_xlfn._xlws.SORT(_xlfn.UNIQUE(_xlfn._xlws.FILTER(managements[field_level], managements[experiment_id]&amp;"_"&amp;managements[crop_season_id]=A1038))))</f>
        <v>#VALUE!</v>
      </c>
    </row>
    <row r="1039" spans="2:2" x14ac:dyDescent="0.25">
      <c r="B1039" t="e" cm="1" vm="1">
        <f t="array" ref="B1039">TRANSPOSE(_xlfn._xlws.SORT(_xlfn.UNIQUE(_xlfn._xlws.FILTER(managements[field_level], managements[experiment_id]&amp;"_"&amp;managements[crop_season_id]=A1039))))</f>
        <v>#VALUE!</v>
      </c>
    </row>
    <row r="1040" spans="2:2" x14ac:dyDescent="0.25">
      <c r="B1040" t="e" cm="1" vm="1">
        <f t="array" ref="B1040">TRANSPOSE(_xlfn._xlws.SORT(_xlfn.UNIQUE(_xlfn._xlws.FILTER(managements[field_level], managements[experiment_id]&amp;"_"&amp;managements[crop_season_id]=A1040))))</f>
        <v>#VALUE!</v>
      </c>
    </row>
    <row r="1041" spans="2:2" x14ac:dyDescent="0.25">
      <c r="B1041" t="e" cm="1" vm="1">
        <f t="array" ref="B1041">TRANSPOSE(_xlfn._xlws.SORT(_xlfn.UNIQUE(_xlfn._xlws.FILTER(managements[field_level], managements[experiment_id]&amp;"_"&amp;managements[crop_season_id]=A1041))))</f>
        <v>#VALUE!</v>
      </c>
    </row>
    <row r="1042" spans="2:2" x14ac:dyDescent="0.25">
      <c r="B1042" t="e" cm="1" vm="1">
        <f t="array" ref="B1042">TRANSPOSE(_xlfn._xlws.SORT(_xlfn.UNIQUE(_xlfn._xlws.FILTER(managements[field_level], managements[experiment_id]&amp;"_"&amp;managements[crop_season_id]=A1042))))</f>
        <v>#VALUE!</v>
      </c>
    </row>
    <row r="1043" spans="2:2" x14ac:dyDescent="0.25">
      <c r="B1043" t="e" cm="1" vm="1">
        <f t="array" ref="B1043">TRANSPOSE(_xlfn._xlws.SORT(_xlfn.UNIQUE(_xlfn._xlws.FILTER(managements[field_level], managements[experiment_id]&amp;"_"&amp;managements[crop_season_id]=A1043))))</f>
        <v>#VALUE!</v>
      </c>
    </row>
    <row r="1044" spans="2:2" x14ac:dyDescent="0.25">
      <c r="B1044" t="e" cm="1" vm="1">
        <f t="array" ref="B1044">TRANSPOSE(_xlfn._xlws.SORT(_xlfn.UNIQUE(_xlfn._xlws.FILTER(managements[field_level], managements[experiment_id]&amp;"_"&amp;managements[crop_season_id]=A1044))))</f>
        <v>#VALUE!</v>
      </c>
    </row>
    <row r="1045" spans="2:2" x14ac:dyDescent="0.25">
      <c r="B1045" t="e" cm="1" vm="1">
        <f t="array" ref="B1045">TRANSPOSE(_xlfn._xlws.SORT(_xlfn.UNIQUE(_xlfn._xlws.FILTER(managements[field_level], managements[experiment_id]&amp;"_"&amp;managements[crop_season_id]=A1045))))</f>
        <v>#VALUE!</v>
      </c>
    </row>
    <row r="1046" spans="2:2" x14ac:dyDescent="0.25">
      <c r="B1046" t="e" cm="1" vm="1">
        <f t="array" ref="B1046">TRANSPOSE(_xlfn._xlws.SORT(_xlfn.UNIQUE(_xlfn._xlws.FILTER(managements[field_level], managements[experiment_id]&amp;"_"&amp;managements[crop_season_id]=A1046))))</f>
        <v>#VALUE!</v>
      </c>
    </row>
    <row r="1047" spans="2:2" x14ac:dyDescent="0.25">
      <c r="B1047" t="e" cm="1" vm="1">
        <f t="array" ref="B1047">TRANSPOSE(_xlfn._xlws.SORT(_xlfn.UNIQUE(_xlfn._xlws.FILTER(managements[field_level], managements[experiment_id]&amp;"_"&amp;managements[crop_season_id]=A1047))))</f>
        <v>#VALUE!</v>
      </c>
    </row>
    <row r="1048" spans="2:2" x14ac:dyDescent="0.25">
      <c r="B1048" t="e" cm="1" vm="1">
        <f t="array" ref="B1048">TRANSPOSE(_xlfn._xlws.SORT(_xlfn.UNIQUE(_xlfn._xlws.FILTER(managements[field_level], managements[experiment_id]&amp;"_"&amp;managements[crop_season_id]=A1048))))</f>
        <v>#VALUE!</v>
      </c>
    </row>
    <row r="1049" spans="2:2" x14ac:dyDescent="0.25">
      <c r="B1049" t="e" cm="1" vm="1">
        <f t="array" ref="B1049">TRANSPOSE(_xlfn._xlws.SORT(_xlfn.UNIQUE(_xlfn._xlws.FILTER(managements[field_level], managements[experiment_id]&amp;"_"&amp;managements[crop_season_id]=A1049))))</f>
        <v>#VALUE!</v>
      </c>
    </row>
    <row r="1050" spans="2:2" x14ac:dyDescent="0.25">
      <c r="B1050" t="e" cm="1" vm="1">
        <f t="array" ref="B1050">TRANSPOSE(_xlfn._xlws.SORT(_xlfn.UNIQUE(_xlfn._xlws.FILTER(managements[field_level], managements[experiment_id]&amp;"_"&amp;managements[crop_season_id]=A1050))))</f>
        <v>#VALUE!</v>
      </c>
    </row>
    <row r="1051" spans="2:2" x14ac:dyDescent="0.25">
      <c r="B1051" t="e" cm="1" vm="1">
        <f t="array" ref="B1051">TRANSPOSE(_xlfn._xlws.SORT(_xlfn.UNIQUE(_xlfn._xlws.FILTER(managements[field_level], managements[experiment_id]&amp;"_"&amp;managements[crop_season_id]=A1051))))</f>
        <v>#VALUE!</v>
      </c>
    </row>
    <row r="1052" spans="2:2" x14ac:dyDescent="0.25">
      <c r="B1052" t="e" cm="1" vm="1">
        <f t="array" ref="B1052">TRANSPOSE(_xlfn._xlws.SORT(_xlfn.UNIQUE(_xlfn._xlws.FILTER(managements[field_level], managements[experiment_id]&amp;"_"&amp;managements[crop_season_id]=A1052))))</f>
        <v>#VALUE!</v>
      </c>
    </row>
    <row r="1053" spans="2:2" x14ac:dyDescent="0.25">
      <c r="B1053" t="e" cm="1" vm="1">
        <f t="array" ref="B1053">TRANSPOSE(_xlfn._xlws.SORT(_xlfn.UNIQUE(_xlfn._xlws.FILTER(managements[field_level], managements[experiment_id]&amp;"_"&amp;managements[crop_season_id]=A1053))))</f>
        <v>#VALUE!</v>
      </c>
    </row>
    <row r="1054" spans="2:2" x14ac:dyDescent="0.25">
      <c r="B1054" t="e" cm="1" vm="1">
        <f t="array" ref="B1054">TRANSPOSE(_xlfn._xlws.SORT(_xlfn.UNIQUE(_xlfn._xlws.FILTER(managements[field_level], managements[experiment_id]&amp;"_"&amp;managements[crop_season_id]=A1054))))</f>
        <v>#VALUE!</v>
      </c>
    </row>
    <row r="1055" spans="2:2" x14ac:dyDescent="0.25">
      <c r="B1055" t="e" cm="1" vm="1">
        <f t="array" ref="B1055">TRANSPOSE(_xlfn._xlws.SORT(_xlfn.UNIQUE(_xlfn._xlws.FILTER(managements[field_level], managements[experiment_id]&amp;"_"&amp;managements[crop_season_id]=A1055))))</f>
        <v>#VALUE!</v>
      </c>
    </row>
    <row r="1056" spans="2:2" x14ac:dyDescent="0.25">
      <c r="B1056" t="e" cm="1" vm="1">
        <f t="array" ref="B1056">TRANSPOSE(_xlfn._xlws.SORT(_xlfn.UNIQUE(_xlfn._xlws.FILTER(managements[field_level], managements[experiment_id]&amp;"_"&amp;managements[crop_season_id]=A1056))))</f>
        <v>#VALUE!</v>
      </c>
    </row>
    <row r="1057" spans="2:2" x14ac:dyDescent="0.25">
      <c r="B1057" t="e" cm="1" vm="1">
        <f t="array" ref="B1057">TRANSPOSE(_xlfn._xlws.SORT(_xlfn.UNIQUE(_xlfn._xlws.FILTER(managements[field_level], managements[experiment_id]&amp;"_"&amp;managements[crop_season_id]=A1057))))</f>
        <v>#VALUE!</v>
      </c>
    </row>
    <row r="1058" spans="2:2" x14ac:dyDescent="0.25">
      <c r="B1058" t="e" cm="1" vm="1">
        <f t="array" ref="B1058">TRANSPOSE(_xlfn._xlws.SORT(_xlfn.UNIQUE(_xlfn._xlws.FILTER(managements[field_level], managements[experiment_id]&amp;"_"&amp;managements[crop_season_id]=A1058))))</f>
        <v>#VALUE!</v>
      </c>
    </row>
    <row r="1059" spans="2:2" x14ac:dyDescent="0.25">
      <c r="B1059" t="e" cm="1" vm="1">
        <f t="array" ref="B1059">TRANSPOSE(_xlfn._xlws.SORT(_xlfn.UNIQUE(_xlfn._xlws.FILTER(managements[field_level], managements[experiment_id]&amp;"_"&amp;managements[crop_season_id]=A1059))))</f>
        <v>#VALUE!</v>
      </c>
    </row>
    <row r="1060" spans="2:2" x14ac:dyDescent="0.25">
      <c r="B1060" t="e" cm="1" vm="1">
        <f t="array" ref="B1060">TRANSPOSE(_xlfn._xlws.SORT(_xlfn.UNIQUE(_xlfn._xlws.FILTER(managements[field_level], managements[experiment_id]&amp;"_"&amp;managements[crop_season_id]=A1060))))</f>
        <v>#VALUE!</v>
      </c>
    </row>
    <row r="1061" spans="2:2" x14ac:dyDescent="0.25">
      <c r="B1061" t="e" cm="1" vm="1">
        <f t="array" ref="B1061">TRANSPOSE(_xlfn._xlws.SORT(_xlfn.UNIQUE(_xlfn._xlws.FILTER(managements[field_level], managements[experiment_id]&amp;"_"&amp;managements[crop_season_id]=A1061))))</f>
        <v>#VALUE!</v>
      </c>
    </row>
    <row r="1062" spans="2:2" x14ac:dyDescent="0.25">
      <c r="B1062" t="e" cm="1" vm="1">
        <f t="array" ref="B1062">TRANSPOSE(_xlfn._xlws.SORT(_xlfn.UNIQUE(_xlfn._xlws.FILTER(managements[field_level], managements[experiment_id]&amp;"_"&amp;managements[crop_season_id]=A1062))))</f>
        <v>#VALUE!</v>
      </c>
    </row>
    <row r="1063" spans="2:2" x14ac:dyDescent="0.25">
      <c r="B1063" t="e" cm="1" vm="1">
        <f t="array" ref="B1063">TRANSPOSE(_xlfn._xlws.SORT(_xlfn.UNIQUE(_xlfn._xlws.FILTER(managements[field_level], managements[experiment_id]&amp;"_"&amp;managements[crop_season_id]=A1063))))</f>
        <v>#VALUE!</v>
      </c>
    </row>
    <row r="1064" spans="2:2" x14ac:dyDescent="0.25">
      <c r="B1064" t="e" cm="1" vm="1">
        <f t="array" ref="B1064">TRANSPOSE(_xlfn._xlws.SORT(_xlfn.UNIQUE(_xlfn._xlws.FILTER(managements[field_level], managements[experiment_id]&amp;"_"&amp;managements[crop_season_id]=A1064))))</f>
        <v>#VALUE!</v>
      </c>
    </row>
    <row r="1065" spans="2:2" x14ac:dyDescent="0.25">
      <c r="B1065" t="e" cm="1" vm="1">
        <f t="array" ref="B1065">TRANSPOSE(_xlfn._xlws.SORT(_xlfn.UNIQUE(_xlfn._xlws.FILTER(managements[field_level], managements[experiment_id]&amp;"_"&amp;managements[crop_season_id]=A1065))))</f>
        <v>#VALUE!</v>
      </c>
    </row>
    <row r="1066" spans="2:2" x14ac:dyDescent="0.25">
      <c r="B1066" t="e" cm="1" vm="1">
        <f t="array" ref="B1066">TRANSPOSE(_xlfn._xlws.SORT(_xlfn.UNIQUE(_xlfn._xlws.FILTER(managements[field_level], managements[experiment_id]&amp;"_"&amp;managements[crop_season_id]=A1066))))</f>
        <v>#VALUE!</v>
      </c>
    </row>
    <row r="1067" spans="2:2" x14ac:dyDescent="0.25">
      <c r="B1067" t="e" cm="1" vm="1">
        <f t="array" ref="B1067">TRANSPOSE(_xlfn._xlws.SORT(_xlfn.UNIQUE(_xlfn._xlws.FILTER(managements[field_level], managements[experiment_id]&amp;"_"&amp;managements[crop_season_id]=A1067))))</f>
        <v>#VALUE!</v>
      </c>
    </row>
    <row r="1068" spans="2:2" x14ac:dyDescent="0.25">
      <c r="B1068" t="e" cm="1" vm="1">
        <f t="array" ref="B1068">TRANSPOSE(_xlfn._xlws.SORT(_xlfn.UNIQUE(_xlfn._xlws.FILTER(managements[field_level], managements[experiment_id]&amp;"_"&amp;managements[crop_season_id]=A1068))))</f>
        <v>#VALUE!</v>
      </c>
    </row>
    <row r="1069" spans="2:2" x14ac:dyDescent="0.25">
      <c r="B1069" t="e" cm="1" vm="1">
        <f t="array" ref="B1069">TRANSPOSE(_xlfn._xlws.SORT(_xlfn.UNIQUE(_xlfn._xlws.FILTER(managements[field_level], managements[experiment_id]&amp;"_"&amp;managements[crop_season_id]=A1069))))</f>
        <v>#VALUE!</v>
      </c>
    </row>
    <row r="1070" spans="2:2" x14ac:dyDescent="0.25">
      <c r="B1070" t="e" cm="1" vm="1">
        <f t="array" ref="B1070">TRANSPOSE(_xlfn._xlws.SORT(_xlfn.UNIQUE(_xlfn._xlws.FILTER(managements[field_level], managements[experiment_id]&amp;"_"&amp;managements[crop_season_id]=A1070))))</f>
        <v>#VALUE!</v>
      </c>
    </row>
    <row r="1071" spans="2:2" x14ac:dyDescent="0.25">
      <c r="B1071" t="e" cm="1" vm="1">
        <f t="array" ref="B1071">TRANSPOSE(_xlfn._xlws.SORT(_xlfn.UNIQUE(_xlfn._xlws.FILTER(managements[field_level], managements[experiment_id]&amp;"_"&amp;managements[crop_season_id]=A1071))))</f>
        <v>#VALUE!</v>
      </c>
    </row>
    <row r="1072" spans="2:2" x14ac:dyDescent="0.25">
      <c r="B1072" t="e" cm="1" vm="1">
        <f t="array" ref="B1072">TRANSPOSE(_xlfn._xlws.SORT(_xlfn.UNIQUE(_xlfn._xlws.FILTER(managements[field_level], managements[experiment_id]&amp;"_"&amp;managements[crop_season_id]=A1072))))</f>
        <v>#VALUE!</v>
      </c>
    </row>
    <row r="1073" spans="2:2" x14ac:dyDescent="0.25">
      <c r="B1073" t="e" cm="1" vm="1">
        <f t="array" ref="B1073">TRANSPOSE(_xlfn._xlws.SORT(_xlfn.UNIQUE(_xlfn._xlws.FILTER(managements[field_level], managements[experiment_id]&amp;"_"&amp;managements[crop_season_id]=A1073))))</f>
        <v>#VALUE!</v>
      </c>
    </row>
    <row r="1074" spans="2:2" x14ac:dyDescent="0.25">
      <c r="B1074" t="e" cm="1" vm="1">
        <f t="array" ref="B1074">TRANSPOSE(_xlfn._xlws.SORT(_xlfn.UNIQUE(_xlfn._xlws.FILTER(managements[field_level], managements[experiment_id]&amp;"_"&amp;managements[crop_season_id]=A1074))))</f>
        <v>#VALUE!</v>
      </c>
    </row>
    <row r="1075" spans="2:2" x14ac:dyDescent="0.25">
      <c r="B1075" t="e" cm="1" vm="1">
        <f t="array" ref="B1075">TRANSPOSE(_xlfn._xlws.SORT(_xlfn.UNIQUE(_xlfn._xlws.FILTER(managements[field_level], managements[experiment_id]&amp;"_"&amp;managements[crop_season_id]=A1075))))</f>
        <v>#VALUE!</v>
      </c>
    </row>
    <row r="1076" spans="2:2" x14ac:dyDescent="0.25">
      <c r="B1076" t="e" cm="1" vm="1">
        <f t="array" ref="B1076">TRANSPOSE(_xlfn._xlws.SORT(_xlfn.UNIQUE(_xlfn._xlws.FILTER(managements[field_level], managements[experiment_id]&amp;"_"&amp;managements[crop_season_id]=A1076))))</f>
        <v>#VALUE!</v>
      </c>
    </row>
    <row r="1077" spans="2:2" x14ac:dyDescent="0.25">
      <c r="B1077" t="e" cm="1" vm="1">
        <f t="array" ref="B1077">TRANSPOSE(_xlfn._xlws.SORT(_xlfn.UNIQUE(_xlfn._xlws.FILTER(managements[field_level], managements[experiment_id]&amp;"_"&amp;managements[crop_season_id]=A1077))))</f>
        <v>#VALUE!</v>
      </c>
    </row>
    <row r="1078" spans="2:2" x14ac:dyDescent="0.25">
      <c r="B1078" t="e" cm="1" vm="1">
        <f t="array" ref="B1078">TRANSPOSE(_xlfn._xlws.SORT(_xlfn.UNIQUE(_xlfn._xlws.FILTER(managements[field_level], managements[experiment_id]&amp;"_"&amp;managements[crop_season_id]=A1078))))</f>
        <v>#VALUE!</v>
      </c>
    </row>
    <row r="1079" spans="2:2" x14ac:dyDescent="0.25">
      <c r="B1079" t="e" cm="1" vm="1">
        <f t="array" ref="B1079">TRANSPOSE(_xlfn._xlws.SORT(_xlfn.UNIQUE(_xlfn._xlws.FILTER(managements[field_level], managements[experiment_id]&amp;"_"&amp;managements[crop_season_id]=A1079))))</f>
        <v>#VALUE!</v>
      </c>
    </row>
    <row r="1080" spans="2:2" x14ac:dyDescent="0.25">
      <c r="B1080" t="e" cm="1" vm="1">
        <f t="array" ref="B1080">TRANSPOSE(_xlfn._xlws.SORT(_xlfn.UNIQUE(_xlfn._xlws.FILTER(managements[field_level], managements[experiment_id]&amp;"_"&amp;managements[crop_season_id]=A1080))))</f>
        <v>#VALUE!</v>
      </c>
    </row>
    <row r="1081" spans="2:2" x14ac:dyDescent="0.25">
      <c r="B1081" t="e" cm="1" vm="1">
        <f t="array" ref="B1081">TRANSPOSE(_xlfn._xlws.SORT(_xlfn.UNIQUE(_xlfn._xlws.FILTER(managements[field_level], managements[experiment_id]&amp;"_"&amp;managements[crop_season_id]=A1081))))</f>
        <v>#VALUE!</v>
      </c>
    </row>
    <row r="1082" spans="2:2" x14ac:dyDescent="0.25">
      <c r="B1082" t="e" cm="1" vm="1">
        <f t="array" ref="B1082">TRANSPOSE(_xlfn._xlws.SORT(_xlfn.UNIQUE(_xlfn._xlws.FILTER(managements[field_level], managements[experiment_id]&amp;"_"&amp;managements[crop_season_id]=A1082))))</f>
        <v>#VALUE!</v>
      </c>
    </row>
    <row r="1083" spans="2:2" x14ac:dyDescent="0.25">
      <c r="B1083" t="e" cm="1" vm="1">
        <f t="array" ref="B1083">TRANSPOSE(_xlfn._xlws.SORT(_xlfn.UNIQUE(_xlfn._xlws.FILTER(managements[field_level], managements[experiment_id]&amp;"_"&amp;managements[crop_season_id]=A1083))))</f>
        <v>#VALUE!</v>
      </c>
    </row>
    <row r="1084" spans="2:2" x14ac:dyDescent="0.25">
      <c r="B1084" t="e" cm="1" vm="1">
        <f t="array" ref="B1084">TRANSPOSE(_xlfn._xlws.SORT(_xlfn.UNIQUE(_xlfn._xlws.FILTER(managements[field_level], managements[experiment_id]&amp;"_"&amp;managements[crop_season_id]=A1084))))</f>
        <v>#VALUE!</v>
      </c>
    </row>
    <row r="1085" spans="2:2" x14ac:dyDescent="0.25">
      <c r="B1085" t="e" cm="1" vm="1">
        <f t="array" ref="B1085">TRANSPOSE(_xlfn._xlws.SORT(_xlfn.UNIQUE(_xlfn._xlws.FILTER(managements[field_level], managements[experiment_id]&amp;"_"&amp;managements[crop_season_id]=A1085))))</f>
        <v>#VALUE!</v>
      </c>
    </row>
    <row r="1086" spans="2:2" x14ac:dyDescent="0.25">
      <c r="B1086" t="e" cm="1" vm="1">
        <f t="array" ref="B1086">TRANSPOSE(_xlfn._xlws.SORT(_xlfn.UNIQUE(_xlfn._xlws.FILTER(managements[field_level], managements[experiment_id]&amp;"_"&amp;managements[crop_season_id]=A1086))))</f>
        <v>#VALUE!</v>
      </c>
    </row>
    <row r="1087" spans="2:2" x14ac:dyDescent="0.25">
      <c r="B1087" t="e" cm="1" vm="1">
        <f t="array" ref="B1087">TRANSPOSE(_xlfn._xlws.SORT(_xlfn.UNIQUE(_xlfn._xlws.FILTER(managements[field_level], managements[experiment_id]&amp;"_"&amp;managements[crop_season_id]=A1087))))</f>
        <v>#VALUE!</v>
      </c>
    </row>
    <row r="1088" spans="2:2" x14ac:dyDescent="0.25">
      <c r="B1088" t="e" cm="1" vm="1">
        <f t="array" ref="B1088">TRANSPOSE(_xlfn._xlws.SORT(_xlfn.UNIQUE(_xlfn._xlws.FILTER(managements[field_level], managements[experiment_id]&amp;"_"&amp;managements[crop_season_id]=A1088))))</f>
        <v>#VALUE!</v>
      </c>
    </row>
    <row r="1089" spans="2:2" x14ac:dyDescent="0.25">
      <c r="B1089" t="e" cm="1" vm="1">
        <f t="array" ref="B1089">TRANSPOSE(_xlfn._xlws.SORT(_xlfn.UNIQUE(_xlfn._xlws.FILTER(managements[field_level], managements[experiment_id]&amp;"_"&amp;managements[crop_season_id]=A1089))))</f>
        <v>#VALUE!</v>
      </c>
    </row>
    <row r="1090" spans="2:2" x14ac:dyDescent="0.25">
      <c r="B1090" t="e" cm="1" vm="1">
        <f t="array" ref="B1090">TRANSPOSE(_xlfn._xlws.SORT(_xlfn.UNIQUE(_xlfn._xlws.FILTER(managements[field_level], managements[experiment_id]&amp;"_"&amp;managements[crop_season_id]=A1090))))</f>
        <v>#VALUE!</v>
      </c>
    </row>
    <row r="1091" spans="2:2" x14ac:dyDescent="0.25">
      <c r="B1091" t="e" cm="1" vm="1">
        <f t="array" ref="B1091">TRANSPOSE(_xlfn._xlws.SORT(_xlfn.UNIQUE(_xlfn._xlws.FILTER(managements[field_level], managements[experiment_id]&amp;"_"&amp;managements[crop_season_id]=A1091))))</f>
        <v>#VALUE!</v>
      </c>
    </row>
    <row r="1092" spans="2:2" x14ac:dyDescent="0.25">
      <c r="B1092" t="e" cm="1" vm="1">
        <f t="array" ref="B1092">TRANSPOSE(_xlfn._xlws.SORT(_xlfn.UNIQUE(_xlfn._xlws.FILTER(managements[field_level], managements[experiment_id]&amp;"_"&amp;managements[crop_season_id]=A1092))))</f>
        <v>#VALUE!</v>
      </c>
    </row>
    <row r="1093" spans="2:2" x14ac:dyDescent="0.25">
      <c r="B1093" t="e" cm="1" vm="1">
        <f t="array" ref="B1093">TRANSPOSE(_xlfn._xlws.SORT(_xlfn.UNIQUE(_xlfn._xlws.FILTER(managements[field_level], managements[experiment_id]&amp;"_"&amp;managements[crop_season_id]=A1093))))</f>
        <v>#VALUE!</v>
      </c>
    </row>
    <row r="1094" spans="2:2" x14ac:dyDescent="0.25">
      <c r="B1094" t="e" cm="1" vm="1">
        <f t="array" ref="B1094">TRANSPOSE(_xlfn._xlws.SORT(_xlfn.UNIQUE(_xlfn._xlws.FILTER(managements[field_level], managements[experiment_id]&amp;"_"&amp;managements[crop_season_id]=A1094))))</f>
        <v>#VALUE!</v>
      </c>
    </row>
    <row r="1095" spans="2:2" x14ac:dyDescent="0.25">
      <c r="B1095" t="e" cm="1" vm="1">
        <f t="array" ref="B1095">TRANSPOSE(_xlfn._xlws.SORT(_xlfn.UNIQUE(_xlfn._xlws.FILTER(managements[field_level], managements[experiment_id]&amp;"_"&amp;managements[crop_season_id]=A1095))))</f>
        <v>#VALUE!</v>
      </c>
    </row>
    <row r="1096" spans="2:2" x14ac:dyDescent="0.25">
      <c r="B1096" t="e" cm="1" vm="1">
        <f t="array" ref="B1096">TRANSPOSE(_xlfn._xlws.SORT(_xlfn.UNIQUE(_xlfn._xlws.FILTER(managements[field_level], managements[experiment_id]&amp;"_"&amp;managements[crop_season_id]=A1096))))</f>
        <v>#VALUE!</v>
      </c>
    </row>
    <row r="1097" spans="2:2" x14ac:dyDescent="0.25">
      <c r="B1097" t="e" cm="1" vm="1">
        <f t="array" ref="B1097">TRANSPOSE(_xlfn._xlws.SORT(_xlfn.UNIQUE(_xlfn._xlws.FILTER(managements[field_level], managements[experiment_id]&amp;"_"&amp;managements[crop_season_id]=A1097))))</f>
        <v>#VALUE!</v>
      </c>
    </row>
    <row r="1098" spans="2:2" x14ac:dyDescent="0.25">
      <c r="B1098" t="e" cm="1" vm="1">
        <f t="array" ref="B1098">TRANSPOSE(_xlfn._xlws.SORT(_xlfn.UNIQUE(_xlfn._xlws.FILTER(managements[field_level], managements[experiment_id]&amp;"_"&amp;managements[crop_season_id]=A1098))))</f>
        <v>#VALUE!</v>
      </c>
    </row>
    <row r="1099" spans="2:2" x14ac:dyDescent="0.25">
      <c r="B1099" t="e" cm="1" vm="1">
        <f t="array" ref="B1099">TRANSPOSE(_xlfn._xlws.SORT(_xlfn.UNIQUE(_xlfn._xlws.FILTER(managements[field_level], managements[experiment_id]&amp;"_"&amp;managements[crop_season_id]=A1099))))</f>
        <v>#VALUE!</v>
      </c>
    </row>
    <row r="1100" spans="2:2" x14ac:dyDescent="0.25">
      <c r="B1100" t="e" cm="1" vm="1">
        <f t="array" ref="B1100">TRANSPOSE(_xlfn._xlws.SORT(_xlfn.UNIQUE(_xlfn._xlws.FILTER(managements[field_level], managements[experiment_id]&amp;"_"&amp;managements[crop_season_id]=A1100))))</f>
        <v>#VALUE!</v>
      </c>
    </row>
    <row r="1101" spans="2:2" x14ac:dyDescent="0.25">
      <c r="B1101" t="e" cm="1" vm="1">
        <f t="array" ref="B1101">TRANSPOSE(_xlfn._xlws.SORT(_xlfn.UNIQUE(_xlfn._xlws.FILTER(managements[field_level], managements[experiment_id]&amp;"_"&amp;managements[crop_season_id]=A1101))))</f>
        <v>#VALUE!</v>
      </c>
    </row>
    <row r="1102" spans="2:2" x14ac:dyDescent="0.25">
      <c r="B1102" t="e" cm="1" vm="1">
        <f t="array" ref="B1102">TRANSPOSE(_xlfn._xlws.SORT(_xlfn.UNIQUE(_xlfn._xlws.FILTER(managements[field_level], managements[experiment_id]&amp;"_"&amp;managements[crop_season_id]=A1102))))</f>
        <v>#VALUE!</v>
      </c>
    </row>
    <row r="1103" spans="2:2" x14ac:dyDescent="0.25">
      <c r="B1103" t="e" cm="1" vm="1">
        <f t="array" ref="B1103">TRANSPOSE(_xlfn._xlws.SORT(_xlfn.UNIQUE(_xlfn._xlws.FILTER(managements[field_level], managements[experiment_id]&amp;"_"&amp;managements[crop_season_id]=A1103))))</f>
        <v>#VALUE!</v>
      </c>
    </row>
    <row r="1104" spans="2:2" x14ac:dyDescent="0.25">
      <c r="B1104" t="e" cm="1" vm="1">
        <f t="array" ref="B1104">TRANSPOSE(_xlfn._xlws.SORT(_xlfn.UNIQUE(_xlfn._xlws.FILTER(managements[field_level], managements[experiment_id]&amp;"_"&amp;managements[crop_season_id]=A1104))))</f>
        <v>#VALUE!</v>
      </c>
    </row>
    <row r="1105" spans="2:2" x14ac:dyDescent="0.25">
      <c r="B1105" t="e" cm="1" vm="1">
        <f t="array" ref="B1105">TRANSPOSE(_xlfn._xlws.SORT(_xlfn.UNIQUE(_xlfn._xlws.FILTER(managements[field_level], managements[experiment_id]&amp;"_"&amp;managements[crop_season_id]=A1105))))</f>
        <v>#VALUE!</v>
      </c>
    </row>
    <row r="1106" spans="2:2" x14ac:dyDescent="0.25">
      <c r="B1106" t="e" cm="1" vm="1">
        <f t="array" ref="B1106">TRANSPOSE(_xlfn._xlws.SORT(_xlfn.UNIQUE(_xlfn._xlws.FILTER(managements[field_level], managements[experiment_id]&amp;"_"&amp;managements[crop_season_id]=A1106))))</f>
        <v>#VALUE!</v>
      </c>
    </row>
    <row r="1107" spans="2:2" x14ac:dyDescent="0.25">
      <c r="B1107" t="e" cm="1" vm="1">
        <f t="array" ref="B1107">TRANSPOSE(_xlfn._xlws.SORT(_xlfn.UNIQUE(_xlfn._xlws.FILTER(managements[field_level], managements[experiment_id]&amp;"_"&amp;managements[crop_season_id]=A1107))))</f>
        <v>#VALUE!</v>
      </c>
    </row>
    <row r="1108" spans="2:2" x14ac:dyDescent="0.25">
      <c r="B1108" t="e" cm="1" vm="1">
        <f t="array" ref="B1108">TRANSPOSE(_xlfn._xlws.SORT(_xlfn.UNIQUE(_xlfn._xlws.FILTER(managements[field_level], managements[experiment_id]&amp;"_"&amp;managements[crop_season_id]=A1108))))</f>
        <v>#VALUE!</v>
      </c>
    </row>
    <row r="1109" spans="2:2" x14ac:dyDescent="0.25">
      <c r="B1109" t="e" cm="1" vm="1">
        <f t="array" ref="B1109">TRANSPOSE(_xlfn._xlws.SORT(_xlfn.UNIQUE(_xlfn._xlws.FILTER(managements[field_level], managements[experiment_id]&amp;"_"&amp;managements[crop_season_id]=A1109))))</f>
        <v>#VALUE!</v>
      </c>
    </row>
    <row r="1110" spans="2:2" x14ac:dyDescent="0.25">
      <c r="B1110" t="e" cm="1" vm="1">
        <f t="array" ref="B1110">TRANSPOSE(_xlfn._xlws.SORT(_xlfn.UNIQUE(_xlfn._xlws.FILTER(managements[field_level], managements[experiment_id]&amp;"_"&amp;managements[crop_season_id]=A1110))))</f>
        <v>#VALUE!</v>
      </c>
    </row>
    <row r="1111" spans="2:2" x14ac:dyDescent="0.25">
      <c r="B1111" t="e" cm="1" vm="1">
        <f t="array" ref="B1111">TRANSPOSE(_xlfn._xlws.SORT(_xlfn.UNIQUE(_xlfn._xlws.FILTER(managements[field_level], managements[experiment_id]&amp;"_"&amp;managements[crop_season_id]=A1111))))</f>
        <v>#VALUE!</v>
      </c>
    </row>
    <row r="1112" spans="2:2" x14ac:dyDescent="0.25">
      <c r="B1112" t="e" cm="1" vm="1">
        <f t="array" ref="B1112">TRANSPOSE(_xlfn._xlws.SORT(_xlfn.UNIQUE(_xlfn._xlws.FILTER(managements[field_level], managements[experiment_id]&amp;"_"&amp;managements[crop_season_id]=A1112))))</f>
        <v>#VALUE!</v>
      </c>
    </row>
    <row r="1113" spans="2:2" x14ac:dyDescent="0.25">
      <c r="B1113" t="e" cm="1" vm="1">
        <f t="array" ref="B1113">TRANSPOSE(_xlfn._xlws.SORT(_xlfn.UNIQUE(_xlfn._xlws.FILTER(managements[field_level], managements[experiment_id]&amp;"_"&amp;managements[crop_season_id]=A1113))))</f>
        <v>#VALUE!</v>
      </c>
    </row>
    <row r="1114" spans="2:2" x14ac:dyDescent="0.25">
      <c r="B1114" t="e" cm="1" vm="1">
        <f t="array" ref="B1114">TRANSPOSE(_xlfn._xlws.SORT(_xlfn.UNIQUE(_xlfn._xlws.FILTER(managements[field_level], managements[experiment_id]&amp;"_"&amp;managements[crop_season_id]=A1114))))</f>
        <v>#VALUE!</v>
      </c>
    </row>
    <row r="1115" spans="2:2" x14ac:dyDescent="0.25">
      <c r="B1115" t="e" cm="1" vm="1">
        <f t="array" ref="B1115">TRANSPOSE(_xlfn._xlws.SORT(_xlfn.UNIQUE(_xlfn._xlws.FILTER(managements[field_level], managements[experiment_id]&amp;"_"&amp;managements[crop_season_id]=A1115))))</f>
        <v>#VALUE!</v>
      </c>
    </row>
    <row r="1116" spans="2:2" x14ac:dyDescent="0.25">
      <c r="B1116" t="e" cm="1" vm="1">
        <f t="array" ref="B1116">TRANSPOSE(_xlfn._xlws.SORT(_xlfn.UNIQUE(_xlfn._xlws.FILTER(managements[field_level], managements[experiment_id]&amp;"_"&amp;managements[crop_season_id]=A1116))))</f>
        <v>#VALUE!</v>
      </c>
    </row>
    <row r="1117" spans="2:2" x14ac:dyDescent="0.25">
      <c r="B1117" t="e" cm="1" vm="1">
        <f t="array" ref="B1117">TRANSPOSE(_xlfn._xlws.SORT(_xlfn.UNIQUE(_xlfn._xlws.FILTER(managements[field_level], managements[experiment_id]&amp;"_"&amp;managements[crop_season_id]=A1117))))</f>
        <v>#VALUE!</v>
      </c>
    </row>
    <row r="1118" spans="2:2" x14ac:dyDescent="0.25">
      <c r="B1118" t="e" cm="1" vm="1">
        <f t="array" ref="B1118">TRANSPOSE(_xlfn._xlws.SORT(_xlfn.UNIQUE(_xlfn._xlws.FILTER(managements[field_level], managements[experiment_id]&amp;"_"&amp;managements[crop_season_id]=A1118))))</f>
        <v>#VALUE!</v>
      </c>
    </row>
    <row r="1119" spans="2:2" x14ac:dyDescent="0.25">
      <c r="B1119" t="e" cm="1" vm="1">
        <f t="array" ref="B1119">TRANSPOSE(_xlfn._xlws.SORT(_xlfn.UNIQUE(_xlfn._xlws.FILTER(managements[field_level], managements[experiment_id]&amp;"_"&amp;managements[crop_season_id]=A1119))))</f>
        <v>#VALUE!</v>
      </c>
    </row>
    <row r="1120" spans="2:2" x14ac:dyDescent="0.25">
      <c r="B1120" t="e" cm="1" vm="1">
        <f t="array" ref="B1120">TRANSPOSE(_xlfn._xlws.SORT(_xlfn.UNIQUE(_xlfn._xlws.FILTER(managements[field_level], managements[experiment_id]&amp;"_"&amp;managements[crop_season_id]=A1120))))</f>
        <v>#VALUE!</v>
      </c>
    </row>
    <row r="1121" spans="2:2" x14ac:dyDescent="0.25">
      <c r="B1121" t="e" cm="1" vm="1">
        <f t="array" ref="B1121">TRANSPOSE(_xlfn._xlws.SORT(_xlfn.UNIQUE(_xlfn._xlws.FILTER(managements[field_level], managements[experiment_id]&amp;"_"&amp;managements[crop_season_id]=A1121))))</f>
        <v>#VALUE!</v>
      </c>
    </row>
    <row r="1122" spans="2:2" x14ac:dyDescent="0.25">
      <c r="B1122" t="e" cm="1" vm="1">
        <f t="array" ref="B1122">TRANSPOSE(_xlfn._xlws.SORT(_xlfn.UNIQUE(_xlfn._xlws.FILTER(managements[field_level], managements[experiment_id]&amp;"_"&amp;managements[crop_season_id]=A1122))))</f>
        <v>#VALUE!</v>
      </c>
    </row>
    <row r="1123" spans="2:2" x14ac:dyDescent="0.25">
      <c r="B1123" t="e" cm="1" vm="1">
        <f t="array" ref="B1123">TRANSPOSE(_xlfn._xlws.SORT(_xlfn.UNIQUE(_xlfn._xlws.FILTER(managements[field_level], managements[experiment_id]&amp;"_"&amp;managements[crop_season_id]=A1123))))</f>
        <v>#VALUE!</v>
      </c>
    </row>
    <row r="1124" spans="2:2" x14ac:dyDescent="0.25">
      <c r="B1124" t="e" cm="1" vm="1">
        <f t="array" ref="B1124">TRANSPOSE(_xlfn._xlws.SORT(_xlfn.UNIQUE(_xlfn._xlws.FILTER(managements[field_level], managements[experiment_id]&amp;"_"&amp;managements[crop_season_id]=A1124))))</f>
        <v>#VALUE!</v>
      </c>
    </row>
    <row r="1125" spans="2:2" x14ac:dyDescent="0.25">
      <c r="B1125" t="e" cm="1" vm="1">
        <f t="array" ref="B1125">TRANSPOSE(_xlfn._xlws.SORT(_xlfn.UNIQUE(_xlfn._xlws.FILTER(managements[field_level], managements[experiment_id]&amp;"_"&amp;managements[crop_season_id]=A1125))))</f>
        <v>#VALUE!</v>
      </c>
    </row>
    <row r="1126" spans="2:2" x14ac:dyDescent="0.25">
      <c r="B1126" t="e" cm="1" vm="1">
        <f t="array" ref="B1126">TRANSPOSE(_xlfn._xlws.SORT(_xlfn.UNIQUE(_xlfn._xlws.FILTER(managements[field_level], managements[experiment_id]&amp;"_"&amp;managements[crop_season_id]=A1126))))</f>
        <v>#VALUE!</v>
      </c>
    </row>
    <row r="1127" spans="2:2" x14ac:dyDescent="0.25">
      <c r="B1127" t="e" cm="1" vm="1">
        <f t="array" ref="B1127">TRANSPOSE(_xlfn._xlws.SORT(_xlfn.UNIQUE(_xlfn._xlws.FILTER(managements[field_level], managements[experiment_id]&amp;"_"&amp;managements[crop_season_id]=A1127))))</f>
        <v>#VALUE!</v>
      </c>
    </row>
    <row r="1128" spans="2:2" x14ac:dyDescent="0.25">
      <c r="B1128" t="e" cm="1" vm="1">
        <f t="array" ref="B1128">TRANSPOSE(_xlfn._xlws.SORT(_xlfn.UNIQUE(_xlfn._xlws.FILTER(managements[field_level], managements[experiment_id]&amp;"_"&amp;managements[crop_season_id]=A1128))))</f>
        <v>#VALUE!</v>
      </c>
    </row>
    <row r="1129" spans="2:2" x14ac:dyDescent="0.25">
      <c r="B1129" t="e" cm="1" vm="1">
        <f t="array" ref="B1129">TRANSPOSE(_xlfn._xlws.SORT(_xlfn.UNIQUE(_xlfn._xlws.FILTER(managements[field_level], managements[experiment_id]&amp;"_"&amp;managements[crop_season_id]=A1129))))</f>
        <v>#VALUE!</v>
      </c>
    </row>
    <row r="1130" spans="2:2" x14ac:dyDescent="0.25">
      <c r="B1130" t="e" cm="1" vm="1">
        <f t="array" ref="B1130">TRANSPOSE(_xlfn._xlws.SORT(_xlfn.UNIQUE(_xlfn._xlws.FILTER(managements[field_level], managements[experiment_id]&amp;"_"&amp;managements[crop_season_id]=A1130))))</f>
        <v>#VALUE!</v>
      </c>
    </row>
    <row r="1131" spans="2:2" x14ac:dyDescent="0.25">
      <c r="B1131" t="e" cm="1" vm="1">
        <f t="array" ref="B1131">TRANSPOSE(_xlfn._xlws.SORT(_xlfn.UNIQUE(_xlfn._xlws.FILTER(managements[field_level], managements[experiment_id]&amp;"_"&amp;managements[crop_season_id]=A1131))))</f>
        <v>#VALUE!</v>
      </c>
    </row>
    <row r="1132" spans="2:2" x14ac:dyDescent="0.25">
      <c r="B1132" t="e" cm="1" vm="1">
        <f t="array" ref="B1132">TRANSPOSE(_xlfn._xlws.SORT(_xlfn.UNIQUE(_xlfn._xlws.FILTER(managements[field_level], managements[experiment_id]&amp;"_"&amp;managements[crop_season_id]=A1132))))</f>
        <v>#VALUE!</v>
      </c>
    </row>
    <row r="1133" spans="2:2" x14ac:dyDescent="0.25">
      <c r="B1133" t="e" cm="1" vm="1">
        <f t="array" ref="B1133">TRANSPOSE(_xlfn._xlws.SORT(_xlfn.UNIQUE(_xlfn._xlws.FILTER(managements[field_level], managements[experiment_id]&amp;"_"&amp;managements[crop_season_id]=A1133))))</f>
        <v>#VALUE!</v>
      </c>
    </row>
    <row r="1134" spans="2:2" x14ac:dyDescent="0.25">
      <c r="B1134" t="e" cm="1" vm="1">
        <f t="array" ref="B1134">TRANSPOSE(_xlfn._xlws.SORT(_xlfn.UNIQUE(_xlfn._xlws.FILTER(managements[field_level], managements[experiment_id]&amp;"_"&amp;managements[crop_season_id]=A1134))))</f>
        <v>#VALUE!</v>
      </c>
    </row>
    <row r="1135" spans="2:2" x14ac:dyDescent="0.25">
      <c r="B1135" t="e" cm="1" vm="1">
        <f t="array" ref="B1135">TRANSPOSE(_xlfn._xlws.SORT(_xlfn.UNIQUE(_xlfn._xlws.FILTER(managements[field_level], managements[experiment_id]&amp;"_"&amp;managements[crop_season_id]=A1135))))</f>
        <v>#VALUE!</v>
      </c>
    </row>
    <row r="1136" spans="2:2" x14ac:dyDescent="0.25">
      <c r="B1136" t="e" cm="1" vm="1">
        <f t="array" ref="B1136">TRANSPOSE(_xlfn._xlws.SORT(_xlfn.UNIQUE(_xlfn._xlws.FILTER(managements[field_level], managements[experiment_id]&amp;"_"&amp;managements[crop_season_id]=A1136))))</f>
        <v>#VALUE!</v>
      </c>
    </row>
    <row r="1137" spans="2:2" x14ac:dyDescent="0.25">
      <c r="B1137" t="e" cm="1" vm="1">
        <f t="array" ref="B1137">TRANSPOSE(_xlfn._xlws.SORT(_xlfn.UNIQUE(_xlfn._xlws.FILTER(managements[field_level], managements[experiment_id]&amp;"_"&amp;managements[crop_season_id]=A1137))))</f>
        <v>#VALUE!</v>
      </c>
    </row>
    <row r="1138" spans="2:2" x14ac:dyDescent="0.25">
      <c r="B1138" t="e" cm="1" vm="1">
        <f t="array" ref="B1138">TRANSPOSE(_xlfn._xlws.SORT(_xlfn.UNIQUE(_xlfn._xlws.FILTER(managements[field_level], managements[experiment_id]&amp;"_"&amp;managements[crop_season_id]=A1138))))</f>
        <v>#VALUE!</v>
      </c>
    </row>
    <row r="1139" spans="2:2" x14ac:dyDescent="0.25">
      <c r="B1139" t="e" cm="1" vm="1">
        <f t="array" ref="B1139">TRANSPOSE(_xlfn._xlws.SORT(_xlfn.UNIQUE(_xlfn._xlws.FILTER(managements[field_level], managements[experiment_id]&amp;"_"&amp;managements[crop_season_id]=A1139))))</f>
        <v>#VALUE!</v>
      </c>
    </row>
    <row r="1140" spans="2:2" x14ac:dyDescent="0.25">
      <c r="B1140" t="e" cm="1" vm="1">
        <f t="array" ref="B1140">TRANSPOSE(_xlfn._xlws.SORT(_xlfn.UNIQUE(_xlfn._xlws.FILTER(managements[field_level], managements[experiment_id]&amp;"_"&amp;managements[crop_season_id]=A1140))))</f>
        <v>#VALUE!</v>
      </c>
    </row>
    <row r="1141" spans="2:2" x14ac:dyDescent="0.25">
      <c r="B1141" t="e" cm="1" vm="1">
        <f t="array" ref="B1141">TRANSPOSE(_xlfn._xlws.SORT(_xlfn.UNIQUE(_xlfn._xlws.FILTER(managements[field_level], managements[experiment_id]&amp;"_"&amp;managements[crop_season_id]=A1141))))</f>
        <v>#VALUE!</v>
      </c>
    </row>
    <row r="1142" spans="2:2" x14ac:dyDescent="0.25">
      <c r="B1142" t="e" cm="1" vm="1">
        <f t="array" ref="B1142">TRANSPOSE(_xlfn._xlws.SORT(_xlfn.UNIQUE(_xlfn._xlws.FILTER(managements[field_level], managements[experiment_id]&amp;"_"&amp;managements[crop_season_id]=A1142))))</f>
        <v>#VALUE!</v>
      </c>
    </row>
    <row r="1143" spans="2:2" x14ac:dyDescent="0.25">
      <c r="B1143" t="e" cm="1" vm="1">
        <f t="array" ref="B1143">TRANSPOSE(_xlfn._xlws.SORT(_xlfn.UNIQUE(_xlfn._xlws.FILTER(managements[field_level], managements[experiment_id]&amp;"_"&amp;managements[crop_season_id]=A1143))))</f>
        <v>#VALUE!</v>
      </c>
    </row>
    <row r="1144" spans="2:2" x14ac:dyDescent="0.25">
      <c r="B1144" t="e" cm="1" vm="1">
        <f t="array" ref="B1144">TRANSPOSE(_xlfn._xlws.SORT(_xlfn.UNIQUE(_xlfn._xlws.FILTER(managements[field_level], managements[experiment_id]&amp;"_"&amp;managements[crop_season_id]=A1144))))</f>
        <v>#VALUE!</v>
      </c>
    </row>
    <row r="1145" spans="2:2" x14ac:dyDescent="0.25">
      <c r="B1145" t="e" cm="1" vm="1">
        <f t="array" ref="B1145">TRANSPOSE(_xlfn._xlws.SORT(_xlfn.UNIQUE(_xlfn._xlws.FILTER(managements[field_level], managements[experiment_id]&amp;"_"&amp;managements[crop_season_id]=A1145))))</f>
        <v>#VALUE!</v>
      </c>
    </row>
    <row r="1146" spans="2:2" x14ac:dyDescent="0.25">
      <c r="B1146" t="e" cm="1" vm="1">
        <f t="array" ref="B1146">TRANSPOSE(_xlfn._xlws.SORT(_xlfn.UNIQUE(_xlfn._xlws.FILTER(managements[field_level], managements[experiment_id]&amp;"_"&amp;managements[crop_season_id]=A1146))))</f>
        <v>#VALUE!</v>
      </c>
    </row>
    <row r="1147" spans="2:2" x14ac:dyDescent="0.25">
      <c r="B1147" t="e" cm="1" vm="1">
        <f t="array" ref="B1147">TRANSPOSE(_xlfn._xlws.SORT(_xlfn.UNIQUE(_xlfn._xlws.FILTER(managements[field_level], managements[experiment_id]&amp;"_"&amp;managements[crop_season_id]=A1147))))</f>
        <v>#VALUE!</v>
      </c>
    </row>
    <row r="1148" spans="2:2" x14ac:dyDescent="0.25">
      <c r="B1148" t="e" cm="1" vm="1">
        <f t="array" ref="B1148">TRANSPOSE(_xlfn._xlws.SORT(_xlfn.UNIQUE(_xlfn._xlws.FILTER(managements[field_level], managements[experiment_id]&amp;"_"&amp;managements[crop_season_id]=A1148))))</f>
        <v>#VALUE!</v>
      </c>
    </row>
    <row r="1149" spans="2:2" x14ac:dyDescent="0.25">
      <c r="B1149" t="e" cm="1" vm="1">
        <f t="array" ref="B1149">TRANSPOSE(_xlfn._xlws.SORT(_xlfn.UNIQUE(_xlfn._xlws.FILTER(managements[field_level], managements[experiment_id]&amp;"_"&amp;managements[crop_season_id]=A1149))))</f>
        <v>#VALUE!</v>
      </c>
    </row>
    <row r="1150" spans="2:2" x14ac:dyDescent="0.25">
      <c r="B1150" t="e" cm="1" vm="1">
        <f t="array" ref="B1150">TRANSPOSE(_xlfn._xlws.SORT(_xlfn.UNIQUE(_xlfn._xlws.FILTER(managements[field_level], managements[experiment_id]&amp;"_"&amp;managements[crop_season_id]=A1150))))</f>
        <v>#VALUE!</v>
      </c>
    </row>
    <row r="1151" spans="2:2" x14ac:dyDescent="0.25">
      <c r="B1151" t="e" cm="1" vm="1">
        <f t="array" ref="B1151">TRANSPOSE(_xlfn._xlws.SORT(_xlfn.UNIQUE(_xlfn._xlws.FILTER(managements[field_level], managements[experiment_id]&amp;"_"&amp;managements[crop_season_id]=A1151))))</f>
        <v>#VALUE!</v>
      </c>
    </row>
    <row r="1152" spans="2:2" x14ac:dyDescent="0.25">
      <c r="B1152" t="e" cm="1" vm="1">
        <f t="array" ref="B1152">TRANSPOSE(_xlfn._xlws.SORT(_xlfn.UNIQUE(_xlfn._xlws.FILTER(managements[field_level], managements[experiment_id]&amp;"_"&amp;managements[crop_season_id]=A1152))))</f>
        <v>#VALUE!</v>
      </c>
    </row>
    <row r="1153" spans="2:2" x14ac:dyDescent="0.25">
      <c r="B1153" t="e" cm="1" vm="1">
        <f t="array" ref="B1153">TRANSPOSE(_xlfn._xlws.SORT(_xlfn.UNIQUE(_xlfn._xlws.FILTER(managements[field_level], managements[experiment_id]&amp;"_"&amp;managements[crop_season_id]=A1153))))</f>
        <v>#VALUE!</v>
      </c>
    </row>
    <row r="1154" spans="2:2" x14ac:dyDescent="0.25">
      <c r="B1154" t="e" cm="1" vm="1">
        <f t="array" ref="B1154">TRANSPOSE(_xlfn._xlws.SORT(_xlfn.UNIQUE(_xlfn._xlws.FILTER(managements[field_level], managements[experiment_id]&amp;"_"&amp;managements[crop_season_id]=A1154))))</f>
        <v>#VALUE!</v>
      </c>
    </row>
    <row r="1155" spans="2:2" x14ac:dyDescent="0.25">
      <c r="B1155" t="e" cm="1" vm="1">
        <f t="array" ref="B1155">TRANSPOSE(_xlfn._xlws.SORT(_xlfn.UNIQUE(_xlfn._xlws.FILTER(managements[field_level], managements[experiment_id]&amp;"_"&amp;managements[crop_season_id]=A1155))))</f>
        <v>#VALUE!</v>
      </c>
    </row>
    <row r="1156" spans="2:2" x14ac:dyDescent="0.25">
      <c r="B1156" t="e" cm="1" vm="1">
        <f t="array" ref="B1156">TRANSPOSE(_xlfn._xlws.SORT(_xlfn.UNIQUE(_xlfn._xlws.FILTER(managements[field_level], managements[experiment_id]&amp;"_"&amp;managements[crop_season_id]=A1156))))</f>
        <v>#VALUE!</v>
      </c>
    </row>
    <row r="1157" spans="2:2" x14ac:dyDescent="0.25">
      <c r="B1157" t="e" cm="1" vm="1">
        <f t="array" ref="B1157">TRANSPOSE(_xlfn._xlws.SORT(_xlfn.UNIQUE(_xlfn._xlws.FILTER(managements[field_level], managements[experiment_id]&amp;"_"&amp;managements[crop_season_id]=A1157))))</f>
        <v>#VALUE!</v>
      </c>
    </row>
    <row r="1158" spans="2:2" x14ac:dyDescent="0.25">
      <c r="B1158" t="e" cm="1" vm="1">
        <f t="array" ref="B1158">TRANSPOSE(_xlfn._xlws.SORT(_xlfn.UNIQUE(_xlfn._xlws.FILTER(managements[field_level], managements[experiment_id]&amp;"_"&amp;managements[crop_season_id]=A1158))))</f>
        <v>#VALUE!</v>
      </c>
    </row>
    <row r="1159" spans="2:2" x14ac:dyDescent="0.25">
      <c r="B1159" t="e" cm="1" vm="1">
        <f t="array" ref="B1159">TRANSPOSE(_xlfn._xlws.SORT(_xlfn.UNIQUE(_xlfn._xlws.FILTER(managements[field_level], managements[experiment_id]&amp;"_"&amp;managements[crop_season_id]=A1159))))</f>
        <v>#VALUE!</v>
      </c>
    </row>
    <row r="1160" spans="2:2" x14ac:dyDescent="0.25">
      <c r="B1160" t="e" cm="1" vm="1">
        <f t="array" ref="B1160">TRANSPOSE(_xlfn._xlws.SORT(_xlfn.UNIQUE(_xlfn._xlws.FILTER(managements[field_level], managements[experiment_id]&amp;"_"&amp;managements[crop_season_id]=A1160))))</f>
        <v>#VALUE!</v>
      </c>
    </row>
    <row r="1161" spans="2:2" x14ac:dyDescent="0.25">
      <c r="B1161" t="e" cm="1" vm="1">
        <f t="array" ref="B1161">TRANSPOSE(_xlfn._xlws.SORT(_xlfn.UNIQUE(_xlfn._xlws.FILTER(managements[field_level], managements[experiment_id]&amp;"_"&amp;managements[crop_season_id]=A1161))))</f>
        <v>#VALUE!</v>
      </c>
    </row>
    <row r="1162" spans="2:2" x14ac:dyDescent="0.25">
      <c r="B1162" t="e" cm="1" vm="1">
        <f t="array" ref="B1162">TRANSPOSE(_xlfn._xlws.SORT(_xlfn.UNIQUE(_xlfn._xlws.FILTER(managements[field_level], managements[experiment_id]&amp;"_"&amp;managements[crop_season_id]=A1162))))</f>
        <v>#VALUE!</v>
      </c>
    </row>
    <row r="1163" spans="2:2" x14ac:dyDescent="0.25">
      <c r="B1163" t="e" cm="1" vm="1">
        <f t="array" ref="B1163">TRANSPOSE(_xlfn._xlws.SORT(_xlfn.UNIQUE(_xlfn._xlws.FILTER(managements[field_level], managements[experiment_id]&amp;"_"&amp;managements[crop_season_id]=A1163))))</f>
        <v>#VALUE!</v>
      </c>
    </row>
    <row r="1164" spans="2:2" x14ac:dyDescent="0.25">
      <c r="B1164" t="e" cm="1" vm="1">
        <f t="array" ref="B1164">TRANSPOSE(_xlfn._xlws.SORT(_xlfn.UNIQUE(_xlfn._xlws.FILTER(managements[field_level], managements[experiment_id]&amp;"_"&amp;managements[crop_season_id]=A1164))))</f>
        <v>#VALUE!</v>
      </c>
    </row>
    <row r="1165" spans="2:2" x14ac:dyDescent="0.25">
      <c r="B1165" t="e" cm="1" vm="1">
        <f t="array" ref="B1165">TRANSPOSE(_xlfn._xlws.SORT(_xlfn.UNIQUE(_xlfn._xlws.FILTER(managements[field_level], managements[experiment_id]&amp;"_"&amp;managements[crop_season_id]=A1165))))</f>
        <v>#VALUE!</v>
      </c>
    </row>
    <row r="1166" spans="2:2" x14ac:dyDescent="0.25">
      <c r="B1166" t="e" cm="1" vm="1">
        <f t="array" ref="B1166">TRANSPOSE(_xlfn._xlws.SORT(_xlfn.UNIQUE(_xlfn._xlws.FILTER(managements[field_level], managements[experiment_id]&amp;"_"&amp;managements[crop_season_id]=A1166))))</f>
        <v>#VALUE!</v>
      </c>
    </row>
    <row r="1167" spans="2:2" x14ac:dyDescent="0.25">
      <c r="B1167" t="e" cm="1" vm="1">
        <f t="array" ref="B1167">TRANSPOSE(_xlfn._xlws.SORT(_xlfn.UNIQUE(_xlfn._xlws.FILTER(managements[field_level], managements[experiment_id]&amp;"_"&amp;managements[crop_season_id]=A1167))))</f>
        <v>#VALUE!</v>
      </c>
    </row>
    <row r="1168" spans="2:2" x14ac:dyDescent="0.25">
      <c r="B1168" t="e" cm="1" vm="1">
        <f t="array" ref="B1168">TRANSPOSE(_xlfn._xlws.SORT(_xlfn.UNIQUE(_xlfn._xlws.FILTER(managements[field_level], managements[experiment_id]&amp;"_"&amp;managements[crop_season_id]=A1168))))</f>
        <v>#VALUE!</v>
      </c>
    </row>
    <row r="1169" spans="2:2" x14ac:dyDescent="0.25">
      <c r="B1169" t="e" cm="1" vm="1">
        <f t="array" ref="B1169">TRANSPOSE(_xlfn._xlws.SORT(_xlfn.UNIQUE(_xlfn._xlws.FILTER(managements[field_level], managements[experiment_id]&amp;"_"&amp;managements[crop_season_id]=A1169))))</f>
        <v>#VALUE!</v>
      </c>
    </row>
    <row r="1170" spans="2:2" x14ac:dyDescent="0.25">
      <c r="B1170" t="e" cm="1" vm="1">
        <f t="array" ref="B1170">TRANSPOSE(_xlfn._xlws.SORT(_xlfn.UNIQUE(_xlfn._xlws.FILTER(managements[field_level], managements[experiment_id]&amp;"_"&amp;managements[crop_season_id]=A1170))))</f>
        <v>#VALUE!</v>
      </c>
    </row>
    <row r="1171" spans="2:2" x14ac:dyDescent="0.25">
      <c r="B1171" t="e" cm="1" vm="1">
        <f t="array" ref="B1171">TRANSPOSE(_xlfn._xlws.SORT(_xlfn.UNIQUE(_xlfn._xlws.FILTER(managements[field_level], managements[experiment_id]&amp;"_"&amp;managements[crop_season_id]=A1171))))</f>
        <v>#VALUE!</v>
      </c>
    </row>
    <row r="1172" spans="2:2" x14ac:dyDescent="0.25">
      <c r="B1172" t="e" cm="1" vm="1">
        <f t="array" ref="B1172">TRANSPOSE(_xlfn._xlws.SORT(_xlfn.UNIQUE(_xlfn._xlws.FILTER(managements[field_level], managements[experiment_id]&amp;"_"&amp;managements[crop_season_id]=A1172))))</f>
        <v>#VALUE!</v>
      </c>
    </row>
    <row r="1173" spans="2:2" x14ac:dyDescent="0.25">
      <c r="B1173" t="e" cm="1" vm="1">
        <f t="array" ref="B1173">TRANSPOSE(_xlfn._xlws.SORT(_xlfn.UNIQUE(_xlfn._xlws.FILTER(managements[field_level], managements[experiment_id]&amp;"_"&amp;managements[crop_season_id]=A1173))))</f>
        <v>#VALUE!</v>
      </c>
    </row>
    <row r="1174" spans="2:2" x14ac:dyDescent="0.25">
      <c r="B1174" t="e" cm="1" vm="1">
        <f t="array" ref="B1174">TRANSPOSE(_xlfn._xlws.SORT(_xlfn.UNIQUE(_xlfn._xlws.FILTER(managements[field_level], managements[experiment_id]&amp;"_"&amp;managements[crop_season_id]=A1174))))</f>
        <v>#VALUE!</v>
      </c>
    </row>
    <row r="1175" spans="2:2" x14ac:dyDescent="0.25">
      <c r="B1175" t="e" cm="1" vm="1">
        <f t="array" ref="B1175">TRANSPOSE(_xlfn._xlws.SORT(_xlfn.UNIQUE(_xlfn._xlws.FILTER(managements[field_level], managements[experiment_id]&amp;"_"&amp;managements[crop_season_id]=A1175))))</f>
        <v>#VALUE!</v>
      </c>
    </row>
    <row r="1176" spans="2:2" x14ac:dyDescent="0.25">
      <c r="B1176" t="e" cm="1" vm="1">
        <f t="array" ref="B1176">TRANSPOSE(_xlfn._xlws.SORT(_xlfn.UNIQUE(_xlfn._xlws.FILTER(managements[field_level], managements[experiment_id]&amp;"_"&amp;managements[crop_season_id]=A1176))))</f>
        <v>#VALUE!</v>
      </c>
    </row>
    <row r="1177" spans="2:2" x14ac:dyDescent="0.25">
      <c r="B1177" t="e" cm="1" vm="1">
        <f t="array" ref="B1177">TRANSPOSE(_xlfn._xlws.SORT(_xlfn.UNIQUE(_xlfn._xlws.FILTER(managements[field_level], managements[experiment_id]&amp;"_"&amp;managements[crop_season_id]=A1177))))</f>
        <v>#VALUE!</v>
      </c>
    </row>
    <row r="1178" spans="2:2" x14ac:dyDescent="0.25">
      <c r="B1178" t="e" cm="1" vm="1">
        <f t="array" ref="B1178">TRANSPOSE(_xlfn._xlws.SORT(_xlfn.UNIQUE(_xlfn._xlws.FILTER(managements[field_level], managements[experiment_id]&amp;"_"&amp;managements[crop_season_id]=A1178))))</f>
        <v>#VALUE!</v>
      </c>
    </row>
    <row r="1179" spans="2:2" x14ac:dyDescent="0.25">
      <c r="B1179" t="e" cm="1" vm="1">
        <f t="array" ref="B1179">TRANSPOSE(_xlfn._xlws.SORT(_xlfn.UNIQUE(_xlfn._xlws.FILTER(managements[field_level], managements[experiment_id]&amp;"_"&amp;managements[crop_season_id]=A1179))))</f>
        <v>#VALUE!</v>
      </c>
    </row>
    <row r="1180" spans="2:2" x14ac:dyDescent="0.25">
      <c r="B1180" t="e" cm="1" vm="1">
        <f t="array" ref="B1180">TRANSPOSE(_xlfn._xlws.SORT(_xlfn.UNIQUE(_xlfn._xlws.FILTER(managements[field_level], managements[experiment_id]&amp;"_"&amp;managements[crop_season_id]=A1180))))</f>
        <v>#VALUE!</v>
      </c>
    </row>
    <row r="1181" spans="2:2" x14ac:dyDescent="0.25">
      <c r="B1181" t="e" cm="1" vm="1">
        <f t="array" ref="B1181">TRANSPOSE(_xlfn._xlws.SORT(_xlfn.UNIQUE(_xlfn._xlws.FILTER(managements[field_level], managements[experiment_id]&amp;"_"&amp;managements[crop_season_id]=A1181))))</f>
        <v>#VALUE!</v>
      </c>
    </row>
    <row r="1182" spans="2:2" x14ac:dyDescent="0.25">
      <c r="B1182" t="e" cm="1" vm="1">
        <f t="array" ref="B1182">TRANSPOSE(_xlfn._xlws.SORT(_xlfn.UNIQUE(_xlfn._xlws.FILTER(managements[field_level], managements[experiment_id]&amp;"_"&amp;managements[crop_season_id]=A1182))))</f>
        <v>#VALUE!</v>
      </c>
    </row>
    <row r="1183" spans="2:2" x14ac:dyDescent="0.25">
      <c r="B1183" t="e" cm="1" vm="1">
        <f t="array" ref="B1183">TRANSPOSE(_xlfn._xlws.SORT(_xlfn.UNIQUE(_xlfn._xlws.FILTER(managements[field_level], managements[experiment_id]&amp;"_"&amp;managements[crop_season_id]=A1183))))</f>
        <v>#VALUE!</v>
      </c>
    </row>
    <row r="1184" spans="2:2" x14ac:dyDescent="0.25">
      <c r="B1184" t="e" cm="1" vm="1">
        <f t="array" ref="B1184">TRANSPOSE(_xlfn._xlws.SORT(_xlfn.UNIQUE(_xlfn._xlws.FILTER(managements[field_level], managements[experiment_id]&amp;"_"&amp;managements[crop_season_id]=A1184))))</f>
        <v>#VALUE!</v>
      </c>
    </row>
    <row r="1185" spans="2:2" x14ac:dyDescent="0.25">
      <c r="B1185" t="e" cm="1" vm="1">
        <f t="array" ref="B1185">TRANSPOSE(_xlfn._xlws.SORT(_xlfn.UNIQUE(_xlfn._xlws.FILTER(managements[field_level], managements[experiment_id]&amp;"_"&amp;managements[crop_season_id]=A1185))))</f>
        <v>#VALUE!</v>
      </c>
    </row>
    <row r="1186" spans="2:2" x14ac:dyDescent="0.25">
      <c r="B1186" t="e" cm="1" vm="1">
        <f t="array" ref="B1186">TRANSPOSE(_xlfn._xlws.SORT(_xlfn.UNIQUE(_xlfn._xlws.FILTER(managements[field_level], managements[experiment_id]&amp;"_"&amp;managements[crop_season_id]=A1186))))</f>
        <v>#VALUE!</v>
      </c>
    </row>
    <row r="1187" spans="2:2" x14ac:dyDescent="0.25">
      <c r="B1187" t="e" cm="1" vm="1">
        <f t="array" ref="B1187">TRANSPOSE(_xlfn._xlws.SORT(_xlfn.UNIQUE(_xlfn._xlws.FILTER(managements[field_level], managements[experiment_id]&amp;"_"&amp;managements[crop_season_id]=A1187))))</f>
        <v>#VALUE!</v>
      </c>
    </row>
    <row r="1188" spans="2:2" x14ac:dyDescent="0.25">
      <c r="B1188" t="e" cm="1" vm="1">
        <f t="array" ref="B1188">TRANSPOSE(_xlfn._xlws.SORT(_xlfn.UNIQUE(_xlfn._xlws.FILTER(managements[field_level], managements[experiment_id]&amp;"_"&amp;managements[crop_season_id]=A1188))))</f>
        <v>#VALUE!</v>
      </c>
    </row>
    <row r="1189" spans="2:2" x14ac:dyDescent="0.25">
      <c r="B1189" t="e" cm="1" vm="1">
        <f t="array" ref="B1189">TRANSPOSE(_xlfn._xlws.SORT(_xlfn.UNIQUE(_xlfn._xlws.FILTER(managements[field_level], managements[experiment_id]&amp;"_"&amp;managements[crop_season_id]=A1189))))</f>
        <v>#VALUE!</v>
      </c>
    </row>
    <row r="1190" spans="2:2" x14ac:dyDescent="0.25">
      <c r="B1190" t="e" cm="1" vm="1">
        <f t="array" ref="B1190">TRANSPOSE(_xlfn._xlws.SORT(_xlfn.UNIQUE(_xlfn._xlws.FILTER(managements[field_level], managements[experiment_id]&amp;"_"&amp;managements[crop_season_id]=A1190))))</f>
        <v>#VALUE!</v>
      </c>
    </row>
    <row r="1191" spans="2:2" x14ac:dyDescent="0.25">
      <c r="B1191" t="e" cm="1" vm="1">
        <f t="array" ref="B1191">TRANSPOSE(_xlfn._xlws.SORT(_xlfn.UNIQUE(_xlfn._xlws.FILTER(managements[field_level], managements[experiment_id]&amp;"_"&amp;managements[crop_season_id]=A1191))))</f>
        <v>#VALUE!</v>
      </c>
    </row>
    <row r="1192" spans="2:2" x14ac:dyDescent="0.25">
      <c r="B1192" t="e" cm="1" vm="1">
        <f t="array" ref="B1192">TRANSPOSE(_xlfn._xlws.SORT(_xlfn.UNIQUE(_xlfn._xlws.FILTER(managements[field_level], managements[experiment_id]&amp;"_"&amp;managements[crop_season_id]=A1192))))</f>
        <v>#VALUE!</v>
      </c>
    </row>
    <row r="1193" spans="2:2" x14ac:dyDescent="0.25">
      <c r="B1193" t="e" cm="1" vm="1">
        <f t="array" ref="B1193">TRANSPOSE(_xlfn._xlws.SORT(_xlfn.UNIQUE(_xlfn._xlws.FILTER(managements[field_level], managements[experiment_id]&amp;"_"&amp;managements[crop_season_id]=A1193))))</f>
        <v>#VALUE!</v>
      </c>
    </row>
    <row r="1194" spans="2:2" x14ac:dyDescent="0.25">
      <c r="B1194" t="e" cm="1" vm="1">
        <f t="array" ref="B1194">TRANSPOSE(_xlfn._xlws.SORT(_xlfn.UNIQUE(_xlfn._xlws.FILTER(managements[field_level], managements[experiment_id]&amp;"_"&amp;managements[crop_season_id]=A1194))))</f>
        <v>#VALUE!</v>
      </c>
    </row>
    <row r="1195" spans="2:2" x14ac:dyDescent="0.25">
      <c r="B1195" t="e" cm="1" vm="1">
        <f t="array" ref="B1195">TRANSPOSE(_xlfn._xlws.SORT(_xlfn.UNIQUE(_xlfn._xlws.FILTER(managements[field_level], managements[experiment_id]&amp;"_"&amp;managements[crop_season_id]=A1195))))</f>
        <v>#VALUE!</v>
      </c>
    </row>
    <row r="1196" spans="2:2" x14ac:dyDescent="0.25">
      <c r="B1196" t="e" cm="1" vm="1">
        <f t="array" ref="B1196">TRANSPOSE(_xlfn._xlws.SORT(_xlfn.UNIQUE(_xlfn._xlws.FILTER(managements[field_level], managements[experiment_id]&amp;"_"&amp;managements[crop_season_id]=A1196))))</f>
        <v>#VALUE!</v>
      </c>
    </row>
    <row r="1197" spans="2:2" x14ac:dyDescent="0.25">
      <c r="B1197" t="e" cm="1" vm="1">
        <f t="array" ref="B1197">TRANSPOSE(_xlfn._xlws.SORT(_xlfn.UNIQUE(_xlfn._xlws.FILTER(managements[field_level], managements[experiment_id]&amp;"_"&amp;managements[crop_season_id]=A1197))))</f>
        <v>#VALUE!</v>
      </c>
    </row>
    <row r="1198" spans="2:2" x14ac:dyDescent="0.25">
      <c r="B1198" t="e" cm="1" vm="1">
        <f t="array" ref="B1198">TRANSPOSE(_xlfn._xlws.SORT(_xlfn.UNIQUE(_xlfn._xlws.FILTER(managements[field_level], managements[experiment_id]&amp;"_"&amp;managements[crop_season_id]=A1198))))</f>
        <v>#VALUE!</v>
      </c>
    </row>
    <row r="1199" spans="2:2" x14ac:dyDescent="0.25">
      <c r="B1199" t="e" cm="1" vm="1">
        <f t="array" ref="B1199">TRANSPOSE(_xlfn._xlws.SORT(_xlfn.UNIQUE(_xlfn._xlws.FILTER(managements[field_level], managements[experiment_id]&amp;"_"&amp;managements[crop_season_id]=A1199))))</f>
        <v>#VALUE!</v>
      </c>
    </row>
    <row r="1200" spans="2:2" x14ac:dyDescent="0.25">
      <c r="B1200" t="e" cm="1" vm="1">
        <f t="array" ref="B1200">TRANSPOSE(_xlfn._xlws.SORT(_xlfn.UNIQUE(_xlfn._xlws.FILTER(managements[field_level], managements[experiment_id]&amp;"_"&amp;managements[crop_season_id]=A1200))))</f>
        <v>#VALUE!</v>
      </c>
    </row>
    <row r="1201" spans="2:2" x14ac:dyDescent="0.25">
      <c r="B1201" t="e" cm="1" vm="1">
        <f t="array" ref="B1201">TRANSPOSE(_xlfn._xlws.SORT(_xlfn.UNIQUE(_xlfn._xlws.FILTER(managements[field_level], managements[experiment_id]&amp;"_"&amp;managements[crop_season_id]=A1201))))</f>
        <v>#VALUE!</v>
      </c>
    </row>
    <row r="1202" spans="2:2" x14ac:dyDescent="0.25">
      <c r="B1202" t="e" cm="1" vm="1">
        <f t="array" ref="B1202">TRANSPOSE(_xlfn._xlws.SORT(_xlfn.UNIQUE(_xlfn._xlws.FILTER(managements[field_level], managements[experiment_id]&amp;"_"&amp;managements[crop_season_id]=A1202))))</f>
        <v>#VALUE!</v>
      </c>
    </row>
    <row r="1203" spans="2:2" x14ac:dyDescent="0.25">
      <c r="B1203" t="e" cm="1" vm="1">
        <f t="array" ref="B1203">TRANSPOSE(_xlfn._xlws.SORT(_xlfn.UNIQUE(_xlfn._xlws.FILTER(managements[field_level], managements[experiment_id]&amp;"_"&amp;managements[crop_season_id]=A1203))))</f>
        <v>#VALUE!</v>
      </c>
    </row>
    <row r="1204" spans="2:2" x14ac:dyDescent="0.25">
      <c r="B1204" t="e" cm="1" vm="1">
        <f t="array" ref="B1204">TRANSPOSE(_xlfn._xlws.SORT(_xlfn.UNIQUE(_xlfn._xlws.FILTER(managements[field_level], managements[experiment_id]&amp;"_"&amp;managements[crop_season_id]=A1204))))</f>
        <v>#VALUE!</v>
      </c>
    </row>
    <row r="1205" spans="2:2" x14ac:dyDescent="0.25">
      <c r="B1205" t="e" cm="1" vm="1">
        <f t="array" ref="B1205">TRANSPOSE(_xlfn._xlws.SORT(_xlfn.UNIQUE(_xlfn._xlws.FILTER(managements[field_level], managements[experiment_id]&amp;"_"&amp;managements[crop_season_id]=A1205))))</f>
        <v>#VALUE!</v>
      </c>
    </row>
    <row r="1206" spans="2:2" x14ac:dyDescent="0.25">
      <c r="B1206" t="e" cm="1" vm="1">
        <f t="array" ref="B1206">TRANSPOSE(_xlfn._xlws.SORT(_xlfn.UNIQUE(_xlfn._xlws.FILTER(managements[field_level], managements[experiment_id]&amp;"_"&amp;managements[crop_season_id]=A1206))))</f>
        <v>#VALUE!</v>
      </c>
    </row>
    <row r="1207" spans="2:2" x14ac:dyDescent="0.25">
      <c r="B1207" t="e" cm="1" vm="1">
        <f t="array" ref="B1207">TRANSPOSE(_xlfn._xlws.SORT(_xlfn.UNIQUE(_xlfn._xlws.FILTER(managements[field_level], managements[experiment_id]&amp;"_"&amp;managements[crop_season_id]=A1207))))</f>
        <v>#VALUE!</v>
      </c>
    </row>
    <row r="1208" spans="2:2" x14ac:dyDescent="0.25">
      <c r="B1208" t="e" cm="1" vm="1">
        <f t="array" ref="B1208">TRANSPOSE(_xlfn._xlws.SORT(_xlfn.UNIQUE(_xlfn._xlws.FILTER(managements[field_level], managements[experiment_id]&amp;"_"&amp;managements[crop_season_id]=A1208))))</f>
        <v>#VALUE!</v>
      </c>
    </row>
    <row r="1209" spans="2:2" x14ac:dyDescent="0.25">
      <c r="B1209" t="e" cm="1" vm="1">
        <f t="array" ref="B1209">TRANSPOSE(_xlfn._xlws.SORT(_xlfn.UNIQUE(_xlfn._xlws.FILTER(managements[field_level], managements[experiment_id]&amp;"_"&amp;managements[crop_season_id]=A1209))))</f>
        <v>#VALUE!</v>
      </c>
    </row>
    <row r="1210" spans="2:2" x14ac:dyDescent="0.25">
      <c r="B1210" t="e" cm="1" vm="1">
        <f t="array" ref="B1210">TRANSPOSE(_xlfn._xlws.SORT(_xlfn.UNIQUE(_xlfn._xlws.FILTER(managements[field_level], managements[experiment_id]&amp;"_"&amp;managements[crop_season_id]=A1210))))</f>
        <v>#VALUE!</v>
      </c>
    </row>
    <row r="1211" spans="2:2" x14ac:dyDescent="0.25">
      <c r="B1211" t="e" cm="1" vm="1">
        <f t="array" ref="B1211">TRANSPOSE(_xlfn._xlws.SORT(_xlfn.UNIQUE(_xlfn._xlws.FILTER(managements[field_level], managements[experiment_id]&amp;"_"&amp;managements[crop_season_id]=A1211))))</f>
        <v>#VALUE!</v>
      </c>
    </row>
    <row r="1212" spans="2:2" x14ac:dyDescent="0.25">
      <c r="B1212" t="e" cm="1" vm="1">
        <f t="array" ref="B1212">TRANSPOSE(_xlfn._xlws.SORT(_xlfn.UNIQUE(_xlfn._xlws.FILTER(managements[field_level], managements[experiment_id]&amp;"_"&amp;managements[crop_season_id]=A1212))))</f>
        <v>#VALUE!</v>
      </c>
    </row>
    <row r="1213" spans="2:2" x14ac:dyDescent="0.25">
      <c r="B1213" t="e" cm="1" vm="1">
        <f t="array" ref="B1213">TRANSPOSE(_xlfn._xlws.SORT(_xlfn.UNIQUE(_xlfn._xlws.FILTER(managements[field_level], managements[experiment_id]&amp;"_"&amp;managements[crop_season_id]=A1213))))</f>
        <v>#VALUE!</v>
      </c>
    </row>
    <row r="1214" spans="2:2" x14ac:dyDescent="0.25">
      <c r="B1214" t="e" cm="1" vm="1">
        <f t="array" ref="B1214">TRANSPOSE(_xlfn._xlws.SORT(_xlfn.UNIQUE(_xlfn._xlws.FILTER(managements[field_level], managements[experiment_id]&amp;"_"&amp;managements[crop_season_id]=A1214))))</f>
        <v>#VALUE!</v>
      </c>
    </row>
    <row r="1215" spans="2:2" x14ac:dyDescent="0.25">
      <c r="B1215" t="e" cm="1" vm="1">
        <f t="array" ref="B1215">TRANSPOSE(_xlfn._xlws.SORT(_xlfn.UNIQUE(_xlfn._xlws.FILTER(managements[field_level], managements[experiment_id]&amp;"_"&amp;managements[crop_season_id]=A1215))))</f>
        <v>#VALUE!</v>
      </c>
    </row>
    <row r="1216" spans="2:2" x14ac:dyDescent="0.25">
      <c r="B1216" t="e" cm="1" vm="1">
        <f t="array" ref="B1216">TRANSPOSE(_xlfn._xlws.SORT(_xlfn.UNIQUE(_xlfn._xlws.FILTER(managements[field_level], managements[experiment_id]&amp;"_"&amp;managements[crop_season_id]=A1216))))</f>
        <v>#VALUE!</v>
      </c>
    </row>
    <row r="1217" spans="2:2" x14ac:dyDescent="0.25">
      <c r="B1217" t="e" cm="1" vm="1">
        <f t="array" ref="B1217">TRANSPOSE(_xlfn._xlws.SORT(_xlfn.UNIQUE(_xlfn._xlws.FILTER(managements[field_level], managements[experiment_id]&amp;"_"&amp;managements[crop_season_id]=A1217))))</f>
        <v>#VALUE!</v>
      </c>
    </row>
    <row r="1218" spans="2:2" x14ac:dyDescent="0.25">
      <c r="B1218" t="e" cm="1" vm="1">
        <f t="array" ref="B1218">TRANSPOSE(_xlfn._xlws.SORT(_xlfn.UNIQUE(_xlfn._xlws.FILTER(managements[field_level], managements[experiment_id]&amp;"_"&amp;managements[crop_season_id]=A1218))))</f>
        <v>#VALUE!</v>
      </c>
    </row>
    <row r="1219" spans="2:2" x14ac:dyDescent="0.25">
      <c r="B1219" t="e" cm="1" vm="1">
        <f t="array" ref="B1219">TRANSPOSE(_xlfn._xlws.SORT(_xlfn.UNIQUE(_xlfn._xlws.FILTER(managements[field_level], managements[experiment_id]&amp;"_"&amp;managements[crop_season_id]=A1219))))</f>
        <v>#VALUE!</v>
      </c>
    </row>
    <row r="1220" spans="2:2" x14ac:dyDescent="0.25">
      <c r="B1220" t="e" cm="1" vm="1">
        <f t="array" ref="B1220">TRANSPOSE(_xlfn._xlws.SORT(_xlfn.UNIQUE(_xlfn._xlws.FILTER(managements[field_level], managements[experiment_id]&amp;"_"&amp;managements[crop_season_id]=A1220))))</f>
        <v>#VALUE!</v>
      </c>
    </row>
    <row r="1221" spans="2:2" x14ac:dyDescent="0.25">
      <c r="B1221" t="e" cm="1" vm="1">
        <f t="array" ref="B1221">TRANSPOSE(_xlfn._xlws.SORT(_xlfn.UNIQUE(_xlfn._xlws.FILTER(managements[field_level], managements[experiment_id]&amp;"_"&amp;managements[crop_season_id]=A1221))))</f>
        <v>#VALUE!</v>
      </c>
    </row>
    <row r="1222" spans="2:2" x14ac:dyDescent="0.25">
      <c r="B1222" t="e" cm="1" vm="1">
        <f t="array" ref="B1222">TRANSPOSE(_xlfn._xlws.SORT(_xlfn.UNIQUE(_xlfn._xlws.FILTER(managements[field_level], managements[experiment_id]&amp;"_"&amp;managements[crop_season_id]=A1222))))</f>
        <v>#VALUE!</v>
      </c>
    </row>
    <row r="1223" spans="2:2" x14ac:dyDescent="0.25">
      <c r="B1223" t="e" cm="1" vm="1">
        <f t="array" ref="B1223">TRANSPOSE(_xlfn._xlws.SORT(_xlfn.UNIQUE(_xlfn._xlws.FILTER(managements[field_level], managements[experiment_id]&amp;"_"&amp;managements[crop_season_id]=A1223))))</f>
        <v>#VALUE!</v>
      </c>
    </row>
    <row r="1224" spans="2:2" x14ac:dyDescent="0.25">
      <c r="B1224" t="e" cm="1" vm="1">
        <f t="array" ref="B1224">TRANSPOSE(_xlfn._xlws.SORT(_xlfn.UNIQUE(_xlfn._xlws.FILTER(managements[field_level], managements[experiment_id]&amp;"_"&amp;managements[crop_season_id]=A1224))))</f>
        <v>#VALUE!</v>
      </c>
    </row>
    <row r="1225" spans="2:2" x14ac:dyDescent="0.25">
      <c r="B1225" t="e" cm="1" vm="1">
        <f t="array" ref="B1225">TRANSPOSE(_xlfn._xlws.SORT(_xlfn.UNIQUE(_xlfn._xlws.FILTER(managements[field_level], managements[experiment_id]&amp;"_"&amp;managements[crop_season_id]=A1225))))</f>
        <v>#VALUE!</v>
      </c>
    </row>
    <row r="1226" spans="2:2" x14ac:dyDescent="0.25">
      <c r="B1226" t="e" cm="1" vm="1">
        <f t="array" ref="B1226">TRANSPOSE(_xlfn._xlws.SORT(_xlfn.UNIQUE(_xlfn._xlws.FILTER(managements[field_level], managements[experiment_id]&amp;"_"&amp;managements[crop_season_id]=A1226))))</f>
        <v>#VALUE!</v>
      </c>
    </row>
    <row r="1227" spans="2:2" x14ac:dyDescent="0.25">
      <c r="B1227" t="e" cm="1" vm="1">
        <f t="array" ref="B1227">TRANSPOSE(_xlfn._xlws.SORT(_xlfn.UNIQUE(_xlfn._xlws.FILTER(managements[field_level], managements[experiment_id]&amp;"_"&amp;managements[crop_season_id]=A1227))))</f>
        <v>#VALUE!</v>
      </c>
    </row>
    <row r="1228" spans="2:2" x14ac:dyDescent="0.25">
      <c r="B1228" t="e" cm="1" vm="1">
        <f t="array" ref="B1228">TRANSPOSE(_xlfn._xlws.SORT(_xlfn.UNIQUE(_xlfn._xlws.FILTER(managements[field_level], managements[experiment_id]&amp;"_"&amp;managements[crop_season_id]=A1228))))</f>
        <v>#VALUE!</v>
      </c>
    </row>
    <row r="1229" spans="2:2" x14ac:dyDescent="0.25">
      <c r="B1229" t="e" cm="1" vm="1">
        <f t="array" ref="B1229">TRANSPOSE(_xlfn._xlws.SORT(_xlfn.UNIQUE(_xlfn._xlws.FILTER(managements[field_level], managements[experiment_id]&amp;"_"&amp;managements[crop_season_id]=A1229))))</f>
        <v>#VALUE!</v>
      </c>
    </row>
    <row r="1230" spans="2:2" x14ac:dyDescent="0.25">
      <c r="B1230" t="e" cm="1" vm="1">
        <f t="array" ref="B1230">TRANSPOSE(_xlfn._xlws.SORT(_xlfn.UNIQUE(_xlfn._xlws.FILTER(managements[field_level], managements[experiment_id]&amp;"_"&amp;managements[crop_season_id]=A1230))))</f>
        <v>#VALUE!</v>
      </c>
    </row>
    <row r="1231" spans="2:2" x14ac:dyDescent="0.25">
      <c r="B1231" t="e" cm="1" vm="1">
        <f t="array" ref="B1231">TRANSPOSE(_xlfn._xlws.SORT(_xlfn.UNIQUE(_xlfn._xlws.FILTER(managements[field_level], managements[experiment_id]&amp;"_"&amp;managements[crop_season_id]=A1231))))</f>
        <v>#VALUE!</v>
      </c>
    </row>
    <row r="1232" spans="2:2" x14ac:dyDescent="0.25">
      <c r="B1232" t="e" cm="1" vm="1">
        <f t="array" ref="B1232">TRANSPOSE(_xlfn._xlws.SORT(_xlfn.UNIQUE(_xlfn._xlws.FILTER(managements[field_level], managements[experiment_id]&amp;"_"&amp;managements[crop_season_id]=A1232))))</f>
        <v>#VALUE!</v>
      </c>
    </row>
    <row r="1233" spans="2:2" x14ac:dyDescent="0.25">
      <c r="B1233" t="e" cm="1" vm="1">
        <f t="array" ref="B1233">TRANSPOSE(_xlfn._xlws.SORT(_xlfn.UNIQUE(_xlfn._xlws.FILTER(managements[field_level], managements[experiment_id]&amp;"_"&amp;managements[crop_season_id]=A1233))))</f>
        <v>#VALUE!</v>
      </c>
    </row>
    <row r="1234" spans="2:2" x14ac:dyDescent="0.25">
      <c r="B1234" t="e" cm="1" vm="1">
        <f t="array" ref="B1234">TRANSPOSE(_xlfn._xlws.SORT(_xlfn.UNIQUE(_xlfn._xlws.FILTER(managements[field_level], managements[experiment_id]&amp;"_"&amp;managements[crop_season_id]=A1234))))</f>
        <v>#VALUE!</v>
      </c>
    </row>
    <row r="1235" spans="2:2" x14ac:dyDescent="0.25">
      <c r="B1235" t="e" cm="1" vm="1">
        <f t="array" ref="B1235">TRANSPOSE(_xlfn._xlws.SORT(_xlfn.UNIQUE(_xlfn._xlws.FILTER(managements[field_level], managements[experiment_id]&amp;"_"&amp;managements[crop_season_id]=A1235))))</f>
        <v>#VALUE!</v>
      </c>
    </row>
    <row r="1236" spans="2:2" x14ac:dyDescent="0.25">
      <c r="B1236" t="e" cm="1" vm="1">
        <f t="array" ref="B1236">TRANSPOSE(_xlfn._xlws.SORT(_xlfn.UNIQUE(_xlfn._xlws.FILTER(managements[field_level], managements[experiment_id]&amp;"_"&amp;managements[crop_season_id]=A1236))))</f>
        <v>#VALUE!</v>
      </c>
    </row>
    <row r="1237" spans="2:2" x14ac:dyDescent="0.25">
      <c r="B1237" t="e" cm="1" vm="1">
        <f t="array" ref="B1237">TRANSPOSE(_xlfn._xlws.SORT(_xlfn.UNIQUE(_xlfn._xlws.FILTER(managements[field_level], managements[experiment_id]&amp;"_"&amp;managements[crop_season_id]=A1237))))</f>
        <v>#VALUE!</v>
      </c>
    </row>
    <row r="1238" spans="2:2" x14ac:dyDescent="0.25">
      <c r="B1238" t="e" cm="1" vm="1">
        <f t="array" ref="B1238">TRANSPOSE(_xlfn._xlws.SORT(_xlfn.UNIQUE(_xlfn._xlws.FILTER(managements[field_level], managements[experiment_id]&amp;"_"&amp;managements[crop_season_id]=A1238))))</f>
        <v>#VALUE!</v>
      </c>
    </row>
    <row r="1239" spans="2:2" x14ac:dyDescent="0.25">
      <c r="B1239" t="e" cm="1" vm="1">
        <f t="array" ref="B1239">TRANSPOSE(_xlfn._xlws.SORT(_xlfn.UNIQUE(_xlfn._xlws.FILTER(managements[field_level], managements[experiment_id]&amp;"_"&amp;managements[crop_season_id]=A1239))))</f>
        <v>#VALUE!</v>
      </c>
    </row>
    <row r="1240" spans="2:2" x14ac:dyDescent="0.25">
      <c r="B1240" t="e" cm="1" vm="1">
        <f t="array" ref="B1240">TRANSPOSE(_xlfn._xlws.SORT(_xlfn.UNIQUE(_xlfn._xlws.FILTER(managements[field_level], managements[experiment_id]&amp;"_"&amp;managements[crop_season_id]=A1240))))</f>
        <v>#VALUE!</v>
      </c>
    </row>
    <row r="1241" spans="2:2" x14ac:dyDescent="0.25">
      <c r="B1241" t="e" cm="1" vm="1">
        <f t="array" ref="B1241">TRANSPOSE(_xlfn._xlws.SORT(_xlfn.UNIQUE(_xlfn._xlws.FILTER(managements[field_level], managements[experiment_id]&amp;"_"&amp;managements[crop_season_id]=A1241))))</f>
        <v>#VALUE!</v>
      </c>
    </row>
    <row r="1242" spans="2:2" x14ac:dyDescent="0.25">
      <c r="B1242" t="e" cm="1" vm="1">
        <f t="array" ref="B1242">TRANSPOSE(_xlfn._xlws.SORT(_xlfn.UNIQUE(_xlfn._xlws.FILTER(managements[field_level], managements[experiment_id]&amp;"_"&amp;managements[crop_season_id]=A1242))))</f>
        <v>#VALUE!</v>
      </c>
    </row>
    <row r="1243" spans="2:2" x14ac:dyDescent="0.25">
      <c r="B1243" t="e" cm="1" vm="1">
        <f t="array" ref="B1243">TRANSPOSE(_xlfn._xlws.SORT(_xlfn.UNIQUE(_xlfn._xlws.FILTER(managements[field_level], managements[experiment_id]&amp;"_"&amp;managements[crop_season_id]=A1243))))</f>
        <v>#VALUE!</v>
      </c>
    </row>
    <row r="1244" spans="2:2" x14ac:dyDescent="0.25">
      <c r="B1244" t="e" cm="1" vm="1">
        <f t="array" ref="B1244">TRANSPOSE(_xlfn._xlws.SORT(_xlfn.UNIQUE(_xlfn._xlws.FILTER(managements[field_level], managements[experiment_id]&amp;"_"&amp;managements[crop_season_id]=A1244))))</f>
        <v>#VALUE!</v>
      </c>
    </row>
    <row r="1245" spans="2:2" x14ac:dyDescent="0.25">
      <c r="B1245" t="e" cm="1" vm="1">
        <f t="array" ref="B1245">TRANSPOSE(_xlfn._xlws.SORT(_xlfn.UNIQUE(_xlfn._xlws.FILTER(managements[field_level], managements[experiment_id]&amp;"_"&amp;managements[crop_season_id]=A1245))))</f>
        <v>#VALUE!</v>
      </c>
    </row>
    <row r="1246" spans="2:2" x14ac:dyDescent="0.25">
      <c r="B1246" t="e" cm="1" vm="1">
        <f t="array" ref="B1246">TRANSPOSE(_xlfn._xlws.SORT(_xlfn.UNIQUE(_xlfn._xlws.FILTER(managements[field_level], managements[experiment_id]&amp;"_"&amp;managements[crop_season_id]=A1246))))</f>
        <v>#VALUE!</v>
      </c>
    </row>
    <row r="1247" spans="2:2" x14ac:dyDescent="0.25">
      <c r="B1247" t="e" cm="1" vm="1">
        <f t="array" ref="B1247">TRANSPOSE(_xlfn._xlws.SORT(_xlfn.UNIQUE(_xlfn._xlws.FILTER(managements[field_level], managements[experiment_id]&amp;"_"&amp;managements[crop_season_id]=A1247))))</f>
        <v>#VALUE!</v>
      </c>
    </row>
    <row r="1248" spans="2:2" x14ac:dyDescent="0.25">
      <c r="B1248" t="e" cm="1" vm="1">
        <f t="array" ref="B1248">TRANSPOSE(_xlfn._xlws.SORT(_xlfn.UNIQUE(_xlfn._xlws.FILTER(managements[field_level], managements[experiment_id]&amp;"_"&amp;managements[crop_season_id]=A1248))))</f>
        <v>#VALUE!</v>
      </c>
    </row>
    <row r="1249" spans="2:2" x14ac:dyDescent="0.25">
      <c r="B1249" t="e" cm="1" vm="1">
        <f t="array" ref="B1249">TRANSPOSE(_xlfn._xlws.SORT(_xlfn.UNIQUE(_xlfn._xlws.FILTER(managements[field_level], managements[experiment_id]&amp;"_"&amp;managements[crop_season_id]=A1249))))</f>
        <v>#VALUE!</v>
      </c>
    </row>
    <row r="1250" spans="2:2" x14ac:dyDescent="0.25">
      <c r="B1250" t="e" cm="1" vm="1">
        <f t="array" ref="B1250">TRANSPOSE(_xlfn._xlws.SORT(_xlfn.UNIQUE(_xlfn._xlws.FILTER(managements[field_level], managements[experiment_id]&amp;"_"&amp;managements[crop_season_id]=A1250))))</f>
        <v>#VALUE!</v>
      </c>
    </row>
    <row r="1251" spans="2:2" x14ac:dyDescent="0.25">
      <c r="B1251" t="e" cm="1" vm="1">
        <f t="array" ref="B1251">TRANSPOSE(_xlfn._xlws.SORT(_xlfn.UNIQUE(_xlfn._xlws.FILTER(managements[field_level], managements[experiment_id]&amp;"_"&amp;managements[crop_season_id]=A1251))))</f>
        <v>#VALUE!</v>
      </c>
    </row>
    <row r="1252" spans="2:2" x14ac:dyDescent="0.25">
      <c r="B1252" t="e" cm="1" vm="1">
        <f t="array" ref="B1252">TRANSPOSE(_xlfn._xlws.SORT(_xlfn.UNIQUE(_xlfn._xlws.FILTER(managements[field_level], managements[experiment_id]&amp;"_"&amp;managements[crop_season_id]=A1252))))</f>
        <v>#VALUE!</v>
      </c>
    </row>
    <row r="1253" spans="2:2" x14ac:dyDescent="0.25">
      <c r="B1253" t="e" cm="1" vm="1">
        <f t="array" ref="B1253">TRANSPOSE(_xlfn._xlws.SORT(_xlfn.UNIQUE(_xlfn._xlws.FILTER(managements[field_level], managements[experiment_id]&amp;"_"&amp;managements[crop_season_id]=A1253))))</f>
        <v>#VALUE!</v>
      </c>
    </row>
    <row r="1254" spans="2:2" x14ac:dyDescent="0.25">
      <c r="B1254" t="e" cm="1" vm="1">
        <f t="array" ref="B1254">TRANSPOSE(_xlfn._xlws.SORT(_xlfn.UNIQUE(_xlfn._xlws.FILTER(managements[field_level], managements[experiment_id]&amp;"_"&amp;managements[crop_season_id]=A1254))))</f>
        <v>#VALUE!</v>
      </c>
    </row>
    <row r="1255" spans="2:2" x14ac:dyDescent="0.25">
      <c r="B1255" t="e" cm="1" vm="1">
        <f t="array" ref="B1255">TRANSPOSE(_xlfn._xlws.SORT(_xlfn.UNIQUE(_xlfn._xlws.FILTER(managements[field_level], managements[experiment_id]&amp;"_"&amp;managements[crop_season_id]=A1255))))</f>
        <v>#VALUE!</v>
      </c>
    </row>
    <row r="1256" spans="2:2" x14ac:dyDescent="0.25">
      <c r="B1256" t="e" cm="1" vm="1">
        <f t="array" ref="B1256">TRANSPOSE(_xlfn._xlws.SORT(_xlfn.UNIQUE(_xlfn._xlws.FILTER(managements[field_level], managements[experiment_id]&amp;"_"&amp;managements[crop_season_id]=A1256))))</f>
        <v>#VALUE!</v>
      </c>
    </row>
    <row r="1257" spans="2:2" x14ac:dyDescent="0.25">
      <c r="B1257" t="e" cm="1" vm="1">
        <f t="array" ref="B1257">TRANSPOSE(_xlfn._xlws.SORT(_xlfn.UNIQUE(_xlfn._xlws.FILTER(managements[field_level], managements[experiment_id]&amp;"_"&amp;managements[crop_season_id]=A1257))))</f>
        <v>#VALUE!</v>
      </c>
    </row>
    <row r="1258" spans="2:2" x14ac:dyDescent="0.25">
      <c r="B1258" t="e" cm="1" vm="1">
        <f t="array" ref="B1258">TRANSPOSE(_xlfn._xlws.SORT(_xlfn.UNIQUE(_xlfn._xlws.FILTER(managements[field_level], managements[experiment_id]&amp;"_"&amp;managements[crop_season_id]=A1258))))</f>
        <v>#VALUE!</v>
      </c>
    </row>
    <row r="1259" spans="2:2" x14ac:dyDescent="0.25">
      <c r="B1259" t="e" cm="1" vm="1">
        <f t="array" ref="B1259">TRANSPOSE(_xlfn._xlws.SORT(_xlfn.UNIQUE(_xlfn._xlws.FILTER(managements[field_level], managements[experiment_id]&amp;"_"&amp;managements[crop_season_id]=A1259))))</f>
        <v>#VALUE!</v>
      </c>
    </row>
    <row r="1260" spans="2:2" x14ac:dyDescent="0.25">
      <c r="B1260" t="e" cm="1" vm="1">
        <f t="array" ref="B1260">TRANSPOSE(_xlfn._xlws.SORT(_xlfn.UNIQUE(_xlfn._xlws.FILTER(managements[field_level], managements[experiment_id]&amp;"_"&amp;managements[crop_season_id]=A1260))))</f>
        <v>#VALUE!</v>
      </c>
    </row>
    <row r="1261" spans="2:2" x14ac:dyDescent="0.25">
      <c r="B1261" t="e" cm="1" vm="1">
        <f t="array" ref="B1261">TRANSPOSE(_xlfn._xlws.SORT(_xlfn.UNIQUE(_xlfn._xlws.FILTER(managements[field_level], managements[experiment_id]&amp;"_"&amp;managements[crop_season_id]=A1261))))</f>
        <v>#VALUE!</v>
      </c>
    </row>
    <row r="1262" spans="2:2" x14ac:dyDescent="0.25">
      <c r="B1262" t="e" cm="1" vm="1">
        <f t="array" ref="B1262">TRANSPOSE(_xlfn._xlws.SORT(_xlfn.UNIQUE(_xlfn._xlws.FILTER(managements[field_level], managements[experiment_id]&amp;"_"&amp;managements[crop_season_id]=A1262))))</f>
        <v>#VALUE!</v>
      </c>
    </row>
    <row r="1263" spans="2:2" x14ac:dyDescent="0.25">
      <c r="B1263" t="e" cm="1" vm="1">
        <f t="array" ref="B1263">TRANSPOSE(_xlfn._xlws.SORT(_xlfn.UNIQUE(_xlfn._xlws.FILTER(managements[field_level], managements[experiment_id]&amp;"_"&amp;managements[crop_season_id]=A1263))))</f>
        <v>#VALUE!</v>
      </c>
    </row>
    <row r="1264" spans="2:2" x14ac:dyDescent="0.25">
      <c r="B1264" t="e" cm="1" vm="1">
        <f t="array" ref="B1264">TRANSPOSE(_xlfn._xlws.SORT(_xlfn.UNIQUE(_xlfn._xlws.FILTER(managements[field_level], managements[experiment_id]&amp;"_"&amp;managements[crop_season_id]=A1264))))</f>
        <v>#VALUE!</v>
      </c>
    </row>
    <row r="1265" spans="2:2" x14ac:dyDescent="0.25">
      <c r="B1265" t="e" cm="1" vm="1">
        <f t="array" ref="B1265">TRANSPOSE(_xlfn._xlws.SORT(_xlfn.UNIQUE(_xlfn._xlws.FILTER(managements[field_level], managements[experiment_id]&amp;"_"&amp;managements[crop_season_id]=A1265))))</f>
        <v>#VALUE!</v>
      </c>
    </row>
    <row r="1266" spans="2:2" x14ac:dyDescent="0.25">
      <c r="B1266" t="e" cm="1" vm="1">
        <f t="array" ref="B1266">TRANSPOSE(_xlfn._xlws.SORT(_xlfn.UNIQUE(_xlfn._xlws.FILTER(managements[field_level], managements[experiment_id]&amp;"_"&amp;managements[crop_season_id]=A1266))))</f>
        <v>#VALUE!</v>
      </c>
    </row>
    <row r="1267" spans="2:2" x14ac:dyDescent="0.25">
      <c r="B1267" t="e" cm="1" vm="1">
        <f t="array" ref="B1267">TRANSPOSE(_xlfn._xlws.SORT(_xlfn.UNIQUE(_xlfn._xlws.FILTER(managements[field_level], managements[experiment_id]&amp;"_"&amp;managements[crop_season_id]=A1267))))</f>
        <v>#VALUE!</v>
      </c>
    </row>
    <row r="1268" spans="2:2" x14ac:dyDescent="0.25">
      <c r="B1268" t="e" cm="1" vm="1">
        <f t="array" ref="B1268">TRANSPOSE(_xlfn._xlws.SORT(_xlfn.UNIQUE(_xlfn._xlws.FILTER(managements[field_level], managements[experiment_id]&amp;"_"&amp;managements[crop_season_id]=A1268))))</f>
        <v>#VALUE!</v>
      </c>
    </row>
    <row r="1269" spans="2:2" x14ac:dyDescent="0.25">
      <c r="B1269" t="e" cm="1" vm="1">
        <f t="array" ref="B1269">TRANSPOSE(_xlfn._xlws.SORT(_xlfn.UNIQUE(_xlfn._xlws.FILTER(managements[field_level], managements[experiment_id]&amp;"_"&amp;managements[crop_season_id]=A1269))))</f>
        <v>#VALUE!</v>
      </c>
    </row>
    <row r="1270" spans="2:2" x14ac:dyDescent="0.25">
      <c r="B1270" t="e" cm="1" vm="1">
        <f t="array" ref="B1270">TRANSPOSE(_xlfn._xlws.SORT(_xlfn.UNIQUE(_xlfn._xlws.FILTER(managements[field_level], managements[experiment_id]&amp;"_"&amp;managements[crop_season_id]=A1270))))</f>
        <v>#VALUE!</v>
      </c>
    </row>
    <row r="1271" spans="2:2" x14ac:dyDescent="0.25">
      <c r="B1271" t="e" cm="1" vm="1">
        <f t="array" ref="B1271">TRANSPOSE(_xlfn._xlws.SORT(_xlfn.UNIQUE(_xlfn._xlws.FILTER(managements[field_level], managements[experiment_id]&amp;"_"&amp;managements[crop_season_id]=A1271))))</f>
        <v>#VALUE!</v>
      </c>
    </row>
    <row r="1272" spans="2:2" x14ac:dyDescent="0.25">
      <c r="B1272" t="e" cm="1" vm="1">
        <f t="array" ref="B1272">TRANSPOSE(_xlfn._xlws.SORT(_xlfn.UNIQUE(_xlfn._xlws.FILTER(managements[field_level], managements[experiment_id]&amp;"_"&amp;managements[crop_season_id]=A1272))))</f>
        <v>#VALUE!</v>
      </c>
    </row>
    <row r="1273" spans="2:2" x14ac:dyDescent="0.25">
      <c r="B1273" t="e" cm="1" vm="1">
        <f t="array" ref="B1273">TRANSPOSE(_xlfn._xlws.SORT(_xlfn.UNIQUE(_xlfn._xlws.FILTER(managements[field_level], managements[experiment_id]&amp;"_"&amp;managements[crop_season_id]=A1273))))</f>
        <v>#VALUE!</v>
      </c>
    </row>
    <row r="1274" spans="2:2" x14ac:dyDescent="0.25">
      <c r="B1274" t="e" cm="1" vm="1">
        <f t="array" ref="B1274">TRANSPOSE(_xlfn._xlws.SORT(_xlfn.UNIQUE(_xlfn._xlws.FILTER(managements[field_level], managements[experiment_id]&amp;"_"&amp;managements[crop_season_id]=A1274))))</f>
        <v>#VALUE!</v>
      </c>
    </row>
    <row r="1275" spans="2:2" x14ac:dyDescent="0.25">
      <c r="B1275" t="e" cm="1" vm="1">
        <f t="array" ref="B1275">TRANSPOSE(_xlfn._xlws.SORT(_xlfn.UNIQUE(_xlfn._xlws.FILTER(managements[field_level], managements[experiment_id]&amp;"_"&amp;managements[crop_season_id]=A1275))))</f>
        <v>#VALUE!</v>
      </c>
    </row>
    <row r="1276" spans="2:2" x14ac:dyDescent="0.25">
      <c r="B1276" t="e" cm="1" vm="1">
        <f t="array" ref="B1276">TRANSPOSE(_xlfn._xlws.SORT(_xlfn.UNIQUE(_xlfn._xlws.FILTER(managements[field_level], managements[experiment_id]&amp;"_"&amp;managements[crop_season_id]=A1276))))</f>
        <v>#VALUE!</v>
      </c>
    </row>
    <row r="1277" spans="2:2" x14ac:dyDescent="0.25">
      <c r="B1277" t="e" cm="1" vm="1">
        <f t="array" ref="B1277">TRANSPOSE(_xlfn._xlws.SORT(_xlfn.UNIQUE(_xlfn._xlws.FILTER(managements[field_level], managements[experiment_id]&amp;"_"&amp;managements[crop_season_id]=A1277))))</f>
        <v>#VALUE!</v>
      </c>
    </row>
    <row r="1278" spans="2:2" x14ac:dyDescent="0.25">
      <c r="B1278" t="e" cm="1" vm="1">
        <f t="array" ref="B1278">TRANSPOSE(_xlfn._xlws.SORT(_xlfn.UNIQUE(_xlfn._xlws.FILTER(managements[field_level], managements[experiment_id]&amp;"_"&amp;managements[crop_season_id]=A1278))))</f>
        <v>#VALUE!</v>
      </c>
    </row>
    <row r="1279" spans="2:2" x14ac:dyDescent="0.25">
      <c r="B1279" t="e" cm="1" vm="1">
        <f t="array" ref="B1279">TRANSPOSE(_xlfn._xlws.SORT(_xlfn.UNIQUE(_xlfn._xlws.FILTER(managements[field_level], managements[experiment_id]&amp;"_"&amp;managements[crop_season_id]=A1279))))</f>
        <v>#VALUE!</v>
      </c>
    </row>
    <row r="1280" spans="2:2" x14ac:dyDescent="0.25">
      <c r="B1280" t="e" cm="1" vm="1">
        <f t="array" ref="B1280">TRANSPOSE(_xlfn._xlws.SORT(_xlfn.UNIQUE(_xlfn._xlws.FILTER(managements[field_level], managements[experiment_id]&amp;"_"&amp;managements[crop_season_id]=A1280))))</f>
        <v>#VALUE!</v>
      </c>
    </row>
    <row r="1281" spans="2:2" x14ac:dyDescent="0.25">
      <c r="B1281" t="e" cm="1" vm="1">
        <f t="array" ref="B1281">TRANSPOSE(_xlfn._xlws.SORT(_xlfn.UNIQUE(_xlfn._xlws.FILTER(managements[field_level], managements[experiment_id]&amp;"_"&amp;managements[crop_season_id]=A1281))))</f>
        <v>#VALUE!</v>
      </c>
    </row>
    <row r="1282" spans="2:2" x14ac:dyDescent="0.25">
      <c r="B1282" t="e" cm="1" vm="1">
        <f t="array" ref="B1282">TRANSPOSE(_xlfn._xlws.SORT(_xlfn.UNIQUE(_xlfn._xlws.FILTER(managements[field_level], managements[experiment_id]&amp;"_"&amp;managements[crop_season_id]=A1282))))</f>
        <v>#VALUE!</v>
      </c>
    </row>
    <row r="1283" spans="2:2" x14ac:dyDescent="0.25">
      <c r="B1283" t="e" cm="1" vm="1">
        <f t="array" ref="B1283">TRANSPOSE(_xlfn._xlws.SORT(_xlfn.UNIQUE(_xlfn._xlws.FILTER(managements[field_level], managements[experiment_id]&amp;"_"&amp;managements[crop_season_id]=A1283))))</f>
        <v>#VALUE!</v>
      </c>
    </row>
    <row r="1284" spans="2:2" x14ac:dyDescent="0.25">
      <c r="B1284" t="e" cm="1" vm="1">
        <f t="array" ref="B1284">TRANSPOSE(_xlfn._xlws.SORT(_xlfn.UNIQUE(_xlfn._xlws.FILTER(managements[field_level], managements[experiment_id]&amp;"_"&amp;managements[crop_season_id]=A1284))))</f>
        <v>#VALUE!</v>
      </c>
    </row>
    <row r="1285" spans="2:2" x14ac:dyDescent="0.25">
      <c r="B1285" t="e" cm="1" vm="1">
        <f t="array" ref="B1285">TRANSPOSE(_xlfn._xlws.SORT(_xlfn.UNIQUE(_xlfn._xlws.FILTER(managements[field_level], managements[experiment_id]&amp;"_"&amp;managements[crop_season_id]=A1285))))</f>
        <v>#VALUE!</v>
      </c>
    </row>
    <row r="1286" spans="2:2" x14ac:dyDescent="0.25">
      <c r="B1286" t="e" cm="1" vm="1">
        <f t="array" ref="B1286">TRANSPOSE(_xlfn._xlws.SORT(_xlfn.UNIQUE(_xlfn._xlws.FILTER(managements[field_level], managements[experiment_id]&amp;"_"&amp;managements[crop_season_id]=A1286))))</f>
        <v>#VALUE!</v>
      </c>
    </row>
    <row r="1287" spans="2:2" x14ac:dyDescent="0.25">
      <c r="B1287" t="e" cm="1" vm="1">
        <f t="array" ref="B1287">TRANSPOSE(_xlfn._xlws.SORT(_xlfn.UNIQUE(_xlfn._xlws.FILTER(managements[field_level], managements[experiment_id]&amp;"_"&amp;managements[crop_season_id]=A1287))))</f>
        <v>#VALUE!</v>
      </c>
    </row>
    <row r="1288" spans="2:2" x14ac:dyDescent="0.25">
      <c r="B1288" t="e" cm="1" vm="1">
        <f t="array" ref="B1288">TRANSPOSE(_xlfn._xlws.SORT(_xlfn.UNIQUE(_xlfn._xlws.FILTER(managements[field_level], managements[experiment_id]&amp;"_"&amp;managements[crop_season_id]=A1288))))</f>
        <v>#VALUE!</v>
      </c>
    </row>
    <row r="1289" spans="2:2" x14ac:dyDescent="0.25">
      <c r="B1289" t="e" cm="1" vm="1">
        <f t="array" ref="B1289">TRANSPOSE(_xlfn._xlws.SORT(_xlfn.UNIQUE(_xlfn._xlws.FILTER(managements[field_level], managements[experiment_id]&amp;"_"&amp;managements[crop_season_id]=A1289))))</f>
        <v>#VALUE!</v>
      </c>
    </row>
    <row r="1290" spans="2:2" x14ac:dyDescent="0.25">
      <c r="B1290" t="e" cm="1" vm="1">
        <f t="array" ref="B1290">TRANSPOSE(_xlfn._xlws.SORT(_xlfn.UNIQUE(_xlfn._xlws.FILTER(managements[field_level], managements[experiment_id]&amp;"_"&amp;managements[crop_season_id]=A1290))))</f>
        <v>#VALUE!</v>
      </c>
    </row>
    <row r="1291" spans="2:2" x14ac:dyDescent="0.25">
      <c r="B1291" t="e" cm="1" vm="1">
        <f t="array" ref="B1291">TRANSPOSE(_xlfn._xlws.SORT(_xlfn.UNIQUE(_xlfn._xlws.FILTER(managements[field_level], managements[experiment_id]&amp;"_"&amp;managements[crop_season_id]=A1291))))</f>
        <v>#VALUE!</v>
      </c>
    </row>
    <row r="1292" spans="2:2" x14ac:dyDescent="0.25">
      <c r="B1292" t="e" cm="1" vm="1">
        <f t="array" ref="B1292">TRANSPOSE(_xlfn._xlws.SORT(_xlfn.UNIQUE(_xlfn._xlws.FILTER(managements[field_level], managements[experiment_id]&amp;"_"&amp;managements[crop_season_id]=A1292))))</f>
        <v>#VALUE!</v>
      </c>
    </row>
    <row r="1293" spans="2:2" x14ac:dyDescent="0.25">
      <c r="B1293" t="e" cm="1" vm="1">
        <f t="array" ref="B1293">TRANSPOSE(_xlfn._xlws.SORT(_xlfn.UNIQUE(_xlfn._xlws.FILTER(managements[field_level], managements[experiment_id]&amp;"_"&amp;managements[crop_season_id]=A1293))))</f>
        <v>#VALUE!</v>
      </c>
    </row>
    <row r="1294" spans="2:2" x14ac:dyDescent="0.25">
      <c r="B1294" t="e" cm="1" vm="1">
        <f t="array" ref="B1294">TRANSPOSE(_xlfn._xlws.SORT(_xlfn.UNIQUE(_xlfn._xlws.FILTER(managements[field_level], managements[experiment_id]&amp;"_"&amp;managements[crop_season_id]=A1294))))</f>
        <v>#VALUE!</v>
      </c>
    </row>
    <row r="1295" spans="2:2" x14ac:dyDescent="0.25">
      <c r="B1295" t="e" cm="1" vm="1">
        <f t="array" ref="B1295">TRANSPOSE(_xlfn._xlws.SORT(_xlfn.UNIQUE(_xlfn._xlws.FILTER(managements[field_level], managements[experiment_id]&amp;"_"&amp;managements[crop_season_id]=A1295))))</f>
        <v>#VALUE!</v>
      </c>
    </row>
    <row r="1296" spans="2:2" x14ac:dyDescent="0.25">
      <c r="B1296" t="e" cm="1" vm="1">
        <f t="array" ref="B1296">TRANSPOSE(_xlfn._xlws.SORT(_xlfn.UNIQUE(_xlfn._xlws.FILTER(managements[field_level], managements[experiment_id]&amp;"_"&amp;managements[crop_season_id]=A1296))))</f>
        <v>#VALUE!</v>
      </c>
    </row>
    <row r="1297" spans="2:2" x14ac:dyDescent="0.25">
      <c r="B1297" t="e" cm="1" vm="1">
        <f t="array" ref="B1297">TRANSPOSE(_xlfn._xlws.SORT(_xlfn.UNIQUE(_xlfn._xlws.FILTER(managements[field_level], managements[experiment_id]&amp;"_"&amp;managements[crop_season_id]=A1297))))</f>
        <v>#VALUE!</v>
      </c>
    </row>
    <row r="1298" spans="2:2" x14ac:dyDescent="0.25">
      <c r="B1298" t="e" cm="1" vm="1">
        <f t="array" ref="B1298">TRANSPOSE(_xlfn._xlws.SORT(_xlfn.UNIQUE(_xlfn._xlws.FILTER(managements[field_level], managements[experiment_id]&amp;"_"&amp;managements[crop_season_id]=A1298))))</f>
        <v>#VALUE!</v>
      </c>
    </row>
    <row r="1299" spans="2:2" x14ac:dyDescent="0.25">
      <c r="B1299" t="e" cm="1" vm="1">
        <f t="array" ref="B1299">TRANSPOSE(_xlfn._xlws.SORT(_xlfn.UNIQUE(_xlfn._xlws.FILTER(managements[field_level], managements[experiment_id]&amp;"_"&amp;managements[crop_season_id]=A1299))))</f>
        <v>#VALUE!</v>
      </c>
    </row>
    <row r="1300" spans="2:2" x14ac:dyDescent="0.25">
      <c r="B1300" t="e" cm="1" vm="1">
        <f t="array" ref="B1300">TRANSPOSE(_xlfn._xlws.SORT(_xlfn.UNIQUE(_xlfn._xlws.FILTER(managements[field_level], managements[experiment_id]&amp;"_"&amp;managements[crop_season_id]=A1300))))</f>
        <v>#VALUE!</v>
      </c>
    </row>
    <row r="1301" spans="2:2" x14ac:dyDescent="0.25">
      <c r="B1301" t="e" cm="1" vm="1">
        <f t="array" ref="B1301">TRANSPOSE(_xlfn._xlws.SORT(_xlfn.UNIQUE(_xlfn._xlws.FILTER(managements[field_level], managements[experiment_id]&amp;"_"&amp;managements[crop_season_id]=A1301))))</f>
        <v>#VALUE!</v>
      </c>
    </row>
    <row r="1302" spans="2:2" x14ac:dyDescent="0.25">
      <c r="B1302" t="e" cm="1" vm="1">
        <f t="array" ref="B1302">TRANSPOSE(_xlfn._xlws.SORT(_xlfn.UNIQUE(_xlfn._xlws.FILTER(managements[field_level], managements[experiment_id]&amp;"_"&amp;managements[crop_season_id]=A1302))))</f>
        <v>#VALUE!</v>
      </c>
    </row>
    <row r="1303" spans="2:2" x14ac:dyDescent="0.25">
      <c r="B1303" t="e" cm="1" vm="1">
        <f t="array" ref="B1303">TRANSPOSE(_xlfn._xlws.SORT(_xlfn.UNIQUE(_xlfn._xlws.FILTER(managements[field_level], managements[experiment_id]&amp;"_"&amp;managements[crop_season_id]=A1303))))</f>
        <v>#VALUE!</v>
      </c>
    </row>
    <row r="1304" spans="2:2" x14ac:dyDescent="0.25">
      <c r="B1304" t="e" cm="1" vm="1">
        <f t="array" ref="B1304">TRANSPOSE(_xlfn._xlws.SORT(_xlfn.UNIQUE(_xlfn._xlws.FILTER(managements[field_level], managements[experiment_id]&amp;"_"&amp;managements[crop_season_id]=A1304))))</f>
        <v>#VALUE!</v>
      </c>
    </row>
    <row r="1305" spans="2:2" x14ac:dyDescent="0.25">
      <c r="B1305" t="e" cm="1" vm="1">
        <f t="array" ref="B1305">TRANSPOSE(_xlfn._xlws.SORT(_xlfn.UNIQUE(_xlfn._xlws.FILTER(managements[field_level], managements[experiment_id]&amp;"_"&amp;managements[crop_season_id]=A1305))))</f>
        <v>#VALUE!</v>
      </c>
    </row>
    <row r="1306" spans="2:2" x14ac:dyDescent="0.25">
      <c r="B1306" t="e" cm="1" vm="1">
        <f t="array" ref="B1306">TRANSPOSE(_xlfn._xlws.SORT(_xlfn.UNIQUE(_xlfn._xlws.FILTER(managements[field_level], managements[experiment_id]&amp;"_"&amp;managements[crop_season_id]=A1306))))</f>
        <v>#VALUE!</v>
      </c>
    </row>
    <row r="1307" spans="2:2" x14ac:dyDescent="0.25">
      <c r="B1307" t="e" cm="1" vm="1">
        <f t="array" ref="B1307">TRANSPOSE(_xlfn._xlws.SORT(_xlfn.UNIQUE(_xlfn._xlws.FILTER(managements[field_level], managements[experiment_id]&amp;"_"&amp;managements[crop_season_id]=A1307))))</f>
        <v>#VALUE!</v>
      </c>
    </row>
    <row r="1308" spans="2:2" x14ac:dyDescent="0.25">
      <c r="B1308" t="e" cm="1" vm="1">
        <f t="array" ref="B1308">TRANSPOSE(_xlfn._xlws.SORT(_xlfn.UNIQUE(_xlfn._xlws.FILTER(managements[field_level], managements[experiment_id]&amp;"_"&amp;managements[crop_season_id]=A1308))))</f>
        <v>#VALUE!</v>
      </c>
    </row>
    <row r="1309" spans="2:2" x14ac:dyDescent="0.25">
      <c r="B1309" t="e" cm="1" vm="1">
        <f t="array" ref="B1309">TRANSPOSE(_xlfn._xlws.SORT(_xlfn.UNIQUE(_xlfn._xlws.FILTER(managements[field_level], managements[experiment_id]&amp;"_"&amp;managements[crop_season_id]=A1309))))</f>
        <v>#VALUE!</v>
      </c>
    </row>
    <row r="1310" spans="2:2" x14ac:dyDescent="0.25">
      <c r="B1310" t="e" cm="1" vm="1">
        <f t="array" ref="B1310">TRANSPOSE(_xlfn._xlws.SORT(_xlfn.UNIQUE(_xlfn._xlws.FILTER(managements[field_level], managements[experiment_id]&amp;"_"&amp;managements[crop_season_id]=A1310))))</f>
        <v>#VALUE!</v>
      </c>
    </row>
    <row r="1311" spans="2:2" x14ac:dyDescent="0.25">
      <c r="B1311" t="e" cm="1" vm="1">
        <f t="array" ref="B1311">TRANSPOSE(_xlfn._xlws.SORT(_xlfn.UNIQUE(_xlfn._xlws.FILTER(managements[field_level], managements[experiment_id]&amp;"_"&amp;managements[crop_season_id]=A1311))))</f>
        <v>#VALUE!</v>
      </c>
    </row>
    <row r="1312" spans="2:2" x14ac:dyDescent="0.25">
      <c r="B1312" t="e" cm="1" vm="1">
        <f t="array" ref="B1312">TRANSPOSE(_xlfn._xlws.SORT(_xlfn.UNIQUE(_xlfn._xlws.FILTER(managements[field_level], managements[experiment_id]&amp;"_"&amp;managements[crop_season_id]=A1312))))</f>
        <v>#VALUE!</v>
      </c>
    </row>
    <row r="1313" spans="2:2" x14ac:dyDescent="0.25">
      <c r="B1313" t="e" cm="1" vm="1">
        <f t="array" ref="B1313">TRANSPOSE(_xlfn._xlws.SORT(_xlfn.UNIQUE(_xlfn._xlws.FILTER(managements[field_level], managements[experiment_id]&amp;"_"&amp;managements[crop_season_id]=A1313))))</f>
        <v>#VALUE!</v>
      </c>
    </row>
    <row r="1314" spans="2:2" x14ac:dyDescent="0.25">
      <c r="B1314" t="e" cm="1" vm="1">
        <f t="array" ref="B1314">TRANSPOSE(_xlfn._xlws.SORT(_xlfn.UNIQUE(_xlfn._xlws.FILTER(managements[field_level], managements[experiment_id]&amp;"_"&amp;managements[crop_season_id]=A1314))))</f>
        <v>#VALUE!</v>
      </c>
    </row>
    <row r="1315" spans="2:2" x14ac:dyDescent="0.25">
      <c r="B1315" t="e" cm="1" vm="1">
        <f t="array" ref="B1315">TRANSPOSE(_xlfn._xlws.SORT(_xlfn.UNIQUE(_xlfn._xlws.FILTER(managements[field_level], managements[experiment_id]&amp;"_"&amp;managements[crop_season_id]=A1315))))</f>
        <v>#VALUE!</v>
      </c>
    </row>
    <row r="1316" spans="2:2" x14ac:dyDescent="0.25">
      <c r="B1316" t="e" cm="1" vm="1">
        <f t="array" ref="B1316">TRANSPOSE(_xlfn._xlws.SORT(_xlfn.UNIQUE(_xlfn._xlws.FILTER(managements[field_level], managements[experiment_id]&amp;"_"&amp;managements[crop_season_id]=A1316))))</f>
        <v>#VALUE!</v>
      </c>
    </row>
    <row r="1317" spans="2:2" x14ac:dyDescent="0.25">
      <c r="B1317" t="e" cm="1" vm="1">
        <f t="array" ref="B1317">TRANSPOSE(_xlfn._xlws.SORT(_xlfn.UNIQUE(_xlfn._xlws.FILTER(managements[field_level], managements[experiment_id]&amp;"_"&amp;managements[crop_season_id]=A1317))))</f>
        <v>#VALUE!</v>
      </c>
    </row>
    <row r="1318" spans="2:2" x14ac:dyDescent="0.25">
      <c r="B1318" t="e" cm="1" vm="1">
        <f t="array" ref="B1318">TRANSPOSE(_xlfn._xlws.SORT(_xlfn.UNIQUE(_xlfn._xlws.FILTER(managements[field_level], managements[experiment_id]&amp;"_"&amp;managements[crop_season_id]=A1318))))</f>
        <v>#VALUE!</v>
      </c>
    </row>
    <row r="1319" spans="2:2" x14ac:dyDescent="0.25">
      <c r="B1319" t="e" cm="1" vm="1">
        <f t="array" ref="B1319">TRANSPOSE(_xlfn._xlws.SORT(_xlfn.UNIQUE(_xlfn._xlws.FILTER(managements[field_level], managements[experiment_id]&amp;"_"&amp;managements[crop_season_id]=A1319))))</f>
        <v>#VALUE!</v>
      </c>
    </row>
    <row r="1320" spans="2:2" x14ac:dyDescent="0.25">
      <c r="B1320" t="e" cm="1" vm="1">
        <f t="array" ref="B1320">TRANSPOSE(_xlfn._xlws.SORT(_xlfn.UNIQUE(_xlfn._xlws.FILTER(managements[field_level], managements[experiment_id]&amp;"_"&amp;managements[crop_season_id]=A1320))))</f>
        <v>#VALUE!</v>
      </c>
    </row>
    <row r="1321" spans="2:2" x14ac:dyDescent="0.25">
      <c r="B1321" t="e" cm="1" vm="1">
        <f t="array" ref="B1321">TRANSPOSE(_xlfn._xlws.SORT(_xlfn.UNIQUE(_xlfn._xlws.FILTER(managements[field_level], managements[experiment_id]&amp;"_"&amp;managements[crop_season_id]=A1321))))</f>
        <v>#VALUE!</v>
      </c>
    </row>
    <row r="1322" spans="2:2" x14ac:dyDescent="0.25">
      <c r="B1322" t="e" cm="1" vm="1">
        <f t="array" ref="B1322">TRANSPOSE(_xlfn._xlws.SORT(_xlfn.UNIQUE(_xlfn._xlws.FILTER(managements[field_level], managements[experiment_id]&amp;"_"&amp;managements[crop_season_id]=A1322))))</f>
        <v>#VALUE!</v>
      </c>
    </row>
    <row r="1323" spans="2:2" x14ac:dyDescent="0.25">
      <c r="B1323" t="e" cm="1" vm="1">
        <f t="array" ref="B1323">TRANSPOSE(_xlfn._xlws.SORT(_xlfn.UNIQUE(_xlfn._xlws.FILTER(managements[field_level], managements[experiment_id]&amp;"_"&amp;managements[crop_season_id]=A1323))))</f>
        <v>#VALUE!</v>
      </c>
    </row>
    <row r="1324" spans="2:2" x14ac:dyDescent="0.25">
      <c r="B1324" t="e" cm="1" vm="1">
        <f t="array" ref="B1324">TRANSPOSE(_xlfn._xlws.SORT(_xlfn.UNIQUE(_xlfn._xlws.FILTER(managements[field_level], managements[experiment_id]&amp;"_"&amp;managements[crop_season_id]=A1324))))</f>
        <v>#VALUE!</v>
      </c>
    </row>
    <row r="1325" spans="2:2" x14ac:dyDescent="0.25">
      <c r="B1325" t="e" cm="1" vm="1">
        <f t="array" ref="B1325">TRANSPOSE(_xlfn._xlws.SORT(_xlfn.UNIQUE(_xlfn._xlws.FILTER(managements[field_level], managements[experiment_id]&amp;"_"&amp;managements[crop_season_id]=A1325))))</f>
        <v>#VALUE!</v>
      </c>
    </row>
    <row r="1326" spans="2:2" x14ac:dyDescent="0.25">
      <c r="B1326" t="e" cm="1" vm="1">
        <f t="array" ref="B1326">TRANSPOSE(_xlfn._xlws.SORT(_xlfn.UNIQUE(_xlfn._xlws.FILTER(managements[field_level], managements[experiment_id]&amp;"_"&amp;managements[crop_season_id]=A1326))))</f>
        <v>#VALUE!</v>
      </c>
    </row>
    <row r="1327" spans="2:2" x14ac:dyDescent="0.25">
      <c r="B1327" t="e" cm="1" vm="1">
        <f t="array" ref="B1327">TRANSPOSE(_xlfn._xlws.SORT(_xlfn.UNIQUE(_xlfn._xlws.FILTER(managements[field_level], managements[experiment_id]&amp;"_"&amp;managements[crop_season_id]=A1327))))</f>
        <v>#VALUE!</v>
      </c>
    </row>
    <row r="1328" spans="2:2" x14ac:dyDescent="0.25">
      <c r="B1328" t="e" cm="1" vm="1">
        <f t="array" ref="B1328">TRANSPOSE(_xlfn._xlws.SORT(_xlfn.UNIQUE(_xlfn._xlws.FILTER(managements[field_level], managements[experiment_id]&amp;"_"&amp;managements[crop_season_id]=A1328))))</f>
        <v>#VALUE!</v>
      </c>
    </row>
    <row r="1329" spans="2:2" x14ac:dyDescent="0.25">
      <c r="B1329" t="e" cm="1" vm="1">
        <f t="array" ref="B1329">TRANSPOSE(_xlfn._xlws.SORT(_xlfn.UNIQUE(_xlfn._xlws.FILTER(managements[field_level], managements[experiment_id]&amp;"_"&amp;managements[crop_season_id]=A1329))))</f>
        <v>#VALUE!</v>
      </c>
    </row>
    <row r="1330" spans="2:2" x14ac:dyDescent="0.25">
      <c r="B1330" t="e" cm="1" vm="1">
        <f t="array" ref="B1330">TRANSPOSE(_xlfn._xlws.SORT(_xlfn.UNIQUE(_xlfn._xlws.FILTER(managements[field_level], managements[experiment_id]&amp;"_"&amp;managements[crop_season_id]=A1330))))</f>
        <v>#VALUE!</v>
      </c>
    </row>
    <row r="1331" spans="2:2" x14ac:dyDescent="0.25">
      <c r="B1331" t="e" cm="1" vm="1">
        <f t="array" ref="B1331">TRANSPOSE(_xlfn._xlws.SORT(_xlfn.UNIQUE(_xlfn._xlws.FILTER(managements[field_level], managements[experiment_id]&amp;"_"&amp;managements[crop_season_id]=A1331))))</f>
        <v>#VALUE!</v>
      </c>
    </row>
    <row r="1332" spans="2:2" x14ac:dyDescent="0.25">
      <c r="B1332" t="e" cm="1" vm="1">
        <f t="array" ref="B1332">TRANSPOSE(_xlfn._xlws.SORT(_xlfn.UNIQUE(_xlfn._xlws.FILTER(managements[field_level], managements[experiment_id]&amp;"_"&amp;managements[crop_season_id]=A1332))))</f>
        <v>#VALUE!</v>
      </c>
    </row>
    <row r="1333" spans="2:2" x14ac:dyDescent="0.25">
      <c r="B1333" t="e" cm="1" vm="1">
        <f t="array" ref="B1333">TRANSPOSE(_xlfn._xlws.SORT(_xlfn.UNIQUE(_xlfn._xlws.FILTER(managements[field_level], managements[experiment_id]&amp;"_"&amp;managements[crop_season_id]=A1333))))</f>
        <v>#VALUE!</v>
      </c>
    </row>
    <row r="1334" spans="2:2" x14ac:dyDescent="0.25">
      <c r="B1334" t="e" cm="1" vm="1">
        <f t="array" ref="B1334">TRANSPOSE(_xlfn._xlws.SORT(_xlfn.UNIQUE(_xlfn._xlws.FILTER(managements[field_level], managements[experiment_id]&amp;"_"&amp;managements[crop_season_id]=A1334))))</f>
        <v>#VALUE!</v>
      </c>
    </row>
    <row r="1335" spans="2:2" x14ac:dyDescent="0.25">
      <c r="B1335" t="e" cm="1" vm="1">
        <f t="array" ref="B1335">TRANSPOSE(_xlfn._xlws.SORT(_xlfn.UNIQUE(_xlfn._xlws.FILTER(managements[field_level], managements[experiment_id]&amp;"_"&amp;managements[crop_season_id]=A1335))))</f>
        <v>#VALUE!</v>
      </c>
    </row>
    <row r="1336" spans="2:2" x14ac:dyDescent="0.25">
      <c r="B1336" t="e" cm="1" vm="1">
        <f t="array" ref="B1336">TRANSPOSE(_xlfn._xlws.SORT(_xlfn.UNIQUE(_xlfn._xlws.FILTER(managements[field_level], managements[experiment_id]&amp;"_"&amp;managements[crop_season_id]=A1336))))</f>
        <v>#VALUE!</v>
      </c>
    </row>
    <row r="1337" spans="2:2" x14ac:dyDescent="0.25">
      <c r="B1337" t="e" cm="1" vm="1">
        <f t="array" ref="B1337">TRANSPOSE(_xlfn._xlws.SORT(_xlfn.UNIQUE(_xlfn._xlws.FILTER(managements[field_level], managements[experiment_id]&amp;"_"&amp;managements[crop_season_id]=A1337))))</f>
        <v>#VALUE!</v>
      </c>
    </row>
    <row r="1338" spans="2:2" x14ac:dyDescent="0.25">
      <c r="B1338" t="e" cm="1" vm="1">
        <f t="array" ref="B1338">TRANSPOSE(_xlfn._xlws.SORT(_xlfn.UNIQUE(_xlfn._xlws.FILTER(managements[field_level], managements[experiment_id]&amp;"_"&amp;managements[crop_season_id]=A1338))))</f>
        <v>#VALUE!</v>
      </c>
    </row>
    <row r="1339" spans="2:2" x14ac:dyDescent="0.25">
      <c r="B1339" t="e" cm="1" vm="1">
        <f t="array" ref="B1339">TRANSPOSE(_xlfn._xlws.SORT(_xlfn.UNIQUE(_xlfn._xlws.FILTER(managements[field_level], managements[experiment_id]&amp;"_"&amp;managements[crop_season_id]=A1339))))</f>
        <v>#VALUE!</v>
      </c>
    </row>
    <row r="1340" spans="2:2" x14ac:dyDescent="0.25">
      <c r="B1340" t="e" cm="1" vm="1">
        <f t="array" ref="B1340">TRANSPOSE(_xlfn._xlws.SORT(_xlfn.UNIQUE(_xlfn._xlws.FILTER(managements[field_level], managements[experiment_id]&amp;"_"&amp;managements[crop_season_id]=A1340))))</f>
        <v>#VALUE!</v>
      </c>
    </row>
    <row r="1341" spans="2:2" x14ac:dyDescent="0.25">
      <c r="B1341" t="e" cm="1" vm="1">
        <f t="array" ref="B1341">TRANSPOSE(_xlfn._xlws.SORT(_xlfn.UNIQUE(_xlfn._xlws.FILTER(managements[field_level], managements[experiment_id]&amp;"_"&amp;managements[crop_season_id]=A1341))))</f>
        <v>#VALUE!</v>
      </c>
    </row>
    <row r="1342" spans="2:2" x14ac:dyDescent="0.25">
      <c r="B1342" t="e" cm="1" vm="1">
        <f t="array" ref="B1342">TRANSPOSE(_xlfn._xlws.SORT(_xlfn.UNIQUE(_xlfn._xlws.FILTER(managements[field_level], managements[experiment_id]&amp;"_"&amp;managements[crop_season_id]=A1342))))</f>
        <v>#VALUE!</v>
      </c>
    </row>
    <row r="1343" spans="2:2" x14ac:dyDescent="0.25">
      <c r="B1343" t="e" cm="1" vm="1">
        <f t="array" ref="B1343">TRANSPOSE(_xlfn._xlws.SORT(_xlfn.UNIQUE(_xlfn._xlws.FILTER(managements[field_level], managements[experiment_id]&amp;"_"&amp;managements[crop_season_id]=A1343))))</f>
        <v>#VALUE!</v>
      </c>
    </row>
    <row r="1344" spans="2:2" x14ac:dyDescent="0.25">
      <c r="B1344" t="e" cm="1" vm="1">
        <f t="array" ref="B1344">TRANSPOSE(_xlfn._xlws.SORT(_xlfn.UNIQUE(_xlfn._xlws.FILTER(managements[field_level], managements[experiment_id]&amp;"_"&amp;managements[crop_season_id]=A1344))))</f>
        <v>#VALUE!</v>
      </c>
    </row>
    <row r="1345" spans="2:2" x14ac:dyDescent="0.25">
      <c r="B1345" t="e" cm="1" vm="1">
        <f t="array" ref="B1345">TRANSPOSE(_xlfn._xlws.SORT(_xlfn.UNIQUE(_xlfn._xlws.FILTER(managements[field_level], managements[experiment_id]&amp;"_"&amp;managements[crop_season_id]=A1345))))</f>
        <v>#VALUE!</v>
      </c>
    </row>
    <row r="1346" spans="2:2" x14ac:dyDescent="0.25">
      <c r="B1346" t="e" cm="1" vm="1">
        <f t="array" ref="B1346">TRANSPOSE(_xlfn._xlws.SORT(_xlfn.UNIQUE(_xlfn._xlws.FILTER(managements[field_level], managements[experiment_id]&amp;"_"&amp;managements[crop_season_id]=A1346))))</f>
        <v>#VALUE!</v>
      </c>
    </row>
    <row r="1347" spans="2:2" x14ac:dyDescent="0.25">
      <c r="B1347" t="e" cm="1" vm="1">
        <f t="array" ref="B1347">TRANSPOSE(_xlfn._xlws.SORT(_xlfn.UNIQUE(_xlfn._xlws.FILTER(managements[field_level], managements[experiment_id]&amp;"_"&amp;managements[crop_season_id]=A1347))))</f>
        <v>#VALUE!</v>
      </c>
    </row>
    <row r="1348" spans="2:2" x14ac:dyDescent="0.25">
      <c r="B1348" t="e" cm="1" vm="1">
        <f t="array" ref="B1348">TRANSPOSE(_xlfn._xlws.SORT(_xlfn.UNIQUE(_xlfn._xlws.FILTER(managements[field_level], managements[experiment_id]&amp;"_"&amp;managements[crop_season_id]=A1348))))</f>
        <v>#VALUE!</v>
      </c>
    </row>
    <row r="1349" spans="2:2" x14ac:dyDescent="0.25">
      <c r="B1349" t="e" cm="1" vm="1">
        <f t="array" ref="B1349">TRANSPOSE(_xlfn._xlws.SORT(_xlfn.UNIQUE(_xlfn._xlws.FILTER(managements[field_level], managements[experiment_id]&amp;"_"&amp;managements[crop_season_id]=A1349))))</f>
        <v>#VALUE!</v>
      </c>
    </row>
    <row r="1350" spans="2:2" x14ac:dyDescent="0.25">
      <c r="B1350" t="e" cm="1" vm="1">
        <f t="array" ref="B1350">TRANSPOSE(_xlfn._xlws.SORT(_xlfn.UNIQUE(_xlfn._xlws.FILTER(managements[field_level], managements[experiment_id]&amp;"_"&amp;managements[crop_season_id]=A1350))))</f>
        <v>#VALUE!</v>
      </c>
    </row>
    <row r="1351" spans="2:2" x14ac:dyDescent="0.25">
      <c r="B1351" t="e" cm="1" vm="1">
        <f t="array" ref="B1351">TRANSPOSE(_xlfn._xlws.SORT(_xlfn.UNIQUE(_xlfn._xlws.FILTER(managements[field_level], managements[experiment_id]&amp;"_"&amp;managements[crop_season_id]=A1351))))</f>
        <v>#VALUE!</v>
      </c>
    </row>
    <row r="1352" spans="2:2" x14ac:dyDescent="0.25">
      <c r="B1352" t="e" cm="1" vm="1">
        <f t="array" ref="B1352">TRANSPOSE(_xlfn._xlws.SORT(_xlfn.UNIQUE(_xlfn._xlws.FILTER(managements[field_level], managements[experiment_id]&amp;"_"&amp;managements[crop_season_id]=A1352))))</f>
        <v>#VALUE!</v>
      </c>
    </row>
    <row r="1353" spans="2:2" x14ac:dyDescent="0.25">
      <c r="B1353" t="e" cm="1" vm="1">
        <f t="array" ref="B1353">TRANSPOSE(_xlfn._xlws.SORT(_xlfn.UNIQUE(_xlfn._xlws.FILTER(managements[field_level], managements[experiment_id]&amp;"_"&amp;managements[crop_season_id]=A1353))))</f>
        <v>#VALUE!</v>
      </c>
    </row>
    <row r="1354" spans="2:2" x14ac:dyDescent="0.25">
      <c r="B1354" t="e" cm="1" vm="1">
        <f t="array" ref="B1354">TRANSPOSE(_xlfn._xlws.SORT(_xlfn.UNIQUE(_xlfn._xlws.FILTER(managements[field_level], managements[experiment_id]&amp;"_"&amp;managements[crop_season_id]=A1354))))</f>
        <v>#VALUE!</v>
      </c>
    </row>
    <row r="1355" spans="2:2" x14ac:dyDescent="0.25">
      <c r="B1355" t="e" cm="1" vm="1">
        <f t="array" ref="B1355">TRANSPOSE(_xlfn._xlws.SORT(_xlfn.UNIQUE(_xlfn._xlws.FILTER(managements[field_level], managements[experiment_id]&amp;"_"&amp;managements[crop_season_id]=A1355))))</f>
        <v>#VALUE!</v>
      </c>
    </row>
    <row r="1356" spans="2:2" x14ac:dyDescent="0.25">
      <c r="B1356" t="e" cm="1" vm="1">
        <f t="array" ref="B1356">TRANSPOSE(_xlfn._xlws.SORT(_xlfn.UNIQUE(_xlfn._xlws.FILTER(managements[field_level], managements[experiment_id]&amp;"_"&amp;managements[crop_season_id]=A1356))))</f>
        <v>#VALUE!</v>
      </c>
    </row>
    <row r="1357" spans="2:2" x14ac:dyDescent="0.25">
      <c r="B1357" t="e" cm="1" vm="1">
        <f t="array" ref="B1357">TRANSPOSE(_xlfn._xlws.SORT(_xlfn.UNIQUE(_xlfn._xlws.FILTER(managements[field_level], managements[experiment_id]&amp;"_"&amp;managements[crop_season_id]=A1357))))</f>
        <v>#VALUE!</v>
      </c>
    </row>
    <row r="1358" spans="2:2" x14ac:dyDescent="0.25">
      <c r="B1358" t="e" cm="1" vm="1">
        <f t="array" ref="B1358">TRANSPOSE(_xlfn._xlws.SORT(_xlfn.UNIQUE(_xlfn._xlws.FILTER(managements[field_level], managements[experiment_id]&amp;"_"&amp;managements[crop_season_id]=A1358))))</f>
        <v>#VALUE!</v>
      </c>
    </row>
    <row r="1359" spans="2:2" x14ac:dyDescent="0.25">
      <c r="B1359" t="e" cm="1" vm="1">
        <f t="array" ref="B1359">TRANSPOSE(_xlfn._xlws.SORT(_xlfn.UNIQUE(_xlfn._xlws.FILTER(managements[field_level], managements[experiment_id]&amp;"_"&amp;managements[crop_season_id]=A1359))))</f>
        <v>#VALUE!</v>
      </c>
    </row>
    <row r="1360" spans="2:2" x14ac:dyDescent="0.25">
      <c r="B1360" t="e" cm="1" vm="1">
        <f t="array" ref="B1360">TRANSPOSE(_xlfn._xlws.SORT(_xlfn.UNIQUE(_xlfn._xlws.FILTER(managements[field_level], managements[experiment_id]&amp;"_"&amp;managements[crop_season_id]=A1360))))</f>
        <v>#VALUE!</v>
      </c>
    </row>
    <row r="1361" spans="2:2" x14ac:dyDescent="0.25">
      <c r="B1361" t="e" cm="1" vm="1">
        <f t="array" ref="B1361">TRANSPOSE(_xlfn._xlws.SORT(_xlfn.UNIQUE(_xlfn._xlws.FILTER(managements[field_level], managements[experiment_id]&amp;"_"&amp;managements[crop_season_id]=A1361))))</f>
        <v>#VALUE!</v>
      </c>
    </row>
    <row r="1362" spans="2:2" x14ac:dyDescent="0.25">
      <c r="B1362" t="e" cm="1" vm="1">
        <f t="array" ref="B1362">TRANSPOSE(_xlfn._xlws.SORT(_xlfn.UNIQUE(_xlfn._xlws.FILTER(managements[field_level], managements[experiment_id]&amp;"_"&amp;managements[crop_season_id]=A1362))))</f>
        <v>#VALUE!</v>
      </c>
    </row>
    <row r="1363" spans="2:2" x14ac:dyDescent="0.25">
      <c r="B1363" t="e" cm="1" vm="1">
        <f t="array" ref="B1363">TRANSPOSE(_xlfn._xlws.SORT(_xlfn.UNIQUE(_xlfn._xlws.FILTER(managements[field_level], managements[experiment_id]&amp;"_"&amp;managements[crop_season_id]=A1363))))</f>
        <v>#VALUE!</v>
      </c>
    </row>
    <row r="1364" spans="2:2" x14ac:dyDescent="0.25">
      <c r="B1364" t="e" cm="1" vm="1">
        <f t="array" ref="B1364">TRANSPOSE(_xlfn._xlws.SORT(_xlfn.UNIQUE(_xlfn._xlws.FILTER(managements[field_level], managements[experiment_id]&amp;"_"&amp;managements[crop_season_id]=A1364))))</f>
        <v>#VALUE!</v>
      </c>
    </row>
    <row r="1365" spans="2:2" x14ac:dyDescent="0.25">
      <c r="B1365" t="e" cm="1" vm="1">
        <f t="array" ref="B1365">TRANSPOSE(_xlfn._xlws.SORT(_xlfn.UNIQUE(_xlfn._xlws.FILTER(managements[field_level], managements[experiment_id]&amp;"_"&amp;managements[crop_season_id]=A1365))))</f>
        <v>#VALUE!</v>
      </c>
    </row>
    <row r="1366" spans="2:2" x14ac:dyDescent="0.25">
      <c r="B1366" t="e" cm="1" vm="1">
        <f t="array" ref="B1366">TRANSPOSE(_xlfn._xlws.SORT(_xlfn.UNIQUE(_xlfn._xlws.FILTER(managements[field_level], managements[experiment_id]&amp;"_"&amp;managements[crop_season_id]=A1366))))</f>
        <v>#VALUE!</v>
      </c>
    </row>
    <row r="1367" spans="2:2" x14ac:dyDescent="0.25">
      <c r="B1367" t="e" cm="1" vm="1">
        <f t="array" ref="B1367">TRANSPOSE(_xlfn._xlws.SORT(_xlfn.UNIQUE(_xlfn._xlws.FILTER(managements[field_level], managements[experiment_id]&amp;"_"&amp;managements[crop_season_id]=A1367))))</f>
        <v>#VALUE!</v>
      </c>
    </row>
    <row r="1368" spans="2:2" x14ac:dyDescent="0.25">
      <c r="B1368" t="e" cm="1" vm="1">
        <f t="array" ref="B1368">TRANSPOSE(_xlfn._xlws.SORT(_xlfn.UNIQUE(_xlfn._xlws.FILTER(managements[field_level], managements[experiment_id]&amp;"_"&amp;managements[crop_season_id]=A1368))))</f>
        <v>#VALUE!</v>
      </c>
    </row>
    <row r="1369" spans="2:2" x14ac:dyDescent="0.25">
      <c r="B1369" t="e" cm="1" vm="1">
        <f t="array" ref="B1369">TRANSPOSE(_xlfn._xlws.SORT(_xlfn.UNIQUE(_xlfn._xlws.FILTER(managements[field_level], managements[experiment_id]&amp;"_"&amp;managements[crop_season_id]=A1369))))</f>
        <v>#VALUE!</v>
      </c>
    </row>
    <row r="1370" spans="2:2" x14ac:dyDescent="0.25">
      <c r="B1370" t="e" cm="1" vm="1">
        <f t="array" ref="B1370">TRANSPOSE(_xlfn._xlws.SORT(_xlfn.UNIQUE(_xlfn._xlws.FILTER(managements[field_level], managements[experiment_id]&amp;"_"&amp;managements[crop_season_id]=A1370))))</f>
        <v>#VALUE!</v>
      </c>
    </row>
    <row r="1371" spans="2:2" x14ac:dyDescent="0.25">
      <c r="B1371" t="e" cm="1" vm="1">
        <f t="array" ref="B1371">TRANSPOSE(_xlfn._xlws.SORT(_xlfn.UNIQUE(_xlfn._xlws.FILTER(managements[field_level], managements[experiment_id]&amp;"_"&amp;managements[crop_season_id]=A1371))))</f>
        <v>#VALUE!</v>
      </c>
    </row>
    <row r="1372" spans="2:2" x14ac:dyDescent="0.25">
      <c r="B1372" t="e" cm="1" vm="1">
        <f t="array" ref="B1372">TRANSPOSE(_xlfn._xlws.SORT(_xlfn.UNIQUE(_xlfn._xlws.FILTER(managements[field_level], managements[experiment_id]&amp;"_"&amp;managements[crop_season_id]=A1372))))</f>
        <v>#VALUE!</v>
      </c>
    </row>
    <row r="1373" spans="2:2" x14ac:dyDescent="0.25">
      <c r="B1373" t="e" cm="1" vm="1">
        <f t="array" ref="B1373">TRANSPOSE(_xlfn._xlws.SORT(_xlfn.UNIQUE(_xlfn._xlws.FILTER(managements[field_level], managements[experiment_id]&amp;"_"&amp;managements[crop_season_id]=A1373))))</f>
        <v>#VALUE!</v>
      </c>
    </row>
    <row r="1374" spans="2:2" x14ac:dyDescent="0.25">
      <c r="B1374" t="e" cm="1" vm="1">
        <f t="array" ref="B1374">TRANSPOSE(_xlfn._xlws.SORT(_xlfn.UNIQUE(_xlfn._xlws.FILTER(managements[field_level], managements[experiment_id]&amp;"_"&amp;managements[crop_season_id]=A1374))))</f>
        <v>#VALUE!</v>
      </c>
    </row>
    <row r="1375" spans="2:2" x14ac:dyDescent="0.25">
      <c r="B1375" t="e" cm="1" vm="1">
        <f t="array" ref="B1375">TRANSPOSE(_xlfn._xlws.SORT(_xlfn.UNIQUE(_xlfn._xlws.FILTER(managements[field_level], managements[experiment_id]&amp;"_"&amp;managements[crop_season_id]=A1375))))</f>
        <v>#VALUE!</v>
      </c>
    </row>
    <row r="1376" spans="2:2" x14ac:dyDescent="0.25">
      <c r="B1376" t="e" cm="1" vm="1">
        <f t="array" ref="B1376">TRANSPOSE(_xlfn._xlws.SORT(_xlfn.UNIQUE(_xlfn._xlws.FILTER(managements[field_level], managements[experiment_id]&amp;"_"&amp;managements[crop_season_id]=A1376))))</f>
        <v>#VALUE!</v>
      </c>
    </row>
    <row r="1377" spans="2:2" x14ac:dyDescent="0.25">
      <c r="B1377" t="e" cm="1" vm="1">
        <f t="array" ref="B1377">TRANSPOSE(_xlfn._xlws.SORT(_xlfn.UNIQUE(_xlfn._xlws.FILTER(managements[field_level], managements[experiment_id]&amp;"_"&amp;managements[crop_season_id]=A1377))))</f>
        <v>#VALUE!</v>
      </c>
    </row>
    <row r="1378" spans="2:2" x14ac:dyDescent="0.25">
      <c r="B1378" t="e" cm="1" vm="1">
        <f t="array" ref="B1378">TRANSPOSE(_xlfn._xlws.SORT(_xlfn.UNIQUE(_xlfn._xlws.FILTER(managements[field_level], managements[experiment_id]&amp;"_"&amp;managements[crop_season_id]=A1378))))</f>
        <v>#VALUE!</v>
      </c>
    </row>
    <row r="1379" spans="2:2" x14ac:dyDescent="0.25">
      <c r="B1379" t="e" cm="1" vm="1">
        <f t="array" ref="B1379">TRANSPOSE(_xlfn._xlws.SORT(_xlfn.UNIQUE(_xlfn._xlws.FILTER(managements[field_level], managements[experiment_id]&amp;"_"&amp;managements[crop_season_id]=A1379))))</f>
        <v>#VALUE!</v>
      </c>
    </row>
    <row r="1380" spans="2:2" x14ac:dyDescent="0.25">
      <c r="B1380" t="e" cm="1" vm="1">
        <f t="array" ref="B1380">TRANSPOSE(_xlfn._xlws.SORT(_xlfn.UNIQUE(_xlfn._xlws.FILTER(managements[field_level], managements[experiment_id]&amp;"_"&amp;managements[crop_season_id]=A1380))))</f>
        <v>#VALUE!</v>
      </c>
    </row>
    <row r="1381" spans="2:2" x14ac:dyDescent="0.25">
      <c r="B1381" t="e" cm="1" vm="1">
        <f t="array" ref="B1381">TRANSPOSE(_xlfn._xlws.SORT(_xlfn.UNIQUE(_xlfn._xlws.FILTER(managements[field_level], managements[experiment_id]&amp;"_"&amp;managements[crop_season_id]=A1381))))</f>
        <v>#VALUE!</v>
      </c>
    </row>
    <row r="1382" spans="2:2" x14ac:dyDescent="0.25">
      <c r="B1382" t="e" cm="1" vm="1">
        <f t="array" ref="B1382">TRANSPOSE(_xlfn._xlws.SORT(_xlfn.UNIQUE(_xlfn._xlws.FILTER(managements[field_level], managements[experiment_id]&amp;"_"&amp;managements[crop_season_id]=A1382))))</f>
        <v>#VALUE!</v>
      </c>
    </row>
    <row r="1383" spans="2:2" x14ac:dyDescent="0.25">
      <c r="B1383" t="e" cm="1" vm="1">
        <f t="array" ref="B1383">TRANSPOSE(_xlfn._xlws.SORT(_xlfn.UNIQUE(_xlfn._xlws.FILTER(managements[field_level], managements[experiment_id]&amp;"_"&amp;managements[crop_season_id]=A1383))))</f>
        <v>#VALUE!</v>
      </c>
    </row>
    <row r="1384" spans="2:2" x14ac:dyDescent="0.25">
      <c r="B1384" t="e" cm="1" vm="1">
        <f t="array" ref="B1384">TRANSPOSE(_xlfn._xlws.SORT(_xlfn.UNIQUE(_xlfn._xlws.FILTER(managements[field_level], managements[experiment_id]&amp;"_"&amp;managements[crop_season_id]=A1384))))</f>
        <v>#VALUE!</v>
      </c>
    </row>
    <row r="1385" spans="2:2" x14ac:dyDescent="0.25">
      <c r="B1385" t="e" cm="1" vm="1">
        <f t="array" ref="B1385">TRANSPOSE(_xlfn._xlws.SORT(_xlfn.UNIQUE(_xlfn._xlws.FILTER(managements[field_level], managements[experiment_id]&amp;"_"&amp;managements[crop_season_id]=A1385))))</f>
        <v>#VALUE!</v>
      </c>
    </row>
    <row r="1386" spans="2:2" x14ac:dyDescent="0.25">
      <c r="B1386" t="e" cm="1" vm="1">
        <f t="array" ref="B1386">TRANSPOSE(_xlfn._xlws.SORT(_xlfn.UNIQUE(_xlfn._xlws.FILTER(managements[field_level], managements[experiment_id]&amp;"_"&amp;managements[crop_season_id]=A1386))))</f>
        <v>#VALUE!</v>
      </c>
    </row>
    <row r="1387" spans="2:2" x14ac:dyDescent="0.25">
      <c r="B1387" t="e" cm="1" vm="1">
        <f t="array" ref="B1387">TRANSPOSE(_xlfn._xlws.SORT(_xlfn.UNIQUE(_xlfn._xlws.FILTER(managements[field_level], managements[experiment_id]&amp;"_"&amp;managements[crop_season_id]=A1387))))</f>
        <v>#VALUE!</v>
      </c>
    </row>
    <row r="1388" spans="2:2" x14ac:dyDescent="0.25">
      <c r="B1388" t="e" cm="1" vm="1">
        <f t="array" ref="B1388">TRANSPOSE(_xlfn._xlws.SORT(_xlfn.UNIQUE(_xlfn._xlws.FILTER(managements[field_level], managements[experiment_id]&amp;"_"&amp;managements[crop_season_id]=A1388))))</f>
        <v>#VALUE!</v>
      </c>
    </row>
    <row r="1389" spans="2:2" x14ac:dyDescent="0.25">
      <c r="B1389" t="e" cm="1" vm="1">
        <f t="array" ref="B1389">TRANSPOSE(_xlfn._xlws.SORT(_xlfn.UNIQUE(_xlfn._xlws.FILTER(managements[field_level], managements[experiment_id]&amp;"_"&amp;managements[crop_season_id]=A1389))))</f>
        <v>#VALUE!</v>
      </c>
    </row>
    <row r="1390" spans="2:2" x14ac:dyDescent="0.25">
      <c r="B1390" t="e" cm="1" vm="1">
        <f t="array" ref="B1390">TRANSPOSE(_xlfn._xlws.SORT(_xlfn.UNIQUE(_xlfn._xlws.FILTER(managements[field_level], managements[experiment_id]&amp;"_"&amp;managements[crop_season_id]=A1390))))</f>
        <v>#VALUE!</v>
      </c>
    </row>
    <row r="1391" spans="2:2" x14ac:dyDescent="0.25">
      <c r="B1391" t="e" cm="1" vm="1">
        <f t="array" ref="B1391">TRANSPOSE(_xlfn._xlws.SORT(_xlfn.UNIQUE(_xlfn._xlws.FILTER(managements[field_level], managements[experiment_id]&amp;"_"&amp;managements[crop_season_id]=A1391))))</f>
        <v>#VALUE!</v>
      </c>
    </row>
    <row r="1392" spans="2:2" x14ac:dyDescent="0.25">
      <c r="B1392" t="e" cm="1" vm="1">
        <f t="array" ref="B1392">TRANSPOSE(_xlfn._xlws.SORT(_xlfn.UNIQUE(_xlfn._xlws.FILTER(managements[field_level], managements[experiment_id]&amp;"_"&amp;managements[crop_season_id]=A1392))))</f>
        <v>#VALUE!</v>
      </c>
    </row>
    <row r="1393" spans="2:2" x14ac:dyDescent="0.25">
      <c r="B1393" t="e" cm="1" vm="1">
        <f t="array" ref="B1393">TRANSPOSE(_xlfn._xlws.SORT(_xlfn.UNIQUE(_xlfn._xlws.FILTER(managements[field_level], managements[experiment_id]&amp;"_"&amp;managements[crop_season_id]=A1393))))</f>
        <v>#VALUE!</v>
      </c>
    </row>
    <row r="1394" spans="2:2" x14ac:dyDescent="0.25">
      <c r="B1394" t="e" cm="1" vm="1">
        <f t="array" ref="B1394">TRANSPOSE(_xlfn._xlws.SORT(_xlfn.UNIQUE(_xlfn._xlws.FILTER(managements[field_level], managements[experiment_id]&amp;"_"&amp;managements[crop_season_id]=A1394))))</f>
        <v>#VALUE!</v>
      </c>
    </row>
    <row r="1395" spans="2:2" x14ac:dyDescent="0.25">
      <c r="B1395" t="e" cm="1" vm="1">
        <f t="array" ref="B1395">TRANSPOSE(_xlfn._xlws.SORT(_xlfn.UNIQUE(_xlfn._xlws.FILTER(managements[field_level], managements[experiment_id]&amp;"_"&amp;managements[crop_season_id]=A1395))))</f>
        <v>#VALUE!</v>
      </c>
    </row>
    <row r="1396" spans="2:2" x14ac:dyDescent="0.25">
      <c r="B1396" t="e" cm="1" vm="1">
        <f t="array" ref="B1396">TRANSPOSE(_xlfn._xlws.SORT(_xlfn.UNIQUE(_xlfn._xlws.FILTER(managements[field_level], managements[experiment_id]&amp;"_"&amp;managements[crop_season_id]=A1396))))</f>
        <v>#VALUE!</v>
      </c>
    </row>
    <row r="1397" spans="2:2" x14ac:dyDescent="0.25">
      <c r="B1397" t="e" cm="1" vm="1">
        <f t="array" ref="B1397">TRANSPOSE(_xlfn._xlws.SORT(_xlfn.UNIQUE(_xlfn._xlws.FILTER(managements[field_level], managements[experiment_id]&amp;"_"&amp;managements[crop_season_id]=A1397))))</f>
        <v>#VALUE!</v>
      </c>
    </row>
    <row r="1398" spans="2:2" x14ac:dyDescent="0.25">
      <c r="B1398" t="e" cm="1" vm="1">
        <f t="array" ref="B1398">TRANSPOSE(_xlfn._xlws.SORT(_xlfn.UNIQUE(_xlfn._xlws.FILTER(managements[field_level], managements[experiment_id]&amp;"_"&amp;managements[crop_season_id]=A1398))))</f>
        <v>#VALUE!</v>
      </c>
    </row>
    <row r="1399" spans="2:2" x14ac:dyDescent="0.25">
      <c r="B1399" t="e" cm="1" vm="1">
        <f t="array" ref="B1399">TRANSPOSE(_xlfn._xlws.SORT(_xlfn.UNIQUE(_xlfn._xlws.FILTER(managements[field_level], managements[experiment_id]&amp;"_"&amp;managements[crop_season_id]=A1399))))</f>
        <v>#VALUE!</v>
      </c>
    </row>
    <row r="1400" spans="2:2" x14ac:dyDescent="0.25">
      <c r="B1400" t="e" cm="1" vm="1">
        <f t="array" ref="B1400">TRANSPOSE(_xlfn._xlws.SORT(_xlfn.UNIQUE(_xlfn._xlws.FILTER(managements[field_level], managements[experiment_id]&amp;"_"&amp;managements[crop_season_id]=A1400))))</f>
        <v>#VALUE!</v>
      </c>
    </row>
    <row r="1401" spans="2:2" x14ac:dyDescent="0.25">
      <c r="B1401" t="e" cm="1" vm="1">
        <f t="array" ref="B1401">TRANSPOSE(_xlfn._xlws.SORT(_xlfn.UNIQUE(_xlfn._xlws.FILTER(managements[field_level], managements[experiment_id]&amp;"_"&amp;managements[crop_season_id]=A1401))))</f>
        <v>#VALUE!</v>
      </c>
    </row>
    <row r="1402" spans="2:2" x14ac:dyDescent="0.25">
      <c r="B1402" t="e" cm="1" vm="1">
        <f t="array" ref="B1402">TRANSPOSE(_xlfn._xlws.SORT(_xlfn.UNIQUE(_xlfn._xlws.FILTER(managements[field_level], managements[experiment_id]&amp;"_"&amp;managements[crop_season_id]=A1402))))</f>
        <v>#VALUE!</v>
      </c>
    </row>
    <row r="1403" spans="2:2" x14ac:dyDescent="0.25">
      <c r="B1403" t="e" cm="1" vm="1">
        <f t="array" ref="B1403">TRANSPOSE(_xlfn._xlws.SORT(_xlfn.UNIQUE(_xlfn._xlws.FILTER(managements[field_level], managements[experiment_id]&amp;"_"&amp;managements[crop_season_id]=A1403))))</f>
        <v>#VALUE!</v>
      </c>
    </row>
    <row r="1404" spans="2:2" x14ac:dyDescent="0.25">
      <c r="B1404" t="e" cm="1" vm="1">
        <f t="array" ref="B1404">TRANSPOSE(_xlfn._xlws.SORT(_xlfn.UNIQUE(_xlfn._xlws.FILTER(managements[field_level], managements[experiment_id]&amp;"_"&amp;managements[crop_season_id]=A1404))))</f>
        <v>#VALUE!</v>
      </c>
    </row>
    <row r="1405" spans="2:2" x14ac:dyDescent="0.25">
      <c r="B1405" t="e" cm="1" vm="1">
        <f t="array" ref="B1405">TRANSPOSE(_xlfn._xlws.SORT(_xlfn.UNIQUE(_xlfn._xlws.FILTER(managements[field_level], managements[experiment_id]&amp;"_"&amp;managements[crop_season_id]=A1405))))</f>
        <v>#VALUE!</v>
      </c>
    </row>
    <row r="1406" spans="2:2" x14ac:dyDescent="0.25">
      <c r="B1406" t="e" cm="1" vm="1">
        <f t="array" ref="B1406">TRANSPOSE(_xlfn._xlws.SORT(_xlfn.UNIQUE(_xlfn._xlws.FILTER(managements[field_level], managements[experiment_id]&amp;"_"&amp;managements[crop_season_id]=A1406))))</f>
        <v>#VALUE!</v>
      </c>
    </row>
    <row r="1407" spans="2:2" x14ac:dyDescent="0.25">
      <c r="B1407" t="e" cm="1" vm="1">
        <f t="array" ref="B1407">TRANSPOSE(_xlfn._xlws.SORT(_xlfn.UNIQUE(_xlfn._xlws.FILTER(managements[field_level], managements[experiment_id]&amp;"_"&amp;managements[crop_season_id]=A1407))))</f>
        <v>#VALUE!</v>
      </c>
    </row>
    <row r="1408" spans="2:2" x14ac:dyDescent="0.25">
      <c r="B1408" t="e" cm="1" vm="1">
        <f t="array" ref="B1408">TRANSPOSE(_xlfn._xlws.SORT(_xlfn.UNIQUE(_xlfn._xlws.FILTER(managements[field_level], managements[experiment_id]&amp;"_"&amp;managements[crop_season_id]=A1408))))</f>
        <v>#VALUE!</v>
      </c>
    </row>
    <row r="1409" spans="2:2" x14ac:dyDescent="0.25">
      <c r="B1409" t="e" cm="1" vm="1">
        <f t="array" ref="B1409">TRANSPOSE(_xlfn._xlws.SORT(_xlfn.UNIQUE(_xlfn._xlws.FILTER(managements[field_level], managements[experiment_id]&amp;"_"&amp;managements[crop_season_id]=A1409))))</f>
        <v>#VALUE!</v>
      </c>
    </row>
    <row r="1410" spans="2:2" x14ac:dyDescent="0.25">
      <c r="B1410" t="e" cm="1" vm="1">
        <f t="array" ref="B1410">TRANSPOSE(_xlfn._xlws.SORT(_xlfn.UNIQUE(_xlfn._xlws.FILTER(managements[field_level], managements[experiment_id]&amp;"_"&amp;managements[crop_season_id]=A1410))))</f>
        <v>#VALUE!</v>
      </c>
    </row>
    <row r="1411" spans="2:2" x14ac:dyDescent="0.25">
      <c r="B1411" t="e" cm="1" vm="1">
        <f t="array" ref="B1411">TRANSPOSE(_xlfn._xlws.SORT(_xlfn.UNIQUE(_xlfn._xlws.FILTER(managements[field_level], managements[experiment_id]&amp;"_"&amp;managements[crop_season_id]=A1411))))</f>
        <v>#VALUE!</v>
      </c>
    </row>
    <row r="1412" spans="2:2" x14ac:dyDescent="0.25">
      <c r="B1412" t="e" cm="1" vm="1">
        <f t="array" ref="B1412">TRANSPOSE(_xlfn._xlws.SORT(_xlfn.UNIQUE(_xlfn._xlws.FILTER(managements[field_level], managements[experiment_id]&amp;"_"&amp;managements[crop_season_id]=A1412))))</f>
        <v>#VALUE!</v>
      </c>
    </row>
    <row r="1413" spans="2:2" x14ac:dyDescent="0.25">
      <c r="B1413" t="e" cm="1" vm="1">
        <f t="array" ref="B1413">TRANSPOSE(_xlfn._xlws.SORT(_xlfn.UNIQUE(_xlfn._xlws.FILTER(managements[field_level], managements[experiment_id]&amp;"_"&amp;managements[crop_season_id]=A1413))))</f>
        <v>#VALUE!</v>
      </c>
    </row>
    <row r="1414" spans="2:2" x14ac:dyDescent="0.25">
      <c r="B1414" t="e" cm="1" vm="1">
        <f t="array" ref="B1414">TRANSPOSE(_xlfn._xlws.SORT(_xlfn.UNIQUE(_xlfn._xlws.FILTER(managements[field_level], managements[experiment_id]&amp;"_"&amp;managements[crop_season_id]=A1414))))</f>
        <v>#VALUE!</v>
      </c>
    </row>
    <row r="1415" spans="2:2" x14ac:dyDescent="0.25">
      <c r="B1415" t="e" cm="1" vm="1">
        <f t="array" ref="B1415">TRANSPOSE(_xlfn._xlws.SORT(_xlfn.UNIQUE(_xlfn._xlws.FILTER(managements[field_level], managements[experiment_id]&amp;"_"&amp;managements[crop_season_id]=A1415))))</f>
        <v>#VALUE!</v>
      </c>
    </row>
    <row r="1416" spans="2:2" x14ac:dyDescent="0.25">
      <c r="B1416" t="e" cm="1" vm="1">
        <f t="array" ref="B1416">TRANSPOSE(_xlfn._xlws.SORT(_xlfn.UNIQUE(_xlfn._xlws.FILTER(managements[field_level], managements[experiment_id]&amp;"_"&amp;managements[crop_season_id]=A1416))))</f>
        <v>#VALUE!</v>
      </c>
    </row>
    <row r="1417" spans="2:2" x14ac:dyDescent="0.25">
      <c r="B1417" t="e" cm="1" vm="1">
        <f t="array" ref="B1417">TRANSPOSE(_xlfn._xlws.SORT(_xlfn.UNIQUE(_xlfn._xlws.FILTER(managements[field_level], managements[experiment_id]&amp;"_"&amp;managements[crop_season_id]=A1417))))</f>
        <v>#VALUE!</v>
      </c>
    </row>
    <row r="1418" spans="2:2" x14ac:dyDescent="0.25">
      <c r="B1418" t="e" cm="1" vm="1">
        <f t="array" ref="B1418">TRANSPOSE(_xlfn._xlws.SORT(_xlfn.UNIQUE(_xlfn._xlws.FILTER(managements[field_level], managements[experiment_id]&amp;"_"&amp;managements[crop_season_id]=A1418))))</f>
        <v>#VALUE!</v>
      </c>
    </row>
    <row r="1419" spans="2:2" x14ac:dyDescent="0.25">
      <c r="B1419" t="e" cm="1" vm="1">
        <f t="array" ref="B1419">TRANSPOSE(_xlfn._xlws.SORT(_xlfn.UNIQUE(_xlfn._xlws.FILTER(managements[field_level], managements[experiment_id]&amp;"_"&amp;managements[crop_season_id]=A1419))))</f>
        <v>#VALUE!</v>
      </c>
    </row>
    <row r="1420" spans="2:2" x14ac:dyDescent="0.25">
      <c r="B1420" t="e" cm="1" vm="1">
        <f t="array" ref="B1420">TRANSPOSE(_xlfn._xlws.SORT(_xlfn.UNIQUE(_xlfn._xlws.FILTER(managements[field_level], managements[experiment_id]&amp;"_"&amp;managements[crop_season_id]=A1420))))</f>
        <v>#VALUE!</v>
      </c>
    </row>
    <row r="1421" spans="2:2" x14ac:dyDescent="0.25">
      <c r="B1421" t="e" cm="1" vm="1">
        <f t="array" ref="B1421">TRANSPOSE(_xlfn._xlws.SORT(_xlfn.UNIQUE(_xlfn._xlws.FILTER(managements[field_level], managements[experiment_id]&amp;"_"&amp;managements[crop_season_id]=A1421))))</f>
        <v>#VALUE!</v>
      </c>
    </row>
    <row r="1422" spans="2:2" x14ac:dyDescent="0.25">
      <c r="B1422" t="e" cm="1" vm="1">
        <f t="array" ref="B1422">TRANSPOSE(_xlfn._xlws.SORT(_xlfn.UNIQUE(_xlfn._xlws.FILTER(managements[field_level], managements[experiment_id]&amp;"_"&amp;managements[crop_season_id]=A1422))))</f>
        <v>#VALUE!</v>
      </c>
    </row>
    <row r="1423" spans="2:2" x14ac:dyDescent="0.25">
      <c r="B1423" t="e" cm="1" vm="1">
        <f t="array" ref="B1423">TRANSPOSE(_xlfn._xlws.SORT(_xlfn.UNIQUE(_xlfn._xlws.FILTER(managements[field_level], managements[experiment_id]&amp;"_"&amp;managements[crop_season_id]=A1423))))</f>
        <v>#VALUE!</v>
      </c>
    </row>
    <row r="1424" spans="2:2" x14ac:dyDescent="0.25">
      <c r="B1424" t="e" cm="1" vm="1">
        <f t="array" ref="B1424">TRANSPOSE(_xlfn._xlws.SORT(_xlfn.UNIQUE(_xlfn._xlws.FILTER(managements[field_level], managements[experiment_id]&amp;"_"&amp;managements[crop_season_id]=A1424))))</f>
        <v>#VALUE!</v>
      </c>
    </row>
    <row r="1425" spans="2:2" x14ac:dyDescent="0.25">
      <c r="B1425" t="e" cm="1" vm="1">
        <f t="array" ref="B1425">TRANSPOSE(_xlfn._xlws.SORT(_xlfn.UNIQUE(_xlfn._xlws.FILTER(managements[field_level], managements[experiment_id]&amp;"_"&amp;managements[crop_season_id]=A1425))))</f>
        <v>#VALUE!</v>
      </c>
    </row>
    <row r="1426" spans="2:2" x14ac:dyDescent="0.25">
      <c r="B1426" t="e" cm="1" vm="1">
        <f t="array" ref="B1426">TRANSPOSE(_xlfn._xlws.SORT(_xlfn.UNIQUE(_xlfn._xlws.FILTER(managements[field_level], managements[experiment_id]&amp;"_"&amp;managements[crop_season_id]=A1426))))</f>
        <v>#VALUE!</v>
      </c>
    </row>
    <row r="1427" spans="2:2" x14ac:dyDescent="0.25">
      <c r="B1427" t="e" cm="1" vm="1">
        <f t="array" ref="B1427">TRANSPOSE(_xlfn._xlws.SORT(_xlfn.UNIQUE(_xlfn._xlws.FILTER(managements[field_level], managements[experiment_id]&amp;"_"&amp;managements[crop_season_id]=A1427))))</f>
        <v>#VALUE!</v>
      </c>
    </row>
    <row r="1428" spans="2:2" x14ac:dyDescent="0.25">
      <c r="B1428" t="e" cm="1" vm="1">
        <f t="array" ref="B1428">TRANSPOSE(_xlfn._xlws.SORT(_xlfn.UNIQUE(_xlfn._xlws.FILTER(managements[field_level], managements[experiment_id]&amp;"_"&amp;managements[crop_season_id]=A1428))))</f>
        <v>#VALUE!</v>
      </c>
    </row>
    <row r="1429" spans="2:2" x14ac:dyDescent="0.25">
      <c r="B1429" t="e" cm="1" vm="1">
        <f t="array" ref="B1429">TRANSPOSE(_xlfn._xlws.SORT(_xlfn.UNIQUE(_xlfn._xlws.FILTER(managements[field_level], managements[experiment_id]&amp;"_"&amp;managements[crop_season_id]=A1429))))</f>
        <v>#VALUE!</v>
      </c>
    </row>
    <row r="1430" spans="2:2" x14ac:dyDescent="0.25">
      <c r="B1430" t="e" cm="1" vm="1">
        <f t="array" ref="B1430">TRANSPOSE(_xlfn._xlws.SORT(_xlfn.UNIQUE(_xlfn._xlws.FILTER(managements[field_level], managements[experiment_id]&amp;"_"&amp;managements[crop_season_id]=A1430))))</f>
        <v>#VALUE!</v>
      </c>
    </row>
    <row r="1431" spans="2:2" x14ac:dyDescent="0.25">
      <c r="B1431" t="e" cm="1" vm="1">
        <f t="array" ref="B1431">TRANSPOSE(_xlfn._xlws.SORT(_xlfn.UNIQUE(_xlfn._xlws.FILTER(managements[field_level], managements[experiment_id]&amp;"_"&amp;managements[crop_season_id]=A1431))))</f>
        <v>#VALUE!</v>
      </c>
    </row>
    <row r="1432" spans="2:2" x14ac:dyDescent="0.25">
      <c r="B1432" t="e" cm="1" vm="1">
        <f t="array" ref="B1432">TRANSPOSE(_xlfn._xlws.SORT(_xlfn.UNIQUE(_xlfn._xlws.FILTER(managements[field_level], managements[experiment_id]&amp;"_"&amp;managements[crop_season_id]=A1432))))</f>
        <v>#VALUE!</v>
      </c>
    </row>
    <row r="1433" spans="2:2" x14ac:dyDescent="0.25">
      <c r="B1433" t="e" cm="1" vm="1">
        <f t="array" ref="B1433">TRANSPOSE(_xlfn._xlws.SORT(_xlfn.UNIQUE(_xlfn._xlws.FILTER(managements[field_level], managements[experiment_id]&amp;"_"&amp;managements[crop_season_id]=A1433))))</f>
        <v>#VALUE!</v>
      </c>
    </row>
    <row r="1434" spans="2:2" x14ac:dyDescent="0.25">
      <c r="B1434" t="e" cm="1" vm="1">
        <f t="array" ref="B1434">TRANSPOSE(_xlfn._xlws.SORT(_xlfn.UNIQUE(_xlfn._xlws.FILTER(managements[field_level], managements[experiment_id]&amp;"_"&amp;managements[crop_season_id]=A1434))))</f>
        <v>#VALUE!</v>
      </c>
    </row>
    <row r="1435" spans="2:2" x14ac:dyDescent="0.25">
      <c r="B1435" t="e" cm="1" vm="1">
        <f t="array" ref="B1435">TRANSPOSE(_xlfn._xlws.SORT(_xlfn.UNIQUE(_xlfn._xlws.FILTER(managements[field_level], managements[experiment_id]&amp;"_"&amp;managements[crop_season_id]=A1435))))</f>
        <v>#VALUE!</v>
      </c>
    </row>
    <row r="1436" spans="2:2" x14ac:dyDescent="0.25">
      <c r="B1436" t="e" cm="1" vm="1">
        <f t="array" ref="B1436">TRANSPOSE(_xlfn._xlws.SORT(_xlfn.UNIQUE(_xlfn._xlws.FILTER(managements[field_level], managements[experiment_id]&amp;"_"&amp;managements[crop_season_id]=A1436))))</f>
        <v>#VALUE!</v>
      </c>
    </row>
    <row r="1437" spans="2:2" x14ac:dyDescent="0.25">
      <c r="B1437" t="e" cm="1" vm="1">
        <f t="array" ref="B1437">TRANSPOSE(_xlfn._xlws.SORT(_xlfn.UNIQUE(_xlfn._xlws.FILTER(managements[field_level], managements[experiment_id]&amp;"_"&amp;managements[crop_season_id]=A1437))))</f>
        <v>#VALUE!</v>
      </c>
    </row>
    <row r="1438" spans="2:2" x14ac:dyDescent="0.25">
      <c r="B1438" t="e" cm="1" vm="1">
        <f t="array" ref="B1438">TRANSPOSE(_xlfn._xlws.SORT(_xlfn.UNIQUE(_xlfn._xlws.FILTER(managements[field_level], managements[experiment_id]&amp;"_"&amp;managements[crop_season_id]=A1438))))</f>
        <v>#VALUE!</v>
      </c>
    </row>
    <row r="1439" spans="2:2" x14ac:dyDescent="0.25">
      <c r="B1439" t="e" cm="1" vm="1">
        <f t="array" ref="B1439">TRANSPOSE(_xlfn._xlws.SORT(_xlfn.UNIQUE(_xlfn._xlws.FILTER(managements[field_level], managements[experiment_id]&amp;"_"&amp;managements[crop_season_id]=A1439))))</f>
        <v>#VALUE!</v>
      </c>
    </row>
    <row r="1440" spans="2:2" x14ac:dyDescent="0.25">
      <c r="B1440" t="e" cm="1" vm="1">
        <f t="array" ref="B1440">TRANSPOSE(_xlfn._xlws.SORT(_xlfn.UNIQUE(_xlfn._xlws.FILTER(managements[field_level], managements[experiment_id]&amp;"_"&amp;managements[crop_season_id]=A1440))))</f>
        <v>#VALUE!</v>
      </c>
    </row>
    <row r="1441" spans="2:2" x14ac:dyDescent="0.25">
      <c r="B1441" t="e" cm="1" vm="1">
        <f t="array" ref="B1441">TRANSPOSE(_xlfn._xlws.SORT(_xlfn.UNIQUE(_xlfn._xlws.FILTER(managements[field_level], managements[experiment_id]&amp;"_"&amp;managements[crop_season_id]=A1441))))</f>
        <v>#VALUE!</v>
      </c>
    </row>
    <row r="1442" spans="2:2" x14ac:dyDescent="0.25">
      <c r="B1442" t="e" cm="1" vm="1">
        <f t="array" ref="B1442">TRANSPOSE(_xlfn._xlws.SORT(_xlfn.UNIQUE(_xlfn._xlws.FILTER(managements[field_level], managements[experiment_id]&amp;"_"&amp;managements[crop_season_id]=A1442))))</f>
        <v>#VALUE!</v>
      </c>
    </row>
    <row r="1443" spans="2:2" x14ac:dyDescent="0.25">
      <c r="B1443" t="e" cm="1" vm="1">
        <f t="array" ref="B1443">TRANSPOSE(_xlfn._xlws.SORT(_xlfn.UNIQUE(_xlfn._xlws.FILTER(managements[field_level], managements[experiment_id]&amp;"_"&amp;managements[crop_season_id]=A1443))))</f>
        <v>#VALUE!</v>
      </c>
    </row>
    <row r="1444" spans="2:2" x14ac:dyDescent="0.25">
      <c r="B1444" t="e" cm="1" vm="1">
        <f t="array" ref="B1444">TRANSPOSE(_xlfn._xlws.SORT(_xlfn.UNIQUE(_xlfn._xlws.FILTER(managements[field_level], managements[experiment_id]&amp;"_"&amp;managements[crop_season_id]=A1444))))</f>
        <v>#VALUE!</v>
      </c>
    </row>
    <row r="1445" spans="2:2" x14ac:dyDescent="0.25">
      <c r="B1445" t="e" cm="1" vm="1">
        <f t="array" ref="B1445">TRANSPOSE(_xlfn._xlws.SORT(_xlfn.UNIQUE(_xlfn._xlws.FILTER(managements[field_level], managements[experiment_id]&amp;"_"&amp;managements[crop_season_id]=A1445))))</f>
        <v>#VALUE!</v>
      </c>
    </row>
    <row r="1446" spans="2:2" x14ac:dyDescent="0.25">
      <c r="B1446" t="e" cm="1" vm="1">
        <f t="array" ref="B1446">TRANSPOSE(_xlfn._xlws.SORT(_xlfn.UNIQUE(_xlfn._xlws.FILTER(managements[field_level], managements[experiment_id]&amp;"_"&amp;managements[crop_season_id]=A1446))))</f>
        <v>#VALUE!</v>
      </c>
    </row>
    <row r="1447" spans="2:2" x14ac:dyDescent="0.25">
      <c r="B1447" t="e" cm="1" vm="1">
        <f t="array" ref="B1447">TRANSPOSE(_xlfn._xlws.SORT(_xlfn.UNIQUE(_xlfn._xlws.FILTER(managements[field_level], managements[experiment_id]&amp;"_"&amp;managements[crop_season_id]=A1447))))</f>
        <v>#VALUE!</v>
      </c>
    </row>
    <row r="1448" spans="2:2" x14ac:dyDescent="0.25">
      <c r="B1448" t="e" cm="1" vm="1">
        <f t="array" ref="B1448">TRANSPOSE(_xlfn._xlws.SORT(_xlfn.UNIQUE(_xlfn._xlws.FILTER(managements[field_level], managements[experiment_id]&amp;"_"&amp;managements[crop_season_id]=A1448))))</f>
        <v>#VALUE!</v>
      </c>
    </row>
    <row r="1449" spans="2:2" x14ac:dyDescent="0.25">
      <c r="B1449" t="e" cm="1" vm="1">
        <f t="array" ref="B1449">TRANSPOSE(_xlfn._xlws.SORT(_xlfn.UNIQUE(_xlfn._xlws.FILTER(managements[field_level], managements[experiment_id]&amp;"_"&amp;managements[crop_season_id]=A1449))))</f>
        <v>#VALUE!</v>
      </c>
    </row>
    <row r="1450" spans="2:2" x14ac:dyDescent="0.25">
      <c r="B1450" t="e" cm="1" vm="1">
        <f t="array" ref="B1450">TRANSPOSE(_xlfn._xlws.SORT(_xlfn.UNIQUE(_xlfn._xlws.FILTER(managements[field_level], managements[experiment_id]&amp;"_"&amp;managements[crop_season_id]=A1450))))</f>
        <v>#VALUE!</v>
      </c>
    </row>
    <row r="1451" spans="2:2" x14ac:dyDescent="0.25">
      <c r="B1451" t="e" cm="1" vm="1">
        <f t="array" ref="B1451">TRANSPOSE(_xlfn._xlws.SORT(_xlfn.UNIQUE(_xlfn._xlws.FILTER(managements[field_level], managements[experiment_id]&amp;"_"&amp;managements[crop_season_id]=A1451))))</f>
        <v>#VALUE!</v>
      </c>
    </row>
    <row r="1452" spans="2:2" x14ac:dyDescent="0.25">
      <c r="B1452" t="e" cm="1" vm="1">
        <f t="array" ref="B1452">TRANSPOSE(_xlfn._xlws.SORT(_xlfn.UNIQUE(_xlfn._xlws.FILTER(managements[field_level], managements[experiment_id]&amp;"_"&amp;managements[crop_season_id]=A1452))))</f>
        <v>#VALUE!</v>
      </c>
    </row>
    <row r="1453" spans="2:2" x14ac:dyDescent="0.25">
      <c r="B1453" t="e" cm="1" vm="1">
        <f t="array" ref="B1453">TRANSPOSE(_xlfn._xlws.SORT(_xlfn.UNIQUE(_xlfn._xlws.FILTER(managements[field_level], managements[experiment_id]&amp;"_"&amp;managements[crop_season_id]=A1453))))</f>
        <v>#VALUE!</v>
      </c>
    </row>
    <row r="1454" spans="2:2" x14ac:dyDescent="0.25">
      <c r="B1454" t="e" cm="1" vm="1">
        <f t="array" ref="B1454">TRANSPOSE(_xlfn._xlws.SORT(_xlfn.UNIQUE(_xlfn._xlws.FILTER(managements[field_level], managements[experiment_id]&amp;"_"&amp;managements[crop_season_id]=A1454))))</f>
        <v>#VALUE!</v>
      </c>
    </row>
    <row r="1455" spans="2:2" x14ac:dyDescent="0.25">
      <c r="B1455" t="e" cm="1" vm="1">
        <f t="array" ref="B1455">TRANSPOSE(_xlfn._xlws.SORT(_xlfn.UNIQUE(_xlfn._xlws.FILTER(managements[field_level], managements[experiment_id]&amp;"_"&amp;managements[crop_season_id]=A1455))))</f>
        <v>#VALUE!</v>
      </c>
    </row>
    <row r="1456" spans="2:2" x14ac:dyDescent="0.25">
      <c r="B1456" t="e" cm="1" vm="1">
        <f t="array" ref="B1456">TRANSPOSE(_xlfn._xlws.SORT(_xlfn.UNIQUE(_xlfn._xlws.FILTER(managements[field_level], managements[experiment_id]&amp;"_"&amp;managements[crop_season_id]=A1456))))</f>
        <v>#VALUE!</v>
      </c>
    </row>
    <row r="1457" spans="2:2" x14ac:dyDescent="0.25">
      <c r="B1457" t="e" cm="1" vm="1">
        <f t="array" ref="B1457">TRANSPOSE(_xlfn._xlws.SORT(_xlfn.UNIQUE(_xlfn._xlws.FILTER(managements[field_level], managements[experiment_id]&amp;"_"&amp;managements[crop_season_id]=A1457))))</f>
        <v>#VALUE!</v>
      </c>
    </row>
    <row r="1458" spans="2:2" x14ac:dyDescent="0.25">
      <c r="B1458" t="e" cm="1" vm="1">
        <f t="array" ref="B1458">TRANSPOSE(_xlfn._xlws.SORT(_xlfn.UNIQUE(_xlfn._xlws.FILTER(managements[field_level], managements[experiment_id]&amp;"_"&amp;managements[crop_season_id]=A1458))))</f>
        <v>#VALUE!</v>
      </c>
    </row>
    <row r="1459" spans="2:2" x14ac:dyDescent="0.25">
      <c r="B1459" t="e" cm="1" vm="1">
        <f t="array" ref="B1459">TRANSPOSE(_xlfn._xlws.SORT(_xlfn.UNIQUE(_xlfn._xlws.FILTER(managements[field_level], managements[experiment_id]&amp;"_"&amp;managements[crop_season_id]=A1459))))</f>
        <v>#VALUE!</v>
      </c>
    </row>
    <row r="1460" spans="2:2" x14ac:dyDescent="0.25">
      <c r="B1460" t="e" cm="1" vm="1">
        <f t="array" ref="B1460">TRANSPOSE(_xlfn._xlws.SORT(_xlfn.UNIQUE(_xlfn._xlws.FILTER(managements[field_level], managements[experiment_id]&amp;"_"&amp;managements[crop_season_id]=A1460))))</f>
        <v>#VALUE!</v>
      </c>
    </row>
    <row r="1461" spans="2:2" x14ac:dyDescent="0.25">
      <c r="B1461" t="e" cm="1" vm="1">
        <f t="array" ref="B1461">TRANSPOSE(_xlfn._xlws.SORT(_xlfn.UNIQUE(_xlfn._xlws.FILTER(managements[field_level], managements[experiment_id]&amp;"_"&amp;managements[crop_season_id]=A1461))))</f>
        <v>#VALUE!</v>
      </c>
    </row>
    <row r="1462" spans="2:2" x14ac:dyDescent="0.25">
      <c r="B1462" t="e" cm="1" vm="1">
        <f t="array" ref="B1462">TRANSPOSE(_xlfn._xlws.SORT(_xlfn.UNIQUE(_xlfn._xlws.FILTER(managements[field_level], managements[experiment_id]&amp;"_"&amp;managements[crop_season_id]=A1462))))</f>
        <v>#VALUE!</v>
      </c>
    </row>
    <row r="1463" spans="2:2" x14ac:dyDescent="0.25">
      <c r="B1463" t="e" cm="1" vm="1">
        <f t="array" ref="B1463">TRANSPOSE(_xlfn._xlws.SORT(_xlfn.UNIQUE(_xlfn._xlws.FILTER(managements[field_level], managements[experiment_id]&amp;"_"&amp;managements[crop_season_id]=A1463))))</f>
        <v>#VALUE!</v>
      </c>
    </row>
    <row r="1464" spans="2:2" x14ac:dyDescent="0.25">
      <c r="B1464" t="e" cm="1" vm="1">
        <f t="array" ref="B1464">TRANSPOSE(_xlfn._xlws.SORT(_xlfn.UNIQUE(_xlfn._xlws.FILTER(managements[field_level], managements[experiment_id]&amp;"_"&amp;managements[crop_season_id]=A1464))))</f>
        <v>#VALUE!</v>
      </c>
    </row>
    <row r="1465" spans="2:2" x14ac:dyDescent="0.25">
      <c r="B1465" t="e" cm="1" vm="1">
        <f t="array" ref="B1465">TRANSPOSE(_xlfn._xlws.SORT(_xlfn.UNIQUE(_xlfn._xlws.FILTER(managements[field_level], managements[experiment_id]&amp;"_"&amp;managements[crop_season_id]=A1465))))</f>
        <v>#VALUE!</v>
      </c>
    </row>
    <row r="1466" spans="2:2" x14ac:dyDescent="0.25">
      <c r="B1466" t="e" cm="1" vm="1">
        <f t="array" ref="B1466">TRANSPOSE(_xlfn._xlws.SORT(_xlfn.UNIQUE(_xlfn._xlws.FILTER(managements[field_level], managements[experiment_id]&amp;"_"&amp;managements[crop_season_id]=A1466))))</f>
        <v>#VALUE!</v>
      </c>
    </row>
    <row r="1467" spans="2:2" x14ac:dyDescent="0.25">
      <c r="B1467" t="e" cm="1" vm="1">
        <f t="array" ref="B1467">TRANSPOSE(_xlfn._xlws.SORT(_xlfn.UNIQUE(_xlfn._xlws.FILTER(managements[field_level], managements[experiment_id]&amp;"_"&amp;managements[crop_season_id]=A1467))))</f>
        <v>#VALUE!</v>
      </c>
    </row>
    <row r="1468" spans="2:2" x14ac:dyDescent="0.25">
      <c r="B1468" t="e" cm="1" vm="1">
        <f t="array" ref="B1468">TRANSPOSE(_xlfn._xlws.SORT(_xlfn.UNIQUE(_xlfn._xlws.FILTER(managements[field_level], managements[experiment_id]&amp;"_"&amp;managements[crop_season_id]=A1468))))</f>
        <v>#VALUE!</v>
      </c>
    </row>
    <row r="1469" spans="2:2" x14ac:dyDescent="0.25">
      <c r="B1469" t="e" cm="1" vm="1">
        <f t="array" ref="B1469">TRANSPOSE(_xlfn._xlws.SORT(_xlfn.UNIQUE(_xlfn._xlws.FILTER(managements[field_level], managements[experiment_id]&amp;"_"&amp;managements[crop_season_id]=A1469))))</f>
        <v>#VALUE!</v>
      </c>
    </row>
    <row r="1470" spans="2:2" x14ac:dyDescent="0.25">
      <c r="B1470" t="e" cm="1" vm="1">
        <f t="array" ref="B1470">TRANSPOSE(_xlfn._xlws.SORT(_xlfn.UNIQUE(_xlfn._xlws.FILTER(managements[field_level], managements[experiment_id]&amp;"_"&amp;managements[crop_season_id]=A1470))))</f>
        <v>#VALUE!</v>
      </c>
    </row>
    <row r="1471" spans="2:2" x14ac:dyDescent="0.25">
      <c r="B1471" t="e" cm="1" vm="1">
        <f t="array" ref="B1471">TRANSPOSE(_xlfn._xlws.SORT(_xlfn.UNIQUE(_xlfn._xlws.FILTER(managements[field_level], managements[experiment_id]&amp;"_"&amp;managements[crop_season_id]=A1471))))</f>
        <v>#VALUE!</v>
      </c>
    </row>
    <row r="1472" spans="2:2" x14ac:dyDescent="0.25">
      <c r="B1472" t="e" cm="1" vm="1">
        <f t="array" ref="B1472">TRANSPOSE(_xlfn._xlws.SORT(_xlfn.UNIQUE(_xlfn._xlws.FILTER(managements[field_level], managements[experiment_id]&amp;"_"&amp;managements[crop_season_id]=A1472))))</f>
        <v>#VALUE!</v>
      </c>
    </row>
    <row r="1473" spans="2:2" x14ac:dyDescent="0.25">
      <c r="B1473" t="e" cm="1" vm="1">
        <f t="array" ref="B1473">TRANSPOSE(_xlfn._xlws.SORT(_xlfn.UNIQUE(_xlfn._xlws.FILTER(managements[field_level], managements[experiment_id]&amp;"_"&amp;managements[crop_season_id]=A1473))))</f>
        <v>#VALUE!</v>
      </c>
    </row>
    <row r="1474" spans="2:2" x14ac:dyDescent="0.25">
      <c r="B1474" t="e" cm="1" vm="1">
        <f t="array" ref="B1474">TRANSPOSE(_xlfn._xlws.SORT(_xlfn.UNIQUE(_xlfn._xlws.FILTER(managements[field_level], managements[experiment_id]&amp;"_"&amp;managements[crop_season_id]=A1474))))</f>
        <v>#VALUE!</v>
      </c>
    </row>
    <row r="1475" spans="2:2" x14ac:dyDescent="0.25">
      <c r="B1475" t="e" cm="1" vm="1">
        <f t="array" ref="B1475">TRANSPOSE(_xlfn._xlws.SORT(_xlfn.UNIQUE(_xlfn._xlws.FILTER(managements[field_level], managements[experiment_id]&amp;"_"&amp;managements[crop_season_id]=A1475))))</f>
        <v>#VALUE!</v>
      </c>
    </row>
    <row r="1476" spans="2:2" x14ac:dyDescent="0.25">
      <c r="B1476" t="e" cm="1" vm="1">
        <f t="array" ref="B1476">TRANSPOSE(_xlfn._xlws.SORT(_xlfn.UNIQUE(_xlfn._xlws.FILTER(managements[field_level], managements[experiment_id]&amp;"_"&amp;managements[crop_season_id]=A1476))))</f>
        <v>#VALUE!</v>
      </c>
    </row>
    <row r="1477" spans="2:2" x14ac:dyDescent="0.25">
      <c r="B1477" t="e" cm="1" vm="1">
        <f t="array" ref="B1477">TRANSPOSE(_xlfn._xlws.SORT(_xlfn.UNIQUE(_xlfn._xlws.FILTER(managements[field_level], managements[experiment_id]&amp;"_"&amp;managements[crop_season_id]=A1477))))</f>
        <v>#VALUE!</v>
      </c>
    </row>
    <row r="1478" spans="2:2" x14ac:dyDescent="0.25">
      <c r="B1478" t="e" cm="1" vm="1">
        <f t="array" ref="B1478">TRANSPOSE(_xlfn._xlws.SORT(_xlfn.UNIQUE(_xlfn._xlws.FILTER(managements[field_level], managements[experiment_id]&amp;"_"&amp;managements[crop_season_id]=A1478))))</f>
        <v>#VALUE!</v>
      </c>
    </row>
    <row r="1479" spans="2:2" x14ac:dyDescent="0.25">
      <c r="B1479" t="e" cm="1" vm="1">
        <f t="array" ref="B1479">TRANSPOSE(_xlfn._xlws.SORT(_xlfn.UNIQUE(_xlfn._xlws.FILTER(managements[field_level], managements[experiment_id]&amp;"_"&amp;managements[crop_season_id]=A1479))))</f>
        <v>#VALUE!</v>
      </c>
    </row>
    <row r="1480" spans="2:2" x14ac:dyDescent="0.25">
      <c r="B1480" t="e" cm="1" vm="1">
        <f t="array" ref="B1480">TRANSPOSE(_xlfn._xlws.SORT(_xlfn.UNIQUE(_xlfn._xlws.FILTER(managements[field_level], managements[experiment_id]&amp;"_"&amp;managements[crop_season_id]=A1480))))</f>
        <v>#VALUE!</v>
      </c>
    </row>
    <row r="1481" spans="2:2" x14ac:dyDescent="0.25">
      <c r="B1481" t="e" cm="1" vm="1">
        <f t="array" ref="B1481">TRANSPOSE(_xlfn._xlws.SORT(_xlfn.UNIQUE(_xlfn._xlws.FILTER(managements[field_level], managements[experiment_id]&amp;"_"&amp;managements[crop_season_id]=A1481))))</f>
        <v>#VALUE!</v>
      </c>
    </row>
    <row r="1482" spans="2:2" x14ac:dyDescent="0.25">
      <c r="B1482" t="e" cm="1" vm="1">
        <f t="array" ref="B1482">TRANSPOSE(_xlfn._xlws.SORT(_xlfn.UNIQUE(_xlfn._xlws.FILTER(managements[field_level], managements[experiment_id]&amp;"_"&amp;managements[crop_season_id]=A1482))))</f>
        <v>#VALUE!</v>
      </c>
    </row>
    <row r="1483" spans="2:2" x14ac:dyDescent="0.25">
      <c r="B1483" t="e" cm="1" vm="1">
        <f t="array" ref="B1483">TRANSPOSE(_xlfn._xlws.SORT(_xlfn.UNIQUE(_xlfn._xlws.FILTER(managements[field_level], managements[experiment_id]&amp;"_"&amp;managements[crop_season_id]=A1483))))</f>
        <v>#VALUE!</v>
      </c>
    </row>
    <row r="1484" spans="2:2" x14ac:dyDescent="0.25">
      <c r="B1484" t="e" cm="1" vm="1">
        <f t="array" ref="B1484">TRANSPOSE(_xlfn._xlws.SORT(_xlfn.UNIQUE(_xlfn._xlws.FILTER(managements[field_level], managements[experiment_id]&amp;"_"&amp;managements[crop_season_id]=A1484))))</f>
        <v>#VALUE!</v>
      </c>
    </row>
    <row r="1485" spans="2:2" x14ac:dyDescent="0.25">
      <c r="B1485" t="e" cm="1" vm="1">
        <f t="array" ref="B1485">TRANSPOSE(_xlfn._xlws.SORT(_xlfn.UNIQUE(_xlfn._xlws.FILTER(managements[field_level], managements[experiment_id]&amp;"_"&amp;managements[crop_season_id]=A1485))))</f>
        <v>#VALUE!</v>
      </c>
    </row>
    <row r="1486" spans="2:2" x14ac:dyDescent="0.25">
      <c r="B1486" t="e" cm="1" vm="1">
        <f t="array" ref="B1486">TRANSPOSE(_xlfn._xlws.SORT(_xlfn.UNIQUE(_xlfn._xlws.FILTER(managements[field_level], managements[experiment_id]&amp;"_"&amp;managements[crop_season_id]=A1486))))</f>
        <v>#VALUE!</v>
      </c>
    </row>
    <row r="1487" spans="2:2" x14ac:dyDescent="0.25">
      <c r="B1487" t="e" cm="1" vm="1">
        <f t="array" ref="B1487">TRANSPOSE(_xlfn._xlws.SORT(_xlfn.UNIQUE(_xlfn._xlws.FILTER(managements[field_level], managements[experiment_id]&amp;"_"&amp;managements[crop_season_id]=A1487))))</f>
        <v>#VALUE!</v>
      </c>
    </row>
    <row r="1488" spans="2:2" x14ac:dyDescent="0.25">
      <c r="B1488" t="e" cm="1" vm="1">
        <f t="array" ref="B1488">TRANSPOSE(_xlfn._xlws.SORT(_xlfn.UNIQUE(_xlfn._xlws.FILTER(managements[field_level], managements[experiment_id]&amp;"_"&amp;managements[crop_season_id]=A1488))))</f>
        <v>#VALUE!</v>
      </c>
    </row>
    <row r="1489" spans="2:2" x14ac:dyDescent="0.25">
      <c r="B1489" t="e" cm="1" vm="1">
        <f t="array" ref="B1489">TRANSPOSE(_xlfn._xlws.SORT(_xlfn.UNIQUE(_xlfn._xlws.FILTER(managements[field_level], managements[experiment_id]&amp;"_"&amp;managements[crop_season_id]=A1489))))</f>
        <v>#VALUE!</v>
      </c>
    </row>
    <row r="1490" spans="2:2" x14ac:dyDescent="0.25">
      <c r="B1490" t="e" cm="1" vm="1">
        <f t="array" ref="B1490">TRANSPOSE(_xlfn._xlws.SORT(_xlfn.UNIQUE(_xlfn._xlws.FILTER(managements[field_level], managements[experiment_id]&amp;"_"&amp;managements[crop_season_id]=A1490))))</f>
        <v>#VALUE!</v>
      </c>
    </row>
    <row r="1491" spans="2:2" x14ac:dyDescent="0.25">
      <c r="B1491" t="e" cm="1" vm="1">
        <f t="array" ref="B1491">TRANSPOSE(_xlfn._xlws.SORT(_xlfn.UNIQUE(_xlfn._xlws.FILTER(managements[field_level], managements[experiment_id]&amp;"_"&amp;managements[crop_season_id]=A1491))))</f>
        <v>#VALUE!</v>
      </c>
    </row>
    <row r="1492" spans="2:2" x14ac:dyDescent="0.25">
      <c r="B1492" t="e" cm="1" vm="1">
        <f t="array" ref="B1492">TRANSPOSE(_xlfn._xlws.SORT(_xlfn.UNIQUE(_xlfn._xlws.FILTER(managements[field_level], managements[experiment_id]&amp;"_"&amp;managements[crop_season_id]=A1492))))</f>
        <v>#VALUE!</v>
      </c>
    </row>
    <row r="1493" spans="2:2" x14ac:dyDescent="0.25">
      <c r="B1493" t="e" cm="1" vm="1">
        <f t="array" ref="B1493">TRANSPOSE(_xlfn._xlws.SORT(_xlfn.UNIQUE(_xlfn._xlws.FILTER(managements[field_level], managements[experiment_id]&amp;"_"&amp;managements[crop_season_id]=A1493))))</f>
        <v>#VALUE!</v>
      </c>
    </row>
    <row r="1494" spans="2:2" x14ac:dyDescent="0.25">
      <c r="B1494" t="e" cm="1" vm="1">
        <f t="array" ref="B1494">TRANSPOSE(_xlfn._xlws.SORT(_xlfn.UNIQUE(_xlfn._xlws.FILTER(managements[field_level], managements[experiment_id]&amp;"_"&amp;managements[crop_season_id]=A1494))))</f>
        <v>#VALUE!</v>
      </c>
    </row>
    <row r="1495" spans="2:2" x14ac:dyDescent="0.25">
      <c r="B1495" t="e" cm="1" vm="1">
        <f t="array" ref="B1495">TRANSPOSE(_xlfn._xlws.SORT(_xlfn.UNIQUE(_xlfn._xlws.FILTER(managements[field_level], managements[experiment_id]&amp;"_"&amp;managements[crop_season_id]=A1495))))</f>
        <v>#VALUE!</v>
      </c>
    </row>
    <row r="1496" spans="2:2" x14ac:dyDescent="0.25">
      <c r="B1496" t="e" cm="1" vm="1">
        <f t="array" ref="B1496">TRANSPOSE(_xlfn._xlws.SORT(_xlfn.UNIQUE(_xlfn._xlws.FILTER(managements[field_level], managements[experiment_id]&amp;"_"&amp;managements[crop_season_id]=A1496))))</f>
        <v>#VALUE!</v>
      </c>
    </row>
    <row r="1497" spans="2:2" x14ac:dyDescent="0.25">
      <c r="B1497" t="e" cm="1" vm="1">
        <f t="array" ref="B1497">TRANSPOSE(_xlfn._xlws.SORT(_xlfn.UNIQUE(_xlfn._xlws.FILTER(managements[field_level], managements[experiment_id]&amp;"_"&amp;managements[crop_season_id]=A1497))))</f>
        <v>#VALUE!</v>
      </c>
    </row>
    <row r="1498" spans="2:2" x14ac:dyDescent="0.25">
      <c r="B1498" t="e" cm="1" vm="1">
        <f t="array" ref="B1498">TRANSPOSE(_xlfn._xlws.SORT(_xlfn.UNIQUE(_xlfn._xlws.FILTER(managements[field_level], managements[experiment_id]&amp;"_"&amp;managements[crop_season_id]=A1498))))</f>
        <v>#VALUE!</v>
      </c>
    </row>
    <row r="1499" spans="2:2" x14ac:dyDescent="0.25">
      <c r="B1499" t="e" cm="1" vm="1">
        <f t="array" ref="B1499">TRANSPOSE(_xlfn._xlws.SORT(_xlfn.UNIQUE(_xlfn._xlws.FILTER(managements[field_level], managements[experiment_id]&amp;"_"&amp;managements[crop_season_id]=A1499))))</f>
        <v>#VALUE!</v>
      </c>
    </row>
    <row r="1500" spans="2:2" x14ac:dyDescent="0.25">
      <c r="B1500" t="e" cm="1" vm="1">
        <f t="array" ref="B1500">TRANSPOSE(_xlfn._xlws.SORT(_xlfn.UNIQUE(_xlfn._xlws.FILTER(managements[field_level], managements[experiment_id]&amp;"_"&amp;managements[crop_season_id]=A1500))))</f>
        <v>#VALUE!</v>
      </c>
    </row>
    <row r="1501" spans="2:2" x14ac:dyDescent="0.25">
      <c r="B1501" t="e" cm="1" vm="1">
        <f t="array" ref="B1501">TRANSPOSE(_xlfn._xlws.SORT(_xlfn.UNIQUE(_xlfn._xlws.FILTER(managements[field_level], managements[experiment_id]&amp;"_"&amp;managements[crop_season_id]=A1501))))</f>
        <v>#VALUE!</v>
      </c>
    </row>
    <row r="1502" spans="2:2" x14ac:dyDescent="0.25">
      <c r="B1502" t="e" cm="1" vm="1">
        <f t="array" ref="B1502">TRANSPOSE(_xlfn._xlws.SORT(_xlfn.UNIQUE(_xlfn._xlws.FILTER(managements[field_level], managements[experiment_id]&amp;"_"&amp;managements[crop_season_id]=A1502))))</f>
        <v>#VALUE!</v>
      </c>
    </row>
    <row r="1503" spans="2:2" x14ac:dyDescent="0.25">
      <c r="B1503" t="e" cm="1" vm="1">
        <f t="array" ref="B1503">TRANSPOSE(_xlfn._xlws.SORT(_xlfn.UNIQUE(_xlfn._xlws.FILTER(managements[field_level], managements[experiment_id]&amp;"_"&amp;managements[crop_season_id]=A1503))))</f>
        <v>#VALUE!</v>
      </c>
    </row>
    <row r="1504" spans="2:2" x14ac:dyDescent="0.25">
      <c r="B1504" t="e" cm="1" vm="1">
        <f t="array" ref="B1504">TRANSPOSE(_xlfn._xlws.SORT(_xlfn.UNIQUE(_xlfn._xlws.FILTER(managements[field_level], managements[experiment_id]&amp;"_"&amp;managements[crop_season_id]=A1504))))</f>
        <v>#VALUE!</v>
      </c>
    </row>
    <row r="1505" spans="2:2" x14ac:dyDescent="0.25">
      <c r="B1505" t="e" cm="1" vm="1">
        <f t="array" ref="B1505">TRANSPOSE(_xlfn._xlws.SORT(_xlfn.UNIQUE(_xlfn._xlws.FILTER(managements[field_level], managements[experiment_id]&amp;"_"&amp;managements[crop_season_id]=A1505))))</f>
        <v>#VALUE!</v>
      </c>
    </row>
    <row r="1506" spans="2:2" x14ac:dyDescent="0.25">
      <c r="B1506" t="e" cm="1" vm="1">
        <f t="array" ref="B1506">TRANSPOSE(_xlfn._xlws.SORT(_xlfn.UNIQUE(_xlfn._xlws.FILTER(managements[field_level], managements[experiment_id]&amp;"_"&amp;managements[crop_season_id]=A1506))))</f>
        <v>#VALUE!</v>
      </c>
    </row>
    <row r="1507" spans="2:2" x14ac:dyDescent="0.25">
      <c r="B1507" t="e" cm="1" vm="1">
        <f t="array" ref="B1507">TRANSPOSE(_xlfn._xlws.SORT(_xlfn.UNIQUE(_xlfn._xlws.FILTER(managements[field_level], managements[experiment_id]&amp;"_"&amp;managements[crop_season_id]=A1507))))</f>
        <v>#VALUE!</v>
      </c>
    </row>
    <row r="1508" spans="2:2" x14ac:dyDescent="0.25">
      <c r="B1508" t="e" cm="1" vm="1">
        <f t="array" ref="B1508">TRANSPOSE(_xlfn._xlws.SORT(_xlfn.UNIQUE(_xlfn._xlws.FILTER(managements[field_level], managements[experiment_id]&amp;"_"&amp;managements[crop_season_id]=A1508))))</f>
        <v>#VALUE!</v>
      </c>
    </row>
    <row r="1509" spans="2:2" x14ac:dyDescent="0.25">
      <c r="B1509" t="e" cm="1" vm="1">
        <f t="array" ref="B1509">TRANSPOSE(_xlfn._xlws.SORT(_xlfn.UNIQUE(_xlfn._xlws.FILTER(managements[field_level], managements[experiment_id]&amp;"_"&amp;managements[crop_season_id]=A1509))))</f>
        <v>#VALUE!</v>
      </c>
    </row>
    <row r="1510" spans="2:2" x14ac:dyDescent="0.25">
      <c r="B1510" t="e" cm="1" vm="1">
        <f t="array" ref="B1510">TRANSPOSE(_xlfn._xlws.SORT(_xlfn.UNIQUE(_xlfn._xlws.FILTER(managements[field_level], managements[experiment_id]&amp;"_"&amp;managements[crop_season_id]=A1510))))</f>
        <v>#VALUE!</v>
      </c>
    </row>
    <row r="1511" spans="2:2" x14ac:dyDescent="0.25">
      <c r="B1511" t="e" cm="1" vm="1">
        <f t="array" ref="B1511">TRANSPOSE(_xlfn._xlws.SORT(_xlfn.UNIQUE(_xlfn._xlws.FILTER(managements[field_level], managements[experiment_id]&amp;"_"&amp;managements[crop_season_id]=A1511))))</f>
        <v>#VALUE!</v>
      </c>
    </row>
    <row r="1512" spans="2:2" x14ac:dyDescent="0.25">
      <c r="B1512" t="e" cm="1" vm="1">
        <f t="array" ref="B1512">TRANSPOSE(_xlfn._xlws.SORT(_xlfn.UNIQUE(_xlfn._xlws.FILTER(managements[field_level], managements[experiment_id]&amp;"_"&amp;managements[crop_season_id]=A1512))))</f>
        <v>#VALUE!</v>
      </c>
    </row>
    <row r="1513" spans="2:2" x14ac:dyDescent="0.25">
      <c r="B1513" t="e" cm="1" vm="1">
        <f t="array" ref="B1513">TRANSPOSE(_xlfn._xlws.SORT(_xlfn.UNIQUE(_xlfn._xlws.FILTER(managements[field_level], managements[experiment_id]&amp;"_"&amp;managements[crop_season_id]=A1513))))</f>
        <v>#VALUE!</v>
      </c>
    </row>
    <row r="1514" spans="2:2" x14ac:dyDescent="0.25">
      <c r="B1514" t="e" cm="1" vm="1">
        <f t="array" ref="B1514">TRANSPOSE(_xlfn._xlws.SORT(_xlfn.UNIQUE(_xlfn._xlws.FILTER(managements[field_level], managements[experiment_id]&amp;"_"&amp;managements[crop_season_id]=A1514))))</f>
        <v>#VALUE!</v>
      </c>
    </row>
    <row r="1515" spans="2:2" x14ac:dyDescent="0.25">
      <c r="B1515" t="e" cm="1" vm="1">
        <f t="array" ref="B1515">TRANSPOSE(_xlfn._xlws.SORT(_xlfn.UNIQUE(_xlfn._xlws.FILTER(managements[field_level], managements[experiment_id]&amp;"_"&amp;managements[crop_season_id]=A1515))))</f>
        <v>#VALUE!</v>
      </c>
    </row>
    <row r="1516" spans="2:2" x14ac:dyDescent="0.25">
      <c r="B1516" t="e" cm="1" vm="1">
        <f t="array" ref="B1516">TRANSPOSE(_xlfn._xlws.SORT(_xlfn.UNIQUE(_xlfn._xlws.FILTER(managements[field_level], managements[experiment_id]&amp;"_"&amp;managements[crop_season_id]=A1516))))</f>
        <v>#VALUE!</v>
      </c>
    </row>
    <row r="1517" spans="2:2" x14ac:dyDescent="0.25">
      <c r="B1517" t="e" cm="1" vm="1">
        <f t="array" ref="B1517">TRANSPOSE(_xlfn._xlws.SORT(_xlfn.UNIQUE(_xlfn._xlws.FILTER(managements[field_level], managements[experiment_id]&amp;"_"&amp;managements[crop_season_id]=A1517))))</f>
        <v>#VALUE!</v>
      </c>
    </row>
    <row r="1518" spans="2:2" x14ac:dyDescent="0.25">
      <c r="B1518" t="e" cm="1" vm="1">
        <f t="array" ref="B1518">TRANSPOSE(_xlfn._xlws.SORT(_xlfn.UNIQUE(_xlfn._xlws.FILTER(managements[field_level], managements[experiment_id]&amp;"_"&amp;managements[crop_season_id]=A1518))))</f>
        <v>#VALUE!</v>
      </c>
    </row>
    <row r="1519" spans="2:2" x14ac:dyDescent="0.25">
      <c r="B1519" t="e" cm="1" vm="1">
        <f t="array" ref="B1519">TRANSPOSE(_xlfn._xlws.SORT(_xlfn.UNIQUE(_xlfn._xlws.FILTER(managements[field_level], managements[experiment_id]&amp;"_"&amp;managements[crop_season_id]=A1519))))</f>
        <v>#VALUE!</v>
      </c>
    </row>
    <row r="1520" spans="2:2" x14ac:dyDescent="0.25">
      <c r="B1520" t="e" cm="1" vm="1">
        <f t="array" ref="B1520">TRANSPOSE(_xlfn._xlws.SORT(_xlfn.UNIQUE(_xlfn._xlws.FILTER(managements[field_level], managements[experiment_id]&amp;"_"&amp;managements[crop_season_id]=A1520))))</f>
        <v>#VALUE!</v>
      </c>
    </row>
    <row r="1521" spans="2:2" x14ac:dyDescent="0.25">
      <c r="B1521" t="e" cm="1" vm="1">
        <f t="array" ref="B1521">TRANSPOSE(_xlfn._xlws.SORT(_xlfn.UNIQUE(_xlfn._xlws.FILTER(managements[field_level], managements[experiment_id]&amp;"_"&amp;managements[crop_season_id]=A1521))))</f>
        <v>#VALUE!</v>
      </c>
    </row>
    <row r="1522" spans="2:2" x14ac:dyDescent="0.25">
      <c r="B1522" t="e" cm="1" vm="1">
        <f t="array" ref="B1522">TRANSPOSE(_xlfn._xlws.SORT(_xlfn.UNIQUE(_xlfn._xlws.FILTER(managements[field_level], managements[experiment_id]&amp;"_"&amp;managements[crop_season_id]=A1522))))</f>
        <v>#VALUE!</v>
      </c>
    </row>
    <row r="1523" spans="2:2" x14ac:dyDescent="0.25">
      <c r="B1523" t="e" cm="1" vm="1">
        <f t="array" ref="B1523">TRANSPOSE(_xlfn._xlws.SORT(_xlfn.UNIQUE(_xlfn._xlws.FILTER(managements[field_level], managements[experiment_id]&amp;"_"&amp;managements[crop_season_id]=A1523))))</f>
        <v>#VALUE!</v>
      </c>
    </row>
    <row r="1524" spans="2:2" x14ac:dyDescent="0.25">
      <c r="B1524" t="e" cm="1" vm="1">
        <f t="array" ref="B1524">TRANSPOSE(_xlfn._xlws.SORT(_xlfn.UNIQUE(_xlfn._xlws.FILTER(managements[field_level], managements[experiment_id]&amp;"_"&amp;managements[crop_season_id]=A1524))))</f>
        <v>#VALUE!</v>
      </c>
    </row>
    <row r="1525" spans="2:2" x14ac:dyDescent="0.25">
      <c r="B1525" t="e" cm="1" vm="1">
        <f t="array" ref="B1525">TRANSPOSE(_xlfn._xlws.SORT(_xlfn.UNIQUE(_xlfn._xlws.FILTER(managements[field_level], managements[experiment_id]&amp;"_"&amp;managements[crop_season_id]=A1525))))</f>
        <v>#VALUE!</v>
      </c>
    </row>
    <row r="1526" spans="2:2" x14ac:dyDescent="0.25">
      <c r="B1526" t="e" cm="1" vm="1">
        <f t="array" ref="B1526">TRANSPOSE(_xlfn._xlws.SORT(_xlfn.UNIQUE(_xlfn._xlws.FILTER(managements[field_level], managements[experiment_id]&amp;"_"&amp;managements[crop_season_id]=A1526))))</f>
        <v>#VALUE!</v>
      </c>
    </row>
    <row r="1527" spans="2:2" x14ac:dyDescent="0.25">
      <c r="B1527" t="e" cm="1" vm="1">
        <f t="array" ref="B1527">TRANSPOSE(_xlfn._xlws.SORT(_xlfn.UNIQUE(_xlfn._xlws.FILTER(managements[field_level], managements[experiment_id]&amp;"_"&amp;managements[crop_season_id]=A1527))))</f>
        <v>#VALUE!</v>
      </c>
    </row>
    <row r="1528" spans="2:2" x14ac:dyDescent="0.25">
      <c r="B1528" t="e" cm="1" vm="1">
        <f t="array" ref="B1528">TRANSPOSE(_xlfn._xlws.SORT(_xlfn.UNIQUE(_xlfn._xlws.FILTER(managements[field_level], managements[experiment_id]&amp;"_"&amp;managements[crop_season_id]=A1528))))</f>
        <v>#VALUE!</v>
      </c>
    </row>
    <row r="1529" spans="2:2" x14ac:dyDescent="0.25">
      <c r="B1529" t="e" cm="1" vm="1">
        <f t="array" ref="B1529">TRANSPOSE(_xlfn._xlws.SORT(_xlfn.UNIQUE(_xlfn._xlws.FILTER(managements[field_level], managements[experiment_id]&amp;"_"&amp;managements[crop_season_id]=A1529))))</f>
        <v>#VALUE!</v>
      </c>
    </row>
    <row r="1530" spans="2:2" x14ac:dyDescent="0.25">
      <c r="B1530" t="e" cm="1" vm="1">
        <f t="array" ref="B1530">TRANSPOSE(_xlfn._xlws.SORT(_xlfn.UNIQUE(_xlfn._xlws.FILTER(managements[field_level], managements[experiment_id]&amp;"_"&amp;managements[crop_season_id]=A1530))))</f>
        <v>#VALUE!</v>
      </c>
    </row>
    <row r="1531" spans="2:2" x14ac:dyDescent="0.25">
      <c r="B1531" t="e" cm="1" vm="1">
        <f t="array" ref="B1531">TRANSPOSE(_xlfn._xlws.SORT(_xlfn.UNIQUE(_xlfn._xlws.FILTER(managements[field_level], managements[experiment_id]&amp;"_"&amp;managements[crop_season_id]=A1531))))</f>
        <v>#VALUE!</v>
      </c>
    </row>
    <row r="1532" spans="2:2" x14ac:dyDescent="0.25">
      <c r="B1532" t="e" cm="1" vm="1">
        <f t="array" ref="B1532">TRANSPOSE(_xlfn._xlws.SORT(_xlfn.UNIQUE(_xlfn._xlws.FILTER(managements[field_level], managements[experiment_id]&amp;"_"&amp;managements[crop_season_id]=A1532))))</f>
        <v>#VALUE!</v>
      </c>
    </row>
    <row r="1533" spans="2:2" x14ac:dyDescent="0.25">
      <c r="B1533" t="e" cm="1" vm="1">
        <f t="array" ref="B1533">TRANSPOSE(_xlfn._xlws.SORT(_xlfn.UNIQUE(_xlfn._xlws.FILTER(managements[field_level], managements[experiment_id]&amp;"_"&amp;managements[crop_season_id]=A1533))))</f>
        <v>#VALUE!</v>
      </c>
    </row>
    <row r="1534" spans="2:2" x14ac:dyDescent="0.25">
      <c r="B1534" t="e" cm="1" vm="1">
        <f t="array" ref="B1534">TRANSPOSE(_xlfn._xlws.SORT(_xlfn.UNIQUE(_xlfn._xlws.FILTER(managements[field_level], managements[experiment_id]&amp;"_"&amp;managements[crop_season_id]=A1534))))</f>
        <v>#VALUE!</v>
      </c>
    </row>
    <row r="1535" spans="2:2" x14ac:dyDescent="0.25">
      <c r="B1535" t="e" cm="1" vm="1">
        <f t="array" ref="B1535">TRANSPOSE(_xlfn._xlws.SORT(_xlfn.UNIQUE(_xlfn._xlws.FILTER(managements[field_level], managements[experiment_id]&amp;"_"&amp;managements[crop_season_id]=A1535))))</f>
        <v>#VALUE!</v>
      </c>
    </row>
    <row r="1536" spans="2:2" x14ac:dyDescent="0.25">
      <c r="B1536" t="e" cm="1" vm="1">
        <f t="array" ref="B1536">TRANSPOSE(_xlfn._xlws.SORT(_xlfn.UNIQUE(_xlfn._xlws.FILTER(managements[field_level], managements[experiment_id]&amp;"_"&amp;managements[crop_season_id]=A1536))))</f>
        <v>#VALUE!</v>
      </c>
    </row>
    <row r="1537" spans="2:2" x14ac:dyDescent="0.25">
      <c r="B1537" t="e" cm="1" vm="1">
        <f t="array" ref="B1537">TRANSPOSE(_xlfn._xlws.SORT(_xlfn.UNIQUE(_xlfn._xlws.FILTER(managements[field_level], managements[experiment_id]&amp;"_"&amp;managements[crop_season_id]=A1537))))</f>
        <v>#VALUE!</v>
      </c>
    </row>
    <row r="1538" spans="2:2" x14ac:dyDescent="0.25">
      <c r="B1538" t="e" cm="1" vm="1">
        <f t="array" ref="B1538">TRANSPOSE(_xlfn._xlws.SORT(_xlfn.UNIQUE(_xlfn._xlws.FILTER(managements[field_level], managements[experiment_id]&amp;"_"&amp;managements[crop_season_id]=A1538))))</f>
        <v>#VALUE!</v>
      </c>
    </row>
    <row r="1539" spans="2:2" x14ac:dyDescent="0.25">
      <c r="B1539" t="e" cm="1" vm="1">
        <f t="array" ref="B1539">TRANSPOSE(_xlfn._xlws.SORT(_xlfn.UNIQUE(_xlfn._xlws.FILTER(managements[field_level], managements[experiment_id]&amp;"_"&amp;managements[crop_season_id]=A1539))))</f>
        <v>#VALUE!</v>
      </c>
    </row>
    <row r="1540" spans="2:2" x14ac:dyDescent="0.25">
      <c r="B1540" t="e" cm="1" vm="1">
        <f t="array" ref="B1540">TRANSPOSE(_xlfn._xlws.SORT(_xlfn.UNIQUE(_xlfn._xlws.FILTER(managements[field_level], managements[experiment_id]&amp;"_"&amp;managements[crop_season_id]=A1540))))</f>
        <v>#VALUE!</v>
      </c>
    </row>
    <row r="1541" spans="2:2" x14ac:dyDescent="0.25">
      <c r="B1541" t="e" cm="1" vm="1">
        <f t="array" ref="B1541">TRANSPOSE(_xlfn._xlws.SORT(_xlfn.UNIQUE(_xlfn._xlws.FILTER(managements[field_level], managements[experiment_id]&amp;"_"&amp;managements[crop_season_id]=A1541))))</f>
        <v>#VALUE!</v>
      </c>
    </row>
    <row r="1542" spans="2:2" x14ac:dyDescent="0.25">
      <c r="B1542" t="e" cm="1" vm="1">
        <f t="array" ref="B1542">TRANSPOSE(_xlfn._xlws.SORT(_xlfn.UNIQUE(_xlfn._xlws.FILTER(managements[field_level], managements[experiment_id]&amp;"_"&amp;managements[crop_season_id]=A1542))))</f>
        <v>#VALUE!</v>
      </c>
    </row>
    <row r="1543" spans="2:2" x14ac:dyDescent="0.25">
      <c r="B1543" t="e" cm="1" vm="1">
        <f t="array" ref="B1543">TRANSPOSE(_xlfn._xlws.SORT(_xlfn.UNIQUE(_xlfn._xlws.FILTER(managements[field_level], managements[experiment_id]&amp;"_"&amp;managements[crop_season_id]=A1543))))</f>
        <v>#VALUE!</v>
      </c>
    </row>
    <row r="1544" spans="2:2" x14ac:dyDescent="0.25">
      <c r="B1544" t="e" cm="1" vm="1">
        <f t="array" ref="B1544">TRANSPOSE(_xlfn._xlws.SORT(_xlfn.UNIQUE(_xlfn._xlws.FILTER(managements[field_level], managements[experiment_id]&amp;"_"&amp;managements[crop_season_id]=A1544))))</f>
        <v>#VALUE!</v>
      </c>
    </row>
    <row r="1545" spans="2:2" x14ac:dyDescent="0.25">
      <c r="B1545" t="e" cm="1" vm="1">
        <f t="array" ref="B1545">TRANSPOSE(_xlfn._xlws.SORT(_xlfn.UNIQUE(_xlfn._xlws.FILTER(managements[field_level], managements[experiment_id]&amp;"_"&amp;managements[crop_season_id]=A1545))))</f>
        <v>#VALUE!</v>
      </c>
    </row>
    <row r="1546" spans="2:2" x14ac:dyDescent="0.25">
      <c r="B1546" t="e" cm="1" vm="1">
        <f t="array" ref="B1546">TRANSPOSE(_xlfn._xlws.SORT(_xlfn.UNIQUE(_xlfn._xlws.FILTER(managements[field_level], managements[experiment_id]&amp;"_"&amp;managements[crop_season_id]=A1546))))</f>
        <v>#VALUE!</v>
      </c>
    </row>
    <row r="1547" spans="2:2" x14ac:dyDescent="0.25">
      <c r="B1547" t="e" cm="1" vm="1">
        <f t="array" ref="B1547">TRANSPOSE(_xlfn._xlws.SORT(_xlfn.UNIQUE(_xlfn._xlws.FILTER(managements[field_level], managements[experiment_id]&amp;"_"&amp;managements[crop_season_id]=A1547))))</f>
        <v>#VALUE!</v>
      </c>
    </row>
    <row r="1548" spans="2:2" x14ac:dyDescent="0.25">
      <c r="B1548" t="e" cm="1" vm="1">
        <f t="array" ref="B1548">TRANSPOSE(_xlfn._xlws.SORT(_xlfn.UNIQUE(_xlfn._xlws.FILTER(managements[field_level], managements[experiment_id]&amp;"_"&amp;managements[crop_season_id]=A1548))))</f>
        <v>#VALUE!</v>
      </c>
    </row>
    <row r="1549" spans="2:2" x14ac:dyDescent="0.25">
      <c r="B1549" t="e" cm="1" vm="1">
        <f t="array" ref="B1549">TRANSPOSE(_xlfn._xlws.SORT(_xlfn.UNIQUE(_xlfn._xlws.FILTER(managements[field_level], managements[experiment_id]&amp;"_"&amp;managements[crop_season_id]=A1549))))</f>
        <v>#VALUE!</v>
      </c>
    </row>
    <row r="1550" spans="2:2" x14ac:dyDescent="0.25">
      <c r="B1550" t="e" cm="1" vm="1">
        <f t="array" ref="B1550">TRANSPOSE(_xlfn._xlws.SORT(_xlfn.UNIQUE(_xlfn._xlws.FILTER(managements[field_level], managements[experiment_id]&amp;"_"&amp;managements[crop_season_id]=A1550))))</f>
        <v>#VALUE!</v>
      </c>
    </row>
    <row r="1551" spans="2:2" x14ac:dyDescent="0.25">
      <c r="B1551" t="e" cm="1" vm="1">
        <f t="array" ref="B1551">TRANSPOSE(_xlfn._xlws.SORT(_xlfn.UNIQUE(_xlfn._xlws.FILTER(managements[field_level], managements[experiment_id]&amp;"_"&amp;managements[crop_season_id]=A1551))))</f>
        <v>#VALUE!</v>
      </c>
    </row>
    <row r="1552" spans="2:2" x14ac:dyDescent="0.25">
      <c r="B1552" t="e" cm="1" vm="1">
        <f t="array" ref="B1552">TRANSPOSE(_xlfn._xlws.SORT(_xlfn.UNIQUE(_xlfn._xlws.FILTER(managements[field_level], managements[experiment_id]&amp;"_"&amp;managements[crop_season_id]=A1552))))</f>
        <v>#VALUE!</v>
      </c>
    </row>
    <row r="1553" spans="2:2" x14ac:dyDescent="0.25">
      <c r="B1553" t="e" cm="1" vm="1">
        <f t="array" ref="B1553">TRANSPOSE(_xlfn._xlws.SORT(_xlfn.UNIQUE(_xlfn._xlws.FILTER(managements[field_level], managements[experiment_id]&amp;"_"&amp;managements[crop_season_id]=A1553))))</f>
        <v>#VALUE!</v>
      </c>
    </row>
    <row r="1554" spans="2:2" x14ac:dyDescent="0.25">
      <c r="B1554" t="e" cm="1" vm="1">
        <f t="array" ref="B1554">TRANSPOSE(_xlfn._xlws.SORT(_xlfn.UNIQUE(_xlfn._xlws.FILTER(managements[field_level], managements[experiment_id]&amp;"_"&amp;managements[crop_season_id]=A1554))))</f>
        <v>#VALUE!</v>
      </c>
    </row>
    <row r="1555" spans="2:2" x14ac:dyDescent="0.25">
      <c r="B1555" t="e" cm="1" vm="1">
        <f t="array" ref="B1555">TRANSPOSE(_xlfn._xlws.SORT(_xlfn.UNIQUE(_xlfn._xlws.FILTER(managements[field_level], managements[experiment_id]&amp;"_"&amp;managements[crop_season_id]=A1555))))</f>
        <v>#VALUE!</v>
      </c>
    </row>
    <row r="1556" spans="2:2" x14ac:dyDescent="0.25">
      <c r="B1556" t="e" cm="1" vm="1">
        <f t="array" ref="B1556">TRANSPOSE(_xlfn._xlws.SORT(_xlfn.UNIQUE(_xlfn._xlws.FILTER(managements[field_level], managements[experiment_id]&amp;"_"&amp;managements[crop_season_id]=A1556))))</f>
        <v>#VALUE!</v>
      </c>
    </row>
    <row r="1557" spans="2:2" x14ac:dyDescent="0.25">
      <c r="B1557" t="e" cm="1" vm="1">
        <f t="array" ref="B1557">TRANSPOSE(_xlfn._xlws.SORT(_xlfn.UNIQUE(_xlfn._xlws.FILTER(managements[field_level], managements[experiment_id]&amp;"_"&amp;managements[crop_season_id]=A1557))))</f>
        <v>#VALUE!</v>
      </c>
    </row>
    <row r="1558" spans="2:2" x14ac:dyDescent="0.25">
      <c r="B1558" t="e" cm="1" vm="1">
        <f t="array" ref="B1558">TRANSPOSE(_xlfn._xlws.SORT(_xlfn.UNIQUE(_xlfn._xlws.FILTER(managements[field_level], managements[experiment_id]&amp;"_"&amp;managements[crop_season_id]=A1558))))</f>
        <v>#VALUE!</v>
      </c>
    </row>
    <row r="1559" spans="2:2" x14ac:dyDescent="0.25">
      <c r="B1559" t="e" cm="1" vm="1">
        <f t="array" ref="B1559">TRANSPOSE(_xlfn._xlws.SORT(_xlfn.UNIQUE(_xlfn._xlws.FILTER(managements[field_level], managements[experiment_id]&amp;"_"&amp;managements[crop_season_id]=A1559))))</f>
        <v>#VALUE!</v>
      </c>
    </row>
    <row r="1560" spans="2:2" x14ac:dyDescent="0.25">
      <c r="B1560" t="e" cm="1" vm="1">
        <f t="array" ref="B1560">TRANSPOSE(_xlfn._xlws.SORT(_xlfn.UNIQUE(_xlfn._xlws.FILTER(managements[field_level], managements[experiment_id]&amp;"_"&amp;managements[crop_season_id]=A1560))))</f>
        <v>#VALUE!</v>
      </c>
    </row>
    <row r="1561" spans="2:2" x14ac:dyDescent="0.25">
      <c r="B1561" t="e" cm="1" vm="1">
        <f t="array" ref="B1561">TRANSPOSE(_xlfn._xlws.SORT(_xlfn.UNIQUE(_xlfn._xlws.FILTER(managements[field_level], managements[experiment_id]&amp;"_"&amp;managements[crop_season_id]=A1561))))</f>
        <v>#VALUE!</v>
      </c>
    </row>
    <row r="1562" spans="2:2" x14ac:dyDescent="0.25">
      <c r="B1562" t="e" cm="1" vm="1">
        <f t="array" ref="B1562">TRANSPOSE(_xlfn._xlws.SORT(_xlfn.UNIQUE(_xlfn._xlws.FILTER(managements[field_level], managements[experiment_id]&amp;"_"&amp;managements[crop_season_id]=A1562))))</f>
        <v>#VALUE!</v>
      </c>
    </row>
    <row r="1563" spans="2:2" x14ac:dyDescent="0.25">
      <c r="B1563" t="e" cm="1" vm="1">
        <f t="array" ref="B1563">TRANSPOSE(_xlfn._xlws.SORT(_xlfn.UNIQUE(_xlfn._xlws.FILTER(managements[field_level], managements[experiment_id]&amp;"_"&amp;managements[crop_season_id]=A1563))))</f>
        <v>#VALUE!</v>
      </c>
    </row>
    <row r="1564" spans="2:2" x14ac:dyDescent="0.25">
      <c r="B1564" t="e" cm="1" vm="1">
        <f t="array" ref="B1564">TRANSPOSE(_xlfn._xlws.SORT(_xlfn.UNIQUE(_xlfn._xlws.FILTER(managements[field_level], managements[experiment_id]&amp;"_"&amp;managements[crop_season_id]=A1564))))</f>
        <v>#VALUE!</v>
      </c>
    </row>
    <row r="1565" spans="2:2" x14ac:dyDescent="0.25">
      <c r="B1565" t="e" cm="1" vm="1">
        <f t="array" ref="B1565">TRANSPOSE(_xlfn._xlws.SORT(_xlfn.UNIQUE(_xlfn._xlws.FILTER(managements[field_level], managements[experiment_id]&amp;"_"&amp;managements[crop_season_id]=A1565))))</f>
        <v>#VALUE!</v>
      </c>
    </row>
    <row r="1566" spans="2:2" x14ac:dyDescent="0.25">
      <c r="B1566" t="e" cm="1" vm="1">
        <f t="array" ref="B1566">TRANSPOSE(_xlfn._xlws.SORT(_xlfn.UNIQUE(_xlfn._xlws.FILTER(managements[field_level], managements[experiment_id]&amp;"_"&amp;managements[crop_season_id]=A1566))))</f>
        <v>#VALUE!</v>
      </c>
    </row>
    <row r="1567" spans="2:2" x14ac:dyDescent="0.25">
      <c r="B1567" t="e" cm="1" vm="1">
        <f t="array" ref="B1567">TRANSPOSE(_xlfn._xlws.SORT(_xlfn.UNIQUE(_xlfn._xlws.FILTER(managements[field_level], managements[experiment_id]&amp;"_"&amp;managements[crop_season_id]=A1567))))</f>
        <v>#VALUE!</v>
      </c>
    </row>
    <row r="1568" spans="2:2" x14ac:dyDescent="0.25">
      <c r="B1568" t="e" cm="1" vm="1">
        <f t="array" ref="B1568">TRANSPOSE(_xlfn._xlws.SORT(_xlfn.UNIQUE(_xlfn._xlws.FILTER(managements[field_level], managements[experiment_id]&amp;"_"&amp;managements[crop_season_id]=A1568))))</f>
        <v>#VALUE!</v>
      </c>
    </row>
    <row r="1569" spans="2:2" x14ac:dyDescent="0.25">
      <c r="B1569" t="e" cm="1" vm="1">
        <f t="array" ref="B1569">TRANSPOSE(_xlfn._xlws.SORT(_xlfn.UNIQUE(_xlfn._xlws.FILTER(managements[field_level], managements[experiment_id]&amp;"_"&amp;managements[crop_season_id]=A1569))))</f>
        <v>#VALUE!</v>
      </c>
    </row>
    <row r="1570" spans="2:2" x14ac:dyDescent="0.25">
      <c r="B1570" t="e" cm="1" vm="1">
        <f t="array" ref="B1570">TRANSPOSE(_xlfn._xlws.SORT(_xlfn.UNIQUE(_xlfn._xlws.FILTER(managements[field_level], managements[experiment_id]&amp;"_"&amp;managements[crop_season_id]=A1570))))</f>
        <v>#VALUE!</v>
      </c>
    </row>
    <row r="1571" spans="2:2" x14ac:dyDescent="0.25">
      <c r="B1571" t="e" cm="1" vm="1">
        <f t="array" ref="B1571">TRANSPOSE(_xlfn._xlws.SORT(_xlfn.UNIQUE(_xlfn._xlws.FILTER(managements[field_level], managements[experiment_id]&amp;"_"&amp;managements[crop_season_id]=A1571))))</f>
        <v>#VALUE!</v>
      </c>
    </row>
    <row r="1572" spans="2:2" x14ac:dyDescent="0.25">
      <c r="B1572" t="e" cm="1" vm="1">
        <f t="array" ref="B1572">TRANSPOSE(_xlfn._xlws.SORT(_xlfn.UNIQUE(_xlfn._xlws.FILTER(managements[field_level], managements[experiment_id]&amp;"_"&amp;managements[crop_season_id]=A1572))))</f>
        <v>#VALUE!</v>
      </c>
    </row>
    <row r="1573" spans="2:2" x14ac:dyDescent="0.25">
      <c r="B1573" t="e" cm="1" vm="1">
        <f t="array" ref="B1573">TRANSPOSE(_xlfn._xlws.SORT(_xlfn.UNIQUE(_xlfn._xlws.FILTER(managements[field_level], managements[experiment_id]&amp;"_"&amp;managements[crop_season_id]=A1573))))</f>
        <v>#VALUE!</v>
      </c>
    </row>
    <row r="1574" spans="2:2" x14ac:dyDescent="0.25">
      <c r="B1574" t="e" cm="1" vm="1">
        <f t="array" ref="B1574">TRANSPOSE(_xlfn._xlws.SORT(_xlfn.UNIQUE(_xlfn._xlws.FILTER(managements[field_level], managements[experiment_id]&amp;"_"&amp;managements[crop_season_id]=A1574))))</f>
        <v>#VALUE!</v>
      </c>
    </row>
    <row r="1575" spans="2:2" x14ac:dyDescent="0.25">
      <c r="B1575" t="e" cm="1" vm="1">
        <f t="array" ref="B1575">TRANSPOSE(_xlfn._xlws.SORT(_xlfn.UNIQUE(_xlfn._xlws.FILTER(managements[field_level], managements[experiment_id]&amp;"_"&amp;managements[crop_season_id]=A1575))))</f>
        <v>#VALUE!</v>
      </c>
    </row>
    <row r="1576" spans="2:2" x14ac:dyDescent="0.25">
      <c r="B1576" t="e" cm="1" vm="1">
        <f t="array" ref="B1576">TRANSPOSE(_xlfn._xlws.SORT(_xlfn.UNIQUE(_xlfn._xlws.FILTER(managements[field_level], managements[experiment_id]&amp;"_"&amp;managements[crop_season_id]=A1576))))</f>
        <v>#VALUE!</v>
      </c>
    </row>
    <row r="1577" spans="2:2" x14ac:dyDescent="0.25">
      <c r="B1577" t="e" cm="1" vm="1">
        <f t="array" ref="B1577">TRANSPOSE(_xlfn._xlws.SORT(_xlfn.UNIQUE(_xlfn._xlws.FILTER(managements[field_level], managements[experiment_id]&amp;"_"&amp;managements[crop_season_id]=A1577))))</f>
        <v>#VALUE!</v>
      </c>
    </row>
    <row r="1578" spans="2:2" x14ac:dyDescent="0.25">
      <c r="B1578" t="e" cm="1" vm="1">
        <f t="array" ref="B1578">TRANSPOSE(_xlfn._xlws.SORT(_xlfn.UNIQUE(_xlfn._xlws.FILTER(managements[field_level], managements[experiment_id]&amp;"_"&amp;managements[crop_season_id]=A1578))))</f>
        <v>#VALUE!</v>
      </c>
    </row>
    <row r="1579" spans="2:2" x14ac:dyDescent="0.25">
      <c r="B1579" t="e" cm="1" vm="1">
        <f t="array" ref="B1579">TRANSPOSE(_xlfn._xlws.SORT(_xlfn.UNIQUE(_xlfn._xlws.FILTER(managements[field_level], managements[experiment_id]&amp;"_"&amp;managements[crop_season_id]=A1579))))</f>
        <v>#VALUE!</v>
      </c>
    </row>
    <row r="1580" spans="2:2" x14ac:dyDescent="0.25">
      <c r="B1580" t="e" cm="1" vm="1">
        <f t="array" ref="B1580">TRANSPOSE(_xlfn._xlws.SORT(_xlfn.UNIQUE(_xlfn._xlws.FILTER(managements[field_level], managements[experiment_id]&amp;"_"&amp;managements[crop_season_id]=A1580))))</f>
        <v>#VALUE!</v>
      </c>
    </row>
    <row r="1581" spans="2:2" x14ac:dyDescent="0.25">
      <c r="B1581" t="e" cm="1" vm="1">
        <f t="array" ref="B1581">TRANSPOSE(_xlfn._xlws.SORT(_xlfn.UNIQUE(_xlfn._xlws.FILTER(managements[field_level], managements[experiment_id]&amp;"_"&amp;managements[crop_season_id]=A1581))))</f>
        <v>#VALUE!</v>
      </c>
    </row>
    <row r="1582" spans="2:2" x14ac:dyDescent="0.25">
      <c r="B1582" t="e" cm="1" vm="1">
        <f t="array" ref="B1582">TRANSPOSE(_xlfn._xlws.SORT(_xlfn.UNIQUE(_xlfn._xlws.FILTER(managements[field_level], managements[experiment_id]&amp;"_"&amp;managements[crop_season_id]=A1582))))</f>
        <v>#VALUE!</v>
      </c>
    </row>
    <row r="1583" spans="2:2" x14ac:dyDescent="0.25">
      <c r="B1583" t="e" cm="1" vm="1">
        <f t="array" ref="B1583">TRANSPOSE(_xlfn._xlws.SORT(_xlfn.UNIQUE(_xlfn._xlws.FILTER(managements[field_level], managements[experiment_id]&amp;"_"&amp;managements[crop_season_id]=A1583))))</f>
        <v>#VALUE!</v>
      </c>
    </row>
    <row r="1584" spans="2:2" x14ac:dyDescent="0.25">
      <c r="B1584" t="e" cm="1" vm="1">
        <f t="array" ref="B1584">TRANSPOSE(_xlfn._xlws.SORT(_xlfn.UNIQUE(_xlfn._xlws.FILTER(managements[field_level], managements[experiment_id]&amp;"_"&amp;managements[crop_season_id]=A1584))))</f>
        <v>#VALUE!</v>
      </c>
    </row>
    <row r="1585" spans="2:2" x14ac:dyDescent="0.25">
      <c r="B1585" t="e" cm="1" vm="1">
        <f t="array" ref="B1585">TRANSPOSE(_xlfn._xlws.SORT(_xlfn.UNIQUE(_xlfn._xlws.FILTER(managements[field_level], managements[experiment_id]&amp;"_"&amp;managements[crop_season_id]=A1585))))</f>
        <v>#VALUE!</v>
      </c>
    </row>
    <row r="1586" spans="2:2" x14ac:dyDescent="0.25">
      <c r="B1586" t="e" cm="1" vm="1">
        <f t="array" ref="B1586">TRANSPOSE(_xlfn._xlws.SORT(_xlfn.UNIQUE(_xlfn._xlws.FILTER(managements[field_level], managements[experiment_id]&amp;"_"&amp;managements[crop_season_id]=A1586))))</f>
        <v>#VALUE!</v>
      </c>
    </row>
    <row r="1587" spans="2:2" x14ac:dyDescent="0.25">
      <c r="B1587" t="e" cm="1" vm="1">
        <f t="array" ref="B1587">TRANSPOSE(_xlfn._xlws.SORT(_xlfn.UNIQUE(_xlfn._xlws.FILTER(managements[field_level], managements[experiment_id]&amp;"_"&amp;managements[crop_season_id]=A1587))))</f>
        <v>#VALUE!</v>
      </c>
    </row>
    <row r="1588" spans="2:2" x14ac:dyDescent="0.25">
      <c r="B1588" t="e" cm="1" vm="1">
        <f t="array" ref="B1588">TRANSPOSE(_xlfn._xlws.SORT(_xlfn.UNIQUE(_xlfn._xlws.FILTER(managements[field_level], managements[experiment_id]&amp;"_"&amp;managements[crop_season_id]=A1588))))</f>
        <v>#VALUE!</v>
      </c>
    </row>
    <row r="1589" spans="2:2" x14ac:dyDescent="0.25">
      <c r="B1589" t="e" cm="1" vm="1">
        <f t="array" ref="B1589">TRANSPOSE(_xlfn._xlws.SORT(_xlfn.UNIQUE(_xlfn._xlws.FILTER(managements[field_level], managements[experiment_id]&amp;"_"&amp;managements[crop_season_id]=A1589))))</f>
        <v>#VALUE!</v>
      </c>
    </row>
    <row r="1590" spans="2:2" x14ac:dyDescent="0.25">
      <c r="B1590" t="e" cm="1" vm="1">
        <f t="array" ref="B1590">TRANSPOSE(_xlfn._xlws.SORT(_xlfn.UNIQUE(_xlfn._xlws.FILTER(managements[field_level], managements[experiment_id]&amp;"_"&amp;managements[crop_season_id]=A1590))))</f>
        <v>#VALUE!</v>
      </c>
    </row>
    <row r="1591" spans="2:2" x14ac:dyDescent="0.25">
      <c r="B1591" t="e" cm="1" vm="1">
        <f t="array" ref="B1591">TRANSPOSE(_xlfn._xlws.SORT(_xlfn.UNIQUE(_xlfn._xlws.FILTER(managements[field_level], managements[experiment_id]&amp;"_"&amp;managements[crop_season_id]=A1591))))</f>
        <v>#VALUE!</v>
      </c>
    </row>
    <row r="1592" spans="2:2" x14ac:dyDescent="0.25">
      <c r="B1592" t="e" cm="1" vm="1">
        <f t="array" ref="B1592">TRANSPOSE(_xlfn._xlws.SORT(_xlfn.UNIQUE(_xlfn._xlws.FILTER(managements[field_level], managements[experiment_id]&amp;"_"&amp;managements[crop_season_id]=A1592))))</f>
        <v>#VALUE!</v>
      </c>
    </row>
    <row r="1593" spans="2:2" x14ac:dyDescent="0.25">
      <c r="B1593" t="e" cm="1" vm="1">
        <f t="array" ref="B1593">TRANSPOSE(_xlfn._xlws.SORT(_xlfn.UNIQUE(_xlfn._xlws.FILTER(managements[field_level], managements[experiment_id]&amp;"_"&amp;managements[crop_season_id]=A1593))))</f>
        <v>#VALUE!</v>
      </c>
    </row>
    <row r="1594" spans="2:2" x14ac:dyDescent="0.25">
      <c r="B1594" t="e" cm="1" vm="1">
        <f t="array" ref="B1594">TRANSPOSE(_xlfn._xlws.SORT(_xlfn.UNIQUE(_xlfn._xlws.FILTER(managements[field_level], managements[experiment_id]&amp;"_"&amp;managements[crop_season_id]=A1594))))</f>
        <v>#VALUE!</v>
      </c>
    </row>
    <row r="1595" spans="2:2" x14ac:dyDescent="0.25">
      <c r="B1595" t="e" cm="1" vm="1">
        <f t="array" ref="B1595">TRANSPOSE(_xlfn._xlws.SORT(_xlfn.UNIQUE(_xlfn._xlws.FILTER(managements[field_level], managements[experiment_id]&amp;"_"&amp;managements[crop_season_id]=A1595))))</f>
        <v>#VALUE!</v>
      </c>
    </row>
    <row r="1596" spans="2:2" x14ac:dyDescent="0.25">
      <c r="B1596" t="e" cm="1" vm="1">
        <f t="array" ref="B1596">TRANSPOSE(_xlfn._xlws.SORT(_xlfn.UNIQUE(_xlfn._xlws.FILTER(managements[field_level], managements[experiment_id]&amp;"_"&amp;managements[crop_season_id]=A1596))))</f>
        <v>#VALUE!</v>
      </c>
    </row>
    <row r="1597" spans="2:2" x14ac:dyDescent="0.25">
      <c r="B1597" t="e" cm="1" vm="1">
        <f t="array" ref="B1597">TRANSPOSE(_xlfn._xlws.SORT(_xlfn.UNIQUE(_xlfn._xlws.FILTER(managements[field_level], managements[experiment_id]&amp;"_"&amp;managements[crop_season_id]=A1597))))</f>
        <v>#VALUE!</v>
      </c>
    </row>
    <row r="1598" spans="2:2" x14ac:dyDescent="0.25">
      <c r="B1598" t="e" cm="1" vm="1">
        <f t="array" ref="B1598">TRANSPOSE(_xlfn._xlws.SORT(_xlfn.UNIQUE(_xlfn._xlws.FILTER(managements[field_level], managements[experiment_id]&amp;"_"&amp;managements[crop_season_id]=A1598))))</f>
        <v>#VALUE!</v>
      </c>
    </row>
    <row r="1599" spans="2:2" x14ac:dyDescent="0.25">
      <c r="B1599" t="e" cm="1" vm="1">
        <f t="array" ref="B1599">TRANSPOSE(_xlfn._xlws.SORT(_xlfn.UNIQUE(_xlfn._xlws.FILTER(managements[field_level], managements[experiment_id]&amp;"_"&amp;managements[crop_season_id]=A1599))))</f>
        <v>#VALUE!</v>
      </c>
    </row>
    <row r="1600" spans="2:2" x14ac:dyDescent="0.25">
      <c r="B1600" t="e" cm="1" vm="1">
        <f t="array" ref="B1600">TRANSPOSE(_xlfn._xlws.SORT(_xlfn.UNIQUE(_xlfn._xlws.FILTER(managements[field_level], managements[experiment_id]&amp;"_"&amp;managements[crop_season_id]=A1600))))</f>
        <v>#VALUE!</v>
      </c>
    </row>
    <row r="1601" spans="2:2" x14ac:dyDescent="0.25">
      <c r="B1601" t="e" cm="1" vm="1">
        <f t="array" ref="B1601">TRANSPOSE(_xlfn._xlws.SORT(_xlfn.UNIQUE(_xlfn._xlws.FILTER(managements[field_level], managements[experiment_id]&amp;"_"&amp;managements[crop_season_id]=A1601))))</f>
        <v>#VALUE!</v>
      </c>
    </row>
    <row r="1602" spans="2:2" x14ac:dyDescent="0.25">
      <c r="B1602" t="e" cm="1" vm="1">
        <f t="array" ref="B1602">TRANSPOSE(_xlfn._xlws.SORT(_xlfn.UNIQUE(_xlfn._xlws.FILTER(managements[field_level], managements[experiment_id]&amp;"_"&amp;managements[crop_season_id]=A1602))))</f>
        <v>#VALUE!</v>
      </c>
    </row>
    <row r="1603" spans="2:2" x14ac:dyDescent="0.25">
      <c r="B1603" t="e" cm="1" vm="1">
        <f t="array" ref="B1603">TRANSPOSE(_xlfn._xlws.SORT(_xlfn.UNIQUE(_xlfn._xlws.FILTER(managements[field_level], managements[experiment_id]&amp;"_"&amp;managements[crop_season_id]=A1603))))</f>
        <v>#VALUE!</v>
      </c>
    </row>
    <row r="1604" spans="2:2" x14ac:dyDescent="0.25">
      <c r="B1604" t="e" cm="1" vm="1">
        <f t="array" ref="B1604">TRANSPOSE(_xlfn._xlws.SORT(_xlfn.UNIQUE(_xlfn._xlws.FILTER(managements[field_level], managements[experiment_id]&amp;"_"&amp;managements[crop_season_id]=A1604))))</f>
        <v>#VALUE!</v>
      </c>
    </row>
    <row r="1605" spans="2:2" x14ac:dyDescent="0.25">
      <c r="B1605" t="e" cm="1" vm="1">
        <f t="array" ref="B1605">TRANSPOSE(_xlfn._xlws.SORT(_xlfn.UNIQUE(_xlfn._xlws.FILTER(managements[field_level], managements[experiment_id]&amp;"_"&amp;managements[crop_season_id]=A1605))))</f>
        <v>#VALUE!</v>
      </c>
    </row>
    <row r="1606" spans="2:2" x14ac:dyDescent="0.25">
      <c r="B1606" t="e" cm="1" vm="1">
        <f t="array" ref="B1606">TRANSPOSE(_xlfn._xlws.SORT(_xlfn.UNIQUE(_xlfn._xlws.FILTER(managements[field_level], managements[experiment_id]&amp;"_"&amp;managements[crop_season_id]=A1606))))</f>
        <v>#VALUE!</v>
      </c>
    </row>
    <row r="1607" spans="2:2" x14ac:dyDescent="0.25">
      <c r="B1607" t="e" cm="1" vm="1">
        <f t="array" ref="B1607">TRANSPOSE(_xlfn._xlws.SORT(_xlfn.UNIQUE(_xlfn._xlws.FILTER(managements[field_level], managements[experiment_id]&amp;"_"&amp;managements[crop_season_id]=A1607))))</f>
        <v>#VALUE!</v>
      </c>
    </row>
    <row r="1608" spans="2:2" x14ac:dyDescent="0.25">
      <c r="B1608" t="e" cm="1" vm="1">
        <f t="array" ref="B1608">TRANSPOSE(_xlfn._xlws.SORT(_xlfn.UNIQUE(_xlfn._xlws.FILTER(managements[field_level], managements[experiment_id]&amp;"_"&amp;managements[crop_season_id]=A1608))))</f>
        <v>#VALUE!</v>
      </c>
    </row>
    <row r="1609" spans="2:2" x14ac:dyDescent="0.25">
      <c r="B1609" t="e" cm="1" vm="1">
        <f t="array" ref="B1609">TRANSPOSE(_xlfn._xlws.SORT(_xlfn.UNIQUE(_xlfn._xlws.FILTER(managements[field_level], managements[experiment_id]&amp;"_"&amp;managements[crop_season_id]=A1609))))</f>
        <v>#VALUE!</v>
      </c>
    </row>
    <row r="1610" spans="2:2" x14ac:dyDescent="0.25">
      <c r="B1610" t="e" cm="1" vm="1">
        <f t="array" ref="B1610">TRANSPOSE(_xlfn._xlws.SORT(_xlfn.UNIQUE(_xlfn._xlws.FILTER(managements[field_level], managements[experiment_id]&amp;"_"&amp;managements[crop_season_id]=A1610))))</f>
        <v>#VALUE!</v>
      </c>
    </row>
    <row r="1611" spans="2:2" x14ac:dyDescent="0.25">
      <c r="B1611" t="e" cm="1" vm="1">
        <f t="array" ref="B1611">TRANSPOSE(_xlfn._xlws.SORT(_xlfn.UNIQUE(_xlfn._xlws.FILTER(managements[field_level], managements[experiment_id]&amp;"_"&amp;managements[crop_season_id]=A1611))))</f>
        <v>#VALUE!</v>
      </c>
    </row>
    <row r="1612" spans="2:2" x14ac:dyDescent="0.25">
      <c r="B1612" t="e" cm="1" vm="1">
        <f t="array" ref="B1612">TRANSPOSE(_xlfn._xlws.SORT(_xlfn.UNIQUE(_xlfn._xlws.FILTER(managements[field_level], managements[experiment_id]&amp;"_"&amp;managements[crop_season_id]=A1612))))</f>
        <v>#VALUE!</v>
      </c>
    </row>
    <row r="1613" spans="2:2" x14ac:dyDescent="0.25">
      <c r="B1613" t="e" cm="1" vm="1">
        <f t="array" ref="B1613">TRANSPOSE(_xlfn._xlws.SORT(_xlfn.UNIQUE(_xlfn._xlws.FILTER(managements[field_level], managements[experiment_id]&amp;"_"&amp;managements[crop_season_id]=A1613))))</f>
        <v>#VALUE!</v>
      </c>
    </row>
    <row r="1614" spans="2:2" x14ac:dyDescent="0.25">
      <c r="B1614" t="e" cm="1" vm="1">
        <f t="array" ref="B1614">TRANSPOSE(_xlfn._xlws.SORT(_xlfn.UNIQUE(_xlfn._xlws.FILTER(managements[field_level], managements[experiment_id]&amp;"_"&amp;managements[crop_season_id]=A1614))))</f>
        <v>#VALUE!</v>
      </c>
    </row>
    <row r="1615" spans="2:2" x14ac:dyDescent="0.25">
      <c r="B1615" t="e" cm="1" vm="1">
        <f t="array" ref="B1615">TRANSPOSE(_xlfn._xlws.SORT(_xlfn.UNIQUE(_xlfn._xlws.FILTER(managements[field_level], managements[experiment_id]&amp;"_"&amp;managements[crop_season_id]=A1615))))</f>
        <v>#VALUE!</v>
      </c>
    </row>
    <row r="1616" spans="2:2" x14ac:dyDescent="0.25">
      <c r="B1616" t="e" cm="1" vm="1">
        <f t="array" ref="B1616">TRANSPOSE(_xlfn._xlws.SORT(_xlfn.UNIQUE(_xlfn._xlws.FILTER(managements[field_level], managements[experiment_id]&amp;"_"&amp;managements[crop_season_id]=A1616))))</f>
        <v>#VALUE!</v>
      </c>
    </row>
    <row r="1617" spans="2:2" x14ac:dyDescent="0.25">
      <c r="B1617" t="e" cm="1" vm="1">
        <f t="array" ref="B1617">TRANSPOSE(_xlfn._xlws.SORT(_xlfn.UNIQUE(_xlfn._xlws.FILTER(managements[field_level], managements[experiment_id]&amp;"_"&amp;managements[crop_season_id]=A1617))))</f>
        <v>#VALUE!</v>
      </c>
    </row>
    <row r="1618" spans="2:2" x14ac:dyDescent="0.25">
      <c r="B1618" t="e" cm="1" vm="1">
        <f t="array" ref="B1618">TRANSPOSE(_xlfn._xlws.SORT(_xlfn.UNIQUE(_xlfn._xlws.FILTER(managements[field_level], managements[experiment_id]&amp;"_"&amp;managements[crop_season_id]=A1618))))</f>
        <v>#VALUE!</v>
      </c>
    </row>
    <row r="1619" spans="2:2" x14ac:dyDescent="0.25">
      <c r="B1619" t="e" cm="1" vm="1">
        <f t="array" ref="B1619">TRANSPOSE(_xlfn._xlws.SORT(_xlfn.UNIQUE(_xlfn._xlws.FILTER(managements[field_level], managements[experiment_id]&amp;"_"&amp;managements[crop_season_id]=A1619))))</f>
        <v>#VALUE!</v>
      </c>
    </row>
    <row r="1620" spans="2:2" x14ac:dyDescent="0.25">
      <c r="B1620" t="e" cm="1" vm="1">
        <f t="array" ref="B1620">TRANSPOSE(_xlfn._xlws.SORT(_xlfn.UNIQUE(_xlfn._xlws.FILTER(managements[field_level], managements[experiment_id]&amp;"_"&amp;managements[crop_season_id]=A1620))))</f>
        <v>#VALUE!</v>
      </c>
    </row>
    <row r="1621" spans="2:2" x14ac:dyDescent="0.25">
      <c r="B1621" t="e" cm="1" vm="1">
        <f t="array" ref="B1621">TRANSPOSE(_xlfn._xlws.SORT(_xlfn.UNIQUE(_xlfn._xlws.FILTER(managements[field_level], managements[experiment_id]&amp;"_"&amp;managements[crop_season_id]=A1621))))</f>
        <v>#VALUE!</v>
      </c>
    </row>
    <row r="1622" spans="2:2" x14ac:dyDescent="0.25">
      <c r="B1622" t="e" cm="1" vm="1">
        <f t="array" ref="B1622">TRANSPOSE(_xlfn._xlws.SORT(_xlfn.UNIQUE(_xlfn._xlws.FILTER(managements[field_level], managements[experiment_id]&amp;"_"&amp;managements[crop_season_id]=A1622))))</f>
        <v>#VALUE!</v>
      </c>
    </row>
    <row r="1623" spans="2:2" x14ac:dyDescent="0.25">
      <c r="B1623" t="e" cm="1" vm="1">
        <f t="array" ref="B1623">TRANSPOSE(_xlfn._xlws.SORT(_xlfn.UNIQUE(_xlfn._xlws.FILTER(managements[field_level], managements[experiment_id]&amp;"_"&amp;managements[crop_season_id]=A1623))))</f>
        <v>#VALUE!</v>
      </c>
    </row>
    <row r="1624" spans="2:2" x14ac:dyDescent="0.25">
      <c r="B1624" t="e" cm="1" vm="1">
        <f t="array" ref="B1624">TRANSPOSE(_xlfn._xlws.SORT(_xlfn.UNIQUE(_xlfn._xlws.FILTER(managements[field_level], managements[experiment_id]&amp;"_"&amp;managements[crop_season_id]=A1624))))</f>
        <v>#VALUE!</v>
      </c>
    </row>
    <row r="1625" spans="2:2" x14ac:dyDescent="0.25">
      <c r="B1625" t="e" cm="1" vm="1">
        <f t="array" ref="B1625">TRANSPOSE(_xlfn._xlws.SORT(_xlfn.UNIQUE(_xlfn._xlws.FILTER(managements[field_level], managements[experiment_id]&amp;"_"&amp;managements[crop_season_id]=A1625))))</f>
        <v>#VALUE!</v>
      </c>
    </row>
    <row r="1626" spans="2:2" x14ac:dyDescent="0.25">
      <c r="B1626" t="e" cm="1" vm="1">
        <f t="array" ref="B1626">TRANSPOSE(_xlfn._xlws.SORT(_xlfn.UNIQUE(_xlfn._xlws.FILTER(managements[field_level], managements[experiment_id]&amp;"_"&amp;managements[crop_season_id]=A1626))))</f>
        <v>#VALUE!</v>
      </c>
    </row>
    <row r="1627" spans="2:2" x14ac:dyDescent="0.25">
      <c r="B1627" t="e" cm="1" vm="1">
        <f t="array" ref="B1627">TRANSPOSE(_xlfn._xlws.SORT(_xlfn.UNIQUE(_xlfn._xlws.FILTER(managements[field_level], managements[experiment_id]&amp;"_"&amp;managements[crop_season_id]=A1627))))</f>
        <v>#VALUE!</v>
      </c>
    </row>
    <row r="1628" spans="2:2" x14ac:dyDescent="0.25">
      <c r="B1628" t="e" cm="1" vm="1">
        <f t="array" ref="B1628">TRANSPOSE(_xlfn._xlws.SORT(_xlfn.UNIQUE(_xlfn._xlws.FILTER(managements[field_level], managements[experiment_id]&amp;"_"&amp;managements[crop_season_id]=A1628))))</f>
        <v>#VALUE!</v>
      </c>
    </row>
    <row r="1629" spans="2:2" x14ac:dyDescent="0.25">
      <c r="B1629" t="e" cm="1" vm="1">
        <f t="array" ref="B1629">TRANSPOSE(_xlfn._xlws.SORT(_xlfn.UNIQUE(_xlfn._xlws.FILTER(managements[field_level], managements[experiment_id]&amp;"_"&amp;managements[crop_season_id]=A1629))))</f>
        <v>#VALUE!</v>
      </c>
    </row>
    <row r="1630" spans="2:2" x14ac:dyDescent="0.25">
      <c r="B1630" t="e" cm="1" vm="1">
        <f t="array" ref="B1630">TRANSPOSE(_xlfn._xlws.SORT(_xlfn.UNIQUE(_xlfn._xlws.FILTER(managements[field_level], managements[experiment_id]&amp;"_"&amp;managements[crop_season_id]=A1630))))</f>
        <v>#VALUE!</v>
      </c>
    </row>
    <row r="1631" spans="2:2" x14ac:dyDescent="0.25">
      <c r="B1631" t="e" cm="1" vm="1">
        <f t="array" ref="B1631">TRANSPOSE(_xlfn._xlws.SORT(_xlfn.UNIQUE(_xlfn._xlws.FILTER(managements[field_level], managements[experiment_id]&amp;"_"&amp;managements[crop_season_id]=A1631))))</f>
        <v>#VALUE!</v>
      </c>
    </row>
    <row r="1632" spans="2:2" x14ac:dyDescent="0.25">
      <c r="B1632" t="e" cm="1" vm="1">
        <f t="array" ref="B1632">TRANSPOSE(_xlfn._xlws.SORT(_xlfn.UNIQUE(_xlfn._xlws.FILTER(managements[field_level], managements[experiment_id]&amp;"_"&amp;managements[crop_season_id]=A1632))))</f>
        <v>#VALUE!</v>
      </c>
    </row>
    <row r="1633" spans="2:2" x14ac:dyDescent="0.25">
      <c r="B1633" t="e" cm="1" vm="1">
        <f t="array" ref="B1633">TRANSPOSE(_xlfn._xlws.SORT(_xlfn.UNIQUE(_xlfn._xlws.FILTER(managements[field_level], managements[experiment_id]&amp;"_"&amp;managements[crop_season_id]=A1633))))</f>
        <v>#VALUE!</v>
      </c>
    </row>
    <row r="1634" spans="2:2" x14ac:dyDescent="0.25">
      <c r="B1634" t="e" cm="1" vm="1">
        <f t="array" ref="B1634">TRANSPOSE(_xlfn._xlws.SORT(_xlfn.UNIQUE(_xlfn._xlws.FILTER(managements[field_level], managements[experiment_id]&amp;"_"&amp;managements[crop_season_id]=A1634))))</f>
        <v>#VALUE!</v>
      </c>
    </row>
    <row r="1635" spans="2:2" x14ac:dyDescent="0.25">
      <c r="B1635" t="e" cm="1" vm="1">
        <f t="array" ref="B1635">TRANSPOSE(_xlfn._xlws.SORT(_xlfn.UNIQUE(_xlfn._xlws.FILTER(managements[field_level], managements[experiment_id]&amp;"_"&amp;managements[crop_season_id]=A1635))))</f>
        <v>#VALUE!</v>
      </c>
    </row>
    <row r="1636" spans="2:2" x14ac:dyDescent="0.25">
      <c r="B1636" t="e" cm="1" vm="1">
        <f t="array" ref="B1636">TRANSPOSE(_xlfn._xlws.SORT(_xlfn.UNIQUE(_xlfn._xlws.FILTER(managements[field_level], managements[experiment_id]&amp;"_"&amp;managements[crop_season_id]=A1636))))</f>
        <v>#VALUE!</v>
      </c>
    </row>
    <row r="1637" spans="2:2" x14ac:dyDescent="0.25">
      <c r="B1637" t="e" cm="1" vm="1">
        <f t="array" ref="B1637">TRANSPOSE(_xlfn._xlws.SORT(_xlfn.UNIQUE(_xlfn._xlws.FILTER(managements[field_level], managements[experiment_id]&amp;"_"&amp;managements[crop_season_id]=A1637))))</f>
        <v>#VALUE!</v>
      </c>
    </row>
    <row r="1638" spans="2:2" x14ac:dyDescent="0.25">
      <c r="B1638" t="e" cm="1" vm="1">
        <f t="array" ref="B1638">TRANSPOSE(_xlfn._xlws.SORT(_xlfn.UNIQUE(_xlfn._xlws.FILTER(managements[field_level], managements[experiment_id]&amp;"_"&amp;managements[crop_season_id]=A1638))))</f>
        <v>#VALUE!</v>
      </c>
    </row>
    <row r="1639" spans="2:2" x14ac:dyDescent="0.25">
      <c r="B1639" t="e" cm="1" vm="1">
        <f t="array" ref="B1639">TRANSPOSE(_xlfn._xlws.SORT(_xlfn.UNIQUE(_xlfn._xlws.FILTER(managements[field_level], managements[experiment_id]&amp;"_"&amp;managements[crop_season_id]=A1639))))</f>
        <v>#VALUE!</v>
      </c>
    </row>
    <row r="1640" spans="2:2" x14ac:dyDescent="0.25">
      <c r="B1640" t="e" cm="1" vm="1">
        <f t="array" ref="B1640">TRANSPOSE(_xlfn._xlws.SORT(_xlfn.UNIQUE(_xlfn._xlws.FILTER(managements[field_level], managements[experiment_id]&amp;"_"&amp;managements[crop_season_id]=A1640))))</f>
        <v>#VALUE!</v>
      </c>
    </row>
    <row r="1641" spans="2:2" x14ac:dyDescent="0.25">
      <c r="B1641" t="e" cm="1" vm="1">
        <f t="array" ref="B1641">TRANSPOSE(_xlfn._xlws.SORT(_xlfn.UNIQUE(_xlfn._xlws.FILTER(managements[field_level], managements[experiment_id]&amp;"_"&amp;managements[crop_season_id]=A1641))))</f>
        <v>#VALUE!</v>
      </c>
    </row>
    <row r="1642" spans="2:2" x14ac:dyDescent="0.25">
      <c r="B1642" t="e" cm="1" vm="1">
        <f t="array" ref="B1642">TRANSPOSE(_xlfn._xlws.SORT(_xlfn.UNIQUE(_xlfn._xlws.FILTER(managements[field_level], managements[experiment_id]&amp;"_"&amp;managements[crop_season_id]=A1642))))</f>
        <v>#VALUE!</v>
      </c>
    </row>
    <row r="1643" spans="2:2" x14ac:dyDescent="0.25">
      <c r="B1643" t="e" cm="1" vm="1">
        <f t="array" ref="B1643">TRANSPOSE(_xlfn._xlws.SORT(_xlfn.UNIQUE(_xlfn._xlws.FILTER(managements[field_level], managements[experiment_id]&amp;"_"&amp;managements[crop_season_id]=A1643))))</f>
        <v>#VALUE!</v>
      </c>
    </row>
    <row r="1644" spans="2:2" x14ac:dyDescent="0.25">
      <c r="B1644" t="e" cm="1" vm="1">
        <f t="array" ref="B1644">TRANSPOSE(_xlfn._xlws.SORT(_xlfn.UNIQUE(_xlfn._xlws.FILTER(managements[field_level], managements[experiment_id]&amp;"_"&amp;managements[crop_season_id]=A1644))))</f>
        <v>#VALUE!</v>
      </c>
    </row>
    <row r="1645" spans="2:2" x14ac:dyDescent="0.25">
      <c r="B1645" t="e" cm="1" vm="1">
        <f t="array" ref="B1645">TRANSPOSE(_xlfn._xlws.SORT(_xlfn.UNIQUE(_xlfn._xlws.FILTER(managements[field_level], managements[experiment_id]&amp;"_"&amp;managements[crop_season_id]=A1645))))</f>
        <v>#VALUE!</v>
      </c>
    </row>
    <row r="1646" spans="2:2" x14ac:dyDescent="0.25">
      <c r="B1646" t="e" cm="1" vm="1">
        <f t="array" ref="B1646">TRANSPOSE(_xlfn._xlws.SORT(_xlfn.UNIQUE(_xlfn._xlws.FILTER(managements[field_level], managements[experiment_id]&amp;"_"&amp;managements[crop_season_id]=A1646))))</f>
        <v>#VALUE!</v>
      </c>
    </row>
    <row r="1647" spans="2:2" x14ac:dyDescent="0.25">
      <c r="B1647" t="e" cm="1" vm="1">
        <f t="array" ref="B1647">TRANSPOSE(_xlfn._xlws.SORT(_xlfn.UNIQUE(_xlfn._xlws.FILTER(managements[field_level], managements[experiment_id]&amp;"_"&amp;managements[crop_season_id]=A1647))))</f>
        <v>#VALUE!</v>
      </c>
    </row>
    <row r="1648" spans="2:2" x14ac:dyDescent="0.25">
      <c r="B1648" t="e" cm="1" vm="1">
        <f t="array" ref="B1648">TRANSPOSE(_xlfn._xlws.SORT(_xlfn.UNIQUE(_xlfn._xlws.FILTER(managements[field_level], managements[experiment_id]&amp;"_"&amp;managements[crop_season_id]=A1648))))</f>
        <v>#VALUE!</v>
      </c>
    </row>
    <row r="1649" spans="2:2" x14ac:dyDescent="0.25">
      <c r="B1649" t="e" cm="1" vm="1">
        <f t="array" ref="B1649">TRANSPOSE(_xlfn._xlws.SORT(_xlfn.UNIQUE(_xlfn._xlws.FILTER(managements[field_level], managements[experiment_id]&amp;"_"&amp;managements[crop_season_id]=A1649))))</f>
        <v>#VALUE!</v>
      </c>
    </row>
    <row r="1650" spans="2:2" x14ac:dyDescent="0.25">
      <c r="B1650" t="e" cm="1" vm="1">
        <f t="array" ref="B1650">TRANSPOSE(_xlfn._xlws.SORT(_xlfn.UNIQUE(_xlfn._xlws.FILTER(managements[field_level], managements[experiment_id]&amp;"_"&amp;managements[crop_season_id]=A1650))))</f>
        <v>#VALUE!</v>
      </c>
    </row>
    <row r="1651" spans="2:2" x14ac:dyDescent="0.25">
      <c r="B1651" t="e" cm="1" vm="1">
        <f t="array" ref="B1651">TRANSPOSE(_xlfn._xlws.SORT(_xlfn.UNIQUE(_xlfn._xlws.FILTER(managements[field_level], managements[experiment_id]&amp;"_"&amp;managements[crop_season_id]=A1651))))</f>
        <v>#VALUE!</v>
      </c>
    </row>
    <row r="1652" spans="2:2" x14ac:dyDescent="0.25">
      <c r="B1652" t="e" cm="1" vm="1">
        <f t="array" ref="B1652">TRANSPOSE(_xlfn._xlws.SORT(_xlfn.UNIQUE(_xlfn._xlws.FILTER(managements[field_level], managements[experiment_id]&amp;"_"&amp;managements[crop_season_id]=A1652))))</f>
        <v>#VALUE!</v>
      </c>
    </row>
    <row r="1653" spans="2:2" x14ac:dyDescent="0.25">
      <c r="B1653" t="e" cm="1" vm="1">
        <f t="array" ref="B1653">TRANSPOSE(_xlfn._xlws.SORT(_xlfn.UNIQUE(_xlfn._xlws.FILTER(managements[field_level], managements[experiment_id]&amp;"_"&amp;managements[crop_season_id]=A1653))))</f>
        <v>#VALUE!</v>
      </c>
    </row>
    <row r="1654" spans="2:2" x14ac:dyDescent="0.25">
      <c r="B1654" t="e" cm="1" vm="1">
        <f t="array" ref="B1654">TRANSPOSE(_xlfn._xlws.SORT(_xlfn.UNIQUE(_xlfn._xlws.FILTER(managements[field_level], managements[experiment_id]&amp;"_"&amp;managements[crop_season_id]=A1654))))</f>
        <v>#VALUE!</v>
      </c>
    </row>
    <row r="1655" spans="2:2" x14ac:dyDescent="0.25">
      <c r="B1655" t="e" cm="1" vm="1">
        <f t="array" ref="B1655">TRANSPOSE(_xlfn._xlws.SORT(_xlfn.UNIQUE(_xlfn._xlws.FILTER(managements[field_level], managements[experiment_id]&amp;"_"&amp;managements[crop_season_id]=A1655))))</f>
        <v>#VALUE!</v>
      </c>
    </row>
    <row r="1656" spans="2:2" x14ac:dyDescent="0.25">
      <c r="B1656" t="e" cm="1" vm="1">
        <f t="array" ref="B1656">TRANSPOSE(_xlfn._xlws.SORT(_xlfn.UNIQUE(_xlfn._xlws.FILTER(managements[field_level], managements[experiment_id]&amp;"_"&amp;managements[crop_season_id]=A1656))))</f>
        <v>#VALUE!</v>
      </c>
    </row>
    <row r="1657" spans="2:2" x14ac:dyDescent="0.25">
      <c r="B1657" t="e" cm="1" vm="1">
        <f t="array" ref="B1657">TRANSPOSE(_xlfn._xlws.SORT(_xlfn.UNIQUE(_xlfn._xlws.FILTER(managements[field_level], managements[experiment_id]&amp;"_"&amp;managements[crop_season_id]=A1657))))</f>
        <v>#VALUE!</v>
      </c>
    </row>
    <row r="1658" spans="2:2" x14ac:dyDescent="0.25">
      <c r="B1658" t="e" cm="1" vm="1">
        <f t="array" ref="B1658">TRANSPOSE(_xlfn._xlws.SORT(_xlfn.UNIQUE(_xlfn._xlws.FILTER(managements[field_level], managements[experiment_id]&amp;"_"&amp;managements[crop_season_id]=A1658))))</f>
        <v>#VALUE!</v>
      </c>
    </row>
    <row r="1659" spans="2:2" x14ac:dyDescent="0.25">
      <c r="B1659" t="e" cm="1" vm="1">
        <f t="array" ref="B1659">TRANSPOSE(_xlfn._xlws.SORT(_xlfn.UNIQUE(_xlfn._xlws.FILTER(managements[field_level], managements[experiment_id]&amp;"_"&amp;managements[crop_season_id]=A1659))))</f>
        <v>#VALUE!</v>
      </c>
    </row>
    <row r="1660" spans="2:2" x14ac:dyDescent="0.25">
      <c r="B1660" t="e" cm="1" vm="1">
        <f t="array" ref="B1660">TRANSPOSE(_xlfn._xlws.SORT(_xlfn.UNIQUE(_xlfn._xlws.FILTER(managements[field_level], managements[experiment_id]&amp;"_"&amp;managements[crop_season_id]=A1660))))</f>
        <v>#VALUE!</v>
      </c>
    </row>
    <row r="1661" spans="2:2" x14ac:dyDescent="0.25">
      <c r="B1661" t="e" cm="1" vm="1">
        <f t="array" ref="B1661">TRANSPOSE(_xlfn._xlws.SORT(_xlfn.UNIQUE(_xlfn._xlws.FILTER(managements[field_level], managements[experiment_id]&amp;"_"&amp;managements[crop_season_id]=A1661))))</f>
        <v>#VALUE!</v>
      </c>
    </row>
    <row r="1662" spans="2:2" x14ac:dyDescent="0.25">
      <c r="B1662" t="e" cm="1" vm="1">
        <f t="array" ref="B1662">TRANSPOSE(_xlfn._xlws.SORT(_xlfn.UNIQUE(_xlfn._xlws.FILTER(managements[field_level], managements[experiment_id]&amp;"_"&amp;managements[crop_season_id]=A1662))))</f>
        <v>#VALUE!</v>
      </c>
    </row>
    <row r="1663" spans="2:2" x14ac:dyDescent="0.25">
      <c r="B1663" t="e" cm="1" vm="1">
        <f t="array" ref="B1663">TRANSPOSE(_xlfn._xlws.SORT(_xlfn.UNIQUE(_xlfn._xlws.FILTER(managements[field_level], managements[experiment_id]&amp;"_"&amp;managements[crop_season_id]=A1663))))</f>
        <v>#VALUE!</v>
      </c>
    </row>
    <row r="1664" spans="2:2" x14ac:dyDescent="0.25">
      <c r="B1664" t="e" cm="1" vm="1">
        <f t="array" ref="B1664">TRANSPOSE(_xlfn._xlws.SORT(_xlfn.UNIQUE(_xlfn._xlws.FILTER(managements[field_level], managements[experiment_id]&amp;"_"&amp;managements[crop_season_id]=A1664))))</f>
        <v>#VALUE!</v>
      </c>
    </row>
    <row r="1665" spans="2:2" x14ac:dyDescent="0.25">
      <c r="B1665" t="e" cm="1" vm="1">
        <f t="array" ref="B1665">TRANSPOSE(_xlfn._xlws.SORT(_xlfn.UNIQUE(_xlfn._xlws.FILTER(managements[field_level], managements[experiment_id]&amp;"_"&amp;managements[crop_season_id]=A1665))))</f>
        <v>#VALUE!</v>
      </c>
    </row>
    <row r="1666" spans="2:2" x14ac:dyDescent="0.25">
      <c r="B1666" t="e" cm="1" vm="1">
        <f t="array" ref="B1666">TRANSPOSE(_xlfn._xlws.SORT(_xlfn.UNIQUE(_xlfn._xlws.FILTER(managements[field_level], managements[experiment_id]&amp;"_"&amp;managements[crop_season_id]=A1666))))</f>
        <v>#VALUE!</v>
      </c>
    </row>
    <row r="1667" spans="2:2" x14ac:dyDescent="0.25">
      <c r="B1667" t="e" cm="1" vm="1">
        <f t="array" ref="B1667">TRANSPOSE(_xlfn._xlws.SORT(_xlfn.UNIQUE(_xlfn._xlws.FILTER(managements[field_level], managements[experiment_id]&amp;"_"&amp;managements[crop_season_id]=A1667))))</f>
        <v>#VALUE!</v>
      </c>
    </row>
    <row r="1668" spans="2:2" x14ac:dyDescent="0.25">
      <c r="B1668" t="e" cm="1" vm="1">
        <f t="array" ref="B1668">TRANSPOSE(_xlfn._xlws.SORT(_xlfn.UNIQUE(_xlfn._xlws.FILTER(managements[field_level], managements[experiment_id]&amp;"_"&amp;managements[crop_season_id]=A1668))))</f>
        <v>#VALUE!</v>
      </c>
    </row>
    <row r="1669" spans="2:2" x14ac:dyDescent="0.25">
      <c r="B1669" t="e" cm="1" vm="1">
        <f t="array" ref="B1669">TRANSPOSE(_xlfn._xlws.SORT(_xlfn.UNIQUE(_xlfn._xlws.FILTER(managements[field_level], managements[experiment_id]&amp;"_"&amp;managements[crop_season_id]=A1669))))</f>
        <v>#VALUE!</v>
      </c>
    </row>
    <row r="1670" spans="2:2" x14ac:dyDescent="0.25">
      <c r="B1670" t="e" cm="1" vm="1">
        <f t="array" ref="B1670">TRANSPOSE(_xlfn._xlws.SORT(_xlfn.UNIQUE(_xlfn._xlws.FILTER(managements[field_level], managements[experiment_id]&amp;"_"&amp;managements[crop_season_id]=A1670))))</f>
        <v>#VALUE!</v>
      </c>
    </row>
    <row r="1671" spans="2:2" x14ac:dyDescent="0.25">
      <c r="B1671" t="e" cm="1" vm="1">
        <f t="array" ref="B1671">TRANSPOSE(_xlfn._xlws.SORT(_xlfn.UNIQUE(_xlfn._xlws.FILTER(managements[field_level], managements[experiment_id]&amp;"_"&amp;managements[crop_season_id]=A1671))))</f>
        <v>#VALUE!</v>
      </c>
    </row>
    <row r="1672" spans="2:2" x14ac:dyDescent="0.25">
      <c r="B1672" t="e" cm="1" vm="1">
        <f t="array" ref="B1672">TRANSPOSE(_xlfn._xlws.SORT(_xlfn.UNIQUE(_xlfn._xlws.FILTER(managements[field_level], managements[experiment_id]&amp;"_"&amp;managements[crop_season_id]=A1672))))</f>
        <v>#VALUE!</v>
      </c>
    </row>
    <row r="1673" spans="2:2" x14ac:dyDescent="0.25">
      <c r="B1673" t="e" cm="1" vm="1">
        <f t="array" ref="B1673">TRANSPOSE(_xlfn._xlws.SORT(_xlfn.UNIQUE(_xlfn._xlws.FILTER(managements[field_level], managements[experiment_id]&amp;"_"&amp;managements[crop_season_id]=A1673))))</f>
        <v>#VALUE!</v>
      </c>
    </row>
    <row r="1674" spans="2:2" x14ac:dyDescent="0.25">
      <c r="B1674" t="e" cm="1" vm="1">
        <f t="array" ref="B1674">TRANSPOSE(_xlfn._xlws.SORT(_xlfn.UNIQUE(_xlfn._xlws.FILTER(managements[field_level], managements[experiment_id]&amp;"_"&amp;managements[crop_season_id]=A1674))))</f>
        <v>#VALUE!</v>
      </c>
    </row>
    <row r="1675" spans="2:2" x14ac:dyDescent="0.25">
      <c r="B1675" t="e" cm="1" vm="1">
        <f t="array" ref="B1675">TRANSPOSE(_xlfn._xlws.SORT(_xlfn.UNIQUE(_xlfn._xlws.FILTER(managements[field_level], managements[experiment_id]&amp;"_"&amp;managements[crop_season_id]=A1675))))</f>
        <v>#VALUE!</v>
      </c>
    </row>
    <row r="1676" spans="2:2" x14ac:dyDescent="0.25">
      <c r="B1676" t="e" cm="1" vm="1">
        <f t="array" ref="B1676">TRANSPOSE(_xlfn._xlws.SORT(_xlfn.UNIQUE(_xlfn._xlws.FILTER(managements[field_level], managements[experiment_id]&amp;"_"&amp;managements[crop_season_id]=A1676))))</f>
        <v>#VALUE!</v>
      </c>
    </row>
    <row r="1677" spans="2:2" x14ac:dyDescent="0.25">
      <c r="B1677" t="e" cm="1" vm="1">
        <f t="array" ref="B1677">TRANSPOSE(_xlfn._xlws.SORT(_xlfn.UNIQUE(_xlfn._xlws.FILTER(managements[field_level], managements[experiment_id]&amp;"_"&amp;managements[crop_season_id]=A1677))))</f>
        <v>#VALUE!</v>
      </c>
    </row>
    <row r="1678" spans="2:2" x14ac:dyDescent="0.25">
      <c r="B1678" t="e" cm="1" vm="1">
        <f t="array" ref="B1678">TRANSPOSE(_xlfn._xlws.SORT(_xlfn.UNIQUE(_xlfn._xlws.FILTER(managements[field_level], managements[experiment_id]&amp;"_"&amp;managements[crop_season_id]=A1678))))</f>
        <v>#VALUE!</v>
      </c>
    </row>
    <row r="1679" spans="2:2" x14ac:dyDescent="0.25">
      <c r="B1679" t="e" cm="1" vm="1">
        <f t="array" ref="B1679">TRANSPOSE(_xlfn._xlws.SORT(_xlfn.UNIQUE(_xlfn._xlws.FILTER(managements[field_level], managements[experiment_id]&amp;"_"&amp;managements[crop_season_id]=A1679))))</f>
        <v>#VALUE!</v>
      </c>
    </row>
    <row r="1680" spans="2:2" x14ac:dyDescent="0.25">
      <c r="B1680" t="e" cm="1" vm="1">
        <f t="array" ref="B1680">TRANSPOSE(_xlfn._xlws.SORT(_xlfn.UNIQUE(_xlfn._xlws.FILTER(managements[field_level], managements[experiment_id]&amp;"_"&amp;managements[crop_season_id]=A1680))))</f>
        <v>#VALUE!</v>
      </c>
    </row>
    <row r="1681" spans="2:2" x14ac:dyDescent="0.25">
      <c r="B1681" t="e" cm="1" vm="1">
        <f t="array" ref="B1681">TRANSPOSE(_xlfn._xlws.SORT(_xlfn.UNIQUE(_xlfn._xlws.FILTER(managements[field_level], managements[experiment_id]&amp;"_"&amp;managements[crop_season_id]=A1681))))</f>
        <v>#VALUE!</v>
      </c>
    </row>
    <row r="1682" spans="2:2" x14ac:dyDescent="0.25">
      <c r="B1682" t="e" cm="1" vm="1">
        <f t="array" ref="B1682">TRANSPOSE(_xlfn._xlws.SORT(_xlfn.UNIQUE(_xlfn._xlws.FILTER(managements[field_level], managements[experiment_id]&amp;"_"&amp;managements[crop_season_id]=A1682))))</f>
        <v>#VALUE!</v>
      </c>
    </row>
    <row r="1683" spans="2:2" x14ac:dyDescent="0.25">
      <c r="B1683" t="e" cm="1" vm="1">
        <f t="array" ref="B1683">TRANSPOSE(_xlfn._xlws.SORT(_xlfn.UNIQUE(_xlfn._xlws.FILTER(managements[field_level], managements[experiment_id]&amp;"_"&amp;managements[crop_season_id]=A1683))))</f>
        <v>#VALUE!</v>
      </c>
    </row>
    <row r="1684" spans="2:2" x14ac:dyDescent="0.25">
      <c r="B1684" t="e" cm="1" vm="1">
        <f t="array" ref="B1684">TRANSPOSE(_xlfn._xlws.SORT(_xlfn.UNIQUE(_xlfn._xlws.FILTER(managements[field_level], managements[experiment_id]&amp;"_"&amp;managements[crop_season_id]=A1684))))</f>
        <v>#VALUE!</v>
      </c>
    </row>
    <row r="1685" spans="2:2" x14ac:dyDescent="0.25">
      <c r="B1685" t="e" cm="1" vm="1">
        <f t="array" ref="B1685">TRANSPOSE(_xlfn._xlws.SORT(_xlfn.UNIQUE(_xlfn._xlws.FILTER(managements[field_level], managements[experiment_id]&amp;"_"&amp;managements[crop_season_id]=A1685))))</f>
        <v>#VALUE!</v>
      </c>
    </row>
    <row r="1686" spans="2:2" x14ac:dyDescent="0.25">
      <c r="B1686" t="e" cm="1" vm="1">
        <f t="array" ref="B1686">TRANSPOSE(_xlfn._xlws.SORT(_xlfn.UNIQUE(_xlfn._xlws.FILTER(managements[field_level], managements[experiment_id]&amp;"_"&amp;managements[crop_season_id]=A1686))))</f>
        <v>#VALUE!</v>
      </c>
    </row>
    <row r="1687" spans="2:2" x14ac:dyDescent="0.25">
      <c r="B1687" t="e" cm="1" vm="1">
        <f t="array" ref="B1687">TRANSPOSE(_xlfn._xlws.SORT(_xlfn.UNIQUE(_xlfn._xlws.FILTER(managements[field_level], managements[experiment_id]&amp;"_"&amp;managements[crop_season_id]=A1687))))</f>
        <v>#VALUE!</v>
      </c>
    </row>
    <row r="1688" spans="2:2" x14ac:dyDescent="0.25">
      <c r="B1688" t="e" cm="1" vm="1">
        <f t="array" ref="B1688">TRANSPOSE(_xlfn._xlws.SORT(_xlfn.UNIQUE(_xlfn._xlws.FILTER(managements[field_level], managements[experiment_id]&amp;"_"&amp;managements[crop_season_id]=A1688))))</f>
        <v>#VALUE!</v>
      </c>
    </row>
    <row r="1689" spans="2:2" x14ac:dyDescent="0.25">
      <c r="B1689" t="e" cm="1" vm="1">
        <f t="array" ref="B1689">TRANSPOSE(_xlfn._xlws.SORT(_xlfn.UNIQUE(_xlfn._xlws.FILTER(managements[field_level], managements[experiment_id]&amp;"_"&amp;managements[crop_season_id]=A1689))))</f>
        <v>#VALUE!</v>
      </c>
    </row>
    <row r="1690" spans="2:2" x14ac:dyDescent="0.25">
      <c r="B1690" t="e" cm="1" vm="1">
        <f t="array" ref="B1690">TRANSPOSE(_xlfn._xlws.SORT(_xlfn.UNIQUE(_xlfn._xlws.FILTER(managements[field_level], managements[experiment_id]&amp;"_"&amp;managements[crop_season_id]=A1690))))</f>
        <v>#VALUE!</v>
      </c>
    </row>
    <row r="1691" spans="2:2" x14ac:dyDescent="0.25">
      <c r="B1691" t="e" cm="1" vm="1">
        <f t="array" ref="B1691">TRANSPOSE(_xlfn._xlws.SORT(_xlfn.UNIQUE(_xlfn._xlws.FILTER(managements[field_level], managements[experiment_id]&amp;"_"&amp;managements[crop_season_id]=A1691))))</f>
        <v>#VALUE!</v>
      </c>
    </row>
    <row r="1692" spans="2:2" x14ac:dyDescent="0.25">
      <c r="B1692" t="e" cm="1" vm="1">
        <f t="array" ref="B1692">TRANSPOSE(_xlfn._xlws.SORT(_xlfn.UNIQUE(_xlfn._xlws.FILTER(managements[field_level], managements[experiment_id]&amp;"_"&amp;managements[crop_season_id]=A1692))))</f>
        <v>#VALUE!</v>
      </c>
    </row>
    <row r="1693" spans="2:2" x14ac:dyDescent="0.25">
      <c r="B1693" t="e" cm="1" vm="1">
        <f t="array" ref="B1693">TRANSPOSE(_xlfn._xlws.SORT(_xlfn.UNIQUE(_xlfn._xlws.FILTER(managements[field_level], managements[experiment_id]&amp;"_"&amp;managements[crop_season_id]=A1693))))</f>
        <v>#VALUE!</v>
      </c>
    </row>
    <row r="1694" spans="2:2" x14ac:dyDescent="0.25">
      <c r="B1694" t="e" cm="1" vm="1">
        <f t="array" ref="B1694">TRANSPOSE(_xlfn._xlws.SORT(_xlfn.UNIQUE(_xlfn._xlws.FILTER(managements[field_level], managements[experiment_id]&amp;"_"&amp;managements[crop_season_id]=A1694))))</f>
        <v>#VALUE!</v>
      </c>
    </row>
    <row r="1695" spans="2:2" x14ac:dyDescent="0.25">
      <c r="B1695" t="e" cm="1" vm="1">
        <f t="array" ref="B1695">TRANSPOSE(_xlfn._xlws.SORT(_xlfn.UNIQUE(_xlfn._xlws.FILTER(managements[field_level], managements[experiment_id]&amp;"_"&amp;managements[crop_season_id]=A1695))))</f>
        <v>#VALUE!</v>
      </c>
    </row>
    <row r="1696" spans="2:2" x14ac:dyDescent="0.25">
      <c r="B1696" t="e" cm="1" vm="1">
        <f t="array" ref="B1696">TRANSPOSE(_xlfn._xlws.SORT(_xlfn.UNIQUE(_xlfn._xlws.FILTER(managements[field_level], managements[experiment_id]&amp;"_"&amp;managements[crop_season_id]=A1696))))</f>
        <v>#VALUE!</v>
      </c>
    </row>
    <row r="1697" spans="2:2" x14ac:dyDescent="0.25">
      <c r="B1697" t="e" cm="1" vm="1">
        <f t="array" ref="B1697">TRANSPOSE(_xlfn._xlws.SORT(_xlfn.UNIQUE(_xlfn._xlws.FILTER(managements[field_level], managements[experiment_id]&amp;"_"&amp;managements[crop_season_id]=A1697))))</f>
        <v>#VALUE!</v>
      </c>
    </row>
    <row r="1698" spans="2:2" x14ac:dyDescent="0.25">
      <c r="B1698" t="e" cm="1" vm="1">
        <f t="array" ref="B1698">TRANSPOSE(_xlfn._xlws.SORT(_xlfn.UNIQUE(_xlfn._xlws.FILTER(managements[field_level], managements[experiment_id]&amp;"_"&amp;managements[crop_season_id]=A1698))))</f>
        <v>#VALUE!</v>
      </c>
    </row>
    <row r="1699" spans="2:2" x14ac:dyDescent="0.25">
      <c r="B1699" t="e" cm="1" vm="1">
        <f t="array" ref="B1699">TRANSPOSE(_xlfn._xlws.SORT(_xlfn.UNIQUE(_xlfn._xlws.FILTER(managements[field_level], managements[experiment_id]&amp;"_"&amp;managements[crop_season_id]=A1699))))</f>
        <v>#VALUE!</v>
      </c>
    </row>
    <row r="1700" spans="2:2" x14ac:dyDescent="0.25">
      <c r="B1700" t="e" cm="1" vm="1">
        <f t="array" ref="B1700">TRANSPOSE(_xlfn._xlws.SORT(_xlfn.UNIQUE(_xlfn._xlws.FILTER(managements[field_level], managements[experiment_id]&amp;"_"&amp;managements[crop_season_id]=A1700))))</f>
        <v>#VALUE!</v>
      </c>
    </row>
    <row r="1701" spans="2:2" x14ac:dyDescent="0.25">
      <c r="B1701" t="e" cm="1" vm="1">
        <f t="array" ref="B1701">TRANSPOSE(_xlfn._xlws.SORT(_xlfn.UNIQUE(_xlfn._xlws.FILTER(managements[field_level], managements[experiment_id]&amp;"_"&amp;managements[crop_season_id]=A1701))))</f>
        <v>#VALUE!</v>
      </c>
    </row>
    <row r="1702" spans="2:2" x14ac:dyDescent="0.25">
      <c r="B1702" t="e" cm="1" vm="1">
        <f t="array" ref="B1702">TRANSPOSE(_xlfn._xlws.SORT(_xlfn.UNIQUE(_xlfn._xlws.FILTER(managements[field_level], managements[experiment_id]&amp;"_"&amp;managements[crop_season_id]=A1702))))</f>
        <v>#VALUE!</v>
      </c>
    </row>
    <row r="1703" spans="2:2" x14ac:dyDescent="0.25">
      <c r="B1703" t="e" cm="1" vm="1">
        <f t="array" ref="B1703">TRANSPOSE(_xlfn._xlws.SORT(_xlfn.UNIQUE(_xlfn._xlws.FILTER(managements[field_level], managements[experiment_id]&amp;"_"&amp;managements[crop_season_id]=A1703))))</f>
        <v>#VALUE!</v>
      </c>
    </row>
    <row r="1704" spans="2:2" x14ac:dyDescent="0.25">
      <c r="B1704" t="e" cm="1" vm="1">
        <f t="array" ref="B1704">TRANSPOSE(_xlfn._xlws.SORT(_xlfn.UNIQUE(_xlfn._xlws.FILTER(managements[field_level], managements[experiment_id]&amp;"_"&amp;managements[crop_season_id]=A1704))))</f>
        <v>#VALUE!</v>
      </c>
    </row>
    <row r="1705" spans="2:2" x14ac:dyDescent="0.25">
      <c r="B1705" t="e" cm="1" vm="1">
        <f t="array" ref="B1705">TRANSPOSE(_xlfn._xlws.SORT(_xlfn.UNIQUE(_xlfn._xlws.FILTER(managements[field_level], managements[experiment_id]&amp;"_"&amp;managements[crop_season_id]=A1705))))</f>
        <v>#VALUE!</v>
      </c>
    </row>
    <row r="1706" spans="2:2" x14ac:dyDescent="0.25">
      <c r="B1706" t="e" cm="1" vm="1">
        <f t="array" ref="B1706">TRANSPOSE(_xlfn._xlws.SORT(_xlfn.UNIQUE(_xlfn._xlws.FILTER(managements[field_level], managements[experiment_id]&amp;"_"&amp;managements[crop_season_id]=A1706))))</f>
        <v>#VALUE!</v>
      </c>
    </row>
    <row r="1707" spans="2:2" x14ac:dyDescent="0.25">
      <c r="B1707" t="e" cm="1" vm="1">
        <f t="array" ref="B1707">TRANSPOSE(_xlfn._xlws.SORT(_xlfn.UNIQUE(_xlfn._xlws.FILTER(managements[field_level], managements[experiment_id]&amp;"_"&amp;managements[crop_season_id]=A1707))))</f>
        <v>#VALUE!</v>
      </c>
    </row>
    <row r="1708" spans="2:2" x14ac:dyDescent="0.25">
      <c r="B1708" t="e" cm="1" vm="1">
        <f t="array" ref="B1708">TRANSPOSE(_xlfn._xlws.SORT(_xlfn.UNIQUE(_xlfn._xlws.FILTER(managements[field_level], managements[experiment_id]&amp;"_"&amp;managements[crop_season_id]=A1708))))</f>
        <v>#VALUE!</v>
      </c>
    </row>
    <row r="1709" spans="2:2" x14ac:dyDescent="0.25">
      <c r="B1709" t="e" cm="1" vm="1">
        <f t="array" ref="B1709">TRANSPOSE(_xlfn._xlws.SORT(_xlfn.UNIQUE(_xlfn._xlws.FILTER(managements[field_level], managements[experiment_id]&amp;"_"&amp;managements[crop_season_id]=A1709))))</f>
        <v>#VALUE!</v>
      </c>
    </row>
    <row r="1710" spans="2:2" x14ac:dyDescent="0.25">
      <c r="B1710" t="e" cm="1" vm="1">
        <f t="array" ref="B1710">TRANSPOSE(_xlfn._xlws.SORT(_xlfn.UNIQUE(_xlfn._xlws.FILTER(managements[field_level], managements[experiment_id]&amp;"_"&amp;managements[crop_season_id]=A1710))))</f>
        <v>#VALUE!</v>
      </c>
    </row>
    <row r="1711" spans="2:2" x14ac:dyDescent="0.25">
      <c r="B1711" t="e" cm="1" vm="1">
        <f t="array" ref="B1711">TRANSPOSE(_xlfn._xlws.SORT(_xlfn.UNIQUE(_xlfn._xlws.FILTER(managements[field_level], managements[experiment_id]&amp;"_"&amp;managements[crop_season_id]=A1711))))</f>
        <v>#VALUE!</v>
      </c>
    </row>
    <row r="1712" spans="2:2" x14ac:dyDescent="0.25">
      <c r="B1712" t="e" cm="1" vm="1">
        <f t="array" ref="B1712">TRANSPOSE(_xlfn._xlws.SORT(_xlfn.UNIQUE(_xlfn._xlws.FILTER(managements[field_level], managements[experiment_id]&amp;"_"&amp;managements[crop_season_id]=A1712))))</f>
        <v>#VALUE!</v>
      </c>
    </row>
    <row r="1713" spans="2:2" x14ac:dyDescent="0.25">
      <c r="B1713" t="e" cm="1" vm="1">
        <f t="array" ref="B1713">TRANSPOSE(_xlfn._xlws.SORT(_xlfn.UNIQUE(_xlfn._xlws.FILTER(managements[field_level], managements[experiment_id]&amp;"_"&amp;managements[crop_season_id]=A1713))))</f>
        <v>#VALUE!</v>
      </c>
    </row>
    <row r="1714" spans="2:2" x14ac:dyDescent="0.25">
      <c r="B1714" t="e" cm="1" vm="1">
        <f t="array" ref="B1714">TRANSPOSE(_xlfn._xlws.SORT(_xlfn.UNIQUE(_xlfn._xlws.FILTER(managements[field_level], managements[experiment_id]&amp;"_"&amp;managements[crop_season_id]=A1714))))</f>
        <v>#VALUE!</v>
      </c>
    </row>
    <row r="1715" spans="2:2" x14ac:dyDescent="0.25">
      <c r="B1715" t="e" cm="1" vm="1">
        <f t="array" ref="B1715">TRANSPOSE(_xlfn._xlws.SORT(_xlfn.UNIQUE(_xlfn._xlws.FILTER(managements[field_level], managements[experiment_id]&amp;"_"&amp;managements[crop_season_id]=A1715))))</f>
        <v>#VALUE!</v>
      </c>
    </row>
    <row r="1716" spans="2:2" x14ac:dyDescent="0.25">
      <c r="B1716" t="e" cm="1" vm="1">
        <f t="array" ref="B1716">TRANSPOSE(_xlfn._xlws.SORT(_xlfn.UNIQUE(_xlfn._xlws.FILTER(managements[field_level], managements[experiment_id]&amp;"_"&amp;managements[crop_season_id]=A1716))))</f>
        <v>#VALUE!</v>
      </c>
    </row>
    <row r="1717" spans="2:2" x14ac:dyDescent="0.25">
      <c r="B1717" t="e" cm="1" vm="1">
        <f t="array" ref="B1717">TRANSPOSE(_xlfn._xlws.SORT(_xlfn.UNIQUE(_xlfn._xlws.FILTER(managements[field_level], managements[experiment_id]&amp;"_"&amp;managements[crop_season_id]=A1717))))</f>
        <v>#VALUE!</v>
      </c>
    </row>
    <row r="1718" spans="2:2" x14ac:dyDescent="0.25">
      <c r="B1718" t="e" cm="1" vm="1">
        <f t="array" ref="B1718">TRANSPOSE(_xlfn._xlws.SORT(_xlfn.UNIQUE(_xlfn._xlws.FILTER(managements[field_level], managements[experiment_id]&amp;"_"&amp;managements[crop_season_id]=A1718))))</f>
        <v>#VALUE!</v>
      </c>
    </row>
    <row r="1719" spans="2:2" x14ac:dyDescent="0.25">
      <c r="B1719" t="e" cm="1" vm="1">
        <f t="array" ref="B1719">TRANSPOSE(_xlfn._xlws.SORT(_xlfn.UNIQUE(_xlfn._xlws.FILTER(managements[field_level], managements[experiment_id]&amp;"_"&amp;managements[crop_season_id]=A1719))))</f>
        <v>#VALUE!</v>
      </c>
    </row>
    <row r="1720" spans="2:2" x14ac:dyDescent="0.25">
      <c r="B1720" t="e" cm="1" vm="1">
        <f t="array" ref="B1720">TRANSPOSE(_xlfn._xlws.SORT(_xlfn.UNIQUE(_xlfn._xlws.FILTER(managements[field_level], managements[experiment_id]&amp;"_"&amp;managements[crop_season_id]=A1720))))</f>
        <v>#VALUE!</v>
      </c>
    </row>
    <row r="1721" spans="2:2" x14ac:dyDescent="0.25">
      <c r="B1721" t="e" cm="1" vm="1">
        <f t="array" ref="B1721">TRANSPOSE(_xlfn._xlws.SORT(_xlfn.UNIQUE(_xlfn._xlws.FILTER(managements[field_level], managements[experiment_id]&amp;"_"&amp;managements[crop_season_id]=A1721))))</f>
        <v>#VALUE!</v>
      </c>
    </row>
    <row r="1722" spans="2:2" x14ac:dyDescent="0.25">
      <c r="B1722" t="e" cm="1" vm="1">
        <f t="array" ref="B1722">TRANSPOSE(_xlfn._xlws.SORT(_xlfn.UNIQUE(_xlfn._xlws.FILTER(managements[field_level], managements[experiment_id]&amp;"_"&amp;managements[crop_season_id]=A1722))))</f>
        <v>#VALUE!</v>
      </c>
    </row>
    <row r="1723" spans="2:2" x14ac:dyDescent="0.25">
      <c r="B1723" t="e" cm="1" vm="1">
        <f t="array" ref="B1723">TRANSPOSE(_xlfn._xlws.SORT(_xlfn.UNIQUE(_xlfn._xlws.FILTER(managements[field_level], managements[experiment_id]&amp;"_"&amp;managements[crop_season_id]=A1723))))</f>
        <v>#VALUE!</v>
      </c>
    </row>
    <row r="1724" spans="2:2" x14ac:dyDescent="0.25">
      <c r="B1724" t="e" cm="1" vm="1">
        <f t="array" ref="B1724">TRANSPOSE(_xlfn._xlws.SORT(_xlfn.UNIQUE(_xlfn._xlws.FILTER(managements[field_level], managements[experiment_id]&amp;"_"&amp;managements[crop_season_id]=A1724))))</f>
        <v>#VALUE!</v>
      </c>
    </row>
    <row r="1725" spans="2:2" x14ac:dyDescent="0.25">
      <c r="B1725" t="e" cm="1" vm="1">
        <f t="array" ref="B1725">TRANSPOSE(_xlfn._xlws.SORT(_xlfn.UNIQUE(_xlfn._xlws.FILTER(managements[field_level], managements[experiment_id]&amp;"_"&amp;managements[crop_season_id]=A1725))))</f>
        <v>#VALUE!</v>
      </c>
    </row>
    <row r="1726" spans="2:2" x14ac:dyDescent="0.25">
      <c r="B1726" t="e" cm="1" vm="1">
        <f t="array" ref="B1726">TRANSPOSE(_xlfn._xlws.SORT(_xlfn.UNIQUE(_xlfn._xlws.FILTER(managements[field_level], managements[experiment_id]&amp;"_"&amp;managements[crop_season_id]=A1726))))</f>
        <v>#VALUE!</v>
      </c>
    </row>
    <row r="1727" spans="2:2" x14ac:dyDescent="0.25">
      <c r="B1727" t="e" cm="1" vm="1">
        <f t="array" ref="B1727">TRANSPOSE(_xlfn._xlws.SORT(_xlfn.UNIQUE(_xlfn._xlws.FILTER(managements[field_level], managements[experiment_id]&amp;"_"&amp;managements[crop_season_id]=A1727))))</f>
        <v>#VALUE!</v>
      </c>
    </row>
    <row r="1728" spans="2:2" x14ac:dyDescent="0.25">
      <c r="B1728" t="e" cm="1" vm="1">
        <f t="array" ref="B1728">TRANSPOSE(_xlfn._xlws.SORT(_xlfn.UNIQUE(_xlfn._xlws.FILTER(managements[field_level], managements[experiment_id]&amp;"_"&amp;managements[crop_season_id]=A1728))))</f>
        <v>#VALUE!</v>
      </c>
    </row>
    <row r="1729" spans="2:2" x14ac:dyDescent="0.25">
      <c r="B1729" t="e" cm="1" vm="1">
        <f t="array" ref="B1729">TRANSPOSE(_xlfn._xlws.SORT(_xlfn.UNIQUE(_xlfn._xlws.FILTER(managements[field_level], managements[experiment_id]&amp;"_"&amp;managements[crop_season_id]=A1729))))</f>
        <v>#VALUE!</v>
      </c>
    </row>
    <row r="1730" spans="2:2" x14ac:dyDescent="0.25">
      <c r="B1730" t="e" cm="1" vm="1">
        <f t="array" ref="B1730">TRANSPOSE(_xlfn._xlws.SORT(_xlfn.UNIQUE(_xlfn._xlws.FILTER(managements[field_level], managements[experiment_id]&amp;"_"&amp;managements[crop_season_id]=A1730))))</f>
        <v>#VALUE!</v>
      </c>
    </row>
    <row r="1731" spans="2:2" x14ac:dyDescent="0.25">
      <c r="B1731" t="e" cm="1" vm="1">
        <f t="array" ref="B1731">TRANSPOSE(_xlfn._xlws.SORT(_xlfn.UNIQUE(_xlfn._xlws.FILTER(managements[field_level], managements[experiment_id]&amp;"_"&amp;managements[crop_season_id]=A1731))))</f>
        <v>#VALUE!</v>
      </c>
    </row>
    <row r="1732" spans="2:2" x14ac:dyDescent="0.25">
      <c r="B1732" t="e" cm="1" vm="1">
        <f t="array" ref="B1732">TRANSPOSE(_xlfn._xlws.SORT(_xlfn.UNIQUE(_xlfn._xlws.FILTER(managements[field_level], managements[experiment_id]&amp;"_"&amp;managements[crop_season_id]=A1732))))</f>
        <v>#VALUE!</v>
      </c>
    </row>
    <row r="1733" spans="2:2" x14ac:dyDescent="0.25">
      <c r="B1733" t="e" cm="1" vm="1">
        <f t="array" ref="B1733">TRANSPOSE(_xlfn._xlws.SORT(_xlfn.UNIQUE(_xlfn._xlws.FILTER(managements[field_level], managements[experiment_id]&amp;"_"&amp;managements[crop_season_id]=A1733))))</f>
        <v>#VALUE!</v>
      </c>
    </row>
    <row r="1734" spans="2:2" x14ac:dyDescent="0.25">
      <c r="B1734" t="e" cm="1" vm="1">
        <f t="array" ref="B1734">TRANSPOSE(_xlfn._xlws.SORT(_xlfn.UNIQUE(_xlfn._xlws.FILTER(managements[field_level], managements[experiment_id]&amp;"_"&amp;managements[crop_season_id]=A1734))))</f>
        <v>#VALUE!</v>
      </c>
    </row>
    <row r="1735" spans="2:2" x14ac:dyDescent="0.25">
      <c r="B1735" t="e" cm="1" vm="1">
        <f t="array" ref="B1735">TRANSPOSE(_xlfn._xlws.SORT(_xlfn.UNIQUE(_xlfn._xlws.FILTER(managements[field_level], managements[experiment_id]&amp;"_"&amp;managements[crop_season_id]=A1735))))</f>
        <v>#VALUE!</v>
      </c>
    </row>
    <row r="1736" spans="2:2" x14ac:dyDescent="0.25">
      <c r="B1736" t="e" cm="1" vm="1">
        <f t="array" ref="B1736">TRANSPOSE(_xlfn._xlws.SORT(_xlfn.UNIQUE(_xlfn._xlws.FILTER(managements[field_level], managements[experiment_id]&amp;"_"&amp;managements[crop_season_id]=A1736))))</f>
        <v>#VALUE!</v>
      </c>
    </row>
    <row r="1737" spans="2:2" x14ac:dyDescent="0.25">
      <c r="B1737" t="e" cm="1" vm="1">
        <f t="array" ref="B1737">TRANSPOSE(_xlfn._xlws.SORT(_xlfn.UNIQUE(_xlfn._xlws.FILTER(managements[field_level], managements[experiment_id]&amp;"_"&amp;managements[crop_season_id]=A1737))))</f>
        <v>#VALUE!</v>
      </c>
    </row>
    <row r="1738" spans="2:2" x14ac:dyDescent="0.25">
      <c r="B1738" t="e" cm="1" vm="1">
        <f t="array" ref="B1738">TRANSPOSE(_xlfn._xlws.SORT(_xlfn.UNIQUE(_xlfn._xlws.FILTER(managements[field_level], managements[experiment_id]&amp;"_"&amp;managements[crop_season_id]=A1738))))</f>
        <v>#VALUE!</v>
      </c>
    </row>
    <row r="1739" spans="2:2" x14ac:dyDescent="0.25">
      <c r="B1739" t="e" cm="1" vm="1">
        <f t="array" ref="B1739">TRANSPOSE(_xlfn._xlws.SORT(_xlfn.UNIQUE(_xlfn._xlws.FILTER(managements[field_level], managements[experiment_id]&amp;"_"&amp;managements[crop_season_id]=A1739))))</f>
        <v>#VALUE!</v>
      </c>
    </row>
    <row r="1740" spans="2:2" x14ac:dyDescent="0.25">
      <c r="B1740" t="e" cm="1" vm="1">
        <f t="array" ref="B1740">TRANSPOSE(_xlfn._xlws.SORT(_xlfn.UNIQUE(_xlfn._xlws.FILTER(managements[field_level], managements[experiment_id]&amp;"_"&amp;managements[crop_season_id]=A1740))))</f>
        <v>#VALUE!</v>
      </c>
    </row>
    <row r="1741" spans="2:2" x14ac:dyDescent="0.25">
      <c r="B1741" t="e" cm="1" vm="1">
        <f t="array" ref="B1741">TRANSPOSE(_xlfn._xlws.SORT(_xlfn.UNIQUE(_xlfn._xlws.FILTER(managements[field_level], managements[experiment_id]&amp;"_"&amp;managements[crop_season_id]=A1741))))</f>
        <v>#VALUE!</v>
      </c>
    </row>
    <row r="1742" spans="2:2" x14ac:dyDescent="0.25">
      <c r="B1742" t="e" cm="1" vm="1">
        <f t="array" ref="B1742">TRANSPOSE(_xlfn._xlws.SORT(_xlfn.UNIQUE(_xlfn._xlws.FILTER(managements[field_level], managements[experiment_id]&amp;"_"&amp;managements[crop_season_id]=A1742))))</f>
        <v>#VALUE!</v>
      </c>
    </row>
    <row r="1743" spans="2:2" x14ac:dyDescent="0.25">
      <c r="B1743" t="e" cm="1" vm="1">
        <f t="array" ref="B1743">TRANSPOSE(_xlfn._xlws.SORT(_xlfn.UNIQUE(_xlfn._xlws.FILTER(managements[field_level], managements[experiment_id]&amp;"_"&amp;managements[crop_season_id]=A1743))))</f>
        <v>#VALUE!</v>
      </c>
    </row>
    <row r="1744" spans="2:2" x14ac:dyDescent="0.25">
      <c r="B1744" t="e" cm="1" vm="1">
        <f t="array" ref="B1744">TRANSPOSE(_xlfn._xlws.SORT(_xlfn.UNIQUE(_xlfn._xlws.FILTER(managements[field_level], managements[experiment_id]&amp;"_"&amp;managements[crop_season_id]=A1744))))</f>
        <v>#VALUE!</v>
      </c>
    </row>
    <row r="1745" spans="2:2" x14ac:dyDescent="0.25">
      <c r="B1745" t="e" cm="1" vm="1">
        <f t="array" ref="B1745">TRANSPOSE(_xlfn._xlws.SORT(_xlfn.UNIQUE(_xlfn._xlws.FILTER(managements[field_level], managements[experiment_id]&amp;"_"&amp;managements[crop_season_id]=A1745))))</f>
        <v>#VALUE!</v>
      </c>
    </row>
    <row r="1746" spans="2:2" x14ac:dyDescent="0.25">
      <c r="B1746" t="e" cm="1" vm="1">
        <f t="array" ref="B1746">TRANSPOSE(_xlfn._xlws.SORT(_xlfn.UNIQUE(_xlfn._xlws.FILTER(managements[field_level], managements[experiment_id]&amp;"_"&amp;managements[crop_season_id]=A1746))))</f>
        <v>#VALUE!</v>
      </c>
    </row>
    <row r="1747" spans="2:2" x14ac:dyDescent="0.25">
      <c r="B1747" t="e" cm="1" vm="1">
        <f t="array" ref="B1747">TRANSPOSE(_xlfn._xlws.SORT(_xlfn.UNIQUE(_xlfn._xlws.FILTER(managements[field_level], managements[experiment_id]&amp;"_"&amp;managements[crop_season_id]=A1747))))</f>
        <v>#VALUE!</v>
      </c>
    </row>
    <row r="1748" spans="2:2" x14ac:dyDescent="0.25">
      <c r="B1748" t="e" cm="1" vm="1">
        <f t="array" ref="B1748">TRANSPOSE(_xlfn._xlws.SORT(_xlfn.UNIQUE(_xlfn._xlws.FILTER(managements[field_level], managements[experiment_id]&amp;"_"&amp;managements[crop_season_id]=A1748))))</f>
        <v>#VALUE!</v>
      </c>
    </row>
    <row r="1749" spans="2:2" x14ac:dyDescent="0.25">
      <c r="B1749" t="e" cm="1" vm="1">
        <f t="array" ref="B1749">TRANSPOSE(_xlfn._xlws.SORT(_xlfn.UNIQUE(_xlfn._xlws.FILTER(managements[field_level], managements[experiment_id]&amp;"_"&amp;managements[crop_season_id]=A1749))))</f>
        <v>#VALUE!</v>
      </c>
    </row>
    <row r="1750" spans="2:2" x14ac:dyDescent="0.25">
      <c r="B1750" t="e" cm="1" vm="1">
        <f t="array" ref="B1750">TRANSPOSE(_xlfn._xlws.SORT(_xlfn.UNIQUE(_xlfn._xlws.FILTER(managements[field_level], managements[experiment_id]&amp;"_"&amp;managements[crop_season_id]=A1750))))</f>
        <v>#VALUE!</v>
      </c>
    </row>
    <row r="1751" spans="2:2" x14ac:dyDescent="0.25">
      <c r="B1751" t="e" cm="1" vm="1">
        <f t="array" ref="B1751">TRANSPOSE(_xlfn._xlws.SORT(_xlfn.UNIQUE(_xlfn._xlws.FILTER(managements[field_level], managements[experiment_id]&amp;"_"&amp;managements[crop_season_id]=A1751))))</f>
        <v>#VALUE!</v>
      </c>
    </row>
    <row r="1752" spans="2:2" x14ac:dyDescent="0.25">
      <c r="B1752" t="e" cm="1" vm="1">
        <f t="array" ref="B1752">TRANSPOSE(_xlfn._xlws.SORT(_xlfn.UNIQUE(_xlfn._xlws.FILTER(managements[field_level], managements[experiment_id]&amp;"_"&amp;managements[crop_season_id]=A1752))))</f>
        <v>#VALUE!</v>
      </c>
    </row>
    <row r="1753" spans="2:2" x14ac:dyDescent="0.25">
      <c r="B1753" t="e" cm="1" vm="1">
        <f t="array" ref="B1753">TRANSPOSE(_xlfn._xlws.SORT(_xlfn.UNIQUE(_xlfn._xlws.FILTER(managements[field_level], managements[experiment_id]&amp;"_"&amp;managements[crop_season_id]=A1753))))</f>
        <v>#VALUE!</v>
      </c>
    </row>
    <row r="1754" spans="2:2" x14ac:dyDescent="0.25">
      <c r="B1754" t="e" cm="1" vm="1">
        <f t="array" ref="B1754">TRANSPOSE(_xlfn._xlws.SORT(_xlfn.UNIQUE(_xlfn._xlws.FILTER(managements[field_level], managements[experiment_id]&amp;"_"&amp;managements[crop_season_id]=A1754))))</f>
        <v>#VALUE!</v>
      </c>
    </row>
    <row r="1755" spans="2:2" x14ac:dyDescent="0.25">
      <c r="B1755" t="e" cm="1" vm="1">
        <f t="array" ref="B1755">TRANSPOSE(_xlfn._xlws.SORT(_xlfn.UNIQUE(_xlfn._xlws.FILTER(managements[field_level], managements[experiment_id]&amp;"_"&amp;managements[crop_season_id]=A1755))))</f>
        <v>#VALUE!</v>
      </c>
    </row>
    <row r="1756" spans="2:2" x14ac:dyDescent="0.25">
      <c r="B1756" t="e" cm="1" vm="1">
        <f t="array" ref="B1756">TRANSPOSE(_xlfn._xlws.SORT(_xlfn.UNIQUE(_xlfn._xlws.FILTER(managements[field_level], managements[experiment_id]&amp;"_"&amp;managements[crop_season_id]=A1756))))</f>
        <v>#VALUE!</v>
      </c>
    </row>
    <row r="1757" spans="2:2" x14ac:dyDescent="0.25">
      <c r="B1757" t="e" cm="1" vm="1">
        <f t="array" ref="B1757">TRANSPOSE(_xlfn._xlws.SORT(_xlfn.UNIQUE(_xlfn._xlws.FILTER(managements[field_level], managements[experiment_id]&amp;"_"&amp;managements[crop_season_id]=A1757))))</f>
        <v>#VALUE!</v>
      </c>
    </row>
    <row r="1758" spans="2:2" x14ac:dyDescent="0.25">
      <c r="B1758" t="e" cm="1" vm="1">
        <f t="array" ref="B1758">TRANSPOSE(_xlfn._xlws.SORT(_xlfn.UNIQUE(_xlfn._xlws.FILTER(managements[field_level], managements[experiment_id]&amp;"_"&amp;managements[crop_season_id]=A1758))))</f>
        <v>#VALUE!</v>
      </c>
    </row>
    <row r="1759" spans="2:2" x14ac:dyDescent="0.25">
      <c r="B1759" t="e" cm="1" vm="1">
        <f t="array" ref="B1759">TRANSPOSE(_xlfn._xlws.SORT(_xlfn.UNIQUE(_xlfn._xlws.FILTER(managements[field_level], managements[experiment_id]&amp;"_"&amp;managements[crop_season_id]=A1759))))</f>
        <v>#VALUE!</v>
      </c>
    </row>
    <row r="1760" spans="2:2" x14ac:dyDescent="0.25">
      <c r="B1760" t="e" cm="1" vm="1">
        <f t="array" ref="B1760">TRANSPOSE(_xlfn._xlws.SORT(_xlfn.UNIQUE(_xlfn._xlws.FILTER(managements[field_level], managements[experiment_id]&amp;"_"&amp;managements[crop_season_id]=A1760))))</f>
        <v>#VALUE!</v>
      </c>
    </row>
    <row r="1761" spans="2:2" x14ac:dyDescent="0.25">
      <c r="B1761" t="e" cm="1" vm="1">
        <f t="array" ref="B1761">TRANSPOSE(_xlfn._xlws.SORT(_xlfn.UNIQUE(_xlfn._xlws.FILTER(managements[field_level], managements[experiment_id]&amp;"_"&amp;managements[crop_season_id]=A1761))))</f>
        <v>#VALUE!</v>
      </c>
    </row>
    <row r="1762" spans="2:2" x14ac:dyDescent="0.25">
      <c r="B1762" t="e" cm="1" vm="1">
        <f t="array" ref="B1762">TRANSPOSE(_xlfn._xlws.SORT(_xlfn.UNIQUE(_xlfn._xlws.FILTER(managements[field_level], managements[experiment_id]&amp;"_"&amp;managements[crop_season_id]=A1762))))</f>
        <v>#VALUE!</v>
      </c>
    </row>
    <row r="1763" spans="2:2" x14ac:dyDescent="0.25">
      <c r="B1763" t="e" cm="1" vm="1">
        <f t="array" ref="B1763">TRANSPOSE(_xlfn._xlws.SORT(_xlfn.UNIQUE(_xlfn._xlws.FILTER(managements[field_level], managements[experiment_id]&amp;"_"&amp;managements[crop_season_id]=A1763))))</f>
        <v>#VALUE!</v>
      </c>
    </row>
    <row r="1764" spans="2:2" x14ac:dyDescent="0.25">
      <c r="B1764" t="e" cm="1" vm="1">
        <f t="array" ref="B1764">TRANSPOSE(_xlfn._xlws.SORT(_xlfn.UNIQUE(_xlfn._xlws.FILTER(managements[field_level], managements[experiment_id]&amp;"_"&amp;managements[crop_season_id]=A1764))))</f>
        <v>#VALUE!</v>
      </c>
    </row>
    <row r="1765" spans="2:2" x14ac:dyDescent="0.25">
      <c r="B1765" t="e" cm="1" vm="1">
        <f t="array" ref="B1765">TRANSPOSE(_xlfn._xlws.SORT(_xlfn.UNIQUE(_xlfn._xlws.FILTER(managements[field_level], managements[experiment_id]&amp;"_"&amp;managements[crop_season_id]=A1765))))</f>
        <v>#VALUE!</v>
      </c>
    </row>
    <row r="1766" spans="2:2" x14ac:dyDescent="0.25">
      <c r="B1766" t="e" cm="1" vm="1">
        <f t="array" ref="B1766">TRANSPOSE(_xlfn._xlws.SORT(_xlfn.UNIQUE(_xlfn._xlws.FILTER(managements[field_level], managements[experiment_id]&amp;"_"&amp;managements[crop_season_id]=A1766))))</f>
        <v>#VALUE!</v>
      </c>
    </row>
    <row r="1767" spans="2:2" x14ac:dyDescent="0.25">
      <c r="B1767" t="e" cm="1" vm="1">
        <f t="array" ref="B1767">TRANSPOSE(_xlfn._xlws.SORT(_xlfn.UNIQUE(_xlfn._xlws.FILTER(managements[field_level], managements[experiment_id]&amp;"_"&amp;managements[crop_season_id]=A1767))))</f>
        <v>#VALUE!</v>
      </c>
    </row>
    <row r="1768" spans="2:2" x14ac:dyDescent="0.25">
      <c r="B1768" t="e" cm="1" vm="1">
        <f t="array" ref="B1768">TRANSPOSE(_xlfn._xlws.SORT(_xlfn.UNIQUE(_xlfn._xlws.FILTER(managements[field_level], managements[experiment_id]&amp;"_"&amp;managements[crop_season_id]=A1768))))</f>
        <v>#VALUE!</v>
      </c>
    </row>
    <row r="1769" spans="2:2" x14ac:dyDescent="0.25">
      <c r="B1769" t="e" cm="1" vm="1">
        <f t="array" ref="B1769">TRANSPOSE(_xlfn._xlws.SORT(_xlfn.UNIQUE(_xlfn._xlws.FILTER(managements[field_level], managements[experiment_id]&amp;"_"&amp;managements[crop_season_id]=A1769))))</f>
        <v>#VALUE!</v>
      </c>
    </row>
    <row r="1770" spans="2:2" x14ac:dyDescent="0.25">
      <c r="B1770" t="e" cm="1" vm="1">
        <f t="array" ref="B1770">TRANSPOSE(_xlfn._xlws.SORT(_xlfn.UNIQUE(_xlfn._xlws.FILTER(managements[field_level], managements[experiment_id]&amp;"_"&amp;managements[crop_season_id]=A1770))))</f>
        <v>#VALUE!</v>
      </c>
    </row>
    <row r="1771" spans="2:2" x14ac:dyDescent="0.25">
      <c r="B1771" t="e" cm="1" vm="1">
        <f t="array" ref="B1771">TRANSPOSE(_xlfn._xlws.SORT(_xlfn.UNIQUE(_xlfn._xlws.FILTER(managements[field_level], managements[experiment_id]&amp;"_"&amp;managements[crop_season_id]=A1771))))</f>
        <v>#VALUE!</v>
      </c>
    </row>
    <row r="1772" spans="2:2" x14ac:dyDescent="0.25">
      <c r="B1772" t="e" cm="1" vm="1">
        <f t="array" ref="B1772">TRANSPOSE(_xlfn._xlws.SORT(_xlfn.UNIQUE(_xlfn._xlws.FILTER(managements[field_level], managements[experiment_id]&amp;"_"&amp;managements[crop_season_id]=A1772))))</f>
        <v>#VALUE!</v>
      </c>
    </row>
    <row r="1773" spans="2:2" x14ac:dyDescent="0.25">
      <c r="B1773" t="e" cm="1" vm="1">
        <f t="array" ref="B1773">TRANSPOSE(_xlfn._xlws.SORT(_xlfn.UNIQUE(_xlfn._xlws.FILTER(managements[field_level], managements[experiment_id]&amp;"_"&amp;managements[crop_season_id]=A1773))))</f>
        <v>#VALUE!</v>
      </c>
    </row>
    <row r="1774" spans="2:2" x14ac:dyDescent="0.25">
      <c r="B1774" t="e" cm="1" vm="1">
        <f t="array" ref="B1774">TRANSPOSE(_xlfn._xlws.SORT(_xlfn.UNIQUE(_xlfn._xlws.FILTER(managements[field_level], managements[experiment_id]&amp;"_"&amp;managements[crop_season_id]=A1774))))</f>
        <v>#VALUE!</v>
      </c>
    </row>
    <row r="1775" spans="2:2" x14ac:dyDescent="0.25">
      <c r="B1775" t="e" cm="1" vm="1">
        <f t="array" ref="B1775">TRANSPOSE(_xlfn._xlws.SORT(_xlfn.UNIQUE(_xlfn._xlws.FILTER(managements[field_level], managements[experiment_id]&amp;"_"&amp;managements[crop_season_id]=A1775))))</f>
        <v>#VALUE!</v>
      </c>
    </row>
    <row r="1776" spans="2:2" x14ac:dyDescent="0.25">
      <c r="B1776" t="e" cm="1" vm="1">
        <f t="array" ref="B1776">TRANSPOSE(_xlfn._xlws.SORT(_xlfn.UNIQUE(_xlfn._xlws.FILTER(managements[field_level], managements[experiment_id]&amp;"_"&amp;managements[crop_season_id]=A1776))))</f>
        <v>#VALUE!</v>
      </c>
    </row>
    <row r="1777" spans="2:2" x14ac:dyDescent="0.25">
      <c r="B1777" t="e" cm="1" vm="1">
        <f t="array" ref="B1777">TRANSPOSE(_xlfn._xlws.SORT(_xlfn.UNIQUE(_xlfn._xlws.FILTER(managements[field_level], managements[experiment_id]&amp;"_"&amp;managements[crop_season_id]=A1777))))</f>
        <v>#VALUE!</v>
      </c>
    </row>
    <row r="1778" spans="2:2" x14ac:dyDescent="0.25">
      <c r="B1778" t="e" cm="1" vm="1">
        <f t="array" ref="B1778">TRANSPOSE(_xlfn._xlws.SORT(_xlfn.UNIQUE(_xlfn._xlws.FILTER(managements[field_level], managements[experiment_id]&amp;"_"&amp;managements[crop_season_id]=A1778))))</f>
        <v>#VALUE!</v>
      </c>
    </row>
    <row r="1779" spans="2:2" x14ac:dyDescent="0.25">
      <c r="B1779" t="e" cm="1" vm="1">
        <f t="array" ref="B1779">TRANSPOSE(_xlfn._xlws.SORT(_xlfn.UNIQUE(_xlfn._xlws.FILTER(managements[field_level], managements[experiment_id]&amp;"_"&amp;managements[crop_season_id]=A1779))))</f>
        <v>#VALUE!</v>
      </c>
    </row>
    <row r="1780" spans="2:2" x14ac:dyDescent="0.25">
      <c r="B1780" t="e" cm="1" vm="1">
        <f t="array" ref="B1780">TRANSPOSE(_xlfn._xlws.SORT(_xlfn.UNIQUE(_xlfn._xlws.FILTER(managements[field_level], managements[experiment_id]&amp;"_"&amp;managements[crop_season_id]=A1780))))</f>
        <v>#VALUE!</v>
      </c>
    </row>
    <row r="1781" spans="2:2" x14ac:dyDescent="0.25">
      <c r="B1781" t="e" cm="1" vm="1">
        <f t="array" ref="B1781">TRANSPOSE(_xlfn._xlws.SORT(_xlfn.UNIQUE(_xlfn._xlws.FILTER(managements[field_level], managements[experiment_id]&amp;"_"&amp;managements[crop_season_id]=A1781))))</f>
        <v>#VALUE!</v>
      </c>
    </row>
    <row r="1782" spans="2:2" x14ac:dyDescent="0.25">
      <c r="B1782" t="e" cm="1" vm="1">
        <f t="array" ref="B1782">TRANSPOSE(_xlfn._xlws.SORT(_xlfn.UNIQUE(_xlfn._xlws.FILTER(managements[field_level], managements[experiment_id]&amp;"_"&amp;managements[crop_season_id]=A1782))))</f>
        <v>#VALUE!</v>
      </c>
    </row>
    <row r="1783" spans="2:2" x14ac:dyDescent="0.25">
      <c r="B1783" t="e" cm="1" vm="1">
        <f t="array" ref="B1783">TRANSPOSE(_xlfn._xlws.SORT(_xlfn.UNIQUE(_xlfn._xlws.FILTER(managements[field_level], managements[experiment_id]&amp;"_"&amp;managements[crop_season_id]=A1783))))</f>
        <v>#VALUE!</v>
      </c>
    </row>
    <row r="1784" spans="2:2" x14ac:dyDescent="0.25">
      <c r="B1784" t="e" cm="1" vm="1">
        <f t="array" ref="B1784">TRANSPOSE(_xlfn._xlws.SORT(_xlfn.UNIQUE(_xlfn._xlws.FILTER(managements[field_level], managements[experiment_id]&amp;"_"&amp;managements[crop_season_id]=A1784))))</f>
        <v>#VALUE!</v>
      </c>
    </row>
    <row r="1785" spans="2:2" x14ac:dyDescent="0.25">
      <c r="B1785" t="e" cm="1" vm="1">
        <f t="array" ref="B1785">TRANSPOSE(_xlfn._xlws.SORT(_xlfn.UNIQUE(_xlfn._xlws.FILTER(managements[field_level], managements[experiment_id]&amp;"_"&amp;managements[crop_season_id]=A1785))))</f>
        <v>#VALUE!</v>
      </c>
    </row>
    <row r="1786" spans="2:2" x14ac:dyDescent="0.25">
      <c r="B1786" t="e" cm="1" vm="1">
        <f t="array" ref="B1786">TRANSPOSE(_xlfn._xlws.SORT(_xlfn.UNIQUE(_xlfn._xlws.FILTER(managements[field_level], managements[experiment_id]&amp;"_"&amp;managements[crop_season_id]=A1786))))</f>
        <v>#VALUE!</v>
      </c>
    </row>
    <row r="1787" spans="2:2" x14ac:dyDescent="0.25">
      <c r="B1787" t="e" cm="1" vm="1">
        <f t="array" ref="B1787">TRANSPOSE(_xlfn._xlws.SORT(_xlfn.UNIQUE(_xlfn._xlws.FILTER(managements[field_level], managements[experiment_id]&amp;"_"&amp;managements[crop_season_id]=A1787))))</f>
        <v>#VALUE!</v>
      </c>
    </row>
    <row r="1788" spans="2:2" x14ac:dyDescent="0.25">
      <c r="B1788" t="e" cm="1" vm="1">
        <f t="array" ref="B1788">TRANSPOSE(_xlfn._xlws.SORT(_xlfn.UNIQUE(_xlfn._xlws.FILTER(managements[field_level], managements[experiment_id]&amp;"_"&amp;managements[crop_season_id]=A1788))))</f>
        <v>#VALUE!</v>
      </c>
    </row>
    <row r="1789" spans="2:2" x14ac:dyDescent="0.25">
      <c r="B1789" t="e" cm="1" vm="1">
        <f t="array" ref="B1789">TRANSPOSE(_xlfn._xlws.SORT(_xlfn.UNIQUE(_xlfn._xlws.FILTER(managements[field_level], managements[experiment_id]&amp;"_"&amp;managements[crop_season_id]=A1789))))</f>
        <v>#VALUE!</v>
      </c>
    </row>
    <row r="1790" spans="2:2" x14ac:dyDescent="0.25">
      <c r="B1790" t="e" cm="1" vm="1">
        <f t="array" ref="B1790">TRANSPOSE(_xlfn._xlws.SORT(_xlfn.UNIQUE(_xlfn._xlws.FILTER(managements[field_level], managements[experiment_id]&amp;"_"&amp;managements[crop_season_id]=A1790))))</f>
        <v>#VALUE!</v>
      </c>
    </row>
    <row r="1791" spans="2:2" x14ac:dyDescent="0.25">
      <c r="B1791" t="e" cm="1" vm="1">
        <f t="array" ref="B1791">TRANSPOSE(_xlfn._xlws.SORT(_xlfn.UNIQUE(_xlfn._xlws.FILTER(managements[field_level], managements[experiment_id]&amp;"_"&amp;managements[crop_season_id]=A1791))))</f>
        <v>#VALUE!</v>
      </c>
    </row>
    <row r="1792" spans="2:2" x14ac:dyDescent="0.25">
      <c r="B1792" t="e" cm="1" vm="1">
        <f t="array" ref="B1792">TRANSPOSE(_xlfn._xlws.SORT(_xlfn.UNIQUE(_xlfn._xlws.FILTER(managements[field_level], managements[experiment_id]&amp;"_"&amp;managements[crop_season_id]=A1792))))</f>
        <v>#VALUE!</v>
      </c>
    </row>
    <row r="1793" spans="2:2" x14ac:dyDescent="0.25">
      <c r="B1793" t="e" cm="1" vm="1">
        <f t="array" ref="B1793">TRANSPOSE(_xlfn._xlws.SORT(_xlfn.UNIQUE(_xlfn._xlws.FILTER(managements[field_level], managements[experiment_id]&amp;"_"&amp;managements[crop_season_id]=A1793))))</f>
        <v>#VALUE!</v>
      </c>
    </row>
    <row r="1794" spans="2:2" x14ac:dyDescent="0.25">
      <c r="B1794" t="e" cm="1" vm="1">
        <f t="array" ref="B1794">TRANSPOSE(_xlfn._xlws.SORT(_xlfn.UNIQUE(_xlfn._xlws.FILTER(managements[field_level], managements[experiment_id]&amp;"_"&amp;managements[crop_season_id]=A1794))))</f>
        <v>#VALUE!</v>
      </c>
    </row>
    <row r="1795" spans="2:2" x14ac:dyDescent="0.25">
      <c r="B1795" t="e" cm="1" vm="1">
        <f t="array" ref="B1795">TRANSPOSE(_xlfn._xlws.SORT(_xlfn.UNIQUE(_xlfn._xlws.FILTER(managements[field_level], managements[experiment_id]&amp;"_"&amp;managements[crop_season_id]=A1795))))</f>
        <v>#VALUE!</v>
      </c>
    </row>
    <row r="1796" spans="2:2" x14ac:dyDescent="0.25">
      <c r="B1796" t="e" cm="1" vm="1">
        <f t="array" ref="B1796">TRANSPOSE(_xlfn._xlws.SORT(_xlfn.UNIQUE(_xlfn._xlws.FILTER(managements[field_level], managements[experiment_id]&amp;"_"&amp;managements[crop_season_id]=A1796))))</f>
        <v>#VALUE!</v>
      </c>
    </row>
    <row r="1797" spans="2:2" x14ac:dyDescent="0.25">
      <c r="B1797" t="e" cm="1" vm="1">
        <f t="array" ref="B1797">TRANSPOSE(_xlfn._xlws.SORT(_xlfn.UNIQUE(_xlfn._xlws.FILTER(managements[field_level], managements[experiment_id]&amp;"_"&amp;managements[crop_season_id]=A1797))))</f>
        <v>#VALUE!</v>
      </c>
    </row>
    <row r="1798" spans="2:2" x14ac:dyDescent="0.25">
      <c r="B1798" t="e" cm="1" vm="1">
        <f t="array" ref="B1798">TRANSPOSE(_xlfn._xlws.SORT(_xlfn.UNIQUE(_xlfn._xlws.FILTER(managements[field_level], managements[experiment_id]&amp;"_"&amp;managements[crop_season_id]=A1798))))</f>
        <v>#VALUE!</v>
      </c>
    </row>
    <row r="1799" spans="2:2" x14ac:dyDescent="0.25">
      <c r="B1799" t="e" cm="1" vm="1">
        <f t="array" ref="B1799">TRANSPOSE(_xlfn._xlws.SORT(_xlfn.UNIQUE(_xlfn._xlws.FILTER(managements[field_level], managements[experiment_id]&amp;"_"&amp;managements[crop_season_id]=A1799))))</f>
        <v>#VALUE!</v>
      </c>
    </row>
    <row r="1800" spans="2:2" x14ac:dyDescent="0.25">
      <c r="B1800" t="e" cm="1" vm="1">
        <f t="array" ref="B1800">TRANSPOSE(_xlfn._xlws.SORT(_xlfn.UNIQUE(_xlfn._xlws.FILTER(managements[field_level], managements[experiment_id]&amp;"_"&amp;managements[crop_season_id]=A1800))))</f>
        <v>#VALUE!</v>
      </c>
    </row>
    <row r="1801" spans="2:2" x14ac:dyDescent="0.25">
      <c r="B1801" t="e" cm="1" vm="1">
        <f t="array" ref="B1801">TRANSPOSE(_xlfn._xlws.SORT(_xlfn.UNIQUE(_xlfn._xlws.FILTER(managements[field_level], managements[experiment_id]&amp;"_"&amp;managements[crop_season_id]=A1801))))</f>
        <v>#VALUE!</v>
      </c>
    </row>
    <row r="1802" spans="2:2" x14ac:dyDescent="0.25">
      <c r="B1802" t="e" cm="1" vm="1">
        <f t="array" ref="B1802">TRANSPOSE(_xlfn._xlws.SORT(_xlfn.UNIQUE(_xlfn._xlws.FILTER(managements[field_level], managements[experiment_id]&amp;"_"&amp;managements[crop_season_id]=A1802))))</f>
        <v>#VALUE!</v>
      </c>
    </row>
    <row r="1803" spans="2:2" x14ac:dyDescent="0.25">
      <c r="B1803" t="e" cm="1" vm="1">
        <f t="array" ref="B1803">TRANSPOSE(_xlfn._xlws.SORT(_xlfn.UNIQUE(_xlfn._xlws.FILTER(managements[field_level], managements[experiment_id]&amp;"_"&amp;managements[crop_season_id]=A1803))))</f>
        <v>#VALUE!</v>
      </c>
    </row>
    <row r="1804" spans="2:2" x14ac:dyDescent="0.25">
      <c r="B1804" t="e" cm="1" vm="1">
        <f t="array" ref="B1804">TRANSPOSE(_xlfn._xlws.SORT(_xlfn.UNIQUE(_xlfn._xlws.FILTER(managements[field_level], managements[experiment_id]&amp;"_"&amp;managements[crop_season_id]=A1804))))</f>
        <v>#VALUE!</v>
      </c>
    </row>
    <row r="1805" spans="2:2" x14ac:dyDescent="0.25">
      <c r="B1805" t="e" cm="1" vm="1">
        <f t="array" ref="B1805">TRANSPOSE(_xlfn._xlws.SORT(_xlfn.UNIQUE(_xlfn._xlws.FILTER(managements[field_level], managements[experiment_id]&amp;"_"&amp;managements[crop_season_id]=A1805))))</f>
        <v>#VALUE!</v>
      </c>
    </row>
    <row r="1806" spans="2:2" x14ac:dyDescent="0.25">
      <c r="B1806" t="e" cm="1" vm="1">
        <f t="array" ref="B1806">TRANSPOSE(_xlfn._xlws.SORT(_xlfn.UNIQUE(_xlfn._xlws.FILTER(managements[field_level], managements[experiment_id]&amp;"_"&amp;managements[crop_season_id]=A1806))))</f>
        <v>#VALUE!</v>
      </c>
    </row>
    <row r="1807" spans="2:2" x14ac:dyDescent="0.25">
      <c r="B1807" t="e" cm="1" vm="1">
        <f t="array" ref="B1807">TRANSPOSE(_xlfn._xlws.SORT(_xlfn.UNIQUE(_xlfn._xlws.FILTER(managements[field_level], managements[experiment_id]&amp;"_"&amp;managements[crop_season_id]=A1807))))</f>
        <v>#VALUE!</v>
      </c>
    </row>
    <row r="1808" spans="2:2" x14ac:dyDescent="0.25">
      <c r="B1808" t="e" cm="1" vm="1">
        <f t="array" ref="B1808">TRANSPOSE(_xlfn._xlws.SORT(_xlfn.UNIQUE(_xlfn._xlws.FILTER(managements[field_level], managements[experiment_id]&amp;"_"&amp;managements[crop_season_id]=A1808))))</f>
        <v>#VALUE!</v>
      </c>
    </row>
    <row r="1809" spans="2:2" x14ac:dyDescent="0.25">
      <c r="B1809" t="e" cm="1" vm="1">
        <f t="array" ref="B1809">TRANSPOSE(_xlfn._xlws.SORT(_xlfn.UNIQUE(_xlfn._xlws.FILTER(managements[field_level], managements[experiment_id]&amp;"_"&amp;managements[crop_season_id]=A1809))))</f>
        <v>#VALUE!</v>
      </c>
    </row>
    <row r="1810" spans="2:2" x14ac:dyDescent="0.25">
      <c r="B1810" t="e" cm="1" vm="1">
        <f t="array" ref="B1810">TRANSPOSE(_xlfn._xlws.SORT(_xlfn.UNIQUE(_xlfn._xlws.FILTER(managements[field_level], managements[experiment_id]&amp;"_"&amp;managements[crop_season_id]=A1810))))</f>
        <v>#VALUE!</v>
      </c>
    </row>
    <row r="1811" spans="2:2" x14ac:dyDescent="0.25">
      <c r="B1811" t="e" cm="1" vm="1">
        <f t="array" ref="B1811">TRANSPOSE(_xlfn._xlws.SORT(_xlfn.UNIQUE(_xlfn._xlws.FILTER(managements[field_level], managements[experiment_id]&amp;"_"&amp;managements[crop_season_id]=A1811))))</f>
        <v>#VALUE!</v>
      </c>
    </row>
    <row r="1812" spans="2:2" x14ac:dyDescent="0.25">
      <c r="B1812" t="e" cm="1" vm="1">
        <f t="array" ref="B1812">TRANSPOSE(_xlfn._xlws.SORT(_xlfn.UNIQUE(_xlfn._xlws.FILTER(managements[field_level], managements[experiment_id]&amp;"_"&amp;managements[crop_season_id]=A1812))))</f>
        <v>#VALUE!</v>
      </c>
    </row>
    <row r="1813" spans="2:2" x14ac:dyDescent="0.25">
      <c r="B1813" t="e" cm="1" vm="1">
        <f t="array" ref="B1813">TRANSPOSE(_xlfn._xlws.SORT(_xlfn.UNIQUE(_xlfn._xlws.FILTER(managements[field_level], managements[experiment_id]&amp;"_"&amp;managements[crop_season_id]=A1813))))</f>
        <v>#VALUE!</v>
      </c>
    </row>
    <row r="1814" spans="2:2" x14ac:dyDescent="0.25">
      <c r="B1814" t="e" cm="1" vm="1">
        <f t="array" ref="B1814">TRANSPOSE(_xlfn._xlws.SORT(_xlfn.UNIQUE(_xlfn._xlws.FILTER(managements[field_level], managements[experiment_id]&amp;"_"&amp;managements[crop_season_id]=A1814))))</f>
        <v>#VALUE!</v>
      </c>
    </row>
    <row r="1815" spans="2:2" x14ac:dyDescent="0.25">
      <c r="B1815" t="e" cm="1" vm="1">
        <f t="array" ref="B1815">TRANSPOSE(_xlfn._xlws.SORT(_xlfn.UNIQUE(_xlfn._xlws.FILTER(managements[field_level], managements[experiment_id]&amp;"_"&amp;managements[crop_season_id]=A1815))))</f>
        <v>#VALUE!</v>
      </c>
    </row>
    <row r="1816" spans="2:2" x14ac:dyDescent="0.25">
      <c r="B1816" t="e" cm="1" vm="1">
        <f t="array" ref="B1816">TRANSPOSE(_xlfn._xlws.SORT(_xlfn.UNIQUE(_xlfn._xlws.FILTER(managements[field_level], managements[experiment_id]&amp;"_"&amp;managements[crop_season_id]=A1816))))</f>
        <v>#VALUE!</v>
      </c>
    </row>
    <row r="1817" spans="2:2" x14ac:dyDescent="0.25">
      <c r="B1817" t="e" cm="1" vm="1">
        <f t="array" ref="B1817">TRANSPOSE(_xlfn._xlws.SORT(_xlfn.UNIQUE(_xlfn._xlws.FILTER(managements[field_level], managements[experiment_id]&amp;"_"&amp;managements[crop_season_id]=A1817))))</f>
        <v>#VALUE!</v>
      </c>
    </row>
    <row r="1818" spans="2:2" x14ac:dyDescent="0.25">
      <c r="B1818" t="e" cm="1" vm="1">
        <f t="array" ref="B1818">TRANSPOSE(_xlfn._xlws.SORT(_xlfn.UNIQUE(_xlfn._xlws.FILTER(managements[field_level], managements[experiment_id]&amp;"_"&amp;managements[crop_season_id]=A1818))))</f>
        <v>#VALUE!</v>
      </c>
    </row>
    <row r="1819" spans="2:2" x14ac:dyDescent="0.25">
      <c r="B1819" t="e" cm="1" vm="1">
        <f t="array" ref="B1819">TRANSPOSE(_xlfn._xlws.SORT(_xlfn.UNIQUE(_xlfn._xlws.FILTER(managements[field_level], managements[experiment_id]&amp;"_"&amp;managements[crop_season_id]=A1819))))</f>
        <v>#VALUE!</v>
      </c>
    </row>
    <row r="1820" spans="2:2" x14ac:dyDescent="0.25">
      <c r="B1820" t="e" cm="1" vm="1">
        <f t="array" ref="B1820">TRANSPOSE(_xlfn._xlws.SORT(_xlfn.UNIQUE(_xlfn._xlws.FILTER(managements[field_level], managements[experiment_id]&amp;"_"&amp;managements[crop_season_id]=A1820))))</f>
        <v>#VALUE!</v>
      </c>
    </row>
    <row r="1821" spans="2:2" x14ac:dyDescent="0.25">
      <c r="B1821" t="e" cm="1" vm="1">
        <f t="array" ref="B1821">TRANSPOSE(_xlfn._xlws.SORT(_xlfn.UNIQUE(_xlfn._xlws.FILTER(managements[field_level], managements[experiment_id]&amp;"_"&amp;managements[crop_season_id]=A1821))))</f>
        <v>#VALUE!</v>
      </c>
    </row>
    <row r="1822" spans="2:2" x14ac:dyDescent="0.25">
      <c r="B1822" t="e" cm="1" vm="1">
        <f t="array" ref="B1822">TRANSPOSE(_xlfn._xlws.SORT(_xlfn.UNIQUE(_xlfn._xlws.FILTER(managements[field_level], managements[experiment_id]&amp;"_"&amp;managements[crop_season_id]=A1822))))</f>
        <v>#VALUE!</v>
      </c>
    </row>
    <row r="1823" spans="2:2" x14ac:dyDescent="0.25">
      <c r="B1823" t="e" cm="1" vm="1">
        <f t="array" ref="B1823">TRANSPOSE(_xlfn._xlws.SORT(_xlfn.UNIQUE(_xlfn._xlws.FILTER(managements[field_level], managements[experiment_id]&amp;"_"&amp;managements[crop_season_id]=A1823))))</f>
        <v>#VALUE!</v>
      </c>
    </row>
    <row r="1824" spans="2:2" x14ac:dyDescent="0.25">
      <c r="B1824" t="e" cm="1" vm="1">
        <f t="array" ref="B1824">TRANSPOSE(_xlfn._xlws.SORT(_xlfn.UNIQUE(_xlfn._xlws.FILTER(managements[field_level], managements[experiment_id]&amp;"_"&amp;managements[crop_season_id]=A1824))))</f>
        <v>#VALUE!</v>
      </c>
    </row>
    <row r="1825" spans="2:2" x14ac:dyDescent="0.25">
      <c r="B1825" t="e" cm="1" vm="1">
        <f t="array" ref="B1825">TRANSPOSE(_xlfn._xlws.SORT(_xlfn.UNIQUE(_xlfn._xlws.FILTER(managements[field_level], managements[experiment_id]&amp;"_"&amp;managements[crop_season_id]=A1825))))</f>
        <v>#VALUE!</v>
      </c>
    </row>
    <row r="1826" spans="2:2" x14ac:dyDescent="0.25">
      <c r="B1826" t="e" cm="1" vm="1">
        <f t="array" ref="B1826">TRANSPOSE(_xlfn._xlws.SORT(_xlfn.UNIQUE(_xlfn._xlws.FILTER(managements[field_level], managements[experiment_id]&amp;"_"&amp;managements[crop_season_id]=A1826))))</f>
        <v>#VALUE!</v>
      </c>
    </row>
    <row r="1827" spans="2:2" x14ac:dyDescent="0.25">
      <c r="B1827" t="e" cm="1" vm="1">
        <f t="array" ref="B1827">TRANSPOSE(_xlfn._xlws.SORT(_xlfn.UNIQUE(_xlfn._xlws.FILTER(managements[field_level], managements[experiment_id]&amp;"_"&amp;managements[crop_season_id]=A1827))))</f>
        <v>#VALUE!</v>
      </c>
    </row>
    <row r="1828" spans="2:2" x14ac:dyDescent="0.25">
      <c r="B1828" t="e" cm="1" vm="1">
        <f t="array" ref="B1828">TRANSPOSE(_xlfn._xlws.SORT(_xlfn.UNIQUE(_xlfn._xlws.FILTER(managements[field_level], managements[experiment_id]&amp;"_"&amp;managements[crop_season_id]=A1828))))</f>
        <v>#VALUE!</v>
      </c>
    </row>
    <row r="1829" spans="2:2" x14ac:dyDescent="0.25">
      <c r="B1829" t="e" cm="1" vm="1">
        <f t="array" ref="B1829">TRANSPOSE(_xlfn._xlws.SORT(_xlfn.UNIQUE(_xlfn._xlws.FILTER(managements[field_level], managements[experiment_id]&amp;"_"&amp;managements[crop_season_id]=A1829))))</f>
        <v>#VALUE!</v>
      </c>
    </row>
    <row r="1830" spans="2:2" x14ac:dyDescent="0.25">
      <c r="B1830" t="e" cm="1" vm="1">
        <f t="array" ref="B1830">TRANSPOSE(_xlfn._xlws.SORT(_xlfn.UNIQUE(_xlfn._xlws.FILTER(managements[field_level], managements[experiment_id]&amp;"_"&amp;managements[crop_season_id]=A1830))))</f>
        <v>#VALUE!</v>
      </c>
    </row>
    <row r="1831" spans="2:2" x14ac:dyDescent="0.25">
      <c r="B1831" t="e" cm="1" vm="1">
        <f t="array" ref="B1831">TRANSPOSE(_xlfn._xlws.SORT(_xlfn.UNIQUE(_xlfn._xlws.FILTER(managements[field_level], managements[experiment_id]&amp;"_"&amp;managements[crop_season_id]=A1831))))</f>
        <v>#VALUE!</v>
      </c>
    </row>
    <row r="1832" spans="2:2" x14ac:dyDescent="0.25">
      <c r="B1832" t="e" cm="1" vm="1">
        <f t="array" ref="B1832">TRANSPOSE(_xlfn._xlws.SORT(_xlfn.UNIQUE(_xlfn._xlws.FILTER(managements[field_level], managements[experiment_id]&amp;"_"&amp;managements[crop_season_id]=A1832))))</f>
        <v>#VALUE!</v>
      </c>
    </row>
    <row r="1833" spans="2:2" x14ac:dyDescent="0.25">
      <c r="B1833" t="e" cm="1" vm="1">
        <f t="array" ref="B1833">TRANSPOSE(_xlfn._xlws.SORT(_xlfn.UNIQUE(_xlfn._xlws.FILTER(managements[field_level], managements[experiment_id]&amp;"_"&amp;managements[crop_season_id]=A1833))))</f>
        <v>#VALUE!</v>
      </c>
    </row>
    <row r="1834" spans="2:2" x14ac:dyDescent="0.25">
      <c r="B1834" t="e" cm="1" vm="1">
        <f t="array" ref="B1834">TRANSPOSE(_xlfn._xlws.SORT(_xlfn.UNIQUE(_xlfn._xlws.FILTER(managements[field_level], managements[experiment_id]&amp;"_"&amp;managements[crop_season_id]=A1834))))</f>
        <v>#VALUE!</v>
      </c>
    </row>
    <row r="1835" spans="2:2" x14ac:dyDescent="0.25">
      <c r="B1835" t="e" cm="1" vm="1">
        <f t="array" ref="B1835">TRANSPOSE(_xlfn._xlws.SORT(_xlfn.UNIQUE(_xlfn._xlws.FILTER(managements[field_level], managements[experiment_id]&amp;"_"&amp;managements[crop_season_id]=A1835))))</f>
        <v>#VALUE!</v>
      </c>
    </row>
    <row r="1836" spans="2:2" x14ac:dyDescent="0.25">
      <c r="B1836" t="e" cm="1" vm="1">
        <f t="array" ref="B1836">TRANSPOSE(_xlfn._xlws.SORT(_xlfn.UNIQUE(_xlfn._xlws.FILTER(managements[field_level], managements[experiment_id]&amp;"_"&amp;managements[crop_season_id]=A1836))))</f>
        <v>#VALUE!</v>
      </c>
    </row>
    <row r="1837" spans="2:2" x14ac:dyDescent="0.25">
      <c r="B1837" t="e" cm="1" vm="1">
        <f t="array" ref="B1837">TRANSPOSE(_xlfn._xlws.SORT(_xlfn.UNIQUE(_xlfn._xlws.FILTER(managements[field_level], managements[experiment_id]&amp;"_"&amp;managements[crop_season_id]=A1837))))</f>
        <v>#VALUE!</v>
      </c>
    </row>
    <row r="1838" spans="2:2" x14ac:dyDescent="0.25">
      <c r="B1838" t="e" cm="1" vm="1">
        <f t="array" ref="B1838">TRANSPOSE(_xlfn._xlws.SORT(_xlfn.UNIQUE(_xlfn._xlws.FILTER(managements[field_level], managements[experiment_id]&amp;"_"&amp;managements[crop_season_id]=A1838))))</f>
        <v>#VALUE!</v>
      </c>
    </row>
    <row r="1839" spans="2:2" x14ac:dyDescent="0.25">
      <c r="B1839" t="e" cm="1" vm="1">
        <f t="array" ref="B1839">TRANSPOSE(_xlfn._xlws.SORT(_xlfn.UNIQUE(_xlfn._xlws.FILTER(managements[field_level], managements[experiment_id]&amp;"_"&amp;managements[crop_season_id]=A1839))))</f>
        <v>#VALUE!</v>
      </c>
    </row>
    <row r="1840" spans="2:2" x14ac:dyDescent="0.25">
      <c r="B1840" t="e" cm="1" vm="1">
        <f t="array" ref="B1840">TRANSPOSE(_xlfn._xlws.SORT(_xlfn.UNIQUE(_xlfn._xlws.FILTER(managements[field_level], managements[experiment_id]&amp;"_"&amp;managements[crop_season_id]=A1840))))</f>
        <v>#VALUE!</v>
      </c>
    </row>
    <row r="1841" spans="2:2" x14ac:dyDescent="0.25">
      <c r="B1841" t="e" cm="1" vm="1">
        <f t="array" ref="B1841">TRANSPOSE(_xlfn._xlws.SORT(_xlfn.UNIQUE(_xlfn._xlws.FILTER(managements[field_level], managements[experiment_id]&amp;"_"&amp;managements[crop_season_id]=A1841))))</f>
        <v>#VALUE!</v>
      </c>
    </row>
    <row r="1842" spans="2:2" x14ac:dyDescent="0.25">
      <c r="B1842" t="e" cm="1" vm="1">
        <f t="array" ref="B1842">TRANSPOSE(_xlfn._xlws.SORT(_xlfn.UNIQUE(_xlfn._xlws.FILTER(managements[field_level], managements[experiment_id]&amp;"_"&amp;managements[crop_season_id]=A1842))))</f>
        <v>#VALUE!</v>
      </c>
    </row>
    <row r="1843" spans="2:2" x14ac:dyDescent="0.25">
      <c r="B1843" t="e" cm="1" vm="1">
        <f t="array" ref="B1843">TRANSPOSE(_xlfn._xlws.SORT(_xlfn.UNIQUE(_xlfn._xlws.FILTER(managements[field_level], managements[experiment_id]&amp;"_"&amp;managements[crop_season_id]=A1843))))</f>
        <v>#VALUE!</v>
      </c>
    </row>
    <row r="1844" spans="2:2" x14ac:dyDescent="0.25">
      <c r="B1844" t="e" cm="1" vm="1">
        <f t="array" ref="B1844">TRANSPOSE(_xlfn._xlws.SORT(_xlfn.UNIQUE(_xlfn._xlws.FILTER(managements[field_level], managements[experiment_id]&amp;"_"&amp;managements[crop_season_id]=A1844))))</f>
        <v>#VALUE!</v>
      </c>
    </row>
    <row r="1845" spans="2:2" x14ac:dyDescent="0.25">
      <c r="B1845" t="e" cm="1" vm="1">
        <f t="array" ref="B1845">TRANSPOSE(_xlfn._xlws.SORT(_xlfn.UNIQUE(_xlfn._xlws.FILTER(managements[field_level], managements[experiment_id]&amp;"_"&amp;managements[crop_season_id]=A1845))))</f>
        <v>#VALUE!</v>
      </c>
    </row>
    <row r="1846" spans="2:2" x14ac:dyDescent="0.25">
      <c r="B1846" t="e" cm="1" vm="1">
        <f t="array" ref="B1846">TRANSPOSE(_xlfn._xlws.SORT(_xlfn.UNIQUE(_xlfn._xlws.FILTER(managements[field_level], managements[experiment_id]&amp;"_"&amp;managements[crop_season_id]=A1846))))</f>
        <v>#VALUE!</v>
      </c>
    </row>
    <row r="1847" spans="2:2" x14ac:dyDescent="0.25">
      <c r="B1847" t="e" cm="1" vm="1">
        <f t="array" ref="B1847">TRANSPOSE(_xlfn._xlws.SORT(_xlfn.UNIQUE(_xlfn._xlws.FILTER(managements[field_level], managements[experiment_id]&amp;"_"&amp;managements[crop_season_id]=A1847))))</f>
        <v>#VALUE!</v>
      </c>
    </row>
    <row r="1848" spans="2:2" x14ac:dyDescent="0.25">
      <c r="B1848" t="e" cm="1" vm="1">
        <f t="array" ref="B1848">TRANSPOSE(_xlfn._xlws.SORT(_xlfn.UNIQUE(_xlfn._xlws.FILTER(managements[field_level], managements[experiment_id]&amp;"_"&amp;managements[crop_season_id]=A1848))))</f>
        <v>#VALUE!</v>
      </c>
    </row>
    <row r="1849" spans="2:2" x14ac:dyDescent="0.25">
      <c r="B1849" t="e" cm="1" vm="1">
        <f t="array" ref="B1849">TRANSPOSE(_xlfn._xlws.SORT(_xlfn.UNIQUE(_xlfn._xlws.FILTER(managements[field_level], managements[experiment_id]&amp;"_"&amp;managements[crop_season_id]=A1849))))</f>
        <v>#VALUE!</v>
      </c>
    </row>
    <row r="1850" spans="2:2" x14ac:dyDescent="0.25">
      <c r="B1850" t="e" cm="1" vm="1">
        <f t="array" ref="B1850">TRANSPOSE(_xlfn._xlws.SORT(_xlfn.UNIQUE(_xlfn._xlws.FILTER(managements[field_level], managements[experiment_id]&amp;"_"&amp;managements[crop_season_id]=A1850))))</f>
        <v>#VALUE!</v>
      </c>
    </row>
    <row r="1851" spans="2:2" x14ac:dyDescent="0.25">
      <c r="B1851" t="e" cm="1" vm="1">
        <f t="array" ref="B1851">TRANSPOSE(_xlfn._xlws.SORT(_xlfn.UNIQUE(_xlfn._xlws.FILTER(managements[field_level], managements[experiment_id]&amp;"_"&amp;managements[crop_season_id]=A1851))))</f>
        <v>#VALUE!</v>
      </c>
    </row>
    <row r="1852" spans="2:2" x14ac:dyDescent="0.25">
      <c r="B1852" t="e" cm="1" vm="1">
        <f t="array" ref="B1852">TRANSPOSE(_xlfn._xlws.SORT(_xlfn.UNIQUE(_xlfn._xlws.FILTER(managements[field_level], managements[experiment_id]&amp;"_"&amp;managements[crop_season_id]=A1852))))</f>
        <v>#VALUE!</v>
      </c>
    </row>
    <row r="1853" spans="2:2" x14ac:dyDescent="0.25">
      <c r="B1853" t="e" cm="1" vm="1">
        <f t="array" ref="B1853">TRANSPOSE(_xlfn._xlws.SORT(_xlfn.UNIQUE(_xlfn._xlws.FILTER(managements[field_level], managements[experiment_id]&amp;"_"&amp;managements[crop_season_id]=A1853))))</f>
        <v>#VALUE!</v>
      </c>
    </row>
    <row r="1854" spans="2:2" x14ac:dyDescent="0.25">
      <c r="B1854" t="e" cm="1" vm="1">
        <f t="array" ref="B1854">TRANSPOSE(_xlfn._xlws.SORT(_xlfn.UNIQUE(_xlfn._xlws.FILTER(managements[field_level], managements[experiment_id]&amp;"_"&amp;managements[crop_season_id]=A1854))))</f>
        <v>#VALUE!</v>
      </c>
    </row>
    <row r="1855" spans="2:2" x14ac:dyDescent="0.25">
      <c r="B1855" t="e" cm="1" vm="1">
        <f t="array" ref="B1855">TRANSPOSE(_xlfn._xlws.SORT(_xlfn.UNIQUE(_xlfn._xlws.FILTER(managements[field_level], managements[experiment_id]&amp;"_"&amp;managements[crop_season_id]=A1855))))</f>
        <v>#VALUE!</v>
      </c>
    </row>
    <row r="1856" spans="2:2" x14ac:dyDescent="0.25">
      <c r="B1856" t="e" cm="1" vm="1">
        <f t="array" ref="B1856">TRANSPOSE(_xlfn._xlws.SORT(_xlfn.UNIQUE(_xlfn._xlws.FILTER(managements[field_level], managements[experiment_id]&amp;"_"&amp;managements[crop_season_id]=A1856))))</f>
        <v>#VALUE!</v>
      </c>
    </row>
    <row r="1857" spans="2:2" x14ac:dyDescent="0.25">
      <c r="B1857" t="e" cm="1" vm="1">
        <f t="array" ref="B1857">TRANSPOSE(_xlfn._xlws.SORT(_xlfn.UNIQUE(_xlfn._xlws.FILTER(managements[field_level], managements[experiment_id]&amp;"_"&amp;managements[crop_season_id]=A1857))))</f>
        <v>#VALUE!</v>
      </c>
    </row>
    <row r="1858" spans="2:2" x14ac:dyDescent="0.25">
      <c r="B1858" t="e" cm="1" vm="1">
        <f t="array" ref="B1858">TRANSPOSE(_xlfn._xlws.SORT(_xlfn.UNIQUE(_xlfn._xlws.FILTER(managements[field_level], managements[experiment_id]&amp;"_"&amp;managements[crop_season_id]=A1858))))</f>
        <v>#VALUE!</v>
      </c>
    </row>
    <row r="1859" spans="2:2" x14ac:dyDescent="0.25">
      <c r="B1859" t="e" cm="1" vm="1">
        <f t="array" ref="B1859">TRANSPOSE(_xlfn._xlws.SORT(_xlfn.UNIQUE(_xlfn._xlws.FILTER(managements[field_level], managements[experiment_id]&amp;"_"&amp;managements[crop_season_id]=A1859))))</f>
        <v>#VALUE!</v>
      </c>
    </row>
    <row r="1860" spans="2:2" x14ac:dyDescent="0.25">
      <c r="B1860" t="e" cm="1" vm="1">
        <f t="array" ref="B1860">TRANSPOSE(_xlfn._xlws.SORT(_xlfn.UNIQUE(_xlfn._xlws.FILTER(managements[field_level], managements[experiment_id]&amp;"_"&amp;managements[crop_season_id]=A1860))))</f>
        <v>#VALUE!</v>
      </c>
    </row>
    <row r="1861" spans="2:2" x14ac:dyDescent="0.25">
      <c r="B1861" t="e" cm="1" vm="1">
        <f t="array" ref="B1861">TRANSPOSE(_xlfn._xlws.SORT(_xlfn.UNIQUE(_xlfn._xlws.FILTER(managements[field_level], managements[experiment_id]&amp;"_"&amp;managements[crop_season_id]=A1861))))</f>
        <v>#VALUE!</v>
      </c>
    </row>
    <row r="1862" spans="2:2" x14ac:dyDescent="0.25">
      <c r="B1862" t="e" cm="1" vm="1">
        <f t="array" ref="B1862">TRANSPOSE(_xlfn._xlws.SORT(_xlfn.UNIQUE(_xlfn._xlws.FILTER(managements[field_level], managements[experiment_id]&amp;"_"&amp;managements[crop_season_id]=A1862))))</f>
        <v>#VALUE!</v>
      </c>
    </row>
    <row r="1863" spans="2:2" x14ac:dyDescent="0.25">
      <c r="B1863" t="e" cm="1" vm="1">
        <f t="array" ref="B1863">TRANSPOSE(_xlfn._xlws.SORT(_xlfn.UNIQUE(_xlfn._xlws.FILTER(managements[field_level], managements[experiment_id]&amp;"_"&amp;managements[crop_season_id]=A1863))))</f>
        <v>#VALUE!</v>
      </c>
    </row>
    <row r="1864" spans="2:2" x14ac:dyDescent="0.25">
      <c r="B1864" t="e" cm="1" vm="1">
        <f t="array" ref="B1864">TRANSPOSE(_xlfn._xlws.SORT(_xlfn.UNIQUE(_xlfn._xlws.FILTER(managements[field_level], managements[experiment_id]&amp;"_"&amp;managements[crop_season_id]=A1864))))</f>
        <v>#VALUE!</v>
      </c>
    </row>
    <row r="1865" spans="2:2" x14ac:dyDescent="0.25">
      <c r="B1865" t="e" cm="1" vm="1">
        <f t="array" ref="B1865">TRANSPOSE(_xlfn._xlws.SORT(_xlfn.UNIQUE(_xlfn._xlws.FILTER(managements[field_level], managements[experiment_id]&amp;"_"&amp;managements[crop_season_id]=A1865))))</f>
        <v>#VALUE!</v>
      </c>
    </row>
    <row r="1866" spans="2:2" x14ac:dyDescent="0.25">
      <c r="B1866" t="e" cm="1" vm="1">
        <f t="array" ref="B1866">TRANSPOSE(_xlfn._xlws.SORT(_xlfn.UNIQUE(_xlfn._xlws.FILTER(managements[field_level], managements[experiment_id]&amp;"_"&amp;managements[crop_season_id]=A1866))))</f>
        <v>#VALUE!</v>
      </c>
    </row>
    <row r="1867" spans="2:2" x14ac:dyDescent="0.25">
      <c r="B1867" t="e" cm="1" vm="1">
        <f t="array" ref="B1867">TRANSPOSE(_xlfn._xlws.SORT(_xlfn.UNIQUE(_xlfn._xlws.FILTER(managements[field_level], managements[experiment_id]&amp;"_"&amp;managements[crop_season_id]=A1867))))</f>
        <v>#VALUE!</v>
      </c>
    </row>
    <row r="1868" spans="2:2" x14ac:dyDescent="0.25">
      <c r="B1868" t="e" cm="1" vm="1">
        <f t="array" ref="B1868">TRANSPOSE(_xlfn._xlws.SORT(_xlfn.UNIQUE(_xlfn._xlws.FILTER(managements[field_level], managements[experiment_id]&amp;"_"&amp;managements[crop_season_id]=A1868))))</f>
        <v>#VALUE!</v>
      </c>
    </row>
    <row r="1869" spans="2:2" x14ac:dyDescent="0.25">
      <c r="B1869" t="e" cm="1" vm="1">
        <f t="array" ref="B1869">TRANSPOSE(_xlfn._xlws.SORT(_xlfn.UNIQUE(_xlfn._xlws.FILTER(managements[field_level], managements[experiment_id]&amp;"_"&amp;managements[crop_season_id]=A1869))))</f>
        <v>#VALUE!</v>
      </c>
    </row>
    <row r="1870" spans="2:2" x14ac:dyDescent="0.25">
      <c r="B1870" t="e" cm="1" vm="1">
        <f t="array" ref="B1870">TRANSPOSE(_xlfn._xlws.SORT(_xlfn.UNIQUE(_xlfn._xlws.FILTER(managements[field_level], managements[experiment_id]&amp;"_"&amp;managements[crop_season_id]=A1870))))</f>
        <v>#VALUE!</v>
      </c>
    </row>
    <row r="1871" spans="2:2" x14ac:dyDescent="0.25">
      <c r="B1871" t="e" cm="1" vm="1">
        <f t="array" ref="B1871">TRANSPOSE(_xlfn._xlws.SORT(_xlfn.UNIQUE(_xlfn._xlws.FILTER(managements[field_level], managements[experiment_id]&amp;"_"&amp;managements[crop_season_id]=A1871))))</f>
        <v>#VALUE!</v>
      </c>
    </row>
    <row r="1872" spans="2:2" x14ac:dyDescent="0.25">
      <c r="B1872" t="e" cm="1" vm="1">
        <f t="array" ref="B1872">TRANSPOSE(_xlfn._xlws.SORT(_xlfn.UNIQUE(_xlfn._xlws.FILTER(managements[field_level], managements[experiment_id]&amp;"_"&amp;managements[crop_season_id]=A1872))))</f>
        <v>#VALUE!</v>
      </c>
    </row>
    <row r="1873" spans="2:2" x14ac:dyDescent="0.25">
      <c r="B1873" t="e" cm="1" vm="1">
        <f t="array" ref="B1873">TRANSPOSE(_xlfn._xlws.SORT(_xlfn.UNIQUE(_xlfn._xlws.FILTER(managements[field_level], managements[experiment_id]&amp;"_"&amp;managements[crop_season_id]=A1873))))</f>
        <v>#VALUE!</v>
      </c>
    </row>
    <row r="1874" spans="2:2" x14ac:dyDescent="0.25">
      <c r="B1874" t="e" cm="1" vm="1">
        <f t="array" ref="B1874">TRANSPOSE(_xlfn._xlws.SORT(_xlfn.UNIQUE(_xlfn._xlws.FILTER(managements[field_level], managements[experiment_id]&amp;"_"&amp;managements[crop_season_id]=A1874))))</f>
        <v>#VALUE!</v>
      </c>
    </row>
    <row r="1875" spans="2:2" x14ac:dyDescent="0.25">
      <c r="B1875" t="e" cm="1" vm="1">
        <f t="array" ref="B1875">TRANSPOSE(_xlfn._xlws.SORT(_xlfn.UNIQUE(_xlfn._xlws.FILTER(managements[field_level], managements[experiment_id]&amp;"_"&amp;managements[crop_season_id]=A1875))))</f>
        <v>#VALUE!</v>
      </c>
    </row>
    <row r="1876" spans="2:2" x14ac:dyDescent="0.25">
      <c r="B1876" t="e" cm="1" vm="1">
        <f t="array" ref="B1876">TRANSPOSE(_xlfn._xlws.SORT(_xlfn.UNIQUE(_xlfn._xlws.FILTER(managements[field_level], managements[experiment_id]&amp;"_"&amp;managements[crop_season_id]=A1876))))</f>
        <v>#VALUE!</v>
      </c>
    </row>
    <row r="1877" spans="2:2" x14ac:dyDescent="0.25">
      <c r="B1877" t="e" cm="1" vm="1">
        <f t="array" ref="B1877">TRANSPOSE(_xlfn._xlws.SORT(_xlfn.UNIQUE(_xlfn._xlws.FILTER(managements[field_level], managements[experiment_id]&amp;"_"&amp;managements[crop_season_id]=A1877))))</f>
        <v>#VALUE!</v>
      </c>
    </row>
    <row r="1878" spans="2:2" x14ac:dyDescent="0.25">
      <c r="B1878" t="e" cm="1" vm="1">
        <f t="array" ref="B1878">TRANSPOSE(_xlfn._xlws.SORT(_xlfn.UNIQUE(_xlfn._xlws.FILTER(managements[field_level], managements[experiment_id]&amp;"_"&amp;managements[crop_season_id]=A1878))))</f>
        <v>#VALUE!</v>
      </c>
    </row>
    <row r="1879" spans="2:2" x14ac:dyDescent="0.25">
      <c r="B1879" t="e" cm="1" vm="1">
        <f t="array" ref="B1879">TRANSPOSE(_xlfn._xlws.SORT(_xlfn.UNIQUE(_xlfn._xlws.FILTER(managements[field_level], managements[experiment_id]&amp;"_"&amp;managements[crop_season_id]=A1879))))</f>
        <v>#VALUE!</v>
      </c>
    </row>
    <row r="1880" spans="2:2" x14ac:dyDescent="0.25">
      <c r="B1880" t="e" cm="1" vm="1">
        <f t="array" ref="B1880">TRANSPOSE(_xlfn._xlws.SORT(_xlfn.UNIQUE(_xlfn._xlws.FILTER(managements[field_level], managements[experiment_id]&amp;"_"&amp;managements[crop_season_id]=A1880))))</f>
        <v>#VALUE!</v>
      </c>
    </row>
    <row r="1881" spans="2:2" x14ac:dyDescent="0.25">
      <c r="B1881" t="e" cm="1" vm="1">
        <f t="array" ref="B1881">TRANSPOSE(_xlfn._xlws.SORT(_xlfn.UNIQUE(_xlfn._xlws.FILTER(managements[field_level], managements[experiment_id]&amp;"_"&amp;managements[crop_season_id]=A1881))))</f>
        <v>#VALUE!</v>
      </c>
    </row>
    <row r="1882" spans="2:2" x14ac:dyDescent="0.25">
      <c r="B1882" t="e" cm="1" vm="1">
        <f t="array" ref="B1882">TRANSPOSE(_xlfn._xlws.SORT(_xlfn.UNIQUE(_xlfn._xlws.FILTER(managements[field_level], managements[experiment_id]&amp;"_"&amp;managements[crop_season_id]=A1882))))</f>
        <v>#VALUE!</v>
      </c>
    </row>
    <row r="1883" spans="2:2" x14ac:dyDescent="0.25">
      <c r="B1883" t="e" cm="1" vm="1">
        <f t="array" ref="B1883">TRANSPOSE(_xlfn._xlws.SORT(_xlfn.UNIQUE(_xlfn._xlws.FILTER(managements[field_level], managements[experiment_id]&amp;"_"&amp;managements[crop_season_id]=A1883))))</f>
        <v>#VALUE!</v>
      </c>
    </row>
    <row r="1884" spans="2:2" x14ac:dyDescent="0.25">
      <c r="B1884" t="e" cm="1" vm="1">
        <f t="array" ref="B1884">TRANSPOSE(_xlfn._xlws.SORT(_xlfn.UNIQUE(_xlfn._xlws.FILTER(managements[field_level], managements[experiment_id]&amp;"_"&amp;managements[crop_season_id]=A1884))))</f>
        <v>#VALUE!</v>
      </c>
    </row>
    <row r="1885" spans="2:2" x14ac:dyDescent="0.25">
      <c r="B1885" t="e" cm="1" vm="1">
        <f t="array" ref="B1885">TRANSPOSE(_xlfn._xlws.SORT(_xlfn.UNIQUE(_xlfn._xlws.FILTER(managements[field_level], managements[experiment_id]&amp;"_"&amp;managements[crop_season_id]=A1885))))</f>
        <v>#VALUE!</v>
      </c>
    </row>
    <row r="1886" spans="2:2" x14ac:dyDescent="0.25">
      <c r="B1886" t="e" cm="1" vm="1">
        <f t="array" ref="B1886">TRANSPOSE(_xlfn._xlws.SORT(_xlfn.UNIQUE(_xlfn._xlws.FILTER(managements[field_level], managements[experiment_id]&amp;"_"&amp;managements[crop_season_id]=A1886))))</f>
        <v>#VALUE!</v>
      </c>
    </row>
    <row r="1887" spans="2:2" x14ac:dyDescent="0.25">
      <c r="B1887" t="e" cm="1" vm="1">
        <f t="array" ref="B1887">TRANSPOSE(_xlfn._xlws.SORT(_xlfn.UNIQUE(_xlfn._xlws.FILTER(managements[field_level], managements[experiment_id]&amp;"_"&amp;managements[crop_season_id]=A1887))))</f>
        <v>#VALUE!</v>
      </c>
    </row>
    <row r="1888" spans="2:2" x14ac:dyDescent="0.25">
      <c r="B1888" t="e" cm="1" vm="1">
        <f t="array" ref="B1888">TRANSPOSE(_xlfn._xlws.SORT(_xlfn.UNIQUE(_xlfn._xlws.FILTER(managements[field_level], managements[experiment_id]&amp;"_"&amp;managements[crop_season_id]=A1888))))</f>
        <v>#VALUE!</v>
      </c>
    </row>
    <row r="1889" spans="2:2" x14ac:dyDescent="0.25">
      <c r="B1889" t="e" cm="1" vm="1">
        <f t="array" ref="B1889">TRANSPOSE(_xlfn._xlws.SORT(_xlfn.UNIQUE(_xlfn._xlws.FILTER(managements[field_level], managements[experiment_id]&amp;"_"&amp;managements[crop_season_id]=A1889))))</f>
        <v>#VALUE!</v>
      </c>
    </row>
    <row r="1890" spans="2:2" x14ac:dyDescent="0.25">
      <c r="B1890" t="e" cm="1" vm="1">
        <f t="array" ref="B1890">TRANSPOSE(_xlfn._xlws.SORT(_xlfn.UNIQUE(_xlfn._xlws.FILTER(managements[field_level], managements[experiment_id]&amp;"_"&amp;managements[crop_season_id]=A1890))))</f>
        <v>#VALUE!</v>
      </c>
    </row>
    <row r="1891" spans="2:2" x14ac:dyDescent="0.25">
      <c r="B1891" t="e" cm="1" vm="1">
        <f t="array" ref="B1891">TRANSPOSE(_xlfn._xlws.SORT(_xlfn.UNIQUE(_xlfn._xlws.FILTER(managements[field_level], managements[experiment_id]&amp;"_"&amp;managements[crop_season_id]=A1891))))</f>
        <v>#VALUE!</v>
      </c>
    </row>
    <row r="1892" spans="2:2" x14ac:dyDescent="0.25">
      <c r="B1892" t="e" cm="1" vm="1">
        <f t="array" ref="B1892">TRANSPOSE(_xlfn._xlws.SORT(_xlfn.UNIQUE(_xlfn._xlws.FILTER(managements[field_level], managements[experiment_id]&amp;"_"&amp;managements[crop_season_id]=A1892))))</f>
        <v>#VALUE!</v>
      </c>
    </row>
    <row r="1893" spans="2:2" x14ac:dyDescent="0.25">
      <c r="B1893" t="e" cm="1" vm="1">
        <f t="array" ref="B1893">TRANSPOSE(_xlfn._xlws.SORT(_xlfn.UNIQUE(_xlfn._xlws.FILTER(managements[field_level], managements[experiment_id]&amp;"_"&amp;managements[crop_season_id]=A1893))))</f>
        <v>#VALUE!</v>
      </c>
    </row>
    <row r="1894" spans="2:2" x14ac:dyDescent="0.25">
      <c r="B1894" t="e" cm="1" vm="1">
        <f t="array" ref="B1894">TRANSPOSE(_xlfn._xlws.SORT(_xlfn.UNIQUE(_xlfn._xlws.FILTER(managements[field_level], managements[experiment_id]&amp;"_"&amp;managements[crop_season_id]=A1894))))</f>
        <v>#VALUE!</v>
      </c>
    </row>
    <row r="1895" spans="2:2" x14ac:dyDescent="0.25">
      <c r="B1895" t="e" cm="1" vm="1">
        <f t="array" ref="B1895">TRANSPOSE(_xlfn._xlws.SORT(_xlfn.UNIQUE(_xlfn._xlws.FILTER(managements[field_level], managements[experiment_id]&amp;"_"&amp;managements[crop_season_id]=A1895))))</f>
        <v>#VALUE!</v>
      </c>
    </row>
    <row r="1896" spans="2:2" x14ac:dyDescent="0.25">
      <c r="B1896" t="e" cm="1" vm="1">
        <f t="array" ref="B1896">TRANSPOSE(_xlfn._xlws.SORT(_xlfn.UNIQUE(_xlfn._xlws.FILTER(managements[field_level], managements[experiment_id]&amp;"_"&amp;managements[crop_season_id]=A1896))))</f>
        <v>#VALUE!</v>
      </c>
    </row>
    <row r="1897" spans="2:2" x14ac:dyDescent="0.25">
      <c r="B1897" t="e" cm="1" vm="1">
        <f t="array" ref="B1897">TRANSPOSE(_xlfn._xlws.SORT(_xlfn.UNIQUE(_xlfn._xlws.FILTER(managements[field_level], managements[experiment_id]&amp;"_"&amp;managements[crop_season_id]=A1897))))</f>
        <v>#VALUE!</v>
      </c>
    </row>
    <row r="1898" spans="2:2" x14ac:dyDescent="0.25">
      <c r="B1898" t="e" cm="1" vm="1">
        <f t="array" ref="B1898">TRANSPOSE(_xlfn._xlws.SORT(_xlfn.UNIQUE(_xlfn._xlws.FILTER(managements[field_level], managements[experiment_id]&amp;"_"&amp;managements[crop_season_id]=A1898))))</f>
        <v>#VALUE!</v>
      </c>
    </row>
    <row r="1899" spans="2:2" x14ac:dyDescent="0.25">
      <c r="B1899" t="e" cm="1" vm="1">
        <f t="array" ref="B1899">TRANSPOSE(_xlfn._xlws.SORT(_xlfn.UNIQUE(_xlfn._xlws.FILTER(managements[field_level], managements[experiment_id]&amp;"_"&amp;managements[crop_season_id]=A1899))))</f>
        <v>#VALUE!</v>
      </c>
    </row>
    <row r="1900" spans="2:2" x14ac:dyDescent="0.25">
      <c r="B1900" t="e" cm="1" vm="1">
        <f t="array" ref="B1900">TRANSPOSE(_xlfn._xlws.SORT(_xlfn.UNIQUE(_xlfn._xlws.FILTER(managements[field_level], managements[experiment_id]&amp;"_"&amp;managements[crop_season_id]=A1900))))</f>
        <v>#VALUE!</v>
      </c>
    </row>
    <row r="1901" spans="2:2" x14ac:dyDescent="0.25">
      <c r="B1901" t="e" cm="1" vm="1">
        <f t="array" ref="B1901">TRANSPOSE(_xlfn._xlws.SORT(_xlfn.UNIQUE(_xlfn._xlws.FILTER(managements[field_level], managements[experiment_id]&amp;"_"&amp;managements[crop_season_id]=A1901))))</f>
        <v>#VALUE!</v>
      </c>
    </row>
    <row r="1902" spans="2:2" x14ac:dyDescent="0.25">
      <c r="B1902" t="e" cm="1" vm="1">
        <f t="array" ref="B1902">TRANSPOSE(_xlfn._xlws.SORT(_xlfn.UNIQUE(_xlfn._xlws.FILTER(managements[field_level], managements[experiment_id]&amp;"_"&amp;managements[crop_season_id]=A1902))))</f>
        <v>#VALUE!</v>
      </c>
    </row>
    <row r="1903" spans="2:2" x14ac:dyDescent="0.25">
      <c r="B1903" t="e" cm="1" vm="1">
        <f t="array" ref="B1903">TRANSPOSE(_xlfn._xlws.SORT(_xlfn.UNIQUE(_xlfn._xlws.FILTER(managements[field_level], managements[experiment_id]&amp;"_"&amp;managements[crop_season_id]=A1903))))</f>
        <v>#VALUE!</v>
      </c>
    </row>
    <row r="1904" spans="2:2" x14ac:dyDescent="0.25">
      <c r="B1904" t="e" cm="1" vm="1">
        <f t="array" ref="B1904">TRANSPOSE(_xlfn._xlws.SORT(_xlfn.UNIQUE(_xlfn._xlws.FILTER(managements[field_level], managements[experiment_id]&amp;"_"&amp;managements[crop_season_id]=A1904))))</f>
        <v>#VALUE!</v>
      </c>
    </row>
    <row r="1905" spans="2:2" x14ac:dyDescent="0.25">
      <c r="B1905" t="e" cm="1" vm="1">
        <f t="array" ref="B1905">TRANSPOSE(_xlfn._xlws.SORT(_xlfn.UNIQUE(_xlfn._xlws.FILTER(managements[field_level], managements[experiment_id]&amp;"_"&amp;managements[crop_season_id]=A1905))))</f>
        <v>#VALUE!</v>
      </c>
    </row>
    <row r="1906" spans="2:2" x14ac:dyDescent="0.25">
      <c r="B1906" t="e" cm="1" vm="1">
        <f t="array" ref="B1906">TRANSPOSE(_xlfn._xlws.SORT(_xlfn.UNIQUE(_xlfn._xlws.FILTER(managements[field_level], managements[experiment_id]&amp;"_"&amp;managements[crop_season_id]=A1906))))</f>
        <v>#VALUE!</v>
      </c>
    </row>
    <row r="1907" spans="2:2" x14ac:dyDescent="0.25">
      <c r="B1907" t="e" cm="1" vm="1">
        <f t="array" ref="B1907">TRANSPOSE(_xlfn._xlws.SORT(_xlfn.UNIQUE(_xlfn._xlws.FILTER(managements[field_level], managements[experiment_id]&amp;"_"&amp;managements[crop_season_id]=A1907))))</f>
        <v>#VALUE!</v>
      </c>
    </row>
    <row r="1908" spans="2:2" x14ac:dyDescent="0.25">
      <c r="B1908" t="e" cm="1" vm="1">
        <f t="array" ref="B1908">TRANSPOSE(_xlfn._xlws.SORT(_xlfn.UNIQUE(_xlfn._xlws.FILTER(managements[field_level], managements[experiment_id]&amp;"_"&amp;managements[crop_season_id]=A1908))))</f>
        <v>#VALUE!</v>
      </c>
    </row>
    <row r="1909" spans="2:2" x14ac:dyDescent="0.25">
      <c r="B1909" t="e" cm="1" vm="1">
        <f t="array" ref="B1909">TRANSPOSE(_xlfn._xlws.SORT(_xlfn.UNIQUE(_xlfn._xlws.FILTER(managements[field_level], managements[experiment_id]&amp;"_"&amp;managements[crop_season_id]=A1909))))</f>
        <v>#VALUE!</v>
      </c>
    </row>
    <row r="1910" spans="2:2" x14ac:dyDescent="0.25">
      <c r="B1910" t="e" cm="1" vm="1">
        <f t="array" ref="B1910">TRANSPOSE(_xlfn._xlws.SORT(_xlfn.UNIQUE(_xlfn._xlws.FILTER(managements[field_level], managements[experiment_id]&amp;"_"&amp;managements[crop_season_id]=A1910))))</f>
        <v>#VALUE!</v>
      </c>
    </row>
    <row r="1911" spans="2:2" x14ac:dyDescent="0.25">
      <c r="B1911" t="e" cm="1" vm="1">
        <f t="array" ref="B1911">TRANSPOSE(_xlfn._xlws.SORT(_xlfn.UNIQUE(_xlfn._xlws.FILTER(managements[field_level], managements[experiment_id]&amp;"_"&amp;managements[crop_season_id]=A1911))))</f>
        <v>#VALUE!</v>
      </c>
    </row>
    <row r="1912" spans="2:2" x14ac:dyDescent="0.25">
      <c r="B1912" t="e" cm="1" vm="1">
        <f t="array" ref="B1912">TRANSPOSE(_xlfn._xlws.SORT(_xlfn.UNIQUE(_xlfn._xlws.FILTER(managements[field_level], managements[experiment_id]&amp;"_"&amp;managements[crop_season_id]=A1912))))</f>
        <v>#VALUE!</v>
      </c>
    </row>
    <row r="1913" spans="2:2" x14ac:dyDescent="0.25">
      <c r="B1913" t="e" cm="1" vm="1">
        <f t="array" ref="B1913">TRANSPOSE(_xlfn._xlws.SORT(_xlfn.UNIQUE(_xlfn._xlws.FILTER(managements[field_level], managements[experiment_id]&amp;"_"&amp;managements[crop_season_id]=A1913))))</f>
        <v>#VALUE!</v>
      </c>
    </row>
    <row r="1914" spans="2:2" x14ac:dyDescent="0.25">
      <c r="B1914" t="e" cm="1" vm="1">
        <f t="array" ref="B1914">TRANSPOSE(_xlfn._xlws.SORT(_xlfn.UNIQUE(_xlfn._xlws.FILTER(managements[field_level], managements[experiment_id]&amp;"_"&amp;managements[crop_season_id]=A1914))))</f>
        <v>#VALUE!</v>
      </c>
    </row>
    <row r="1915" spans="2:2" x14ac:dyDescent="0.25">
      <c r="B1915" t="e" cm="1" vm="1">
        <f t="array" ref="B1915">TRANSPOSE(_xlfn._xlws.SORT(_xlfn.UNIQUE(_xlfn._xlws.FILTER(managements[field_level], managements[experiment_id]&amp;"_"&amp;managements[crop_season_id]=A1915))))</f>
        <v>#VALUE!</v>
      </c>
    </row>
    <row r="1916" spans="2:2" x14ac:dyDescent="0.25">
      <c r="B1916" t="e" cm="1" vm="1">
        <f t="array" ref="B1916">TRANSPOSE(_xlfn._xlws.SORT(_xlfn.UNIQUE(_xlfn._xlws.FILTER(managements[field_level], managements[experiment_id]&amp;"_"&amp;managements[crop_season_id]=A1916))))</f>
        <v>#VALUE!</v>
      </c>
    </row>
    <row r="1917" spans="2:2" x14ac:dyDescent="0.25">
      <c r="B1917" t="e" cm="1" vm="1">
        <f t="array" ref="B1917">TRANSPOSE(_xlfn._xlws.SORT(_xlfn.UNIQUE(_xlfn._xlws.FILTER(managements[field_level], managements[experiment_id]&amp;"_"&amp;managements[crop_season_id]=A1917))))</f>
        <v>#VALUE!</v>
      </c>
    </row>
    <row r="1918" spans="2:2" x14ac:dyDescent="0.25">
      <c r="B1918" t="e" cm="1" vm="1">
        <f t="array" ref="B1918">TRANSPOSE(_xlfn._xlws.SORT(_xlfn.UNIQUE(_xlfn._xlws.FILTER(managements[field_level], managements[experiment_id]&amp;"_"&amp;managements[crop_season_id]=A1918))))</f>
        <v>#VALUE!</v>
      </c>
    </row>
    <row r="1919" spans="2:2" x14ac:dyDescent="0.25">
      <c r="B1919" t="e" cm="1" vm="1">
        <f t="array" ref="B1919">TRANSPOSE(_xlfn._xlws.SORT(_xlfn.UNIQUE(_xlfn._xlws.FILTER(managements[field_level], managements[experiment_id]&amp;"_"&amp;managements[crop_season_id]=A1919))))</f>
        <v>#VALUE!</v>
      </c>
    </row>
    <row r="1920" spans="2:2" x14ac:dyDescent="0.25">
      <c r="B1920" t="e" cm="1" vm="1">
        <f t="array" ref="B1920">TRANSPOSE(_xlfn._xlws.SORT(_xlfn.UNIQUE(_xlfn._xlws.FILTER(managements[field_level], managements[experiment_id]&amp;"_"&amp;managements[crop_season_id]=A1920))))</f>
        <v>#VALUE!</v>
      </c>
    </row>
    <row r="1921" spans="2:2" x14ac:dyDescent="0.25">
      <c r="B1921" t="e" cm="1" vm="1">
        <f t="array" ref="B1921">TRANSPOSE(_xlfn._xlws.SORT(_xlfn.UNIQUE(_xlfn._xlws.FILTER(managements[field_level], managements[experiment_id]&amp;"_"&amp;managements[crop_season_id]=A1921))))</f>
        <v>#VALUE!</v>
      </c>
    </row>
    <row r="1922" spans="2:2" x14ac:dyDescent="0.25">
      <c r="B1922" t="e" cm="1" vm="1">
        <f t="array" ref="B1922">TRANSPOSE(_xlfn._xlws.SORT(_xlfn.UNIQUE(_xlfn._xlws.FILTER(managements[field_level], managements[experiment_id]&amp;"_"&amp;managements[crop_season_id]=A1922))))</f>
        <v>#VALUE!</v>
      </c>
    </row>
    <row r="1923" spans="2:2" x14ac:dyDescent="0.25">
      <c r="B1923" t="e" cm="1" vm="1">
        <f t="array" ref="B1923">TRANSPOSE(_xlfn._xlws.SORT(_xlfn.UNIQUE(_xlfn._xlws.FILTER(managements[field_level], managements[experiment_id]&amp;"_"&amp;managements[crop_season_id]=A1923))))</f>
        <v>#VALUE!</v>
      </c>
    </row>
    <row r="1924" spans="2:2" x14ac:dyDescent="0.25">
      <c r="B1924" t="e" cm="1" vm="1">
        <f t="array" ref="B1924">TRANSPOSE(_xlfn._xlws.SORT(_xlfn.UNIQUE(_xlfn._xlws.FILTER(managements[field_level], managements[experiment_id]&amp;"_"&amp;managements[crop_season_id]=A1924))))</f>
        <v>#VALUE!</v>
      </c>
    </row>
    <row r="1925" spans="2:2" x14ac:dyDescent="0.25">
      <c r="B1925" t="e" cm="1" vm="1">
        <f t="array" ref="B1925">TRANSPOSE(_xlfn._xlws.SORT(_xlfn.UNIQUE(_xlfn._xlws.FILTER(managements[field_level], managements[experiment_id]&amp;"_"&amp;managements[crop_season_id]=A1925))))</f>
        <v>#VALUE!</v>
      </c>
    </row>
    <row r="1926" spans="2:2" x14ac:dyDescent="0.25">
      <c r="B1926" t="e" cm="1" vm="1">
        <f t="array" ref="B1926">TRANSPOSE(_xlfn._xlws.SORT(_xlfn.UNIQUE(_xlfn._xlws.FILTER(managements[field_level], managements[experiment_id]&amp;"_"&amp;managements[crop_season_id]=A1926))))</f>
        <v>#VALUE!</v>
      </c>
    </row>
    <row r="1927" spans="2:2" x14ac:dyDescent="0.25">
      <c r="B1927" t="e" cm="1" vm="1">
        <f t="array" ref="B1927">TRANSPOSE(_xlfn._xlws.SORT(_xlfn.UNIQUE(_xlfn._xlws.FILTER(managements[field_level], managements[experiment_id]&amp;"_"&amp;managements[crop_season_id]=A1927))))</f>
        <v>#VALUE!</v>
      </c>
    </row>
    <row r="1928" spans="2:2" x14ac:dyDescent="0.25">
      <c r="B1928" t="e" cm="1" vm="1">
        <f t="array" ref="B1928">TRANSPOSE(_xlfn._xlws.SORT(_xlfn.UNIQUE(_xlfn._xlws.FILTER(managements[field_level], managements[experiment_id]&amp;"_"&amp;managements[crop_season_id]=A1928))))</f>
        <v>#VALUE!</v>
      </c>
    </row>
    <row r="1929" spans="2:2" x14ac:dyDescent="0.25">
      <c r="B1929" t="e" cm="1" vm="1">
        <f t="array" ref="B1929">TRANSPOSE(_xlfn._xlws.SORT(_xlfn.UNIQUE(_xlfn._xlws.FILTER(managements[field_level], managements[experiment_id]&amp;"_"&amp;managements[crop_season_id]=A1929))))</f>
        <v>#VALUE!</v>
      </c>
    </row>
    <row r="1930" spans="2:2" x14ac:dyDescent="0.25">
      <c r="B1930" t="e" cm="1" vm="1">
        <f t="array" ref="B1930">TRANSPOSE(_xlfn._xlws.SORT(_xlfn.UNIQUE(_xlfn._xlws.FILTER(managements[field_level], managements[experiment_id]&amp;"_"&amp;managements[crop_season_id]=A1930))))</f>
        <v>#VALUE!</v>
      </c>
    </row>
    <row r="1931" spans="2:2" x14ac:dyDescent="0.25">
      <c r="B1931" t="e" cm="1" vm="1">
        <f t="array" ref="B1931">TRANSPOSE(_xlfn._xlws.SORT(_xlfn.UNIQUE(_xlfn._xlws.FILTER(managements[field_level], managements[experiment_id]&amp;"_"&amp;managements[crop_season_id]=A1931))))</f>
        <v>#VALUE!</v>
      </c>
    </row>
    <row r="1932" spans="2:2" x14ac:dyDescent="0.25">
      <c r="B1932" t="e" cm="1" vm="1">
        <f t="array" ref="B1932">TRANSPOSE(_xlfn._xlws.SORT(_xlfn.UNIQUE(_xlfn._xlws.FILTER(managements[field_level], managements[experiment_id]&amp;"_"&amp;managements[crop_season_id]=A1932))))</f>
        <v>#VALUE!</v>
      </c>
    </row>
    <row r="1933" spans="2:2" x14ac:dyDescent="0.25">
      <c r="B1933" t="e" cm="1" vm="1">
        <f t="array" ref="B1933">TRANSPOSE(_xlfn._xlws.SORT(_xlfn.UNIQUE(_xlfn._xlws.FILTER(managements[field_level], managements[experiment_id]&amp;"_"&amp;managements[crop_season_id]=A1933))))</f>
        <v>#VALUE!</v>
      </c>
    </row>
    <row r="1934" spans="2:2" x14ac:dyDescent="0.25">
      <c r="B1934" t="e" cm="1" vm="1">
        <f t="array" ref="B1934">TRANSPOSE(_xlfn._xlws.SORT(_xlfn.UNIQUE(_xlfn._xlws.FILTER(managements[field_level], managements[experiment_id]&amp;"_"&amp;managements[crop_season_id]=A1934))))</f>
        <v>#VALUE!</v>
      </c>
    </row>
    <row r="1935" spans="2:2" x14ac:dyDescent="0.25">
      <c r="B1935" t="e" cm="1" vm="1">
        <f t="array" ref="B1935">TRANSPOSE(_xlfn._xlws.SORT(_xlfn.UNIQUE(_xlfn._xlws.FILTER(managements[field_level], managements[experiment_id]&amp;"_"&amp;managements[crop_season_id]=A1935))))</f>
        <v>#VALUE!</v>
      </c>
    </row>
    <row r="1936" spans="2:2" x14ac:dyDescent="0.25">
      <c r="B1936" t="e" cm="1" vm="1">
        <f t="array" ref="B1936">TRANSPOSE(_xlfn._xlws.SORT(_xlfn.UNIQUE(_xlfn._xlws.FILTER(managements[field_level], managements[experiment_id]&amp;"_"&amp;managements[crop_season_id]=A1936))))</f>
        <v>#VALUE!</v>
      </c>
    </row>
    <row r="1937" spans="2:2" x14ac:dyDescent="0.25">
      <c r="B1937" t="e" cm="1" vm="1">
        <f t="array" ref="B1937">TRANSPOSE(_xlfn._xlws.SORT(_xlfn.UNIQUE(_xlfn._xlws.FILTER(managements[field_level], managements[experiment_id]&amp;"_"&amp;managements[crop_season_id]=A1937))))</f>
        <v>#VALUE!</v>
      </c>
    </row>
    <row r="1938" spans="2:2" x14ac:dyDescent="0.25">
      <c r="B1938" t="e" cm="1" vm="1">
        <f t="array" ref="B1938">TRANSPOSE(_xlfn._xlws.SORT(_xlfn.UNIQUE(_xlfn._xlws.FILTER(managements[field_level], managements[experiment_id]&amp;"_"&amp;managements[crop_season_id]=A1938))))</f>
        <v>#VALUE!</v>
      </c>
    </row>
    <row r="1939" spans="2:2" x14ac:dyDescent="0.25">
      <c r="B1939" t="e" cm="1" vm="1">
        <f t="array" ref="B1939">TRANSPOSE(_xlfn._xlws.SORT(_xlfn.UNIQUE(_xlfn._xlws.FILTER(managements[field_level], managements[experiment_id]&amp;"_"&amp;managements[crop_season_id]=A1939))))</f>
        <v>#VALUE!</v>
      </c>
    </row>
    <row r="1940" spans="2:2" x14ac:dyDescent="0.25">
      <c r="B1940" t="e" cm="1" vm="1">
        <f t="array" ref="B1940">TRANSPOSE(_xlfn._xlws.SORT(_xlfn.UNIQUE(_xlfn._xlws.FILTER(managements[field_level], managements[experiment_id]&amp;"_"&amp;managements[crop_season_id]=A1940))))</f>
        <v>#VALUE!</v>
      </c>
    </row>
    <row r="1941" spans="2:2" x14ac:dyDescent="0.25">
      <c r="B1941" t="e" cm="1" vm="1">
        <f t="array" ref="B1941">TRANSPOSE(_xlfn._xlws.SORT(_xlfn.UNIQUE(_xlfn._xlws.FILTER(managements[field_level], managements[experiment_id]&amp;"_"&amp;managements[crop_season_id]=A1941))))</f>
        <v>#VALUE!</v>
      </c>
    </row>
    <row r="1942" spans="2:2" x14ac:dyDescent="0.25">
      <c r="B1942" t="e" cm="1" vm="1">
        <f t="array" ref="B1942">TRANSPOSE(_xlfn._xlws.SORT(_xlfn.UNIQUE(_xlfn._xlws.FILTER(managements[field_level], managements[experiment_id]&amp;"_"&amp;managements[crop_season_id]=A1942))))</f>
        <v>#VALUE!</v>
      </c>
    </row>
    <row r="1943" spans="2:2" x14ac:dyDescent="0.25">
      <c r="B1943" t="e" cm="1" vm="1">
        <f t="array" ref="B1943">TRANSPOSE(_xlfn._xlws.SORT(_xlfn.UNIQUE(_xlfn._xlws.FILTER(managements[field_level], managements[experiment_id]&amp;"_"&amp;managements[crop_season_id]=A1943))))</f>
        <v>#VALUE!</v>
      </c>
    </row>
    <row r="1944" spans="2:2" x14ac:dyDescent="0.25">
      <c r="B1944" t="e" cm="1" vm="1">
        <f t="array" ref="B1944">TRANSPOSE(_xlfn._xlws.SORT(_xlfn.UNIQUE(_xlfn._xlws.FILTER(managements[field_level], managements[experiment_id]&amp;"_"&amp;managements[crop_season_id]=A1944))))</f>
        <v>#VALUE!</v>
      </c>
    </row>
    <row r="1945" spans="2:2" x14ac:dyDescent="0.25">
      <c r="B1945" t="e" cm="1" vm="1">
        <f t="array" ref="B1945">TRANSPOSE(_xlfn._xlws.SORT(_xlfn.UNIQUE(_xlfn._xlws.FILTER(managements[field_level], managements[experiment_id]&amp;"_"&amp;managements[crop_season_id]=A1945))))</f>
        <v>#VALUE!</v>
      </c>
    </row>
    <row r="1946" spans="2:2" x14ac:dyDescent="0.25">
      <c r="B1946" t="e" cm="1" vm="1">
        <f t="array" ref="B1946">TRANSPOSE(_xlfn._xlws.SORT(_xlfn.UNIQUE(_xlfn._xlws.FILTER(managements[field_level], managements[experiment_id]&amp;"_"&amp;managements[crop_season_id]=A1946))))</f>
        <v>#VALUE!</v>
      </c>
    </row>
    <row r="1947" spans="2:2" x14ac:dyDescent="0.25">
      <c r="B1947" t="e" cm="1" vm="1">
        <f t="array" ref="B1947">TRANSPOSE(_xlfn._xlws.SORT(_xlfn.UNIQUE(_xlfn._xlws.FILTER(managements[field_level], managements[experiment_id]&amp;"_"&amp;managements[crop_season_id]=A1947))))</f>
        <v>#VALUE!</v>
      </c>
    </row>
    <row r="1948" spans="2:2" x14ac:dyDescent="0.25">
      <c r="B1948" t="e" cm="1" vm="1">
        <f t="array" ref="B1948">TRANSPOSE(_xlfn._xlws.SORT(_xlfn.UNIQUE(_xlfn._xlws.FILTER(managements[field_level], managements[experiment_id]&amp;"_"&amp;managements[crop_season_id]=A1948))))</f>
        <v>#VALUE!</v>
      </c>
    </row>
    <row r="1949" spans="2:2" x14ac:dyDescent="0.25">
      <c r="B1949" t="e" cm="1" vm="1">
        <f t="array" ref="B1949">TRANSPOSE(_xlfn._xlws.SORT(_xlfn.UNIQUE(_xlfn._xlws.FILTER(managements[field_level], managements[experiment_id]&amp;"_"&amp;managements[crop_season_id]=A1949))))</f>
        <v>#VALUE!</v>
      </c>
    </row>
    <row r="1950" spans="2:2" x14ac:dyDescent="0.25">
      <c r="B1950" t="e" cm="1" vm="1">
        <f t="array" ref="B1950">TRANSPOSE(_xlfn._xlws.SORT(_xlfn.UNIQUE(_xlfn._xlws.FILTER(managements[field_level], managements[experiment_id]&amp;"_"&amp;managements[crop_season_id]=A1950))))</f>
        <v>#VALUE!</v>
      </c>
    </row>
    <row r="1951" spans="2:2" x14ac:dyDescent="0.25">
      <c r="B1951" t="e" cm="1" vm="1">
        <f t="array" ref="B1951">TRANSPOSE(_xlfn._xlws.SORT(_xlfn.UNIQUE(_xlfn._xlws.FILTER(managements[field_level], managements[experiment_id]&amp;"_"&amp;managements[crop_season_id]=A1951))))</f>
        <v>#VALUE!</v>
      </c>
    </row>
    <row r="1952" spans="2:2" x14ac:dyDescent="0.25">
      <c r="B1952" t="e" cm="1" vm="1">
        <f t="array" ref="B1952">TRANSPOSE(_xlfn._xlws.SORT(_xlfn.UNIQUE(_xlfn._xlws.FILTER(managements[field_level], managements[experiment_id]&amp;"_"&amp;managements[crop_season_id]=A1952))))</f>
        <v>#VALUE!</v>
      </c>
    </row>
    <row r="1953" spans="2:2" x14ac:dyDescent="0.25">
      <c r="B1953" t="e" cm="1" vm="1">
        <f t="array" ref="B1953">TRANSPOSE(_xlfn._xlws.SORT(_xlfn.UNIQUE(_xlfn._xlws.FILTER(managements[field_level], managements[experiment_id]&amp;"_"&amp;managements[crop_season_id]=A1953))))</f>
        <v>#VALUE!</v>
      </c>
    </row>
    <row r="1954" spans="2:2" x14ac:dyDescent="0.25">
      <c r="B1954" t="e" cm="1" vm="1">
        <f t="array" ref="B1954">TRANSPOSE(_xlfn._xlws.SORT(_xlfn.UNIQUE(_xlfn._xlws.FILTER(managements[field_level], managements[experiment_id]&amp;"_"&amp;managements[crop_season_id]=A1954))))</f>
        <v>#VALUE!</v>
      </c>
    </row>
    <row r="1955" spans="2:2" x14ac:dyDescent="0.25">
      <c r="B1955" t="e" cm="1" vm="1">
        <f t="array" ref="B1955">TRANSPOSE(_xlfn._xlws.SORT(_xlfn.UNIQUE(_xlfn._xlws.FILTER(managements[field_level], managements[experiment_id]&amp;"_"&amp;managements[crop_season_id]=A1955))))</f>
        <v>#VALUE!</v>
      </c>
    </row>
    <row r="1956" spans="2:2" x14ac:dyDescent="0.25">
      <c r="B1956" t="e" cm="1" vm="1">
        <f t="array" ref="B1956">TRANSPOSE(_xlfn._xlws.SORT(_xlfn.UNIQUE(_xlfn._xlws.FILTER(managements[field_level], managements[experiment_id]&amp;"_"&amp;managements[crop_season_id]=A1956))))</f>
        <v>#VALUE!</v>
      </c>
    </row>
    <row r="1957" spans="2:2" x14ac:dyDescent="0.25">
      <c r="B1957" t="e" cm="1" vm="1">
        <f t="array" ref="B1957">TRANSPOSE(_xlfn._xlws.SORT(_xlfn.UNIQUE(_xlfn._xlws.FILTER(managements[field_level], managements[experiment_id]&amp;"_"&amp;managements[crop_season_id]=A1957))))</f>
        <v>#VALUE!</v>
      </c>
    </row>
    <row r="1958" spans="2:2" x14ac:dyDescent="0.25">
      <c r="B1958" t="e" cm="1" vm="1">
        <f t="array" ref="B1958">TRANSPOSE(_xlfn._xlws.SORT(_xlfn.UNIQUE(_xlfn._xlws.FILTER(managements[field_level], managements[experiment_id]&amp;"_"&amp;managements[crop_season_id]=A1958))))</f>
        <v>#VALUE!</v>
      </c>
    </row>
    <row r="1959" spans="2:2" x14ac:dyDescent="0.25">
      <c r="B1959" t="e" cm="1" vm="1">
        <f t="array" ref="B1959">TRANSPOSE(_xlfn._xlws.SORT(_xlfn.UNIQUE(_xlfn._xlws.FILTER(managements[field_level], managements[experiment_id]&amp;"_"&amp;managements[crop_season_id]=A1959))))</f>
        <v>#VALUE!</v>
      </c>
    </row>
    <row r="1960" spans="2:2" x14ac:dyDescent="0.25">
      <c r="B1960" t="e" cm="1" vm="1">
        <f t="array" ref="B1960">TRANSPOSE(_xlfn._xlws.SORT(_xlfn.UNIQUE(_xlfn._xlws.FILTER(managements[field_level], managements[experiment_id]&amp;"_"&amp;managements[crop_season_id]=A1960))))</f>
        <v>#VALUE!</v>
      </c>
    </row>
    <row r="1961" spans="2:2" x14ac:dyDescent="0.25">
      <c r="B1961" t="e" cm="1" vm="1">
        <f t="array" ref="B1961">TRANSPOSE(_xlfn._xlws.SORT(_xlfn.UNIQUE(_xlfn._xlws.FILTER(managements[field_level], managements[experiment_id]&amp;"_"&amp;managements[crop_season_id]=A1961))))</f>
        <v>#VALUE!</v>
      </c>
    </row>
    <row r="1962" spans="2:2" x14ac:dyDescent="0.25">
      <c r="B1962" t="e" cm="1" vm="1">
        <f t="array" ref="B1962">TRANSPOSE(_xlfn._xlws.SORT(_xlfn.UNIQUE(_xlfn._xlws.FILTER(managements[field_level], managements[experiment_id]&amp;"_"&amp;managements[crop_season_id]=A1962))))</f>
        <v>#VALUE!</v>
      </c>
    </row>
    <row r="1963" spans="2:2" x14ac:dyDescent="0.25">
      <c r="B1963" t="e" cm="1" vm="1">
        <f t="array" ref="B1963">TRANSPOSE(_xlfn._xlws.SORT(_xlfn.UNIQUE(_xlfn._xlws.FILTER(managements[field_level], managements[experiment_id]&amp;"_"&amp;managements[crop_season_id]=A1963))))</f>
        <v>#VALUE!</v>
      </c>
    </row>
    <row r="1964" spans="2:2" x14ac:dyDescent="0.25">
      <c r="B1964" t="e" cm="1" vm="1">
        <f t="array" ref="B1964">TRANSPOSE(_xlfn._xlws.SORT(_xlfn.UNIQUE(_xlfn._xlws.FILTER(managements[field_level], managements[experiment_id]&amp;"_"&amp;managements[crop_season_id]=A1964))))</f>
        <v>#VALUE!</v>
      </c>
    </row>
    <row r="1965" spans="2:2" x14ac:dyDescent="0.25">
      <c r="B1965" t="e" cm="1" vm="1">
        <f t="array" ref="B1965">TRANSPOSE(_xlfn._xlws.SORT(_xlfn.UNIQUE(_xlfn._xlws.FILTER(managements[field_level], managements[experiment_id]&amp;"_"&amp;managements[crop_season_id]=A1965))))</f>
        <v>#VALUE!</v>
      </c>
    </row>
    <row r="1966" spans="2:2" x14ac:dyDescent="0.25">
      <c r="B1966" t="e" cm="1" vm="1">
        <f t="array" ref="B1966">TRANSPOSE(_xlfn._xlws.SORT(_xlfn.UNIQUE(_xlfn._xlws.FILTER(managements[field_level], managements[experiment_id]&amp;"_"&amp;managements[crop_season_id]=A1966))))</f>
        <v>#VALUE!</v>
      </c>
    </row>
    <row r="1967" spans="2:2" x14ac:dyDescent="0.25">
      <c r="B1967" t="e" cm="1" vm="1">
        <f t="array" ref="B1967">TRANSPOSE(_xlfn._xlws.SORT(_xlfn.UNIQUE(_xlfn._xlws.FILTER(managements[field_level], managements[experiment_id]&amp;"_"&amp;managements[crop_season_id]=A1967))))</f>
        <v>#VALUE!</v>
      </c>
    </row>
    <row r="1968" spans="2:2" x14ac:dyDescent="0.25">
      <c r="B1968" t="e" cm="1" vm="1">
        <f t="array" ref="B1968">TRANSPOSE(_xlfn._xlws.SORT(_xlfn.UNIQUE(_xlfn._xlws.FILTER(managements[field_level], managements[experiment_id]&amp;"_"&amp;managements[crop_season_id]=A1968))))</f>
        <v>#VALUE!</v>
      </c>
    </row>
    <row r="1969" spans="2:2" x14ac:dyDescent="0.25">
      <c r="B1969" t="e" cm="1" vm="1">
        <f t="array" ref="B1969">TRANSPOSE(_xlfn._xlws.SORT(_xlfn.UNIQUE(_xlfn._xlws.FILTER(managements[field_level], managements[experiment_id]&amp;"_"&amp;managements[crop_season_id]=A1969))))</f>
        <v>#VALUE!</v>
      </c>
    </row>
    <row r="1970" spans="2:2" x14ac:dyDescent="0.25">
      <c r="B1970" t="e" cm="1" vm="1">
        <f t="array" ref="B1970">TRANSPOSE(_xlfn._xlws.SORT(_xlfn.UNIQUE(_xlfn._xlws.FILTER(managements[field_level], managements[experiment_id]&amp;"_"&amp;managements[crop_season_id]=A1970))))</f>
        <v>#VALUE!</v>
      </c>
    </row>
    <row r="1971" spans="2:2" x14ac:dyDescent="0.25">
      <c r="B1971" t="e" cm="1" vm="1">
        <f t="array" ref="B1971">TRANSPOSE(_xlfn._xlws.SORT(_xlfn.UNIQUE(_xlfn._xlws.FILTER(managements[field_level], managements[experiment_id]&amp;"_"&amp;managements[crop_season_id]=A1971))))</f>
        <v>#VALUE!</v>
      </c>
    </row>
    <row r="1972" spans="2:2" x14ac:dyDescent="0.25">
      <c r="B1972" t="e" cm="1" vm="1">
        <f t="array" ref="B1972">TRANSPOSE(_xlfn._xlws.SORT(_xlfn.UNIQUE(_xlfn._xlws.FILTER(managements[field_level], managements[experiment_id]&amp;"_"&amp;managements[crop_season_id]=A1972))))</f>
        <v>#VALUE!</v>
      </c>
    </row>
    <row r="1973" spans="2:2" x14ac:dyDescent="0.25">
      <c r="B1973" t="e" cm="1" vm="1">
        <f t="array" ref="B1973">TRANSPOSE(_xlfn._xlws.SORT(_xlfn.UNIQUE(_xlfn._xlws.FILTER(managements[field_level], managements[experiment_id]&amp;"_"&amp;managements[crop_season_id]=A1973))))</f>
        <v>#VALUE!</v>
      </c>
    </row>
    <row r="1974" spans="2:2" x14ac:dyDescent="0.25">
      <c r="B1974" t="e" cm="1" vm="1">
        <f t="array" ref="B1974">TRANSPOSE(_xlfn._xlws.SORT(_xlfn.UNIQUE(_xlfn._xlws.FILTER(managements[field_level], managements[experiment_id]&amp;"_"&amp;managements[crop_season_id]=A1974))))</f>
        <v>#VALUE!</v>
      </c>
    </row>
    <row r="1975" spans="2:2" x14ac:dyDescent="0.25">
      <c r="B1975" t="e" cm="1" vm="1">
        <f t="array" ref="B1975">TRANSPOSE(_xlfn._xlws.SORT(_xlfn.UNIQUE(_xlfn._xlws.FILTER(managements[field_level], managements[experiment_id]&amp;"_"&amp;managements[crop_season_id]=A1975))))</f>
        <v>#VALUE!</v>
      </c>
    </row>
    <row r="1976" spans="2:2" x14ac:dyDescent="0.25">
      <c r="B1976" t="e" cm="1" vm="1">
        <f t="array" ref="B1976">TRANSPOSE(_xlfn._xlws.SORT(_xlfn.UNIQUE(_xlfn._xlws.FILTER(managements[field_level], managements[experiment_id]&amp;"_"&amp;managements[crop_season_id]=A1976))))</f>
        <v>#VALUE!</v>
      </c>
    </row>
    <row r="1977" spans="2:2" x14ac:dyDescent="0.25">
      <c r="B1977" t="e" cm="1" vm="1">
        <f t="array" ref="B1977">TRANSPOSE(_xlfn._xlws.SORT(_xlfn.UNIQUE(_xlfn._xlws.FILTER(managements[field_level], managements[experiment_id]&amp;"_"&amp;managements[crop_season_id]=A1977))))</f>
        <v>#VALUE!</v>
      </c>
    </row>
    <row r="1978" spans="2:2" x14ac:dyDescent="0.25">
      <c r="B1978" t="e" cm="1" vm="1">
        <f t="array" ref="B1978">TRANSPOSE(_xlfn._xlws.SORT(_xlfn.UNIQUE(_xlfn._xlws.FILTER(managements[field_level], managements[experiment_id]&amp;"_"&amp;managements[crop_season_id]=A1978))))</f>
        <v>#VALUE!</v>
      </c>
    </row>
    <row r="1979" spans="2:2" x14ac:dyDescent="0.25">
      <c r="B1979" t="e" cm="1" vm="1">
        <f t="array" ref="B1979">TRANSPOSE(_xlfn._xlws.SORT(_xlfn.UNIQUE(_xlfn._xlws.FILTER(managements[field_level], managements[experiment_id]&amp;"_"&amp;managements[crop_season_id]=A1979))))</f>
        <v>#VALUE!</v>
      </c>
    </row>
    <row r="1980" spans="2:2" x14ac:dyDescent="0.25">
      <c r="B1980" t="e" cm="1" vm="1">
        <f t="array" ref="B1980">TRANSPOSE(_xlfn._xlws.SORT(_xlfn.UNIQUE(_xlfn._xlws.FILTER(managements[field_level], managements[experiment_id]&amp;"_"&amp;managements[crop_season_id]=A1980))))</f>
        <v>#VALUE!</v>
      </c>
    </row>
    <row r="1981" spans="2:2" x14ac:dyDescent="0.25">
      <c r="B1981" t="e" cm="1" vm="1">
        <f t="array" ref="B1981">TRANSPOSE(_xlfn._xlws.SORT(_xlfn.UNIQUE(_xlfn._xlws.FILTER(managements[field_level], managements[experiment_id]&amp;"_"&amp;managements[crop_season_id]=A1981))))</f>
        <v>#VALUE!</v>
      </c>
    </row>
    <row r="1982" spans="2:2" x14ac:dyDescent="0.25">
      <c r="B1982" t="e" cm="1" vm="1">
        <f t="array" ref="B1982">TRANSPOSE(_xlfn._xlws.SORT(_xlfn.UNIQUE(_xlfn._xlws.FILTER(managements[field_level], managements[experiment_id]&amp;"_"&amp;managements[crop_season_id]=A1982))))</f>
        <v>#VALUE!</v>
      </c>
    </row>
    <row r="1983" spans="2:2" x14ac:dyDescent="0.25">
      <c r="B1983" t="e" cm="1" vm="1">
        <f t="array" ref="B1983">TRANSPOSE(_xlfn._xlws.SORT(_xlfn.UNIQUE(_xlfn._xlws.FILTER(managements[field_level], managements[experiment_id]&amp;"_"&amp;managements[crop_season_id]=A1983))))</f>
        <v>#VALUE!</v>
      </c>
    </row>
    <row r="1984" spans="2:2" x14ac:dyDescent="0.25">
      <c r="B1984" t="e" cm="1" vm="1">
        <f t="array" ref="B1984">TRANSPOSE(_xlfn._xlws.SORT(_xlfn.UNIQUE(_xlfn._xlws.FILTER(managements[field_level], managements[experiment_id]&amp;"_"&amp;managements[crop_season_id]=A1984))))</f>
        <v>#VALUE!</v>
      </c>
    </row>
    <row r="1985" spans="2:2" x14ac:dyDescent="0.25">
      <c r="B1985" t="e" cm="1" vm="1">
        <f t="array" ref="B1985">TRANSPOSE(_xlfn._xlws.SORT(_xlfn.UNIQUE(_xlfn._xlws.FILTER(managements[field_level], managements[experiment_id]&amp;"_"&amp;managements[crop_season_id]=A1985))))</f>
        <v>#VALUE!</v>
      </c>
    </row>
    <row r="1986" spans="2:2" x14ac:dyDescent="0.25">
      <c r="B1986" t="e" cm="1" vm="1">
        <f t="array" ref="B1986">TRANSPOSE(_xlfn._xlws.SORT(_xlfn.UNIQUE(_xlfn._xlws.FILTER(managements[field_level], managements[experiment_id]&amp;"_"&amp;managements[crop_season_id]=A1986))))</f>
        <v>#VALUE!</v>
      </c>
    </row>
    <row r="1987" spans="2:2" x14ac:dyDescent="0.25">
      <c r="B1987" t="e" cm="1" vm="1">
        <f t="array" ref="B1987">TRANSPOSE(_xlfn._xlws.SORT(_xlfn.UNIQUE(_xlfn._xlws.FILTER(managements[field_level], managements[experiment_id]&amp;"_"&amp;managements[crop_season_id]=A1987))))</f>
        <v>#VALUE!</v>
      </c>
    </row>
    <row r="1988" spans="2:2" x14ac:dyDescent="0.25">
      <c r="B1988" t="e" cm="1" vm="1">
        <f t="array" ref="B1988">TRANSPOSE(_xlfn._xlws.SORT(_xlfn.UNIQUE(_xlfn._xlws.FILTER(managements[field_level], managements[experiment_id]&amp;"_"&amp;managements[crop_season_id]=A1988))))</f>
        <v>#VALUE!</v>
      </c>
    </row>
    <row r="1989" spans="2:2" x14ac:dyDescent="0.25">
      <c r="B1989" t="e" cm="1" vm="1">
        <f t="array" ref="B1989">TRANSPOSE(_xlfn._xlws.SORT(_xlfn.UNIQUE(_xlfn._xlws.FILTER(managements[field_level], managements[experiment_id]&amp;"_"&amp;managements[crop_season_id]=A1989))))</f>
        <v>#VALUE!</v>
      </c>
    </row>
    <row r="1990" spans="2:2" x14ac:dyDescent="0.25">
      <c r="B1990" t="e" cm="1" vm="1">
        <f t="array" ref="B1990">TRANSPOSE(_xlfn._xlws.SORT(_xlfn.UNIQUE(_xlfn._xlws.FILTER(managements[field_level], managements[experiment_id]&amp;"_"&amp;managements[crop_season_id]=A1990))))</f>
        <v>#VALUE!</v>
      </c>
    </row>
    <row r="1991" spans="2:2" x14ac:dyDescent="0.25">
      <c r="B1991" t="e" cm="1" vm="1">
        <f t="array" ref="B1991">TRANSPOSE(_xlfn._xlws.SORT(_xlfn.UNIQUE(_xlfn._xlws.FILTER(managements[field_level], managements[experiment_id]&amp;"_"&amp;managements[crop_season_id]=A1991))))</f>
        <v>#VALUE!</v>
      </c>
    </row>
    <row r="1992" spans="2:2" x14ac:dyDescent="0.25">
      <c r="B1992" t="e" cm="1" vm="1">
        <f t="array" ref="B1992">TRANSPOSE(_xlfn._xlws.SORT(_xlfn.UNIQUE(_xlfn._xlws.FILTER(managements[field_level], managements[experiment_id]&amp;"_"&amp;managements[crop_season_id]=A1992))))</f>
        <v>#VALUE!</v>
      </c>
    </row>
    <row r="1993" spans="2:2" x14ac:dyDescent="0.25">
      <c r="B1993" t="e" cm="1" vm="1">
        <f t="array" ref="B1993">TRANSPOSE(_xlfn._xlws.SORT(_xlfn.UNIQUE(_xlfn._xlws.FILTER(managements[field_level], managements[experiment_id]&amp;"_"&amp;managements[crop_season_id]=A1993))))</f>
        <v>#VALUE!</v>
      </c>
    </row>
    <row r="1994" spans="2:2" x14ac:dyDescent="0.25">
      <c r="B1994" t="e" cm="1" vm="1">
        <f t="array" ref="B1994">TRANSPOSE(_xlfn._xlws.SORT(_xlfn.UNIQUE(_xlfn._xlws.FILTER(managements[field_level], managements[experiment_id]&amp;"_"&amp;managements[crop_season_id]=A1994))))</f>
        <v>#VALUE!</v>
      </c>
    </row>
    <row r="1995" spans="2:2" x14ac:dyDescent="0.25">
      <c r="B1995" t="e" cm="1" vm="1">
        <f t="array" ref="B1995">TRANSPOSE(_xlfn._xlws.SORT(_xlfn.UNIQUE(_xlfn._xlws.FILTER(managements[field_level], managements[experiment_id]&amp;"_"&amp;managements[crop_season_id]=A1995))))</f>
        <v>#VALUE!</v>
      </c>
    </row>
    <row r="1996" spans="2:2" x14ac:dyDescent="0.25">
      <c r="B1996" t="e" cm="1" vm="1">
        <f t="array" ref="B1996">TRANSPOSE(_xlfn._xlws.SORT(_xlfn.UNIQUE(_xlfn._xlws.FILTER(managements[field_level], managements[experiment_id]&amp;"_"&amp;managements[crop_season_id]=A1996))))</f>
        <v>#VALUE!</v>
      </c>
    </row>
    <row r="1997" spans="2:2" x14ac:dyDescent="0.25">
      <c r="B1997" t="e" cm="1" vm="1">
        <f t="array" ref="B1997">TRANSPOSE(_xlfn._xlws.SORT(_xlfn.UNIQUE(_xlfn._xlws.FILTER(managements[field_level], managements[experiment_id]&amp;"_"&amp;managements[crop_season_id]=A1997))))</f>
        <v>#VALUE!</v>
      </c>
    </row>
    <row r="1998" spans="2:2" x14ac:dyDescent="0.25">
      <c r="B1998" t="e" cm="1" vm="1">
        <f t="array" ref="B1998">TRANSPOSE(_xlfn._xlws.SORT(_xlfn.UNIQUE(_xlfn._xlws.FILTER(managements[field_level], managements[experiment_id]&amp;"_"&amp;managements[crop_season_id]=A1998))))</f>
        <v>#VALUE!</v>
      </c>
    </row>
    <row r="1999" spans="2:2" x14ac:dyDescent="0.25">
      <c r="B1999" t="e" cm="1" vm="1">
        <f t="array" ref="B1999">TRANSPOSE(_xlfn._xlws.SORT(_xlfn.UNIQUE(_xlfn._xlws.FILTER(managements[field_level], managements[experiment_id]&amp;"_"&amp;managements[crop_season_id]=A1999))))</f>
        <v>#VALUE!</v>
      </c>
    </row>
    <row r="2000" spans="2:2" x14ac:dyDescent="0.25">
      <c r="B2000" t="e" cm="1" vm="1">
        <f t="array" ref="B2000">TRANSPOSE(_xlfn._xlws.SORT(_xlfn.UNIQUE(_xlfn._xlws.FILTER(managements[field_level], managements[experiment_id]&amp;"_"&amp;managements[crop_season_id]=A2000))))</f>
        <v>#VALUE!</v>
      </c>
    </row>
    <row r="2001" spans="2:2" x14ac:dyDescent="0.25">
      <c r="B2001" t="e" cm="1" vm="1">
        <f t="array" ref="B2001">TRANSPOSE(_xlfn._xlws.SORT(_xlfn.UNIQUE(_xlfn._xlws.FILTER(managements[field_level], managements[experiment_id]&amp;"_"&amp;managements[crop_season_id]=A2001))))</f>
        <v>#VALUE!</v>
      </c>
    </row>
    <row r="2002" spans="2:2" x14ac:dyDescent="0.25">
      <c r="B2002" t="e" cm="1" vm="1">
        <f t="array" ref="B2002">TRANSPOSE(_xlfn._xlws.SORT(_xlfn.UNIQUE(_xlfn._xlws.FILTER(managements[field_level], managements[experiment_id]&amp;"_"&amp;managements[crop_season_id]=A2002))))</f>
        <v>#VALUE!</v>
      </c>
    </row>
    <row r="2003" spans="2:2" x14ac:dyDescent="0.25">
      <c r="B2003" t="e" cm="1" vm="1">
        <f t="array" ref="B2003">TRANSPOSE(_xlfn._xlws.SORT(_xlfn.UNIQUE(_xlfn._xlws.FILTER(managements[field_level], managements[experiment_id]&amp;"_"&amp;managements[crop_season_id]=A2003))))</f>
        <v>#VALUE!</v>
      </c>
    </row>
    <row r="2004" spans="2:2" x14ac:dyDescent="0.25">
      <c r="B2004" t="e" cm="1" vm="1">
        <f t="array" ref="B2004">TRANSPOSE(_xlfn._xlws.SORT(_xlfn.UNIQUE(_xlfn._xlws.FILTER(managements[field_level], managements[experiment_id]&amp;"_"&amp;managements[crop_season_id]=A2004))))</f>
        <v>#VALUE!</v>
      </c>
    </row>
    <row r="2005" spans="2:2" x14ac:dyDescent="0.25">
      <c r="B2005" t="e" cm="1" vm="1">
        <f t="array" ref="B2005">TRANSPOSE(_xlfn._xlws.SORT(_xlfn.UNIQUE(_xlfn._xlws.FILTER(managements[field_level], managements[experiment_id]&amp;"_"&amp;managements[crop_season_id]=A2005))))</f>
        <v>#VALUE!</v>
      </c>
    </row>
    <row r="2006" spans="2:2" x14ac:dyDescent="0.25">
      <c r="B2006" t="e" cm="1" vm="1">
        <f t="array" ref="B2006">TRANSPOSE(_xlfn._xlws.SORT(_xlfn.UNIQUE(_xlfn._xlws.FILTER(managements[field_level], managements[experiment_id]&amp;"_"&amp;managements[crop_season_id]=A2006))))</f>
        <v>#VALUE!</v>
      </c>
    </row>
    <row r="2007" spans="2:2" x14ac:dyDescent="0.25">
      <c r="B2007" t="e" cm="1" vm="1">
        <f t="array" ref="B2007">TRANSPOSE(_xlfn._xlws.SORT(_xlfn.UNIQUE(_xlfn._xlws.FILTER(managements[field_level], managements[experiment_id]&amp;"_"&amp;managements[crop_season_id]=A2007))))</f>
        <v>#VALUE!</v>
      </c>
    </row>
    <row r="2008" spans="2:2" x14ac:dyDescent="0.25">
      <c r="B2008" t="e" cm="1" vm="1">
        <f t="array" ref="B2008">TRANSPOSE(_xlfn._xlws.SORT(_xlfn.UNIQUE(_xlfn._xlws.FILTER(managements[field_level], managements[experiment_id]&amp;"_"&amp;managements[crop_season_id]=A2008))))</f>
        <v>#VALUE!</v>
      </c>
    </row>
    <row r="2009" spans="2:2" x14ac:dyDescent="0.25">
      <c r="B2009" t="e" cm="1" vm="1">
        <f t="array" ref="B2009">TRANSPOSE(_xlfn._xlws.SORT(_xlfn.UNIQUE(_xlfn._xlws.FILTER(managements[field_level], managements[experiment_id]&amp;"_"&amp;managements[crop_season_id]=A2009))))</f>
        <v>#VALUE!</v>
      </c>
    </row>
    <row r="2010" spans="2:2" x14ac:dyDescent="0.25">
      <c r="B2010" t="e" cm="1" vm="1">
        <f t="array" ref="B2010">TRANSPOSE(_xlfn._xlws.SORT(_xlfn.UNIQUE(_xlfn._xlws.FILTER(managements[field_level], managements[experiment_id]&amp;"_"&amp;managements[crop_season_id]=A2010))))</f>
        <v>#VALUE!</v>
      </c>
    </row>
    <row r="2011" spans="2:2" x14ac:dyDescent="0.25">
      <c r="B2011" t="e" cm="1" vm="1">
        <f t="array" ref="B2011">TRANSPOSE(_xlfn._xlws.SORT(_xlfn.UNIQUE(_xlfn._xlws.FILTER(managements[field_level], managements[experiment_id]&amp;"_"&amp;managements[crop_season_id]=A2011))))</f>
        <v>#VALUE!</v>
      </c>
    </row>
    <row r="2012" spans="2:2" x14ac:dyDescent="0.25">
      <c r="B2012" t="e" cm="1" vm="1">
        <f t="array" ref="B2012">TRANSPOSE(_xlfn._xlws.SORT(_xlfn.UNIQUE(_xlfn._xlws.FILTER(managements[field_level], managements[experiment_id]&amp;"_"&amp;managements[crop_season_id]=A2012))))</f>
        <v>#VALUE!</v>
      </c>
    </row>
    <row r="2013" spans="2:2" x14ac:dyDescent="0.25">
      <c r="B2013" t="e" cm="1" vm="1">
        <f t="array" ref="B2013">TRANSPOSE(_xlfn._xlws.SORT(_xlfn.UNIQUE(_xlfn._xlws.FILTER(managements[field_level], managements[experiment_id]&amp;"_"&amp;managements[crop_season_id]=A2013))))</f>
        <v>#VALUE!</v>
      </c>
    </row>
    <row r="2014" spans="2:2" x14ac:dyDescent="0.25">
      <c r="B2014" t="e" cm="1" vm="1">
        <f t="array" ref="B2014">TRANSPOSE(_xlfn._xlws.SORT(_xlfn.UNIQUE(_xlfn._xlws.FILTER(managements[field_level], managements[experiment_id]&amp;"_"&amp;managements[crop_season_id]=A2014))))</f>
        <v>#VALUE!</v>
      </c>
    </row>
    <row r="2015" spans="2:2" x14ac:dyDescent="0.25">
      <c r="B2015" t="e" cm="1" vm="1">
        <f t="array" ref="B2015">TRANSPOSE(_xlfn._xlws.SORT(_xlfn.UNIQUE(_xlfn._xlws.FILTER(managements[field_level], managements[experiment_id]&amp;"_"&amp;managements[crop_season_id]=A2015))))</f>
        <v>#VALUE!</v>
      </c>
    </row>
    <row r="2016" spans="2:2" x14ac:dyDescent="0.25">
      <c r="B2016" t="e" cm="1" vm="1">
        <f t="array" ref="B2016">TRANSPOSE(_xlfn._xlws.SORT(_xlfn.UNIQUE(_xlfn._xlws.FILTER(managements[field_level], managements[experiment_id]&amp;"_"&amp;managements[crop_season_id]=A2016))))</f>
        <v>#VALUE!</v>
      </c>
    </row>
    <row r="2017" spans="2:2" x14ac:dyDescent="0.25">
      <c r="B2017" t="e" cm="1" vm="1">
        <f t="array" ref="B2017">TRANSPOSE(_xlfn._xlws.SORT(_xlfn.UNIQUE(_xlfn._xlws.FILTER(managements[field_level], managements[experiment_id]&amp;"_"&amp;managements[crop_season_id]=A2017))))</f>
        <v>#VALUE!</v>
      </c>
    </row>
    <row r="2018" spans="2:2" x14ac:dyDescent="0.25">
      <c r="B2018" t="e" cm="1" vm="1">
        <f t="array" ref="B2018">TRANSPOSE(_xlfn._xlws.SORT(_xlfn.UNIQUE(_xlfn._xlws.FILTER(managements[field_level], managements[experiment_id]&amp;"_"&amp;managements[crop_season_id]=A2018))))</f>
        <v>#VALUE!</v>
      </c>
    </row>
    <row r="2019" spans="2:2" x14ac:dyDescent="0.25">
      <c r="B2019" t="e" cm="1" vm="1">
        <f t="array" ref="B2019">TRANSPOSE(_xlfn._xlws.SORT(_xlfn.UNIQUE(_xlfn._xlws.FILTER(managements[field_level], managements[experiment_id]&amp;"_"&amp;managements[crop_season_id]=A2019))))</f>
        <v>#VALUE!</v>
      </c>
    </row>
    <row r="2020" spans="2:2" x14ac:dyDescent="0.25">
      <c r="B2020" t="e" cm="1" vm="1">
        <f t="array" ref="B2020">TRANSPOSE(_xlfn._xlws.SORT(_xlfn.UNIQUE(_xlfn._xlws.FILTER(managements[field_level], managements[experiment_id]&amp;"_"&amp;managements[crop_season_id]=A2020))))</f>
        <v>#VALUE!</v>
      </c>
    </row>
    <row r="2021" spans="2:2" x14ac:dyDescent="0.25">
      <c r="B2021" t="e" cm="1" vm="1">
        <f t="array" ref="B2021">TRANSPOSE(_xlfn._xlws.SORT(_xlfn.UNIQUE(_xlfn._xlws.FILTER(managements[field_level], managements[experiment_id]&amp;"_"&amp;managements[crop_season_id]=A2021))))</f>
        <v>#VALUE!</v>
      </c>
    </row>
    <row r="2022" spans="2:2" x14ac:dyDescent="0.25">
      <c r="B2022" t="e" cm="1" vm="1">
        <f t="array" ref="B2022">TRANSPOSE(_xlfn._xlws.SORT(_xlfn.UNIQUE(_xlfn._xlws.FILTER(managements[field_level], managements[experiment_id]&amp;"_"&amp;managements[crop_season_id]=A2022))))</f>
        <v>#VALUE!</v>
      </c>
    </row>
    <row r="2023" spans="2:2" x14ac:dyDescent="0.25">
      <c r="B2023" t="e" cm="1" vm="1">
        <f t="array" ref="B2023">TRANSPOSE(_xlfn._xlws.SORT(_xlfn.UNIQUE(_xlfn._xlws.FILTER(managements[field_level], managements[experiment_id]&amp;"_"&amp;managements[crop_season_id]=A2023))))</f>
        <v>#VALUE!</v>
      </c>
    </row>
    <row r="2024" spans="2:2" x14ac:dyDescent="0.25">
      <c r="B2024" t="e" cm="1" vm="1">
        <f t="array" ref="B2024">TRANSPOSE(_xlfn._xlws.SORT(_xlfn.UNIQUE(_xlfn._xlws.FILTER(managements[field_level], managements[experiment_id]&amp;"_"&amp;managements[crop_season_id]=A2024))))</f>
        <v>#VALUE!</v>
      </c>
    </row>
    <row r="2025" spans="2:2" x14ac:dyDescent="0.25">
      <c r="B2025" t="e" cm="1" vm="1">
        <f t="array" ref="B2025">TRANSPOSE(_xlfn._xlws.SORT(_xlfn.UNIQUE(_xlfn._xlws.FILTER(managements[field_level], managements[experiment_id]&amp;"_"&amp;managements[crop_season_id]=A2025))))</f>
        <v>#VALUE!</v>
      </c>
    </row>
    <row r="2026" spans="2:2" x14ac:dyDescent="0.25">
      <c r="B2026" t="e" cm="1" vm="1">
        <f t="array" ref="B2026">TRANSPOSE(_xlfn._xlws.SORT(_xlfn.UNIQUE(_xlfn._xlws.FILTER(managements[field_level], managements[experiment_id]&amp;"_"&amp;managements[crop_season_id]=A2026))))</f>
        <v>#VALUE!</v>
      </c>
    </row>
    <row r="2027" spans="2:2" x14ac:dyDescent="0.25">
      <c r="B2027" t="e" cm="1" vm="1">
        <f t="array" ref="B2027">TRANSPOSE(_xlfn._xlws.SORT(_xlfn.UNIQUE(_xlfn._xlws.FILTER(managements[field_level], managements[experiment_id]&amp;"_"&amp;managements[crop_season_id]=A2027))))</f>
        <v>#VALUE!</v>
      </c>
    </row>
    <row r="2028" spans="2:2" x14ac:dyDescent="0.25">
      <c r="B2028" t="e" cm="1" vm="1">
        <f t="array" ref="B2028">TRANSPOSE(_xlfn._xlws.SORT(_xlfn.UNIQUE(_xlfn._xlws.FILTER(managements[field_level], managements[experiment_id]&amp;"_"&amp;managements[crop_season_id]=A2028))))</f>
        <v>#VALUE!</v>
      </c>
    </row>
    <row r="2029" spans="2:2" x14ac:dyDescent="0.25">
      <c r="B2029" t="e" cm="1" vm="1">
        <f t="array" ref="B2029">TRANSPOSE(_xlfn._xlws.SORT(_xlfn.UNIQUE(_xlfn._xlws.FILTER(managements[field_level], managements[experiment_id]&amp;"_"&amp;managements[crop_season_id]=A2029))))</f>
        <v>#VALUE!</v>
      </c>
    </row>
    <row r="2030" spans="2:2" x14ac:dyDescent="0.25">
      <c r="B2030" t="e" cm="1" vm="1">
        <f t="array" ref="B2030">TRANSPOSE(_xlfn._xlws.SORT(_xlfn.UNIQUE(_xlfn._xlws.FILTER(managements[field_level], managements[experiment_id]&amp;"_"&amp;managements[crop_season_id]=A2030))))</f>
        <v>#VALUE!</v>
      </c>
    </row>
    <row r="2031" spans="2:2" x14ac:dyDescent="0.25">
      <c r="B2031" t="e" cm="1" vm="1">
        <f t="array" ref="B2031">TRANSPOSE(_xlfn._xlws.SORT(_xlfn.UNIQUE(_xlfn._xlws.FILTER(managements[field_level], managements[experiment_id]&amp;"_"&amp;managements[crop_season_id]=A2031))))</f>
        <v>#VALUE!</v>
      </c>
    </row>
    <row r="2032" spans="2:2" x14ac:dyDescent="0.25">
      <c r="B2032" t="e" cm="1" vm="1">
        <f t="array" ref="B2032">TRANSPOSE(_xlfn._xlws.SORT(_xlfn.UNIQUE(_xlfn._xlws.FILTER(managements[field_level], managements[experiment_id]&amp;"_"&amp;managements[crop_season_id]=A2032))))</f>
        <v>#VALUE!</v>
      </c>
    </row>
    <row r="2033" spans="2:2" x14ac:dyDescent="0.25">
      <c r="B2033" t="e" cm="1" vm="1">
        <f t="array" ref="B2033">TRANSPOSE(_xlfn._xlws.SORT(_xlfn.UNIQUE(_xlfn._xlws.FILTER(managements[field_level], managements[experiment_id]&amp;"_"&amp;managements[crop_season_id]=A2033))))</f>
        <v>#VALUE!</v>
      </c>
    </row>
    <row r="2034" spans="2:2" x14ac:dyDescent="0.25">
      <c r="B2034" t="e" cm="1" vm="1">
        <f t="array" ref="B2034">TRANSPOSE(_xlfn._xlws.SORT(_xlfn.UNIQUE(_xlfn._xlws.FILTER(managements[field_level], managements[experiment_id]&amp;"_"&amp;managements[crop_season_id]=A2034))))</f>
        <v>#VALUE!</v>
      </c>
    </row>
    <row r="2035" spans="2:2" x14ac:dyDescent="0.25">
      <c r="B2035" t="e" cm="1" vm="1">
        <f t="array" ref="B2035">TRANSPOSE(_xlfn._xlws.SORT(_xlfn.UNIQUE(_xlfn._xlws.FILTER(managements[field_level], managements[experiment_id]&amp;"_"&amp;managements[crop_season_id]=A2035))))</f>
        <v>#VALUE!</v>
      </c>
    </row>
    <row r="2036" spans="2:2" x14ac:dyDescent="0.25">
      <c r="B2036" t="e" cm="1" vm="1">
        <f t="array" ref="B2036">TRANSPOSE(_xlfn._xlws.SORT(_xlfn.UNIQUE(_xlfn._xlws.FILTER(managements[field_level], managements[experiment_id]&amp;"_"&amp;managements[crop_season_id]=A2036))))</f>
        <v>#VALUE!</v>
      </c>
    </row>
    <row r="2037" spans="2:2" x14ac:dyDescent="0.25">
      <c r="B2037" t="e" cm="1" vm="1">
        <f t="array" ref="B2037">TRANSPOSE(_xlfn._xlws.SORT(_xlfn.UNIQUE(_xlfn._xlws.FILTER(managements[field_level], managements[experiment_id]&amp;"_"&amp;managements[crop_season_id]=A2037))))</f>
        <v>#VALUE!</v>
      </c>
    </row>
    <row r="2038" spans="2:2" x14ac:dyDescent="0.25">
      <c r="B2038" t="e" cm="1" vm="1">
        <f t="array" ref="B2038">TRANSPOSE(_xlfn._xlws.SORT(_xlfn.UNIQUE(_xlfn._xlws.FILTER(managements[field_level], managements[experiment_id]&amp;"_"&amp;managements[crop_season_id]=A2038))))</f>
        <v>#VALUE!</v>
      </c>
    </row>
    <row r="2039" spans="2:2" x14ac:dyDescent="0.25">
      <c r="B2039" t="e" cm="1" vm="1">
        <f t="array" ref="B2039">TRANSPOSE(_xlfn._xlws.SORT(_xlfn.UNIQUE(_xlfn._xlws.FILTER(managements[field_level], managements[experiment_id]&amp;"_"&amp;managements[crop_season_id]=A2039))))</f>
        <v>#VALUE!</v>
      </c>
    </row>
    <row r="2040" spans="2:2" x14ac:dyDescent="0.25">
      <c r="B2040" t="e" cm="1" vm="1">
        <f t="array" ref="B2040">TRANSPOSE(_xlfn._xlws.SORT(_xlfn.UNIQUE(_xlfn._xlws.FILTER(managements[field_level], managements[experiment_id]&amp;"_"&amp;managements[crop_season_id]=A2040))))</f>
        <v>#VALUE!</v>
      </c>
    </row>
    <row r="2041" spans="2:2" x14ac:dyDescent="0.25">
      <c r="B2041" t="e" cm="1" vm="1">
        <f t="array" ref="B2041">TRANSPOSE(_xlfn._xlws.SORT(_xlfn.UNIQUE(_xlfn._xlws.FILTER(managements[field_level], managements[experiment_id]&amp;"_"&amp;managements[crop_season_id]=A2041))))</f>
        <v>#VALUE!</v>
      </c>
    </row>
    <row r="2042" spans="2:2" x14ac:dyDescent="0.25">
      <c r="B2042" t="e" cm="1" vm="1">
        <f t="array" ref="B2042">TRANSPOSE(_xlfn._xlws.SORT(_xlfn.UNIQUE(_xlfn._xlws.FILTER(managements[field_level], managements[experiment_id]&amp;"_"&amp;managements[crop_season_id]=A2042))))</f>
        <v>#VALUE!</v>
      </c>
    </row>
    <row r="2043" spans="2:2" x14ac:dyDescent="0.25">
      <c r="B2043" t="e" cm="1" vm="1">
        <f t="array" ref="B2043">TRANSPOSE(_xlfn._xlws.SORT(_xlfn.UNIQUE(_xlfn._xlws.FILTER(managements[field_level], managements[experiment_id]&amp;"_"&amp;managements[crop_season_id]=A2043))))</f>
        <v>#VALUE!</v>
      </c>
    </row>
    <row r="2044" spans="2:2" x14ac:dyDescent="0.25">
      <c r="B2044" t="e" cm="1" vm="1">
        <f t="array" ref="B2044">TRANSPOSE(_xlfn._xlws.SORT(_xlfn.UNIQUE(_xlfn._xlws.FILTER(managements[field_level], managements[experiment_id]&amp;"_"&amp;managements[crop_season_id]=A2044))))</f>
        <v>#VALUE!</v>
      </c>
    </row>
    <row r="2045" spans="2:2" x14ac:dyDescent="0.25">
      <c r="B2045" t="e" cm="1" vm="1">
        <f t="array" ref="B2045">TRANSPOSE(_xlfn._xlws.SORT(_xlfn.UNIQUE(_xlfn._xlws.FILTER(managements[field_level], managements[experiment_id]&amp;"_"&amp;managements[crop_season_id]=A2045))))</f>
        <v>#VALUE!</v>
      </c>
    </row>
    <row r="2046" spans="2:2" x14ac:dyDescent="0.25">
      <c r="B2046" t="e" cm="1" vm="1">
        <f t="array" ref="B2046">TRANSPOSE(_xlfn._xlws.SORT(_xlfn.UNIQUE(_xlfn._xlws.FILTER(managements[field_level], managements[experiment_id]&amp;"_"&amp;managements[crop_season_id]=A2046))))</f>
        <v>#VALUE!</v>
      </c>
    </row>
    <row r="2047" spans="2:2" x14ac:dyDescent="0.25">
      <c r="B2047" t="e" cm="1" vm="1">
        <f t="array" ref="B2047">TRANSPOSE(_xlfn._xlws.SORT(_xlfn.UNIQUE(_xlfn._xlws.FILTER(managements[field_level], managements[experiment_id]&amp;"_"&amp;managements[crop_season_id]=A2047))))</f>
        <v>#VALUE!</v>
      </c>
    </row>
    <row r="2048" spans="2:2" x14ac:dyDescent="0.25">
      <c r="B2048" t="e" cm="1" vm="1">
        <f t="array" ref="B2048">TRANSPOSE(_xlfn._xlws.SORT(_xlfn.UNIQUE(_xlfn._xlws.FILTER(managements[field_level], managements[experiment_id]&amp;"_"&amp;managements[crop_season_id]=A2048))))</f>
        <v>#VALUE!</v>
      </c>
    </row>
    <row r="2049" spans="2:2" x14ac:dyDescent="0.25">
      <c r="B2049" t="e" cm="1" vm="1">
        <f t="array" ref="B2049">TRANSPOSE(_xlfn._xlws.SORT(_xlfn.UNIQUE(_xlfn._xlws.FILTER(managements[field_level], managements[experiment_id]&amp;"_"&amp;managements[crop_season_id]=A2049))))</f>
        <v>#VALUE!</v>
      </c>
    </row>
    <row r="2050" spans="2:2" x14ac:dyDescent="0.25">
      <c r="B2050" t="e" cm="1" vm="1">
        <f t="array" ref="B2050">TRANSPOSE(_xlfn._xlws.SORT(_xlfn.UNIQUE(_xlfn._xlws.FILTER(managements[field_level], managements[experiment_id]&amp;"_"&amp;managements[crop_season_id]=A2050))))</f>
        <v>#VALUE!</v>
      </c>
    </row>
    <row r="2051" spans="2:2" x14ac:dyDescent="0.25">
      <c r="B2051" t="e" cm="1" vm="1">
        <f t="array" ref="B2051">TRANSPOSE(_xlfn._xlws.SORT(_xlfn.UNIQUE(_xlfn._xlws.FILTER(managements[field_level], managements[experiment_id]&amp;"_"&amp;managements[crop_season_id]=A2051))))</f>
        <v>#VALUE!</v>
      </c>
    </row>
    <row r="2052" spans="2:2" x14ac:dyDescent="0.25">
      <c r="B2052" t="e" cm="1" vm="1">
        <f t="array" ref="B2052">TRANSPOSE(_xlfn._xlws.SORT(_xlfn.UNIQUE(_xlfn._xlws.FILTER(managements[field_level], managements[experiment_id]&amp;"_"&amp;managements[crop_season_id]=A2052))))</f>
        <v>#VALUE!</v>
      </c>
    </row>
    <row r="2053" spans="2:2" x14ac:dyDescent="0.25">
      <c r="B2053" t="e" cm="1" vm="1">
        <f t="array" ref="B2053">TRANSPOSE(_xlfn._xlws.SORT(_xlfn.UNIQUE(_xlfn._xlws.FILTER(managements[field_level], managements[experiment_id]&amp;"_"&amp;managements[crop_season_id]=A2053))))</f>
        <v>#VALUE!</v>
      </c>
    </row>
    <row r="2054" spans="2:2" x14ac:dyDescent="0.25">
      <c r="B2054" t="e" cm="1" vm="1">
        <f t="array" ref="B2054">TRANSPOSE(_xlfn._xlws.SORT(_xlfn.UNIQUE(_xlfn._xlws.FILTER(managements[field_level], managements[experiment_id]&amp;"_"&amp;managements[crop_season_id]=A2054))))</f>
        <v>#VALUE!</v>
      </c>
    </row>
    <row r="2055" spans="2:2" x14ac:dyDescent="0.25">
      <c r="B2055" t="e" cm="1" vm="1">
        <f t="array" ref="B2055">TRANSPOSE(_xlfn._xlws.SORT(_xlfn.UNIQUE(_xlfn._xlws.FILTER(managements[field_level], managements[experiment_id]&amp;"_"&amp;managements[crop_season_id]=A2055))))</f>
        <v>#VALUE!</v>
      </c>
    </row>
    <row r="2056" spans="2:2" x14ac:dyDescent="0.25">
      <c r="B2056" t="e" cm="1" vm="1">
        <f t="array" ref="B2056">TRANSPOSE(_xlfn._xlws.SORT(_xlfn.UNIQUE(_xlfn._xlws.FILTER(managements[field_level], managements[experiment_id]&amp;"_"&amp;managements[crop_season_id]=A2056))))</f>
        <v>#VALUE!</v>
      </c>
    </row>
    <row r="2057" spans="2:2" x14ac:dyDescent="0.25">
      <c r="B2057" t="e" cm="1" vm="1">
        <f t="array" ref="B2057">TRANSPOSE(_xlfn._xlws.SORT(_xlfn.UNIQUE(_xlfn._xlws.FILTER(managements[field_level], managements[experiment_id]&amp;"_"&amp;managements[crop_season_id]=A2057))))</f>
        <v>#VALUE!</v>
      </c>
    </row>
    <row r="2058" spans="2:2" x14ac:dyDescent="0.25">
      <c r="B2058" t="e" cm="1" vm="1">
        <f t="array" ref="B2058">TRANSPOSE(_xlfn._xlws.SORT(_xlfn.UNIQUE(_xlfn._xlws.FILTER(managements[field_level], managements[experiment_id]&amp;"_"&amp;managements[crop_season_id]=A2058))))</f>
        <v>#VALUE!</v>
      </c>
    </row>
    <row r="2059" spans="2:2" x14ac:dyDescent="0.25">
      <c r="B2059" t="e" cm="1" vm="1">
        <f t="array" ref="B2059">TRANSPOSE(_xlfn._xlws.SORT(_xlfn.UNIQUE(_xlfn._xlws.FILTER(managements[field_level], managements[experiment_id]&amp;"_"&amp;managements[crop_season_id]=A2059))))</f>
        <v>#VALUE!</v>
      </c>
    </row>
    <row r="2060" spans="2:2" x14ac:dyDescent="0.25">
      <c r="B2060" t="e" cm="1" vm="1">
        <f t="array" ref="B2060">TRANSPOSE(_xlfn._xlws.SORT(_xlfn.UNIQUE(_xlfn._xlws.FILTER(managements[field_level], managements[experiment_id]&amp;"_"&amp;managements[crop_season_id]=A2060))))</f>
        <v>#VALUE!</v>
      </c>
    </row>
    <row r="2061" spans="2:2" x14ac:dyDescent="0.25">
      <c r="B2061" t="e" cm="1" vm="1">
        <f t="array" ref="B2061">TRANSPOSE(_xlfn._xlws.SORT(_xlfn.UNIQUE(_xlfn._xlws.FILTER(managements[field_level], managements[experiment_id]&amp;"_"&amp;managements[crop_season_id]=A2061))))</f>
        <v>#VALUE!</v>
      </c>
    </row>
    <row r="2062" spans="2:2" x14ac:dyDescent="0.25">
      <c r="B2062" t="e" cm="1" vm="1">
        <f t="array" ref="B2062">TRANSPOSE(_xlfn._xlws.SORT(_xlfn.UNIQUE(_xlfn._xlws.FILTER(managements[field_level], managements[experiment_id]&amp;"_"&amp;managements[crop_season_id]=A2062))))</f>
        <v>#VALUE!</v>
      </c>
    </row>
    <row r="2063" spans="2:2" x14ac:dyDescent="0.25">
      <c r="B2063" t="e" cm="1" vm="1">
        <f t="array" ref="B2063">TRANSPOSE(_xlfn._xlws.SORT(_xlfn.UNIQUE(_xlfn._xlws.FILTER(managements[field_level], managements[experiment_id]&amp;"_"&amp;managements[crop_season_id]=A2063))))</f>
        <v>#VALUE!</v>
      </c>
    </row>
    <row r="2064" spans="2:2" x14ac:dyDescent="0.25">
      <c r="B2064" t="e" cm="1" vm="1">
        <f t="array" ref="B2064">TRANSPOSE(_xlfn._xlws.SORT(_xlfn.UNIQUE(_xlfn._xlws.FILTER(managements[field_level], managements[experiment_id]&amp;"_"&amp;managements[crop_season_id]=A2064))))</f>
        <v>#VALUE!</v>
      </c>
    </row>
    <row r="2065" spans="2:2" x14ac:dyDescent="0.25">
      <c r="B2065" t="e" cm="1" vm="1">
        <f t="array" ref="B2065">TRANSPOSE(_xlfn._xlws.SORT(_xlfn.UNIQUE(_xlfn._xlws.FILTER(managements[field_level], managements[experiment_id]&amp;"_"&amp;managements[crop_season_id]=A2065))))</f>
        <v>#VALUE!</v>
      </c>
    </row>
    <row r="2066" spans="2:2" x14ac:dyDescent="0.25">
      <c r="B2066" t="e" cm="1" vm="1">
        <f t="array" ref="B2066">TRANSPOSE(_xlfn._xlws.SORT(_xlfn.UNIQUE(_xlfn._xlws.FILTER(managements[field_level], managements[experiment_id]&amp;"_"&amp;managements[crop_season_id]=A2066))))</f>
        <v>#VALUE!</v>
      </c>
    </row>
    <row r="2067" spans="2:2" x14ac:dyDescent="0.25">
      <c r="B2067" t="e" cm="1" vm="1">
        <f t="array" ref="B2067">TRANSPOSE(_xlfn._xlws.SORT(_xlfn.UNIQUE(_xlfn._xlws.FILTER(managements[field_level], managements[experiment_id]&amp;"_"&amp;managements[crop_season_id]=A2067))))</f>
        <v>#VALUE!</v>
      </c>
    </row>
    <row r="2068" spans="2:2" x14ac:dyDescent="0.25">
      <c r="B2068" t="e" cm="1" vm="1">
        <f t="array" ref="B2068">TRANSPOSE(_xlfn._xlws.SORT(_xlfn.UNIQUE(_xlfn._xlws.FILTER(managements[field_level], managements[experiment_id]&amp;"_"&amp;managements[crop_season_id]=A2068))))</f>
        <v>#VALUE!</v>
      </c>
    </row>
    <row r="2069" spans="2:2" x14ac:dyDescent="0.25">
      <c r="B2069" t="e" cm="1" vm="1">
        <f t="array" ref="B2069">TRANSPOSE(_xlfn._xlws.SORT(_xlfn.UNIQUE(_xlfn._xlws.FILTER(managements[field_level], managements[experiment_id]&amp;"_"&amp;managements[crop_season_id]=A2069))))</f>
        <v>#VALUE!</v>
      </c>
    </row>
    <row r="2070" spans="2:2" x14ac:dyDescent="0.25">
      <c r="B2070" t="e" cm="1" vm="1">
        <f t="array" ref="B2070">TRANSPOSE(_xlfn._xlws.SORT(_xlfn.UNIQUE(_xlfn._xlws.FILTER(managements[field_level], managements[experiment_id]&amp;"_"&amp;managements[crop_season_id]=A2070))))</f>
        <v>#VALUE!</v>
      </c>
    </row>
    <row r="2071" spans="2:2" x14ac:dyDescent="0.25">
      <c r="B2071" t="e" cm="1" vm="1">
        <f t="array" ref="B2071">TRANSPOSE(_xlfn._xlws.SORT(_xlfn.UNIQUE(_xlfn._xlws.FILTER(managements[field_level], managements[experiment_id]&amp;"_"&amp;managements[crop_season_id]=A2071))))</f>
        <v>#VALUE!</v>
      </c>
    </row>
    <row r="2072" spans="2:2" x14ac:dyDescent="0.25">
      <c r="B2072" t="e" cm="1" vm="1">
        <f t="array" ref="B2072">TRANSPOSE(_xlfn._xlws.SORT(_xlfn.UNIQUE(_xlfn._xlws.FILTER(managements[field_level], managements[experiment_id]&amp;"_"&amp;managements[crop_season_id]=A2072))))</f>
        <v>#VALUE!</v>
      </c>
    </row>
    <row r="2073" spans="2:2" x14ac:dyDescent="0.25">
      <c r="B2073" t="e" cm="1" vm="1">
        <f t="array" ref="B2073">TRANSPOSE(_xlfn._xlws.SORT(_xlfn.UNIQUE(_xlfn._xlws.FILTER(managements[field_level], managements[experiment_id]&amp;"_"&amp;managements[crop_season_id]=A2073))))</f>
        <v>#VALUE!</v>
      </c>
    </row>
    <row r="2074" spans="2:2" x14ac:dyDescent="0.25">
      <c r="B2074" t="e" cm="1" vm="1">
        <f t="array" ref="B2074">TRANSPOSE(_xlfn._xlws.SORT(_xlfn.UNIQUE(_xlfn._xlws.FILTER(managements[field_level], managements[experiment_id]&amp;"_"&amp;managements[crop_season_id]=A2074))))</f>
        <v>#VALUE!</v>
      </c>
    </row>
    <row r="2075" spans="2:2" x14ac:dyDescent="0.25">
      <c r="B2075" t="e" cm="1" vm="1">
        <f t="array" ref="B2075">TRANSPOSE(_xlfn._xlws.SORT(_xlfn.UNIQUE(_xlfn._xlws.FILTER(managements[field_level], managements[experiment_id]&amp;"_"&amp;managements[crop_season_id]=A2075))))</f>
        <v>#VALUE!</v>
      </c>
    </row>
    <row r="2076" spans="2:2" x14ac:dyDescent="0.25">
      <c r="B2076" t="e" cm="1" vm="1">
        <f t="array" ref="B2076">TRANSPOSE(_xlfn._xlws.SORT(_xlfn.UNIQUE(_xlfn._xlws.FILTER(managements[field_level], managements[experiment_id]&amp;"_"&amp;managements[crop_season_id]=A2076))))</f>
        <v>#VALUE!</v>
      </c>
    </row>
    <row r="2077" spans="2:2" x14ac:dyDescent="0.25">
      <c r="B2077" t="e" cm="1" vm="1">
        <f t="array" ref="B2077">TRANSPOSE(_xlfn._xlws.SORT(_xlfn.UNIQUE(_xlfn._xlws.FILTER(managements[field_level], managements[experiment_id]&amp;"_"&amp;managements[crop_season_id]=A2077))))</f>
        <v>#VALUE!</v>
      </c>
    </row>
    <row r="2078" spans="2:2" x14ac:dyDescent="0.25">
      <c r="B2078" t="e" cm="1" vm="1">
        <f t="array" ref="B2078">TRANSPOSE(_xlfn._xlws.SORT(_xlfn.UNIQUE(_xlfn._xlws.FILTER(managements[field_level], managements[experiment_id]&amp;"_"&amp;managements[crop_season_id]=A2078))))</f>
        <v>#VALUE!</v>
      </c>
    </row>
    <row r="2079" spans="2:2" x14ac:dyDescent="0.25">
      <c r="B2079" t="e" cm="1" vm="1">
        <f t="array" ref="B2079">TRANSPOSE(_xlfn._xlws.SORT(_xlfn.UNIQUE(_xlfn._xlws.FILTER(managements[field_level], managements[experiment_id]&amp;"_"&amp;managements[crop_season_id]=A2079))))</f>
        <v>#VALUE!</v>
      </c>
    </row>
    <row r="2080" spans="2:2" x14ac:dyDescent="0.25">
      <c r="B2080" t="e" cm="1" vm="1">
        <f t="array" ref="B2080">TRANSPOSE(_xlfn._xlws.SORT(_xlfn.UNIQUE(_xlfn._xlws.FILTER(managements[field_level], managements[experiment_id]&amp;"_"&amp;managements[crop_season_id]=A2080))))</f>
        <v>#VALUE!</v>
      </c>
    </row>
    <row r="2081" spans="2:2" x14ac:dyDescent="0.25">
      <c r="B2081" t="e" cm="1" vm="1">
        <f t="array" ref="B2081">TRANSPOSE(_xlfn._xlws.SORT(_xlfn.UNIQUE(_xlfn._xlws.FILTER(managements[field_level], managements[experiment_id]&amp;"_"&amp;managements[crop_season_id]=A2081))))</f>
        <v>#VALUE!</v>
      </c>
    </row>
    <row r="2082" spans="2:2" x14ac:dyDescent="0.25">
      <c r="B2082" t="e" cm="1" vm="1">
        <f t="array" ref="B2082">TRANSPOSE(_xlfn._xlws.SORT(_xlfn.UNIQUE(_xlfn._xlws.FILTER(managements[field_level], managements[experiment_id]&amp;"_"&amp;managements[crop_season_id]=A2082))))</f>
        <v>#VALUE!</v>
      </c>
    </row>
    <row r="2083" spans="2:2" x14ac:dyDescent="0.25">
      <c r="B2083" t="e" cm="1" vm="1">
        <f t="array" ref="B2083">TRANSPOSE(_xlfn._xlws.SORT(_xlfn.UNIQUE(_xlfn._xlws.FILTER(managements[field_level], managements[experiment_id]&amp;"_"&amp;managements[crop_season_id]=A2083))))</f>
        <v>#VALUE!</v>
      </c>
    </row>
    <row r="2084" spans="2:2" x14ac:dyDescent="0.25">
      <c r="B2084" t="e" cm="1" vm="1">
        <f t="array" ref="B2084">TRANSPOSE(_xlfn._xlws.SORT(_xlfn.UNIQUE(_xlfn._xlws.FILTER(managements[field_level], managements[experiment_id]&amp;"_"&amp;managements[crop_season_id]=A2084))))</f>
        <v>#VALUE!</v>
      </c>
    </row>
    <row r="2085" spans="2:2" x14ac:dyDescent="0.25">
      <c r="B2085" t="e" cm="1" vm="1">
        <f t="array" ref="B2085">TRANSPOSE(_xlfn._xlws.SORT(_xlfn.UNIQUE(_xlfn._xlws.FILTER(managements[field_level], managements[experiment_id]&amp;"_"&amp;managements[crop_season_id]=A2085))))</f>
        <v>#VALUE!</v>
      </c>
    </row>
    <row r="2086" spans="2:2" x14ac:dyDescent="0.25">
      <c r="B2086" t="e" cm="1" vm="1">
        <f t="array" ref="B2086">TRANSPOSE(_xlfn._xlws.SORT(_xlfn.UNIQUE(_xlfn._xlws.FILTER(managements[field_level], managements[experiment_id]&amp;"_"&amp;managements[crop_season_id]=A2086))))</f>
        <v>#VALUE!</v>
      </c>
    </row>
    <row r="2087" spans="2:2" x14ac:dyDescent="0.25">
      <c r="B2087" t="e" cm="1" vm="1">
        <f t="array" ref="B2087">TRANSPOSE(_xlfn._xlws.SORT(_xlfn.UNIQUE(_xlfn._xlws.FILTER(managements[field_level], managements[experiment_id]&amp;"_"&amp;managements[crop_season_id]=A2087))))</f>
        <v>#VALUE!</v>
      </c>
    </row>
    <row r="2088" spans="2:2" x14ac:dyDescent="0.25">
      <c r="B2088" t="e" cm="1" vm="1">
        <f t="array" ref="B2088">TRANSPOSE(_xlfn._xlws.SORT(_xlfn.UNIQUE(_xlfn._xlws.FILTER(managements[field_level], managements[experiment_id]&amp;"_"&amp;managements[crop_season_id]=A2088))))</f>
        <v>#VALUE!</v>
      </c>
    </row>
    <row r="2089" spans="2:2" x14ac:dyDescent="0.25">
      <c r="B2089" t="e" cm="1" vm="1">
        <f t="array" ref="B2089">TRANSPOSE(_xlfn._xlws.SORT(_xlfn.UNIQUE(_xlfn._xlws.FILTER(managements[field_level], managements[experiment_id]&amp;"_"&amp;managements[crop_season_id]=A2089))))</f>
        <v>#VALUE!</v>
      </c>
    </row>
    <row r="2090" spans="2:2" x14ac:dyDescent="0.25">
      <c r="B2090" t="e" cm="1" vm="1">
        <f t="array" ref="B2090">TRANSPOSE(_xlfn._xlws.SORT(_xlfn.UNIQUE(_xlfn._xlws.FILTER(managements[field_level], managements[experiment_id]&amp;"_"&amp;managements[crop_season_id]=A2090))))</f>
        <v>#VALUE!</v>
      </c>
    </row>
    <row r="2091" spans="2:2" x14ac:dyDescent="0.25">
      <c r="B2091" t="e" cm="1" vm="1">
        <f t="array" ref="B2091">TRANSPOSE(_xlfn._xlws.SORT(_xlfn.UNIQUE(_xlfn._xlws.FILTER(managements[field_level], managements[experiment_id]&amp;"_"&amp;managements[crop_season_id]=A2091))))</f>
        <v>#VALUE!</v>
      </c>
    </row>
    <row r="2092" spans="2:2" x14ac:dyDescent="0.25">
      <c r="B2092" t="e" cm="1" vm="1">
        <f t="array" ref="B2092">TRANSPOSE(_xlfn._xlws.SORT(_xlfn.UNIQUE(_xlfn._xlws.FILTER(managements[field_level], managements[experiment_id]&amp;"_"&amp;managements[crop_season_id]=A2092))))</f>
        <v>#VALUE!</v>
      </c>
    </row>
    <row r="2093" spans="2:2" x14ac:dyDescent="0.25">
      <c r="B2093" t="e" cm="1" vm="1">
        <f t="array" ref="B2093">TRANSPOSE(_xlfn._xlws.SORT(_xlfn.UNIQUE(_xlfn._xlws.FILTER(managements[field_level], managements[experiment_id]&amp;"_"&amp;managements[crop_season_id]=A2093))))</f>
        <v>#VALUE!</v>
      </c>
    </row>
    <row r="2094" spans="2:2" x14ac:dyDescent="0.25">
      <c r="B2094" t="e" cm="1" vm="1">
        <f t="array" ref="B2094">TRANSPOSE(_xlfn._xlws.SORT(_xlfn.UNIQUE(_xlfn._xlws.FILTER(managements[field_level], managements[experiment_id]&amp;"_"&amp;managements[crop_season_id]=A2094))))</f>
        <v>#VALUE!</v>
      </c>
    </row>
    <row r="2095" spans="2:2" x14ac:dyDescent="0.25">
      <c r="B2095" t="e" cm="1" vm="1">
        <f t="array" ref="B2095">TRANSPOSE(_xlfn._xlws.SORT(_xlfn.UNIQUE(_xlfn._xlws.FILTER(managements[field_level], managements[experiment_id]&amp;"_"&amp;managements[crop_season_id]=A2095))))</f>
        <v>#VALUE!</v>
      </c>
    </row>
    <row r="2096" spans="2:2" x14ac:dyDescent="0.25">
      <c r="B2096" t="e" cm="1" vm="1">
        <f t="array" ref="B2096">TRANSPOSE(_xlfn._xlws.SORT(_xlfn.UNIQUE(_xlfn._xlws.FILTER(managements[field_level], managements[experiment_id]&amp;"_"&amp;managements[crop_season_id]=A2096))))</f>
        <v>#VALUE!</v>
      </c>
    </row>
    <row r="2097" spans="2:2" x14ac:dyDescent="0.25">
      <c r="B2097" t="e" cm="1" vm="1">
        <f t="array" ref="B2097">TRANSPOSE(_xlfn._xlws.SORT(_xlfn.UNIQUE(_xlfn._xlws.FILTER(managements[field_level], managements[experiment_id]&amp;"_"&amp;managements[crop_season_id]=A2097))))</f>
        <v>#VALUE!</v>
      </c>
    </row>
    <row r="2098" spans="2:2" x14ac:dyDescent="0.25">
      <c r="B2098" t="e" cm="1" vm="1">
        <f t="array" ref="B2098">TRANSPOSE(_xlfn._xlws.SORT(_xlfn.UNIQUE(_xlfn._xlws.FILTER(managements[field_level], managements[experiment_id]&amp;"_"&amp;managements[crop_season_id]=A2098))))</f>
        <v>#VALUE!</v>
      </c>
    </row>
    <row r="2099" spans="2:2" x14ac:dyDescent="0.25">
      <c r="B2099" t="e" cm="1" vm="1">
        <f t="array" ref="B2099">TRANSPOSE(_xlfn._xlws.SORT(_xlfn.UNIQUE(_xlfn._xlws.FILTER(managements[field_level], managements[experiment_id]&amp;"_"&amp;managements[crop_season_id]=A2099))))</f>
        <v>#VALUE!</v>
      </c>
    </row>
    <row r="2100" spans="2:2" x14ac:dyDescent="0.25">
      <c r="B2100" t="e" cm="1" vm="1">
        <f t="array" ref="B2100">TRANSPOSE(_xlfn._xlws.SORT(_xlfn.UNIQUE(_xlfn._xlws.FILTER(managements[field_level], managements[experiment_id]&amp;"_"&amp;managements[crop_season_id]=A2100))))</f>
        <v>#VALUE!</v>
      </c>
    </row>
    <row r="2101" spans="2:2" x14ac:dyDescent="0.25">
      <c r="B2101" t="e" cm="1" vm="1">
        <f t="array" ref="B2101">TRANSPOSE(_xlfn._xlws.SORT(_xlfn.UNIQUE(_xlfn._xlws.FILTER(managements[field_level], managements[experiment_id]&amp;"_"&amp;managements[crop_season_id]=A2101))))</f>
        <v>#VALUE!</v>
      </c>
    </row>
    <row r="2102" spans="2:2" x14ac:dyDescent="0.25">
      <c r="B2102" t="e" cm="1" vm="1">
        <f t="array" ref="B2102">TRANSPOSE(_xlfn._xlws.SORT(_xlfn.UNIQUE(_xlfn._xlws.FILTER(managements[field_level], managements[experiment_id]&amp;"_"&amp;managements[crop_season_id]=A2102))))</f>
        <v>#VALUE!</v>
      </c>
    </row>
    <row r="2103" spans="2:2" x14ac:dyDescent="0.25">
      <c r="B2103" t="e" cm="1" vm="1">
        <f t="array" ref="B2103">TRANSPOSE(_xlfn._xlws.SORT(_xlfn.UNIQUE(_xlfn._xlws.FILTER(managements[field_level], managements[experiment_id]&amp;"_"&amp;managements[crop_season_id]=A2103))))</f>
        <v>#VALUE!</v>
      </c>
    </row>
    <row r="2104" spans="2:2" x14ac:dyDescent="0.25">
      <c r="B2104" t="e" cm="1" vm="1">
        <f t="array" ref="B2104">TRANSPOSE(_xlfn._xlws.SORT(_xlfn.UNIQUE(_xlfn._xlws.FILTER(managements[field_level], managements[experiment_id]&amp;"_"&amp;managements[crop_season_id]=A2104))))</f>
        <v>#VALUE!</v>
      </c>
    </row>
    <row r="2105" spans="2:2" x14ac:dyDescent="0.25">
      <c r="B2105" t="e" cm="1" vm="1">
        <f t="array" ref="B2105">TRANSPOSE(_xlfn._xlws.SORT(_xlfn.UNIQUE(_xlfn._xlws.FILTER(managements[field_level], managements[experiment_id]&amp;"_"&amp;managements[crop_season_id]=A2105))))</f>
        <v>#VALUE!</v>
      </c>
    </row>
    <row r="2106" spans="2:2" x14ac:dyDescent="0.25">
      <c r="B2106" t="e" cm="1" vm="1">
        <f t="array" ref="B2106">TRANSPOSE(_xlfn._xlws.SORT(_xlfn.UNIQUE(_xlfn._xlws.FILTER(managements[field_level], managements[experiment_id]&amp;"_"&amp;managements[crop_season_id]=A2106))))</f>
        <v>#VALUE!</v>
      </c>
    </row>
    <row r="2107" spans="2:2" x14ac:dyDescent="0.25">
      <c r="B2107" t="e" cm="1" vm="1">
        <f t="array" ref="B2107">TRANSPOSE(_xlfn._xlws.SORT(_xlfn.UNIQUE(_xlfn._xlws.FILTER(managements[field_level], managements[experiment_id]&amp;"_"&amp;managements[crop_season_id]=A2107))))</f>
        <v>#VALUE!</v>
      </c>
    </row>
    <row r="2108" spans="2:2" x14ac:dyDescent="0.25">
      <c r="B2108" t="e" cm="1" vm="1">
        <f t="array" ref="B2108">TRANSPOSE(_xlfn._xlws.SORT(_xlfn.UNIQUE(_xlfn._xlws.FILTER(managements[field_level], managements[experiment_id]&amp;"_"&amp;managements[crop_season_id]=A2108))))</f>
        <v>#VALUE!</v>
      </c>
    </row>
    <row r="2109" spans="2:2" x14ac:dyDescent="0.25">
      <c r="B2109" t="e" cm="1" vm="1">
        <f t="array" ref="B2109">TRANSPOSE(_xlfn._xlws.SORT(_xlfn.UNIQUE(_xlfn._xlws.FILTER(managements[field_level], managements[experiment_id]&amp;"_"&amp;managements[crop_season_id]=A2109))))</f>
        <v>#VALUE!</v>
      </c>
    </row>
    <row r="2110" spans="2:2" x14ac:dyDescent="0.25">
      <c r="B2110" t="e" cm="1" vm="1">
        <f t="array" ref="B2110">TRANSPOSE(_xlfn._xlws.SORT(_xlfn.UNIQUE(_xlfn._xlws.FILTER(managements[field_level], managements[experiment_id]&amp;"_"&amp;managements[crop_season_id]=A2110))))</f>
        <v>#VALUE!</v>
      </c>
    </row>
    <row r="2111" spans="2:2" x14ac:dyDescent="0.25">
      <c r="B2111" t="e" cm="1" vm="1">
        <f t="array" ref="B2111">TRANSPOSE(_xlfn._xlws.SORT(_xlfn.UNIQUE(_xlfn._xlws.FILTER(managements[field_level], managements[experiment_id]&amp;"_"&amp;managements[crop_season_id]=A2111))))</f>
        <v>#VALUE!</v>
      </c>
    </row>
    <row r="2112" spans="2:2" x14ac:dyDescent="0.25">
      <c r="B2112" t="e" cm="1" vm="1">
        <f t="array" ref="B2112">TRANSPOSE(_xlfn._xlws.SORT(_xlfn.UNIQUE(_xlfn._xlws.FILTER(managements[field_level], managements[experiment_id]&amp;"_"&amp;managements[crop_season_id]=A2112))))</f>
        <v>#VALUE!</v>
      </c>
    </row>
    <row r="2113" spans="2:2" x14ac:dyDescent="0.25">
      <c r="B2113" t="e" cm="1" vm="1">
        <f t="array" ref="B2113">TRANSPOSE(_xlfn._xlws.SORT(_xlfn.UNIQUE(_xlfn._xlws.FILTER(managements[field_level], managements[experiment_id]&amp;"_"&amp;managements[crop_season_id]=A2113))))</f>
        <v>#VALUE!</v>
      </c>
    </row>
    <row r="2114" spans="2:2" x14ac:dyDescent="0.25">
      <c r="B2114" t="e" cm="1" vm="1">
        <f t="array" ref="B2114">TRANSPOSE(_xlfn._xlws.SORT(_xlfn.UNIQUE(_xlfn._xlws.FILTER(managements[field_level], managements[experiment_id]&amp;"_"&amp;managements[crop_season_id]=A2114))))</f>
        <v>#VALUE!</v>
      </c>
    </row>
    <row r="2115" spans="2:2" x14ac:dyDescent="0.25">
      <c r="B2115" t="e" cm="1" vm="1">
        <f t="array" ref="B2115">TRANSPOSE(_xlfn._xlws.SORT(_xlfn.UNIQUE(_xlfn._xlws.FILTER(managements[field_level], managements[experiment_id]&amp;"_"&amp;managements[crop_season_id]=A2115))))</f>
        <v>#VALUE!</v>
      </c>
    </row>
    <row r="2116" spans="2:2" x14ac:dyDescent="0.25">
      <c r="B2116" t="e" cm="1" vm="1">
        <f t="array" ref="B2116">TRANSPOSE(_xlfn._xlws.SORT(_xlfn.UNIQUE(_xlfn._xlws.FILTER(managements[field_level], managements[experiment_id]&amp;"_"&amp;managements[crop_season_id]=A2116))))</f>
        <v>#VALUE!</v>
      </c>
    </row>
    <row r="2117" spans="2:2" x14ac:dyDescent="0.25">
      <c r="B2117" t="e" cm="1" vm="1">
        <f t="array" ref="B2117">TRANSPOSE(_xlfn._xlws.SORT(_xlfn.UNIQUE(_xlfn._xlws.FILTER(managements[field_level], managements[experiment_id]&amp;"_"&amp;managements[crop_season_id]=A2117))))</f>
        <v>#VALUE!</v>
      </c>
    </row>
    <row r="2118" spans="2:2" x14ac:dyDescent="0.25">
      <c r="B2118" t="e" cm="1" vm="1">
        <f t="array" ref="B2118">TRANSPOSE(_xlfn._xlws.SORT(_xlfn.UNIQUE(_xlfn._xlws.FILTER(managements[field_level], managements[experiment_id]&amp;"_"&amp;managements[crop_season_id]=A2118))))</f>
        <v>#VALUE!</v>
      </c>
    </row>
    <row r="2119" spans="2:2" x14ac:dyDescent="0.25">
      <c r="B2119" t="e" cm="1" vm="1">
        <f t="array" ref="B2119">TRANSPOSE(_xlfn._xlws.SORT(_xlfn.UNIQUE(_xlfn._xlws.FILTER(managements[field_level], managements[experiment_id]&amp;"_"&amp;managements[crop_season_id]=A2119))))</f>
        <v>#VALUE!</v>
      </c>
    </row>
    <row r="2120" spans="2:2" x14ac:dyDescent="0.25">
      <c r="B2120" t="e" cm="1" vm="1">
        <f t="array" ref="B2120">TRANSPOSE(_xlfn._xlws.SORT(_xlfn.UNIQUE(_xlfn._xlws.FILTER(managements[field_level], managements[experiment_id]&amp;"_"&amp;managements[crop_season_id]=A2120))))</f>
        <v>#VALUE!</v>
      </c>
    </row>
    <row r="2121" spans="2:2" x14ac:dyDescent="0.25">
      <c r="B2121" t="e" cm="1" vm="1">
        <f t="array" ref="B2121">TRANSPOSE(_xlfn._xlws.SORT(_xlfn.UNIQUE(_xlfn._xlws.FILTER(managements[field_level], managements[experiment_id]&amp;"_"&amp;managements[crop_season_id]=A2121))))</f>
        <v>#VALUE!</v>
      </c>
    </row>
    <row r="2122" spans="2:2" x14ac:dyDescent="0.25">
      <c r="B2122" t="e" cm="1" vm="1">
        <f t="array" ref="B2122">TRANSPOSE(_xlfn._xlws.SORT(_xlfn.UNIQUE(_xlfn._xlws.FILTER(managements[field_level], managements[experiment_id]&amp;"_"&amp;managements[crop_season_id]=A2122))))</f>
        <v>#VALUE!</v>
      </c>
    </row>
    <row r="2123" spans="2:2" x14ac:dyDescent="0.25">
      <c r="B2123" t="e" cm="1" vm="1">
        <f t="array" ref="B2123">TRANSPOSE(_xlfn._xlws.SORT(_xlfn.UNIQUE(_xlfn._xlws.FILTER(managements[field_level], managements[experiment_id]&amp;"_"&amp;managements[crop_season_id]=A2123))))</f>
        <v>#VALUE!</v>
      </c>
    </row>
    <row r="2124" spans="2:2" x14ac:dyDescent="0.25">
      <c r="B2124" t="e" cm="1" vm="1">
        <f t="array" ref="B2124">TRANSPOSE(_xlfn._xlws.SORT(_xlfn.UNIQUE(_xlfn._xlws.FILTER(managements[field_level], managements[experiment_id]&amp;"_"&amp;managements[crop_season_id]=A2124))))</f>
        <v>#VALUE!</v>
      </c>
    </row>
    <row r="2125" spans="2:2" x14ac:dyDescent="0.25">
      <c r="B2125" t="e" cm="1" vm="1">
        <f t="array" ref="B2125">TRANSPOSE(_xlfn._xlws.SORT(_xlfn.UNIQUE(_xlfn._xlws.FILTER(managements[field_level], managements[experiment_id]&amp;"_"&amp;managements[crop_season_id]=A2125))))</f>
        <v>#VALUE!</v>
      </c>
    </row>
    <row r="2126" spans="2:2" x14ac:dyDescent="0.25">
      <c r="B2126" t="e" cm="1" vm="1">
        <f t="array" ref="B2126">TRANSPOSE(_xlfn._xlws.SORT(_xlfn.UNIQUE(_xlfn._xlws.FILTER(managements[field_level], managements[experiment_id]&amp;"_"&amp;managements[crop_season_id]=A2126))))</f>
        <v>#VALUE!</v>
      </c>
    </row>
    <row r="2127" spans="2:2" x14ac:dyDescent="0.25">
      <c r="B2127" t="e" cm="1" vm="1">
        <f t="array" ref="B2127">TRANSPOSE(_xlfn._xlws.SORT(_xlfn.UNIQUE(_xlfn._xlws.FILTER(managements[field_level], managements[experiment_id]&amp;"_"&amp;managements[crop_season_id]=A2127))))</f>
        <v>#VALUE!</v>
      </c>
    </row>
    <row r="2128" spans="2:2" x14ac:dyDescent="0.25">
      <c r="B2128" t="e" cm="1" vm="1">
        <f t="array" ref="B2128">TRANSPOSE(_xlfn._xlws.SORT(_xlfn.UNIQUE(_xlfn._xlws.FILTER(managements[field_level], managements[experiment_id]&amp;"_"&amp;managements[crop_season_id]=A2128))))</f>
        <v>#VALUE!</v>
      </c>
    </row>
    <row r="2129" spans="2:2" x14ac:dyDescent="0.25">
      <c r="B2129" t="e" cm="1" vm="1">
        <f t="array" ref="B2129">TRANSPOSE(_xlfn._xlws.SORT(_xlfn.UNIQUE(_xlfn._xlws.FILTER(managements[field_level], managements[experiment_id]&amp;"_"&amp;managements[crop_season_id]=A2129))))</f>
        <v>#VALUE!</v>
      </c>
    </row>
    <row r="2130" spans="2:2" x14ac:dyDescent="0.25">
      <c r="B2130" t="e" cm="1" vm="1">
        <f t="array" ref="B2130">TRANSPOSE(_xlfn._xlws.SORT(_xlfn.UNIQUE(_xlfn._xlws.FILTER(managements[field_level], managements[experiment_id]&amp;"_"&amp;managements[crop_season_id]=A2130))))</f>
        <v>#VALUE!</v>
      </c>
    </row>
    <row r="2131" spans="2:2" x14ac:dyDescent="0.25">
      <c r="B2131" t="e" cm="1" vm="1">
        <f t="array" ref="B2131">TRANSPOSE(_xlfn._xlws.SORT(_xlfn.UNIQUE(_xlfn._xlws.FILTER(managements[field_level], managements[experiment_id]&amp;"_"&amp;managements[crop_season_id]=A2131))))</f>
        <v>#VALUE!</v>
      </c>
    </row>
    <row r="2132" spans="2:2" x14ac:dyDescent="0.25">
      <c r="B2132" t="e" cm="1" vm="1">
        <f t="array" ref="B2132">TRANSPOSE(_xlfn._xlws.SORT(_xlfn.UNIQUE(_xlfn._xlws.FILTER(managements[field_level], managements[experiment_id]&amp;"_"&amp;managements[crop_season_id]=A2132))))</f>
        <v>#VALUE!</v>
      </c>
    </row>
    <row r="2133" spans="2:2" x14ac:dyDescent="0.25">
      <c r="B2133" t="e" cm="1" vm="1">
        <f t="array" ref="B2133">TRANSPOSE(_xlfn._xlws.SORT(_xlfn.UNIQUE(_xlfn._xlws.FILTER(managements[field_level], managements[experiment_id]&amp;"_"&amp;managements[crop_season_id]=A2133))))</f>
        <v>#VALUE!</v>
      </c>
    </row>
    <row r="2134" spans="2:2" x14ac:dyDescent="0.25">
      <c r="B2134" t="e" cm="1" vm="1">
        <f t="array" ref="B2134">TRANSPOSE(_xlfn._xlws.SORT(_xlfn.UNIQUE(_xlfn._xlws.FILTER(managements[field_level], managements[experiment_id]&amp;"_"&amp;managements[crop_season_id]=A2134))))</f>
        <v>#VALUE!</v>
      </c>
    </row>
    <row r="2135" spans="2:2" x14ac:dyDescent="0.25">
      <c r="B2135" t="e" cm="1" vm="1">
        <f t="array" ref="B2135">TRANSPOSE(_xlfn._xlws.SORT(_xlfn.UNIQUE(_xlfn._xlws.FILTER(managements[field_level], managements[experiment_id]&amp;"_"&amp;managements[crop_season_id]=A2135))))</f>
        <v>#VALUE!</v>
      </c>
    </row>
    <row r="2136" spans="2:2" x14ac:dyDescent="0.25">
      <c r="B2136" t="e" cm="1" vm="1">
        <f t="array" ref="B2136">TRANSPOSE(_xlfn._xlws.SORT(_xlfn.UNIQUE(_xlfn._xlws.FILTER(managements[field_level], managements[experiment_id]&amp;"_"&amp;managements[crop_season_id]=A2136))))</f>
        <v>#VALUE!</v>
      </c>
    </row>
    <row r="2137" spans="2:2" x14ac:dyDescent="0.25">
      <c r="B2137" t="e" cm="1" vm="1">
        <f t="array" ref="B2137">TRANSPOSE(_xlfn._xlws.SORT(_xlfn.UNIQUE(_xlfn._xlws.FILTER(managements[field_level], managements[experiment_id]&amp;"_"&amp;managements[crop_season_id]=A2137))))</f>
        <v>#VALUE!</v>
      </c>
    </row>
    <row r="2138" spans="2:2" x14ac:dyDescent="0.25">
      <c r="B2138" t="e" cm="1" vm="1">
        <f t="array" ref="B2138">TRANSPOSE(_xlfn._xlws.SORT(_xlfn.UNIQUE(_xlfn._xlws.FILTER(managements[field_level], managements[experiment_id]&amp;"_"&amp;managements[crop_season_id]=A2138))))</f>
        <v>#VALUE!</v>
      </c>
    </row>
    <row r="2139" spans="2:2" x14ac:dyDescent="0.25">
      <c r="B2139" t="e" cm="1" vm="1">
        <f t="array" ref="B2139">TRANSPOSE(_xlfn._xlws.SORT(_xlfn.UNIQUE(_xlfn._xlws.FILTER(managements[field_level], managements[experiment_id]&amp;"_"&amp;managements[crop_season_id]=A2139))))</f>
        <v>#VALUE!</v>
      </c>
    </row>
    <row r="2140" spans="2:2" x14ac:dyDescent="0.25">
      <c r="B2140" t="e" cm="1" vm="1">
        <f t="array" ref="B2140">TRANSPOSE(_xlfn._xlws.SORT(_xlfn.UNIQUE(_xlfn._xlws.FILTER(managements[field_level], managements[experiment_id]&amp;"_"&amp;managements[crop_season_id]=A2140))))</f>
        <v>#VALUE!</v>
      </c>
    </row>
    <row r="2141" spans="2:2" x14ac:dyDescent="0.25">
      <c r="B2141" t="e" cm="1" vm="1">
        <f t="array" ref="B2141">TRANSPOSE(_xlfn._xlws.SORT(_xlfn.UNIQUE(_xlfn._xlws.FILTER(managements[field_level], managements[experiment_id]&amp;"_"&amp;managements[crop_season_id]=A2141))))</f>
        <v>#VALUE!</v>
      </c>
    </row>
    <row r="2142" spans="2:2" x14ac:dyDescent="0.25">
      <c r="B2142" t="e" cm="1" vm="1">
        <f t="array" ref="B2142">TRANSPOSE(_xlfn._xlws.SORT(_xlfn.UNIQUE(_xlfn._xlws.FILTER(managements[field_level], managements[experiment_id]&amp;"_"&amp;managements[crop_season_id]=A2142))))</f>
        <v>#VALUE!</v>
      </c>
    </row>
    <row r="2143" spans="2:2" x14ac:dyDescent="0.25">
      <c r="B2143" t="e" cm="1" vm="1">
        <f t="array" ref="B2143">TRANSPOSE(_xlfn._xlws.SORT(_xlfn.UNIQUE(_xlfn._xlws.FILTER(managements[field_level], managements[experiment_id]&amp;"_"&amp;managements[crop_season_id]=A2143))))</f>
        <v>#VALUE!</v>
      </c>
    </row>
    <row r="2144" spans="2:2" x14ac:dyDescent="0.25">
      <c r="B2144" t="e" cm="1" vm="1">
        <f t="array" ref="B2144">TRANSPOSE(_xlfn._xlws.SORT(_xlfn.UNIQUE(_xlfn._xlws.FILTER(managements[field_level], managements[experiment_id]&amp;"_"&amp;managements[crop_season_id]=A2144))))</f>
        <v>#VALUE!</v>
      </c>
    </row>
    <row r="2145" spans="2:2" x14ac:dyDescent="0.25">
      <c r="B2145" t="e" cm="1" vm="1">
        <f t="array" ref="B2145">TRANSPOSE(_xlfn._xlws.SORT(_xlfn.UNIQUE(_xlfn._xlws.FILTER(managements[field_level], managements[experiment_id]&amp;"_"&amp;managements[crop_season_id]=A2145))))</f>
        <v>#VALUE!</v>
      </c>
    </row>
    <row r="2146" spans="2:2" x14ac:dyDescent="0.25">
      <c r="B2146" t="e" cm="1" vm="1">
        <f t="array" ref="B2146">TRANSPOSE(_xlfn._xlws.SORT(_xlfn.UNIQUE(_xlfn._xlws.FILTER(managements[field_level], managements[experiment_id]&amp;"_"&amp;managements[crop_season_id]=A2146))))</f>
        <v>#VALUE!</v>
      </c>
    </row>
    <row r="2147" spans="2:2" x14ac:dyDescent="0.25">
      <c r="B2147" t="e" cm="1" vm="1">
        <f t="array" ref="B2147">TRANSPOSE(_xlfn._xlws.SORT(_xlfn.UNIQUE(_xlfn._xlws.FILTER(managements[field_level], managements[experiment_id]&amp;"_"&amp;managements[crop_season_id]=A2147))))</f>
        <v>#VALUE!</v>
      </c>
    </row>
    <row r="2148" spans="2:2" x14ac:dyDescent="0.25">
      <c r="B2148" t="e" cm="1" vm="1">
        <f t="array" ref="B2148">TRANSPOSE(_xlfn._xlws.SORT(_xlfn.UNIQUE(_xlfn._xlws.FILTER(managements[field_level], managements[experiment_id]&amp;"_"&amp;managements[crop_season_id]=A2148))))</f>
        <v>#VALUE!</v>
      </c>
    </row>
    <row r="2149" spans="2:2" x14ac:dyDescent="0.25">
      <c r="B2149" t="e" cm="1" vm="1">
        <f t="array" ref="B2149">TRANSPOSE(_xlfn._xlws.SORT(_xlfn.UNIQUE(_xlfn._xlws.FILTER(managements[field_level], managements[experiment_id]&amp;"_"&amp;managements[crop_season_id]=A2149))))</f>
        <v>#VALUE!</v>
      </c>
    </row>
    <row r="2150" spans="2:2" x14ac:dyDescent="0.25">
      <c r="B2150" t="e" cm="1" vm="1">
        <f t="array" ref="B2150">TRANSPOSE(_xlfn._xlws.SORT(_xlfn.UNIQUE(_xlfn._xlws.FILTER(managements[field_level], managements[experiment_id]&amp;"_"&amp;managements[crop_season_id]=A2150))))</f>
        <v>#VALUE!</v>
      </c>
    </row>
    <row r="2151" spans="2:2" x14ac:dyDescent="0.25">
      <c r="B2151" t="e" cm="1" vm="1">
        <f t="array" ref="B2151">TRANSPOSE(_xlfn._xlws.SORT(_xlfn.UNIQUE(_xlfn._xlws.FILTER(managements[field_level], managements[experiment_id]&amp;"_"&amp;managements[crop_season_id]=A2151))))</f>
        <v>#VALUE!</v>
      </c>
    </row>
    <row r="2152" spans="2:2" x14ac:dyDescent="0.25">
      <c r="B2152" t="e" cm="1" vm="1">
        <f t="array" ref="B2152">TRANSPOSE(_xlfn._xlws.SORT(_xlfn.UNIQUE(_xlfn._xlws.FILTER(managements[field_level], managements[experiment_id]&amp;"_"&amp;managements[crop_season_id]=A2152))))</f>
        <v>#VALUE!</v>
      </c>
    </row>
    <row r="2153" spans="2:2" x14ac:dyDescent="0.25">
      <c r="B2153" t="e" cm="1" vm="1">
        <f t="array" ref="B2153">TRANSPOSE(_xlfn._xlws.SORT(_xlfn.UNIQUE(_xlfn._xlws.FILTER(managements[field_level], managements[experiment_id]&amp;"_"&amp;managements[crop_season_id]=A2153))))</f>
        <v>#VALUE!</v>
      </c>
    </row>
    <row r="2154" spans="2:2" x14ac:dyDescent="0.25">
      <c r="B2154" t="e" cm="1" vm="1">
        <f t="array" ref="B2154">TRANSPOSE(_xlfn._xlws.SORT(_xlfn.UNIQUE(_xlfn._xlws.FILTER(managements[field_level], managements[experiment_id]&amp;"_"&amp;managements[crop_season_id]=A2154))))</f>
        <v>#VALUE!</v>
      </c>
    </row>
    <row r="2155" spans="2:2" x14ac:dyDescent="0.25">
      <c r="B2155" t="e" cm="1" vm="1">
        <f t="array" ref="B2155">TRANSPOSE(_xlfn._xlws.SORT(_xlfn.UNIQUE(_xlfn._xlws.FILTER(managements[field_level], managements[experiment_id]&amp;"_"&amp;managements[crop_season_id]=A2155))))</f>
        <v>#VALUE!</v>
      </c>
    </row>
    <row r="2156" spans="2:2" x14ac:dyDescent="0.25">
      <c r="B2156" t="e" cm="1" vm="1">
        <f t="array" ref="B2156">TRANSPOSE(_xlfn._xlws.SORT(_xlfn.UNIQUE(_xlfn._xlws.FILTER(managements[field_level], managements[experiment_id]&amp;"_"&amp;managements[crop_season_id]=A2156))))</f>
        <v>#VALUE!</v>
      </c>
    </row>
    <row r="2157" spans="2:2" x14ac:dyDescent="0.25">
      <c r="B2157" t="e" cm="1" vm="1">
        <f t="array" ref="B2157">TRANSPOSE(_xlfn._xlws.SORT(_xlfn.UNIQUE(_xlfn._xlws.FILTER(managements[field_level], managements[experiment_id]&amp;"_"&amp;managements[crop_season_id]=A2157))))</f>
        <v>#VALUE!</v>
      </c>
    </row>
    <row r="2158" spans="2:2" x14ac:dyDescent="0.25">
      <c r="B2158" t="e" cm="1" vm="1">
        <f t="array" ref="B2158">TRANSPOSE(_xlfn._xlws.SORT(_xlfn.UNIQUE(_xlfn._xlws.FILTER(managements[field_level], managements[experiment_id]&amp;"_"&amp;managements[crop_season_id]=A2158))))</f>
        <v>#VALUE!</v>
      </c>
    </row>
    <row r="2159" spans="2:2" x14ac:dyDescent="0.25">
      <c r="B2159" t="e" cm="1" vm="1">
        <f t="array" ref="B2159">TRANSPOSE(_xlfn._xlws.SORT(_xlfn.UNIQUE(_xlfn._xlws.FILTER(managements[field_level], managements[experiment_id]&amp;"_"&amp;managements[crop_season_id]=A2159))))</f>
        <v>#VALUE!</v>
      </c>
    </row>
    <row r="2160" spans="2:2" x14ac:dyDescent="0.25">
      <c r="B2160" t="e" cm="1" vm="1">
        <f t="array" ref="B2160">TRANSPOSE(_xlfn._xlws.SORT(_xlfn.UNIQUE(_xlfn._xlws.FILTER(managements[field_level], managements[experiment_id]&amp;"_"&amp;managements[crop_season_id]=A2160))))</f>
        <v>#VALUE!</v>
      </c>
    </row>
    <row r="2161" spans="2:2" x14ac:dyDescent="0.25">
      <c r="B2161" t="e" cm="1" vm="1">
        <f t="array" ref="B2161">TRANSPOSE(_xlfn._xlws.SORT(_xlfn.UNIQUE(_xlfn._xlws.FILTER(managements[field_level], managements[experiment_id]&amp;"_"&amp;managements[crop_season_id]=A2161))))</f>
        <v>#VALUE!</v>
      </c>
    </row>
    <row r="2162" spans="2:2" x14ac:dyDescent="0.25">
      <c r="B2162" t="e" cm="1" vm="1">
        <f t="array" ref="B2162">TRANSPOSE(_xlfn._xlws.SORT(_xlfn.UNIQUE(_xlfn._xlws.FILTER(managements[field_level], managements[experiment_id]&amp;"_"&amp;managements[crop_season_id]=A2162))))</f>
        <v>#VALUE!</v>
      </c>
    </row>
    <row r="2163" spans="2:2" x14ac:dyDescent="0.25">
      <c r="B2163" t="e" cm="1" vm="1">
        <f t="array" ref="B2163">TRANSPOSE(_xlfn._xlws.SORT(_xlfn.UNIQUE(_xlfn._xlws.FILTER(managements[field_level], managements[experiment_id]&amp;"_"&amp;managements[crop_season_id]=A2163))))</f>
        <v>#VALUE!</v>
      </c>
    </row>
    <row r="2164" spans="2:2" x14ac:dyDescent="0.25">
      <c r="B2164" t="e" cm="1" vm="1">
        <f t="array" ref="B2164">TRANSPOSE(_xlfn._xlws.SORT(_xlfn.UNIQUE(_xlfn._xlws.FILTER(managements[field_level], managements[experiment_id]&amp;"_"&amp;managements[crop_season_id]=A2164))))</f>
        <v>#VALUE!</v>
      </c>
    </row>
    <row r="2165" spans="2:2" x14ac:dyDescent="0.25">
      <c r="B2165" t="e" cm="1" vm="1">
        <f t="array" ref="B2165">TRANSPOSE(_xlfn._xlws.SORT(_xlfn.UNIQUE(_xlfn._xlws.FILTER(managements[field_level], managements[experiment_id]&amp;"_"&amp;managements[crop_season_id]=A2165))))</f>
        <v>#VALUE!</v>
      </c>
    </row>
    <row r="2166" spans="2:2" x14ac:dyDescent="0.25">
      <c r="B2166" t="e" cm="1" vm="1">
        <f t="array" ref="B2166">TRANSPOSE(_xlfn._xlws.SORT(_xlfn.UNIQUE(_xlfn._xlws.FILTER(managements[field_level], managements[experiment_id]&amp;"_"&amp;managements[crop_season_id]=A2166))))</f>
        <v>#VALUE!</v>
      </c>
    </row>
    <row r="2167" spans="2:2" x14ac:dyDescent="0.25">
      <c r="B2167" t="e" cm="1" vm="1">
        <f t="array" ref="B2167">TRANSPOSE(_xlfn._xlws.SORT(_xlfn.UNIQUE(_xlfn._xlws.FILTER(managements[field_level], managements[experiment_id]&amp;"_"&amp;managements[crop_season_id]=A2167))))</f>
        <v>#VALUE!</v>
      </c>
    </row>
    <row r="2168" spans="2:2" x14ac:dyDescent="0.25">
      <c r="B2168" t="e" cm="1" vm="1">
        <f t="array" ref="B2168">TRANSPOSE(_xlfn._xlws.SORT(_xlfn.UNIQUE(_xlfn._xlws.FILTER(managements[field_level], managements[experiment_id]&amp;"_"&amp;managements[crop_season_id]=A2168))))</f>
        <v>#VALUE!</v>
      </c>
    </row>
    <row r="2169" spans="2:2" x14ac:dyDescent="0.25">
      <c r="B2169" t="e" cm="1" vm="1">
        <f t="array" ref="B2169">TRANSPOSE(_xlfn._xlws.SORT(_xlfn.UNIQUE(_xlfn._xlws.FILTER(managements[field_level], managements[experiment_id]&amp;"_"&amp;managements[crop_season_id]=A2169))))</f>
        <v>#VALUE!</v>
      </c>
    </row>
    <row r="2170" spans="2:2" x14ac:dyDescent="0.25">
      <c r="B2170" t="e" cm="1" vm="1">
        <f t="array" ref="B2170">TRANSPOSE(_xlfn._xlws.SORT(_xlfn.UNIQUE(_xlfn._xlws.FILTER(managements[field_level], managements[experiment_id]&amp;"_"&amp;managements[crop_season_id]=A2170))))</f>
        <v>#VALUE!</v>
      </c>
    </row>
    <row r="2171" spans="2:2" x14ac:dyDescent="0.25">
      <c r="B2171" t="e" cm="1" vm="1">
        <f t="array" ref="B2171">TRANSPOSE(_xlfn._xlws.SORT(_xlfn.UNIQUE(_xlfn._xlws.FILTER(managements[field_level], managements[experiment_id]&amp;"_"&amp;managements[crop_season_id]=A2171))))</f>
        <v>#VALUE!</v>
      </c>
    </row>
    <row r="2172" spans="2:2" x14ac:dyDescent="0.25">
      <c r="B2172" t="e" cm="1" vm="1">
        <f t="array" ref="B2172">TRANSPOSE(_xlfn._xlws.SORT(_xlfn.UNIQUE(_xlfn._xlws.FILTER(managements[field_level], managements[experiment_id]&amp;"_"&amp;managements[crop_season_id]=A2172))))</f>
        <v>#VALUE!</v>
      </c>
    </row>
    <row r="2173" spans="2:2" x14ac:dyDescent="0.25">
      <c r="B2173" t="e" cm="1" vm="1">
        <f t="array" ref="B2173">TRANSPOSE(_xlfn._xlws.SORT(_xlfn.UNIQUE(_xlfn._xlws.FILTER(managements[field_level], managements[experiment_id]&amp;"_"&amp;managements[crop_season_id]=A2173))))</f>
        <v>#VALUE!</v>
      </c>
    </row>
    <row r="2174" spans="2:2" x14ac:dyDescent="0.25">
      <c r="B2174" t="e" cm="1" vm="1">
        <f t="array" ref="B2174">TRANSPOSE(_xlfn._xlws.SORT(_xlfn.UNIQUE(_xlfn._xlws.FILTER(managements[field_level], managements[experiment_id]&amp;"_"&amp;managements[crop_season_id]=A2174))))</f>
        <v>#VALUE!</v>
      </c>
    </row>
    <row r="2175" spans="2:2" x14ac:dyDescent="0.25">
      <c r="B2175" t="e" cm="1" vm="1">
        <f t="array" ref="B2175">TRANSPOSE(_xlfn._xlws.SORT(_xlfn.UNIQUE(_xlfn._xlws.FILTER(managements[field_level], managements[experiment_id]&amp;"_"&amp;managements[crop_season_id]=A2175))))</f>
        <v>#VALUE!</v>
      </c>
    </row>
    <row r="2176" spans="2:2" x14ac:dyDescent="0.25">
      <c r="B2176" t="e" cm="1" vm="1">
        <f t="array" ref="B2176">TRANSPOSE(_xlfn._xlws.SORT(_xlfn.UNIQUE(_xlfn._xlws.FILTER(managements[field_level], managements[experiment_id]&amp;"_"&amp;managements[crop_season_id]=A2176))))</f>
        <v>#VALUE!</v>
      </c>
    </row>
    <row r="2177" spans="2:2" x14ac:dyDescent="0.25">
      <c r="B2177" t="e" cm="1" vm="1">
        <f t="array" ref="B2177">TRANSPOSE(_xlfn._xlws.SORT(_xlfn.UNIQUE(_xlfn._xlws.FILTER(managements[field_level], managements[experiment_id]&amp;"_"&amp;managements[crop_season_id]=A2177))))</f>
        <v>#VALUE!</v>
      </c>
    </row>
    <row r="2178" spans="2:2" x14ac:dyDescent="0.25">
      <c r="B2178" t="e" cm="1" vm="1">
        <f t="array" ref="B2178">TRANSPOSE(_xlfn._xlws.SORT(_xlfn.UNIQUE(_xlfn._xlws.FILTER(managements[field_level], managements[experiment_id]&amp;"_"&amp;managements[crop_season_id]=A2178))))</f>
        <v>#VALUE!</v>
      </c>
    </row>
    <row r="2179" spans="2:2" x14ac:dyDescent="0.25">
      <c r="B2179" t="e" cm="1" vm="1">
        <f t="array" ref="B2179">TRANSPOSE(_xlfn._xlws.SORT(_xlfn.UNIQUE(_xlfn._xlws.FILTER(managements[field_level], managements[experiment_id]&amp;"_"&amp;managements[crop_season_id]=A2179))))</f>
        <v>#VALUE!</v>
      </c>
    </row>
    <row r="2180" spans="2:2" x14ac:dyDescent="0.25">
      <c r="B2180" t="e" cm="1" vm="1">
        <f t="array" ref="B2180">TRANSPOSE(_xlfn._xlws.SORT(_xlfn.UNIQUE(_xlfn._xlws.FILTER(managements[field_level], managements[experiment_id]&amp;"_"&amp;managements[crop_season_id]=A2180))))</f>
        <v>#VALUE!</v>
      </c>
    </row>
    <row r="2181" spans="2:2" x14ac:dyDescent="0.25">
      <c r="B2181" t="e" cm="1" vm="1">
        <f t="array" ref="B2181">TRANSPOSE(_xlfn._xlws.SORT(_xlfn.UNIQUE(_xlfn._xlws.FILTER(managements[field_level], managements[experiment_id]&amp;"_"&amp;managements[crop_season_id]=A2181))))</f>
        <v>#VALUE!</v>
      </c>
    </row>
    <row r="2182" spans="2:2" x14ac:dyDescent="0.25">
      <c r="B2182" t="e" cm="1" vm="1">
        <f t="array" ref="B2182">TRANSPOSE(_xlfn._xlws.SORT(_xlfn.UNIQUE(_xlfn._xlws.FILTER(managements[field_level], managements[experiment_id]&amp;"_"&amp;managements[crop_season_id]=A2182))))</f>
        <v>#VALUE!</v>
      </c>
    </row>
    <row r="2183" spans="2:2" x14ac:dyDescent="0.25">
      <c r="B2183" t="e" cm="1" vm="1">
        <f t="array" ref="B2183">TRANSPOSE(_xlfn._xlws.SORT(_xlfn.UNIQUE(_xlfn._xlws.FILTER(managements[field_level], managements[experiment_id]&amp;"_"&amp;managements[crop_season_id]=A2183))))</f>
        <v>#VALUE!</v>
      </c>
    </row>
    <row r="2184" spans="2:2" x14ac:dyDescent="0.25">
      <c r="B2184" t="e" cm="1" vm="1">
        <f t="array" ref="B2184">TRANSPOSE(_xlfn._xlws.SORT(_xlfn.UNIQUE(_xlfn._xlws.FILTER(managements[field_level], managements[experiment_id]&amp;"_"&amp;managements[crop_season_id]=A2184))))</f>
        <v>#VALUE!</v>
      </c>
    </row>
    <row r="2185" spans="2:2" x14ac:dyDescent="0.25">
      <c r="B2185" t="e" cm="1" vm="1">
        <f t="array" ref="B2185">TRANSPOSE(_xlfn._xlws.SORT(_xlfn.UNIQUE(_xlfn._xlws.FILTER(managements[field_level], managements[experiment_id]&amp;"_"&amp;managements[crop_season_id]=A2185))))</f>
        <v>#VALUE!</v>
      </c>
    </row>
    <row r="2186" spans="2:2" x14ac:dyDescent="0.25">
      <c r="B2186" t="e" cm="1" vm="1">
        <f t="array" ref="B2186">TRANSPOSE(_xlfn._xlws.SORT(_xlfn.UNIQUE(_xlfn._xlws.FILTER(managements[field_level], managements[experiment_id]&amp;"_"&amp;managements[crop_season_id]=A2186))))</f>
        <v>#VALUE!</v>
      </c>
    </row>
    <row r="2187" spans="2:2" x14ac:dyDescent="0.25">
      <c r="B2187" t="e" cm="1" vm="1">
        <f t="array" ref="B2187">TRANSPOSE(_xlfn._xlws.SORT(_xlfn.UNIQUE(_xlfn._xlws.FILTER(managements[field_level], managements[experiment_id]&amp;"_"&amp;managements[crop_season_id]=A2187))))</f>
        <v>#VALUE!</v>
      </c>
    </row>
    <row r="2188" spans="2:2" x14ac:dyDescent="0.25">
      <c r="B2188" t="e" cm="1" vm="1">
        <f t="array" ref="B2188">TRANSPOSE(_xlfn._xlws.SORT(_xlfn.UNIQUE(_xlfn._xlws.FILTER(managements[field_level], managements[experiment_id]&amp;"_"&amp;managements[crop_season_id]=A2188))))</f>
        <v>#VALUE!</v>
      </c>
    </row>
    <row r="2189" spans="2:2" x14ac:dyDescent="0.25">
      <c r="B2189" t="e" cm="1" vm="1">
        <f t="array" ref="B2189">TRANSPOSE(_xlfn._xlws.SORT(_xlfn.UNIQUE(_xlfn._xlws.FILTER(managements[field_level], managements[experiment_id]&amp;"_"&amp;managements[crop_season_id]=A2189))))</f>
        <v>#VALUE!</v>
      </c>
    </row>
    <row r="2190" spans="2:2" x14ac:dyDescent="0.25">
      <c r="B2190" t="e" cm="1" vm="1">
        <f t="array" ref="B2190">TRANSPOSE(_xlfn._xlws.SORT(_xlfn.UNIQUE(_xlfn._xlws.FILTER(managements[field_level], managements[experiment_id]&amp;"_"&amp;managements[crop_season_id]=A2190))))</f>
        <v>#VALUE!</v>
      </c>
    </row>
    <row r="2191" spans="2:2" x14ac:dyDescent="0.25">
      <c r="B2191" t="e" cm="1" vm="1">
        <f t="array" ref="B2191">TRANSPOSE(_xlfn._xlws.SORT(_xlfn.UNIQUE(_xlfn._xlws.FILTER(managements[field_level], managements[experiment_id]&amp;"_"&amp;managements[crop_season_id]=A2191))))</f>
        <v>#VALUE!</v>
      </c>
    </row>
    <row r="2192" spans="2:2" x14ac:dyDescent="0.25">
      <c r="B2192" t="e" cm="1" vm="1">
        <f t="array" ref="B2192">TRANSPOSE(_xlfn._xlws.SORT(_xlfn.UNIQUE(_xlfn._xlws.FILTER(managements[field_level], managements[experiment_id]&amp;"_"&amp;managements[crop_season_id]=A2192))))</f>
        <v>#VALUE!</v>
      </c>
    </row>
    <row r="2193" spans="2:2" x14ac:dyDescent="0.25">
      <c r="B2193" t="e" cm="1" vm="1">
        <f t="array" ref="B2193">TRANSPOSE(_xlfn._xlws.SORT(_xlfn.UNIQUE(_xlfn._xlws.FILTER(managements[field_level], managements[experiment_id]&amp;"_"&amp;managements[crop_season_id]=A2193))))</f>
        <v>#VALUE!</v>
      </c>
    </row>
    <row r="2194" spans="2:2" x14ac:dyDescent="0.25">
      <c r="B2194" t="e" cm="1" vm="1">
        <f t="array" ref="B2194">TRANSPOSE(_xlfn._xlws.SORT(_xlfn.UNIQUE(_xlfn._xlws.FILTER(managements[field_level], managements[experiment_id]&amp;"_"&amp;managements[crop_season_id]=A2194))))</f>
        <v>#VALUE!</v>
      </c>
    </row>
    <row r="2195" spans="2:2" x14ac:dyDescent="0.25">
      <c r="B2195" t="e" cm="1" vm="1">
        <f t="array" ref="B2195">TRANSPOSE(_xlfn._xlws.SORT(_xlfn.UNIQUE(_xlfn._xlws.FILTER(managements[field_level], managements[experiment_id]&amp;"_"&amp;managements[crop_season_id]=A2195))))</f>
        <v>#VALUE!</v>
      </c>
    </row>
    <row r="2196" spans="2:2" x14ac:dyDescent="0.25">
      <c r="B2196" t="e" cm="1" vm="1">
        <f t="array" ref="B2196">TRANSPOSE(_xlfn._xlws.SORT(_xlfn.UNIQUE(_xlfn._xlws.FILTER(managements[field_level], managements[experiment_id]&amp;"_"&amp;managements[crop_season_id]=A2196))))</f>
        <v>#VALUE!</v>
      </c>
    </row>
    <row r="2197" spans="2:2" x14ac:dyDescent="0.25">
      <c r="B2197" t="e" cm="1" vm="1">
        <f t="array" ref="B2197">TRANSPOSE(_xlfn._xlws.SORT(_xlfn.UNIQUE(_xlfn._xlws.FILTER(managements[field_level], managements[experiment_id]&amp;"_"&amp;managements[crop_season_id]=A2197))))</f>
        <v>#VALUE!</v>
      </c>
    </row>
    <row r="2198" spans="2:2" x14ac:dyDescent="0.25">
      <c r="B2198" t="e" cm="1" vm="1">
        <f t="array" ref="B2198">TRANSPOSE(_xlfn._xlws.SORT(_xlfn.UNIQUE(_xlfn._xlws.FILTER(managements[field_level], managements[experiment_id]&amp;"_"&amp;managements[crop_season_id]=A2198))))</f>
        <v>#VALUE!</v>
      </c>
    </row>
    <row r="2199" spans="2:2" x14ac:dyDescent="0.25">
      <c r="B2199" t="e" cm="1" vm="1">
        <f t="array" ref="B2199">TRANSPOSE(_xlfn._xlws.SORT(_xlfn.UNIQUE(_xlfn._xlws.FILTER(managements[field_level], managements[experiment_id]&amp;"_"&amp;managements[crop_season_id]=A2199))))</f>
        <v>#VALUE!</v>
      </c>
    </row>
    <row r="2200" spans="2:2" x14ac:dyDescent="0.25">
      <c r="B2200" t="e" cm="1" vm="1">
        <f t="array" ref="B2200">TRANSPOSE(_xlfn._xlws.SORT(_xlfn.UNIQUE(_xlfn._xlws.FILTER(managements[field_level], managements[experiment_id]&amp;"_"&amp;managements[crop_season_id]=A2200))))</f>
        <v>#VALUE!</v>
      </c>
    </row>
    <row r="2201" spans="2:2" x14ac:dyDescent="0.25">
      <c r="B2201" t="e" cm="1" vm="1">
        <f t="array" ref="B2201">TRANSPOSE(_xlfn._xlws.SORT(_xlfn.UNIQUE(_xlfn._xlws.FILTER(managements[field_level], managements[experiment_id]&amp;"_"&amp;managements[crop_season_id]=A2201))))</f>
        <v>#VALUE!</v>
      </c>
    </row>
    <row r="2202" spans="2:2" x14ac:dyDescent="0.25">
      <c r="B2202" t="e" cm="1" vm="1">
        <f t="array" ref="B2202">TRANSPOSE(_xlfn._xlws.SORT(_xlfn.UNIQUE(_xlfn._xlws.FILTER(managements[field_level], managements[experiment_id]&amp;"_"&amp;managements[crop_season_id]=A2202))))</f>
        <v>#VALUE!</v>
      </c>
    </row>
    <row r="2203" spans="2:2" x14ac:dyDescent="0.25">
      <c r="B2203" t="e" cm="1" vm="1">
        <f t="array" ref="B2203">TRANSPOSE(_xlfn._xlws.SORT(_xlfn.UNIQUE(_xlfn._xlws.FILTER(managements[field_level], managements[experiment_id]&amp;"_"&amp;managements[crop_season_id]=A2203))))</f>
        <v>#VALUE!</v>
      </c>
    </row>
    <row r="2204" spans="2:2" x14ac:dyDescent="0.25">
      <c r="B2204" t="e" cm="1" vm="1">
        <f t="array" ref="B2204">TRANSPOSE(_xlfn._xlws.SORT(_xlfn.UNIQUE(_xlfn._xlws.FILTER(managements[field_level], managements[experiment_id]&amp;"_"&amp;managements[crop_season_id]=A2204))))</f>
        <v>#VALUE!</v>
      </c>
    </row>
    <row r="2205" spans="2:2" x14ac:dyDescent="0.25">
      <c r="B2205" t="e" cm="1" vm="1">
        <f t="array" ref="B2205">TRANSPOSE(_xlfn._xlws.SORT(_xlfn.UNIQUE(_xlfn._xlws.FILTER(managements[field_level], managements[experiment_id]&amp;"_"&amp;managements[crop_season_id]=A2205))))</f>
        <v>#VALUE!</v>
      </c>
    </row>
    <row r="2206" spans="2:2" x14ac:dyDescent="0.25">
      <c r="B2206" t="e" cm="1" vm="1">
        <f t="array" ref="B2206">TRANSPOSE(_xlfn._xlws.SORT(_xlfn.UNIQUE(_xlfn._xlws.FILTER(managements[field_level], managements[experiment_id]&amp;"_"&amp;managements[crop_season_id]=A2206))))</f>
        <v>#VALUE!</v>
      </c>
    </row>
    <row r="2207" spans="2:2" x14ac:dyDescent="0.25">
      <c r="B2207" t="e" cm="1" vm="1">
        <f t="array" ref="B2207">TRANSPOSE(_xlfn._xlws.SORT(_xlfn.UNIQUE(_xlfn._xlws.FILTER(managements[field_level], managements[experiment_id]&amp;"_"&amp;managements[crop_season_id]=A2207))))</f>
        <v>#VALUE!</v>
      </c>
    </row>
    <row r="2208" spans="2:2" x14ac:dyDescent="0.25">
      <c r="B2208" t="e" cm="1" vm="1">
        <f t="array" ref="B2208">TRANSPOSE(_xlfn._xlws.SORT(_xlfn.UNIQUE(_xlfn._xlws.FILTER(managements[field_level], managements[experiment_id]&amp;"_"&amp;managements[crop_season_id]=A2208))))</f>
        <v>#VALUE!</v>
      </c>
    </row>
    <row r="2209" spans="2:2" x14ac:dyDescent="0.25">
      <c r="B2209" t="e" cm="1" vm="1">
        <f t="array" ref="B2209">TRANSPOSE(_xlfn._xlws.SORT(_xlfn.UNIQUE(_xlfn._xlws.FILTER(managements[field_level], managements[experiment_id]&amp;"_"&amp;managements[crop_season_id]=A2209))))</f>
        <v>#VALUE!</v>
      </c>
    </row>
    <row r="2210" spans="2:2" x14ac:dyDescent="0.25">
      <c r="B2210" t="e" cm="1" vm="1">
        <f t="array" ref="B2210">TRANSPOSE(_xlfn._xlws.SORT(_xlfn.UNIQUE(_xlfn._xlws.FILTER(managements[field_level], managements[experiment_id]&amp;"_"&amp;managements[crop_season_id]=A2210))))</f>
        <v>#VALUE!</v>
      </c>
    </row>
    <row r="2211" spans="2:2" x14ac:dyDescent="0.25">
      <c r="B2211" t="e" cm="1" vm="1">
        <f t="array" ref="B2211">TRANSPOSE(_xlfn._xlws.SORT(_xlfn.UNIQUE(_xlfn._xlws.FILTER(managements[field_level], managements[experiment_id]&amp;"_"&amp;managements[crop_season_id]=A2211))))</f>
        <v>#VALUE!</v>
      </c>
    </row>
    <row r="2212" spans="2:2" x14ac:dyDescent="0.25">
      <c r="B2212" t="e" cm="1" vm="1">
        <f t="array" ref="B2212">TRANSPOSE(_xlfn._xlws.SORT(_xlfn.UNIQUE(_xlfn._xlws.FILTER(managements[field_level], managements[experiment_id]&amp;"_"&amp;managements[crop_season_id]=A2212))))</f>
        <v>#VALUE!</v>
      </c>
    </row>
    <row r="2213" spans="2:2" x14ac:dyDescent="0.25">
      <c r="B2213" t="e" cm="1" vm="1">
        <f t="array" ref="B2213">TRANSPOSE(_xlfn._xlws.SORT(_xlfn.UNIQUE(_xlfn._xlws.FILTER(managements[field_level], managements[experiment_id]&amp;"_"&amp;managements[crop_season_id]=A2213))))</f>
        <v>#VALUE!</v>
      </c>
    </row>
    <row r="2214" spans="2:2" x14ac:dyDescent="0.25">
      <c r="B2214" t="e" cm="1" vm="1">
        <f t="array" ref="B2214">TRANSPOSE(_xlfn._xlws.SORT(_xlfn.UNIQUE(_xlfn._xlws.FILTER(managements[field_level], managements[experiment_id]&amp;"_"&amp;managements[crop_season_id]=A2214))))</f>
        <v>#VALUE!</v>
      </c>
    </row>
    <row r="2215" spans="2:2" x14ac:dyDescent="0.25">
      <c r="B2215" t="e" cm="1" vm="1">
        <f t="array" ref="B2215">TRANSPOSE(_xlfn._xlws.SORT(_xlfn.UNIQUE(_xlfn._xlws.FILTER(managements[field_level], managements[experiment_id]&amp;"_"&amp;managements[crop_season_id]=A2215))))</f>
        <v>#VALUE!</v>
      </c>
    </row>
    <row r="2216" spans="2:2" x14ac:dyDescent="0.25">
      <c r="B2216" t="e" cm="1" vm="1">
        <f t="array" ref="B2216">TRANSPOSE(_xlfn._xlws.SORT(_xlfn.UNIQUE(_xlfn._xlws.FILTER(managements[field_level], managements[experiment_id]&amp;"_"&amp;managements[crop_season_id]=A2216))))</f>
        <v>#VALUE!</v>
      </c>
    </row>
    <row r="2217" spans="2:2" x14ac:dyDescent="0.25">
      <c r="B2217" t="e" cm="1" vm="1">
        <f t="array" ref="B2217">TRANSPOSE(_xlfn._xlws.SORT(_xlfn.UNIQUE(_xlfn._xlws.FILTER(managements[field_level], managements[experiment_id]&amp;"_"&amp;managements[crop_season_id]=A2217))))</f>
        <v>#VALUE!</v>
      </c>
    </row>
    <row r="2218" spans="2:2" x14ac:dyDescent="0.25">
      <c r="B2218" t="e" cm="1" vm="1">
        <f t="array" ref="B2218">TRANSPOSE(_xlfn._xlws.SORT(_xlfn.UNIQUE(_xlfn._xlws.FILTER(managements[field_level], managements[experiment_id]&amp;"_"&amp;managements[crop_season_id]=A2218))))</f>
        <v>#VALUE!</v>
      </c>
    </row>
    <row r="2219" spans="2:2" x14ac:dyDescent="0.25">
      <c r="B2219" t="e" cm="1" vm="1">
        <f t="array" ref="B2219">TRANSPOSE(_xlfn._xlws.SORT(_xlfn.UNIQUE(_xlfn._xlws.FILTER(managements[field_level], managements[experiment_id]&amp;"_"&amp;managements[crop_season_id]=A2219))))</f>
        <v>#VALUE!</v>
      </c>
    </row>
    <row r="2220" spans="2:2" x14ac:dyDescent="0.25">
      <c r="B2220" t="e" cm="1" vm="1">
        <f t="array" ref="B2220">TRANSPOSE(_xlfn._xlws.SORT(_xlfn.UNIQUE(_xlfn._xlws.FILTER(managements[field_level], managements[experiment_id]&amp;"_"&amp;managements[crop_season_id]=A2220))))</f>
        <v>#VALUE!</v>
      </c>
    </row>
    <row r="2221" spans="2:2" x14ac:dyDescent="0.25">
      <c r="B2221" t="e" cm="1" vm="1">
        <f t="array" ref="B2221">TRANSPOSE(_xlfn._xlws.SORT(_xlfn.UNIQUE(_xlfn._xlws.FILTER(managements[field_level], managements[experiment_id]&amp;"_"&amp;managements[crop_season_id]=A2221))))</f>
        <v>#VALUE!</v>
      </c>
    </row>
    <row r="2222" spans="2:2" x14ac:dyDescent="0.25">
      <c r="B2222" t="e" cm="1" vm="1">
        <f t="array" ref="B2222">TRANSPOSE(_xlfn._xlws.SORT(_xlfn.UNIQUE(_xlfn._xlws.FILTER(managements[field_level], managements[experiment_id]&amp;"_"&amp;managements[crop_season_id]=A2222))))</f>
        <v>#VALUE!</v>
      </c>
    </row>
    <row r="2223" spans="2:2" x14ac:dyDescent="0.25">
      <c r="B2223" t="e" cm="1" vm="1">
        <f t="array" ref="B2223">TRANSPOSE(_xlfn._xlws.SORT(_xlfn.UNIQUE(_xlfn._xlws.FILTER(managements[field_level], managements[experiment_id]&amp;"_"&amp;managements[crop_season_id]=A2223))))</f>
        <v>#VALUE!</v>
      </c>
    </row>
    <row r="2224" spans="2:2" x14ac:dyDescent="0.25">
      <c r="B2224" t="e" cm="1" vm="1">
        <f t="array" ref="B2224">TRANSPOSE(_xlfn._xlws.SORT(_xlfn.UNIQUE(_xlfn._xlws.FILTER(managements[field_level], managements[experiment_id]&amp;"_"&amp;managements[crop_season_id]=A2224))))</f>
        <v>#VALUE!</v>
      </c>
    </row>
    <row r="2225" spans="2:2" x14ac:dyDescent="0.25">
      <c r="B2225" t="e" cm="1" vm="1">
        <f t="array" ref="B2225">TRANSPOSE(_xlfn._xlws.SORT(_xlfn.UNIQUE(_xlfn._xlws.FILTER(managements[field_level], managements[experiment_id]&amp;"_"&amp;managements[crop_season_id]=A2225))))</f>
        <v>#VALUE!</v>
      </c>
    </row>
    <row r="2226" spans="2:2" x14ac:dyDescent="0.25">
      <c r="B2226" t="e" cm="1" vm="1">
        <f t="array" ref="B2226">TRANSPOSE(_xlfn._xlws.SORT(_xlfn.UNIQUE(_xlfn._xlws.FILTER(managements[field_level], managements[experiment_id]&amp;"_"&amp;managements[crop_season_id]=A2226))))</f>
        <v>#VALUE!</v>
      </c>
    </row>
    <row r="2227" spans="2:2" x14ac:dyDescent="0.25">
      <c r="B2227" t="e" cm="1" vm="1">
        <f t="array" ref="B2227">TRANSPOSE(_xlfn._xlws.SORT(_xlfn.UNIQUE(_xlfn._xlws.FILTER(managements[field_level], managements[experiment_id]&amp;"_"&amp;managements[crop_season_id]=A2227))))</f>
        <v>#VALUE!</v>
      </c>
    </row>
    <row r="2228" spans="2:2" x14ac:dyDescent="0.25">
      <c r="B2228" t="e" cm="1" vm="1">
        <f t="array" ref="B2228">TRANSPOSE(_xlfn._xlws.SORT(_xlfn.UNIQUE(_xlfn._xlws.FILTER(managements[field_level], managements[experiment_id]&amp;"_"&amp;managements[crop_season_id]=A2228))))</f>
        <v>#VALUE!</v>
      </c>
    </row>
    <row r="2229" spans="2:2" x14ac:dyDescent="0.25">
      <c r="B2229" t="e" cm="1" vm="1">
        <f t="array" ref="B2229">TRANSPOSE(_xlfn._xlws.SORT(_xlfn.UNIQUE(_xlfn._xlws.FILTER(managements[field_level], managements[experiment_id]&amp;"_"&amp;managements[crop_season_id]=A2229))))</f>
        <v>#VALUE!</v>
      </c>
    </row>
    <row r="2230" spans="2:2" x14ac:dyDescent="0.25">
      <c r="B2230" t="e" cm="1" vm="1">
        <f t="array" ref="B2230">TRANSPOSE(_xlfn._xlws.SORT(_xlfn.UNIQUE(_xlfn._xlws.FILTER(managements[field_level], managements[experiment_id]&amp;"_"&amp;managements[crop_season_id]=A2230))))</f>
        <v>#VALUE!</v>
      </c>
    </row>
    <row r="2231" spans="2:2" x14ac:dyDescent="0.25">
      <c r="B2231" t="e" cm="1" vm="1">
        <f t="array" ref="B2231">TRANSPOSE(_xlfn._xlws.SORT(_xlfn.UNIQUE(_xlfn._xlws.FILTER(managements[field_level], managements[experiment_id]&amp;"_"&amp;managements[crop_season_id]=A2231))))</f>
        <v>#VALUE!</v>
      </c>
    </row>
    <row r="2232" spans="2:2" x14ac:dyDescent="0.25">
      <c r="B2232" t="e" cm="1" vm="1">
        <f t="array" ref="B2232">TRANSPOSE(_xlfn._xlws.SORT(_xlfn.UNIQUE(_xlfn._xlws.FILTER(managements[field_level], managements[experiment_id]&amp;"_"&amp;managements[crop_season_id]=A2232))))</f>
        <v>#VALUE!</v>
      </c>
    </row>
    <row r="2233" spans="2:2" x14ac:dyDescent="0.25">
      <c r="B2233" t="e" cm="1" vm="1">
        <f t="array" ref="B2233">TRANSPOSE(_xlfn._xlws.SORT(_xlfn.UNIQUE(_xlfn._xlws.FILTER(managements[field_level], managements[experiment_id]&amp;"_"&amp;managements[crop_season_id]=A2233))))</f>
        <v>#VALUE!</v>
      </c>
    </row>
    <row r="2234" spans="2:2" x14ac:dyDescent="0.25">
      <c r="B2234" t="e" cm="1" vm="1">
        <f t="array" ref="B2234">TRANSPOSE(_xlfn._xlws.SORT(_xlfn.UNIQUE(_xlfn._xlws.FILTER(managements[field_level], managements[experiment_id]&amp;"_"&amp;managements[crop_season_id]=A2234))))</f>
        <v>#VALUE!</v>
      </c>
    </row>
    <row r="2235" spans="2:2" x14ac:dyDescent="0.25">
      <c r="B2235" t="e" cm="1" vm="1">
        <f t="array" ref="B2235">TRANSPOSE(_xlfn._xlws.SORT(_xlfn.UNIQUE(_xlfn._xlws.FILTER(managements[field_level], managements[experiment_id]&amp;"_"&amp;managements[crop_season_id]=A2235))))</f>
        <v>#VALUE!</v>
      </c>
    </row>
    <row r="2236" spans="2:2" x14ac:dyDescent="0.25">
      <c r="B2236" t="e" cm="1" vm="1">
        <f t="array" ref="B2236">TRANSPOSE(_xlfn._xlws.SORT(_xlfn.UNIQUE(_xlfn._xlws.FILTER(managements[field_level], managements[experiment_id]&amp;"_"&amp;managements[crop_season_id]=A2236))))</f>
        <v>#VALUE!</v>
      </c>
    </row>
    <row r="2237" spans="2:2" x14ac:dyDescent="0.25">
      <c r="B2237" t="e" cm="1" vm="1">
        <f t="array" ref="B2237">TRANSPOSE(_xlfn._xlws.SORT(_xlfn.UNIQUE(_xlfn._xlws.FILTER(managements[field_level], managements[experiment_id]&amp;"_"&amp;managements[crop_season_id]=A2237))))</f>
        <v>#VALUE!</v>
      </c>
    </row>
    <row r="2238" spans="2:2" x14ac:dyDescent="0.25">
      <c r="B2238" t="e" cm="1" vm="1">
        <f t="array" ref="B2238">TRANSPOSE(_xlfn._xlws.SORT(_xlfn.UNIQUE(_xlfn._xlws.FILTER(managements[field_level], managements[experiment_id]&amp;"_"&amp;managements[crop_season_id]=A2238))))</f>
        <v>#VALUE!</v>
      </c>
    </row>
    <row r="2239" spans="2:2" x14ac:dyDescent="0.25">
      <c r="B2239" t="e" cm="1" vm="1">
        <f t="array" ref="B2239">TRANSPOSE(_xlfn._xlws.SORT(_xlfn.UNIQUE(_xlfn._xlws.FILTER(managements[field_level], managements[experiment_id]&amp;"_"&amp;managements[crop_season_id]=A2239))))</f>
        <v>#VALUE!</v>
      </c>
    </row>
    <row r="2240" spans="2:2" x14ac:dyDescent="0.25">
      <c r="B2240" t="e" cm="1" vm="1">
        <f t="array" ref="B2240">TRANSPOSE(_xlfn._xlws.SORT(_xlfn.UNIQUE(_xlfn._xlws.FILTER(managements[field_level], managements[experiment_id]&amp;"_"&amp;managements[crop_season_id]=A2240))))</f>
        <v>#VALUE!</v>
      </c>
    </row>
    <row r="2241" spans="2:2" x14ac:dyDescent="0.25">
      <c r="B2241" t="e" cm="1" vm="1">
        <f t="array" ref="B2241">TRANSPOSE(_xlfn._xlws.SORT(_xlfn.UNIQUE(_xlfn._xlws.FILTER(managements[field_level], managements[experiment_id]&amp;"_"&amp;managements[crop_season_id]=A2241))))</f>
        <v>#VALUE!</v>
      </c>
    </row>
    <row r="2242" spans="2:2" x14ac:dyDescent="0.25">
      <c r="B2242" t="e" cm="1" vm="1">
        <f t="array" ref="B2242">TRANSPOSE(_xlfn._xlws.SORT(_xlfn.UNIQUE(_xlfn._xlws.FILTER(managements[field_level], managements[experiment_id]&amp;"_"&amp;managements[crop_season_id]=A2242))))</f>
        <v>#VALUE!</v>
      </c>
    </row>
    <row r="2243" spans="2:2" x14ac:dyDescent="0.25">
      <c r="B2243" t="e" cm="1" vm="1">
        <f t="array" ref="B2243">TRANSPOSE(_xlfn._xlws.SORT(_xlfn.UNIQUE(_xlfn._xlws.FILTER(managements[field_level], managements[experiment_id]&amp;"_"&amp;managements[crop_season_id]=A2243))))</f>
        <v>#VALUE!</v>
      </c>
    </row>
    <row r="2244" spans="2:2" x14ac:dyDescent="0.25">
      <c r="B2244" t="e" cm="1" vm="1">
        <f t="array" ref="B2244">TRANSPOSE(_xlfn._xlws.SORT(_xlfn.UNIQUE(_xlfn._xlws.FILTER(managements[field_level], managements[experiment_id]&amp;"_"&amp;managements[crop_season_id]=A2244))))</f>
        <v>#VALUE!</v>
      </c>
    </row>
    <row r="2245" spans="2:2" x14ac:dyDescent="0.25">
      <c r="B2245" t="e" cm="1" vm="1">
        <f t="array" ref="B2245">TRANSPOSE(_xlfn._xlws.SORT(_xlfn.UNIQUE(_xlfn._xlws.FILTER(managements[field_level], managements[experiment_id]&amp;"_"&amp;managements[crop_season_id]=A2245))))</f>
        <v>#VALUE!</v>
      </c>
    </row>
    <row r="2246" spans="2:2" x14ac:dyDescent="0.25">
      <c r="B2246" t="e" cm="1" vm="1">
        <f t="array" ref="B2246">TRANSPOSE(_xlfn._xlws.SORT(_xlfn.UNIQUE(_xlfn._xlws.FILTER(managements[field_level], managements[experiment_id]&amp;"_"&amp;managements[crop_season_id]=A2246))))</f>
        <v>#VALUE!</v>
      </c>
    </row>
    <row r="2247" spans="2:2" x14ac:dyDescent="0.25">
      <c r="B2247" t="e" cm="1" vm="1">
        <f t="array" ref="B2247">TRANSPOSE(_xlfn._xlws.SORT(_xlfn.UNIQUE(_xlfn._xlws.FILTER(managements[field_level], managements[experiment_id]&amp;"_"&amp;managements[crop_season_id]=A2247))))</f>
        <v>#VALUE!</v>
      </c>
    </row>
    <row r="2248" spans="2:2" x14ac:dyDescent="0.25">
      <c r="B2248" t="e" cm="1" vm="1">
        <f t="array" ref="B2248">TRANSPOSE(_xlfn._xlws.SORT(_xlfn.UNIQUE(_xlfn._xlws.FILTER(managements[field_level], managements[experiment_id]&amp;"_"&amp;managements[crop_season_id]=A2248))))</f>
        <v>#VALUE!</v>
      </c>
    </row>
    <row r="2249" spans="2:2" x14ac:dyDescent="0.25">
      <c r="B2249" t="e" cm="1" vm="1">
        <f t="array" ref="B2249">TRANSPOSE(_xlfn._xlws.SORT(_xlfn.UNIQUE(_xlfn._xlws.FILTER(managements[field_level], managements[experiment_id]&amp;"_"&amp;managements[crop_season_id]=A2249))))</f>
        <v>#VALUE!</v>
      </c>
    </row>
    <row r="2250" spans="2:2" x14ac:dyDescent="0.25">
      <c r="B2250" t="e" cm="1" vm="1">
        <f t="array" ref="B2250">TRANSPOSE(_xlfn._xlws.SORT(_xlfn.UNIQUE(_xlfn._xlws.FILTER(managements[field_level], managements[experiment_id]&amp;"_"&amp;managements[crop_season_id]=A2250))))</f>
        <v>#VALUE!</v>
      </c>
    </row>
    <row r="2251" spans="2:2" x14ac:dyDescent="0.25">
      <c r="B2251" t="e" cm="1" vm="1">
        <f t="array" ref="B2251">TRANSPOSE(_xlfn._xlws.SORT(_xlfn.UNIQUE(_xlfn._xlws.FILTER(managements[field_level], managements[experiment_id]&amp;"_"&amp;managements[crop_season_id]=A2251))))</f>
        <v>#VALUE!</v>
      </c>
    </row>
    <row r="2252" spans="2:2" x14ac:dyDescent="0.25">
      <c r="B2252" t="e" cm="1" vm="1">
        <f t="array" ref="B2252">TRANSPOSE(_xlfn._xlws.SORT(_xlfn.UNIQUE(_xlfn._xlws.FILTER(managements[field_level], managements[experiment_id]&amp;"_"&amp;managements[crop_season_id]=A2252))))</f>
        <v>#VALUE!</v>
      </c>
    </row>
    <row r="2253" spans="2:2" x14ac:dyDescent="0.25">
      <c r="B2253" t="e" cm="1" vm="1">
        <f t="array" ref="B2253">TRANSPOSE(_xlfn._xlws.SORT(_xlfn.UNIQUE(_xlfn._xlws.FILTER(managements[field_level], managements[experiment_id]&amp;"_"&amp;managements[crop_season_id]=A2253))))</f>
        <v>#VALUE!</v>
      </c>
    </row>
    <row r="2254" spans="2:2" x14ac:dyDescent="0.25">
      <c r="B2254" t="e" cm="1" vm="1">
        <f t="array" ref="B2254">TRANSPOSE(_xlfn._xlws.SORT(_xlfn.UNIQUE(_xlfn._xlws.FILTER(managements[field_level], managements[experiment_id]&amp;"_"&amp;managements[crop_season_id]=A2254))))</f>
        <v>#VALUE!</v>
      </c>
    </row>
    <row r="2255" spans="2:2" x14ac:dyDescent="0.25">
      <c r="B2255" t="e" cm="1" vm="1">
        <f t="array" ref="B2255">TRANSPOSE(_xlfn._xlws.SORT(_xlfn.UNIQUE(_xlfn._xlws.FILTER(managements[field_level], managements[experiment_id]&amp;"_"&amp;managements[crop_season_id]=A2255))))</f>
        <v>#VALUE!</v>
      </c>
    </row>
    <row r="2256" spans="2:2" x14ac:dyDescent="0.25">
      <c r="B2256" t="e" cm="1" vm="1">
        <f t="array" ref="B2256">TRANSPOSE(_xlfn._xlws.SORT(_xlfn.UNIQUE(_xlfn._xlws.FILTER(managements[field_level], managements[experiment_id]&amp;"_"&amp;managements[crop_season_id]=A2256))))</f>
        <v>#VALUE!</v>
      </c>
    </row>
    <row r="2257" spans="2:2" x14ac:dyDescent="0.25">
      <c r="B2257" t="e" cm="1" vm="1">
        <f t="array" ref="B2257">TRANSPOSE(_xlfn._xlws.SORT(_xlfn.UNIQUE(_xlfn._xlws.FILTER(managements[field_level], managements[experiment_id]&amp;"_"&amp;managements[crop_season_id]=A2257))))</f>
        <v>#VALUE!</v>
      </c>
    </row>
    <row r="2258" spans="2:2" x14ac:dyDescent="0.25">
      <c r="B2258" t="e" cm="1" vm="1">
        <f t="array" ref="B2258">TRANSPOSE(_xlfn._xlws.SORT(_xlfn.UNIQUE(_xlfn._xlws.FILTER(managements[field_level], managements[experiment_id]&amp;"_"&amp;managements[crop_season_id]=A2258))))</f>
        <v>#VALUE!</v>
      </c>
    </row>
    <row r="2259" spans="2:2" x14ac:dyDescent="0.25">
      <c r="B2259" t="e" cm="1" vm="1">
        <f t="array" ref="B2259">TRANSPOSE(_xlfn._xlws.SORT(_xlfn.UNIQUE(_xlfn._xlws.FILTER(managements[field_level], managements[experiment_id]&amp;"_"&amp;managements[crop_season_id]=A2259))))</f>
        <v>#VALUE!</v>
      </c>
    </row>
    <row r="2260" spans="2:2" x14ac:dyDescent="0.25">
      <c r="B2260" t="e" cm="1" vm="1">
        <f t="array" ref="B2260">TRANSPOSE(_xlfn._xlws.SORT(_xlfn.UNIQUE(_xlfn._xlws.FILTER(managements[field_level], managements[experiment_id]&amp;"_"&amp;managements[crop_season_id]=A2260))))</f>
        <v>#VALUE!</v>
      </c>
    </row>
    <row r="2261" spans="2:2" x14ac:dyDescent="0.25">
      <c r="B2261" t="e" cm="1" vm="1">
        <f t="array" ref="B2261">TRANSPOSE(_xlfn._xlws.SORT(_xlfn.UNIQUE(_xlfn._xlws.FILTER(managements[field_level], managements[experiment_id]&amp;"_"&amp;managements[crop_season_id]=A2261))))</f>
        <v>#VALUE!</v>
      </c>
    </row>
    <row r="2262" spans="2:2" x14ac:dyDescent="0.25">
      <c r="B2262" t="e" cm="1" vm="1">
        <f t="array" ref="B2262">TRANSPOSE(_xlfn._xlws.SORT(_xlfn.UNIQUE(_xlfn._xlws.FILTER(managements[field_level], managements[experiment_id]&amp;"_"&amp;managements[crop_season_id]=A2262))))</f>
        <v>#VALUE!</v>
      </c>
    </row>
    <row r="2263" spans="2:2" x14ac:dyDescent="0.25">
      <c r="B2263" t="e" cm="1" vm="1">
        <f t="array" ref="B2263">TRANSPOSE(_xlfn._xlws.SORT(_xlfn.UNIQUE(_xlfn._xlws.FILTER(managements[field_level], managements[experiment_id]&amp;"_"&amp;managements[crop_season_id]=A2263))))</f>
        <v>#VALUE!</v>
      </c>
    </row>
    <row r="2264" spans="2:2" x14ac:dyDescent="0.25">
      <c r="B2264" t="e" cm="1" vm="1">
        <f t="array" ref="B2264">TRANSPOSE(_xlfn._xlws.SORT(_xlfn.UNIQUE(_xlfn._xlws.FILTER(managements[field_level], managements[experiment_id]&amp;"_"&amp;managements[crop_season_id]=A2264))))</f>
        <v>#VALUE!</v>
      </c>
    </row>
    <row r="2265" spans="2:2" x14ac:dyDescent="0.25">
      <c r="B2265" t="e" cm="1" vm="1">
        <f t="array" ref="B2265">TRANSPOSE(_xlfn._xlws.SORT(_xlfn.UNIQUE(_xlfn._xlws.FILTER(managements[field_level], managements[experiment_id]&amp;"_"&amp;managements[crop_season_id]=A2265))))</f>
        <v>#VALUE!</v>
      </c>
    </row>
    <row r="2266" spans="2:2" x14ac:dyDescent="0.25">
      <c r="B2266" t="e" cm="1" vm="1">
        <f t="array" ref="B2266">TRANSPOSE(_xlfn._xlws.SORT(_xlfn.UNIQUE(_xlfn._xlws.FILTER(managements[field_level], managements[experiment_id]&amp;"_"&amp;managements[crop_season_id]=A2266))))</f>
        <v>#VALUE!</v>
      </c>
    </row>
    <row r="2267" spans="2:2" x14ac:dyDescent="0.25">
      <c r="B2267" t="e" cm="1" vm="1">
        <f t="array" ref="B2267">TRANSPOSE(_xlfn._xlws.SORT(_xlfn.UNIQUE(_xlfn._xlws.FILTER(managements[field_level], managements[experiment_id]&amp;"_"&amp;managements[crop_season_id]=A2267))))</f>
        <v>#VALUE!</v>
      </c>
    </row>
    <row r="2268" spans="2:2" x14ac:dyDescent="0.25">
      <c r="B2268" t="e" cm="1" vm="1">
        <f t="array" ref="B2268">TRANSPOSE(_xlfn._xlws.SORT(_xlfn.UNIQUE(_xlfn._xlws.FILTER(managements[field_level], managements[experiment_id]&amp;"_"&amp;managements[crop_season_id]=A2268))))</f>
        <v>#VALUE!</v>
      </c>
    </row>
    <row r="2269" spans="2:2" x14ac:dyDescent="0.25">
      <c r="B2269" t="e" cm="1" vm="1">
        <f t="array" ref="B2269">TRANSPOSE(_xlfn._xlws.SORT(_xlfn.UNIQUE(_xlfn._xlws.FILTER(managements[field_level], managements[experiment_id]&amp;"_"&amp;managements[crop_season_id]=A2269))))</f>
        <v>#VALUE!</v>
      </c>
    </row>
    <row r="2270" spans="2:2" x14ac:dyDescent="0.25">
      <c r="B2270" t="e" cm="1" vm="1">
        <f t="array" ref="B2270">TRANSPOSE(_xlfn._xlws.SORT(_xlfn.UNIQUE(_xlfn._xlws.FILTER(managements[field_level], managements[experiment_id]&amp;"_"&amp;managements[crop_season_id]=A2270))))</f>
        <v>#VALUE!</v>
      </c>
    </row>
    <row r="2271" spans="2:2" x14ac:dyDescent="0.25">
      <c r="B2271" t="e" cm="1" vm="1">
        <f t="array" ref="B2271">TRANSPOSE(_xlfn._xlws.SORT(_xlfn.UNIQUE(_xlfn._xlws.FILTER(managements[field_level], managements[experiment_id]&amp;"_"&amp;managements[crop_season_id]=A2271))))</f>
        <v>#VALUE!</v>
      </c>
    </row>
    <row r="2272" spans="2:2" x14ac:dyDescent="0.25">
      <c r="B2272" t="e" cm="1" vm="1">
        <f t="array" ref="B2272">TRANSPOSE(_xlfn._xlws.SORT(_xlfn.UNIQUE(_xlfn._xlws.FILTER(managements[field_level], managements[experiment_id]&amp;"_"&amp;managements[crop_season_id]=A2272))))</f>
        <v>#VALUE!</v>
      </c>
    </row>
    <row r="2273" spans="2:2" x14ac:dyDescent="0.25">
      <c r="B2273" t="e" cm="1" vm="1">
        <f t="array" ref="B2273">TRANSPOSE(_xlfn._xlws.SORT(_xlfn.UNIQUE(_xlfn._xlws.FILTER(managements[field_level], managements[experiment_id]&amp;"_"&amp;managements[crop_season_id]=A2273))))</f>
        <v>#VALUE!</v>
      </c>
    </row>
    <row r="2274" spans="2:2" x14ac:dyDescent="0.25">
      <c r="B2274" t="e" cm="1" vm="1">
        <f t="array" ref="B2274">TRANSPOSE(_xlfn._xlws.SORT(_xlfn.UNIQUE(_xlfn._xlws.FILTER(managements[field_level], managements[experiment_id]&amp;"_"&amp;managements[crop_season_id]=A2274))))</f>
        <v>#VALUE!</v>
      </c>
    </row>
    <row r="2275" spans="2:2" x14ac:dyDescent="0.25">
      <c r="B2275" t="e" cm="1" vm="1">
        <f t="array" ref="B2275">TRANSPOSE(_xlfn._xlws.SORT(_xlfn.UNIQUE(_xlfn._xlws.FILTER(managements[field_level], managements[experiment_id]&amp;"_"&amp;managements[crop_season_id]=A2275))))</f>
        <v>#VALUE!</v>
      </c>
    </row>
    <row r="2276" spans="2:2" x14ac:dyDescent="0.25">
      <c r="B2276" t="e" cm="1" vm="1">
        <f t="array" ref="B2276">TRANSPOSE(_xlfn._xlws.SORT(_xlfn.UNIQUE(_xlfn._xlws.FILTER(managements[field_level], managements[experiment_id]&amp;"_"&amp;managements[crop_season_id]=A2276))))</f>
        <v>#VALUE!</v>
      </c>
    </row>
    <row r="2277" spans="2:2" x14ac:dyDescent="0.25">
      <c r="B2277" t="e" cm="1" vm="1">
        <f t="array" ref="B2277">TRANSPOSE(_xlfn._xlws.SORT(_xlfn.UNIQUE(_xlfn._xlws.FILTER(managements[field_level], managements[experiment_id]&amp;"_"&amp;managements[crop_season_id]=A2277))))</f>
        <v>#VALUE!</v>
      </c>
    </row>
    <row r="2278" spans="2:2" x14ac:dyDescent="0.25">
      <c r="B2278" t="e" cm="1" vm="1">
        <f t="array" ref="B2278">TRANSPOSE(_xlfn._xlws.SORT(_xlfn.UNIQUE(_xlfn._xlws.FILTER(managements[field_level], managements[experiment_id]&amp;"_"&amp;managements[crop_season_id]=A2278))))</f>
        <v>#VALUE!</v>
      </c>
    </row>
    <row r="2279" spans="2:2" x14ac:dyDescent="0.25">
      <c r="B2279" t="e" cm="1" vm="1">
        <f t="array" ref="B2279">TRANSPOSE(_xlfn._xlws.SORT(_xlfn.UNIQUE(_xlfn._xlws.FILTER(managements[field_level], managements[experiment_id]&amp;"_"&amp;managements[crop_season_id]=A2279))))</f>
        <v>#VALUE!</v>
      </c>
    </row>
    <row r="2280" spans="2:2" x14ac:dyDescent="0.25">
      <c r="B2280" t="e" cm="1" vm="1">
        <f t="array" ref="B2280">TRANSPOSE(_xlfn._xlws.SORT(_xlfn.UNIQUE(_xlfn._xlws.FILTER(managements[field_level], managements[experiment_id]&amp;"_"&amp;managements[crop_season_id]=A2280))))</f>
        <v>#VALUE!</v>
      </c>
    </row>
    <row r="2281" spans="2:2" x14ac:dyDescent="0.25">
      <c r="B2281" t="e" cm="1" vm="1">
        <f t="array" ref="B2281">TRANSPOSE(_xlfn._xlws.SORT(_xlfn.UNIQUE(_xlfn._xlws.FILTER(managements[field_level], managements[experiment_id]&amp;"_"&amp;managements[crop_season_id]=A2281))))</f>
        <v>#VALUE!</v>
      </c>
    </row>
    <row r="2282" spans="2:2" x14ac:dyDescent="0.25">
      <c r="B2282" t="e" cm="1" vm="1">
        <f t="array" ref="B2282">TRANSPOSE(_xlfn._xlws.SORT(_xlfn.UNIQUE(_xlfn._xlws.FILTER(managements[field_level], managements[experiment_id]&amp;"_"&amp;managements[crop_season_id]=A2282))))</f>
        <v>#VALUE!</v>
      </c>
    </row>
    <row r="2283" spans="2:2" x14ac:dyDescent="0.25">
      <c r="B2283" t="e" cm="1" vm="1">
        <f t="array" ref="B2283">TRANSPOSE(_xlfn._xlws.SORT(_xlfn.UNIQUE(_xlfn._xlws.FILTER(managements[field_level], managements[experiment_id]&amp;"_"&amp;managements[crop_season_id]=A2283))))</f>
        <v>#VALUE!</v>
      </c>
    </row>
    <row r="2284" spans="2:2" x14ac:dyDescent="0.25">
      <c r="B2284" t="e" cm="1" vm="1">
        <f t="array" ref="B2284">TRANSPOSE(_xlfn._xlws.SORT(_xlfn.UNIQUE(_xlfn._xlws.FILTER(managements[field_level], managements[experiment_id]&amp;"_"&amp;managements[crop_season_id]=A2284))))</f>
        <v>#VALUE!</v>
      </c>
    </row>
    <row r="2285" spans="2:2" x14ac:dyDescent="0.25">
      <c r="B2285" t="e" cm="1" vm="1">
        <f t="array" ref="B2285">TRANSPOSE(_xlfn._xlws.SORT(_xlfn.UNIQUE(_xlfn._xlws.FILTER(managements[field_level], managements[experiment_id]&amp;"_"&amp;managements[crop_season_id]=A2285))))</f>
        <v>#VALUE!</v>
      </c>
    </row>
    <row r="2286" spans="2:2" x14ac:dyDescent="0.25">
      <c r="B2286" t="e" cm="1" vm="1">
        <f t="array" ref="B2286">TRANSPOSE(_xlfn._xlws.SORT(_xlfn.UNIQUE(_xlfn._xlws.FILTER(managements[field_level], managements[experiment_id]&amp;"_"&amp;managements[crop_season_id]=A2286))))</f>
        <v>#VALUE!</v>
      </c>
    </row>
    <row r="2287" spans="2:2" x14ac:dyDescent="0.25">
      <c r="B2287" t="e" cm="1" vm="1">
        <f t="array" ref="B2287">TRANSPOSE(_xlfn._xlws.SORT(_xlfn.UNIQUE(_xlfn._xlws.FILTER(managements[field_level], managements[experiment_id]&amp;"_"&amp;managements[crop_season_id]=A2287))))</f>
        <v>#VALUE!</v>
      </c>
    </row>
    <row r="2288" spans="2:2" x14ac:dyDescent="0.25">
      <c r="B2288" t="e" cm="1" vm="1">
        <f t="array" ref="B2288">TRANSPOSE(_xlfn._xlws.SORT(_xlfn.UNIQUE(_xlfn._xlws.FILTER(managements[field_level], managements[experiment_id]&amp;"_"&amp;managements[crop_season_id]=A2288))))</f>
        <v>#VALUE!</v>
      </c>
    </row>
    <row r="2289" spans="2:2" x14ac:dyDescent="0.25">
      <c r="B2289" t="e" cm="1" vm="1">
        <f t="array" ref="B2289">TRANSPOSE(_xlfn._xlws.SORT(_xlfn.UNIQUE(_xlfn._xlws.FILTER(managements[field_level], managements[experiment_id]&amp;"_"&amp;managements[crop_season_id]=A2289))))</f>
        <v>#VALUE!</v>
      </c>
    </row>
    <row r="2290" spans="2:2" x14ac:dyDescent="0.25">
      <c r="B2290" t="e" cm="1" vm="1">
        <f t="array" ref="B2290">TRANSPOSE(_xlfn._xlws.SORT(_xlfn.UNIQUE(_xlfn._xlws.FILTER(managements[field_level], managements[experiment_id]&amp;"_"&amp;managements[crop_season_id]=A2290))))</f>
        <v>#VALUE!</v>
      </c>
    </row>
    <row r="2291" spans="2:2" x14ac:dyDescent="0.25">
      <c r="B2291" t="e" cm="1" vm="1">
        <f t="array" ref="B2291">TRANSPOSE(_xlfn._xlws.SORT(_xlfn.UNIQUE(_xlfn._xlws.FILTER(managements[field_level], managements[experiment_id]&amp;"_"&amp;managements[crop_season_id]=A2291))))</f>
        <v>#VALUE!</v>
      </c>
    </row>
    <row r="2292" spans="2:2" x14ac:dyDescent="0.25">
      <c r="B2292" t="e" cm="1" vm="1">
        <f t="array" ref="B2292">TRANSPOSE(_xlfn._xlws.SORT(_xlfn.UNIQUE(_xlfn._xlws.FILTER(managements[field_level], managements[experiment_id]&amp;"_"&amp;managements[crop_season_id]=A2292))))</f>
        <v>#VALUE!</v>
      </c>
    </row>
    <row r="2293" spans="2:2" x14ac:dyDescent="0.25">
      <c r="B2293" t="e" cm="1" vm="1">
        <f t="array" ref="B2293">TRANSPOSE(_xlfn._xlws.SORT(_xlfn.UNIQUE(_xlfn._xlws.FILTER(managements[field_level], managements[experiment_id]&amp;"_"&amp;managements[crop_season_id]=A2293))))</f>
        <v>#VALUE!</v>
      </c>
    </row>
    <row r="2294" spans="2:2" x14ac:dyDescent="0.25">
      <c r="B2294" t="e" cm="1" vm="1">
        <f t="array" ref="B2294">TRANSPOSE(_xlfn._xlws.SORT(_xlfn.UNIQUE(_xlfn._xlws.FILTER(managements[field_level], managements[experiment_id]&amp;"_"&amp;managements[crop_season_id]=A2294))))</f>
        <v>#VALUE!</v>
      </c>
    </row>
    <row r="2295" spans="2:2" x14ac:dyDescent="0.25">
      <c r="B2295" t="e" cm="1" vm="1">
        <f t="array" ref="B2295">TRANSPOSE(_xlfn._xlws.SORT(_xlfn.UNIQUE(_xlfn._xlws.FILTER(managements[field_level], managements[experiment_id]&amp;"_"&amp;managements[crop_season_id]=A2295))))</f>
        <v>#VALUE!</v>
      </c>
    </row>
    <row r="2296" spans="2:2" x14ac:dyDescent="0.25">
      <c r="B2296" t="e" cm="1" vm="1">
        <f t="array" ref="B2296">TRANSPOSE(_xlfn._xlws.SORT(_xlfn.UNIQUE(_xlfn._xlws.FILTER(managements[field_level], managements[experiment_id]&amp;"_"&amp;managements[crop_season_id]=A2296))))</f>
        <v>#VALUE!</v>
      </c>
    </row>
    <row r="2297" spans="2:2" x14ac:dyDescent="0.25">
      <c r="B2297" t="e" cm="1" vm="1">
        <f t="array" ref="B2297">TRANSPOSE(_xlfn._xlws.SORT(_xlfn.UNIQUE(_xlfn._xlws.FILTER(managements[field_level], managements[experiment_id]&amp;"_"&amp;managements[crop_season_id]=A2297))))</f>
        <v>#VALUE!</v>
      </c>
    </row>
    <row r="2298" spans="2:2" x14ac:dyDescent="0.25">
      <c r="B2298" t="e" cm="1" vm="1">
        <f t="array" ref="B2298">TRANSPOSE(_xlfn._xlws.SORT(_xlfn.UNIQUE(_xlfn._xlws.FILTER(managements[field_level], managements[experiment_id]&amp;"_"&amp;managements[crop_season_id]=A2298))))</f>
        <v>#VALUE!</v>
      </c>
    </row>
    <row r="2299" spans="2:2" x14ac:dyDescent="0.25">
      <c r="B2299" t="e" cm="1" vm="1">
        <f t="array" ref="B2299">TRANSPOSE(_xlfn._xlws.SORT(_xlfn.UNIQUE(_xlfn._xlws.FILTER(managements[field_level], managements[experiment_id]&amp;"_"&amp;managements[crop_season_id]=A2299))))</f>
        <v>#VALUE!</v>
      </c>
    </row>
    <row r="2300" spans="2:2" x14ac:dyDescent="0.25">
      <c r="B2300" t="e" cm="1" vm="1">
        <f t="array" ref="B2300">TRANSPOSE(_xlfn._xlws.SORT(_xlfn.UNIQUE(_xlfn._xlws.FILTER(managements[field_level], managements[experiment_id]&amp;"_"&amp;managements[crop_season_id]=A2300))))</f>
        <v>#VALUE!</v>
      </c>
    </row>
    <row r="2301" spans="2:2" x14ac:dyDescent="0.25">
      <c r="B2301" t="e" cm="1" vm="1">
        <f t="array" ref="B2301">TRANSPOSE(_xlfn._xlws.SORT(_xlfn.UNIQUE(_xlfn._xlws.FILTER(managements[field_level], managements[experiment_id]&amp;"_"&amp;managements[crop_season_id]=A2301))))</f>
        <v>#VALUE!</v>
      </c>
    </row>
    <row r="2302" spans="2:2" x14ac:dyDescent="0.25">
      <c r="B2302" t="e" cm="1" vm="1">
        <f t="array" ref="B2302">TRANSPOSE(_xlfn._xlws.SORT(_xlfn.UNIQUE(_xlfn._xlws.FILTER(managements[field_level], managements[experiment_id]&amp;"_"&amp;managements[crop_season_id]=A2302))))</f>
        <v>#VALUE!</v>
      </c>
    </row>
    <row r="2303" spans="2:2" x14ac:dyDescent="0.25">
      <c r="B2303" t="e" cm="1" vm="1">
        <f t="array" ref="B2303">TRANSPOSE(_xlfn._xlws.SORT(_xlfn.UNIQUE(_xlfn._xlws.FILTER(managements[field_level], managements[experiment_id]&amp;"_"&amp;managements[crop_season_id]=A2303))))</f>
        <v>#VALUE!</v>
      </c>
    </row>
    <row r="2304" spans="2:2" x14ac:dyDescent="0.25">
      <c r="B2304" t="e" cm="1" vm="1">
        <f t="array" ref="B2304">TRANSPOSE(_xlfn._xlws.SORT(_xlfn.UNIQUE(_xlfn._xlws.FILTER(managements[field_level], managements[experiment_id]&amp;"_"&amp;managements[crop_season_id]=A2304))))</f>
        <v>#VALUE!</v>
      </c>
    </row>
    <row r="2305" spans="2:2" x14ac:dyDescent="0.25">
      <c r="B2305" t="e" cm="1" vm="1">
        <f t="array" ref="B2305">TRANSPOSE(_xlfn._xlws.SORT(_xlfn.UNIQUE(_xlfn._xlws.FILTER(managements[field_level], managements[experiment_id]&amp;"_"&amp;managements[crop_season_id]=A2305))))</f>
        <v>#VALUE!</v>
      </c>
    </row>
    <row r="2306" spans="2:2" x14ac:dyDescent="0.25">
      <c r="B2306" t="e" cm="1" vm="1">
        <f t="array" ref="B2306">TRANSPOSE(_xlfn._xlws.SORT(_xlfn.UNIQUE(_xlfn._xlws.FILTER(managements[field_level], managements[experiment_id]&amp;"_"&amp;managements[crop_season_id]=A2306))))</f>
        <v>#VALUE!</v>
      </c>
    </row>
    <row r="2307" spans="2:2" x14ac:dyDescent="0.25">
      <c r="B2307" t="e" cm="1" vm="1">
        <f t="array" ref="B2307">TRANSPOSE(_xlfn._xlws.SORT(_xlfn.UNIQUE(_xlfn._xlws.FILTER(managements[field_level], managements[experiment_id]&amp;"_"&amp;managements[crop_season_id]=A2307))))</f>
        <v>#VALUE!</v>
      </c>
    </row>
    <row r="2308" spans="2:2" x14ac:dyDescent="0.25">
      <c r="B2308" t="e" cm="1" vm="1">
        <f t="array" ref="B2308">TRANSPOSE(_xlfn._xlws.SORT(_xlfn.UNIQUE(_xlfn._xlws.FILTER(managements[field_level], managements[experiment_id]&amp;"_"&amp;managements[crop_season_id]=A2308))))</f>
        <v>#VALUE!</v>
      </c>
    </row>
    <row r="2309" spans="2:2" x14ac:dyDescent="0.25">
      <c r="B2309" t="e" cm="1" vm="1">
        <f t="array" ref="B2309">TRANSPOSE(_xlfn._xlws.SORT(_xlfn.UNIQUE(_xlfn._xlws.FILTER(managements[field_level], managements[experiment_id]&amp;"_"&amp;managements[crop_season_id]=A2309))))</f>
        <v>#VALUE!</v>
      </c>
    </row>
    <row r="2310" spans="2:2" x14ac:dyDescent="0.25">
      <c r="B2310" t="e" cm="1" vm="1">
        <f t="array" ref="B2310">TRANSPOSE(_xlfn._xlws.SORT(_xlfn.UNIQUE(_xlfn._xlws.FILTER(managements[field_level], managements[experiment_id]&amp;"_"&amp;managements[crop_season_id]=A2310))))</f>
        <v>#VALUE!</v>
      </c>
    </row>
    <row r="2311" spans="2:2" x14ac:dyDescent="0.25">
      <c r="B2311" t="e" cm="1" vm="1">
        <f t="array" ref="B2311">TRANSPOSE(_xlfn._xlws.SORT(_xlfn.UNIQUE(_xlfn._xlws.FILTER(managements[field_level], managements[experiment_id]&amp;"_"&amp;managements[crop_season_id]=A2311))))</f>
        <v>#VALUE!</v>
      </c>
    </row>
    <row r="2312" spans="2:2" x14ac:dyDescent="0.25">
      <c r="B2312" t="e" cm="1" vm="1">
        <f t="array" ref="B2312">TRANSPOSE(_xlfn._xlws.SORT(_xlfn.UNIQUE(_xlfn._xlws.FILTER(managements[field_level], managements[experiment_id]&amp;"_"&amp;managements[crop_season_id]=A2312))))</f>
        <v>#VALUE!</v>
      </c>
    </row>
    <row r="2313" spans="2:2" x14ac:dyDescent="0.25">
      <c r="B2313" t="e" cm="1" vm="1">
        <f t="array" ref="B2313">TRANSPOSE(_xlfn._xlws.SORT(_xlfn.UNIQUE(_xlfn._xlws.FILTER(managements[field_level], managements[experiment_id]&amp;"_"&amp;managements[crop_season_id]=A2313))))</f>
        <v>#VALUE!</v>
      </c>
    </row>
    <row r="2314" spans="2:2" x14ac:dyDescent="0.25">
      <c r="B2314" t="e" cm="1" vm="1">
        <f t="array" ref="B2314">TRANSPOSE(_xlfn._xlws.SORT(_xlfn.UNIQUE(_xlfn._xlws.FILTER(managements[field_level], managements[experiment_id]&amp;"_"&amp;managements[crop_season_id]=A2314))))</f>
        <v>#VALUE!</v>
      </c>
    </row>
    <row r="2315" spans="2:2" x14ac:dyDescent="0.25">
      <c r="B2315" t="e" cm="1" vm="1">
        <f t="array" ref="B2315">TRANSPOSE(_xlfn._xlws.SORT(_xlfn.UNIQUE(_xlfn._xlws.FILTER(managements[field_level], managements[experiment_id]&amp;"_"&amp;managements[crop_season_id]=A2315))))</f>
        <v>#VALUE!</v>
      </c>
    </row>
    <row r="2316" spans="2:2" x14ac:dyDescent="0.25">
      <c r="B2316" t="e" cm="1" vm="1">
        <f t="array" ref="B2316">TRANSPOSE(_xlfn._xlws.SORT(_xlfn.UNIQUE(_xlfn._xlws.FILTER(managements[field_level], managements[experiment_id]&amp;"_"&amp;managements[crop_season_id]=A2316))))</f>
        <v>#VALUE!</v>
      </c>
    </row>
    <row r="2317" spans="2:2" x14ac:dyDescent="0.25">
      <c r="B2317" t="e" cm="1" vm="1">
        <f t="array" ref="B2317">TRANSPOSE(_xlfn._xlws.SORT(_xlfn.UNIQUE(_xlfn._xlws.FILTER(managements[field_level], managements[experiment_id]&amp;"_"&amp;managements[crop_season_id]=A2317))))</f>
        <v>#VALUE!</v>
      </c>
    </row>
    <row r="2318" spans="2:2" x14ac:dyDescent="0.25">
      <c r="B2318" t="e" cm="1" vm="1">
        <f t="array" ref="B2318">TRANSPOSE(_xlfn._xlws.SORT(_xlfn.UNIQUE(_xlfn._xlws.FILTER(managements[field_level], managements[experiment_id]&amp;"_"&amp;managements[crop_season_id]=A2318))))</f>
        <v>#VALUE!</v>
      </c>
    </row>
    <row r="2319" spans="2:2" x14ac:dyDescent="0.25">
      <c r="B2319" t="e" cm="1" vm="1">
        <f t="array" ref="B2319">TRANSPOSE(_xlfn._xlws.SORT(_xlfn.UNIQUE(_xlfn._xlws.FILTER(managements[field_level], managements[experiment_id]&amp;"_"&amp;managements[crop_season_id]=A2319))))</f>
        <v>#VALUE!</v>
      </c>
    </row>
    <row r="2320" spans="2:2" x14ac:dyDescent="0.25">
      <c r="B2320" t="e" cm="1" vm="1">
        <f t="array" ref="B2320">TRANSPOSE(_xlfn._xlws.SORT(_xlfn.UNIQUE(_xlfn._xlws.FILTER(managements[field_level], managements[experiment_id]&amp;"_"&amp;managements[crop_season_id]=A2320))))</f>
        <v>#VALUE!</v>
      </c>
    </row>
    <row r="2321" spans="2:2" x14ac:dyDescent="0.25">
      <c r="B2321" t="e" cm="1" vm="1">
        <f t="array" ref="B2321">TRANSPOSE(_xlfn._xlws.SORT(_xlfn.UNIQUE(_xlfn._xlws.FILTER(managements[field_level], managements[experiment_id]&amp;"_"&amp;managements[crop_season_id]=A2321))))</f>
        <v>#VALUE!</v>
      </c>
    </row>
    <row r="2322" spans="2:2" x14ac:dyDescent="0.25">
      <c r="B2322" t="e" cm="1" vm="1">
        <f t="array" ref="B2322">TRANSPOSE(_xlfn._xlws.SORT(_xlfn.UNIQUE(_xlfn._xlws.FILTER(managements[field_level], managements[experiment_id]&amp;"_"&amp;managements[crop_season_id]=A2322))))</f>
        <v>#VALUE!</v>
      </c>
    </row>
    <row r="2323" spans="2:2" x14ac:dyDescent="0.25">
      <c r="B2323" t="e" cm="1" vm="1">
        <f t="array" ref="B2323">TRANSPOSE(_xlfn._xlws.SORT(_xlfn.UNIQUE(_xlfn._xlws.FILTER(managements[field_level], managements[experiment_id]&amp;"_"&amp;managements[crop_season_id]=A2323))))</f>
        <v>#VALUE!</v>
      </c>
    </row>
    <row r="2324" spans="2:2" x14ac:dyDescent="0.25">
      <c r="B2324" t="e" cm="1" vm="1">
        <f t="array" ref="B2324">TRANSPOSE(_xlfn._xlws.SORT(_xlfn.UNIQUE(_xlfn._xlws.FILTER(managements[field_level], managements[experiment_id]&amp;"_"&amp;managements[crop_season_id]=A2324))))</f>
        <v>#VALUE!</v>
      </c>
    </row>
    <row r="2325" spans="2:2" x14ac:dyDescent="0.25">
      <c r="B2325" t="e" cm="1" vm="1">
        <f t="array" ref="B2325">TRANSPOSE(_xlfn._xlws.SORT(_xlfn.UNIQUE(_xlfn._xlws.FILTER(managements[field_level], managements[experiment_id]&amp;"_"&amp;managements[crop_season_id]=A2325))))</f>
        <v>#VALUE!</v>
      </c>
    </row>
    <row r="2326" spans="2:2" x14ac:dyDescent="0.25">
      <c r="B2326" t="e" cm="1" vm="1">
        <f t="array" ref="B2326">TRANSPOSE(_xlfn._xlws.SORT(_xlfn.UNIQUE(_xlfn._xlws.FILTER(managements[field_level], managements[experiment_id]&amp;"_"&amp;managements[crop_season_id]=A2326))))</f>
        <v>#VALUE!</v>
      </c>
    </row>
    <row r="2327" spans="2:2" x14ac:dyDescent="0.25">
      <c r="B2327" t="e" cm="1" vm="1">
        <f t="array" ref="B2327">TRANSPOSE(_xlfn._xlws.SORT(_xlfn.UNIQUE(_xlfn._xlws.FILTER(managements[field_level], managements[experiment_id]&amp;"_"&amp;managements[crop_season_id]=A2327))))</f>
        <v>#VALUE!</v>
      </c>
    </row>
    <row r="2328" spans="2:2" x14ac:dyDescent="0.25">
      <c r="B2328" t="e" cm="1" vm="1">
        <f t="array" ref="B2328">TRANSPOSE(_xlfn._xlws.SORT(_xlfn.UNIQUE(_xlfn._xlws.FILTER(managements[field_level], managements[experiment_id]&amp;"_"&amp;managements[crop_season_id]=A2328))))</f>
        <v>#VALUE!</v>
      </c>
    </row>
    <row r="2329" spans="2:2" x14ac:dyDescent="0.25">
      <c r="B2329" t="e" cm="1" vm="1">
        <f t="array" ref="B2329">TRANSPOSE(_xlfn._xlws.SORT(_xlfn.UNIQUE(_xlfn._xlws.FILTER(managements[field_level], managements[experiment_id]&amp;"_"&amp;managements[crop_season_id]=A2329))))</f>
        <v>#VALUE!</v>
      </c>
    </row>
    <row r="2330" spans="2:2" x14ac:dyDescent="0.25">
      <c r="B2330" t="e" cm="1" vm="1">
        <f t="array" ref="B2330">TRANSPOSE(_xlfn._xlws.SORT(_xlfn.UNIQUE(_xlfn._xlws.FILTER(managements[field_level], managements[experiment_id]&amp;"_"&amp;managements[crop_season_id]=A2330))))</f>
        <v>#VALUE!</v>
      </c>
    </row>
    <row r="2331" spans="2:2" x14ac:dyDescent="0.25">
      <c r="B2331" t="e" cm="1" vm="1">
        <f t="array" ref="B2331">TRANSPOSE(_xlfn._xlws.SORT(_xlfn.UNIQUE(_xlfn._xlws.FILTER(managements[field_level], managements[experiment_id]&amp;"_"&amp;managements[crop_season_id]=A2331))))</f>
        <v>#VALUE!</v>
      </c>
    </row>
    <row r="2332" spans="2:2" x14ac:dyDescent="0.25">
      <c r="B2332" t="e" cm="1" vm="1">
        <f t="array" ref="B2332">TRANSPOSE(_xlfn._xlws.SORT(_xlfn.UNIQUE(_xlfn._xlws.FILTER(managements[field_level], managements[experiment_id]&amp;"_"&amp;managements[crop_season_id]=A2332))))</f>
        <v>#VALUE!</v>
      </c>
    </row>
    <row r="2333" spans="2:2" x14ac:dyDescent="0.25">
      <c r="B2333" t="e" cm="1" vm="1">
        <f t="array" ref="B2333">TRANSPOSE(_xlfn._xlws.SORT(_xlfn.UNIQUE(_xlfn._xlws.FILTER(managements[field_level], managements[experiment_id]&amp;"_"&amp;managements[crop_season_id]=A2333))))</f>
        <v>#VALUE!</v>
      </c>
    </row>
    <row r="2334" spans="2:2" x14ac:dyDescent="0.25">
      <c r="B2334" t="e" cm="1" vm="1">
        <f t="array" ref="B2334">TRANSPOSE(_xlfn._xlws.SORT(_xlfn.UNIQUE(_xlfn._xlws.FILTER(managements[field_level], managements[experiment_id]&amp;"_"&amp;managements[crop_season_id]=A2334))))</f>
        <v>#VALUE!</v>
      </c>
    </row>
    <row r="2335" spans="2:2" x14ac:dyDescent="0.25">
      <c r="B2335" t="e" cm="1" vm="1">
        <f t="array" ref="B2335">TRANSPOSE(_xlfn._xlws.SORT(_xlfn.UNIQUE(_xlfn._xlws.FILTER(managements[field_level], managements[experiment_id]&amp;"_"&amp;managements[crop_season_id]=A2335))))</f>
        <v>#VALUE!</v>
      </c>
    </row>
    <row r="2336" spans="2:2" x14ac:dyDescent="0.25">
      <c r="B2336" t="e" cm="1" vm="1">
        <f t="array" ref="B2336">TRANSPOSE(_xlfn._xlws.SORT(_xlfn.UNIQUE(_xlfn._xlws.FILTER(managements[field_level], managements[experiment_id]&amp;"_"&amp;managements[crop_season_id]=A2336))))</f>
        <v>#VALUE!</v>
      </c>
    </row>
    <row r="2337" spans="2:2" x14ac:dyDescent="0.25">
      <c r="B2337" t="e" cm="1" vm="1">
        <f t="array" ref="B2337">TRANSPOSE(_xlfn._xlws.SORT(_xlfn.UNIQUE(_xlfn._xlws.FILTER(managements[field_level], managements[experiment_id]&amp;"_"&amp;managements[crop_season_id]=A2337))))</f>
        <v>#VALUE!</v>
      </c>
    </row>
    <row r="2338" spans="2:2" x14ac:dyDescent="0.25">
      <c r="B2338" t="e" cm="1" vm="1">
        <f t="array" ref="B2338">TRANSPOSE(_xlfn._xlws.SORT(_xlfn.UNIQUE(_xlfn._xlws.FILTER(managements[field_level], managements[experiment_id]&amp;"_"&amp;managements[crop_season_id]=A2338))))</f>
        <v>#VALUE!</v>
      </c>
    </row>
    <row r="2339" spans="2:2" x14ac:dyDescent="0.25">
      <c r="B2339" t="e" cm="1" vm="1">
        <f t="array" ref="B2339">TRANSPOSE(_xlfn._xlws.SORT(_xlfn.UNIQUE(_xlfn._xlws.FILTER(managements[field_level], managements[experiment_id]&amp;"_"&amp;managements[crop_season_id]=A2339))))</f>
        <v>#VALUE!</v>
      </c>
    </row>
    <row r="2340" spans="2:2" x14ac:dyDescent="0.25">
      <c r="B2340" t="e" cm="1" vm="1">
        <f t="array" ref="B2340">TRANSPOSE(_xlfn._xlws.SORT(_xlfn.UNIQUE(_xlfn._xlws.FILTER(managements[field_level], managements[experiment_id]&amp;"_"&amp;managements[crop_season_id]=A2340))))</f>
        <v>#VALUE!</v>
      </c>
    </row>
    <row r="2341" spans="2:2" x14ac:dyDescent="0.25">
      <c r="B2341" t="e" cm="1" vm="1">
        <f t="array" ref="B2341">TRANSPOSE(_xlfn._xlws.SORT(_xlfn.UNIQUE(_xlfn._xlws.FILTER(managements[field_level], managements[experiment_id]&amp;"_"&amp;managements[crop_season_id]=A2341))))</f>
        <v>#VALUE!</v>
      </c>
    </row>
    <row r="2342" spans="2:2" x14ac:dyDescent="0.25">
      <c r="B2342" t="e" cm="1" vm="1">
        <f t="array" ref="B2342">TRANSPOSE(_xlfn._xlws.SORT(_xlfn.UNIQUE(_xlfn._xlws.FILTER(managements[field_level], managements[experiment_id]&amp;"_"&amp;managements[crop_season_id]=A2342))))</f>
        <v>#VALUE!</v>
      </c>
    </row>
    <row r="2343" spans="2:2" x14ac:dyDescent="0.25">
      <c r="B2343" t="e" cm="1" vm="1">
        <f t="array" ref="B2343">TRANSPOSE(_xlfn._xlws.SORT(_xlfn.UNIQUE(_xlfn._xlws.FILTER(managements[field_level], managements[experiment_id]&amp;"_"&amp;managements[crop_season_id]=A2343))))</f>
        <v>#VALUE!</v>
      </c>
    </row>
    <row r="2344" spans="2:2" x14ac:dyDescent="0.25">
      <c r="B2344" t="e" cm="1" vm="1">
        <f t="array" ref="B2344">TRANSPOSE(_xlfn._xlws.SORT(_xlfn.UNIQUE(_xlfn._xlws.FILTER(managements[field_level], managements[experiment_id]&amp;"_"&amp;managements[crop_season_id]=A2344))))</f>
        <v>#VALUE!</v>
      </c>
    </row>
    <row r="2345" spans="2:2" x14ac:dyDescent="0.25">
      <c r="B2345" t="e" cm="1" vm="1">
        <f t="array" ref="B2345">TRANSPOSE(_xlfn._xlws.SORT(_xlfn.UNIQUE(_xlfn._xlws.FILTER(managements[field_level], managements[experiment_id]&amp;"_"&amp;managements[crop_season_id]=A2345))))</f>
        <v>#VALUE!</v>
      </c>
    </row>
    <row r="2346" spans="2:2" x14ac:dyDescent="0.25">
      <c r="B2346" t="e" cm="1" vm="1">
        <f t="array" ref="B2346">TRANSPOSE(_xlfn._xlws.SORT(_xlfn.UNIQUE(_xlfn._xlws.FILTER(managements[field_level], managements[experiment_id]&amp;"_"&amp;managements[crop_season_id]=A2346))))</f>
        <v>#VALUE!</v>
      </c>
    </row>
    <row r="2347" spans="2:2" x14ac:dyDescent="0.25">
      <c r="B2347" t="e" cm="1" vm="1">
        <f t="array" ref="B2347">TRANSPOSE(_xlfn._xlws.SORT(_xlfn.UNIQUE(_xlfn._xlws.FILTER(managements[field_level], managements[experiment_id]&amp;"_"&amp;managements[crop_season_id]=A2347))))</f>
        <v>#VALUE!</v>
      </c>
    </row>
    <row r="2348" spans="2:2" x14ac:dyDescent="0.25">
      <c r="B2348" t="e" cm="1" vm="1">
        <f t="array" ref="B2348">TRANSPOSE(_xlfn._xlws.SORT(_xlfn.UNIQUE(_xlfn._xlws.FILTER(managements[field_level], managements[experiment_id]&amp;"_"&amp;managements[crop_season_id]=A2348))))</f>
        <v>#VALUE!</v>
      </c>
    </row>
    <row r="2349" spans="2:2" x14ac:dyDescent="0.25">
      <c r="B2349" t="e" cm="1" vm="1">
        <f t="array" ref="B2349">TRANSPOSE(_xlfn._xlws.SORT(_xlfn.UNIQUE(_xlfn._xlws.FILTER(managements[field_level], managements[experiment_id]&amp;"_"&amp;managements[crop_season_id]=A2349))))</f>
        <v>#VALUE!</v>
      </c>
    </row>
    <row r="2350" spans="2:2" x14ac:dyDescent="0.25">
      <c r="B2350" t="e" cm="1" vm="1">
        <f t="array" ref="B2350">TRANSPOSE(_xlfn._xlws.SORT(_xlfn.UNIQUE(_xlfn._xlws.FILTER(managements[field_level], managements[experiment_id]&amp;"_"&amp;managements[crop_season_id]=A2350))))</f>
        <v>#VALUE!</v>
      </c>
    </row>
    <row r="2351" spans="2:2" x14ac:dyDescent="0.25">
      <c r="B2351" t="e" cm="1" vm="1">
        <f t="array" ref="B2351">TRANSPOSE(_xlfn._xlws.SORT(_xlfn.UNIQUE(_xlfn._xlws.FILTER(managements[field_level], managements[experiment_id]&amp;"_"&amp;managements[crop_season_id]=A2351))))</f>
        <v>#VALUE!</v>
      </c>
    </row>
    <row r="2352" spans="2:2" x14ac:dyDescent="0.25">
      <c r="B2352" t="e" cm="1" vm="1">
        <f t="array" ref="B2352">TRANSPOSE(_xlfn._xlws.SORT(_xlfn.UNIQUE(_xlfn._xlws.FILTER(managements[field_level], managements[experiment_id]&amp;"_"&amp;managements[crop_season_id]=A2352))))</f>
        <v>#VALUE!</v>
      </c>
    </row>
    <row r="2353" spans="2:2" x14ac:dyDescent="0.25">
      <c r="B2353" t="e" cm="1" vm="1">
        <f t="array" ref="B2353">TRANSPOSE(_xlfn._xlws.SORT(_xlfn.UNIQUE(_xlfn._xlws.FILTER(managements[field_level], managements[experiment_id]&amp;"_"&amp;managements[crop_season_id]=A2353))))</f>
        <v>#VALUE!</v>
      </c>
    </row>
    <row r="2354" spans="2:2" x14ac:dyDescent="0.25">
      <c r="B2354" t="e" cm="1" vm="1">
        <f t="array" ref="B2354">TRANSPOSE(_xlfn._xlws.SORT(_xlfn.UNIQUE(_xlfn._xlws.FILTER(managements[field_level], managements[experiment_id]&amp;"_"&amp;managements[crop_season_id]=A2354))))</f>
        <v>#VALUE!</v>
      </c>
    </row>
    <row r="2355" spans="2:2" x14ac:dyDescent="0.25">
      <c r="B2355" t="e" cm="1" vm="1">
        <f t="array" ref="B2355">TRANSPOSE(_xlfn._xlws.SORT(_xlfn.UNIQUE(_xlfn._xlws.FILTER(managements[field_level], managements[experiment_id]&amp;"_"&amp;managements[crop_season_id]=A2355))))</f>
        <v>#VALUE!</v>
      </c>
    </row>
    <row r="2356" spans="2:2" x14ac:dyDescent="0.25">
      <c r="B2356" t="e" cm="1" vm="1">
        <f t="array" ref="B2356">TRANSPOSE(_xlfn._xlws.SORT(_xlfn.UNIQUE(_xlfn._xlws.FILTER(managements[field_level], managements[experiment_id]&amp;"_"&amp;managements[crop_season_id]=A2356))))</f>
        <v>#VALUE!</v>
      </c>
    </row>
    <row r="2357" spans="2:2" x14ac:dyDescent="0.25">
      <c r="B2357" t="e" cm="1" vm="1">
        <f t="array" ref="B2357">TRANSPOSE(_xlfn._xlws.SORT(_xlfn.UNIQUE(_xlfn._xlws.FILTER(managements[field_level], managements[experiment_id]&amp;"_"&amp;managements[crop_season_id]=A2357))))</f>
        <v>#VALUE!</v>
      </c>
    </row>
    <row r="2358" spans="2:2" x14ac:dyDescent="0.25">
      <c r="B2358" t="e" cm="1" vm="1">
        <f t="array" ref="B2358">TRANSPOSE(_xlfn._xlws.SORT(_xlfn.UNIQUE(_xlfn._xlws.FILTER(managements[field_level], managements[experiment_id]&amp;"_"&amp;managements[crop_season_id]=A2358))))</f>
        <v>#VALUE!</v>
      </c>
    </row>
    <row r="2359" spans="2:2" x14ac:dyDescent="0.25">
      <c r="B2359" t="e" cm="1" vm="1">
        <f t="array" ref="B2359">TRANSPOSE(_xlfn._xlws.SORT(_xlfn.UNIQUE(_xlfn._xlws.FILTER(managements[field_level], managements[experiment_id]&amp;"_"&amp;managements[crop_season_id]=A2359))))</f>
        <v>#VALUE!</v>
      </c>
    </row>
    <row r="2360" spans="2:2" x14ac:dyDescent="0.25">
      <c r="B2360" t="e" cm="1" vm="1">
        <f t="array" ref="B2360">TRANSPOSE(_xlfn._xlws.SORT(_xlfn.UNIQUE(_xlfn._xlws.FILTER(managements[field_level], managements[experiment_id]&amp;"_"&amp;managements[crop_season_id]=A2360))))</f>
        <v>#VALUE!</v>
      </c>
    </row>
    <row r="2361" spans="2:2" x14ac:dyDescent="0.25">
      <c r="B2361" t="e" cm="1" vm="1">
        <f t="array" ref="B2361">TRANSPOSE(_xlfn._xlws.SORT(_xlfn.UNIQUE(_xlfn._xlws.FILTER(managements[field_level], managements[experiment_id]&amp;"_"&amp;managements[crop_season_id]=A2361))))</f>
        <v>#VALUE!</v>
      </c>
    </row>
    <row r="2362" spans="2:2" x14ac:dyDescent="0.25">
      <c r="B2362" t="e" cm="1" vm="1">
        <f t="array" ref="B2362">TRANSPOSE(_xlfn._xlws.SORT(_xlfn.UNIQUE(_xlfn._xlws.FILTER(managements[field_level], managements[experiment_id]&amp;"_"&amp;managements[crop_season_id]=A2362))))</f>
        <v>#VALUE!</v>
      </c>
    </row>
    <row r="2363" spans="2:2" x14ac:dyDescent="0.25">
      <c r="B2363" t="e" cm="1" vm="1">
        <f t="array" ref="B2363">TRANSPOSE(_xlfn._xlws.SORT(_xlfn.UNIQUE(_xlfn._xlws.FILTER(managements[field_level], managements[experiment_id]&amp;"_"&amp;managements[crop_season_id]=A2363))))</f>
        <v>#VALUE!</v>
      </c>
    </row>
    <row r="2364" spans="2:2" x14ac:dyDescent="0.25">
      <c r="B2364" t="e" cm="1" vm="1">
        <f t="array" ref="B2364">TRANSPOSE(_xlfn._xlws.SORT(_xlfn.UNIQUE(_xlfn._xlws.FILTER(managements[field_level], managements[experiment_id]&amp;"_"&amp;managements[crop_season_id]=A2364))))</f>
        <v>#VALUE!</v>
      </c>
    </row>
    <row r="2365" spans="2:2" x14ac:dyDescent="0.25">
      <c r="B2365" t="e" cm="1" vm="1">
        <f t="array" ref="B2365">TRANSPOSE(_xlfn._xlws.SORT(_xlfn.UNIQUE(_xlfn._xlws.FILTER(managements[field_level], managements[experiment_id]&amp;"_"&amp;managements[crop_season_id]=A2365))))</f>
        <v>#VALUE!</v>
      </c>
    </row>
    <row r="2366" spans="2:2" x14ac:dyDescent="0.25">
      <c r="B2366" t="e" cm="1" vm="1">
        <f t="array" ref="B2366">TRANSPOSE(_xlfn._xlws.SORT(_xlfn.UNIQUE(_xlfn._xlws.FILTER(managements[field_level], managements[experiment_id]&amp;"_"&amp;managements[crop_season_id]=A2366))))</f>
        <v>#VALUE!</v>
      </c>
    </row>
    <row r="2367" spans="2:2" x14ac:dyDescent="0.25">
      <c r="B2367" t="e" cm="1" vm="1">
        <f t="array" ref="B2367">TRANSPOSE(_xlfn._xlws.SORT(_xlfn.UNIQUE(_xlfn._xlws.FILTER(managements[field_level], managements[experiment_id]&amp;"_"&amp;managements[crop_season_id]=A2367))))</f>
        <v>#VALUE!</v>
      </c>
    </row>
    <row r="2368" spans="2:2" x14ac:dyDescent="0.25">
      <c r="B2368" t="e" cm="1" vm="1">
        <f t="array" ref="B2368">TRANSPOSE(_xlfn._xlws.SORT(_xlfn.UNIQUE(_xlfn._xlws.FILTER(managements[field_level], managements[experiment_id]&amp;"_"&amp;managements[crop_season_id]=A2368))))</f>
        <v>#VALUE!</v>
      </c>
    </row>
    <row r="2369" spans="2:2" x14ac:dyDescent="0.25">
      <c r="B2369" t="e" cm="1" vm="1">
        <f t="array" ref="B2369">TRANSPOSE(_xlfn._xlws.SORT(_xlfn.UNIQUE(_xlfn._xlws.FILTER(managements[field_level], managements[experiment_id]&amp;"_"&amp;managements[crop_season_id]=A2369))))</f>
        <v>#VALUE!</v>
      </c>
    </row>
    <row r="2370" spans="2:2" x14ac:dyDescent="0.25">
      <c r="B2370" t="e" cm="1" vm="1">
        <f t="array" ref="B2370">TRANSPOSE(_xlfn._xlws.SORT(_xlfn.UNIQUE(_xlfn._xlws.FILTER(managements[field_level], managements[experiment_id]&amp;"_"&amp;managements[crop_season_id]=A2370))))</f>
        <v>#VALUE!</v>
      </c>
    </row>
    <row r="2371" spans="2:2" x14ac:dyDescent="0.25">
      <c r="B2371" t="e" cm="1" vm="1">
        <f t="array" ref="B2371">TRANSPOSE(_xlfn._xlws.SORT(_xlfn.UNIQUE(_xlfn._xlws.FILTER(managements[field_level], managements[experiment_id]&amp;"_"&amp;managements[crop_season_id]=A2371))))</f>
        <v>#VALUE!</v>
      </c>
    </row>
    <row r="2372" spans="2:2" x14ac:dyDescent="0.25">
      <c r="B2372" t="e" cm="1" vm="1">
        <f t="array" ref="B2372">TRANSPOSE(_xlfn._xlws.SORT(_xlfn.UNIQUE(_xlfn._xlws.FILTER(managements[field_level], managements[experiment_id]&amp;"_"&amp;managements[crop_season_id]=A2372))))</f>
        <v>#VALUE!</v>
      </c>
    </row>
    <row r="2373" spans="2:2" x14ac:dyDescent="0.25">
      <c r="B2373" t="e" cm="1" vm="1">
        <f t="array" ref="B2373">TRANSPOSE(_xlfn._xlws.SORT(_xlfn.UNIQUE(_xlfn._xlws.FILTER(managements[field_level], managements[experiment_id]&amp;"_"&amp;managements[crop_season_id]=A2373))))</f>
        <v>#VALUE!</v>
      </c>
    </row>
    <row r="2374" spans="2:2" x14ac:dyDescent="0.25">
      <c r="B2374" t="e" cm="1" vm="1">
        <f t="array" ref="B2374">TRANSPOSE(_xlfn._xlws.SORT(_xlfn.UNIQUE(_xlfn._xlws.FILTER(managements[field_level], managements[experiment_id]&amp;"_"&amp;managements[crop_season_id]=A2374))))</f>
        <v>#VALUE!</v>
      </c>
    </row>
    <row r="2375" spans="2:2" x14ac:dyDescent="0.25">
      <c r="B2375" t="e" cm="1" vm="1">
        <f t="array" ref="B2375">TRANSPOSE(_xlfn._xlws.SORT(_xlfn.UNIQUE(_xlfn._xlws.FILTER(managements[field_level], managements[experiment_id]&amp;"_"&amp;managements[crop_season_id]=A2375))))</f>
        <v>#VALUE!</v>
      </c>
    </row>
    <row r="2376" spans="2:2" x14ac:dyDescent="0.25">
      <c r="B2376" t="e" cm="1" vm="1">
        <f t="array" ref="B2376">TRANSPOSE(_xlfn._xlws.SORT(_xlfn.UNIQUE(_xlfn._xlws.FILTER(managements[field_level], managements[experiment_id]&amp;"_"&amp;managements[crop_season_id]=A2376))))</f>
        <v>#VALUE!</v>
      </c>
    </row>
    <row r="2377" spans="2:2" x14ac:dyDescent="0.25">
      <c r="B2377" t="e" cm="1" vm="1">
        <f t="array" ref="B2377">TRANSPOSE(_xlfn._xlws.SORT(_xlfn.UNIQUE(_xlfn._xlws.FILTER(managements[field_level], managements[experiment_id]&amp;"_"&amp;managements[crop_season_id]=A2377))))</f>
        <v>#VALUE!</v>
      </c>
    </row>
    <row r="2378" spans="2:2" x14ac:dyDescent="0.25">
      <c r="B2378" t="e" cm="1" vm="1">
        <f t="array" ref="B2378">TRANSPOSE(_xlfn._xlws.SORT(_xlfn.UNIQUE(_xlfn._xlws.FILTER(managements[field_level], managements[experiment_id]&amp;"_"&amp;managements[crop_season_id]=A2378))))</f>
        <v>#VALUE!</v>
      </c>
    </row>
    <row r="2379" spans="2:2" x14ac:dyDescent="0.25">
      <c r="B2379" t="e" cm="1" vm="1">
        <f t="array" ref="B2379">TRANSPOSE(_xlfn._xlws.SORT(_xlfn.UNIQUE(_xlfn._xlws.FILTER(managements[field_level], managements[experiment_id]&amp;"_"&amp;managements[crop_season_id]=A2379))))</f>
        <v>#VALUE!</v>
      </c>
    </row>
    <row r="2380" spans="2:2" x14ac:dyDescent="0.25">
      <c r="B2380" t="e" cm="1" vm="1">
        <f t="array" ref="B2380">TRANSPOSE(_xlfn._xlws.SORT(_xlfn.UNIQUE(_xlfn._xlws.FILTER(managements[field_level], managements[experiment_id]&amp;"_"&amp;managements[crop_season_id]=A2380))))</f>
        <v>#VALUE!</v>
      </c>
    </row>
    <row r="2381" spans="2:2" x14ac:dyDescent="0.25">
      <c r="B2381" t="e" cm="1" vm="1">
        <f t="array" ref="B2381">TRANSPOSE(_xlfn._xlws.SORT(_xlfn.UNIQUE(_xlfn._xlws.FILTER(managements[field_level], managements[experiment_id]&amp;"_"&amp;managements[crop_season_id]=A2381))))</f>
        <v>#VALUE!</v>
      </c>
    </row>
    <row r="2382" spans="2:2" x14ac:dyDescent="0.25">
      <c r="B2382" t="e" cm="1" vm="1">
        <f t="array" ref="B2382">TRANSPOSE(_xlfn._xlws.SORT(_xlfn.UNIQUE(_xlfn._xlws.FILTER(managements[field_level], managements[experiment_id]&amp;"_"&amp;managements[crop_season_id]=A2382))))</f>
        <v>#VALUE!</v>
      </c>
    </row>
    <row r="2383" spans="2:2" x14ac:dyDescent="0.25">
      <c r="B2383" t="e" cm="1" vm="1">
        <f t="array" ref="B2383">TRANSPOSE(_xlfn._xlws.SORT(_xlfn.UNIQUE(_xlfn._xlws.FILTER(managements[field_level], managements[experiment_id]&amp;"_"&amp;managements[crop_season_id]=A2383))))</f>
        <v>#VALUE!</v>
      </c>
    </row>
    <row r="2384" spans="2:2" x14ac:dyDescent="0.25">
      <c r="B2384" t="e" cm="1" vm="1">
        <f t="array" ref="B2384">TRANSPOSE(_xlfn._xlws.SORT(_xlfn.UNIQUE(_xlfn._xlws.FILTER(managements[field_level], managements[experiment_id]&amp;"_"&amp;managements[crop_season_id]=A2384))))</f>
        <v>#VALUE!</v>
      </c>
    </row>
    <row r="2385" spans="2:2" x14ac:dyDescent="0.25">
      <c r="B2385" t="e" cm="1" vm="1">
        <f t="array" ref="B2385">TRANSPOSE(_xlfn._xlws.SORT(_xlfn.UNIQUE(_xlfn._xlws.FILTER(managements[field_level], managements[experiment_id]&amp;"_"&amp;managements[crop_season_id]=A2385))))</f>
        <v>#VALUE!</v>
      </c>
    </row>
    <row r="2386" spans="2:2" x14ac:dyDescent="0.25">
      <c r="B2386" t="e" cm="1" vm="1">
        <f t="array" ref="B2386">TRANSPOSE(_xlfn._xlws.SORT(_xlfn.UNIQUE(_xlfn._xlws.FILTER(managements[field_level], managements[experiment_id]&amp;"_"&amp;managements[crop_season_id]=A2386))))</f>
        <v>#VALUE!</v>
      </c>
    </row>
    <row r="2387" spans="2:2" x14ac:dyDescent="0.25">
      <c r="B2387" t="e" cm="1" vm="1">
        <f t="array" ref="B2387">TRANSPOSE(_xlfn._xlws.SORT(_xlfn.UNIQUE(_xlfn._xlws.FILTER(managements[field_level], managements[experiment_id]&amp;"_"&amp;managements[crop_season_id]=A2387))))</f>
        <v>#VALUE!</v>
      </c>
    </row>
    <row r="2388" spans="2:2" x14ac:dyDescent="0.25">
      <c r="B2388" t="e" cm="1" vm="1">
        <f t="array" ref="B2388">TRANSPOSE(_xlfn._xlws.SORT(_xlfn.UNIQUE(_xlfn._xlws.FILTER(managements[field_level], managements[experiment_id]&amp;"_"&amp;managements[crop_season_id]=A2388))))</f>
        <v>#VALUE!</v>
      </c>
    </row>
    <row r="2389" spans="2:2" x14ac:dyDescent="0.25">
      <c r="B2389" t="e" cm="1" vm="1">
        <f t="array" ref="B2389">TRANSPOSE(_xlfn._xlws.SORT(_xlfn.UNIQUE(_xlfn._xlws.FILTER(managements[field_level], managements[experiment_id]&amp;"_"&amp;managements[crop_season_id]=A2389))))</f>
        <v>#VALUE!</v>
      </c>
    </row>
    <row r="2390" spans="2:2" x14ac:dyDescent="0.25">
      <c r="B2390" t="e" cm="1" vm="1">
        <f t="array" ref="B2390">TRANSPOSE(_xlfn._xlws.SORT(_xlfn.UNIQUE(_xlfn._xlws.FILTER(managements[field_level], managements[experiment_id]&amp;"_"&amp;managements[crop_season_id]=A2390))))</f>
        <v>#VALUE!</v>
      </c>
    </row>
    <row r="2391" spans="2:2" x14ac:dyDescent="0.25">
      <c r="B2391" t="e" cm="1" vm="1">
        <f t="array" ref="B2391">TRANSPOSE(_xlfn._xlws.SORT(_xlfn.UNIQUE(_xlfn._xlws.FILTER(managements[field_level], managements[experiment_id]&amp;"_"&amp;managements[crop_season_id]=A2391))))</f>
        <v>#VALUE!</v>
      </c>
    </row>
    <row r="2392" spans="2:2" x14ac:dyDescent="0.25">
      <c r="B2392" t="e" cm="1" vm="1">
        <f t="array" ref="B2392">TRANSPOSE(_xlfn._xlws.SORT(_xlfn.UNIQUE(_xlfn._xlws.FILTER(managements[field_level], managements[experiment_id]&amp;"_"&amp;managements[crop_season_id]=A2392))))</f>
        <v>#VALUE!</v>
      </c>
    </row>
    <row r="2393" spans="2:2" x14ac:dyDescent="0.25">
      <c r="B2393" t="e" cm="1" vm="1">
        <f t="array" ref="B2393">TRANSPOSE(_xlfn._xlws.SORT(_xlfn.UNIQUE(_xlfn._xlws.FILTER(managements[field_level], managements[experiment_id]&amp;"_"&amp;managements[crop_season_id]=A2393))))</f>
        <v>#VALUE!</v>
      </c>
    </row>
    <row r="2394" spans="2:2" x14ac:dyDescent="0.25">
      <c r="B2394" t="e" cm="1" vm="1">
        <f t="array" ref="B2394">TRANSPOSE(_xlfn._xlws.SORT(_xlfn.UNIQUE(_xlfn._xlws.FILTER(managements[field_level], managements[experiment_id]&amp;"_"&amp;managements[crop_season_id]=A2394))))</f>
        <v>#VALUE!</v>
      </c>
    </row>
    <row r="2395" spans="2:2" x14ac:dyDescent="0.25">
      <c r="B2395" t="e" cm="1" vm="1">
        <f t="array" ref="B2395">TRANSPOSE(_xlfn._xlws.SORT(_xlfn.UNIQUE(_xlfn._xlws.FILTER(managements[field_level], managements[experiment_id]&amp;"_"&amp;managements[crop_season_id]=A2395))))</f>
        <v>#VALUE!</v>
      </c>
    </row>
    <row r="2396" spans="2:2" x14ac:dyDescent="0.25">
      <c r="B2396" t="e" cm="1" vm="1">
        <f t="array" ref="B2396">TRANSPOSE(_xlfn._xlws.SORT(_xlfn.UNIQUE(_xlfn._xlws.FILTER(managements[field_level], managements[experiment_id]&amp;"_"&amp;managements[crop_season_id]=A2396))))</f>
        <v>#VALUE!</v>
      </c>
    </row>
    <row r="2397" spans="2:2" x14ac:dyDescent="0.25">
      <c r="B2397" t="e" cm="1" vm="1">
        <f t="array" ref="B2397">TRANSPOSE(_xlfn._xlws.SORT(_xlfn.UNIQUE(_xlfn._xlws.FILTER(managements[field_level], managements[experiment_id]&amp;"_"&amp;managements[crop_season_id]=A2397))))</f>
        <v>#VALUE!</v>
      </c>
    </row>
    <row r="2398" spans="2:2" x14ac:dyDescent="0.25">
      <c r="B2398" t="e" cm="1" vm="1">
        <f t="array" ref="B2398">TRANSPOSE(_xlfn._xlws.SORT(_xlfn.UNIQUE(_xlfn._xlws.FILTER(managements[field_level], managements[experiment_id]&amp;"_"&amp;managements[crop_season_id]=A2398))))</f>
        <v>#VALUE!</v>
      </c>
    </row>
    <row r="2399" spans="2:2" x14ac:dyDescent="0.25">
      <c r="B2399" t="e" cm="1" vm="1">
        <f t="array" ref="B2399">TRANSPOSE(_xlfn._xlws.SORT(_xlfn.UNIQUE(_xlfn._xlws.FILTER(managements[field_level], managements[experiment_id]&amp;"_"&amp;managements[crop_season_id]=A2399))))</f>
        <v>#VALUE!</v>
      </c>
    </row>
    <row r="2400" spans="2:2" x14ac:dyDescent="0.25">
      <c r="B2400" t="e" cm="1" vm="1">
        <f t="array" ref="B2400">TRANSPOSE(_xlfn._xlws.SORT(_xlfn.UNIQUE(_xlfn._xlws.FILTER(managements[field_level], managements[experiment_id]&amp;"_"&amp;managements[crop_season_id]=A2400))))</f>
        <v>#VALUE!</v>
      </c>
    </row>
    <row r="2401" spans="2:2" x14ac:dyDescent="0.25">
      <c r="B2401" t="e" cm="1" vm="1">
        <f t="array" ref="B2401">TRANSPOSE(_xlfn._xlws.SORT(_xlfn.UNIQUE(_xlfn._xlws.FILTER(managements[field_level], managements[experiment_id]&amp;"_"&amp;managements[crop_season_id]=A2401))))</f>
        <v>#VALUE!</v>
      </c>
    </row>
    <row r="2402" spans="2:2" x14ac:dyDescent="0.25">
      <c r="B2402" t="e" cm="1" vm="1">
        <f t="array" ref="B2402">TRANSPOSE(_xlfn._xlws.SORT(_xlfn.UNIQUE(_xlfn._xlws.FILTER(managements[field_level], managements[experiment_id]&amp;"_"&amp;managements[crop_season_id]=A2402))))</f>
        <v>#VALUE!</v>
      </c>
    </row>
    <row r="2403" spans="2:2" x14ac:dyDescent="0.25">
      <c r="B2403" t="e" cm="1" vm="1">
        <f t="array" ref="B2403">TRANSPOSE(_xlfn._xlws.SORT(_xlfn.UNIQUE(_xlfn._xlws.FILTER(managements[field_level], managements[experiment_id]&amp;"_"&amp;managements[crop_season_id]=A2403))))</f>
        <v>#VALUE!</v>
      </c>
    </row>
    <row r="2404" spans="2:2" x14ac:dyDescent="0.25">
      <c r="B2404" t="e" cm="1" vm="1">
        <f t="array" ref="B2404">TRANSPOSE(_xlfn._xlws.SORT(_xlfn.UNIQUE(_xlfn._xlws.FILTER(managements[field_level], managements[experiment_id]&amp;"_"&amp;managements[crop_season_id]=A2404))))</f>
        <v>#VALUE!</v>
      </c>
    </row>
    <row r="2405" spans="2:2" x14ac:dyDescent="0.25">
      <c r="B2405" t="e" cm="1" vm="1">
        <f t="array" ref="B2405">TRANSPOSE(_xlfn._xlws.SORT(_xlfn.UNIQUE(_xlfn._xlws.FILTER(managements[field_level], managements[experiment_id]&amp;"_"&amp;managements[crop_season_id]=A2405))))</f>
        <v>#VALUE!</v>
      </c>
    </row>
    <row r="2406" spans="2:2" x14ac:dyDescent="0.25">
      <c r="B2406" t="e" cm="1" vm="1">
        <f t="array" ref="B2406">TRANSPOSE(_xlfn._xlws.SORT(_xlfn.UNIQUE(_xlfn._xlws.FILTER(managements[field_level], managements[experiment_id]&amp;"_"&amp;managements[crop_season_id]=A2406))))</f>
        <v>#VALUE!</v>
      </c>
    </row>
    <row r="2407" spans="2:2" x14ac:dyDescent="0.25">
      <c r="B2407" t="e" cm="1" vm="1">
        <f t="array" ref="B2407">TRANSPOSE(_xlfn._xlws.SORT(_xlfn.UNIQUE(_xlfn._xlws.FILTER(managements[field_level], managements[experiment_id]&amp;"_"&amp;managements[crop_season_id]=A2407))))</f>
        <v>#VALUE!</v>
      </c>
    </row>
    <row r="2408" spans="2:2" x14ac:dyDescent="0.25">
      <c r="B2408" t="e" cm="1" vm="1">
        <f t="array" ref="B2408">TRANSPOSE(_xlfn._xlws.SORT(_xlfn.UNIQUE(_xlfn._xlws.FILTER(managements[field_level], managements[experiment_id]&amp;"_"&amp;managements[crop_season_id]=A2408))))</f>
        <v>#VALUE!</v>
      </c>
    </row>
    <row r="2409" spans="2:2" x14ac:dyDescent="0.25">
      <c r="B2409" t="e" cm="1" vm="1">
        <f t="array" ref="B2409">TRANSPOSE(_xlfn._xlws.SORT(_xlfn.UNIQUE(_xlfn._xlws.FILTER(managements[field_level], managements[experiment_id]&amp;"_"&amp;managements[crop_season_id]=A2409))))</f>
        <v>#VALUE!</v>
      </c>
    </row>
    <row r="2410" spans="2:2" x14ac:dyDescent="0.25">
      <c r="B2410" t="e" cm="1" vm="1">
        <f t="array" ref="B2410">TRANSPOSE(_xlfn._xlws.SORT(_xlfn.UNIQUE(_xlfn._xlws.FILTER(managements[field_level], managements[experiment_id]&amp;"_"&amp;managements[crop_season_id]=A2410))))</f>
        <v>#VALUE!</v>
      </c>
    </row>
    <row r="2411" spans="2:2" x14ac:dyDescent="0.25">
      <c r="B2411" t="e" cm="1" vm="1">
        <f t="array" ref="B2411">TRANSPOSE(_xlfn._xlws.SORT(_xlfn.UNIQUE(_xlfn._xlws.FILTER(managements[field_level], managements[experiment_id]&amp;"_"&amp;managements[crop_season_id]=A2411))))</f>
        <v>#VALUE!</v>
      </c>
    </row>
    <row r="2412" spans="2:2" x14ac:dyDescent="0.25">
      <c r="B2412" t="e" cm="1" vm="1">
        <f t="array" ref="B2412">TRANSPOSE(_xlfn._xlws.SORT(_xlfn.UNIQUE(_xlfn._xlws.FILTER(managements[field_level], managements[experiment_id]&amp;"_"&amp;managements[crop_season_id]=A2412))))</f>
        <v>#VALUE!</v>
      </c>
    </row>
    <row r="2413" spans="2:2" x14ac:dyDescent="0.25">
      <c r="B2413" t="e" cm="1" vm="1">
        <f t="array" ref="B2413">TRANSPOSE(_xlfn._xlws.SORT(_xlfn.UNIQUE(_xlfn._xlws.FILTER(managements[field_level], managements[experiment_id]&amp;"_"&amp;managements[crop_season_id]=A2413))))</f>
        <v>#VALUE!</v>
      </c>
    </row>
    <row r="2414" spans="2:2" x14ac:dyDescent="0.25">
      <c r="B2414" t="e" cm="1" vm="1">
        <f t="array" ref="B2414">TRANSPOSE(_xlfn._xlws.SORT(_xlfn.UNIQUE(_xlfn._xlws.FILTER(managements[field_level], managements[experiment_id]&amp;"_"&amp;managements[crop_season_id]=A2414))))</f>
        <v>#VALUE!</v>
      </c>
    </row>
    <row r="2415" spans="2:2" x14ac:dyDescent="0.25">
      <c r="B2415" t="e" cm="1" vm="1">
        <f t="array" ref="B2415">TRANSPOSE(_xlfn._xlws.SORT(_xlfn.UNIQUE(_xlfn._xlws.FILTER(managements[field_level], managements[experiment_id]&amp;"_"&amp;managements[crop_season_id]=A2415))))</f>
        <v>#VALUE!</v>
      </c>
    </row>
    <row r="2416" spans="2:2" x14ac:dyDescent="0.25">
      <c r="B2416" t="e" cm="1" vm="1">
        <f t="array" ref="B2416">TRANSPOSE(_xlfn._xlws.SORT(_xlfn.UNIQUE(_xlfn._xlws.FILTER(managements[field_level], managements[experiment_id]&amp;"_"&amp;managements[crop_season_id]=A2416))))</f>
        <v>#VALUE!</v>
      </c>
    </row>
    <row r="2417" spans="2:2" x14ac:dyDescent="0.25">
      <c r="B2417" t="e" cm="1" vm="1">
        <f t="array" ref="B2417">TRANSPOSE(_xlfn._xlws.SORT(_xlfn.UNIQUE(_xlfn._xlws.FILTER(managements[field_level], managements[experiment_id]&amp;"_"&amp;managements[crop_season_id]=A2417))))</f>
        <v>#VALUE!</v>
      </c>
    </row>
    <row r="2418" spans="2:2" x14ac:dyDescent="0.25">
      <c r="B2418" t="e" cm="1" vm="1">
        <f t="array" ref="B2418">TRANSPOSE(_xlfn._xlws.SORT(_xlfn.UNIQUE(_xlfn._xlws.FILTER(managements[field_level], managements[experiment_id]&amp;"_"&amp;managements[crop_season_id]=A2418))))</f>
        <v>#VALUE!</v>
      </c>
    </row>
    <row r="2419" spans="2:2" x14ac:dyDescent="0.25">
      <c r="B2419" t="e" cm="1" vm="1">
        <f t="array" ref="B2419">TRANSPOSE(_xlfn._xlws.SORT(_xlfn.UNIQUE(_xlfn._xlws.FILTER(managements[field_level], managements[experiment_id]&amp;"_"&amp;managements[crop_season_id]=A2419))))</f>
        <v>#VALUE!</v>
      </c>
    </row>
    <row r="2420" spans="2:2" x14ac:dyDescent="0.25">
      <c r="B2420" t="e" cm="1" vm="1">
        <f t="array" ref="B2420">TRANSPOSE(_xlfn._xlws.SORT(_xlfn.UNIQUE(_xlfn._xlws.FILTER(managements[field_level], managements[experiment_id]&amp;"_"&amp;managements[crop_season_id]=A2420))))</f>
        <v>#VALUE!</v>
      </c>
    </row>
    <row r="2421" spans="2:2" x14ac:dyDescent="0.25">
      <c r="B2421" t="e" cm="1" vm="1">
        <f t="array" ref="B2421">TRANSPOSE(_xlfn._xlws.SORT(_xlfn.UNIQUE(_xlfn._xlws.FILTER(managements[field_level], managements[experiment_id]&amp;"_"&amp;managements[crop_season_id]=A2421))))</f>
        <v>#VALUE!</v>
      </c>
    </row>
    <row r="2422" spans="2:2" x14ac:dyDescent="0.25">
      <c r="B2422" t="e" cm="1" vm="1">
        <f t="array" ref="B2422">TRANSPOSE(_xlfn._xlws.SORT(_xlfn.UNIQUE(_xlfn._xlws.FILTER(managements[field_level], managements[experiment_id]&amp;"_"&amp;managements[crop_season_id]=A2422))))</f>
        <v>#VALUE!</v>
      </c>
    </row>
    <row r="2423" spans="2:2" x14ac:dyDescent="0.25">
      <c r="B2423" t="e" cm="1" vm="1">
        <f t="array" ref="B2423">TRANSPOSE(_xlfn._xlws.SORT(_xlfn.UNIQUE(_xlfn._xlws.FILTER(managements[field_level], managements[experiment_id]&amp;"_"&amp;managements[crop_season_id]=A2423))))</f>
        <v>#VALUE!</v>
      </c>
    </row>
    <row r="2424" spans="2:2" x14ac:dyDescent="0.25">
      <c r="B2424" t="e" cm="1" vm="1">
        <f t="array" ref="B2424">TRANSPOSE(_xlfn._xlws.SORT(_xlfn.UNIQUE(_xlfn._xlws.FILTER(managements[field_level], managements[experiment_id]&amp;"_"&amp;managements[crop_season_id]=A2424))))</f>
        <v>#VALUE!</v>
      </c>
    </row>
    <row r="2425" spans="2:2" x14ac:dyDescent="0.25">
      <c r="B2425" t="e" cm="1" vm="1">
        <f t="array" ref="B2425">TRANSPOSE(_xlfn._xlws.SORT(_xlfn.UNIQUE(_xlfn._xlws.FILTER(managements[field_level], managements[experiment_id]&amp;"_"&amp;managements[crop_season_id]=A2425))))</f>
        <v>#VALUE!</v>
      </c>
    </row>
    <row r="2426" spans="2:2" x14ac:dyDescent="0.25">
      <c r="B2426" t="e" cm="1" vm="1">
        <f t="array" ref="B2426">TRANSPOSE(_xlfn._xlws.SORT(_xlfn.UNIQUE(_xlfn._xlws.FILTER(managements[field_level], managements[experiment_id]&amp;"_"&amp;managements[crop_season_id]=A2426))))</f>
        <v>#VALUE!</v>
      </c>
    </row>
    <row r="2427" spans="2:2" x14ac:dyDescent="0.25">
      <c r="B2427" t="e" cm="1" vm="1">
        <f t="array" ref="B2427">TRANSPOSE(_xlfn._xlws.SORT(_xlfn.UNIQUE(_xlfn._xlws.FILTER(managements[field_level], managements[experiment_id]&amp;"_"&amp;managements[crop_season_id]=A2427))))</f>
        <v>#VALUE!</v>
      </c>
    </row>
    <row r="2428" spans="2:2" x14ac:dyDescent="0.25">
      <c r="B2428" t="e" cm="1" vm="1">
        <f t="array" ref="B2428">TRANSPOSE(_xlfn._xlws.SORT(_xlfn.UNIQUE(_xlfn._xlws.FILTER(managements[field_level], managements[experiment_id]&amp;"_"&amp;managements[crop_season_id]=A2428))))</f>
        <v>#VALUE!</v>
      </c>
    </row>
    <row r="2429" spans="2:2" x14ac:dyDescent="0.25">
      <c r="B2429" t="e" cm="1" vm="1">
        <f t="array" ref="B2429">TRANSPOSE(_xlfn._xlws.SORT(_xlfn.UNIQUE(_xlfn._xlws.FILTER(managements[field_level], managements[experiment_id]&amp;"_"&amp;managements[crop_season_id]=A2429))))</f>
        <v>#VALUE!</v>
      </c>
    </row>
    <row r="2430" spans="2:2" x14ac:dyDescent="0.25">
      <c r="B2430" t="e" cm="1" vm="1">
        <f t="array" ref="B2430">TRANSPOSE(_xlfn._xlws.SORT(_xlfn.UNIQUE(_xlfn._xlws.FILTER(managements[field_level], managements[experiment_id]&amp;"_"&amp;managements[crop_season_id]=A2430))))</f>
        <v>#VALUE!</v>
      </c>
    </row>
    <row r="2431" spans="2:2" x14ac:dyDescent="0.25">
      <c r="B2431" t="e" cm="1" vm="1">
        <f t="array" ref="B2431">TRANSPOSE(_xlfn._xlws.SORT(_xlfn.UNIQUE(_xlfn._xlws.FILTER(managements[field_level], managements[experiment_id]&amp;"_"&amp;managements[crop_season_id]=A2431))))</f>
        <v>#VALUE!</v>
      </c>
    </row>
    <row r="2432" spans="2:2" x14ac:dyDescent="0.25">
      <c r="B2432" t="e" cm="1" vm="1">
        <f t="array" ref="B2432">TRANSPOSE(_xlfn._xlws.SORT(_xlfn.UNIQUE(_xlfn._xlws.FILTER(managements[field_level], managements[experiment_id]&amp;"_"&amp;managements[crop_season_id]=A2432))))</f>
        <v>#VALUE!</v>
      </c>
    </row>
    <row r="2433" spans="2:2" x14ac:dyDescent="0.25">
      <c r="B2433" t="e" cm="1" vm="1">
        <f t="array" ref="B2433">TRANSPOSE(_xlfn._xlws.SORT(_xlfn.UNIQUE(_xlfn._xlws.FILTER(managements[field_level], managements[experiment_id]&amp;"_"&amp;managements[crop_season_id]=A2433))))</f>
        <v>#VALUE!</v>
      </c>
    </row>
    <row r="2434" spans="2:2" x14ac:dyDescent="0.25">
      <c r="B2434" t="e" cm="1" vm="1">
        <f t="array" ref="B2434">TRANSPOSE(_xlfn._xlws.SORT(_xlfn.UNIQUE(_xlfn._xlws.FILTER(managements[field_level], managements[experiment_id]&amp;"_"&amp;managements[crop_season_id]=A2434))))</f>
        <v>#VALUE!</v>
      </c>
    </row>
    <row r="2435" spans="2:2" x14ac:dyDescent="0.25">
      <c r="B2435" t="e" cm="1" vm="1">
        <f t="array" ref="B2435">TRANSPOSE(_xlfn._xlws.SORT(_xlfn.UNIQUE(_xlfn._xlws.FILTER(managements[field_level], managements[experiment_id]&amp;"_"&amp;managements[crop_season_id]=A2435))))</f>
        <v>#VALUE!</v>
      </c>
    </row>
    <row r="2436" spans="2:2" x14ac:dyDescent="0.25">
      <c r="B2436" t="e" cm="1" vm="1">
        <f t="array" ref="B2436">TRANSPOSE(_xlfn._xlws.SORT(_xlfn.UNIQUE(_xlfn._xlws.FILTER(managements[field_level], managements[experiment_id]&amp;"_"&amp;managements[crop_season_id]=A2436))))</f>
        <v>#VALUE!</v>
      </c>
    </row>
    <row r="2437" spans="2:2" x14ac:dyDescent="0.25">
      <c r="B2437" t="e" cm="1" vm="1">
        <f t="array" ref="B2437">TRANSPOSE(_xlfn._xlws.SORT(_xlfn.UNIQUE(_xlfn._xlws.FILTER(managements[field_level], managements[experiment_id]&amp;"_"&amp;managements[crop_season_id]=A2437))))</f>
        <v>#VALUE!</v>
      </c>
    </row>
    <row r="2438" spans="2:2" x14ac:dyDescent="0.25">
      <c r="B2438" t="e" cm="1" vm="1">
        <f t="array" ref="B2438">TRANSPOSE(_xlfn._xlws.SORT(_xlfn.UNIQUE(_xlfn._xlws.FILTER(managements[field_level], managements[experiment_id]&amp;"_"&amp;managements[crop_season_id]=A2438))))</f>
        <v>#VALUE!</v>
      </c>
    </row>
    <row r="2439" spans="2:2" x14ac:dyDescent="0.25">
      <c r="B2439" t="e" cm="1" vm="1">
        <f t="array" ref="B2439">TRANSPOSE(_xlfn._xlws.SORT(_xlfn.UNIQUE(_xlfn._xlws.FILTER(managements[field_level], managements[experiment_id]&amp;"_"&amp;managements[crop_season_id]=A2439))))</f>
        <v>#VALUE!</v>
      </c>
    </row>
    <row r="2440" spans="2:2" x14ac:dyDescent="0.25">
      <c r="B2440" t="e" cm="1" vm="1">
        <f t="array" ref="B2440">TRANSPOSE(_xlfn._xlws.SORT(_xlfn.UNIQUE(_xlfn._xlws.FILTER(managements[field_level], managements[experiment_id]&amp;"_"&amp;managements[crop_season_id]=A2440))))</f>
        <v>#VALUE!</v>
      </c>
    </row>
    <row r="2441" spans="2:2" x14ac:dyDescent="0.25">
      <c r="B2441" t="e" cm="1" vm="1">
        <f t="array" ref="B2441">TRANSPOSE(_xlfn._xlws.SORT(_xlfn.UNIQUE(_xlfn._xlws.FILTER(managements[field_level], managements[experiment_id]&amp;"_"&amp;managements[crop_season_id]=A2441))))</f>
        <v>#VALUE!</v>
      </c>
    </row>
    <row r="2442" spans="2:2" x14ac:dyDescent="0.25">
      <c r="B2442" t="e" cm="1" vm="1">
        <f t="array" ref="B2442">TRANSPOSE(_xlfn._xlws.SORT(_xlfn.UNIQUE(_xlfn._xlws.FILTER(managements[field_level], managements[experiment_id]&amp;"_"&amp;managements[crop_season_id]=A2442))))</f>
        <v>#VALUE!</v>
      </c>
    </row>
    <row r="2443" spans="2:2" x14ac:dyDescent="0.25">
      <c r="B2443" t="e" cm="1" vm="1">
        <f t="array" ref="B2443">TRANSPOSE(_xlfn._xlws.SORT(_xlfn.UNIQUE(_xlfn._xlws.FILTER(managements[field_level], managements[experiment_id]&amp;"_"&amp;managements[crop_season_id]=A2443))))</f>
        <v>#VALUE!</v>
      </c>
    </row>
    <row r="2444" spans="2:2" x14ac:dyDescent="0.25">
      <c r="B2444" t="e" cm="1" vm="1">
        <f t="array" ref="B2444">TRANSPOSE(_xlfn._xlws.SORT(_xlfn.UNIQUE(_xlfn._xlws.FILTER(managements[field_level], managements[experiment_id]&amp;"_"&amp;managements[crop_season_id]=A2444))))</f>
        <v>#VALUE!</v>
      </c>
    </row>
    <row r="2445" spans="2:2" x14ac:dyDescent="0.25">
      <c r="B2445" t="e" cm="1" vm="1">
        <f t="array" ref="B2445">TRANSPOSE(_xlfn._xlws.SORT(_xlfn.UNIQUE(_xlfn._xlws.FILTER(managements[field_level], managements[experiment_id]&amp;"_"&amp;managements[crop_season_id]=A2445))))</f>
        <v>#VALUE!</v>
      </c>
    </row>
    <row r="2446" spans="2:2" x14ac:dyDescent="0.25">
      <c r="B2446" t="e" cm="1" vm="1">
        <f t="array" ref="B2446">TRANSPOSE(_xlfn._xlws.SORT(_xlfn.UNIQUE(_xlfn._xlws.FILTER(managements[field_level], managements[experiment_id]&amp;"_"&amp;managements[crop_season_id]=A2446))))</f>
        <v>#VALUE!</v>
      </c>
    </row>
    <row r="2447" spans="2:2" x14ac:dyDescent="0.25">
      <c r="B2447" t="e" cm="1" vm="1">
        <f t="array" ref="B2447">TRANSPOSE(_xlfn._xlws.SORT(_xlfn.UNIQUE(_xlfn._xlws.FILTER(managements[field_level], managements[experiment_id]&amp;"_"&amp;managements[crop_season_id]=A2447))))</f>
        <v>#VALUE!</v>
      </c>
    </row>
    <row r="2448" spans="2:2" x14ac:dyDescent="0.25">
      <c r="B2448" t="e" cm="1" vm="1">
        <f t="array" ref="B2448">TRANSPOSE(_xlfn._xlws.SORT(_xlfn.UNIQUE(_xlfn._xlws.FILTER(managements[field_level], managements[experiment_id]&amp;"_"&amp;managements[crop_season_id]=A2448))))</f>
        <v>#VALUE!</v>
      </c>
    </row>
    <row r="2449" spans="2:2" x14ac:dyDescent="0.25">
      <c r="B2449" t="e" cm="1" vm="1">
        <f t="array" ref="B2449">TRANSPOSE(_xlfn._xlws.SORT(_xlfn.UNIQUE(_xlfn._xlws.FILTER(managements[field_level], managements[experiment_id]&amp;"_"&amp;managements[crop_season_id]=A2449))))</f>
        <v>#VALUE!</v>
      </c>
    </row>
    <row r="2450" spans="2:2" x14ac:dyDescent="0.25">
      <c r="B2450" t="e" cm="1" vm="1">
        <f t="array" ref="B2450">TRANSPOSE(_xlfn._xlws.SORT(_xlfn.UNIQUE(_xlfn._xlws.FILTER(managements[field_level], managements[experiment_id]&amp;"_"&amp;managements[crop_season_id]=A2450))))</f>
        <v>#VALUE!</v>
      </c>
    </row>
    <row r="2451" spans="2:2" x14ac:dyDescent="0.25">
      <c r="B2451" t="e" cm="1" vm="1">
        <f t="array" ref="B2451">TRANSPOSE(_xlfn._xlws.SORT(_xlfn.UNIQUE(_xlfn._xlws.FILTER(managements[field_level], managements[experiment_id]&amp;"_"&amp;managements[crop_season_id]=A2451))))</f>
        <v>#VALUE!</v>
      </c>
    </row>
    <row r="2452" spans="2:2" x14ac:dyDescent="0.25">
      <c r="B2452" t="e" cm="1" vm="1">
        <f t="array" ref="B2452">TRANSPOSE(_xlfn._xlws.SORT(_xlfn.UNIQUE(_xlfn._xlws.FILTER(managements[field_level], managements[experiment_id]&amp;"_"&amp;managements[crop_season_id]=A2452))))</f>
        <v>#VALUE!</v>
      </c>
    </row>
    <row r="2453" spans="2:2" x14ac:dyDescent="0.25">
      <c r="B2453" t="e" cm="1" vm="1">
        <f t="array" ref="B2453">TRANSPOSE(_xlfn._xlws.SORT(_xlfn.UNIQUE(_xlfn._xlws.FILTER(managements[field_level], managements[experiment_id]&amp;"_"&amp;managements[crop_season_id]=A2453))))</f>
        <v>#VALUE!</v>
      </c>
    </row>
    <row r="2454" spans="2:2" x14ac:dyDescent="0.25">
      <c r="B2454" t="e" cm="1" vm="1">
        <f t="array" ref="B2454">TRANSPOSE(_xlfn._xlws.SORT(_xlfn.UNIQUE(_xlfn._xlws.FILTER(managements[field_level], managements[experiment_id]&amp;"_"&amp;managements[crop_season_id]=A2454))))</f>
        <v>#VALUE!</v>
      </c>
    </row>
    <row r="2455" spans="2:2" x14ac:dyDescent="0.25">
      <c r="B2455" t="e" cm="1" vm="1">
        <f t="array" ref="B2455">TRANSPOSE(_xlfn._xlws.SORT(_xlfn.UNIQUE(_xlfn._xlws.FILTER(managements[field_level], managements[experiment_id]&amp;"_"&amp;managements[crop_season_id]=A2455))))</f>
        <v>#VALUE!</v>
      </c>
    </row>
    <row r="2456" spans="2:2" x14ac:dyDescent="0.25">
      <c r="B2456" t="e" cm="1" vm="1">
        <f t="array" ref="B2456">TRANSPOSE(_xlfn._xlws.SORT(_xlfn.UNIQUE(_xlfn._xlws.FILTER(managements[field_level], managements[experiment_id]&amp;"_"&amp;managements[crop_season_id]=A2456))))</f>
        <v>#VALUE!</v>
      </c>
    </row>
    <row r="2457" spans="2:2" x14ac:dyDescent="0.25">
      <c r="B2457" t="e" cm="1" vm="1">
        <f t="array" ref="B2457">TRANSPOSE(_xlfn._xlws.SORT(_xlfn.UNIQUE(_xlfn._xlws.FILTER(managements[field_level], managements[experiment_id]&amp;"_"&amp;managements[crop_season_id]=A2457))))</f>
        <v>#VALUE!</v>
      </c>
    </row>
    <row r="2458" spans="2:2" x14ac:dyDescent="0.25">
      <c r="B2458" t="e" cm="1" vm="1">
        <f t="array" ref="B2458">TRANSPOSE(_xlfn._xlws.SORT(_xlfn.UNIQUE(_xlfn._xlws.FILTER(managements[field_level], managements[experiment_id]&amp;"_"&amp;managements[crop_season_id]=A2458))))</f>
        <v>#VALUE!</v>
      </c>
    </row>
    <row r="2459" spans="2:2" x14ac:dyDescent="0.25">
      <c r="B2459" t="e" cm="1" vm="1">
        <f t="array" ref="B2459">TRANSPOSE(_xlfn._xlws.SORT(_xlfn.UNIQUE(_xlfn._xlws.FILTER(managements[field_level], managements[experiment_id]&amp;"_"&amp;managements[crop_season_id]=A2459))))</f>
        <v>#VALUE!</v>
      </c>
    </row>
    <row r="2460" spans="2:2" x14ac:dyDescent="0.25">
      <c r="B2460" t="e" cm="1" vm="1">
        <f t="array" ref="B2460">TRANSPOSE(_xlfn._xlws.SORT(_xlfn.UNIQUE(_xlfn._xlws.FILTER(managements[field_level], managements[experiment_id]&amp;"_"&amp;managements[crop_season_id]=A2460))))</f>
        <v>#VALUE!</v>
      </c>
    </row>
    <row r="2461" spans="2:2" x14ac:dyDescent="0.25">
      <c r="B2461" t="e" cm="1" vm="1">
        <f t="array" ref="B2461">TRANSPOSE(_xlfn._xlws.SORT(_xlfn.UNIQUE(_xlfn._xlws.FILTER(managements[field_level], managements[experiment_id]&amp;"_"&amp;managements[crop_season_id]=A2461))))</f>
        <v>#VALUE!</v>
      </c>
    </row>
    <row r="2462" spans="2:2" x14ac:dyDescent="0.25">
      <c r="B2462" t="e" cm="1" vm="1">
        <f t="array" ref="B2462">TRANSPOSE(_xlfn._xlws.SORT(_xlfn.UNIQUE(_xlfn._xlws.FILTER(managements[field_level], managements[experiment_id]&amp;"_"&amp;managements[crop_season_id]=A2462))))</f>
        <v>#VALUE!</v>
      </c>
    </row>
    <row r="2463" spans="2:2" x14ac:dyDescent="0.25">
      <c r="B2463" t="e" cm="1" vm="1">
        <f t="array" ref="B2463">TRANSPOSE(_xlfn._xlws.SORT(_xlfn.UNIQUE(_xlfn._xlws.FILTER(managements[field_level], managements[experiment_id]&amp;"_"&amp;managements[crop_season_id]=A2463))))</f>
        <v>#VALUE!</v>
      </c>
    </row>
    <row r="2464" spans="2:2" x14ac:dyDescent="0.25">
      <c r="B2464" t="e" cm="1" vm="1">
        <f t="array" ref="B2464">TRANSPOSE(_xlfn._xlws.SORT(_xlfn.UNIQUE(_xlfn._xlws.FILTER(managements[field_level], managements[experiment_id]&amp;"_"&amp;managements[crop_season_id]=A2464))))</f>
        <v>#VALUE!</v>
      </c>
    </row>
    <row r="2465" spans="2:2" x14ac:dyDescent="0.25">
      <c r="B2465" t="e" cm="1" vm="1">
        <f t="array" ref="B2465">TRANSPOSE(_xlfn._xlws.SORT(_xlfn.UNIQUE(_xlfn._xlws.FILTER(managements[field_level], managements[experiment_id]&amp;"_"&amp;managements[crop_season_id]=A2465))))</f>
        <v>#VALUE!</v>
      </c>
    </row>
    <row r="2466" spans="2:2" x14ac:dyDescent="0.25">
      <c r="B2466" t="e" cm="1" vm="1">
        <f t="array" ref="B2466">TRANSPOSE(_xlfn._xlws.SORT(_xlfn.UNIQUE(_xlfn._xlws.FILTER(managements[field_level], managements[experiment_id]&amp;"_"&amp;managements[crop_season_id]=A2466))))</f>
        <v>#VALUE!</v>
      </c>
    </row>
    <row r="2467" spans="2:2" x14ac:dyDescent="0.25">
      <c r="B2467" t="e" cm="1" vm="1">
        <f t="array" ref="B2467">TRANSPOSE(_xlfn._xlws.SORT(_xlfn.UNIQUE(_xlfn._xlws.FILTER(managements[field_level], managements[experiment_id]&amp;"_"&amp;managements[crop_season_id]=A2467))))</f>
        <v>#VALUE!</v>
      </c>
    </row>
    <row r="2468" spans="2:2" x14ac:dyDescent="0.25">
      <c r="B2468" t="e" cm="1" vm="1">
        <f t="array" ref="B2468">TRANSPOSE(_xlfn._xlws.SORT(_xlfn.UNIQUE(_xlfn._xlws.FILTER(managements[field_level], managements[experiment_id]&amp;"_"&amp;managements[crop_season_id]=A2468))))</f>
        <v>#VALUE!</v>
      </c>
    </row>
    <row r="2469" spans="2:2" x14ac:dyDescent="0.25">
      <c r="B2469" t="e" cm="1" vm="1">
        <f t="array" ref="B2469">TRANSPOSE(_xlfn._xlws.SORT(_xlfn.UNIQUE(_xlfn._xlws.FILTER(managements[field_level], managements[experiment_id]&amp;"_"&amp;managements[crop_season_id]=A2469))))</f>
        <v>#VALUE!</v>
      </c>
    </row>
    <row r="2470" spans="2:2" x14ac:dyDescent="0.25">
      <c r="B2470" t="e" cm="1" vm="1">
        <f t="array" ref="B2470">TRANSPOSE(_xlfn._xlws.SORT(_xlfn.UNIQUE(_xlfn._xlws.FILTER(managements[field_level], managements[experiment_id]&amp;"_"&amp;managements[crop_season_id]=A2470))))</f>
        <v>#VALUE!</v>
      </c>
    </row>
    <row r="2471" spans="2:2" x14ac:dyDescent="0.25">
      <c r="B2471" t="e" cm="1" vm="1">
        <f t="array" ref="B2471">TRANSPOSE(_xlfn._xlws.SORT(_xlfn.UNIQUE(_xlfn._xlws.FILTER(managements[field_level], managements[experiment_id]&amp;"_"&amp;managements[crop_season_id]=A2471))))</f>
        <v>#VALUE!</v>
      </c>
    </row>
    <row r="2472" spans="2:2" x14ac:dyDescent="0.25">
      <c r="B2472" t="e" cm="1" vm="1">
        <f t="array" ref="B2472">TRANSPOSE(_xlfn._xlws.SORT(_xlfn.UNIQUE(_xlfn._xlws.FILTER(managements[field_level], managements[experiment_id]&amp;"_"&amp;managements[crop_season_id]=A2472))))</f>
        <v>#VALUE!</v>
      </c>
    </row>
    <row r="2473" spans="2:2" x14ac:dyDescent="0.25">
      <c r="B2473" t="e" cm="1" vm="1">
        <f t="array" ref="B2473">TRANSPOSE(_xlfn._xlws.SORT(_xlfn.UNIQUE(_xlfn._xlws.FILTER(managements[field_level], managements[experiment_id]&amp;"_"&amp;managements[crop_season_id]=A2473))))</f>
        <v>#VALUE!</v>
      </c>
    </row>
    <row r="2474" spans="2:2" x14ac:dyDescent="0.25">
      <c r="B2474" t="e" cm="1" vm="1">
        <f t="array" ref="B2474">TRANSPOSE(_xlfn._xlws.SORT(_xlfn.UNIQUE(_xlfn._xlws.FILTER(managements[field_level], managements[experiment_id]&amp;"_"&amp;managements[crop_season_id]=A2474))))</f>
        <v>#VALUE!</v>
      </c>
    </row>
    <row r="2475" spans="2:2" x14ac:dyDescent="0.25">
      <c r="B2475" t="e" cm="1" vm="1">
        <f t="array" ref="B2475">TRANSPOSE(_xlfn._xlws.SORT(_xlfn.UNIQUE(_xlfn._xlws.FILTER(managements[field_level], managements[experiment_id]&amp;"_"&amp;managements[crop_season_id]=A2475))))</f>
        <v>#VALUE!</v>
      </c>
    </row>
    <row r="2476" spans="2:2" x14ac:dyDescent="0.25">
      <c r="B2476" t="e" cm="1" vm="1">
        <f t="array" ref="B2476">TRANSPOSE(_xlfn._xlws.SORT(_xlfn.UNIQUE(_xlfn._xlws.FILTER(managements[field_level], managements[experiment_id]&amp;"_"&amp;managements[crop_season_id]=A2476))))</f>
        <v>#VALUE!</v>
      </c>
    </row>
    <row r="2477" spans="2:2" x14ac:dyDescent="0.25">
      <c r="B2477" t="e" cm="1" vm="1">
        <f t="array" ref="B2477">TRANSPOSE(_xlfn._xlws.SORT(_xlfn.UNIQUE(_xlfn._xlws.FILTER(managements[field_level], managements[experiment_id]&amp;"_"&amp;managements[crop_season_id]=A2477))))</f>
        <v>#VALUE!</v>
      </c>
    </row>
    <row r="2478" spans="2:2" x14ac:dyDescent="0.25">
      <c r="B2478" t="e" cm="1" vm="1">
        <f t="array" ref="B2478">TRANSPOSE(_xlfn._xlws.SORT(_xlfn.UNIQUE(_xlfn._xlws.FILTER(managements[field_level], managements[experiment_id]&amp;"_"&amp;managements[crop_season_id]=A2478))))</f>
        <v>#VALUE!</v>
      </c>
    </row>
    <row r="2479" spans="2:2" x14ac:dyDescent="0.25">
      <c r="B2479" t="e" cm="1" vm="1">
        <f t="array" ref="B2479">TRANSPOSE(_xlfn._xlws.SORT(_xlfn.UNIQUE(_xlfn._xlws.FILTER(managements[field_level], managements[experiment_id]&amp;"_"&amp;managements[crop_season_id]=A2479))))</f>
        <v>#VALUE!</v>
      </c>
    </row>
    <row r="2480" spans="2:2" x14ac:dyDescent="0.25">
      <c r="B2480" t="e" cm="1" vm="1">
        <f t="array" ref="B2480">TRANSPOSE(_xlfn._xlws.SORT(_xlfn.UNIQUE(_xlfn._xlws.FILTER(managements[field_level], managements[experiment_id]&amp;"_"&amp;managements[crop_season_id]=A2480))))</f>
        <v>#VALUE!</v>
      </c>
    </row>
    <row r="2481" spans="2:2" x14ac:dyDescent="0.25">
      <c r="B2481" t="e" cm="1" vm="1">
        <f t="array" ref="B2481">TRANSPOSE(_xlfn._xlws.SORT(_xlfn.UNIQUE(_xlfn._xlws.FILTER(managements[field_level], managements[experiment_id]&amp;"_"&amp;managements[crop_season_id]=A2481))))</f>
        <v>#VALUE!</v>
      </c>
    </row>
    <row r="2482" spans="2:2" x14ac:dyDescent="0.25">
      <c r="B2482" t="e" cm="1" vm="1">
        <f t="array" ref="B2482">TRANSPOSE(_xlfn._xlws.SORT(_xlfn.UNIQUE(_xlfn._xlws.FILTER(managements[field_level], managements[experiment_id]&amp;"_"&amp;managements[crop_season_id]=A2482))))</f>
        <v>#VALUE!</v>
      </c>
    </row>
    <row r="2483" spans="2:2" x14ac:dyDescent="0.25">
      <c r="B2483" t="e" cm="1" vm="1">
        <f t="array" ref="B2483">TRANSPOSE(_xlfn._xlws.SORT(_xlfn.UNIQUE(_xlfn._xlws.FILTER(managements[field_level], managements[experiment_id]&amp;"_"&amp;managements[crop_season_id]=A2483))))</f>
        <v>#VALUE!</v>
      </c>
    </row>
    <row r="2484" spans="2:2" x14ac:dyDescent="0.25">
      <c r="B2484" t="e" cm="1" vm="1">
        <f t="array" ref="B2484">TRANSPOSE(_xlfn._xlws.SORT(_xlfn.UNIQUE(_xlfn._xlws.FILTER(managements[field_level], managements[experiment_id]&amp;"_"&amp;managements[crop_season_id]=A2484))))</f>
        <v>#VALUE!</v>
      </c>
    </row>
    <row r="2485" spans="2:2" x14ac:dyDescent="0.25">
      <c r="B2485" t="e" cm="1" vm="1">
        <f t="array" ref="B2485">TRANSPOSE(_xlfn._xlws.SORT(_xlfn.UNIQUE(_xlfn._xlws.FILTER(managements[field_level], managements[experiment_id]&amp;"_"&amp;managements[crop_season_id]=A2485))))</f>
        <v>#VALUE!</v>
      </c>
    </row>
    <row r="2486" spans="2:2" x14ac:dyDescent="0.25">
      <c r="B2486" t="e" cm="1" vm="1">
        <f t="array" ref="B2486">TRANSPOSE(_xlfn._xlws.SORT(_xlfn.UNIQUE(_xlfn._xlws.FILTER(managements[field_level], managements[experiment_id]&amp;"_"&amp;managements[crop_season_id]=A2486))))</f>
        <v>#VALUE!</v>
      </c>
    </row>
    <row r="2487" spans="2:2" x14ac:dyDescent="0.25">
      <c r="B2487" t="e" cm="1" vm="1">
        <f t="array" ref="B2487">TRANSPOSE(_xlfn._xlws.SORT(_xlfn.UNIQUE(_xlfn._xlws.FILTER(managements[field_level], managements[experiment_id]&amp;"_"&amp;managements[crop_season_id]=A2487))))</f>
        <v>#VALUE!</v>
      </c>
    </row>
    <row r="2488" spans="2:2" x14ac:dyDescent="0.25">
      <c r="B2488" t="e" cm="1" vm="1">
        <f t="array" ref="B2488">TRANSPOSE(_xlfn._xlws.SORT(_xlfn.UNIQUE(_xlfn._xlws.FILTER(managements[field_level], managements[experiment_id]&amp;"_"&amp;managements[crop_season_id]=A2488))))</f>
        <v>#VALUE!</v>
      </c>
    </row>
    <row r="2489" spans="2:2" x14ac:dyDescent="0.25">
      <c r="B2489" t="e" cm="1" vm="1">
        <f t="array" ref="B2489">TRANSPOSE(_xlfn._xlws.SORT(_xlfn.UNIQUE(_xlfn._xlws.FILTER(managements[field_level], managements[experiment_id]&amp;"_"&amp;managements[crop_season_id]=A2489))))</f>
        <v>#VALUE!</v>
      </c>
    </row>
    <row r="2490" spans="2:2" x14ac:dyDescent="0.25">
      <c r="B2490" t="e" cm="1" vm="1">
        <f t="array" ref="B2490">TRANSPOSE(_xlfn._xlws.SORT(_xlfn.UNIQUE(_xlfn._xlws.FILTER(managements[field_level], managements[experiment_id]&amp;"_"&amp;managements[crop_season_id]=A2490))))</f>
        <v>#VALUE!</v>
      </c>
    </row>
    <row r="2491" spans="2:2" x14ac:dyDescent="0.25">
      <c r="B2491" t="e" cm="1" vm="1">
        <f t="array" ref="B2491">TRANSPOSE(_xlfn._xlws.SORT(_xlfn.UNIQUE(_xlfn._xlws.FILTER(managements[field_level], managements[experiment_id]&amp;"_"&amp;managements[crop_season_id]=A2491))))</f>
        <v>#VALUE!</v>
      </c>
    </row>
    <row r="2492" spans="2:2" x14ac:dyDescent="0.25">
      <c r="B2492" t="e" cm="1" vm="1">
        <f t="array" ref="B2492">TRANSPOSE(_xlfn._xlws.SORT(_xlfn.UNIQUE(_xlfn._xlws.FILTER(managements[field_level], managements[experiment_id]&amp;"_"&amp;managements[crop_season_id]=A2492))))</f>
        <v>#VALUE!</v>
      </c>
    </row>
    <row r="2493" spans="2:2" x14ac:dyDescent="0.25">
      <c r="B2493" t="e" cm="1" vm="1">
        <f t="array" ref="B2493">TRANSPOSE(_xlfn._xlws.SORT(_xlfn.UNIQUE(_xlfn._xlws.FILTER(managements[field_level], managements[experiment_id]&amp;"_"&amp;managements[crop_season_id]=A2493))))</f>
        <v>#VALUE!</v>
      </c>
    </row>
    <row r="2494" spans="2:2" x14ac:dyDescent="0.25">
      <c r="B2494" t="e" cm="1" vm="1">
        <f t="array" ref="B2494">TRANSPOSE(_xlfn._xlws.SORT(_xlfn.UNIQUE(_xlfn._xlws.FILTER(managements[field_level], managements[experiment_id]&amp;"_"&amp;managements[crop_season_id]=A2494))))</f>
        <v>#VALUE!</v>
      </c>
    </row>
    <row r="2495" spans="2:2" x14ac:dyDescent="0.25">
      <c r="B2495" t="e" cm="1" vm="1">
        <f t="array" ref="B2495">TRANSPOSE(_xlfn._xlws.SORT(_xlfn.UNIQUE(_xlfn._xlws.FILTER(managements[field_level], managements[experiment_id]&amp;"_"&amp;managements[crop_season_id]=A2495))))</f>
        <v>#VALUE!</v>
      </c>
    </row>
    <row r="2496" spans="2:2" x14ac:dyDescent="0.25">
      <c r="B2496" t="e" cm="1" vm="1">
        <f t="array" ref="B2496">TRANSPOSE(_xlfn._xlws.SORT(_xlfn.UNIQUE(_xlfn._xlws.FILTER(managements[field_level], managements[experiment_id]&amp;"_"&amp;managements[crop_season_id]=A2496))))</f>
        <v>#VALUE!</v>
      </c>
    </row>
    <row r="2497" spans="2:2" x14ac:dyDescent="0.25">
      <c r="B2497" t="e" cm="1" vm="1">
        <f t="array" ref="B2497">TRANSPOSE(_xlfn._xlws.SORT(_xlfn.UNIQUE(_xlfn._xlws.FILTER(managements[field_level], managements[experiment_id]&amp;"_"&amp;managements[crop_season_id]=A2497))))</f>
        <v>#VALUE!</v>
      </c>
    </row>
    <row r="2498" spans="2:2" x14ac:dyDescent="0.25">
      <c r="B2498" t="e" cm="1" vm="1">
        <f t="array" ref="B2498">TRANSPOSE(_xlfn._xlws.SORT(_xlfn.UNIQUE(_xlfn._xlws.FILTER(managements[field_level], managements[experiment_id]&amp;"_"&amp;managements[crop_season_id]=A2498))))</f>
        <v>#VALUE!</v>
      </c>
    </row>
    <row r="2499" spans="2:2" x14ac:dyDescent="0.25">
      <c r="B2499" t="e" cm="1" vm="1">
        <f t="array" ref="B2499">TRANSPOSE(_xlfn._xlws.SORT(_xlfn.UNIQUE(_xlfn._xlws.FILTER(managements[field_level], managements[experiment_id]&amp;"_"&amp;managements[crop_season_id]=A2499))))</f>
        <v>#VALUE!</v>
      </c>
    </row>
    <row r="2500" spans="2:2" x14ac:dyDescent="0.25">
      <c r="B2500" t="e" cm="1" vm="1">
        <f t="array" ref="B2500">TRANSPOSE(_xlfn._xlws.SORT(_xlfn.UNIQUE(_xlfn._xlws.FILTER(managements[field_level], managements[experiment_id]&amp;"_"&amp;managements[crop_season_id]=A2500))))</f>
        <v>#VALUE!</v>
      </c>
    </row>
    <row r="2501" spans="2:2" x14ac:dyDescent="0.25">
      <c r="B2501" t="e" cm="1" vm="1">
        <f t="array" ref="B2501">TRANSPOSE(_xlfn._xlws.SORT(_xlfn.UNIQUE(_xlfn._xlws.FILTER(managements[field_level], managements[experiment_id]&amp;"_"&amp;managements[crop_season_id]=A2501))))</f>
        <v>#VALUE!</v>
      </c>
    </row>
    <row r="2502" spans="2:2" x14ac:dyDescent="0.25">
      <c r="B2502" t="e" cm="1" vm="1">
        <f t="array" ref="B2502">TRANSPOSE(_xlfn._xlws.SORT(_xlfn.UNIQUE(_xlfn._xlws.FILTER(managements[field_level], managements[experiment_id]&amp;"_"&amp;managements[crop_season_id]=A2502))))</f>
        <v>#VALUE!</v>
      </c>
    </row>
    <row r="2503" spans="2:2" x14ac:dyDescent="0.25">
      <c r="B2503" t="e" cm="1" vm="1">
        <f t="array" ref="B2503">TRANSPOSE(_xlfn._xlws.SORT(_xlfn.UNIQUE(_xlfn._xlws.FILTER(managements[field_level], managements[experiment_id]&amp;"_"&amp;managements[crop_season_id]=A2503))))</f>
        <v>#VALUE!</v>
      </c>
    </row>
    <row r="2504" spans="2:2" x14ac:dyDescent="0.25">
      <c r="B2504" t="e" cm="1" vm="1">
        <f t="array" ref="B2504">TRANSPOSE(_xlfn._xlws.SORT(_xlfn.UNIQUE(_xlfn._xlws.FILTER(managements[field_level], managements[experiment_id]&amp;"_"&amp;managements[crop_season_id]=A2504))))</f>
        <v>#VALUE!</v>
      </c>
    </row>
    <row r="2505" spans="2:2" x14ac:dyDescent="0.25">
      <c r="B2505" t="e" cm="1" vm="1">
        <f t="array" ref="B2505">TRANSPOSE(_xlfn._xlws.SORT(_xlfn.UNIQUE(_xlfn._xlws.FILTER(managements[field_level], managements[experiment_id]&amp;"_"&amp;managements[crop_season_id]=A2505))))</f>
        <v>#VALUE!</v>
      </c>
    </row>
    <row r="2506" spans="2:2" x14ac:dyDescent="0.25">
      <c r="B2506" t="e" cm="1" vm="1">
        <f t="array" ref="B2506">TRANSPOSE(_xlfn._xlws.SORT(_xlfn.UNIQUE(_xlfn._xlws.FILTER(managements[field_level], managements[experiment_id]&amp;"_"&amp;managements[crop_season_id]=A2506))))</f>
        <v>#VALUE!</v>
      </c>
    </row>
    <row r="2507" spans="2:2" x14ac:dyDescent="0.25">
      <c r="B2507" t="e" cm="1" vm="1">
        <f t="array" ref="B2507">TRANSPOSE(_xlfn._xlws.SORT(_xlfn.UNIQUE(_xlfn._xlws.FILTER(managements[field_level], managements[experiment_id]&amp;"_"&amp;managements[crop_season_id]=A2507))))</f>
        <v>#VALUE!</v>
      </c>
    </row>
    <row r="2508" spans="2:2" x14ac:dyDescent="0.25">
      <c r="B2508" t="e" cm="1" vm="1">
        <f t="array" ref="B2508">TRANSPOSE(_xlfn._xlws.SORT(_xlfn.UNIQUE(_xlfn._xlws.FILTER(managements[field_level], managements[experiment_id]&amp;"_"&amp;managements[crop_season_id]=A2508))))</f>
        <v>#VALUE!</v>
      </c>
    </row>
    <row r="2509" spans="2:2" x14ac:dyDescent="0.25">
      <c r="B2509" t="e" cm="1" vm="1">
        <f t="array" ref="B2509">TRANSPOSE(_xlfn._xlws.SORT(_xlfn.UNIQUE(_xlfn._xlws.FILTER(managements[field_level], managements[experiment_id]&amp;"_"&amp;managements[crop_season_id]=A2509))))</f>
        <v>#VALUE!</v>
      </c>
    </row>
    <row r="2510" spans="2:2" x14ac:dyDescent="0.25">
      <c r="B2510" t="e" cm="1" vm="1">
        <f t="array" ref="B2510">TRANSPOSE(_xlfn._xlws.SORT(_xlfn.UNIQUE(_xlfn._xlws.FILTER(managements[field_level], managements[experiment_id]&amp;"_"&amp;managements[crop_season_id]=A2510))))</f>
        <v>#VALUE!</v>
      </c>
    </row>
    <row r="2511" spans="2:2" x14ac:dyDescent="0.25">
      <c r="B2511" t="e" cm="1" vm="1">
        <f t="array" ref="B2511">TRANSPOSE(_xlfn._xlws.SORT(_xlfn.UNIQUE(_xlfn._xlws.FILTER(managements[field_level], managements[experiment_id]&amp;"_"&amp;managements[crop_season_id]=A2511))))</f>
        <v>#VALUE!</v>
      </c>
    </row>
    <row r="2512" spans="2:2" x14ac:dyDescent="0.25">
      <c r="B2512" t="e" cm="1" vm="1">
        <f t="array" ref="B2512">TRANSPOSE(_xlfn._xlws.SORT(_xlfn.UNIQUE(_xlfn._xlws.FILTER(managements[field_level], managements[experiment_id]&amp;"_"&amp;managements[crop_season_id]=A2512))))</f>
        <v>#VALUE!</v>
      </c>
    </row>
    <row r="2513" spans="2:2" x14ac:dyDescent="0.25">
      <c r="B2513" t="e" cm="1" vm="1">
        <f t="array" ref="B2513">TRANSPOSE(_xlfn._xlws.SORT(_xlfn.UNIQUE(_xlfn._xlws.FILTER(managements[field_level], managements[experiment_id]&amp;"_"&amp;managements[crop_season_id]=A2513))))</f>
        <v>#VALUE!</v>
      </c>
    </row>
    <row r="2514" spans="2:2" x14ac:dyDescent="0.25">
      <c r="B2514" t="e" cm="1" vm="1">
        <f t="array" ref="B2514">TRANSPOSE(_xlfn._xlws.SORT(_xlfn.UNIQUE(_xlfn._xlws.FILTER(managements[field_level], managements[experiment_id]&amp;"_"&amp;managements[crop_season_id]=A2514))))</f>
        <v>#VALUE!</v>
      </c>
    </row>
    <row r="2515" spans="2:2" x14ac:dyDescent="0.25">
      <c r="B2515" t="e" cm="1" vm="1">
        <f t="array" ref="B2515">TRANSPOSE(_xlfn._xlws.SORT(_xlfn.UNIQUE(_xlfn._xlws.FILTER(managements[field_level], managements[experiment_id]&amp;"_"&amp;managements[crop_season_id]=A2515))))</f>
        <v>#VALUE!</v>
      </c>
    </row>
    <row r="2516" spans="2:2" x14ac:dyDescent="0.25">
      <c r="B2516" t="e" cm="1" vm="1">
        <f t="array" ref="B2516">TRANSPOSE(_xlfn._xlws.SORT(_xlfn.UNIQUE(_xlfn._xlws.FILTER(managements[field_level], managements[experiment_id]&amp;"_"&amp;managements[crop_season_id]=A2516))))</f>
        <v>#VALUE!</v>
      </c>
    </row>
    <row r="2517" spans="2:2" x14ac:dyDescent="0.25">
      <c r="B2517" t="e" cm="1" vm="1">
        <f t="array" ref="B2517">TRANSPOSE(_xlfn._xlws.SORT(_xlfn.UNIQUE(_xlfn._xlws.FILTER(managements[field_level], managements[experiment_id]&amp;"_"&amp;managements[crop_season_id]=A2517))))</f>
        <v>#VALUE!</v>
      </c>
    </row>
    <row r="2518" spans="2:2" x14ac:dyDescent="0.25">
      <c r="B2518" t="e" cm="1" vm="1">
        <f t="array" ref="B2518">TRANSPOSE(_xlfn._xlws.SORT(_xlfn.UNIQUE(_xlfn._xlws.FILTER(managements[field_level], managements[experiment_id]&amp;"_"&amp;managements[crop_season_id]=A2518))))</f>
        <v>#VALUE!</v>
      </c>
    </row>
    <row r="2519" spans="2:2" x14ac:dyDescent="0.25">
      <c r="B2519" t="e" cm="1" vm="1">
        <f t="array" ref="B2519">TRANSPOSE(_xlfn._xlws.SORT(_xlfn.UNIQUE(_xlfn._xlws.FILTER(managements[field_level], managements[experiment_id]&amp;"_"&amp;managements[crop_season_id]=A2519))))</f>
        <v>#VALUE!</v>
      </c>
    </row>
    <row r="2520" spans="2:2" x14ac:dyDescent="0.25">
      <c r="B2520" t="e" cm="1" vm="1">
        <f t="array" ref="B2520">TRANSPOSE(_xlfn._xlws.SORT(_xlfn.UNIQUE(_xlfn._xlws.FILTER(managements[field_level], managements[experiment_id]&amp;"_"&amp;managements[crop_season_id]=A2520))))</f>
        <v>#VALUE!</v>
      </c>
    </row>
    <row r="2521" spans="2:2" x14ac:dyDescent="0.25">
      <c r="B2521" t="e" cm="1" vm="1">
        <f t="array" ref="B2521">TRANSPOSE(_xlfn._xlws.SORT(_xlfn.UNIQUE(_xlfn._xlws.FILTER(managements[field_level], managements[experiment_id]&amp;"_"&amp;managements[crop_season_id]=A2521))))</f>
        <v>#VALUE!</v>
      </c>
    </row>
    <row r="2522" spans="2:2" x14ac:dyDescent="0.25">
      <c r="B2522" t="e" cm="1" vm="1">
        <f t="array" ref="B2522">TRANSPOSE(_xlfn._xlws.SORT(_xlfn.UNIQUE(_xlfn._xlws.FILTER(managements[field_level], managements[experiment_id]&amp;"_"&amp;managements[crop_season_id]=A2522))))</f>
        <v>#VALUE!</v>
      </c>
    </row>
    <row r="2523" spans="2:2" x14ac:dyDescent="0.25">
      <c r="B2523" t="e" cm="1" vm="1">
        <f t="array" ref="B2523">TRANSPOSE(_xlfn._xlws.SORT(_xlfn.UNIQUE(_xlfn._xlws.FILTER(managements[field_level], managements[experiment_id]&amp;"_"&amp;managements[crop_season_id]=A2523))))</f>
        <v>#VALUE!</v>
      </c>
    </row>
    <row r="2524" spans="2:2" x14ac:dyDescent="0.25">
      <c r="B2524" t="e" cm="1" vm="1">
        <f t="array" ref="B2524">TRANSPOSE(_xlfn._xlws.SORT(_xlfn.UNIQUE(_xlfn._xlws.FILTER(managements[field_level], managements[experiment_id]&amp;"_"&amp;managements[crop_season_id]=A2524))))</f>
        <v>#VALUE!</v>
      </c>
    </row>
    <row r="2525" spans="2:2" x14ac:dyDescent="0.25">
      <c r="B2525" t="e" cm="1" vm="1">
        <f t="array" ref="B2525">TRANSPOSE(_xlfn._xlws.SORT(_xlfn.UNIQUE(_xlfn._xlws.FILTER(managements[field_level], managements[experiment_id]&amp;"_"&amp;managements[crop_season_id]=A2525))))</f>
        <v>#VALUE!</v>
      </c>
    </row>
    <row r="2526" spans="2:2" x14ac:dyDescent="0.25">
      <c r="B2526" t="e" cm="1" vm="1">
        <f t="array" ref="B2526">TRANSPOSE(_xlfn._xlws.SORT(_xlfn.UNIQUE(_xlfn._xlws.FILTER(managements[field_level], managements[experiment_id]&amp;"_"&amp;managements[crop_season_id]=A2526))))</f>
        <v>#VALUE!</v>
      </c>
    </row>
    <row r="2527" spans="2:2" x14ac:dyDescent="0.25">
      <c r="B2527" t="e" cm="1" vm="1">
        <f t="array" ref="B2527">TRANSPOSE(_xlfn._xlws.SORT(_xlfn.UNIQUE(_xlfn._xlws.FILTER(managements[field_level], managements[experiment_id]&amp;"_"&amp;managements[crop_season_id]=A2527))))</f>
        <v>#VALUE!</v>
      </c>
    </row>
    <row r="2528" spans="2:2" x14ac:dyDescent="0.25">
      <c r="B2528" t="e" cm="1" vm="1">
        <f t="array" ref="B2528">TRANSPOSE(_xlfn._xlws.SORT(_xlfn.UNIQUE(_xlfn._xlws.FILTER(managements[field_level], managements[experiment_id]&amp;"_"&amp;managements[crop_season_id]=A2528))))</f>
        <v>#VALUE!</v>
      </c>
    </row>
    <row r="2529" spans="2:2" x14ac:dyDescent="0.25">
      <c r="B2529" t="e" cm="1" vm="1">
        <f t="array" ref="B2529">TRANSPOSE(_xlfn._xlws.SORT(_xlfn.UNIQUE(_xlfn._xlws.FILTER(managements[field_level], managements[experiment_id]&amp;"_"&amp;managements[crop_season_id]=A2529))))</f>
        <v>#VALUE!</v>
      </c>
    </row>
    <row r="2530" spans="2:2" x14ac:dyDescent="0.25">
      <c r="B2530" t="e" cm="1" vm="1">
        <f t="array" ref="B2530">TRANSPOSE(_xlfn._xlws.SORT(_xlfn.UNIQUE(_xlfn._xlws.FILTER(managements[field_level], managements[experiment_id]&amp;"_"&amp;managements[crop_season_id]=A2530))))</f>
        <v>#VALUE!</v>
      </c>
    </row>
    <row r="2531" spans="2:2" x14ac:dyDescent="0.25">
      <c r="B2531" t="e" cm="1" vm="1">
        <f t="array" ref="B2531">TRANSPOSE(_xlfn._xlws.SORT(_xlfn.UNIQUE(_xlfn._xlws.FILTER(managements[field_level], managements[experiment_id]&amp;"_"&amp;managements[crop_season_id]=A2531))))</f>
        <v>#VALUE!</v>
      </c>
    </row>
    <row r="2532" spans="2:2" x14ac:dyDescent="0.25">
      <c r="B2532" t="e" cm="1" vm="1">
        <f t="array" ref="B2532">TRANSPOSE(_xlfn._xlws.SORT(_xlfn.UNIQUE(_xlfn._xlws.FILTER(managements[field_level], managements[experiment_id]&amp;"_"&amp;managements[crop_season_id]=A2532))))</f>
        <v>#VALUE!</v>
      </c>
    </row>
    <row r="2533" spans="2:2" x14ac:dyDescent="0.25">
      <c r="B2533" t="e" cm="1" vm="1">
        <f t="array" ref="B2533">TRANSPOSE(_xlfn._xlws.SORT(_xlfn.UNIQUE(_xlfn._xlws.FILTER(managements[field_level], managements[experiment_id]&amp;"_"&amp;managements[crop_season_id]=A2533))))</f>
        <v>#VALUE!</v>
      </c>
    </row>
    <row r="2534" spans="2:2" x14ac:dyDescent="0.25">
      <c r="B2534" t="e" cm="1" vm="1">
        <f t="array" ref="B2534">TRANSPOSE(_xlfn._xlws.SORT(_xlfn.UNIQUE(_xlfn._xlws.FILTER(managements[field_level], managements[experiment_id]&amp;"_"&amp;managements[crop_season_id]=A2534))))</f>
        <v>#VALUE!</v>
      </c>
    </row>
    <row r="2535" spans="2:2" x14ac:dyDescent="0.25">
      <c r="B2535" t="e" cm="1" vm="1">
        <f t="array" ref="B2535">TRANSPOSE(_xlfn._xlws.SORT(_xlfn.UNIQUE(_xlfn._xlws.FILTER(managements[field_level], managements[experiment_id]&amp;"_"&amp;managements[crop_season_id]=A2535))))</f>
        <v>#VALUE!</v>
      </c>
    </row>
    <row r="2536" spans="2:2" x14ac:dyDescent="0.25">
      <c r="B2536" t="e" cm="1" vm="1">
        <f t="array" ref="B2536">TRANSPOSE(_xlfn._xlws.SORT(_xlfn.UNIQUE(_xlfn._xlws.FILTER(managements[field_level], managements[experiment_id]&amp;"_"&amp;managements[crop_season_id]=A2536))))</f>
        <v>#VALUE!</v>
      </c>
    </row>
    <row r="2537" spans="2:2" x14ac:dyDescent="0.25">
      <c r="B2537" t="e" cm="1" vm="1">
        <f t="array" ref="B2537">TRANSPOSE(_xlfn._xlws.SORT(_xlfn.UNIQUE(_xlfn._xlws.FILTER(managements[field_level], managements[experiment_id]&amp;"_"&amp;managements[crop_season_id]=A2537))))</f>
        <v>#VALUE!</v>
      </c>
    </row>
    <row r="2538" spans="2:2" x14ac:dyDescent="0.25">
      <c r="B2538" t="e" cm="1" vm="1">
        <f t="array" ref="B2538">TRANSPOSE(_xlfn._xlws.SORT(_xlfn.UNIQUE(_xlfn._xlws.FILTER(managements[field_level], managements[experiment_id]&amp;"_"&amp;managements[crop_season_id]=A2538))))</f>
        <v>#VALUE!</v>
      </c>
    </row>
    <row r="2539" spans="2:2" x14ac:dyDescent="0.25">
      <c r="B2539" t="e" cm="1" vm="1">
        <f t="array" ref="B2539">TRANSPOSE(_xlfn._xlws.SORT(_xlfn.UNIQUE(_xlfn._xlws.FILTER(managements[field_level], managements[experiment_id]&amp;"_"&amp;managements[crop_season_id]=A2539))))</f>
        <v>#VALUE!</v>
      </c>
    </row>
    <row r="2540" spans="2:2" x14ac:dyDescent="0.25">
      <c r="B2540" t="e" cm="1" vm="1">
        <f t="array" ref="B2540">TRANSPOSE(_xlfn._xlws.SORT(_xlfn.UNIQUE(_xlfn._xlws.FILTER(managements[field_level], managements[experiment_id]&amp;"_"&amp;managements[crop_season_id]=A2540))))</f>
        <v>#VALUE!</v>
      </c>
    </row>
    <row r="2541" spans="2:2" x14ac:dyDescent="0.25">
      <c r="B2541" t="e" cm="1" vm="1">
        <f t="array" ref="B2541">TRANSPOSE(_xlfn._xlws.SORT(_xlfn.UNIQUE(_xlfn._xlws.FILTER(managements[field_level], managements[experiment_id]&amp;"_"&amp;managements[crop_season_id]=A2541))))</f>
        <v>#VALUE!</v>
      </c>
    </row>
    <row r="2542" spans="2:2" x14ac:dyDescent="0.25">
      <c r="B2542" t="e" cm="1" vm="1">
        <f t="array" ref="B2542">TRANSPOSE(_xlfn._xlws.SORT(_xlfn.UNIQUE(_xlfn._xlws.FILTER(managements[field_level], managements[experiment_id]&amp;"_"&amp;managements[crop_season_id]=A2542))))</f>
        <v>#VALUE!</v>
      </c>
    </row>
    <row r="2543" spans="2:2" x14ac:dyDescent="0.25">
      <c r="B2543" t="e" cm="1" vm="1">
        <f t="array" ref="B2543">TRANSPOSE(_xlfn._xlws.SORT(_xlfn.UNIQUE(_xlfn._xlws.FILTER(managements[field_level], managements[experiment_id]&amp;"_"&amp;managements[crop_season_id]=A2543))))</f>
        <v>#VALUE!</v>
      </c>
    </row>
    <row r="2544" spans="2:2" x14ac:dyDescent="0.25">
      <c r="B2544" t="e" cm="1" vm="1">
        <f t="array" ref="B2544">TRANSPOSE(_xlfn._xlws.SORT(_xlfn.UNIQUE(_xlfn._xlws.FILTER(managements[field_level], managements[experiment_id]&amp;"_"&amp;managements[crop_season_id]=A2544))))</f>
        <v>#VALUE!</v>
      </c>
    </row>
    <row r="2545" spans="2:2" x14ac:dyDescent="0.25">
      <c r="B2545" t="e" cm="1" vm="1">
        <f t="array" ref="B2545">TRANSPOSE(_xlfn._xlws.SORT(_xlfn.UNIQUE(_xlfn._xlws.FILTER(managements[field_level], managements[experiment_id]&amp;"_"&amp;managements[crop_season_id]=A2545))))</f>
        <v>#VALUE!</v>
      </c>
    </row>
    <row r="2546" spans="2:2" x14ac:dyDescent="0.25">
      <c r="B2546" t="e" cm="1" vm="1">
        <f t="array" ref="B2546">TRANSPOSE(_xlfn._xlws.SORT(_xlfn.UNIQUE(_xlfn._xlws.FILTER(managements[field_level], managements[experiment_id]&amp;"_"&amp;managements[crop_season_id]=A2546))))</f>
        <v>#VALUE!</v>
      </c>
    </row>
    <row r="2547" spans="2:2" x14ac:dyDescent="0.25">
      <c r="B2547" t="e" cm="1" vm="1">
        <f t="array" ref="B2547">TRANSPOSE(_xlfn._xlws.SORT(_xlfn.UNIQUE(_xlfn._xlws.FILTER(managements[field_level], managements[experiment_id]&amp;"_"&amp;managements[crop_season_id]=A2547))))</f>
        <v>#VALUE!</v>
      </c>
    </row>
    <row r="2548" spans="2:2" x14ac:dyDescent="0.25">
      <c r="B2548" t="e" cm="1" vm="1">
        <f t="array" ref="B2548">TRANSPOSE(_xlfn._xlws.SORT(_xlfn.UNIQUE(_xlfn._xlws.FILTER(managements[field_level], managements[experiment_id]&amp;"_"&amp;managements[crop_season_id]=A2548))))</f>
        <v>#VALUE!</v>
      </c>
    </row>
    <row r="2549" spans="2:2" x14ac:dyDescent="0.25">
      <c r="B2549" t="e" cm="1" vm="1">
        <f t="array" ref="B2549">TRANSPOSE(_xlfn._xlws.SORT(_xlfn.UNIQUE(_xlfn._xlws.FILTER(managements[field_level], managements[experiment_id]&amp;"_"&amp;managements[crop_season_id]=A2549))))</f>
        <v>#VALUE!</v>
      </c>
    </row>
    <row r="2550" spans="2:2" x14ac:dyDescent="0.25">
      <c r="B2550" t="e" cm="1" vm="1">
        <f t="array" ref="B2550">TRANSPOSE(_xlfn._xlws.SORT(_xlfn.UNIQUE(_xlfn._xlws.FILTER(managements[field_level], managements[experiment_id]&amp;"_"&amp;managements[crop_season_id]=A2550))))</f>
        <v>#VALUE!</v>
      </c>
    </row>
    <row r="2551" spans="2:2" x14ac:dyDescent="0.25">
      <c r="B2551" t="e" cm="1" vm="1">
        <f t="array" ref="B2551">TRANSPOSE(_xlfn._xlws.SORT(_xlfn.UNIQUE(_xlfn._xlws.FILTER(managements[field_level], managements[experiment_id]&amp;"_"&amp;managements[crop_season_id]=A2551))))</f>
        <v>#VALUE!</v>
      </c>
    </row>
    <row r="2552" spans="2:2" x14ac:dyDescent="0.25">
      <c r="B2552" t="e" cm="1" vm="1">
        <f t="array" ref="B2552">TRANSPOSE(_xlfn._xlws.SORT(_xlfn.UNIQUE(_xlfn._xlws.FILTER(managements[field_level], managements[experiment_id]&amp;"_"&amp;managements[crop_season_id]=A2552))))</f>
        <v>#VALUE!</v>
      </c>
    </row>
    <row r="2553" spans="2:2" x14ac:dyDescent="0.25">
      <c r="B2553" t="e" cm="1" vm="1">
        <f t="array" ref="B2553">TRANSPOSE(_xlfn._xlws.SORT(_xlfn.UNIQUE(_xlfn._xlws.FILTER(managements[field_level], managements[experiment_id]&amp;"_"&amp;managements[crop_season_id]=A2553))))</f>
        <v>#VALUE!</v>
      </c>
    </row>
    <row r="2554" spans="2:2" x14ac:dyDescent="0.25">
      <c r="B2554" t="e" cm="1" vm="1">
        <f t="array" ref="B2554">TRANSPOSE(_xlfn._xlws.SORT(_xlfn.UNIQUE(_xlfn._xlws.FILTER(managements[field_level], managements[experiment_id]&amp;"_"&amp;managements[crop_season_id]=A2554))))</f>
        <v>#VALUE!</v>
      </c>
    </row>
    <row r="2555" spans="2:2" x14ac:dyDescent="0.25">
      <c r="B2555" t="e" cm="1" vm="1">
        <f t="array" ref="B2555">TRANSPOSE(_xlfn._xlws.SORT(_xlfn.UNIQUE(_xlfn._xlws.FILTER(managements[field_level], managements[experiment_id]&amp;"_"&amp;managements[crop_season_id]=A2555))))</f>
        <v>#VALUE!</v>
      </c>
    </row>
    <row r="2556" spans="2:2" x14ac:dyDescent="0.25">
      <c r="B2556" t="e" cm="1" vm="1">
        <f t="array" ref="B2556">TRANSPOSE(_xlfn._xlws.SORT(_xlfn.UNIQUE(_xlfn._xlws.FILTER(managements[field_level], managements[experiment_id]&amp;"_"&amp;managements[crop_season_id]=A2556))))</f>
        <v>#VALUE!</v>
      </c>
    </row>
    <row r="2557" spans="2:2" x14ac:dyDescent="0.25">
      <c r="B2557" t="e" cm="1" vm="1">
        <f t="array" ref="B2557">TRANSPOSE(_xlfn._xlws.SORT(_xlfn.UNIQUE(_xlfn._xlws.FILTER(managements[field_level], managements[experiment_id]&amp;"_"&amp;managements[crop_season_id]=A2557))))</f>
        <v>#VALUE!</v>
      </c>
    </row>
    <row r="2558" spans="2:2" x14ac:dyDescent="0.25">
      <c r="B2558" t="e" cm="1" vm="1">
        <f t="array" ref="B2558">TRANSPOSE(_xlfn._xlws.SORT(_xlfn.UNIQUE(_xlfn._xlws.FILTER(managements[field_level], managements[experiment_id]&amp;"_"&amp;managements[crop_season_id]=A2558))))</f>
        <v>#VALUE!</v>
      </c>
    </row>
    <row r="2559" spans="2:2" x14ac:dyDescent="0.25">
      <c r="B2559" t="e" cm="1" vm="1">
        <f t="array" ref="B2559">TRANSPOSE(_xlfn._xlws.SORT(_xlfn.UNIQUE(_xlfn._xlws.FILTER(managements[field_level], managements[experiment_id]&amp;"_"&amp;managements[crop_season_id]=A2559))))</f>
        <v>#VALUE!</v>
      </c>
    </row>
    <row r="2560" spans="2:2" x14ac:dyDescent="0.25">
      <c r="B2560" t="e" cm="1" vm="1">
        <f t="array" ref="B2560">TRANSPOSE(_xlfn._xlws.SORT(_xlfn.UNIQUE(_xlfn._xlws.FILTER(managements[field_level], managements[experiment_id]&amp;"_"&amp;managements[crop_season_id]=A2560))))</f>
        <v>#VALUE!</v>
      </c>
    </row>
    <row r="2561" spans="2:2" x14ac:dyDescent="0.25">
      <c r="B2561" t="e" cm="1" vm="1">
        <f t="array" ref="B2561">TRANSPOSE(_xlfn._xlws.SORT(_xlfn.UNIQUE(_xlfn._xlws.FILTER(managements[field_level], managements[experiment_id]&amp;"_"&amp;managements[crop_season_id]=A2561))))</f>
        <v>#VALUE!</v>
      </c>
    </row>
    <row r="2562" spans="2:2" x14ac:dyDescent="0.25">
      <c r="B2562" t="e" cm="1" vm="1">
        <f t="array" ref="B2562">TRANSPOSE(_xlfn._xlws.SORT(_xlfn.UNIQUE(_xlfn._xlws.FILTER(managements[field_level], managements[experiment_id]&amp;"_"&amp;managements[crop_season_id]=A2562))))</f>
        <v>#VALUE!</v>
      </c>
    </row>
    <row r="2563" spans="2:2" x14ac:dyDescent="0.25">
      <c r="B2563" t="e" cm="1" vm="1">
        <f t="array" ref="B2563">TRANSPOSE(_xlfn._xlws.SORT(_xlfn.UNIQUE(_xlfn._xlws.FILTER(managements[field_level], managements[experiment_id]&amp;"_"&amp;managements[crop_season_id]=A2563))))</f>
        <v>#VALUE!</v>
      </c>
    </row>
    <row r="2564" spans="2:2" x14ac:dyDescent="0.25">
      <c r="B2564" t="e" cm="1" vm="1">
        <f t="array" ref="B2564">TRANSPOSE(_xlfn._xlws.SORT(_xlfn.UNIQUE(_xlfn._xlws.FILTER(managements[field_level], managements[experiment_id]&amp;"_"&amp;managements[crop_season_id]=A2564))))</f>
        <v>#VALUE!</v>
      </c>
    </row>
    <row r="2565" spans="2:2" x14ac:dyDescent="0.25">
      <c r="B2565" t="e" cm="1" vm="1">
        <f t="array" ref="B2565">TRANSPOSE(_xlfn._xlws.SORT(_xlfn.UNIQUE(_xlfn._xlws.FILTER(managements[field_level], managements[experiment_id]&amp;"_"&amp;managements[crop_season_id]=A2565))))</f>
        <v>#VALUE!</v>
      </c>
    </row>
    <row r="2566" spans="2:2" x14ac:dyDescent="0.25">
      <c r="B2566" t="e" cm="1" vm="1">
        <f t="array" ref="B2566">TRANSPOSE(_xlfn._xlws.SORT(_xlfn.UNIQUE(_xlfn._xlws.FILTER(managements[field_level], managements[experiment_id]&amp;"_"&amp;managements[crop_season_id]=A2566))))</f>
        <v>#VALUE!</v>
      </c>
    </row>
    <row r="2567" spans="2:2" x14ac:dyDescent="0.25">
      <c r="B2567" t="e" cm="1" vm="1">
        <f t="array" ref="B2567">TRANSPOSE(_xlfn._xlws.SORT(_xlfn.UNIQUE(_xlfn._xlws.FILTER(managements[field_level], managements[experiment_id]&amp;"_"&amp;managements[crop_season_id]=A2567))))</f>
        <v>#VALUE!</v>
      </c>
    </row>
    <row r="2568" spans="2:2" x14ac:dyDescent="0.25">
      <c r="B2568" t="e" cm="1" vm="1">
        <f t="array" ref="B2568">TRANSPOSE(_xlfn._xlws.SORT(_xlfn.UNIQUE(_xlfn._xlws.FILTER(managements[field_level], managements[experiment_id]&amp;"_"&amp;managements[crop_season_id]=A2568))))</f>
        <v>#VALUE!</v>
      </c>
    </row>
    <row r="2569" spans="2:2" x14ac:dyDescent="0.25">
      <c r="B2569" t="e" cm="1" vm="1">
        <f t="array" ref="B2569">TRANSPOSE(_xlfn._xlws.SORT(_xlfn.UNIQUE(_xlfn._xlws.FILTER(managements[field_level], managements[experiment_id]&amp;"_"&amp;managements[crop_season_id]=A2569))))</f>
        <v>#VALUE!</v>
      </c>
    </row>
    <row r="2570" spans="2:2" x14ac:dyDescent="0.25">
      <c r="B2570" t="e" cm="1" vm="1">
        <f t="array" ref="B2570">TRANSPOSE(_xlfn._xlws.SORT(_xlfn.UNIQUE(_xlfn._xlws.FILTER(managements[field_level], managements[experiment_id]&amp;"_"&amp;managements[crop_season_id]=A2570))))</f>
        <v>#VALUE!</v>
      </c>
    </row>
    <row r="2571" spans="2:2" x14ac:dyDescent="0.25">
      <c r="B2571" t="e" cm="1" vm="1">
        <f t="array" ref="B2571">TRANSPOSE(_xlfn._xlws.SORT(_xlfn.UNIQUE(_xlfn._xlws.FILTER(managements[field_level], managements[experiment_id]&amp;"_"&amp;managements[crop_season_id]=A2571))))</f>
        <v>#VALUE!</v>
      </c>
    </row>
    <row r="2572" spans="2:2" x14ac:dyDescent="0.25">
      <c r="B2572" t="e" cm="1" vm="1">
        <f t="array" ref="B2572">TRANSPOSE(_xlfn._xlws.SORT(_xlfn.UNIQUE(_xlfn._xlws.FILTER(managements[field_level], managements[experiment_id]&amp;"_"&amp;managements[crop_season_id]=A2572))))</f>
        <v>#VALUE!</v>
      </c>
    </row>
    <row r="2573" spans="2:2" x14ac:dyDescent="0.25">
      <c r="B2573" t="e" cm="1" vm="1">
        <f t="array" ref="B2573">TRANSPOSE(_xlfn._xlws.SORT(_xlfn.UNIQUE(_xlfn._xlws.FILTER(managements[field_level], managements[experiment_id]&amp;"_"&amp;managements[crop_season_id]=A2573))))</f>
        <v>#VALUE!</v>
      </c>
    </row>
    <row r="2574" spans="2:2" x14ac:dyDescent="0.25">
      <c r="B2574" t="e" cm="1" vm="1">
        <f t="array" ref="B2574">TRANSPOSE(_xlfn._xlws.SORT(_xlfn.UNIQUE(_xlfn._xlws.FILTER(managements[field_level], managements[experiment_id]&amp;"_"&amp;managements[crop_season_id]=A2574))))</f>
        <v>#VALUE!</v>
      </c>
    </row>
    <row r="2575" spans="2:2" x14ac:dyDescent="0.25">
      <c r="B2575" t="e" cm="1" vm="1">
        <f t="array" ref="B2575">TRANSPOSE(_xlfn._xlws.SORT(_xlfn.UNIQUE(_xlfn._xlws.FILTER(managements[field_level], managements[experiment_id]&amp;"_"&amp;managements[crop_season_id]=A2575))))</f>
        <v>#VALUE!</v>
      </c>
    </row>
    <row r="2576" spans="2:2" x14ac:dyDescent="0.25">
      <c r="B2576" t="e" cm="1" vm="1">
        <f t="array" ref="B2576">TRANSPOSE(_xlfn._xlws.SORT(_xlfn.UNIQUE(_xlfn._xlws.FILTER(managements[field_level], managements[experiment_id]&amp;"_"&amp;managements[crop_season_id]=A2576))))</f>
        <v>#VALUE!</v>
      </c>
    </row>
    <row r="2577" spans="2:2" x14ac:dyDescent="0.25">
      <c r="B2577" t="e" cm="1" vm="1">
        <f t="array" ref="B2577">TRANSPOSE(_xlfn._xlws.SORT(_xlfn.UNIQUE(_xlfn._xlws.FILTER(managements[field_level], managements[experiment_id]&amp;"_"&amp;managements[crop_season_id]=A2577))))</f>
        <v>#VALUE!</v>
      </c>
    </row>
    <row r="2578" spans="2:2" x14ac:dyDescent="0.25">
      <c r="B2578" t="e" cm="1" vm="1">
        <f t="array" ref="B2578">TRANSPOSE(_xlfn._xlws.SORT(_xlfn.UNIQUE(_xlfn._xlws.FILTER(managements[field_level], managements[experiment_id]&amp;"_"&amp;managements[crop_season_id]=A2578))))</f>
        <v>#VALUE!</v>
      </c>
    </row>
    <row r="2579" spans="2:2" x14ac:dyDescent="0.25">
      <c r="B2579" t="e" cm="1" vm="1">
        <f t="array" ref="B2579">TRANSPOSE(_xlfn._xlws.SORT(_xlfn.UNIQUE(_xlfn._xlws.FILTER(managements[field_level], managements[experiment_id]&amp;"_"&amp;managements[crop_season_id]=A2579))))</f>
        <v>#VALUE!</v>
      </c>
    </row>
    <row r="2580" spans="2:2" x14ac:dyDescent="0.25">
      <c r="B2580" t="e" cm="1" vm="1">
        <f t="array" ref="B2580">TRANSPOSE(_xlfn._xlws.SORT(_xlfn.UNIQUE(_xlfn._xlws.FILTER(managements[field_level], managements[experiment_id]&amp;"_"&amp;managements[crop_season_id]=A2580))))</f>
        <v>#VALUE!</v>
      </c>
    </row>
    <row r="2581" spans="2:2" x14ac:dyDescent="0.25">
      <c r="B2581" t="e" cm="1" vm="1">
        <f t="array" ref="B2581">TRANSPOSE(_xlfn._xlws.SORT(_xlfn.UNIQUE(_xlfn._xlws.FILTER(managements[field_level], managements[experiment_id]&amp;"_"&amp;managements[crop_season_id]=A2581))))</f>
        <v>#VALUE!</v>
      </c>
    </row>
    <row r="2582" spans="2:2" x14ac:dyDescent="0.25">
      <c r="B2582" t="e" cm="1" vm="1">
        <f t="array" ref="B2582">TRANSPOSE(_xlfn._xlws.SORT(_xlfn.UNIQUE(_xlfn._xlws.FILTER(managements[field_level], managements[experiment_id]&amp;"_"&amp;managements[crop_season_id]=A2582))))</f>
        <v>#VALUE!</v>
      </c>
    </row>
    <row r="2583" spans="2:2" x14ac:dyDescent="0.25">
      <c r="B2583" t="e" cm="1" vm="1">
        <f t="array" ref="B2583">TRANSPOSE(_xlfn._xlws.SORT(_xlfn.UNIQUE(_xlfn._xlws.FILTER(managements[field_level], managements[experiment_id]&amp;"_"&amp;managements[crop_season_id]=A2583))))</f>
        <v>#VALUE!</v>
      </c>
    </row>
    <row r="2584" spans="2:2" x14ac:dyDescent="0.25">
      <c r="B2584" t="e" cm="1" vm="1">
        <f t="array" ref="B2584">TRANSPOSE(_xlfn._xlws.SORT(_xlfn.UNIQUE(_xlfn._xlws.FILTER(managements[field_level], managements[experiment_id]&amp;"_"&amp;managements[crop_season_id]=A2584))))</f>
        <v>#VALUE!</v>
      </c>
    </row>
    <row r="2585" spans="2:2" x14ac:dyDescent="0.25">
      <c r="B2585" t="e" cm="1" vm="1">
        <f t="array" ref="B2585">TRANSPOSE(_xlfn._xlws.SORT(_xlfn.UNIQUE(_xlfn._xlws.FILTER(managements[field_level], managements[experiment_id]&amp;"_"&amp;managements[crop_season_id]=A2585))))</f>
        <v>#VALUE!</v>
      </c>
    </row>
    <row r="2586" spans="2:2" x14ac:dyDescent="0.25">
      <c r="B2586" t="e" cm="1" vm="1">
        <f t="array" ref="B2586">TRANSPOSE(_xlfn._xlws.SORT(_xlfn.UNIQUE(_xlfn._xlws.FILTER(managements[field_level], managements[experiment_id]&amp;"_"&amp;managements[crop_season_id]=A2586))))</f>
        <v>#VALUE!</v>
      </c>
    </row>
    <row r="2587" spans="2:2" x14ac:dyDescent="0.25">
      <c r="B2587" t="e" cm="1" vm="1">
        <f t="array" ref="B2587">TRANSPOSE(_xlfn._xlws.SORT(_xlfn.UNIQUE(_xlfn._xlws.FILTER(managements[field_level], managements[experiment_id]&amp;"_"&amp;managements[crop_season_id]=A2587))))</f>
        <v>#VALUE!</v>
      </c>
    </row>
    <row r="2588" spans="2:2" x14ac:dyDescent="0.25">
      <c r="B2588" t="e" cm="1" vm="1">
        <f t="array" ref="B2588">TRANSPOSE(_xlfn._xlws.SORT(_xlfn.UNIQUE(_xlfn._xlws.FILTER(managements[field_level], managements[experiment_id]&amp;"_"&amp;managements[crop_season_id]=A2588))))</f>
        <v>#VALUE!</v>
      </c>
    </row>
    <row r="2589" spans="2:2" x14ac:dyDescent="0.25">
      <c r="B2589" t="e" cm="1" vm="1">
        <f t="array" ref="B2589">TRANSPOSE(_xlfn._xlws.SORT(_xlfn.UNIQUE(_xlfn._xlws.FILTER(managements[field_level], managements[experiment_id]&amp;"_"&amp;managements[crop_season_id]=A2589))))</f>
        <v>#VALUE!</v>
      </c>
    </row>
    <row r="2590" spans="2:2" x14ac:dyDescent="0.25">
      <c r="B2590" t="e" cm="1" vm="1">
        <f t="array" ref="B2590">TRANSPOSE(_xlfn._xlws.SORT(_xlfn.UNIQUE(_xlfn._xlws.FILTER(managements[field_level], managements[experiment_id]&amp;"_"&amp;managements[crop_season_id]=A2590))))</f>
        <v>#VALUE!</v>
      </c>
    </row>
    <row r="2591" spans="2:2" x14ac:dyDescent="0.25">
      <c r="B2591" t="e" cm="1" vm="1">
        <f t="array" ref="B2591">TRANSPOSE(_xlfn._xlws.SORT(_xlfn.UNIQUE(_xlfn._xlws.FILTER(managements[field_level], managements[experiment_id]&amp;"_"&amp;managements[crop_season_id]=A2591))))</f>
        <v>#VALUE!</v>
      </c>
    </row>
    <row r="2592" spans="2:2" x14ac:dyDescent="0.25">
      <c r="B2592" t="e" cm="1" vm="1">
        <f t="array" ref="B2592">TRANSPOSE(_xlfn._xlws.SORT(_xlfn.UNIQUE(_xlfn._xlws.FILTER(managements[field_level], managements[experiment_id]&amp;"_"&amp;managements[crop_season_id]=A2592))))</f>
        <v>#VALUE!</v>
      </c>
    </row>
    <row r="2593" spans="2:2" x14ac:dyDescent="0.25">
      <c r="B2593" t="e" cm="1" vm="1">
        <f t="array" ref="B2593">TRANSPOSE(_xlfn._xlws.SORT(_xlfn.UNIQUE(_xlfn._xlws.FILTER(managements[field_level], managements[experiment_id]&amp;"_"&amp;managements[crop_season_id]=A2593))))</f>
        <v>#VALUE!</v>
      </c>
    </row>
    <row r="2594" spans="2:2" x14ac:dyDescent="0.25">
      <c r="B2594" t="e" cm="1" vm="1">
        <f t="array" ref="B2594">TRANSPOSE(_xlfn._xlws.SORT(_xlfn.UNIQUE(_xlfn._xlws.FILTER(managements[field_level], managements[experiment_id]&amp;"_"&amp;managements[crop_season_id]=A2594))))</f>
        <v>#VALUE!</v>
      </c>
    </row>
    <row r="2595" spans="2:2" x14ac:dyDescent="0.25">
      <c r="B2595" t="e" cm="1" vm="1">
        <f t="array" ref="B2595">TRANSPOSE(_xlfn._xlws.SORT(_xlfn.UNIQUE(_xlfn._xlws.FILTER(managements[field_level], managements[experiment_id]&amp;"_"&amp;managements[crop_season_id]=A2595))))</f>
        <v>#VALUE!</v>
      </c>
    </row>
    <row r="2596" spans="2:2" x14ac:dyDescent="0.25">
      <c r="B2596" t="e" cm="1" vm="1">
        <f t="array" ref="B2596">TRANSPOSE(_xlfn._xlws.SORT(_xlfn.UNIQUE(_xlfn._xlws.FILTER(managements[field_level], managements[experiment_id]&amp;"_"&amp;managements[crop_season_id]=A2596))))</f>
        <v>#VALUE!</v>
      </c>
    </row>
    <row r="2597" spans="2:2" x14ac:dyDescent="0.25">
      <c r="B2597" t="e" cm="1" vm="1">
        <f t="array" ref="B2597">TRANSPOSE(_xlfn._xlws.SORT(_xlfn.UNIQUE(_xlfn._xlws.FILTER(managements[field_level], managements[experiment_id]&amp;"_"&amp;managements[crop_season_id]=A2597))))</f>
        <v>#VALUE!</v>
      </c>
    </row>
    <row r="2598" spans="2:2" x14ac:dyDescent="0.25">
      <c r="B2598" t="e" cm="1" vm="1">
        <f t="array" ref="B2598">TRANSPOSE(_xlfn._xlws.SORT(_xlfn.UNIQUE(_xlfn._xlws.FILTER(managements[field_level], managements[experiment_id]&amp;"_"&amp;managements[crop_season_id]=A2598))))</f>
        <v>#VALUE!</v>
      </c>
    </row>
    <row r="2599" spans="2:2" x14ac:dyDescent="0.25">
      <c r="B2599" t="e" cm="1" vm="1">
        <f t="array" ref="B2599">TRANSPOSE(_xlfn._xlws.SORT(_xlfn.UNIQUE(_xlfn._xlws.FILTER(managements[field_level], managements[experiment_id]&amp;"_"&amp;managements[crop_season_id]=A2599))))</f>
        <v>#VALUE!</v>
      </c>
    </row>
    <row r="2600" spans="2:2" x14ac:dyDescent="0.25">
      <c r="B2600" t="e" cm="1" vm="1">
        <f t="array" ref="B2600">TRANSPOSE(_xlfn._xlws.SORT(_xlfn.UNIQUE(_xlfn._xlws.FILTER(managements[field_level], managements[experiment_id]&amp;"_"&amp;managements[crop_season_id]=A2600))))</f>
        <v>#VALUE!</v>
      </c>
    </row>
    <row r="2601" spans="2:2" x14ac:dyDescent="0.25">
      <c r="B2601" t="e" cm="1" vm="1">
        <f t="array" ref="B2601">TRANSPOSE(_xlfn._xlws.SORT(_xlfn.UNIQUE(_xlfn._xlws.FILTER(managements[field_level], managements[experiment_id]&amp;"_"&amp;managements[crop_season_id]=A2601))))</f>
        <v>#VALUE!</v>
      </c>
    </row>
    <row r="2602" spans="2:2" x14ac:dyDescent="0.25">
      <c r="B2602" t="e" cm="1" vm="1">
        <f t="array" ref="B2602">TRANSPOSE(_xlfn._xlws.SORT(_xlfn.UNIQUE(_xlfn._xlws.FILTER(managements[field_level], managements[experiment_id]&amp;"_"&amp;managements[crop_season_id]=A2602))))</f>
        <v>#VALUE!</v>
      </c>
    </row>
    <row r="2603" spans="2:2" x14ac:dyDescent="0.25">
      <c r="B2603" t="e" cm="1" vm="1">
        <f t="array" ref="B2603">TRANSPOSE(_xlfn._xlws.SORT(_xlfn.UNIQUE(_xlfn._xlws.FILTER(managements[field_level], managements[experiment_id]&amp;"_"&amp;managements[crop_season_id]=A2603))))</f>
        <v>#VALUE!</v>
      </c>
    </row>
    <row r="2604" spans="2:2" x14ac:dyDescent="0.25">
      <c r="B2604" t="e" cm="1" vm="1">
        <f t="array" ref="B2604">TRANSPOSE(_xlfn._xlws.SORT(_xlfn.UNIQUE(_xlfn._xlws.FILTER(managements[field_level], managements[experiment_id]&amp;"_"&amp;managements[crop_season_id]=A2604))))</f>
        <v>#VALUE!</v>
      </c>
    </row>
    <row r="2605" spans="2:2" x14ac:dyDescent="0.25">
      <c r="B2605" t="e" cm="1" vm="1">
        <f t="array" ref="B2605">TRANSPOSE(_xlfn._xlws.SORT(_xlfn.UNIQUE(_xlfn._xlws.FILTER(managements[field_level], managements[experiment_id]&amp;"_"&amp;managements[crop_season_id]=A2605))))</f>
        <v>#VALUE!</v>
      </c>
    </row>
    <row r="2606" spans="2:2" x14ac:dyDescent="0.25">
      <c r="B2606" t="e" cm="1" vm="1">
        <f t="array" ref="B2606">TRANSPOSE(_xlfn._xlws.SORT(_xlfn.UNIQUE(_xlfn._xlws.FILTER(managements[field_level], managements[experiment_id]&amp;"_"&amp;managements[crop_season_id]=A2606))))</f>
        <v>#VALUE!</v>
      </c>
    </row>
    <row r="2607" spans="2:2" x14ac:dyDescent="0.25">
      <c r="B2607" t="e" cm="1" vm="1">
        <f t="array" ref="B2607">TRANSPOSE(_xlfn._xlws.SORT(_xlfn.UNIQUE(_xlfn._xlws.FILTER(managements[field_level], managements[experiment_id]&amp;"_"&amp;managements[crop_season_id]=A2607))))</f>
        <v>#VALUE!</v>
      </c>
    </row>
    <row r="2608" spans="2:2" x14ac:dyDescent="0.25">
      <c r="B2608" t="e" cm="1" vm="1">
        <f t="array" ref="B2608">TRANSPOSE(_xlfn._xlws.SORT(_xlfn.UNIQUE(_xlfn._xlws.FILTER(managements[field_level], managements[experiment_id]&amp;"_"&amp;managements[crop_season_id]=A2608))))</f>
        <v>#VALUE!</v>
      </c>
    </row>
    <row r="2609" spans="2:2" x14ac:dyDescent="0.25">
      <c r="B2609" t="e" cm="1" vm="1">
        <f t="array" ref="B2609">TRANSPOSE(_xlfn._xlws.SORT(_xlfn.UNIQUE(_xlfn._xlws.FILTER(managements[field_level], managements[experiment_id]&amp;"_"&amp;managements[crop_season_id]=A2609))))</f>
        <v>#VALUE!</v>
      </c>
    </row>
    <row r="2610" spans="2:2" x14ac:dyDescent="0.25">
      <c r="B2610" t="e" cm="1" vm="1">
        <f t="array" ref="B2610">TRANSPOSE(_xlfn._xlws.SORT(_xlfn.UNIQUE(_xlfn._xlws.FILTER(managements[field_level], managements[experiment_id]&amp;"_"&amp;managements[crop_season_id]=A2610))))</f>
        <v>#VALUE!</v>
      </c>
    </row>
    <row r="2611" spans="2:2" x14ac:dyDescent="0.25">
      <c r="B2611" t="e" cm="1" vm="1">
        <f t="array" ref="B2611">TRANSPOSE(_xlfn._xlws.SORT(_xlfn.UNIQUE(_xlfn._xlws.FILTER(managements[field_level], managements[experiment_id]&amp;"_"&amp;managements[crop_season_id]=A2611))))</f>
        <v>#VALUE!</v>
      </c>
    </row>
    <row r="2612" spans="2:2" x14ac:dyDescent="0.25">
      <c r="B2612" t="e" cm="1" vm="1">
        <f t="array" ref="B2612">TRANSPOSE(_xlfn._xlws.SORT(_xlfn.UNIQUE(_xlfn._xlws.FILTER(managements[field_level], managements[experiment_id]&amp;"_"&amp;managements[crop_season_id]=A2612))))</f>
        <v>#VALUE!</v>
      </c>
    </row>
    <row r="2613" spans="2:2" x14ac:dyDescent="0.25">
      <c r="B2613" t="e" cm="1" vm="1">
        <f t="array" ref="B2613">TRANSPOSE(_xlfn._xlws.SORT(_xlfn.UNIQUE(_xlfn._xlws.FILTER(managements[field_level], managements[experiment_id]&amp;"_"&amp;managements[crop_season_id]=A2613))))</f>
        <v>#VALUE!</v>
      </c>
    </row>
    <row r="2614" spans="2:2" x14ac:dyDescent="0.25">
      <c r="B2614" t="e" cm="1" vm="1">
        <f t="array" ref="B2614">TRANSPOSE(_xlfn._xlws.SORT(_xlfn.UNIQUE(_xlfn._xlws.FILTER(managements[field_level], managements[experiment_id]&amp;"_"&amp;managements[crop_season_id]=A2614))))</f>
        <v>#VALUE!</v>
      </c>
    </row>
    <row r="2615" spans="2:2" x14ac:dyDescent="0.25">
      <c r="B2615" t="e" cm="1" vm="1">
        <f t="array" ref="B2615">TRANSPOSE(_xlfn._xlws.SORT(_xlfn.UNIQUE(_xlfn._xlws.FILTER(managements[field_level], managements[experiment_id]&amp;"_"&amp;managements[crop_season_id]=A2615))))</f>
        <v>#VALUE!</v>
      </c>
    </row>
    <row r="2616" spans="2:2" x14ac:dyDescent="0.25">
      <c r="B2616" t="e" cm="1" vm="1">
        <f t="array" ref="B2616">TRANSPOSE(_xlfn._xlws.SORT(_xlfn.UNIQUE(_xlfn._xlws.FILTER(managements[field_level], managements[experiment_id]&amp;"_"&amp;managements[crop_season_id]=A2616))))</f>
        <v>#VALUE!</v>
      </c>
    </row>
    <row r="2617" spans="2:2" x14ac:dyDescent="0.25">
      <c r="B2617" t="e" cm="1" vm="1">
        <f t="array" ref="B2617">TRANSPOSE(_xlfn._xlws.SORT(_xlfn.UNIQUE(_xlfn._xlws.FILTER(managements[field_level], managements[experiment_id]&amp;"_"&amp;managements[crop_season_id]=A2617))))</f>
        <v>#VALUE!</v>
      </c>
    </row>
    <row r="2618" spans="2:2" x14ac:dyDescent="0.25">
      <c r="B2618" t="e" cm="1" vm="1">
        <f t="array" ref="B2618">TRANSPOSE(_xlfn._xlws.SORT(_xlfn.UNIQUE(_xlfn._xlws.FILTER(managements[field_level], managements[experiment_id]&amp;"_"&amp;managements[crop_season_id]=A2618))))</f>
        <v>#VALUE!</v>
      </c>
    </row>
    <row r="2619" spans="2:2" x14ac:dyDescent="0.25">
      <c r="B2619" t="e" cm="1" vm="1">
        <f t="array" ref="B2619">TRANSPOSE(_xlfn._xlws.SORT(_xlfn.UNIQUE(_xlfn._xlws.FILTER(managements[field_level], managements[experiment_id]&amp;"_"&amp;managements[crop_season_id]=A2619))))</f>
        <v>#VALUE!</v>
      </c>
    </row>
    <row r="2620" spans="2:2" x14ac:dyDescent="0.25">
      <c r="B2620" t="e" cm="1" vm="1">
        <f t="array" ref="B2620">TRANSPOSE(_xlfn._xlws.SORT(_xlfn.UNIQUE(_xlfn._xlws.FILTER(managements[field_level], managements[experiment_id]&amp;"_"&amp;managements[crop_season_id]=A2620))))</f>
        <v>#VALUE!</v>
      </c>
    </row>
    <row r="2621" spans="2:2" x14ac:dyDescent="0.25">
      <c r="B2621" t="e" cm="1" vm="1">
        <f t="array" ref="B2621">TRANSPOSE(_xlfn._xlws.SORT(_xlfn.UNIQUE(_xlfn._xlws.FILTER(managements[field_level], managements[experiment_id]&amp;"_"&amp;managements[crop_season_id]=A2621))))</f>
        <v>#VALUE!</v>
      </c>
    </row>
    <row r="2622" spans="2:2" x14ac:dyDescent="0.25">
      <c r="B2622" t="e" cm="1" vm="1">
        <f t="array" ref="B2622">TRANSPOSE(_xlfn._xlws.SORT(_xlfn.UNIQUE(_xlfn._xlws.FILTER(managements[field_level], managements[experiment_id]&amp;"_"&amp;managements[crop_season_id]=A2622))))</f>
        <v>#VALUE!</v>
      </c>
    </row>
    <row r="2623" spans="2:2" x14ac:dyDescent="0.25">
      <c r="B2623" t="e" cm="1" vm="1">
        <f t="array" ref="B2623">TRANSPOSE(_xlfn._xlws.SORT(_xlfn.UNIQUE(_xlfn._xlws.FILTER(managements[field_level], managements[experiment_id]&amp;"_"&amp;managements[crop_season_id]=A2623))))</f>
        <v>#VALUE!</v>
      </c>
    </row>
    <row r="2624" spans="2:2" x14ac:dyDescent="0.25">
      <c r="B2624" t="e" cm="1" vm="1">
        <f t="array" ref="B2624">TRANSPOSE(_xlfn._xlws.SORT(_xlfn.UNIQUE(_xlfn._xlws.FILTER(managements[field_level], managements[experiment_id]&amp;"_"&amp;managements[crop_season_id]=A2624))))</f>
        <v>#VALUE!</v>
      </c>
    </row>
    <row r="2625" spans="2:2" x14ac:dyDescent="0.25">
      <c r="B2625" t="e" cm="1" vm="1">
        <f t="array" ref="B2625">TRANSPOSE(_xlfn._xlws.SORT(_xlfn.UNIQUE(_xlfn._xlws.FILTER(managements[field_level], managements[experiment_id]&amp;"_"&amp;managements[crop_season_id]=A2625))))</f>
        <v>#VALUE!</v>
      </c>
    </row>
    <row r="2626" spans="2:2" x14ac:dyDescent="0.25">
      <c r="B2626" t="e" cm="1" vm="1">
        <f t="array" ref="B2626">TRANSPOSE(_xlfn._xlws.SORT(_xlfn.UNIQUE(_xlfn._xlws.FILTER(managements[field_level], managements[experiment_id]&amp;"_"&amp;managements[crop_season_id]=A2626))))</f>
        <v>#VALUE!</v>
      </c>
    </row>
    <row r="2627" spans="2:2" x14ac:dyDescent="0.25">
      <c r="B2627" t="e" cm="1" vm="1">
        <f t="array" ref="B2627">TRANSPOSE(_xlfn._xlws.SORT(_xlfn.UNIQUE(_xlfn._xlws.FILTER(managements[field_level], managements[experiment_id]&amp;"_"&amp;managements[crop_season_id]=A2627))))</f>
        <v>#VALUE!</v>
      </c>
    </row>
    <row r="2628" spans="2:2" x14ac:dyDescent="0.25">
      <c r="B2628" t="e" cm="1" vm="1">
        <f t="array" ref="B2628">TRANSPOSE(_xlfn._xlws.SORT(_xlfn.UNIQUE(_xlfn._xlws.FILTER(managements[field_level], managements[experiment_id]&amp;"_"&amp;managements[crop_season_id]=A2628))))</f>
        <v>#VALUE!</v>
      </c>
    </row>
    <row r="2629" spans="2:2" x14ac:dyDescent="0.25">
      <c r="B2629" t="e" cm="1" vm="1">
        <f t="array" ref="B2629">TRANSPOSE(_xlfn._xlws.SORT(_xlfn.UNIQUE(_xlfn._xlws.FILTER(managements[field_level], managements[experiment_id]&amp;"_"&amp;managements[crop_season_id]=A2629))))</f>
        <v>#VALUE!</v>
      </c>
    </row>
    <row r="2630" spans="2:2" x14ac:dyDescent="0.25">
      <c r="B2630" t="e" cm="1" vm="1">
        <f t="array" ref="B2630">TRANSPOSE(_xlfn._xlws.SORT(_xlfn.UNIQUE(_xlfn._xlws.FILTER(managements[field_level], managements[experiment_id]&amp;"_"&amp;managements[crop_season_id]=A2630))))</f>
        <v>#VALUE!</v>
      </c>
    </row>
    <row r="2631" spans="2:2" x14ac:dyDescent="0.25">
      <c r="B2631" t="e" cm="1" vm="1">
        <f t="array" ref="B2631">TRANSPOSE(_xlfn._xlws.SORT(_xlfn.UNIQUE(_xlfn._xlws.FILTER(managements[field_level], managements[experiment_id]&amp;"_"&amp;managements[crop_season_id]=A2631))))</f>
        <v>#VALUE!</v>
      </c>
    </row>
    <row r="2632" spans="2:2" x14ac:dyDescent="0.25">
      <c r="B2632" t="e" cm="1" vm="1">
        <f t="array" ref="B2632">TRANSPOSE(_xlfn._xlws.SORT(_xlfn.UNIQUE(_xlfn._xlws.FILTER(managements[field_level], managements[experiment_id]&amp;"_"&amp;managements[crop_season_id]=A2632))))</f>
        <v>#VALUE!</v>
      </c>
    </row>
    <row r="2633" spans="2:2" x14ac:dyDescent="0.25">
      <c r="B2633" t="e" cm="1" vm="1">
        <f t="array" ref="B2633">TRANSPOSE(_xlfn._xlws.SORT(_xlfn.UNIQUE(_xlfn._xlws.FILTER(managements[field_level], managements[experiment_id]&amp;"_"&amp;managements[crop_season_id]=A2633))))</f>
        <v>#VALUE!</v>
      </c>
    </row>
    <row r="2634" spans="2:2" x14ac:dyDescent="0.25">
      <c r="B2634" t="e" cm="1" vm="1">
        <f t="array" ref="B2634">TRANSPOSE(_xlfn._xlws.SORT(_xlfn.UNIQUE(_xlfn._xlws.FILTER(managements[field_level], managements[experiment_id]&amp;"_"&amp;managements[crop_season_id]=A2634))))</f>
        <v>#VALUE!</v>
      </c>
    </row>
    <row r="2635" spans="2:2" x14ac:dyDescent="0.25">
      <c r="B2635" t="e" cm="1" vm="1">
        <f t="array" ref="B2635">TRANSPOSE(_xlfn._xlws.SORT(_xlfn.UNIQUE(_xlfn._xlws.FILTER(managements[field_level], managements[experiment_id]&amp;"_"&amp;managements[crop_season_id]=A2635))))</f>
        <v>#VALUE!</v>
      </c>
    </row>
    <row r="2636" spans="2:2" x14ac:dyDescent="0.25">
      <c r="B2636" t="e" cm="1" vm="1">
        <f t="array" ref="B2636">TRANSPOSE(_xlfn._xlws.SORT(_xlfn.UNIQUE(_xlfn._xlws.FILTER(managements[field_level], managements[experiment_id]&amp;"_"&amp;managements[crop_season_id]=A2636))))</f>
        <v>#VALUE!</v>
      </c>
    </row>
    <row r="2637" spans="2:2" x14ac:dyDescent="0.25">
      <c r="B2637" t="e" cm="1" vm="1">
        <f t="array" ref="B2637">TRANSPOSE(_xlfn._xlws.SORT(_xlfn.UNIQUE(_xlfn._xlws.FILTER(managements[field_level], managements[experiment_id]&amp;"_"&amp;managements[crop_season_id]=A2637))))</f>
        <v>#VALUE!</v>
      </c>
    </row>
    <row r="2638" spans="2:2" x14ac:dyDescent="0.25">
      <c r="B2638" t="e" cm="1" vm="1">
        <f t="array" ref="B2638">TRANSPOSE(_xlfn._xlws.SORT(_xlfn.UNIQUE(_xlfn._xlws.FILTER(managements[field_level], managements[experiment_id]&amp;"_"&amp;managements[crop_season_id]=A2638))))</f>
        <v>#VALUE!</v>
      </c>
    </row>
    <row r="2639" spans="2:2" x14ac:dyDescent="0.25">
      <c r="B2639" t="e" cm="1" vm="1">
        <f t="array" ref="B2639">TRANSPOSE(_xlfn._xlws.SORT(_xlfn.UNIQUE(_xlfn._xlws.FILTER(managements[field_level], managements[experiment_id]&amp;"_"&amp;managements[crop_season_id]=A2639))))</f>
        <v>#VALUE!</v>
      </c>
    </row>
    <row r="2640" spans="2:2" x14ac:dyDescent="0.25">
      <c r="B2640" t="e" cm="1" vm="1">
        <f t="array" ref="B2640">TRANSPOSE(_xlfn._xlws.SORT(_xlfn.UNIQUE(_xlfn._xlws.FILTER(managements[field_level], managements[experiment_id]&amp;"_"&amp;managements[crop_season_id]=A2640))))</f>
        <v>#VALUE!</v>
      </c>
    </row>
    <row r="2641" spans="2:2" x14ac:dyDescent="0.25">
      <c r="B2641" t="e" cm="1" vm="1">
        <f t="array" ref="B2641">TRANSPOSE(_xlfn._xlws.SORT(_xlfn.UNIQUE(_xlfn._xlws.FILTER(managements[field_level], managements[experiment_id]&amp;"_"&amp;managements[crop_season_id]=A2641))))</f>
        <v>#VALUE!</v>
      </c>
    </row>
    <row r="2642" spans="2:2" x14ac:dyDescent="0.25">
      <c r="B2642" t="e" cm="1" vm="1">
        <f t="array" ref="B2642">TRANSPOSE(_xlfn._xlws.SORT(_xlfn.UNIQUE(_xlfn._xlws.FILTER(managements[field_level], managements[experiment_id]&amp;"_"&amp;managements[crop_season_id]=A2642))))</f>
        <v>#VALUE!</v>
      </c>
    </row>
    <row r="2643" spans="2:2" x14ac:dyDescent="0.25">
      <c r="B2643" t="e" cm="1" vm="1">
        <f t="array" ref="B2643">TRANSPOSE(_xlfn._xlws.SORT(_xlfn.UNIQUE(_xlfn._xlws.FILTER(managements[field_level], managements[experiment_id]&amp;"_"&amp;managements[crop_season_id]=A2643))))</f>
        <v>#VALUE!</v>
      </c>
    </row>
    <row r="2644" spans="2:2" x14ac:dyDescent="0.25">
      <c r="B2644" t="e" cm="1" vm="1">
        <f t="array" ref="B2644">TRANSPOSE(_xlfn._xlws.SORT(_xlfn.UNIQUE(_xlfn._xlws.FILTER(managements[field_level], managements[experiment_id]&amp;"_"&amp;managements[crop_season_id]=A2644))))</f>
        <v>#VALUE!</v>
      </c>
    </row>
    <row r="2645" spans="2:2" x14ac:dyDescent="0.25">
      <c r="B2645" t="e" cm="1" vm="1">
        <f t="array" ref="B2645">TRANSPOSE(_xlfn._xlws.SORT(_xlfn.UNIQUE(_xlfn._xlws.FILTER(managements[field_level], managements[experiment_id]&amp;"_"&amp;managements[crop_season_id]=A2645))))</f>
        <v>#VALUE!</v>
      </c>
    </row>
    <row r="2646" spans="2:2" x14ac:dyDescent="0.25">
      <c r="B2646" t="e" cm="1" vm="1">
        <f t="array" ref="B2646">TRANSPOSE(_xlfn._xlws.SORT(_xlfn.UNIQUE(_xlfn._xlws.FILTER(managements[field_level], managements[experiment_id]&amp;"_"&amp;managements[crop_season_id]=A2646))))</f>
        <v>#VALUE!</v>
      </c>
    </row>
    <row r="2647" spans="2:2" x14ac:dyDescent="0.25">
      <c r="B2647" t="e" cm="1" vm="1">
        <f t="array" ref="B2647">TRANSPOSE(_xlfn._xlws.SORT(_xlfn.UNIQUE(_xlfn._xlws.FILTER(managements[field_level], managements[experiment_id]&amp;"_"&amp;managements[crop_season_id]=A2647))))</f>
        <v>#VALUE!</v>
      </c>
    </row>
    <row r="2648" spans="2:2" x14ac:dyDescent="0.25">
      <c r="B2648" t="e" cm="1" vm="1">
        <f t="array" ref="B2648">TRANSPOSE(_xlfn._xlws.SORT(_xlfn.UNIQUE(_xlfn._xlws.FILTER(managements[field_level], managements[experiment_id]&amp;"_"&amp;managements[crop_season_id]=A2648))))</f>
        <v>#VALUE!</v>
      </c>
    </row>
    <row r="2649" spans="2:2" x14ac:dyDescent="0.25">
      <c r="B2649" t="e" cm="1" vm="1">
        <f t="array" ref="B2649">TRANSPOSE(_xlfn._xlws.SORT(_xlfn.UNIQUE(_xlfn._xlws.FILTER(managements[field_level], managements[experiment_id]&amp;"_"&amp;managements[crop_season_id]=A2649))))</f>
        <v>#VALUE!</v>
      </c>
    </row>
    <row r="2650" spans="2:2" x14ac:dyDescent="0.25">
      <c r="B2650" t="e" cm="1" vm="1">
        <f t="array" ref="B2650">TRANSPOSE(_xlfn._xlws.SORT(_xlfn.UNIQUE(_xlfn._xlws.FILTER(managements[field_level], managements[experiment_id]&amp;"_"&amp;managements[crop_season_id]=A2650))))</f>
        <v>#VALUE!</v>
      </c>
    </row>
    <row r="2651" spans="2:2" x14ac:dyDescent="0.25">
      <c r="B2651" t="e" cm="1" vm="1">
        <f t="array" ref="B2651">TRANSPOSE(_xlfn._xlws.SORT(_xlfn.UNIQUE(_xlfn._xlws.FILTER(managements[field_level], managements[experiment_id]&amp;"_"&amp;managements[crop_season_id]=A2651))))</f>
        <v>#VALUE!</v>
      </c>
    </row>
    <row r="2652" spans="2:2" x14ac:dyDescent="0.25">
      <c r="B2652" t="e" cm="1" vm="1">
        <f t="array" ref="B2652">TRANSPOSE(_xlfn._xlws.SORT(_xlfn.UNIQUE(_xlfn._xlws.FILTER(managements[field_level], managements[experiment_id]&amp;"_"&amp;managements[crop_season_id]=A2652))))</f>
        <v>#VALUE!</v>
      </c>
    </row>
    <row r="2653" spans="2:2" x14ac:dyDescent="0.25">
      <c r="B2653" t="e" cm="1" vm="1">
        <f t="array" ref="B2653">TRANSPOSE(_xlfn._xlws.SORT(_xlfn.UNIQUE(_xlfn._xlws.FILTER(managements[field_level], managements[experiment_id]&amp;"_"&amp;managements[crop_season_id]=A2653))))</f>
        <v>#VALUE!</v>
      </c>
    </row>
    <row r="2654" spans="2:2" x14ac:dyDescent="0.25">
      <c r="B2654" t="e" cm="1" vm="1">
        <f t="array" ref="B2654">TRANSPOSE(_xlfn._xlws.SORT(_xlfn.UNIQUE(_xlfn._xlws.FILTER(managements[field_level], managements[experiment_id]&amp;"_"&amp;managements[crop_season_id]=A2654))))</f>
        <v>#VALUE!</v>
      </c>
    </row>
    <row r="2655" spans="2:2" x14ac:dyDescent="0.25">
      <c r="B2655" t="e" cm="1" vm="1">
        <f t="array" ref="B2655">TRANSPOSE(_xlfn._xlws.SORT(_xlfn.UNIQUE(_xlfn._xlws.FILTER(managements[field_level], managements[experiment_id]&amp;"_"&amp;managements[crop_season_id]=A2655))))</f>
        <v>#VALUE!</v>
      </c>
    </row>
    <row r="2656" spans="2:2" x14ac:dyDescent="0.25">
      <c r="B2656" t="e" cm="1" vm="1">
        <f t="array" ref="B2656">TRANSPOSE(_xlfn._xlws.SORT(_xlfn.UNIQUE(_xlfn._xlws.FILTER(managements[field_level], managements[experiment_id]&amp;"_"&amp;managements[crop_season_id]=A2656))))</f>
        <v>#VALUE!</v>
      </c>
    </row>
    <row r="2657" spans="2:2" x14ac:dyDescent="0.25">
      <c r="B2657" t="e" cm="1" vm="1">
        <f t="array" ref="B2657">TRANSPOSE(_xlfn._xlws.SORT(_xlfn.UNIQUE(_xlfn._xlws.FILTER(managements[field_level], managements[experiment_id]&amp;"_"&amp;managements[crop_season_id]=A2657))))</f>
        <v>#VALUE!</v>
      </c>
    </row>
    <row r="2658" spans="2:2" x14ac:dyDescent="0.25">
      <c r="B2658" t="e" cm="1" vm="1">
        <f t="array" ref="B2658">TRANSPOSE(_xlfn._xlws.SORT(_xlfn.UNIQUE(_xlfn._xlws.FILTER(managements[field_level], managements[experiment_id]&amp;"_"&amp;managements[crop_season_id]=A2658))))</f>
        <v>#VALUE!</v>
      </c>
    </row>
    <row r="2659" spans="2:2" x14ac:dyDescent="0.25">
      <c r="B2659" t="e" cm="1" vm="1">
        <f t="array" ref="B2659">TRANSPOSE(_xlfn._xlws.SORT(_xlfn.UNIQUE(_xlfn._xlws.FILTER(managements[field_level], managements[experiment_id]&amp;"_"&amp;managements[crop_season_id]=A2659))))</f>
        <v>#VALUE!</v>
      </c>
    </row>
    <row r="2660" spans="2:2" x14ac:dyDescent="0.25">
      <c r="B2660" t="e" cm="1" vm="1">
        <f t="array" ref="B2660">TRANSPOSE(_xlfn._xlws.SORT(_xlfn.UNIQUE(_xlfn._xlws.FILTER(managements[field_level], managements[experiment_id]&amp;"_"&amp;managements[crop_season_id]=A2660))))</f>
        <v>#VALUE!</v>
      </c>
    </row>
    <row r="2661" spans="2:2" x14ac:dyDescent="0.25">
      <c r="B2661" t="e" cm="1" vm="1">
        <f t="array" ref="B2661">TRANSPOSE(_xlfn._xlws.SORT(_xlfn.UNIQUE(_xlfn._xlws.FILTER(managements[field_level], managements[experiment_id]&amp;"_"&amp;managements[crop_season_id]=A2661))))</f>
        <v>#VALUE!</v>
      </c>
    </row>
    <row r="2662" spans="2:2" x14ac:dyDescent="0.25">
      <c r="B2662" t="e" cm="1" vm="1">
        <f t="array" ref="B2662">TRANSPOSE(_xlfn._xlws.SORT(_xlfn.UNIQUE(_xlfn._xlws.FILTER(managements[field_level], managements[experiment_id]&amp;"_"&amp;managements[crop_season_id]=A2662))))</f>
        <v>#VALUE!</v>
      </c>
    </row>
    <row r="2663" spans="2:2" x14ac:dyDescent="0.25">
      <c r="B2663" t="e" cm="1" vm="1">
        <f t="array" ref="B2663">TRANSPOSE(_xlfn._xlws.SORT(_xlfn.UNIQUE(_xlfn._xlws.FILTER(managements[field_level], managements[experiment_id]&amp;"_"&amp;managements[crop_season_id]=A2663))))</f>
        <v>#VALUE!</v>
      </c>
    </row>
    <row r="2664" spans="2:2" x14ac:dyDescent="0.25">
      <c r="B2664" t="e" cm="1" vm="1">
        <f t="array" ref="B2664">TRANSPOSE(_xlfn._xlws.SORT(_xlfn.UNIQUE(_xlfn._xlws.FILTER(managements[field_level], managements[experiment_id]&amp;"_"&amp;managements[crop_season_id]=A2664))))</f>
        <v>#VALUE!</v>
      </c>
    </row>
    <row r="2665" spans="2:2" x14ac:dyDescent="0.25">
      <c r="B2665" t="e" cm="1" vm="1">
        <f t="array" ref="B2665">TRANSPOSE(_xlfn._xlws.SORT(_xlfn.UNIQUE(_xlfn._xlws.FILTER(managements[field_level], managements[experiment_id]&amp;"_"&amp;managements[crop_season_id]=A2665))))</f>
        <v>#VALUE!</v>
      </c>
    </row>
    <row r="2666" spans="2:2" x14ac:dyDescent="0.25">
      <c r="B2666" t="e" cm="1" vm="1">
        <f t="array" ref="B2666">TRANSPOSE(_xlfn._xlws.SORT(_xlfn.UNIQUE(_xlfn._xlws.FILTER(managements[field_level], managements[experiment_id]&amp;"_"&amp;managements[crop_season_id]=A2666))))</f>
        <v>#VALUE!</v>
      </c>
    </row>
    <row r="2667" spans="2:2" x14ac:dyDescent="0.25">
      <c r="B2667" t="e" cm="1" vm="1">
        <f t="array" ref="B2667">TRANSPOSE(_xlfn._xlws.SORT(_xlfn.UNIQUE(_xlfn._xlws.FILTER(managements[field_level], managements[experiment_id]&amp;"_"&amp;managements[crop_season_id]=A2667))))</f>
        <v>#VALUE!</v>
      </c>
    </row>
    <row r="2668" spans="2:2" x14ac:dyDescent="0.25">
      <c r="B2668" t="e" cm="1" vm="1">
        <f t="array" ref="B2668">TRANSPOSE(_xlfn._xlws.SORT(_xlfn.UNIQUE(_xlfn._xlws.FILTER(managements[field_level], managements[experiment_id]&amp;"_"&amp;managements[crop_season_id]=A2668))))</f>
        <v>#VALUE!</v>
      </c>
    </row>
    <row r="2669" spans="2:2" x14ac:dyDescent="0.25">
      <c r="B2669" t="e" cm="1" vm="1">
        <f t="array" ref="B2669">TRANSPOSE(_xlfn._xlws.SORT(_xlfn.UNIQUE(_xlfn._xlws.FILTER(managements[field_level], managements[experiment_id]&amp;"_"&amp;managements[crop_season_id]=A2669))))</f>
        <v>#VALUE!</v>
      </c>
    </row>
    <row r="2670" spans="2:2" x14ac:dyDescent="0.25">
      <c r="B2670" t="e" cm="1" vm="1">
        <f t="array" ref="B2670">TRANSPOSE(_xlfn._xlws.SORT(_xlfn.UNIQUE(_xlfn._xlws.FILTER(managements[field_level], managements[experiment_id]&amp;"_"&amp;managements[crop_season_id]=A2670))))</f>
        <v>#VALUE!</v>
      </c>
    </row>
    <row r="2671" spans="2:2" x14ac:dyDescent="0.25">
      <c r="B2671" t="e" cm="1" vm="1">
        <f t="array" ref="B2671">TRANSPOSE(_xlfn._xlws.SORT(_xlfn.UNIQUE(_xlfn._xlws.FILTER(managements[field_level], managements[experiment_id]&amp;"_"&amp;managements[crop_season_id]=A2671))))</f>
        <v>#VALUE!</v>
      </c>
    </row>
    <row r="2672" spans="2:2" x14ac:dyDescent="0.25">
      <c r="B2672" t="e" cm="1" vm="1">
        <f t="array" ref="B2672">TRANSPOSE(_xlfn._xlws.SORT(_xlfn.UNIQUE(_xlfn._xlws.FILTER(managements[field_level], managements[experiment_id]&amp;"_"&amp;managements[crop_season_id]=A2672))))</f>
        <v>#VALUE!</v>
      </c>
    </row>
    <row r="2673" spans="2:2" x14ac:dyDescent="0.25">
      <c r="B2673" t="e" cm="1" vm="1">
        <f t="array" ref="B2673">TRANSPOSE(_xlfn._xlws.SORT(_xlfn.UNIQUE(_xlfn._xlws.FILTER(managements[field_level], managements[experiment_id]&amp;"_"&amp;managements[crop_season_id]=A2673))))</f>
        <v>#VALUE!</v>
      </c>
    </row>
    <row r="2674" spans="2:2" x14ac:dyDescent="0.25">
      <c r="B2674" t="e" cm="1" vm="1">
        <f t="array" ref="B2674">TRANSPOSE(_xlfn._xlws.SORT(_xlfn.UNIQUE(_xlfn._xlws.FILTER(managements[field_level], managements[experiment_id]&amp;"_"&amp;managements[crop_season_id]=A2674))))</f>
        <v>#VALUE!</v>
      </c>
    </row>
    <row r="2675" spans="2:2" x14ac:dyDescent="0.25">
      <c r="B2675" t="e" cm="1" vm="1">
        <f t="array" ref="B2675">TRANSPOSE(_xlfn._xlws.SORT(_xlfn.UNIQUE(_xlfn._xlws.FILTER(managements[field_level], managements[experiment_id]&amp;"_"&amp;managements[crop_season_id]=A2675))))</f>
        <v>#VALUE!</v>
      </c>
    </row>
    <row r="2676" spans="2:2" x14ac:dyDescent="0.25">
      <c r="B2676" t="e" cm="1" vm="1">
        <f t="array" ref="B2676">TRANSPOSE(_xlfn._xlws.SORT(_xlfn.UNIQUE(_xlfn._xlws.FILTER(managements[field_level], managements[experiment_id]&amp;"_"&amp;managements[crop_season_id]=A2676))))</f>
        <v>#VALUE!</v>
      </c>
    </row>
    <row r="2677" spans="2:2" x14ac:dyDescent="0.25">
      <c r="B2677" t="e" cm="1" vm="1">
        <f t="array" ref="B2677">TRANSPOSE(_xlfn._xlws.SORT(_xlfn.UNIQUE(_xlfn._xlws.FILTER(managements[field_level], managements[experiment_id]&amp;"_"&amp;managements[crop_season_id]=A2677))))</f>
        <v>#VALUE!</v>
      </c>
    </row>
    <row r="2678" spans="2:2" x14ac:dyDescent="0.25">
      <c r="B2678" t="e" cm="1" vm="1">
        <f t="array" ref="B2678">TRANSPOSE(_xlfn._xlws.SORT(_xlfn.UNIQUE(_xlfn._xlws.FILTER(managements[field_level], managements[experiment_id]&amp;"_"&amp;managements[crop_season_id]=A2678))))</f>
        <v>#VALUE!</v>
      </c>
    </row>
    <row r="2679" spans="2:2" x14ac:dyDescent="0.25">
      <c r="B2679" t="e" cm="1" vm="1">
        <f t="array" ref="B2679">TRANSPOSE(_xlfn._xlws.SORT(_xlfn.UNIQUE(_xlfn._xlws.FILTER(managements[field_level], managements[experiment_id]&amp;"_"&amp;managements[crop_season_id]=A2679))))</f>
        <v>#VALUE!</v>
      </c>
    </row>
    <row r="2680" spans="2:2" x14ac:dyDescent="0.25">
      <c r="B2680" t="e" cm="1" vm="1">
        <f t="array" ref="B2680">TRANSPOSE(_xlfn._xlws.SORT(_xlfn.UNIQUE(_xlfn._xlws.FILTER(managements[field_level], managements[experiment_id]&amp;"_"&amp;managements[crop_season_id]=A2680))))</f>
        <v>#VALUE!</v>
      </c>
    </row>
    <row r="2681" spans="2:2" x14ac:dyDescent="0.25">
      <c r="B2681" t="e" cm="1" vm="1">
        <f t="array" ref="B2681">TRANSPOSE(_xlfn._xlws.SORT(_xlfn.UNIQUE(_xlfn._xlws.FILTER(managements[field_level], managements[experiment_id]&amp;"_"&amp;managements[crop_season_id]=A2681))))</f>
        <v>#VALUE!</v>
      </c>
    </row>
    <row r="2682" spans="2:2" x14ac:dyDescent="0.25">
      <c r="B2682" t="e" cm="1" vm="1">
        <f t="array" ref="B2682">TRANSPOSE(_xlfn._xlws.SORT(_xlfn.UNIQUE(_xlfn._xlws.FILTER(managements[field_level], managements[experiment_id]&amp;"_"&amp;managements[crop_season_id]=A2682))))</f>
        <v>#VALUE!</v>
      </c>
    </row>
    <row r="2683" spans="2:2" x14ac:dyDescent="0.25">
      <c r="B2683" t="e" cm="1" vm="1">
        <f t="array" ref="B2683">TRANSPOSE(_xlfn._xlws.SORT(_xlfn.UNIQUE(_xlfn._xlws.FILTER(managements[field_level], managements[experiment_id]&amp;"_"&amp;managements[crop_season_id]=A2683))))</f>
        <v>#VALUE!</v>
      </c>
    </row>
    <row r="2684" spans="2:2" x14ac:dyDescent="0.25">
      <c r="B2684" t="e" cm="1" vm="1">
        <f t="array" ref="B2684">TRANSPOSE(_xlfn._xlws.SORT(_xlfn.UNIQUE(_xlfn._xlws.FILTER(managements[field_level], managements[experiment_id]&amp;"_"&amp;managements[crop_season_id]=A2684))))</f>
        <v>#VALUE!</v>
      </c>
    </row>
    <row r="2685" spans="2:2" x14ac:dyDescent="0.25">
      <c r="B2685" t="e" cm="1" vm="1">
        <f t="array" ref="B2685">TRANSPOSE(_xlfn._xlws.SORT(_xlfn.UNIQUE(_xlfn._xlws.FILTER(managements[field_level], managements[experiment_id]&amp;"_"&amp;managements[crop_season_id]=A2685))))</f>
        <v>#VALUE!</v>
      </c>
    </row>
    <row r="2686" spans="2:2" x14ac:dyDescent="0.25">
      <c r="B2686" t="e" cm="1" vm="1">
        <f t="array" ref="B2686">TRANSPOSE(_xlfn._xlws.SORT(_xlfn.UNIQUE(_xlfn._xlws.FILTER(managements[field_level], managements[experiment_id]&amp;"_"&amp;managements[crop_season_id]=A2686))))</f>
        <v>#VALUE!</v>
      </c>
    </row>
    <row r="2687" spans="2:2" x14ac:dyDescent="0.25">
      <c r="B2687" t="e" cm="1" vm="1">
        <f t="array" ref="B2687">TRANSPOSE(_xlfn._xlws.SORT(_xlfn.UNIQUE(_xlfn._xlws.FILTER(managements[field_level], managements[experiment_id]&amp;"_"&amp;managements[crop_season_id]=A2687))))</f>
        <v>#VALUE!</v>
      </c>
    </row>
    <row r="2688" spans="2:2" x14ac:dyDescent="0.25">
      <c r="B2688" t="e" cm="1" vm="1">
        <f t="array" ref="B2688">TRANSPOSE(_xlfn._xlws.SORT(_xlfn.UNIQUE(_xlfn._xlws.FILTER(managements[field_level], managements[experiment_id]&amp;"_"&amp;managements[crop_season_id]=A2688))))</f>
        <v>#VALUE!</v>
      </c>
    </row>
    <row r="2689" spans="2:2" x14ac:dyDescent="0.25">
      <c r="B2689" t="e" cm="1" vm="1">
        <f t="array" ref="B2689">TRANSPOSE(_xlfn._xlws.SORT(_xlfn.UNIQUE(_xlfn._xlws.FILTER(managements[field_level], managements[experiment_id]&amp;"_"&amp;managements[crop_season_id]=A2689))))</f>
        <v>#VALUE!</v>
      </c>
    </row>
    <row r="2690" spans="2:2" x14ac:dyDescent="0.25">
      <c r="B2690" t="e" cm="1" vm="1">
        <f t="array" ref="B2690">TRANSPOSE(_xlfn._xlws.SORT(_xlfn.UNIQUE(_xlfn._xlws.FILTER(managements[field_level], managements[experiment_id]&amp;"_"&amp;managements[crop_season_id]=A2690))))</f>
        <v>#VALUE!</v>
      </c>
    </row>
    <row r="2691" spans="2:2" x14ac:dyDescent="0.25">
      <c r="B2691" t="e" cm="1" vm="1">
        <f t="array" ref="B2691">TRANSPOSE(_xlfn._xlws.SORT(_xlfn.UNIQUE(_xlfn._xlws.FILTER(managements[field_level], managements[experiment_id]&amp;"_"&amp;managements[crop_season_id]=A2691))))</f>
        <v>#VALUE!</v>
      </c>
    </row>
    <row r="2692" spans="2:2" x14ac:dyDescent="0.25">
      <c r="B2692" t="e" cm="1" vm="1">
        <f t="array" ref="B2692">TRANSPOSE(_xlfn._xlws.SORT(_xlfn.UNIQUE(_xlfn._xlws.FILTER(managements[field_level], managements[experiment_id]&amp;"_"&amp;managements[crop_season_id]=A2692))))</f>
        <v>#VALUE!</v>
      </c>
    </row>
    <row r="2693" spans="2:2" x14ac:dyDescent="0.25">
      <c r="B2693" t="e" cm="1" vm="1">
        <f t="array" ref="B2693">TRANSPOSE(_xlfn._xlws.SORT(_xlfn.UNIQUE(_xlfn._xlws.FILTER(managements[field_level], managements[experiment_id]&amp;"_"&amp;managements[crop_season_id]=A2693))))</f>
        <v>#VALUE!</v>
      </c>
    </row>
    <row r="2694" spans="2:2" x14ac:dyDescent="0.25">
      <c r="B2694" t="e" cm="1" vm="1">
        <f t="array" ref="B2694">TRANSPOSE(_xlfn._xlws.SORT(_xlfn.UNIQUE(_xlfn._xlws.FILTER(managements[field_level], managements[experiment_id]&amp;"_"&amp;managements[crop_season_id]=A2694))))</f>
        <v>#VALUE!</v>
      </c>
    </row>
    <row r="2695" spans="2:2" x14ac:dyDescent="0.25">
      <c r="B2695" t="e" cm="1" vm="1">
        <f t="array" ref="B2695">TRANSPOSE(_xlfn._xlws.SORT(_xlfn.UNIQUE(_xlfn._xlws.FILTER(managements[field_level], managements[experiment_id]&amp;"_"&amp;managements[crop_season_id]=A2695))))</f>
        <v>#VALUE!</v>
      </c>
    </row>
    <row r="2696" spans="2:2" x14ac:dyDescent="0.25">
      <c r="B2696" t="e" cm="1" vm="1">
        <f t="array" ref="B2696">TRANSPOSE(_xlfn._xlws.SORT(_xlfn.UNIQUE(_xlfn._xlws.FILTER(managements[field_level], managements[experiment_id]&amp;"_"&amp;managements[crop_season_id]=A2696))))</f>
        <v>#VALUE!</v>
      </c>
    </row>
    <row r="2697" spans="2:2" x14ac:dyDescent="0.25">
      <c r="B2697" t="e" cm="1" vm="1">
        <f t="array" ref="B2697">TRANSPOSE(_xlfn._xlws.SORT(_xlfn.UNIQUE(_xlfn._xlws.FILTER(managements[field_level], managements[experiment_id]&amp;"_"&amp;managements[crop_season_id]=A2697))))</f>
        <v>#VALUE!</v>
      </c>
    </row>
    <row r="2698" spans="2:2" x14ac:dyDescent="0.25">
      <c r="B2698" t="e" cm="1" vm="1">
        <f t="array" ref="B2698">TRANSPOSE(_xlfn._xlws.SORT(_xlfn.UNIQUE(_xlfn._xlws.FILTER(managements[field_level], managements[experiment_id]&amp;"_"&amp;managements[crop_season_id]=A2698))))</f>
        <v>#VALUE!</v>
      </c>
    </row>
    <row r="2699" spans="2:2" x14ac:dyDescent="0.25">
      <c r="B2699" t="e" cm="1" vm="1">
        <f t="array" ref="B2699">TRANSPOSE(_xlfn._xlws.SORT(_xlfn.UNIQUE(_xlfn._xlws.FILTER(managements[field_level], managements[experiment_id]&amp;"_"&amp;managements[crop_season_id]=A2699))))</f>
        <v>#VALUE!</v>
      </c>
    </row>
    <row r="2700" spans="2:2" x14ac:dyDescent="0.25">
      <c r="B2700" t="e" cm="1" vm="1">
        <f t="array" ref="B2700">TRANSPOSE(_xlfn._xlws.SORT(_xlfn.UNIQUE(_xlfn._xlws.FILTER(managements[field_level], managements[experiment_id]&amp;"_"&amp;managements[crop_season_id]=A2700))))</f>
        <v>#VALUE!</v>
      </c>
    </row>
    <row r="2701" spans="2:2" x14ac:dyDescent="0.25">
      <c r="B2701" t="e" cm="1" vm="1">
        <f t="array" ref="B2701">TRANSPOSE(_xlfn._xlws.SORT(_xlfn.UNIQUE(_xlfn._xlws.FILTER(managements[field_level], managements[experiment_id]&amp;"_"&amp;managements[crop_season_id]=A2701))))</f>
        <v>#VALUE!</v>
      </c>
    </row>
    <row r="2702" spans="2:2" x14ac:dyDescent="0.25">
      <c r="B2702" t="e" cm="1" vm="1">
        <f t="array" ref="B2702">TRANSPOSE(_xlfn._xlws.SORT(_xlfn.UNIQUE(_xlfn._xlws.FILTER(managements[field_level], managements[experiment_id]&amp;"_"&amp;managements[crop_season_id]=A2702))))</f>
        <v>#VALUE!</v>
      </c>
    </row>
    <row r="2703" spans="2:2" x14ac:dyDescent="0.25">
      <c r="B2703" t="e" cm="1" vm="1">
        <f t="array" ref="B2703">TRANSPOSE(_xlfn._xlws.SORT(_xlfn.UNIQUE(_xlfn._xlws.FILTER(managements[field_level], managements[experiment_id]&amp;"_"&amp;managements[crop_season_id]=A2703))))</f>
        <v>#VALUE!</v>
      </c>
    </row>
    <row r="2704" spans="2:2" x14ac:dyDescent="0.25">
      <c r="B2704" t="e" cm="1" vm="1">
        <f t="array" ref="B2704">TRANSPOSE(_xlfn._xlws.SORT(_xlfn.UNIQUE(_xlfn._xlws.FILTER(managements[field_level], managements[experiment_id]&amp;"_"&amp;managements[crop_season_id]=A2704))))</f>
        <v>#VALUE!</v>
      </c>
    </row>
    <row r="2705" spans="2:2" x14ac:dyDescent="0.25">
      <c r="B2705" t="e" cm="1" vm="1">
        <f t="array" ref="B2705">TRANSPOSE(_xlfn._xlws.SORT(_xlfn.UNIQUE(_xlfn._xlws.FILTER(managements[field_level], managements[experiment_id]&amp;"_"&amp;managements[crop_season_id]=A2705))))</f>
        <v>#VALUE!</v>
      </c>
    </row>
    <row r="2706" spans="2:2" x14ac:dyDescent="0.25">
      <c r="B2706" t="e" cm="1" vm="1">
        <f t="array" ref="B2706">TRANSPOSE(_xlfn._xlws.SORT(_xlfn.UNIQUE(_xlfn._xlws.FILTER(managements[field_level], managements[experiment_id]&amp;"_"&amp;managements[crop_season_id]=A2706))))</f>
        <v>#VALUE!</v>
      </c>
    </row>
    <row r="2707" spans="2:2" x14ac:dyDescent="0.25">
      <c r="B2707" t="e" cm="1" vm="1">
        <f t="array" ref="B2707">TRANSPOSE(_xlfn._xlws.SORT(_xlfn.UNIQUE(_xlfn._xlws.FILTER(managements[field_level], managements[experiment_id]&amp;"_"&amp;managements[crop_season_id]=A2707))))</f>
        <v>#VALUE!</v>
      </c>
    </row>
    <row r="2708" spans="2:2" x14ac:dyDescent="0.25">
      <c r="B2708" t="e" cm="1" vm="1">
        <f t="array" ref="B2708">TRANSPOSE(_xlfn._xlws.SORT(_xlfn.UNIQUE(_xlfn._xlws.FILTER(managements[field_level], managements[experiment_id]&amp;"_"&amp;managements[crop_season_id]=A2708))))</f>
        <v>#VALUE!</v>
      </c>
    </row>
    <row r="2709" spans="2:2" x14ac:dyDescent="0.25">
      <c r="B2709" t="e" cm="1" vm="1">
        <f t="array" ref="B2709">TRANSPOSE(_xlfn._xlws.SORT(_xlfn.UNIQUE(_xlfn._xlws.FILTER(managements[field_level], managements[experiment_id]&amp;"_"&amp;managements[crop_season_id]=A2709))))</f>
        <v>#VALUE!</v>
      </c>
    </row>
    <row r="2710" spans="2:2" x14ac:dyDescent="0.25">
      <c r="B2710" t="e" cm="1" vm="1">
        <f t="array" ref="B2710">TRANSPOSE(_xlfn._xlws.SORT(_xlfn.UNIQUE(_xlfn._xlws.FILTER(managements[field_level], managements[experiment_id]&amp;"_"&amp;managements[crop_season_id]=A2710))))</f>
        <v>#VALUE!</v>
      </c>
    </row>
    <row r="2711" spans="2:2" x14ac:dyDescent="0.25">
      <c r="B2711" t="e" cm="1" vm="1">
        <f t="array" ref="B2711">TRANSPOSE(_xlfn._xlws.SORT(_xlfn.UNIQUE(_xlfn._xlws.FILTER(managements[field_level], managements[experiment_id]&amp;"_"&amp;managements[crop_season_id]=A2711))))</f>
        <v>#VALUE!</v>
      </c>
    </row>
    <row r="2712" spans="2:2" x14ac:dyDescent="0.25">
      <c r="B2712" t="e" cm="1" vm="1">
        <f t="array" ref="B2712">TRANSPOSE(_xlfn._xlws.SORT(_xlfn.UNIQUE(_xlfn._xlws.FILTER(managements[field_level], managements[experiment_id]&amp;"_"&amp;managements[crop_season_id]=A2712))))</f>
        <v>#VALUE!</v>
      </c>
    </row>
    <row r="2713" spans="2:2" x14ac:dyDescent="0.25">
      <c r="B2713" t="e" cm="1" vm="1">
        <f t="array" ref="B2713">TRANSPOSE(_xlfn._xlws.SORT(_xlfn.UNIQUE(_xlfn._xlws.FILTER(managements[field_level], managements[experiment_id]&amp;"_"&amp;managements[crop_season_id]=A2713))))</f>
        <v>#VALUE!</v>
      </c>
    </row>
    <row r="2714" spans="2:2" x14ac:dyDescent="0.25">
      <c r="B2714" t="e" cm="1" vm="1">
        <f t="array" ref="B2714">TRANSPOSE(_xlfn._xlws.SORT(_xlfn.UNIQUE(_xlfn._xlws.FILTER(managements[field_level], managements[experiment_id]&amp;"_"&amp;managements[crop_season_id]=A2714))))</f>
        <v>#VALUE!</v>
      </c>
    </row>
    <row r="2715" spans="2:2" x14ac:dyDescent="0.25">
      <c r="B2715" t="e" cm="1" vm="1">
        <f t="array" ref="B2715">TRANSPOSE(_xlfn._xlws.SORT(_xlfn.UNIQUE(_xlfn._xlws.FILTER(managements[field_level], managements[experiment_id]&amp;"_"&amp;managements[crop_season_id]=A2715))))</f>
        <v>#VALUE!</v>
      </c>
    </row>
    <row r="2716" spans="2:2" x14ac:dyDescent="0.25">
      <c r="B2716" t="e" cm="1" vm="1">
        <f t="array" ref="B2716">TRANSPOSE(_xlfn._xlws.SORT(_xlfn.UNIQUE(_xlfn._xlws.FILTER(managements[field_level], managements[experiment_id]&amp;"_"&amp;managements[crop_season_id]=A2716))))</f>
        <v>#VALUE!</v>
      </c>
    </row>
    <row r="2717" spans="2:2" x14ac:dyDescent="0.25">
      <c r="B2717" t="e" cm="1" vm="1">
        <f t="array" ref="B2717">TRANSPOSE(_xlfn._xlws.SORT(_xlfn.UNIQUE(_xlfn._xlws.FILTER(managements[field_level], managements[experiment_id]&amp;"_"&amp;managements[crop_season_id]=A2717))))</f>
        <v>#VALUE!</v>
      </c>
    </row>
    <row r="2718" spans="2:2" x14ac:dyDescent="0.25">
      <c r="B2718" t="e" cm="1" vm="1">
        <f t="array" ref="B2718">TRANSPOSE(_xlfn._xlws.SORT(_xlfn.UNIQUE(_xlfn._xlws.FILTER(managements[field_level], managements[experiment_id]&amp;"_"&amp;managements[crop_season_id]=A2718))))</f>
        <v>#VALUE!</v>
      </c>
    </row>
    <row r="2719" spans="2:2" x14ac:dyDescent="0.25">
      <c r="B2719" t="e" cm="1" vm="1">
        <f t="array" ref="B2719">TRANSPOSE(_xlfn._xlws.SORT(_xlfn.UNIQUE(_xlfn._xlws.FILTER(managements[field_level], managements[experiment_id]&amp;"_"&amp;managements[crop_season_id]=A2719))))</f>
        <v>#VALUE!</v>
      </c>
    </row>
    <row r="2720" spans="2:2" x14ac:dyDescent="0.25">
      <c r="B2720" t="e" cm="1" vm="1">
        <f t="array" ref="B2720">TRANSPOSE(_xlfn._xlws.SORT(_xlfn.UNIQUE(_xlfn._xlws.FILTER(managements[field_level], managements[experiment_id]&amp;"_"&amp;managements[crop_season_id]=A2720))))</f>
        <v>#VALUE!</v>
      </c>
    </row>
    <row r="2721" spans="2:2" x14ac:dyDescent="0.25">
      <c r="B2721" t="e" cm="1" vm="1">
        <f t="array" ref="B2721">TRANSPOSE(_xlfn._xlws.SORT(_xlfn.UNIQUE(_xlfn._xlws.FILTER(managements[field_level], managements[experiment_id]&amp;"_"&amp;managements[crop_season_id]=A2721))))</f>
        <v>#VALUE!</v>
      </c>
    </row>
    <row r="2722" spans="2:2" x14ac:dyDescent="0.25">
      <c r="B2722" t="e" cm="1" vm="1">
        <f t="array" ref="B2722">TRANSPOSE(_xlfn._xlws.SORT(_xlfn.UNIQUE(_xlfn._xlws.FILTER(managements[field_level], managements[experiment_id]&amp;"_"&amp;managements[crop_season_id]=A2722))))</f>
        <v>#VALUE!</v>
      </c>
    </row>
    <row r="2723" spans="2:2" x14ac:dyDescent="0.25">
      <c r="B2723" t="e" cm="1" vm="1">
        <f t="array" ref="B2723">TRANSPOSE(_xlfn._xlws.SORT(_xlfn.UNIQUE(_xlfn._xlws.FILTER(managements[field_level], managements[experiment_id]&amp;"_"&amp;managements[crop_season_id]=A2723))))</f>
        <v>#VALUE!</v>
      </c>
    </row>
    <row r="2724" spans="2:2" x14ac:dyDescent="0.25">
      <c r="B2724" t="e" cm="1" vm="1">
        <f t="array" ref="B2724">TRANSPOSE(_xlfn._xlws.SORT(_xlfn.UNIQUE(_xlfn._xlws.FILTER(managements[field_level], managements[experiment_id]&amp;"_"&amp;managements[crop_season_id]=A2724))))</f>
        <v>#VALUE!</v>
      </c>
    </row>
    <row r="2725" spans="2:2" x14ac:dyDescent="0.25">
      <c r="B2725" t="e" cm="1" vm="1">
        <f t="array" ref="B2725">TRANSPOSE(_xlfn._xlws.SORT(_xlfn.UNIQUE(_xlfn._xlws.FILTER(managements[field_level], managements[experiment_id]&amp;"_"&amp;managements[crop_season_id]=A2725))))</f>
        <v>#VALUE!</v>
      </c>
    </row>
    <row r="2726" spans="2:2" x14ac:dyDescent="0.25">
      <c r="B2726" t="e" cm="1" vm="1">
        <f t="array" ref="B2726">TRANSPOSE(_xlfn._xlws.SORT(_xlfn.UNIQUE(_xlfn._xlws.FILTER(managements[field_level], managements[experiment_id]&amp;"_"&amp;managements[crop_season_id]=A2726))))</f>
        <v>#VALUE!</v>
      </c>
    </row>
    <row r="2727" spans="2:2" x14ac:dyDescent="0.25">
      <c r="B2727" t="e" cm="1" vm="1">
        <f t="array" ref="B2727">TRANSPOSE(_xlfn._xlws.SORT(_xlfn.UNIQUE(_xlfn._xlws.FILTER(managements[field_level], managements[experiment_id]&amp;"_"&amp;managements[crop_season_id]=A2727))))</f>
        <v>#VALUE!</v>
      </c>
    </row>
    <row r="2728" spans="2:2" x14ac:dyDescent="0.25">
      <c r="B2728" t="e" cm="1" vm="1">
        <f t="array" ref="B2728">TRANSPOSE(_xlfn._xlws.SORT(_xlfn.UNIQUE(_xlfn._xlws.FILTER(managements[field_level], managements[experiment_id]&amp;"_"&amp;managements[crop_season_id]=A2728))))</f>
        <v>#VALUE!</v>
      </c>
    </row>
    <row r="2729" spans="2:2" x14ac:dyDescent="0.25">
      <c r="B2729" t="e" cm="1" vm="1">
        <f t="array" ref="B2729">TRANSPOSE(_xlfn._xlws.SORT(_xlfn.UNIQUE(_xlfn._xlws.FILTER(managements[field_level], managements[experiment_id]&amp;"_"&amp;managements[crop_season_id]=A2729))))</f>
        <v>#VALUE!</v>
      </c>
    </row>
    <row r="2730" spans="2:2" x14ac:dyDescent="0.25">
      <c r="B2730" t="e" cm="1" vm="1">
        <f t="array" ref="B2730">TRANSPOSE(_xlfn._xlws.SORT(_xlfn.UNIQUE(_xlfn._xlws.FILTER(managements[field_level], managements[experiment_id]&amp;"_"&amp;managements[crop_season_id]=A2730))))</f>
        <v>#VALUE!</v>
      </c>
    </row>
    <row r="2731" spans="2:2" x14ac:dyDescent="0.25">
      <c r="B2731" t="e" cm="1" vm="1">
        <f t="array" ref="B2731">TRANSPOSE(_xlfn._xlws.SORT(_xlfn.UNIQUE(_xlfn._xlws.FILTER(managements[field_level], managements[experiment_id]&amp;"_"&amp;managements[crop_season_id]=A2731))))</f>
        <v>#VALUE!</v>
      </c>
    </row>
    <row r="2732" spans="2:2" x14ac:dyDescent="0.25">
      <c r="B2732" t="e" cm="1" vm="1">
        <f t="array" ref="B2732">TRANSPOSE(_xlfn._xlws.SORT(_xlfn.UNIQUE(_xlfn._xlws.FILTER(managements[field_level], managements[experiment_id]&amp;"_"&amp;managements[crop_season_id]=A2732))))</f>
        <v>#VALUE!</v>
      </c>
    </row>
    <row r="2733" spans="2:2" x14ac:dyDescent="0.25">
      <c r="B2733" t="e" cm="1" vm="1">
        <f t="array" ref="B2733">TRANSPOSE(_xlfn._xlws.SORT(_xlfn.UNIQUE(_xlfn._xlws.FILTER(managements[field_level], managements[experiment_id]&amp;"_"&amp;managements[crop_season_id]=A2733))))</f>
        <v>#VALUE!</v>
      </c>
    </row>
    <row r="2734" spans="2:2" x14ac:dyDescent="0.25">
      <c r="B2734" t="e" cm="1" vm="1">
        <f t="array" ref="B2734">TRANSPOSE(_xlfn._xlws.SORT(_xlfn.UNIQUE(_xlfn._xlws.FILTER(managements[field_level], managements[experiment_id]&amp;"_"&amp;managements[crop_season_id]=A2734))))</f>
        <v>#VALUE!</v>
      </c>
    </row>
    <row r="2735" spans="2:2" x14ac:dyDescent="0.25">
      <c r="B2735" t="e" cm="1" vm="1">
        <f t="array" ref="B2735">TRANSPOSE(_xlfn._xlws.SORT(_xlfn.UNIQUE(_xlfn._xlws.FILTER(managements[field_level], managements[experiment_id]&amp;"_"&amp;managements[crop_season_id]=A2735))))</f>
        <v>#VALUE!</v>
      </c>
    </row>
    <row r="2736" spans="2:2" x14ac:dyDescent="0.25">
      <c r="B2736" t="e" cm="1" vm="1">
        <f t="array" ref="B2736">TRANSPOSE(_xlfn._xlws.SORT(_xlfn.UNIQUE(_xlfn._xlws.FILTER(managements[field_level], managements[experiment_id]&amp;"_"&amp;managements[crop_season_id]=A2736))))</f>
        <v>#VALUE!</v>
      </c>
    </row>
    <row r="2737" spans="2:2" x14ac:dyDescent="0.25">
      <c r="B2737" t="e" cm="1" vm="1">
        <f t="array" ref="B2737">TRANSPOSE(_xlfn._xlws.SORT(_xlfn.UNIQUE(_xlfn._xlws.FILTER(managements[field_level], managements[experiment_id]&amp;"_"&amp;managements[crop_season_id]=A2737))))</f>
        <v>#VALUE!</v>
      </c>
    </row>
    <row r="2738" spans="2:2" x14ac:dyDescent="0.25">
      <c r="B2738" t="e" cm="1" vm="1">
        <f t="array" ref="B2738">TRANSPOSE(_xlfn._xlws.SORT(_xlfn.UNIQUE(_xlfn._xlws.FILTER(managements[field_level], managements[experiment_id]&amp;"_"&amp;managements[crop_season_id]=A2738))))</f>
        <v>#VALUE!</v>
      </c>
    </row>
    <row r="2739" spans="2:2" x14ac:dyDescent="0.25">
      <c r="B2739" t="e" cm="1" vm="1">
        <f t="array" ref="B2739">TRANSPOSE(_xlfn._xlws.SORT(_xlfn.UNIQUE(_xlfn._xlws.FILTER(managements[field_level], managements[experiment_id]&amp;"_"&amp;managements[crop_season_id]=A2739))))</f>
        <v>#VALUE!</v>
      </c>
    </row>
    <row r="2740" spans="2:2" x14ac:dyDescent="0.25">
      <c r="B2740" t="e" cm="1" vm="1">
        <f t="array" ref="B2740">TRANSPOSE(_xlfn._xlws.SORT(_xlfn.UNIQUE(_xlfn._xlws.FILTER(managements[field_level], managements[experiment_id]&amp;"_"&amp;managements[crop_season_id]=A2740))))</f>
        <v>#VALUE!</v>
      </c>
    </row>
    <row r="2741" spans="2:2" x14ac:dyDescent="0.25">
      <c r="B2741" t="e" cm="1" vm="1">
        <f t="array" ref="B2741">TRANSPOSE(_xlfn._xlws.SORT(_xlfn.UNIQUE(_xlfn._xlws.FILTER(managements[field_level], managements[experiment_id]&amp;"_"&amp;managements[crop_season_id]=A2741))))</f>
        <v>#VALUE!</v>
      </c>
    </row>
    <row r="2742" spans="2:2" x14ac:dyDescent="0.25">
      <c r="B2742" t="e" cm="1" vm="1">
        <f t="array" ref="B2742">TRANSPOSE(_xlfn._xlws.SORT(_xlfn.UNIQUE(_xlfn._xlws.FILTER(managements[field_level], managements[experiment_id]&amp;"_"&amp;managements[crop_season_id]=A2742))))</f>
        <v>#VALUE!</v>
      </c>
    </row>
    <row r="2743" spans="2:2" x14ac:dyDescent="0.25">
      <c r="B2743" t="e" cm="1" vm="1">
        <f t="array" ref="B2743">TRANSPOSE(_xlfn._xlws.SORT(_xlfn.UNIQUE(_xlfn._xlws.FILTER(managements[field_level], managements[experiment_id]&amp;"_"&amp;managements[crop_season_id]=A2743))))</f>
        <v>#VALUE!</v>
      </c>
    </row>
    <row r="2744" spans="2:2" x14ac:dyDescent="0.25">
      <c r="B2744" t="e" cm="1" vm="1">
        <f t="array" ref="B2744">TRANSPOSE(_xlfn._xlws.SORT(_xlfn.UNIQUE(_xlfn._xlws.FILTER(managements[field_level], managements[experiment_id]&amp;"_"&amp;managements[crop_season_id]=A2744))))</f>
        <v>#VALUE!</v>
      </c>
    </row>
    <row r="2745" spans="2:2" x14ac:dyDescent="0.25">
      <c r="B2745" t="e" cm="1" vm="1">
        <f t="array" ref="B2745">TRANSPOSE(_xlfn._xlws.SORT(_xlfn.UNIQUE(_xlfn._xlws.FILTER(managements[field_level], managements[experiment_id]&amp;"_"&amp;managements[crop_season_id]=A2745))))</f>
        <v>#VALUE!</v>
      </c>
    </row>
    <row r="2746" spans="2:2" x14ac:dyDescent="0.25">
      <c r="B2746" t="e" cm="1" vm="1">
        <f t="array" ref="B2746">TRANSPOSE(_xlfn._xlws.SORT(_xlfn.UNIQUE(_xlfn._xlws.FILTER(managements[field_level], managements[experiment_id]&amp;"_"&amp;managements[crop_season_id]=A2746))))</f>
        <v>#VALUE!</v>
      </c>
    </row>
    <row r="2747" spans="2:2" x14ac:dyDescent="0.25">
      <c r="B2747" t="e" cm="1" vm="1">
        <f t="array" ref="B2747">TRANSPOSE(_xlfn._xlws.SORT(_xlfn.UNIQUE(_xlfn._xlws.FILTER(managements[field_level], managements[experiment_id]&amp;"_"&amp;managements[crop_season_id]=A2747))))</f>
        <v>#VALUE!</v>
      </c>
    </row>
    <row r="2748" spans="2:2" x14ac:dyDescent="0.25">
      <c r="B2748" t="e" cm="1" vm="1">
        <f t="array" ref="B2748">TRANSPOSE(_xlfn._xlws.SORT(_xlfn.UNIQUE(_xlfn._xlws.FILTER(managements[field_level], managements[experiment_id]&amp;"_"&amp;managements[crop_season_id]=A2748))))</f>
        <v>#VALUE!</v>
      </c>
    </row>
    <row r="2749" spans="2:2" x14ac:dyDescent="0.25">
      <c r="B2749" t="e" cm="1" vm="1">
        <f t="array" ref="B2749">TRANSPOSE(_xlfn._xlws.SORT(_xlfn.UNIQUE(_xlfn._xlws.FILTER(managements[field_level], managements[experiment_id]&amp;"_"&amp;managements[crop_season_id]=A2749))))</f>
        <v>#VALUE!</v>
      </c>
    </row>
    <row r="2750" spans="2:2" x14ac:dyDescent="0.25">
      <c r="B2750" t="e" cm="1" vm="1">
        <f t="array" ref="B2750">TRANSPOSE(_xlfn._xlws.SORT(_xlfn.UNIQUE(_xlfn._xlws.FILTER(managements[field_level], managements[experiment_id]&amp;"_"&amp;managements[crop_season_id]=A2750))))</f>
        <v>#VALUE!</v>
      </c>
    </row>
    <row r="2751" spans="2:2" x14ac:dyDescent="0.25">
      <c r="B2751" t="e" cm="1" vm="1">
        <f t="array" ref="B2751">TRANSPOSE(_xlfn._xlws.SORT(_xlfn.UNIQUE(_xlfn._xlws.FILTER(managements[field_level], managements[experiment_id]&amp;"_"&amp;managements[crop_season_id]=A2751))))</f>
        <v>#VALUE!</v>
      </c>
    </row>
    <row r="2752" spans="2:2" x14ac:dyDescent="0.25">
      <c r="B2752" t="e" cm="1" vm="1">
        <f t="array" ref="B2752">TRANSPOSE(_xlfn._xlws.SORT(_xlfn.UNIQUE(_xlfn._xlws.FILTER(managements[field_level], managements[experiment_id]&amp;"_"&amp;managements[crop_season_id]=A2752))))</f>
        <v>#VALUE!</v>
      </c>
    </row>
    <row r="2753" spans="2:2" x14ac:dyDescent="0.25">
      <c r="B2753" t="e" cm="1" vm="1">
        <f t="array" ref="B2753">TRANSPOSE(_xlfn._xlws.SORT(_xlfn.UNIQUE(_xlfn._xlws.FILTER(managements[field_level], managements[experiment_id]&amp;"_"&amp;managements[crop_season_id]=A2753))))</f>
        <v>#VALUE!</v>
      </c>
    </row>
    <row r="2754" spans="2:2" x14ac:dyDescent="0.25">
      <c r="B2754" t="e" cm="1" vm="1">
        <f t="array" ref="B2754">TRANSPOSE(_xlfn._xlws.SORT(_xlfn.UNIQUE(_xlfn._xlws.FILTER(managements[field_level], managements[experiment_id]&amp;"_"&amp;managements[crop_season_id]=A2754))))</f>
        <v>#VALUE!</v>
      </c>
    </row>
    <row r="2755" spans="2:2" x14ac:dyDescent="0.25">
      <c r="B2755" t="e" cm="1" vm="1">
        <f t="array" ref="B2755">TRANSPOSE(_xlfn._xlws.SORT(_xlfn.UNIQUE(_xlfn._xlws.FILTER(managements[field_level], managements[experiment_id]&amp;"_"&amp;managements[crop_season_id]=A2755))))</f>
        <v>#VALUE!</v>
      </c>
    </row>
    <row r="2756" spans="2:2" x14ac:dyDescent="0.25">
      <c r="B2756" t="e" cm="1" vm="1">
        <f t="array" ref="B2756">TRANSPOSE(_xlfn._xlws.SORT(_xlfn.UNIQUE(_xlfn._xlws.FILTER(managements[field_level], managements[experiment_id]&amp;"_"&amp;managements[crop_season_id]=A2756))))</f>
        <v>#VALUE!</v>
      </c>
    </row>
    <row r="2757" spans="2:2" x14ac:dyDescent="0.25">
      <c r="B2757" t="e" cm="1" vm="1">
        <f t="array" ref="B2757">TRANSPOSE(_xlfn._xlws.SORT(_xlfn.UNIQUE(_xlfn._xlws.FILTER(managements[field_level], managements[experiment_id]&amp;"_"&amp;managements[crop_season_id]=A2757))))</f>
        <v>#VALUE!</v>
      </c>
    </row>
    <row r="2758" spans="2:2" x14ac:dyDescent="0.25">
      <c r="B2758" t="e" cm="1" vm="1">
        <f t="array" ref="B2758">TRANSPOSE(_xlfn._xlws.SORT(_xlfn.UNIQUE(_xlfn._xlws.FILTER(managements[field_level], managements[experiment_id]&amp;"_"&amp;managements[crop_season_id]=A2758))))</f>
        <v>#VALUE!</v>
      </c>
    </row>
    <row r="2759" spans="2:2" x14ac:dyDescent="0.25">
      <c r="B2759" t="e" cm="1" vm="1">
        <f t="array" ref="B2759">TRANSPOSE(_xlfn._xlws.SORT(_xlfn.UNIQUE(_xlfn._xlws.FILTER(managements[field_level], managements[experiment_id]&amp;"_"&amp;managements[crop_season_id]=A2759))))</f>
        <v>#VALUE!</v>
      </c>
    </row>
    <row r="2760" spans="2:2" x14ac:dyDescent="0.25">
      <c r="B2760" t="e" cm="1" vm="1">
        <f t="array" ref="B2760">TRANSPOSE(_xlfn._xlws.SORT(_xlfn.UNIQUE(_xlfn._xlws.FILTER(managements[field_level], managements[experiment_id]&amp;"_"&amp;managements[crop_season_id]=A2760))))</f>
        <v>#VALUE!</v>
      </c>
    </row>
    <row r="2761" spans="2:2" x14ac:dyDescent="0.25">
      <c r="B2761" t="e" cm="1" vm="1">
        <f t="array" ref="B2761">TRANSPOSE(_xlfn._xlws.SORT(_xlfn.UNIQUE(_xlfn._xlws.FILTER(managements[field_level], managements[experiment_id]&amp;"_"&amp;managements[crop_season_id]=A2761))))</f>
        <v>#VALUE!</v>
      </c>
    </row>
    <row r="2762" spans="2:2" x14ac:dyDescent="0.25">
      <c r="B2762" t="e" cm="1" vm="1">
        <f t="array" ref="B2762">TRANSPOSE(_xlfn._xlws.SORT(_xlfn.UNIQUE(_xlfn._xlws.FILTER(managements[field_level], managements[experiment_id]&amp;"_"&amp;managements[crop_season_id]=A2762))))</f>
        <v>#VALUE!</v>
      </c>
    </row>
    <row r="2763" spans="2:2" x14ac:dyDescent="0.25">
      <c r="B2763" t="e" cm="1" vm="1">
        <f t="array" ref="B2763">TRANSPOSE(_xlfn._xlws.SORT(_xlfn.UNIQUE(_xlfn._xlws.FILTER(managements[field_level], managements[experiment_id]&amp;"_"&amp;managements[crop_season_id]=A2763))))</f>
        <v>#VALUE!</v>
      </c>
    </row>
    <row r="2764" spans="2:2" x14ac:dyDescent="0.25">
      <c r="B2764" t="e" cm="1" vm="1">
        <f t="array" ref="B2764">TRANSPOSE(_xlfn._xlws.SORT(_xlfn.UNIQUE(_xlfn._xlws.FILTER(managements[field_level], managements[experiment_id]&amp;"_"&amp;managements[crop_season_id]=A2764))))</f>
        <v>#VALUE!</v>
      </c>
    </row>
    <row r="2765" spans="2:2" x14ac:dyDescent="0.25">
      <c r="B2765" t="e" cm="1" vm="1">
        <f t="array" ref="B2765">TRANSPOSE(_xlfn._xlws.SORT(_xlfn.UNIQUE(_xlfn._xlws.FILTER(managements[field_level], managements[experiment_id]&amp;"_"&amp;managements[crop_season_id]=A2765))))</f>
        <v>#VALUE!</v>
      </c>
    </row>
    <row r="2766" spans="2:2" x14ac:dyDescent="0.25">
      <c r="B2766" t="e" cm="1" vm="1">
        <f t="array" ref="B2766">TRANSPOSE(_xlfn._xlws.SORT(_xlfn.UNIQUE(_xlfn._xlws.FILTER(managements[field_level], managements[experiment_id]&amp;"_"&amp;managements[crop_season_id]=A2766))))</f>
        <v>#VALUE!</v>
      </c>
    </row>
    <row r="2767" spans="2:2" x14ac:dyDescent="0.25">
      <c r="B2767" t="e" cm="1" vm="1">
        <f t="array" ref="B2767">TRANSPOSE(_xlfn._xlws.SORT(_xlfn.UNIQUE(_xlfn._xlws.FILTER(managements[field_level], managements[experiment_id]&amp;"_"&amp;managements[crop_season_id]=A2767))))</f>
        <v>#VALUE!</v>
      </c>
    </row>
    <row r="2768" spans="2:2" x14ac:dyDescent="0.25">
      <c r="B2768" t="e" cm="1" vm="1">
        <f t="array" ref="B2768">TRANSPOSE(_xlfn._xlws.SORT(_xlfn.UNIQUE(_xlfn._xlws.FILTER(managements[field_level], managements[experiment_id]&amp;"_"&amp;managements[crop_season_id]=A2768))))</f>
        <v>#VALUE!</v>
      </c>
    </row>
    <row r="2769" spans="2:2" x14ac:dyDescent="0.25">
      <c r="B2769" t="e" cm="1" vm="1">
        <f t="array" ref="B2769">TRANSPOSE(_xlfn._xlws.SORT(_xlfn.UNIQUE(_xlfn._xlws.FILTER(managements[field_level], managements[experiment_id]&amp;"_"&amp;managements[crop_season_id]=A2769))))</f>
        <v>#VALUE!</v>
      </c>
    </row>
    <row r="2770" spans="2:2" x14ac:dyDescent="0.25">
      <c r="B2770" t="e" cm="1" vm="1">
        <f t="array" ref="B2770">TRANSPOSE(_xlfn._xlws.SORT(_xlfn.UNIQUE(_xlfn._xlws.FILTER(managements[field_level], managements[experiment_id]&amp;"_"&amp;managements[crop_season_id]=A2770))))</f>
        <v>#VALUE!</v>
      </c>
    </row>
    <row r="2771" spans="2:2" x14ac:dyDescent="0.25">
      <c r="B2771" t="e" cm="1" vm="1">
        <f t="array" ref="B2771">TRANSPOSE(_xlfn._xlws.SORT(_xlfn.UNIQUE(_xlfn._xlws.FILTER(managements[field_level], managements[experiment_id]&amp;"_"&amp;managements[crop_season_id]=A2771))))</f>
        <v>#VALUE!</v>
      </c>
    </row>
    <row r="2772" spans="2:2" x14ac:dyDescent="0.25">
      <c r="B2772" t="e" cm="1" vm="1">
        <f t="array" ref="B2772">TRANSPOSE(_xlfn._xlws.SORT(_xlfn.UNIQUE(_xlfn._xlws.FILTER(managements[field_level], managements[experiment_id]&amp;"_"&amp;managements[crop_season_id]=A2772))))</f>
        <v>#VALUE!</v>
      </c>
    </row>
    <row r="2773" spans="2:2" x14ac:dyDescent="0.25">
      <c r="B2773" t="e" cm="1" vm="1">
        <f t="array" ref="B2773">TRANSPOSE(_xlfn._xlws.SORT(_xlfn.UNIQUE(_xlfn._xlws.FILTER(managements[field_level], managements[experiment_id]&amp;"_"&amp;managements[crop_season_id]=A2773))))</f>
        <v>#VALUE!</v>
      </c>
    </row>
    <row r="2774" spans="2:2" x14ac:dyDescent="0.25">
      <c r="B2774" t="e" cm="1" vm="1">
        <f t="array" ref="B2774">TRANSPOSE(_xlfn._xlws.SORT(_xlfn.UNIQUE(_xlfn._xlws.FILTER(managements[field_level], managements[experiment_id]&amp;"_"&amp;managements[crop_season_id]=A2774))))</f>
        <v>#VALUE!</v>
      </c>
    </row>
    <row r="2775" spans="2:2" x14ac:dyDescent="0.25">
      <c r="B2775" t="e" cm="1" vm="1">
        <f t="array" ref="B2775">TRANSPOSE(_xlfn._xlws.SORT(_xlfn.UNIQUE(_xlfn._xlws.FILTER(managements[field_level], managements[experiment_id]&amp;"_"&amp;managements[crop_season_id]=A2775))))</f>
        <v>#VALUE!</v>
      </c>
    </row>
    <row r="2776" spans="2:2" x14ac:dyDescent="0.25">
      <c r="B2776" t="e" cm="1" vm="1">
        <f t="array" ref="B2776">TRANSPOSE(_xlfn._xlws.SORT(_xlfn.UNIQUE(_xlfn._xlws.FILTER(managements[field_level], managements[experiment_id]&amp;"_"&amp;managements[crop_season_id]=A2776))))</f>
        <v>#VALUE!</v>
      </c>
    </row>
    <row r="2777" spans="2:2" x14ac:dyDescent="0.25">
      <c r="B2777" t="e" cm="1" vm="1">
        <f t="array" ref="B2777">TRANSPOSE(_xlfn._xlws.SORT(_xlfn.UNIQUE(_xlfn._xlws.FILTER(managements[field_level], managements[experiment_id]&amp;"_"&amp;managements[crop_season_id]=A2777))))</f>
        <v>#VALUE!</v>
      </c>
    </row>
    <row r="2778" spans="2:2" x14ac:dyDescent="0.25">
      <c r="B2778" t="e" cm="1" vm="1">
        <f t="array" ref="B2778">TRANSPOSE(_xlfn._xlws.SORT(_xlfn.UNIQUE(_xlfn._xlws.FILTER(managements[field_level], managements[experiment_id]&amp;"_"&amp;managements[crop_season_id]=A2778))))</f>
        <v>#VALUE!</v>
      </c>
    </row>
    <row r="2779" spans="2:2" x14ac:dyDescent="0.25">
      <c r="B2779" t="e" cm="1" vm="1">
        <f t="array" ref="B2779">TRANSPOSE(_xlfn._xlws.SORT(_xlfn.UNIQUE(_xlfn._xlws.FILTER(managements[field_level], managements[experiment_id]&amp;"_"&amp;managements[crop_season_id]=A2779))))</f>
        <v>#VALUE!</v>
      </c>
    </row>
    <row r="2780" spans="2:2" x14ac:dyDescent="0.25">
      <c r="B2780" t="e" cm="1" vm="1">
        <f t="array" ref="B2780">TRANSPOSE(_xlfn._xlws.SORT(_xlfn.UNIQUE(_xlfn._xlws.FILTER(managements[field_level], managements[experiment_id]&amp;"_"&amp;managements[crop_season_id]=A2780))))</f>
        <v>#VALUE!</v>
      </c>
    </row>
    <row r="2781" spans="2:2" x14ac:dyDescent="0.25">
      <c r="B2781" t="e" cm="1" vm="1">
        <f t="array" ref="B2781">TRANSPOSE(_xlfn._xlws.SORT(_xlfn.UNIQUE(_xlfn._xlws.FILTER(managements[field_level], managements[experiment_id]&amp;"_"&amp;managements[crop_season_id]=A2781))))</f>
        <v>#VALUE!</v>
      </c>
    </row>
    <row r="2782" spans="2:2" x14ac:dyDescent="0.25">
      <c r="B2782" t="e" cm="1" vm="1">
        <f t="array" ref="B2782">TRANSPOSE(_xlfn._xlws.SORT(_xlfn.UNIQUE(_xlfn._xlws.FILTER(managements[field_level], managements[experiment_id]&amp;"_"&amp;managements[crop_season_id]=A2782))))</f>
        <v>#VALUE!</v>
      </c>
    </row>
    <row r="2783" spans="2:2" x14ac:dyDescent="0.25">
      <c r="B2783" t="e" cm="1" vm="1">
        <f t="array" ref="B2783">TRANSPOSE(_xlfn._xlws.SORT(_xlfn.UNIQUE(_xlfn._xlws.FILTER(managements[field_level], managements[experiment_id]&amp;"_"&amp;managements[crop_season_id]=A2783))))</f>
        <v>#VALUE!</v>
      </c>
    </row>
    <row r="2784" spans="2:2" x14ac:dyDescent="0.25">
      <c r="B2784" t="e" cm="1" vm="1">
        <f t="array" ref="B2784">TRANSPOSE(_xlfn._xlws.SORT(_xlfn.UNIQUE(_xlfn._xlws.FILTER(managements[field_level], managements[experiment_id]&amp;"_"&amp;managements[crop_season_id]=A2784))))</f>
        <v>#VALUE!</v>
      </c>
    </row>
    <row r="2785" spans="2:2" x14ac:dyDescent="0.25">
      <c r="B2785" t="e" cm="1" vm="1">
        <f t="array" ref="B2785">TRANSPOSE(_xlfn._xlws.SORT(_xlfn.UNIQUE(_xlfn._xlws.FILTER(managements[field_level], managements[experiment_id]&amp;"_"&amp;managements[crop_season_id]=A2785))))</f>
        <v>#VALUE!</v>
      </c>
    </row>
    <row r="2786" spans="2:2" x14ac:dyDescent="0.25">
      <c r="B2786" t="e" cm="1" vm="1">
        <f t="array" ref="B2786">TRANSPOSE(_xlfn._xlws.SORT(_xlfn.UNIQUE(_xlfn._xlws.FILTER(managements[field_level], managements[experiment_id]&amp;"_"&amp;managements[crop_season_id]=A2786))))</f>
        <v>#VALUE!</v>
      </c>
    </row>
    <row r="2787" spans="2:2" x14ac:dyDescent="0.25">
      <c r="B2787" t="e" cm="1" vm="1">
        <f t="array" ref="B2787">TRANSPOSE(_xlfn._xlws.SORT(_xlfn.UNIQUE(_xlfn._xlws.FILTER(managements[field_level], managements[experiment_id]&amp;"_"&amp;managements[crop_season_id]=A2787))))</f>
        <v>#VALUE!</v>
      </c>
    </row>
    <row r="2788" spans="2:2" x14ac:dyDescent="0.25">
      <c r="B2788" t="e" cm="1" vm="1">
        <f t="array" ref="B2788">TRANSPOSE(_xlfn._xlws.SORT(_xlfn.UNIQUE(_xlfn._xlws.FILTER(managements[field_level], managements[experiment_id]&amp;"_"&amp;managements[crop_season_id]=A2788))))</f>
        <v>#VALUE!</v>
      </c>
    </row>
    <row r="2789" spans="2:2" x14ac:dyDescent="0.25">
      <c r="B2789" t="e" cm="1" vm="1">
        <f t="array" ref="B2789">TRANSPOSE(_xlfn._xlws.SORT(_xlfn.UNIQUE(_xlfn._xlws.FILTER(managements[field_level], managements[experiment_id]&amp;"_"&amp;managements[crop_season_id]=A2789))))</f>
        <v>#VALUE!</v>
      </c>
    </row>
    <row r="2790" spans="2:2" x14ac:dyDescent="0.25">
      <c r="B2790" t="e" cm="1" vm="1">
        <f t="array" ref="B2790">TRANSPOSE(_xlfn._xlws.SORT(_xlfn.UNIQUE(_xlfn._xlws.FILTER(managements[field_level], managements[experiment_id]&amp;"_"&amp;managements[crop_season_id]=A2790))))</f>
        <v>#VALUE!</v>
      </c>
    </row>
    <row r="2791" spans="2:2" x14ac:dyDescent="0.25">
      <c r="B2791" t="e" cm="1" vm="1">
        <f t="array" ref="B2791">TRANSPOSE(_xlfn._xlws.SORT(_xlfn.UNIQUE(_xlfn._xlws.FILTER(managements[field_level], managements[experiment_id]&amp;"_"&amp;managements[crop_season_id]=A2791))))</f>
        <v>#VALUE!</v>
      </c>
    </row>
    <row r="2792" spans="2:2" x14ac:dyDescent="0.25">
      <c r="B2792" t="e" cm="1" vm="1">
        <f t="array" ref="B2792">TRANSPOSE(_xlfn._xlws.SORT(_xlfn.UNIQUE(_xlfn._xlws.FILTER(managements[field_level], managements[experiment_id]&amp;"_"&amp;managements[crop_season_id]=A2792))))</f>
        <v>#VALUE!</v>
      </c>
    </row>
    <row r="2793" spans="2:2" x14ac:dyDescent="0.25">
      <c r="B2793" t="e" cm="1" vm="1">
        <f t="array" ref="B2793">TRANSPOSE(_xlfn._xlws.SORT(_xlfn.UNIQUE(_xlfn._xlws.FILTER(managements[field_level], managements[experiment_id]&amp;"_"&amp;managements[crop_season_id]=A2793))))</f>
        <v>#VALUE!</v>
      </c>
    </row>
    <row r="2794" spans="2:2" x14ac:dyDescent="0.25">
      <c r="B2794" t="e" cm="1" vm="1">
        <f t="array" ref="B2794">TRANSPOSE(_xlfn._xlws.SORT(_xlfn.UNIQUE(_xlfn._xlws.FILTER(managements[field_level], managements[experiment_id]&amp;"_"&amp;managements[crop_season_id]=A2794))))</f>
        <v>#VALUE!</v>
      </c>
    </row>
    <row r="2795" spans="2:2" x14ac:dyDescent="0.25">
      <c r="B2795" t="e" cm="1" vm="1">
        <f t="array" ref="B2795">TRANSPOSE(_xlfn._xlws.SORT(_xlfn.UNIQUE(_xlfn._xlws.FILTER(managements[field_level], managements[experiment_id]&amp;"_"&amp;managements[crop_season_id]=A2795))))</f>
        <v>#VALUE!</v>
      </c>
    </row>
    <row r="2796" spans="2:2" x14ac:dyDescent="0.25">
      <c r="B2796" t="e" cm="1" vm="1">
        <f t="array" ref="B2796">TRANSPOSE(_xlfn._xlws.SORT(_xlfn.UNIQUE(_xlfn._xlws.FILTER(managements[field_level], managements[experiment_id]&amp;"_"&amp;managements[crop_season_id]=A2796))))</f>
        <v>#VALUE!</v>
      </c>
    </row>
    <row r="2797" spans="2:2" x14ac:dyDescent="0.25">
      <c r="B2797" t="e" cm="1" vm="1">
        <f t="array" ref="B2797">TRANSPOSE(_xlfn._xlws.SORT(_xlfn.UNIQUE(_xlfn._xlws.FILTER(managements[field_level], managements[experiment_id]&amp;"_"&amp;managements[crop_season_id]=A2797))))</f>
        <v>#VALUE!</v>
      </c>
    </row>
    <row r="2798" spans="2:2" x14ac:dyDescent="0.25">
      <c r="B2798" t="e" cm="1" vm="1">
        <f t="array" ref="B2798">TRANSPOSE(_xlfn._xlws.SORT(_xlfn.UNIQUE(_xlfn._xlws.FILTER(managements[field_level], managements[experiment_id]&amp;"_"&amp;managements[crop_season_id]=A2798))))</f>
        <v>#VALUE!</v>
      </c>
    </row>
    <row r="2799" spans="2:2" x14ac:dyDescent="0.25">
      <c r="B2799" t="e" cm="1" vm="1">
        <f t="array" ref="B2799">TRANSPOSE(_xlfn._xlws.SORT(_xlfn.UNIQUE(_xlfn._xlws.FILTER(managements[field_level], managements[experiment_id]&amp;"_"&amp;managements[crop_season_id]=A2799))))</f>
        <v>#VALUE!</v>
      </c>
    </row>
    <row r="2800" spans="2:2" x14ac:dyDescent="0.25">
      <c r="B2800" t="e" cm="1" vm="1">
        <f t="array" ref="B2800">TRANSPOSE(_xlfn._xlws.SORT(_xlfn.UNIQUE(_xlfn._xlws.FILTER(managements[field_level], managements[experiment_id]&amp;"_"&amp;managements[crop_season_id]=A2800))))</f>
        <v>#VALUE!</v>
      </c>
    </row>
    <row r="2801" spans="2:2" x14ac:dyDescent="0.25">
      <c r="B2801" t="e" cm="1" vm="1">
        <f t="array" ref="B2801">TRANSPOSE(_xlfn._xlws.SORT(_xlfn.UNIQUE(_xlfn._xlws.FILTER(managements[field_level], managements[experiment_id]&amp;"_"&amp;managements[crop_season_id]=A2801))))</f>
        <v>#VALUE!</v>
      </c>
    </row>
    <row r="2802" spans="2:2" x14ac:dyDescent="0.25">
      <c r="B2802" t="e" cm="1" vm="1">
        <f t="array" ref="B2802">TRANSPOSE(_xlfn._xlws.SORT(_xlfn.UNIQUE(_xlfn._xlws.FILTER(managements[field_level], managements[experiment_id]&amp;"_"&amp;managements[crop_season_id]=A2802))))</f>
        <v>#VALUE!</v>
      </c>
    </row>
    <row r="2803" spans="2:2" x14ac:dyDescent="0.25">
      <c r="B2803" t="e" cm="1" vm="1">
        <f t="array" ref="B2803">TRANSPOSE(_xlfn._xlws.SORT(_xlfn.UNIQUE(_xlfn._xlws.FILTER(managements[field_level], managements[experiment_id]&amp;"_"&amp;managements[crop_season_id]=A2803))))</f>
        <v>#VALUE!</v>
      </c>
    </row>
    <row r="2804" spans="2:2" x14ac:dyDescent="0.25">
      <c r="B2804" t="e" cm="1" vm="1">
        <f t="array" ref="B2804">TRANSPOSE(_xlfn._xlws.SORT(_xlfn.UNIQUE(_xlfn._xlws.FILTER(managements[field_level], managements[experiment_id]&amp;"_"&amp;managements[crop_season_id]=A2804))))</f>
        <v>#VALUE!</v>
      </c>
    </row>
    <row r="2805" spans="2:2" x14ac:dyDescent="0.25">
      <c r="B2805" t="e" cm="1" vm="1">
        <f t="array" ref="B2805">TRANSPOSE(_xlfn._xlws.SORT(_xlfn.UNIQUE(_xlfn._xlws.FILTER(managements[field_level], managements[experiment_id]&amp;"_"&amp;managements[crop_season_id]=A2805))))</f>
        <v>#VALUE!</v>
      </c>
    </row>
    <row r="2806" spans="2:2" x14ac:dyDescent="0.25">
      <c r="B2806" t="e" cm="1" vm="1">
        <f t="array" ref="B2806">TRANSPOSE(_xlfn._xlws.SORT(_xlfn.UNIQUE(_xlfn._xlws.FILTER(managements[field_level], managements[experiment_id]&amp;"_"&amp;managements[crop_season_id]=A2806))))</f>
        <v>#VALUE!</v>
      </c>
    </row>
    <row r="2807" spans="2:2" x14ac:dyDescent="0.25">
      <c r="B2807" t="e" cm="1" vm="1">
        <f t="array" ref="B2807">TRANSPOSE(_xlfn._xlws.SORT(_xlfn.UNIQUE(_xlfn._xlws.FILTER(managements[field_level], managements[experiment_id]&amp;"_"&amp;managements[crop_season_id]=A2807))))</f>
        <v>#VALUE!</v>
      </c>
    </row>
    <row r="2808" spans="2:2" x14ac:dyDescent="0.25">
      <c r="B2808" t="e" cm="1" vm="1">
        <f t="array" ref="B2808">TRANSPOSE(_xlfn._xlws.SORT(_xlfn.UNIQUE(_xlfn._xlws.FILTER(managements[field_level], managements[experiment_id]&amp;"_"&amp;managements[crop_season_id]=A2808))))</f>
        <v>#VALUE!</v>
      </c>
    </row>
    <row r="2809" spans="2:2" x14ac:dyDescent="0.25">
      <c r="B2809" t="e" cm="1" vm="1">
        <f t="array" ref="B2809">TRANSPOSE(_xlfn._xlws.SORT(_xlfn.UNIQUE(_xlfn._xlws.FILTER(managements[field_level], managements[experiment_id]&amp;"_"&amp;managements[crop_season_id]=A2809))))</f>
        <v>#VALUE!</v>
      </c>
    </row>
    <row r="2810" spans="2:2" x14ac:dyDescent="0.25">
      <c r="B2810" t="e" cm="1" vm="1">
        <f t="array" ref="B2810">TRANSPOSE(_xlfn._xlws.SORT(_xlfn.UNIQUE(_xlfn._xlws.FILTER(managements[field_level], managements[experiment_id]&amp;"_"&amp;managements[crop_season_id]=A2810))))</f>
        <v>#VALUE!</v>
      </c>
    </row>
    <row r="2811" spans="2:2" x14ac:dyDescent="0.25">
      <c r="B2811" t="e" cm="1" vm="1">
        <f t="array" ref="B2811">TRANSPOSE(_xlfn._xlws.SORT(_xlfn.UNIQUE(_xlfn._xlws.FILTER(managements[field_level], managements[experiment_id]&amp;"_"&amp;managements[crop_season_id]=A2811))))</f>
        <v>#VALUE!</v>
      </c>
    </row>
    <row r="2812" spans="2:2" x14ac:dyDescent="0.25">
      <c r="B2812" t="e" cm="1" vm="1">
        <f t="array" ref="B2812">TRANSPOSE(_xlfn._xlws.SORT(_xlfn.UNIQUE(_xlfn._xlws.FILTER(managements[field_level], managements[experiment_id]&amp;"_"&amp;managements[crop_season_id]=A2812))))</f>
        <v>#VALUE!</v>
      </c>
    </row>
    <row r="2813" spans="2:2" x14ac:dyDescent="0.25">
      <c r="B2813" t="e" cm="1" vm="1">
        <f t="array" ref="B2813">TRANSPOSE(_xlfn._xlws.SORT(_xlfn.UNIQUE(_xlfn._xlws.FILTER(managements[field_level], managements[experiment_id]&amp;"_"&amp;managements[crop_season_id]=A2813))))</f>
        <v>#VALUE!</v>
      </c>
    </row>
    <row r="2814" spans="2:2" x14ac:dyDescent="0.25">
      <c r="B2814" t="e" cm="1" vm="1">
        <f t="array" ref="B2814">TRANSPOSE(_xlfn._xlws.SORT(_xlfn.UNIQUE(_xlfn._xlws.FILTER(managements[field_level], managements[experiment_id]&amp;"_"&amp;managements[crop_season_id]=A2814))))</f>
        <v>#VALUE!</v>
      </c>
    </row>
    <row r="2815" spans="2:2" x14ac:dyDescent="0.25">
      <c r="B2815" t="e" cm="1" vm="1">
        <f t="array" ref="B2815">TRANSPOSE(_xlfn._xlws.SORT(_xlfn.UNIQUE(_xlfn._xlws.FILTER(managements[field_level], managements[experiment_id]&amp;"_"&amp;managements[crop_season_id]=A2815))))</f>
        <v>#VALUE!</v>
      </c>
    </row>
    <row r="2816" spans="2:2" x14ac:dyDescent="0.25">
      <c r="B2816" t="e" cm="1" vm="1">
        <f t="array" ref="B2816">TRANSPOSE(_xlfn._xlws.SORT(_xlfn.UNIQUE(_xlfn._xlws.FILTER(managements[field_level], managements[experiment_id]&amp;"_"&amp;managements[crop_season_id]=A2816))))</f>
        <v>#VALUE!</v>
      </c>
    </row>
    <row r="2817" spans="2:2" x14ac:dyDescent="0.25">
      <c r="B2817" t="e" cm="1" vm="1">
        <f t="array" ref="B2817">TRANSPOSE(_xlfn._xlws.SORT(_xlfn.UNIQUE(_xlfn._xlws.FILTER(managements[field_level], managements[experiment_id]&amp;"_"&amp;managements[crop_season_id]=A2817))))</f>
        <v>#VALUE!</v>
      </c>
    </row>
    <row r="2818" spans="2:2" x14ac:dyDescent="0.25">
      <c r="B2818" t="e" cm="1" vm="1">
        <f t="array" ref="B2818">TRANSPOSE(_xlfn._xlws.SORT(_xlfn.UNIQUE(_xlfn._xlws.FILTER(managements[field_level], managements[experiment_id]&amp;"_"&amp;managements[crop_season_id]=A2818))))</f>
        <v>#VALUE!</v>
      </c>
    </row>
    <row r="2819" spans="2:2" x14ac:dyDescent="0.25">
      <c r="B2819" t="e" cm="1" vm="1">
        <f t="array" ref="B2819">TRANSPOSE(_xlfn._xlws.SORT(_xlfn.UNIQUE(_xlfn._xlws.FILTER(managements[field_level], managements[experiment_id]&amp;"_"&amp;managements[crop_season_id]=A2819))))</f>
        <v>#VALUE!</v>
      </c>
    </row>
    <row r="2820" spans="2:2" x14ac:dyDescent="0.25">
      <c r="B2820" t="e" cm="1" vm="1">
        <f t="array" ref="B2820">TRANSPOSE(_xlfn._xlws.SORT(_xlfn.UNIQUE(_xlfn._xlws.FILTER(managements[field_level], managements[experiment_id]&amp;"_"&amp;managements[crop_season_id]=A2820))))</f>
        <v>#VALUE!</v>
      </c>
    </row>
    <row r="2821" spans="2:2" x14ac:dyDescent="0.25">
      <c r="B2821" t="e" cm="1" vm="1">
        <f t="array" ref="B2821">TRANSPOSE(_xlfn._xlws.SORT(_xlfn.UNIQUE(_xlfn._xlws.FILTER(managements[field_level], managements[experiment_id]&amp;"_"&amp;managements[crop_season_id]=A2821))))</f>
        <v>#VALUE!</v>
      </c>
    </row>
    <row r="2822" spans="2:2" x14ac:dyDescent="0.25">
      <c r="B2822" t="e" cm="1" vm="1">
        <f t="array" ref="B2822">TRANSPOSE(_xlfn._xlws.SORT(_xlfn.UNIQUE(_xlfn._xlws.FILTER(managements[field_level], managements[experiment_id]&amp;"_"&amp;managements[crop_season_id]=A2822))))</f>
        <v>#VALUE!</v>
      </c>
    </row>
    <row r="2823" spans="2:2" x14ac:dyDescent="0.25">
      <c r="B2823" t="e" cm="1" vm="1">
        <f t="array" ref="B2823">TRANSPOSE(_xlfn._xlws.SORT(_xlfn.UNIQUE(_xlfn._xlws.FILTER(managements[field_level], managements[experiment_id]&amp;"_"&amp;managements[crop_season_id]=A2823))))</f>
        <v>#VALUE!</v>
      </c>
    </row>
    <row r="2824" spans="2:2" x14ac:dyDescent="0.25">
      <c r="B2824" t="e" cm="1" vm="1">
        <f t="array" ref="B2824">TRANSPOSE(_xlfn._xlws.SORT(_xlfn.UNIQUE(_xlfn._xlws.FILTER(managements[field_level], managements[experiment_id]&amp;"_"&amp;managements[crop_season_id]=A2824))))</f>
        <v>#VALUE!</v>
      </c>
    </row>
    <row r="2825" spans="2:2" x14ac:dyDescent="0.25">
      <c r="B2825" t="e" cm="1" vm="1">
        <f t="array" ref="B2825">TRANSPOSE(_xlfn._xlws.SORT(_xlfn.UNIQUE(_xlfn._xlws.FILTER(managements[field_level], managements[experiment_id]&amp;"_"&amp;managements[crop_season_id]=A2825))))</f>
        <v>#VALUE!</v>
      </c>
    </row>
    <row r="2826" spans="2:2" x14ac:dyDescent="0.25">
      <c r="B2826" t="e" cm="1" vm="1">
        <f t="array" ref="B2826">TRANSPOSE(_xlfn._xlws.SORT(_xlfn.UNIQUE(_xlfn._xlws.FILTER(managements[field_level], managements[experiment_id]&amp;"_"&amp;managements[crop_season_id]=A2826))))</f>
        <v>#VALUE!</v>
      </c>
    </row>
    <row r="2827" spans="2:2" x14ac:dyDescent="0.25">
      <c r="B2827" t="e" cm="1" vm="1">
        <f t="array" ref="B2827">TRANSPOSE(_xlfn._xlws.SORT(_xlfn.UNIQUE(_xlfn._xlws.FILTER(managements[field_level], managements[experiment_id]&amp;"_"&amp;managements[crop_season_id]=A2827))))</f>
        <v>#VALUE!</v>
      </c>
    </row>
    <row r="2828" spans="2:2" x14ac:dyDescent="0.25">
      <c r="B2828" t="e" cm="1" vm="1">
        <f t="array" ref="B2828">TRANSPOSE(_xlfn._xlws.SORT(_xlfn.UNIQUE(_xlfn._xlws.FILTER(managements[field_level], managements[experiment_id]&amp;"_"&amp;managements[crop_season_id]=A2828))))</f>
        <v>#VALUE!</v>
      </c>
    </row>
    <row r="2829" spans="2:2" x14ac:dyDescent="0.25">
      <c r="B2829" t="e" cm="1" vm="1">
        <f t="array" ref="B2829">TRANSPOSE(_xlfn._xlws.SORT(_xlfn.UNIQUE(_xlfn._xlws.FILTER(managements[field_level], managements[experiment_id]&amp;"_"&amp;managements[crop_season_id]=A2829))))</f>
        <v>#VALUE!</v>
      </c>
    </row>
    <row r="2830" spans="2:2" x14ac:dyDescent="0.25">
      <c r="B2830" t="e" cm="1" vm="1">
        <f t="array" ref="B2830">TRANSPOSE(_xlfn._xlws.SORT(_xlfn.UNIQUE(_xlfn._xlws.FILTER(managements[field_level], managements[experiment_id]&amp;"_"&amp;managements[crop_season_id]=A2830))))</f>
        <v>#VALUE!</v>
      </c>
    </row>
    <row r="2831" spans="2:2" x14ac:dyDescent="0.25">
      <c r="B2831" t="e" cm="1" vm="1">
        <f t="array" ref="B2831">TRANSPOSE(_xlfn._xlws.SORT(_xlfn.UNIQUE(_xlfn._xlws.FILTER(managements[field_level], managements[experiment_id]&amp;"_"&amp;managements[crop_season_id]=A2831))))</f>
        <v>#VALUE!</v>
      </c>
    </row>
    <row r="2832" spans="2:2" x14ac:dyDescent="0.25">
      <c r="B2832" t="e" cm="1" vm="1">
        <f t="array" ref="B2832">TRANSPOSE(_xlfn._xlws.SORT(_xlfn.UNIQUE(_xlfn._xlws.FILTER(managements[field_level], managements[experiment_id]&amp;"_"&amp;managements[crop_season_id]=A2832))))</f>
        <v>#VALUE!</v>
      </c>
    </row>
    <row r="2833" spans="2:2" x14ac:dyDescent="0.25">
      <c r="B2833" t="e" cm="1" vm="1">
        <f t="array" ref="B2833">TRANSPOSE(_xlfn._xlws.SORT(_xlfn.UNIQUE(_xlfn._xlws.FILTER(managements[field_level], managements[experiment_id]&amp;"_"&amp;managements[crop_season_id]=A2833))))</f>
        <v>#VALUE!</v>
      </c>
    </row>
    <row r="2834" spans="2:2" x14ac:dyDescent="0.25">
      <c r="B2834" t="e" cm="1" vm="1">
        <f t="array" ref="B2834">TRANSPOSE(_xlfn._xlws.SORT(_xlfn.UNIQUE(_xlfn._xlws.FILTER(managements[field_level], managements[experiment_id]&amp;"_"&amp;managements[crop_season_id]=A2834))))</f>
        <v>#VALUE!</v>
      </c>
    </row>
    <row r="2835" spans="2:2" x14ac:dyDescent="0.25">
      <c r="B2835" t="e" cm="1" vm="1">
        <f t="array" ref="B2835">TRANSPOSE(_xlfn._xlws.SORT(_xlfn.UNIQUE(_xlfn._xlws.FILTER(managements[field_level], managements[experiment_id]&amp;"_"&amp;managements[crop_season_id]=A2835))))</f>
        <v>#VALUE!</v>
      </c>
    </row>
    <row r="2836" spans="2:2" x14ac:dyDescent="0.25">
      <c r="B2836" t="e" cm="1" vm="1">
        <f t="array" ref="B2836">TRANSPOSE(_xlfn._xlws.SORT(_xlfn.UNIQUE(_xlfn._xlws.FILTER(managements[field_level], managements[experiment_id]&amp;"_"&amp;managements[crop_season_id]=A2836))))</f>
        <v>#VALUE!</v>
      </c>
    </row>
    <row r="2837" spans="2:2" x14ac:dyDescent="0.25">
      <c r="B2837" t="e" cm="1" vm="1">
        <f t="array" ref="B2837">TRANSPOSE(_xlfn._xlws.SORT(_xlfn.UNIQUE(_xlfn._xlws.FILTER(managements[field_level], managements[experiment_id]&amp;"_"&amp;managements[crop_season_id]=A2837))))</f>
        <v>#VALUE!</v>
      </c>
    </row>
    <row r="2838" spans="2:2" x14ac:dyDescent="0.25">
      <c r="B2838" t="e" cm="1" vm="1">
        <f t="array" ref="B2838">TRANSPOSE(_xlfn._xlws.SORT(_xlfn.UNIQUE(_xlfn._xlws.FILTER(managements[field_level], managements[experiment_id]&amp;"_"&amp;managements[crop_season_id]=A2838))))</f>
        <v>#VALUE!</v>
      </c>
    </row>
    <row r="2839" spans="2:2" x14ac:dyDescent="0.25">
      <c r="B2839" t="e" cm="1" vm="1">
        <f t="array" ref="B2839">TRANSPOSE(_xlfn._xlws.SORT(_xlfn.UNIQUE(_xlfn._xlws.FILTER(managements[field_level], managements[experiment_id]&amp;"_"&amp;managements[crop_season_id]=A2839))))</f>
        <v>#VALUE!</v>
      </c>
    </row>
    <row r="2840" spans="2:2" x14ac:dyDescent="0.25">
      <c r="B2840" t="e" cm="1" vm="1">
        <f t="array" ref="B2840">TRANSPOSE(_xlfn._xlws.SORT(_xlfn.UNIQUE(_xlfn._xlws.FILTER(managements[field_level], managements[experiment_id]&amp;"_"&amp;managements[crop_season_id]=A2840))))</f>
        <v>#VALUE!</v>
      </c>
    </row>
    <row r="2841" spans="2:2" x14ac:dyDescent="0.25">
      <c r="B2841" t="e" cm="1" vm="1">
        <f t="array" ref="B2841">TRANSPOSE(_xlfn._xlws.SORT(_xlfn.UNIQUE(_xlfn._xlws.FILTER(managements[field_level], managements[experiment_id]&amp;"_"&amp;managements[crop_season_id]=A2841))))</f>
        <v>#VALUE!</v>
      </c>
    </row>
    <row r="2842" spans="2:2" x14ac:dyDescent="0.25">
      <c r="B2842" t="e" cm="1" vm="1">
        <f t="array" ref="B2842">TRANSPOSE(_xlfn._xlws.SORT(_xlfn.UNIQUE(_xlfn._xlws.FILTER(managements[field_level], managements[experiment_id]&amp;"_"&amp;managements[crop_season_id]=A2842))))</f>
        <v>#VALUE!</v>
      </c>
    </row>
    <row r="2843" spans="2:2" x14ac:dyDescent="0.25">
      <c r="B2843" t="e" cm="1" vm="1">
        <f t="array" ref="B2843">TRANSPOSE(_xlfn._xlws.SORT(_xlfn.UNIQUE(_xlfn._xlws.FILTER(managements[field_level], managements[experiment_id]&amp;"_"&amp;managements[crop_season_id]=A2843))))</f>
        <v>#VALUE!</v>
      </c>
    </row>
    <row r="2844" spans="2:2" x14ac:dyDescent="0.25">
      <c r="B2844" t="e" cm="1" vm="1">
        <f t="array" ref="B2844">TRANSPOSE(_xlfn._xlws.SORT(_xlfn.UNIQUE(_xlfn._xlws.FILTER(managements[field_level], managements[experiment_id]&amp;"_"&amp;managements[crop_season_id]=A2844))))</f>
        <v>#VALUE!</v>
      </c>
    </row>
    <row r="2845" spans="2:2" x14ac:dyDescent="0.25">
      <c r="B2845" t="e" cm="1" vm="1">
        <f t="array" ref="B2845">TRANSPOSE(_xlfn._xlws.SORT(_xlfn.UNIQUE(_xlfn._xlws.FILTER(managements[field_level], managements[experiment_id]&amp;"_"&amp;managements[crop_season_id]=A2845))))</f>
        <v>#VALUE!</v>
      </c>
    </row>
    <row r="2846" spans="2:2" x14ac:dyDescent="0.25">
      <c r="B2846" t="e" cm="1" vm="1">
        <f t="array" ref="B2846">TRANSPOSE(_xlfn._xlws.SORT(_xlfn.UNIQUE(_xlfn._xlws.FILTER(managements[field_level], managements[experiment_id]&amp;"_"&amp;managements[crop_season_id]=A2846))))</f>
        <v>#VALUE!</v>
      </c>
    </row>
    <row r="2847" spans="2:2" x14ac:dyDescent="0.25">
      <c r="B2847" t="e" cm="1" vm="1">
        <f t="array" ref="B2847">TRANSPOSE(_xlfn._xlws.SORT(_xlfn.UNIQUE(_xlfn._xlws.FILTER(managements[field_level], managements[experiment_id]&amp;"_"&amp;managements[crop_season_id]=A2847))))</f>
        <v>#VALUE!</v>
      </c>
    </row>
    <row r="2848" spans="2:2" x14ac:dyDescent="0.25">
      <c r="B2848" t="e" cm="1" vm="1">
        <f t="array" ref="B2848">TRANSPOSE(_xlfn._xlws.SORT(_xlfn.UNIQUE(_xlfn._xlws.FILTER(managements[field_level], managements[experiment_id]&amp;"_"&amp;managements[crop_season_id]=A2848))))</f>
        <v>#VALUE!</v>
      </c>
    </row>
    <row r="2849" spans="2:2" x14ac:dyDescent="0.25">
      <c r="B2849" t="e" cm="1" vm="1">
        <f t="array" ref="B2849">TRANSPOSE(_xlfn._xlws.SORT(_xlfn.UNIQUE(_xlfn._xlws.FILTER(managements[field_level], managements[experiment_id]&amp;"_"&amp;managements[crop_season_id]=A2849))))</f>
        <v>#VALUE!</v>
      </c>
    </row>
    <row r="2850" spans="2:2" x14ac:dyDescent="0.25">
      <c r="B2850" t="e" cm="1" vm="1">
        <f t="array" ref="B2850">TRANSPOSE(_xlfn._xlws.SORT(_xlfn.UNIQUE(_xlfn._xlws.FILTER(managements[field_level], managements[experiment_id]&amp;"_"&amp;managements[crop_season_id]=A2850))))</f>
        <v>#VALUE!</v>
      </c>
    </row>
    <row r="2851" spans="2:2" x14ac:dyDescent="0.25">
      <c r="B2851" t="e" cm="1" vm="1">
        <f t="array" ref="B2851">TRANSPOSE(_xlfn._xlws.SORT(_xlfn.UNIQUE(_xlfn._xlws.FILTER(managements[field_level], managements[experiment_id]&amp;"_"&amp;managements[crop_season_id]=A2851))))</f>
        <v>#VALUE!</v>
      </c>
    </row>
    <row r="2852" spans="2:2" x14ac:dyDescent="0.25">
      <c r="B2852" t="e" cm="1" vm="1">
        <f t="array" ref="B2852">TRANSPOSE(_xlfn._xlws.SORT(_xlfn.UNIQUE(_xlfn._xlws.FILTER(managements[field_level], managements[experiment_id]&amp;"_"&amp;managements[crop_season_id]=A2852))))</f>
        <v>#VALUE!</v>
      </c>
    </row>
    <row r="2853" spans="2:2" x14ac:dyDescent="0.25">
      <c r="B2853" t="e" cm="1" vm="1">
        <f t="array" ref="B2853">TRANSPOSE(_xlfn._xlws.SORT(_xlfn.UNIQUE(_xlfn._xlws.FILTER(managements[field_level], managements[experiment_id]&amp;"_"&amp;managements[crop_season_id]=A2853))))</f>
        <v>#VALUE!</v>
      </c>
    </row>
    <row r="2854" spans="2:2" x14ac:dyDescent="0.25">
      <c r="B2854" t="e" cm="1" vm="1">
        <f t="array" ref="B2854">TRANSPOSE(_xlfn._xlws.SORT(_xlfn.UNIQUE(_xlfn._xlws.FILTER(managements[field_level], managements[experiment_id]&amp;"_"&amp;managements[crop_season_id]=A2854))))</f>
        <v>#VALUE!</v>
      </c>
    </row>
    <row r="2855" spans="2:2" x14ac:dyDescent="0.25">
      <c r="B2855" t="e" cm="1" vm="1">
        <f t="array" ref="B2855">TRANSPOSE(_xlfn._xlws.SORT(_xlfn.UNIQUE(_xlfn._xlws.FILTER(managements[field_level], managements[experiment_id]&amp;"_"&amp;managements[crop_season_id]=A2855))))</f>
        <v>#VALUE!</v>
      </c>
    </row>
    <row r="2856" spans="2:2" x14ac:dyDescent="0.25">
      <c r="B2856" t="e" cm="1" vm="1">
        <f t="array" ref="B2856">TRANSPOSE(_xlfn._xlws.SORT(_xlfn.UNIQUE(_xlfn._xlws.FILTER(managements[field_level], managements[experiment_id]&amp;"_"&amp;managements[crop_season_id]=A2856))))</f>
        <v>#VALUE!</v>
      </c>
    </row>
    <row r="2857" spans="2:2" x14ac:dyDescent="0.25">
      <c r="B2857" t="e" cm="1" vm="1">
        <f t="array" ref="B2857">TRANSPOSE(_xlfn._xlws.SORT(_xlfn.UNIQUE(_xlfn._xlws.FILTER(managements[field_level], managements[experiment_id]&amp;"_"&amp;managements[crop_season_id]=A2857))))</f>
        <v>#VALUE!</v>
      </c>
    </row>
    <row r="2858" spans="2:2" x14ac:dyDescent="0.25">
      <c r="B2858" t="e" cm="1" vm="1">
        <f t="array" ref="B2858">TRANSPOSE(_xlfn._xlws.SORT(_xlfn.UNIQUE(_xlfn._xlws.FILTER(managements[field_level], managements[experiment_id]&amp;"_"&amp;managements[crop_season_id]=A2858))))</f>
        <v>#VALUE!</v>
      </c>
    </row>
    <row r="2859" spans="2:2" x14ac:dyDescent="0.25">
      <c r="B2859" t="e" cm="1" vm="1">
        <f t="array" ref="B2859">TRANSPOSE(_xlfn._xlws.SORT(_xlfn.UNIQUE(_xlfn._xlws.FILTER(managements[field_level], managements[experiment_id]&amp;"_"&amp;managements[crop_season_id]=A2859))))</f>
        <v>#VALUE!</v>
      </c>
    </row>
    <row r="2860" spans="2:2" x14ac:dyDescent="0.25">
      <c r="B2860" t="e" cm="1" vm="1">
        <f t="array" ref="B2860">TRANSPOSE(_xlfn._xlws.SORT(_xlfn.UNIQUE(_xlfn._xlws.FILTER(managements[field_level], managements[experiment_id]&amp;"_"&amp;managements[crop_season_id]=A2860))))</f>
        <v>#VALUE!</v>
      </c>
    </row>
    <row r="2861" spans="2:2" x14ac:dyDescent="0.25">
      <c r="B2861" t="e" cm="1" vm="1">
        <f t="array" ref="B2861">TRANSPOSE(_xlfn._xlws.SORT(_xlfn.UNIQUE(_xlfn._xlws.FILTER(managements[field_level], managements[experiment_id]&amp;"_"&amp;managements[crop_season_id]=A2861))))</f>
        <v>#VALUE!</v>
      </c>
    </row>
    <row r="2862" spans="2:2" x14ac:dyDescent="0.25">
      <c r="B2862" t="e" cm="1" vm="1">
        <f t="array" ref="B2862">TRANSPOSE(_xlfn._xlws.SORT(_xlfn.UNIQUE(_xlfn._xlws.FILTER(managements[field_level], managements[experiment_id]&amp;"_"&amp;managements[crop_season_id]=A2862))))</f>
        <v>#VALUE!</v>
      </c>
    </row>
    <row r="2863" spans="2:2" x14ac:dyDescent="0.25">
      <c r="B2863" t="e" cm="1" vm="1">
        <f t="array" ref="B2863">TRANSPOSE(_xlfn._xlws.SORT(_xlfn.UNIQUE(_xlfn._xlws.FILTER(managements[field_level], managements[experiment_id]&amp;"_"&amp;managements[crop_season_id]=A2863))))</f>
        <v>#VALUE!</v>
      </c>
    </row>
    <row r="2864" spans="2:2" x14ac:dyDescent="0.25">
      <c r="B2864" t="e" cm="1" vm="1">
        <f t="array" ref="B2864">TRANSPOSE(_xlfn._xlws.SORT(_xlfn.UNIQUE(_xlfn._xlws.FILTER(managements[field_level], managements[experiment_id]&amp;"_"&amp;managements[crop_season_id]=A2864))))</f>
        <v>#VALUE!</v>
      </c>
    </row>
    <row r="2865" spans="2:2" x14ac:dyDescent="0.25">
      <c r="B2865" t="e" cm="1" vm="1">
        <f t="array" ref="B2865">TRANSPOSE(_xlfn._xlws.SORT(_xlfn.UNIQUE(_xlfn._xlws.FILTER(managements[field_level], managements[experiment_id]&amp;"_"&amp;managements[crop_season_id]=A2865))))</f>
        <v>#VALUE!</v>
      </c>
    </row>
    <row r="2866" spans="2:2" x14ac:dyDescent="0.25">
      <c r="B2866" t="e" cm="1" vm="1">
        <f t="array" ref="B2866">TRANSPOSE(_xlfn._xlws.SORT(_xlfn.UNIQUE(_xlfn._xlws.FILTER(managements[field_level], managements[experiment_id]&amp;"_"&amp;managements[crop_season_id]=A2866))))</f>
        <v>#VALUE!</v>
      </c>
    </row>
    <row r="2867" spans="2:2" x14ac:dyDescent="0.25">
      <c r="B2867" t="e" cm="1" vm="1">
        <f t="array" ref="B2867">TRANSPOSE(_xlfn._xlws.SORT(_xlfn.UNIQUE(_xlfn._xlws.FILTER(managements[field_level], managements[experiment_id]&amp;"_"&amp;managements[crop_season_id]=A2867))))</f>
        <v>#VALUE!</v>
      </c>
    </row>
    <row r="2868" spans="2:2" x14ac:dyDescent="0.25">
      <c r="B2868" t="e" cm="1" vm="1">
        <f t="array" ref="B2868">TRANSPOSE(_xlfn._xlws.SORT(_xlfn.UNIQUE(_xlfn._xlws.FILTER(managements[field_level], managements[experiment_id]&amp;"_"&amp;managements[crop_season_id]=A2868))))</f>
        <v>#VALUE!</v>
      </c>
    </row>
    <row r="2869" spans="2:2" x14ac:dyDescent="0.25">
      <c r="B2869" t="e" cm="1" vm="1">
        <f t="array" ref="B2869">TRANSPOSE(_xlfn._xlws.SORT(_xlfn.UNIQUE(_xlfn._xlws.FILTER(managements[field_level], managements[experiment_id]&amp;"_"&amp;managements[crop_season_id]=A2869))))</f>
        <v>#VALUE!</v>
      </c>
    </row>
    <row r="2870" spans="2:2" x14ac:dyDescent="0.25">
      <c r="B2870" t="e" cm="1" vm="1">
        <f t="array" ref="B2870">TRANSPOSE(_xlfn._xlws.SORT(_xlfn.UNIQUE(_xlfn._xlws.FILTER(managements[field_level], managements[experiment_id]&amp;"_"&amp;managements[crop_season_id]=A2870))))</f>
        <v>#VALUE!</v>
      </c>
    </row>
    <row r="2871" spans="2:2" x14ac:dyDescent="0.25">
      <c r="B2871" t="e" cm="1" vm="1">
        <f t="array" ref="B2871">TRANSPOSE(_xlfn._xlws.SORT(_xlfn.UNIQUE(_xlfn._xlws.FILTER(managements[field_level], managements[experiment_id]&amp;"_"&amp;managements[crop_season_id]=A2871))))</f>
        <v>#VALUE!</v>
      </c>
    </row>
    <row r="2872" spans="2:2" x14ac:dyDescent="0.25">
      <c r="B2872" t="e" cm="1" vm="1">
        <f t="array" ref="B2872">TRANSPOSE(_xlfn._xlws.SORT(_xlfn.UNIQUE(_xlfn._xlws.FILTER(managements[field_level], managements[experiment_id]&amp;"_"&amp;managements[crop_season_id]=A2872))))</f>
        <v>#VALUE!</v>
      </c>
    </row>
    <row r="2873" spans="2:2" x14ac:dyDescent="0.25">
      <c r="B2873" t="e" cm="1" vm="1">
        <f t="array" ref="B2873">TRANSPOSE(_xlfn._xlws.SORT(_xlfn.UNIQUE(_xlfn._xlws.FILTER(managements[field_level], managements[experiment_id]&amp;"_"&amp;managements[crop_season_id]=A2873))))</f>
        <v>#VALUE!</v>
      </c>
    </row>
    <row r="2874" spans="2:2" x14ac:dyDescent="0.25">
      <c r="B2874" t="e" cm="1" vm="1">
        <f t="array" ref="B2874">TRANSPOSE(_xlfn._xlws.SORT(_xlfn.UNIQUE(_xlfn._xlws.FILTER(managements[field_level], managements[experiment_id]&amp;"_"&amp;managements[crop_season_id]=A2874))))</f>
        <v>#VALUE!</v>
      </c>
    </row>
    <row r="2875" spans="2:2" x14ac:dyDescent="0.25">
      <c r="B2875" t="e" cm="1" vm="1">
        <f t="array" ref="B2875">TRANSPOSE(_xlfn._xlws.SORT(_xlfn.UNIQUE(_xlfn._xlws.FILTER(managements[field_level], managements[experiment_id]&amp;"_"&amp;managements[crop_season_id]=A2875))))</f>
        <v>#VALUE!</v>
      </c>
    </row>
    <row r="2876" spans="2:2" x14ac:dyDescent="0.25">
      <c r="B2876" t="e" cm="1" vm="1">
        <f t="array" ref="B2876">TRANSPOSE(_xlfn._xlws.SORT(_xlfn.UNIQUE(_xlfn._xlws.FILTER(managements[field_level], managements[experiment_id]&amp;"_"&amp;managements[crop_season_id]=A2876))))</f>
        <v>#VALUE!</v>
      </c>
    </row>
    <row r="2877" spans="2:2" x14ac:dyDescent="0.25">
      <c r="B2877" t="e" cm="1" vm="1">
        <f t="array" ref="B2877">TRANSPOSE(_xlfn._xlws.SORT(_xlfn.UNIQUE(_xlfn._xlws.FILTER(managements[field_level], managements[experiment_id]&amp;"_"&amp;managements[crop_season_id]=A2877))))</f>
        <v>#VALUE!</v>
      </c>
    </row>
    <row r="2878" spans="2:2" x14ac:dyDescent="0.25">
      <c r="B2878" t="e" cm="1" vm="1">
        <f t="array" ref="B2878">TRANSPOSE(_xlfn._xlws.SORT(_xlfn.UNIQUE(_xlfn._xlws.FILTER(managements[field_level], managements[experiment_id]&amp;"_"&amp;managements[crop_season_id]=A2878))))</f>
        <v>#VALUE!</v>
      </c>
    </row>
    <row r="2879" spans="2:2" x14ac:dyDescent="0.25">
      <c r="B2879" t="e" cm="1" vm="1">
        <f t="array" ref="B2879">TRANSPOSE(_xlfn._xlws.SORT(_xlfn.UNIQUE(_xlfn._xlws.FILTER(managements[field_level], managements[experiment_id]&amp;"_"&amp;managements[crop_season_id]=A2879))))</f>
        <v>#VALUE!</v>
      </c>
    </row>
    <row r="2880" spans="2:2" x14ac:dyDescent="0.25">
      <c r="B2880" t="e" cm="1" vm="1">
        <f t="array" ref="B2880">TRANSPOSE(_xlfn._xlws.SORT(_xlfn.UNIQUE(_xlfn._xlws.FILTER(managements[field_level], managements[experiment_id]&amp;"_"&amp;managements[crop_season_id]=A2880))))</f>
        <v>#VALUE!</v>
      </c>
    </row>
    <row r="2881" spans="2:2" x14ac:dyDescent="0.25">
      <c r="B2881" t="e" cm="1" vm="1">
        <f t="array" ref="B2881">TRANSPOSE(_xlfn._xlws.SORT(_xlfn.UNIQUE(_xlfn._xlws.FILTER(managements[field_level], managements[experiment_id]&amp;"_"&amp;managements[crop_season_id]=A2881))))</f>
        <v>#VALUE!</v>
      </c>
    </row>
    <row r="2882" spans="2:2" x14ac:dyDescent="0.25">
      <c r="B2882" t="e" cm="1" vm="1">
        <f t="array" ref="B2882">TRANSPOSE(_xlfn._xlws.SORT(_xlfn.UNIQUE(_xlfn._xlws.FILTER(managements[field_level], managements[experiment_id]&amp;"_"&amp;managements[crop_season_id]=A2882))))</f>
        <v>#VALUE!</v>
      </c>
    </row>
    <row r="2883" spans="2:2" x14ac:dyDescent="0.25">
      <c r="B2883" t="e" cm="1" vm="1">
        <f t="array" ref="B2883">TRANSPOSE(_xlfn._xlws.SORT(_xlfn.UNIQUE(_xlfn._xlws.FILTER(managements[field_level], managements[experiment_id]&amp;"_"&amp;managements[crop_season_id]=A2883))))</f>
        <v>#VALUE!</v>
      </c>
    </row>
    <row r="2884" spans="2:2" x14ac:dyDescent="0.25">
      <c r="B2884" t="e" cm="1" vm="1">
        <f t="array" ref="B2884">TRANSPOSE(_xlfn._xlws.SORT(_xlfn.UNIQUE(_xlfn._xlws.FILTER(managements[field_level], managements[experiment_id]&amp;"_"&amp;managements[crop_season_id]=A2884))))</f>
        <v>#VALUE!</v>
      </c>
    </row>
    <row r="2885" spans="2:2" x14ac:dyDescent="0.25">
      <c r="B2885" t="e" cm="1" vm="1">
        <f t="array" ref="B2885">TRANSPOSE(_xlfn._xlws.SORT(_xlfn.UNIQUE(_xlfn._xlws.FILTER(managements[field_level], managements[experiment_id]&amp;"_"&amp;managements[crop_season_id]=A2885))))</f>
        <v>#VALUE!</v>
      </c>
    </row>
    <row r="2886" spans="2:2" x14ac:dyDescent="0.25">
      <c r="B2886" t="e" cm="1" vm="1">
        <f t="array" ref="B2886">TRANSPOSE(_xlfn._xlws.SORT(_xlfn.UNIQUE(_xlfn._xlws.FILTER(managements[field_level], managements[experiment_id]&amp;"_"&amp;managements[crop_season_id]=A2886))))</f>
        <v>#VALUE!</v>
      </c>
    </row>
    <row r="2887" spans="2:2" x14ac:dyDescent="0.25">
      <c r="B2887" t="e" cm="1" vm="1">
        <f t="array" ref="B2887">TRANSPOSE(_xlfn._xlws.SORT(_xlfn.UNIQUE(_xlfn._xlws.FILTER(managements[field_level], managements[experiment_id]&amp;"_"&amp;managements[crop_season_id]=A2887))))</f>
        <v>#VALUE!</v>
      </c>
    </row>
    <row r="2888" spans="2:2" x14ac:dyDescent="0.25">
      <c r="B2888" t="e" cm="1" vm="1">
        <f t="array" ref="B2888">TRANSPOSE(_xlfn._xlws.SORT(_xlfn.UNIQUE(_xlfn._xlws.FILTER(managements[field_level], managements[experiment_id]&amp;"_"&amp;managements[crop_season_id]=A2888))))</f>
        <v>#VALUE!</v>
      </c>
    </row>
    <row r="2889" spans="2:2" x14ac:dyDescent="0.25">
      <c r="B2889" t="e" cm="1" vm="1">
        <f t="array" ref="B2889">TRANSPOSE(_xlfn._xlws.SORT(_xlfn.UNIQUE(_xlfn._xlws.FILTER(managements[field_level], managements[experiment_id]&amp;"_"&amp;managements[crop_season_id]=A2889))))</f>
        <v>#VALUE!</v>
      </c>
    </row>
    <row r="2890" spans="2:2" x14ac:dyDescent="0.25">
      <c r="B2890" t="e" cm="1" vm="1">
        <f t="array" ref="B2890">TRANSPOSE(_xlfn._xlws.SORT(_xlfn.UNIQUE(_xlfn._xlws.FILTER(managements[field_level], managements[experiment_id]&amp;"_"&amp;managements[crop_season_id]=A2890))))</f>
        <v>#VALUE!</v>
      </c>
    </row>
    <row r="2891" spans="2:2" x14ac:dyDescent="0.25">
      <c r="B2891" t="e" cm="1" vm="1">
        <f t="array" ref="B2891">TRANSPOSE(_xlfn._xlws.SORT(_xlfn.UNIQUE(_xlfn._xlws.FILTER(managements[field_level], managements[experiment_id]&amp;"_"&amp;managements[crop_season_id]=A2891))))</f>
        <v>#VALUE!</v>
      </c>
    </row>
    <row r="2892" spans="2:2" x14ac:dyDescent="0.25">
      <c r="B2892" t="e" cm="1" vm="1">
        <f t="array" ref="B2892">TRANSPOSE(_xlfn._xlws.SORT(_xlfn.UNIQUE(_xlfn._xlws.FILTER(managements[field_level], managements[experiment_id]&amp;"_"&amp;managements[crop_season_id]=A2892))))</f>
        <v>#VALUE!</v>
      </c>
    </row>
    <row r="2893" spans="2:2" x14ac:dyDescent="0.25">
      <c r="B2893" t="e" cm="1" vm="1">
        <f t="array" ref="B2893">TRANSPOSE(_xlfn._xlws.SORT(_xlfn.UNIQUE(_xlfn._xlws.FILTER(managements[field_level], managements[experiment_id]&amp;"_"&amp;managements[crop_season_id]=A2893))))</f>
        <v>#VALUE!</v>
      </c>
    </row>
    <row r="2894" spans="2:2" x14ac:dyDescent="0.25">
      <c r="B2894" t="e" cm="1" vm="1">
        <f t="array" ref="B2894">TRANSPOSE(_xlfn._xlws.SORT(_xlfn.UNIQUE(_xlfn._xlws.FILTER(managements[field_level], managements[experiment_id]&amp;"_"&amp;managements[crop_season_id]=A2894))))</f>
        <v>#VALUE!</v>
      </c>
    </row>
    <row r="2895" spans="2:2" x14ac:dyDescent="0.25">
      <c r="B2895" t="e" cm="1" vm="1">
        <f t="array" ref="B2895">TRANSPOSE(_xlfn._xlws.SORT(_xlfn.UNIQUE(_xlfn._xlws.FILTER(managements[field_level], managements[experiment_id]&amp;"_"&amp;managements[crop_season_id]=A2895))))</f>
        <v>#VALUE!</v>
      </c>
    </row>
    <row r="2896" spans="2:2" x14ac:dyDescent="0.25">
      <c r="B2896" t="e" cm="1" vm="1">
        <f t="array" ref="B2896">TRANSPOSE(_xlfn._xlws.SORT(_xlfn.UNIQUE(_xlfn._xlws.FILTER(managements[field_level], managements[experiment_id]&amp;"_"&amp;managements[crop_season_id]=A2896))))</f>
        <v>#VALUE!</v>
      </c>
    </row>
    <row r="2897" spans="2:2" x14ac:dyDescent="0.25">
      <c r="B2897" t="e" cm="1" vm="1">
        <f t="array" ref="B2897">TRANSPOSE(_xlfn._xlws.SORT(_xlfn.UNIQUE(_xlfn._xlws.FILTER(managements[field_level], managements[experiment_id]&amp;"_"&amp;managements[crop_season_id]=A2897))))</f>
        <v>#VALUE!</v>
      </c>
    </row>
    <row r="2898" spans="2:2" x14ac:dyDescent="0.25">
      <c r="B2898" t="e" cm="1" vm="1">
        <f t="array" ref="B2898">TRANSPOSE(_xlfn._xlws.SORT(_xlfn.UNIQUE(_xlfn._xlws.FILTER(managements[field_level], managements[experiment_id]&amp;"_"&amp;managements[crop_season_id]=A2898))))</f>
        <v>#VALUE!</v>
      </c>
    </row>
    <row r="2899" spans="2:2" x14ac:dyDescent="0.25">
      <c r="B2899" t="e" cm="1" vm="1">
        <f t="array" ref="B2899">TRANSPOSE(_xlfn._xlws.SORT(_xlfn.UNIQUE(_xlfn._xlws.FILTER(managements[field_level], managements[experiment_id]&amp;"_"&amp;managements[crop_season_id]=A2899))))</f>
        <v>#VALUE!</v>
      </c>
    </row>
    <row r="2900" spans="2:2" x14ac:dyDescent="0.25">
      <c r="B2900" t="e" cm="1" vm="1">
        <f t="array" ref="B2900">TRANSPOSE(_xlfn._xlws.SORT(_xlfn.UNIQUE(_xlfn._xlws.FILTER(managements[field_level], managements[experiment_id]&amp;"_"&amp;managements[crop_season_id]=A2900))))</f>
        <v>#VALUE!</v>
      </c>
    </row>
    <row r="2901" spans="2:2" x14ac:dyDescent="0.25">
      <c r="B2901" t="e" cm="1" vm="1">
        <f t="array" ref="B2901">TRANSPOSE(_xlfn._xlws.SORT(_xlfn.UNIQUE(_xlfn._xlws.FILTER(managements[field_level], managements[experiment_id]&amp;"_"&amp;managements[crop_season_id]=A2901))))</f>
        <v>#VALUE!</v>
      </c>
    </row>
    <row r="2902" spans="2:2" x14ac:dyDescent="0.25">
      <c r="B2902" t="e" cm="1" vm="1">
        <f t="array" ref="B2902">TRANSPOSE(_xlfn._xlws.SORT(_xlfn.UNIQUE(_xlfn._xlws.FILTER(managements[field_level], managements[experiment_id]&amp;"_"&amp;managements[crop_season_id]=A2902))))</f>
        <v>#VALUE!</v>
      </c>
    </row>
    <row r="2903" spans="2:2" x14ac:dyDescent="0.25">
      <c r="B2903" t="e" cm="1" vm="1">
        <f t="array" ref="B2903">TRANSPOSE(_xlfn._xlws.SORT(_xlfn.UNIQUE(_xlfn._xlws.FILTER(managements[field_level], managements[experiment_id]&amp;"_"&amp;managements[crop_season_id]=A2903))))</f>
        <v>#VALUE!</v>
      </c>
    </row>
    <row r="2904" spans="2:2" x14ac:dyDescent="0.25">
      <c r="B2904" t="e" cm="1" vm="1">
        <f t="array" ref="B2904">TRANSPOSE(_xlfn._xlws.SORT(_xlfn.UNIQUE(_xlfn._xlws.FILTER(managements[field_level], managements[experiment_id]&amp;"_"&amp;managements[crop_season_id]=A2904))))</f>
        <v>#VALUE!</v>
      </c>
    </row>
    <row r="2905" spans="2:2" x14ac:dyDescent="0.25">
      <c r="B2905" t="e" cm="1" vm="1">
        <f t="array" ref="B2905">TRANSPOSE(_xlfn._xlws.SORT(_xlfn.UNIQUE(_xlfn._xlws.FILTER(managements[field_level], managements[experiment_id]&amp;"_"&amp;managements[crop_season_id]=A2905))))</f>
        <v>#VALUE!</v>
      </c>
    </row>
    <row r="2906" spans="2:2" x14ac:dyDescent="0.25">
      <c r="B2906" t="e" cm="1" vm="1">
        <f t="array" ref="B2906">TRANSPOSE(_xlfn._xlws.SORT(_xlfn.UNIQUE(_xlfn._xlws.FILTER(managements[field_level], managements[experiment_id]&amp;"_"&amp;managements[crop_season_id]=A2906))))</f>
        <v>#VALUE!</v>
      </c>
    </row>
    <row r="2907" spans="2:2" x14ac:dyDescent="0.25">
      <c r="B2907" t="e" cm="1" vm="1">
        <f t="array" ref="B2907">TRANSPOSE(_xlfn._xlws.SORT(_xlfn.UNIQUE(_xlfn._xlws.FILTER(managements[field_level], managements[experiment_id]&amp;"_"&amp;managements[crop_season_id]=A2907))))</f>
        <v>#VALUE!</v>
      </c>
    </row>
    <row r="2908" spans="2:2" x14ac:dyDescent="0.25">
      <c r="B2908" t="e" cm="1" vm="1">
        <f t="array" ref="B2908">TRANSPOSE(_xlfn._xlws.SORT(_xlfn.UNIQUE(_xlfn._xlws.FILTER(managements[field_level], managements[experiment_id]&amp;"_"&amp;managements[crop_season_id]=A2908))))</f>
        <v>#VALUE!</v>
      </c>
    </row>
    <row r="2909" spans="2:2" x14ac:dyDescent="0.25">
      <c r="B2909" t="e" cm="1" vm="1">
        <f t="array" ref="B2909">TRANSPOSE(_xlfn._xlws.SORT(_xlfn.UNIQUE(_xlfn._xlws.FILTER(managements[field_level], managements[experiment_id]&amp;"_"&amp;managements[crop_season_id]=A2909))))</f>
        <v>#VALUE!</v>
      </c>
    </row>
    <row r="2910" spans="2:2" x14ac:dyDescent="0.25">
      <c r="B2910" t="e" cm="1" vm="1">
        <f t="array" ref="B2910">TRANSPOSE(_xlfn._xlws.SORT(_xlfn.UNIQUE(_xlfn._xlws.FILTER(managements[field_level], managements[experiment_id]&amp;"_"&amp;managements[crop_season_id]=A2910))))</f>
        <v>#VALUE!</v>
      </c>
    </row>
    <row r="2911" spans="2:2" x14ac:dyDescent="0.25">
      <c r="B2911" t="e" cm="1" vm="1">
        <f t="array" ref="B2911">TRANSPOSE(_xlfn._xlws.SORT(_xlfn.UNIQUE(_xlfn._xlws.FILTER(managements[field_level], managements[experiment_id]&amp;"_"&amp;managements[crop_season_id]=A2911))))</f>
        <v>#VALUE!</v>
      </c>
    </row>
    <row r="2912" spans="2:2" x14ac:dyDescent="0.25">
      <c r="B2912" t="e" cm="1" vm="1">
        <f t="array" ref="B2912">TRANSPOSE(_xlfn._xlws.SORT(_xlfn.UNIQUE(_xlfn._xlws.FILTER(managements[field_level], managements[experiment_id]&amp;"_"&amp;managements[crop_season_id]=A2912))))</f>
        <v>#VALUE!</v>
      </c>
    </row>
    <row r="2913" spans="2:2" x14ac:dyDescent="0.25">
      <c r="B2913" t="e" cm="1" vm="1">
        <f t="array" ref="B2913">TRANSPOSE(_xlfn._xlws.SORT(_xlfn.UNIQUE(_xlfn._xlws.FILTER(managements[field_level], managements[experiment_id]&amp;"_"&amp;managements[crop_season_id]=A2913))))</f>
        <v>#VALUE!</v>
      </c>
    </row>
    <row r="2914" spans="2:2" x14ac:dyDescent="0.25">
      <c r="B2914" t="e" cm="1" vm="1">
        <f t="array" ref="B2914">TRANSPOSE(_xlfn._xlws.SORT(_xlfn.UNIQUE(_xlfn._xlws.FILTER(managements[field_level], managements[experiment_id]&amp;"_"&amp;managements[crop_season_id]=A2914))))</f>
        <v>#VALUE!</v>
      </c>
    </row>
    <row r="2915" spans="2:2" x14ac:dyDescent="0.25">
      <c r="B2915" t="e" cm="1" vm="1">
        <f t="array" ref="B2915">TRANSPOSE(_xlfn._xlws.SORT(_xlfn.UNIQUE(_xlfn._xlws.FILTER(managements[field_level], managements[experiment_id]&amp;"_"&amp;managements[crop_season_id]=A2915))))</f>
        <v>#VALUE!</v>
      </c>
    </row>
    <row r="2916" spans="2:2" x14ac:dyDescent="0.25">
      <c r="B2916" t="e" cm="1" vm="1">
        <f t="array" ref="B2916">TRANSPOSE(_xlfn._xlws.SORT(_xlfn.UNIQUE(_xlfn._xlws.FILTER(managements[field_level], managements[experiment_id]&amp;"_"&amp;managements[crop_season_id]=A2916))))</f>
        <v>#VALUE!</v>
      </c>
    </row>
    <row r="2917" spans="2:2" x14ac:dyDescent="0.25">
      <c r="B2917" t="e" cm="1" vm="1">
        <f t="array" ref="B2917">TRANSPOSE(_xlfn._xlws.SORT(_xlfn.UNIQUE(_xlfn._xlws.FILTER(managements[field_level], managements[experiment_id]&amp;"_"&amp;managements[crop_season_id]=A2917))))</f>
        <v>#VALUE!</v>
      </c>
    </row>
    <row r="2918" spans="2:2" x14ac:dyDescent="0.25">
      <c r="B2918" t="e" cm="1" vm="1">
        <f t="array" ref="B2918">TRANSPOSE(_xlfn._xlws.SORT(_xlfn.UNIQUE(_xlfn._xlws.FILTER(managements[field_level], managements[experiment_id]&amp;"_"&amp;managements[crop_season_id]=A2918))))</f>
        <v>#VALUE!</v>
      </c>
    </row>
    <row r="2919" spans="2:2" x14ac:dyDescent="0.25">
      <c r="B2919" t="e" cm="1" vm="1">
        <f t="array" ref="B2919">TRANSPOSE(_xlfn._xlws.SORT(_xlfn.UNIQUE(_xlfn._xlws.FILTER(managements[field_level], managements[experiment_id]&amp;"_"&amp;managements[crop_season_id]=A2919))))</f>
        <v>#VALUE!</v>
      </c>
    </row>
    <row r="2920" spans="2:2" x14ac:dyDescent="0.25">
      <c r="B2920" t="e" cm="1" vm="1">
        <f t="array" ref="B2920">TRANSPOSE(_xlfn._xlws.SORT(_xlfn.UNIQUE(_xlfn._xlws.FILTER(managements[field_level], managements[experiment_id]&amp;"_"&amp;managements[crop_season_id]=A2920))))</f>
        <v>#VALUE!</v>
      </c>
    </row>
    <row r="2921" spans="2:2" x14ac:dyDescent="0.25">
      <c r="B2921" t="e" cm="1" vm="1">
        <f t="array" ref="B2921">TRANSPOSE(_xlfn._xlws.SORT(_xlfn.UNIQUE(_xlfn._xlws.FILTER(managements[field_level], managements[experiment_id]&amp;"_"&amp;managements[crop_season_id]=A2921))))</f>
        <v>#VALUE!</v>
      </c>
    </row>
    <row r="2922" spans="2:2" x14ac:dyDescent="0.25">
      <c r="B2922" t="e" cm="1" vm="1">
        <f t="array" ref="B2922">TRANSPOSE(_xlfn._xlws.SORT(_xlfn.UNIQUE(_xlfn._xlws.FILTER(managements[field_level], managements[experiment_id]&amp;"_"&amp;managements[crop_season_id]=A2922))))</f>
        <v>#VALUE!</v>
      </c>
    </row>
    <row r="2923" spans="2:2" x14ac:dyDescent="0.25">
      <c r="B2923" t="e" cm="1" vm="1">
        <f t="array" ref="B2923">TRANSPOSE(_xlfn._xlws.SORT(_xlfn.UNIQUE(_xlfn._xlws.FILTER(managements[field_level], managements[experiment_id]&amp;"_"&amp;managements[crop_season_id]=A2923))))</f>
        <v>#VALUE!</v>
      </c>
    </row>
    <row r="2924" spans="2:2" x14ac:dyDescent="0.25">
      <c r="B2924" t="e" cm="1" vm="1">
        <f t="array" ref="B2924">TRANSPOSE(_xlfn._xlws.SORT(_xlfn.UNIQUE(_xlfn._xlws.FILTER(managements[field_level], managements[experiment_id]&amp;"_"&amp;managements[crop_season_id]=A2924))))</f>
        <v>#VALUE!</v>
      </c>
    </row>
    <row r="2925" spans="2:2" x14ac:dyDescent="0.25">
      <c r="B2925" t="e" cm="1" vm="1">
        <f t="array" ref="B2925">TRANSPOSE(_xlfn._xlws.SORT(_xlfn.UNIQUE(_xlfn._xlws.FILTER(managements[field_level], managements[experiment_id]&amp;"_"&amp;managements[crop_season_id]=A2925))))</f>
        <v>#VALUE!</v>
      </c>
    </row>
    <row r="2926" spans="2:2" x14ac:dyDescent="0.25">
      <c r="B2926" t="e" cm="1" vm="1">
        <f t="array" ref="B2926">TRANSPOSE(_xlfn._xlws.SORT(_xlfn.UNIQUE(_xlfn._xlws.FILTER(managements[field_level], managements[experiment_id]&amp;"_"&amp;managements[crop_season_id]=A2926))))</f>
        <v>#VALUE!</v>
      </c>
    </row>
    <row r="2927" spans="2:2" x14ac:dyDescent="0.25">
      <c r="B2927" t="e" cm="1" vm="1">
        <f t="array" ref="B2927">TRANSPOSE(_xlfn._xlws.SORT(_xlfn.UNIQUE(_xlfn._xlws.FILTER(managements[field_level], managements[experiment_id]&amp;"_"&amp;managements[crop_season_id]=A2927))))</f>
        <v>#VALUE!</v>
      </c>
    </row>
    <row r="2928" spans="2:2" x14ac:dyDescent="0.25">
      <c r="B2928" t="e" cm="1" vm="1">
        <f t="array" ref="B2928">TRANSPOSE(_xlfn._xlws.SORT(_xlfn.UNIQUE(_xlfn._xlws.FILTER(managements[field_level], managements[experiment_id]&amp;"_"&amp;managements[crop_season_id]=A2928))))</f>
        <v>#VALUE!</v>
      </c>
    </row>
    <row r="2929" spans="2:2" x14ac:dyDescent="0.25">
      <c r="B2929" t="e" cm="1" vm="1">
        <f t="array" ref="B2929">TRANSPOSE(_xlfn._xlws.SORT(_xlfn.UNIQUE(_xlfn._xlws.FILTER(managements[field_level], managements[experiment_id]&amp;"_"&amp;managements[crop_season_id]=A2929))))</f>
        <v>#VALUE!</v>
      </c>
    </row>
    <row r="2930" spans="2:2" x14ac:dyDescent="0.25">
      <c r="B2930" t="e" cm="1" vm="1">
        <f t="array" ref="B2930">TRANSPOSE(_xlfn._xlws.SORT(_xlfn.UNIQUE(_xlfn._xlws.FILTER(managements[field_level], managements[experiment_id]&amp;"_"&amp;managements[crop_season_id]=A2930))))</f>
        <v>#VALUE!</v>
      </c>
    </row>
    <row r="2931" spans="2:2" x14ac:dyDescent="0.25">
      <c r="B2931" t="e" cm="1" vm="1">
        <f t="array" ref="B2931">TRANSPOSE(_xlfn._xlws.SORT(_xlfn.UNIQUE(_xlfn._xlws.FILTER(managements[field_level], managements[experiment_id]&amp;"_"&amp;managements[crop_season_id]=A2931))))</f>
        <v>#VALUE!</v>
      </c>
    </row>
    <row r="2932" spans="2:2" x14ac:dyDescent="0.25">
      <c r="B2932" t="e" cm="1" vm="1">
        <f t="array" ref="B2932">TRANSPOSE(_xlfn._xlws.SORT(_xlfn.UNIQUE(_xlfn._xlws.FILTER(managements[field_level], managements[experiment_id]&amp;"_"&amp;managements[crop_season_id]=A2932))))</f>
        <v>#VALUE!</v>
      </c>
    </row>
    <row r="2933" spans="2:2" x14ac:dyDescent="0.25">
      <c r="B2933" t="e" cm="1" vm="1">
        <f t="array" ref="B2933">TRANSPOSE(_xlfn._xlws.SORT(_xlfn.UNIQUE(_xlfn._xlws.FILTER(managements[field_level], managements[experiment_id]&amp;"_"&amp;managements[crop_season_id]=A2933))))</f>
        <v>#VALUE!</v>
      </c>
    </row>
    <row r="2934" spans="2:2" x14ac:dyDescent="0.25">
      <c r="B2934" t="e" cm="1" vm="1">
        <f t="array" ref="B2934">TRANSPOSE(_xlfn._xlws.SORT(_xlfn.UNIQUE(_xlfn._xlws.FILTER(managements[field_level], managements[experiment_id]&amp;"_"&amp;managements[crop_season_id]=A2934))))</f>
        <v>#VALUE!</v>
      </c>
    </row>
    <row r="2935" spans="2:2" x14ac:dyDescent="0.25">
      <c r="B2935" t="e" cm="1" vm="1">
        <f t="array" ref="B2935">TRANSPOSE(_xlfn._xlws.SORT(_xlfn.UNIQUE(_xlfn._xlws.FILTER(managements[field_level], managements[experiment_id]&amp;"_"&amp;managements[crop_season_id]=A2935))))</f>
        <v>#VALUE!</v>
      </c>
    </row>
    <row r="2936" spans="2:2" x14ac:dyDescent="0.25">
      <c r="B2936" t="e" cm="1" vm="1">
        <f t="array" ref="B2936">TRANSPOSE(_xlfn._xlws.SORT(_xlfn.UNIQUE(_xlfn._xlws.FILTER(managements[field_level], managements[experiment_id]&amp;"_"&amp;managements[crop_season_id]=A2936))))</f>
        <v>#VALUE!</v>
      </c>
    </row>
    <row r="2937" spans="2:2" x14ac:dyDescent="0.25">
      <c r="B2937" t="e" cm="1" vm="1">
        <f t="array" ref="B2937">TRANSPOSE(_xlfn._xlws.SORT(_xlfn.UNIQUE(_xlfn._xlws.FILTER(managements[field_level], managements[experiment_id]&amp;"_"&amp;managements[crop_season_id]=A2937))))</f>
        <v>#VALUE!</v>
      </c>
    </row>
    <row r="2938" spans="2:2" x14ac:dyDescent="0.25">
      <c r="B2938" t="e" cm="1" vm="1">
        <f t="array" ref="B2938">TRANSPOSE(_xlfn._xlws.SORT(_xlfn.UNIQUE(_xlfn._xlws.FILTER(managements[field_level], managements[experiment_id]&amp;"_"&amp;managements[crop_season_id]=A2938))))</f>
        <v>#VALUE!</v>
      </c>
    </row>
    <row r="2939" spans="2:2" x14ac:dyDescent="0.25">
      <c r="B2939" t="e" cm="1" vm="1">
        <f t="array" ref="B2939">TRANSPOSE(_xlfn._xlws.SORT(_xlfn.UNIQUE(_xlfn._xlws.FILTER(managements[field_level], managements[experiment_id]&amp;"_"&amp;managements[crop_season_id]=A2939))))</f>
        <v>#VALUE!</v>
      </c>
    </row>
    <row r="2940" spans="2:2" x14ac:dyDescent="0.25">
      <c r="B2940" t="e" cm="1" vm="1">
        <f t="array" ref="B2940">TRANSPOSE(_xlfn._xlws.SORT(_xlfn.UNIQUE(_xlfn._xlws.FILTER(managements[field_level], managements[experiment_id]&amp;"_"&amp;managements[crop_season_id]=A2940))))</f>
        <v>#VALUE!</v>
      </c>
    </row>
    <row r="2941" spans="2:2" x14ac:dyDescent="0.25">
      <c r="B2941" t="e" cm="1" vm="1">
        <f t="array" ref="B2941">TRANSPOSE(_xlfn._xlws.SORT(_xlfn.UNIQUE(_xlfn._xlws.FILTER(managements[field_level], managements[experiment_id]&amp;"_"&amp;managements[crop_season_id]=A2941))))</f>
        <v>#VALUE!</v>
      </c>
    </row>
    <row r="2942" spans="2:2" x14ac:dyDescent="0.25">
      <c r="B2942" t="e" cm="1" vm="1">
        <f t="array" ref="B2942">TRANSPOSE(_xlfn._xlws.SORT(_xlfn.UNIQUE(_xlfn._xlws.FILTER(managements[field_level], managements[experiment_id]&amp;"_"&amp;managements[crop_season_id]=A2942))))</f>
        <v>#VALUE!</v>
      </c>
    </row>
    <row r="2943" spans="2:2" x14ac:dyDescent="0.25">
      <c r="B2943" t="e" cm="1" vm="1">
        <f t="array" ref="B2943">TRANSPOSE(_xlfn._xlws.SORT(_xlfn.UNIQUE(_xlfn._xlws.FILTER(managements[field_level], managements[experiment_id]&amp;"_"&amp;managements[crop_season_id]=A2943))))</f>
        <v>#VALUE!</v>
      </c>
    </row>
    <row r="2944" spans="2:2" x14ac:dyDescent="0.25">
      <c r="B2944" t="e" cm="1" vm="1">
        <f t="array" ref="B2944">TRANSPOSE(_xlfn._xlws.SORT(_xlfn.UNIQUE(_xlfn._xlws.FILTER(managements[field_level], managements[experiment_id]&amp;"_"&amp;managements[crop_season_id]=A2944))))</f>
        <v>#VALUE!</v>
      </c>
    </row>
    <row r="2945" spans="2:2" x14ac:dyDescent="0.25">
      <c r="B2945" t="e" cm="1" vm="1">
        <f t="array" ref="B2945">TRANSPOSE(_xlfn._xlws.SORT(_xlfn.UNIQUE(_xlfn._xlws.FILTER(managements[field_level], managements[experiment_id]&amp;"_"&amp;managements[crop_season_id]=A2945))))</f>
        <v>#VALUE!</v>
      </c>
    </row>
    <row r="2946" spans="2:2" x14ac:dyDescent="0.25">
      <c r="B2946" t="e" cm="1" vm="1">
        <f t="array" ref="B2946">TRANSPOSE(_xlfn._xlws.SORT(_xlfn.UNIQUE(_xlfn._xlws.FILTER(managements[field_level], managements[experiment_id]&amp;"_"&amp;managements[crop_season_id]=A2946))))</f>
        <v>#VALUE!</v>
      </c>
    </row>
    <row r="2947" spans="2:2" x14ac:dyDescent="0.25">
      <c r="B2947" t="e" cm="1" vm="1">
        <f t="array" ref="B2947">TRANSPOSE(_xlfn._xlws.SORT(_xlfn.UNIQUE(_xlfn._xlws.FILTER(managements[field_level], managements[experiment_id]&amp;"_"&amp;managements[crop_season_id]=A2947))))</f>
        <v>#VALUE!</v>
      </c>
    </row>
    <row r="2948" spans="2:2" x14ac:dyDescent="0.25">
      <c r="B2948" t="e" cm="1" vm="1">
        <f t="array" ref="B2948">TRANSPOSE(_xlfn._xlws.SORT(_xlfn.UNIQUE(_xlfn._xlws.FILTER(managements[field_level], managements[experiment_id]&amp;"_"&amp;managements[crop_season_id]=A2948))))</f>
        <v>#VALUE!</v>
      </c>
    </row>
    <row r="2949" spans="2:2" x14ac:dyDescent="0.25">
      <c r="B2949" t="e" cm="1" vm="1">
        <f t="array" ref="B2949">TRANSPOSE(_xlfn._xlws.SORT(_xlfn.UNIQUE(_xlfn._xlws.FILTER(managements[field_level], managements[experiment_id]&amp;"_"&amp;managements[crop_season_id]=A2949))))</f>
        <v>#VALUE!</v>
      </c>
    </row>
    <row r="2950" spans="2:2" x14ac:dyDescent="0.25">
      <c r="B2950" t="e" cm="1" vm="1">
        <f t="array" ref="B2950">TRANSPOSE(_xlfn._xlws.SORT(_xlfn.UNIQUE(_xlfn._xlws.FILTER(managements[field_level], managements[experiment_id]&amp;"_"&amp;managements[crop_season_id]=A2950))))</f>
        <v>#VALUE!</v>
      </c>
    </row>
    <row r="2951" spans="2:2" x14ac:dyDescent="0.25">
      <c r="B2951" t="e" cm="1" vm="1">
        <f t="array" ref="B2951">TRANSPOSE(_xlfn._xlws.SORT(_xlfn.UNIQUE(_xlfn._xlws.FILTER(managements[field_level], managements[experiment_id]&amp;"_"&amp;managements[crop_season_id]=A2951))))</f>
        <v>#VALUE!</v>
      </c>
    </row>
    <row r="2952" spans="2:2" x14ac:dyDescent="0.25">
      <c r="B2952" t="e" cm="1" vm="1">
        <f t="array" ref="B2952">TRANSPOSE(_xlfn._xlws.SORT(_xlfn.UNIQUE(_xlfn._xlws.FILTER(managements[field_level], managements[experiment_id]&amp;"_"&amp;managements[crop_season_id]=A2952))))</f>
        <v>#VALUE!</v>
      </c>
    </row>
    <row r="2953" spans="2:2" x14ac:dyDescent="0.25">
      <c r="B2953" t="e" cm="1" vm="1">
        <f t="array" ref="B2953">TRANSPOSE(_xlfn._xlws.SORT(_xlfn.UNIQUE(_xlfn._xlws.FILTER(managements[field_level], managements[experiment_id]&amp;"_"&amp;managements[crop_season_id]=A2953))))</f>
        <v>#VALUE!</v>
      </c>
    </row>
    <row r="2954" spans="2:2" x14ac:dyDescent="0.25">
      <c r="B2954" t="e" cm="1" vm="1">
        <f t="array" ref="B2954">TRANSPOSE(_xlfn._xlws.SORT(_xlfn.UNIQUE(_xlfn._xlws.FILTER(managements[field_level], managements[experiment_id]&amp;"_"&amp;managements[crop_season_id]=A2954))))</f>
        <v>#VALUE!</v>
      </c>
    </row>
    <row r="2955" spans="2:2" x14ac:dyDescent="0.25">
      <c r="B2955" t="e" cm="1" vm="1">
        <f t="array" ref="B2955">TRANSPOSE(_xlfn._xlws.SORT(_xlfn.UNIQUE(_xlfn._xlws.FILTER(managements[field_level], managements[experiment_id]&amp;"_"&amp;managements[crop_season_id]=A2955))))</f>
        <v>#VALUE!</v>
      </c>
    </row>
    <row r="2956" spans="2:2" x14ac:dyDescent="0.25">
      <c r="B2956" t="e" cm="1" vm="1">
        <f t="array" ref="B2956">TRANSPOSE(_xlfn._xlws.SORT(_xlfn.UNIQUE(_xlfn._xlws.FILTER(managements[field_level], managements[experiment_id]&amp;"_"&amp;managements[crop_season_id]=A2956))))</f>
        <v>#VALUE!</v>
      </c>
    </row>
    <row r="2957" spans="2:2" x14ac:dyDescent="0.25">
      <c r="B2957" t="e" cm="1" vm="1">
        <f t="array" ref="B2957">TRANSPOSE(_xlfn._xlws.SORT(_xlfn.UNIQUE(_xlfn._xlws.FILTER(managements[field_level], managements[experiment_id]&amp;"_"&amp;managements[crop_season_id]=A2957))))</f>
        <v>#VALUE!</v>
      </c>
    </row>
    <row r="2958" spans="2:2" x14ac:dyDescent="0.25">
      <c r="B2958" t="e" cm="1" vm="1">
        <f t="array" ref="B2958">TRANSPOSE(_xlfn._xlws.SORT(_xlfn.UNIQUE(_xlfn._xlws.FILTER(managements[field_level], managements[experiment_id]&amp;"_"&amp;managements[crop_season_id]=A2958))))</f>
        <v>#VALUE!</v>
      </c>
    </row>
    <row r="2959" spans="2:2" x14ac:dyDescent="0.25">
      <c r="B2959" t="e" cm="1" vm="1">
        <f t="array" ref="B2959">TRANSPOSE(_xlfn._xlws.SORT(_xlfn.UNIQUE(_xlfn._xlws.FILTER(managements[field_level], managements[experiment_id]&amp;"_"&amp;managements[crop_season_id]=A2959))))</f>
        <v>#VALUE!</v>
      </c>
    </row>
    <row r="2960" spans="2:2" x14ac:dyDescent="0.25">
      <c r="B2960" t="e" cm="1" vm="1">
        <f t="array" ref="B2960">TRANSPOSE(_xlfn._xlws.SORT(_xlfn.UNIQUE(_xlfn._xlws.FILTER(managements[field_level], managements[experiment_id]&amp;"_"&amp;managements[crop_season_id]=A2960))))</f>
        <v>#VALUE!</v>
      </c>
    </row>
    <row r="2961" spans="2:2" x14ac:dyDescent="0.25">
      <c r="B2961" t="e" cm="1" vm="1">
        <f t="array" ref="B2961">TRANSPOSE(_xlfn._xlws.SORT(_xlfn.UNIQUE(_xlfn._xlws.FILTER(managements[field_level], managements[experiment_id]&amp;"_"&amp;managements[crop_season_id]=A2961))))</f>
        <v>#VALUE!</v>
      </c>
    </row>
    <row r="2962" spans="2:2" x14ac:dyDescent="0.25">
      <c r="B2962" t="e" cm="1" vm="1">
        <f t="array" ref="B2962">TRANSPOSE(_xlfn._xlws.SORT(_xlfn.UNIQUE(_xlfn._xlws.FILTER(managements[field_level], managements[experiment_id]&amp;"_"&amp;managements[crop_season_id]=A2962))))</f>
        <v>#VALUE!</v>
      </c>
    </row>
    <row r="2963" spans="2:2" x14ac:dyDescent="0.25">
      <c r="B2963" t="e" cm="1" vm="1">
        <f t="array" ref="B2963">TRANSPOSE(_xlfn._xlws.SORT(_xlfn.UNIQUE(_xlfn._xlws.FILTER(managements[field_level], managements[experiment_id]&amp;"_"&amp;managements[crop_season_id]=A2963))))</f>
        <v>#VALUE!</v>
      </c>
    </row>
    <row r="2964" spans="2:2" x14ac:dyDescent="0.25">
      <c r="B2964" t="e" cm="1" vm="1">
        <f t="array" ref="B2964">TRANSPOSE(_xlfn._xlws.SORT(_xlfn.UNIQUE(_xlfn._xlws.FILTER(managements[field_level], managements[experiment_id]&amp;"_"&amp;managements[crop_season_id]=A2964))))</f>
        <v>#VALUE!</v>
      </c>
    </row>
    <row r="2965" spans="2:2" x14ac:dyDescent="0.25">
      <c r="B2965" t="e" cm="1" vm="1">
        <f t="array" ref="B2965">TRANSPOSE(_xlfn._xlws.SORT(_xlfn.UNIQUE(_xlfn._xlws.FILTER(managements[field_level], managements[experiment_id]&amp;"_"&amp;managements[crop_season_id]=A2965))))</f>
        <v>#VALUE!</v>
      </c>
    </row>
    <row r="2966" spans="2:2" x14ac:dyDescent="0.25">
      <c r="B2966" t="e" cm="1" vm="1">
        <f t="array" ref="B2966">TRANSPOSE(_xlfn._xlws.SORT(_xlfn.UNIQUE(_xlfn._xlws.FILTER(managements[field_level], managements[experiment_id]&amp;"_"&amp;managements[crop_season_id]=A2966))))</f>
        <v>#VALUE!</v>
      </c>
    </row>
    <row r="2967" spans="2:2" x14ac:dyDescent="0.25">
      <c r="B2967" t="e" cm="1" vm="1">
        <f t="array" ref="B2967">TRANSPOSE(_xlfn._xlws.SORT(_xlfn.UNIQUE(_xlfn._xlws.FILTER(managements[field_level], managements[experiment_id]&amp;"_"&amp;managements[crop_season_id]=A2967))))</f>
        <v>#VALUE!</v>
      </c>
    </row>
    <row r="2968" spans="2:2" x14ac:dyDescent="0.25">
      <c r="B2968" t="e" cm="1" vm="1">
        <f t="array" ref="B2968">TRANSPOSE(_xlfn._xlws.SORT(_xlfn.UNIQUE(_xlfn._xlws.FILTER(managements[field_level], managements[experiment_id]&amp;"_"&amp;managements[crop_season_id]=A2968))))</f>
        <v>#VALUE!</v>
      </c>
    </row>
    <row r="2969" spans="2:2" x14ac:dyDescent="0.25">
      <c r="B2969" t="e" cm="1" vm="1">
        <f t="array" ref="B2969">TRANSPOSE(_xlfn._xlws.SORT(_xlfn.UNIQUE(_xlfn._xlws.FILTER(managements[field_level], managements[experiment_id]&amp;"_"&amp;managements[crop_season_id]=A2969))))</f>
        <v>#VALUE!</v>
      </c>
    </row>
    <row r="2970" spans="2:2" x14ac:dyDescent="0.25">
      <c r="B2970" t="e" cm="1" vm="1">
        <f t="array" ref="B2970">TRANSPOSE(_xlfn._xlws.SORT(_xlfn.UNIQUE(_xlfn._xlws.FILTER(managements[field_level], managements[experiment_id]&amp;"_"&amp;managements[crop_season_id]=A2970))))</f>
        <v>#VALUE!</v>
      </c>
    </row>
    <row r="2971" spans="2:2" x14ac:dyDescent="0.25">
      <c r="B2971" t="e" cm="1" vm="1">
        <f t="array" ref="B2971">TRANSPOSE(_xlfn._xlws.SORT(_xlfn.UNIQUE(_xlfn._xlws.FILTER(managements[field_level], managements[experiment_id]&amp;"_"&amp;managements[crop_season_id]=A2971))))</f>
        <v>#VALUE!</v>
      </c>
    </row>
    <row r="2972" spans="2:2" x14ac:dyDescent="0.25">
      <c r="B2972" t="e" cm="1" vm="1">
        <f t="array" ref="B2972">TRANSPOSE(_xlfn._xlws.SORT(_xlfn.UNIQUE(_xlfn._xlws.FILTER(managements[field_level], managements[experiment_id]&amp;"_"&amp;managements[crop_season_id]=A2972))))</f>
        <v>#VALUE!</v>
      </c>
    </row>
    <row r="2973" spans="2:2" x14ac:dyDescent="0.25">
      <c r="B2973" t="e" cm="1" vm="1">
        <f t="array" ref="B2973">TRANSPOSE(_xlfn._xlws.SORT(_xlfn.UNIQUE(_xlfn._xlws.FILTER(managements[field_level], managements[experiment_id]&amp;"_"&amp;managements[crop_season_id]=A2973))))</f>
        <v>#VALUE!</v>
      </c>
    </row>
    <row r="2974" spans="2:2" x14ac:dyDescent="0.25">
      <c r="B2974" t="e" cm="1" vm="1">
        <f t="array" ref="B2974">TRANSPOSE(_xlfn._xlws.SORT(_xlfn.UNIQUE(_xlfn._xlws.FILTER(managements[field_level], managements[experiment_id]&amp;"_"&amp;managements[crop_season_id]=A2974))))</f>
        <v>#VALUE!</v>
      </c>
    </row>
    <row r="2975" spans="2:2" x14ac:dyDescent="0.25">
      <c r="B2975" t="e" cm="1" vm="1">
        <f t="array" ref="B2975">TRANSPOSE(_xlfn._xlws.SORT(_xlfn.UNIQUE(_xlfn._xlws.FILTER(managements[field_level], managements[experiment_id]&amp;"_"&amp;managements[crop_season_id]=A2975))))</f>
        <v>#VALUE!</v>
      </c>
    </row>
    <row r="2976" spans="2:2" x14ac:dyDescent="0.25">
      <c r="B2976" t="e" cm="1" vm="1">
        <f t="array" ref="B2976">TRANSPOSE(_xlfn._xlws.SORT(_xlfn.UNIQUE(_xlfn._xlws.FILTER(managements[field_level], managements[experiment_id]&amp;"_"&amp;managements[crop_season_id]=A2976))))</f>
        <v>#VALUE!</v>
      </c>
    </row>
    <row r="2977" spans="2:2" x14ac:dyDescent="0.25">
      <c r="B2977" t="e" cm="1" vm="1">
        <f t="array" ref="B2977">TRANSPOSE(_xlfn._xlws.SORT(_xlfn.UNIQUE(_xlfn._xlws.FILTER(managements[field_level], managements[experiment_id]&amp;"_"&amp;managements[crop_season_id]=A2977))))</f>
        <v>#VALUE!</v>
      </c>
    </row>
    <row r="2978" spans="2:2" x14ac:dyDescent="0.25">
      <c r="B2978" t="e" cm="1" vm="1">
        <f t="array" ref="B2978">TRANSPOSE(_xlfn._xlws.SORT(_xlfn.UNIQUE(_xlfn._xlws.FILTER(managements[field_level], managements[experiment_id]&amp;"_"&amp;managements[crop_season_id]=A2978))))</f>
        <v>#VALUE!</v>
      </c>
    </row>
    <row r="2979" spans="2:2" x14ac:dyDescent="0.25">
      <c r="B2979" t="e" cm="1" vm="1">
        <f t="array" ref="B2979">TRANSPOSE(_xlfn._xlws.SORT(_xlfn.UNIQUE(_xlfn._xlws.FILTER(managements[field_level], managements[experiment_id]&amp;"_"&amp;managements[crop_season_id]=A2979))))</f>
        <v>#VALUE!</v>
      </c>
    </row>
    <row r="2980" spans="2:2" x14ac:dyDescent="0.25">
      <c r="B2980" t="e" cm="1" vm="1">
        <f t="array" ref="B2980">TRANSPOSE(_xlfn._xlws.SORT(_xlfn.UNIQUE(_xlfn._xlws.FILTER(managements[field_level], managements[experiment_id]&amp;"_"&amp;managements[crop_season_id]=A2980))))</f>
        <v>#VALUE!</v>
      </c>
    </row>
    <row r="2981" spans="2:2" x14ac:dyDescent="0.25">
      <c r="B2981" t="e" cm="1" vm="1">
        <f t="array" ref="B2981">TRANSPOSE(_xlfn._xlws.SORT(_xlfn.UNIQUE(_xlfn._xlws.FILTER(managements[field_level], managements[experiment_id]&amp;"_"&amp;managements[crop_season_id]=A2981))))</f>
        <v>#VALUE!</v>
      </c>
    </row>
    <row r="2982" spans="2:2" x14ac:dyDescent="0.25">
      <c r="B2982" t="e" cm="1" vm="1">
        <f t="array" ref="B2982">TRANSPOSE(_xlfn._xlws.SORT(_xlfn.UNIQUE(_xlfn._xlws.FILTER(managements[field_level], managements[experiment_id]&amp;"_"&amp;managements[crop_season_id]=A2982))))</f>
        <v>#VALUE!</v>
      </c>
    </row>
    <row r="2983" spans="2:2" x14ac:dyDescent="0.25">
      <c r="B2983" t="e" cm="1" vm="1">
        <f t="array" ref="B2983">TRANSPOSE(_xlfn._xlws.SORT(_xlfn.UNIQUE(_xlfn._xlws.FILTER(managements[field_level], managements[experiment_id]&amp;"_"&amp;managements[crop_season_id]=A2983))))</f>
        <v>#VALUE!</v>
      </c>
    </row>
    <row r="2984" spans="2:2" x14ac:dyDescent="0.25">
      <c r="B2984" t="e" cm="1" vm="1">
        <f t="array" ref="B2984">TRANSPOSE(_xlfn._xlws.SORT(_xlfn.UNIQUE(_xlfn._xlws.FILTER(managements[field_level], managements[experiment_id]&amp;"_"&amp;managements[crop_season_id]=A2984))))</f>
        <v>#VALUE!</v>
      </c>
    </row>
    <row r="2985" spans="2:2" x14ac:dyDescent="0.25">
      <c r="B2985" t="e" cm="1" vm="1">
        <f t="array" ref="B2985">TRANSPOSE(_xlfn._xlws.SORT(_xlfn.UNIQUE(_xlfn._xlws.FILTER(managements[field_level], managements[experiment_id]&amp;"_"&amp;managements[crop_season_id]=A2985))))</f>
        <v>#VALUE!</v>
      </c>
    </row>
    <row r="2986" spans="2:2" x14ac:dyDescent="0.25">
      <c r="B2986" t="e" cm="1" vm="1">
        <f t="array" ref="B2986">TRANSPOSE(_xlfn._xlws.SORT(_xlfn.UNIQUE(_xlfn._xlws.FILTER(managements[field_level], managements[experiment_id]&amp;"_"&amp;managements[crop_season_id]=A2986))))</f>
        <v>#VALUE!</v>
      </c>
    </row>
    <row r="2987" spans="2:2" x14ac:dyDescent="0.25">
      <c r="B2987" t="e" cm="1" vm="1">
        <f t="array" ref="B2987">TRANSPOSE(_xlfn._xlws.SORT(_xlfn.UNIQUE(_xlfn._xlws.FILTER(managements[field_level], managements[experiment_id]&amp;"_"&amp;managements[crop_season_id]=A2987))))</f>
        <v>#VALUE!</v>
      </c>
    </row>
    <row r="2988" spans="2:2" x14ac:dyDescent="0.25">
      <c r="B2988" t="e" cm="1" vm="1">
        <f t="array" ref="B2988">TRANSPOSE(_xlfn._xlws.SORT(_xlfn.UNIQUE(_xlfn._xlws.FILTER(managements[field_level], managements[experiment_id]&amp;"_"&amp;managements[crop_season_id]=A2988))))</f>
        <v>#VALUE!</v>
      </c>
    </row>
    <row r="2989" spans="2:2" x14ac:dyDescent="0.25">
      <c r="B2989" t="e" cm="1" vm="1">
        <f t="array" ref="B2989">TRANSPOSE(_xlfn._xlws.SORT(_xlfn.UNIQUE(_xlfn._xlws.FILTER(managements[field_level], managements[experiment_id]&amp;"_"&amp;managements[crop_season_id]=A2989))))</f>
        <v>#VALUE!</v>
      </c>
    </row>
    <row r="2990" spans="2:2" x14ac:dyDescent="0.25">
      <c r="B2990" t="e" cm="1" vm="1">
        <f t="array" ref="B2990">TRANSPOSE(_xlfn._xlws.SORT(_xlfn.UNIQUE(_xlfn._xlws.FILTER(managements[field_level], managements[experiment_id]&amp;"_"&amp;managements[crop_season_id]=A2990))))</f>
        <v>#VALUE!</v>
      </c>
    </row>
    <row r="2991" spans="2:2" x14ac:dyDescent="0.25">
      <c r="B2991" t="e" cm="1" vm="1">
        <f t="array" ref="B2991">TRANSPOSE(_xlfn._xlws.SORT(_xlfn.UNIQUE(_xlfn._xlws.FILTER(managements[field_level], managements[experiment_id]&amp;"_"&amp;managements[crop_season_id]=A2991))))</f>
        <v>#VALUE!</v>
      </c>
    </row>
    <row r="2992" spans="2:2" x14ac:dyDescent="0.25">
      <c r="B2992" t="e" cm="1" vm="1">
        <f t="array" ref="B2992">TRANSPOSE(_xlfn._xlws.SORT(_xlfn.UNIQUE(_xlfn._xlws.FILTER(managements[field_level], managements[experiment_id]&amp;"_"&amp;managements[crop_season_id]=A2992))))</f>
        <v>#VALUE!</v>
      </c>
    </row>
    <row r="2993" spans="2:2" x14ac:dyDescent="0.25">
      <c r="B2993" t="e" cm="1" vm="1">
        <f t="array" ref="B2993">TRANSPOSE(_xlfn._xlws.SORT(_xlfn.UNIQUE(_xlfn._xlws.FILTER(managements[field_level], managements[experiment_id]&amp;"_"&amp;managements[crop_season_id]=A2993))))</f>
        <v>#VALUE!</v>
      </c>
    </row>
    <row r="2994" spans="2:2" x14ac:dyDescent="0.25">
      <c r="B2994" t="e" cm="1" vm="1">
        <f t="array" ref="B2994">TRANSPOSE(_xlfn._xlws.SORT(_xlfn.UNIQUE(_xlfn._xlws.FILTER(managements[field_level], managements[experiment_id]&amp;"_"&amp;managements[crop_season_id]=A2994))))</f>
        <v>#VALUE!</v>
      </c>
    </row>
    <row r="2995" spans="2:2" x14ac:dyDescent="0.25">
      <c r="B2995" t="e" cm="1" vm="1">
        <f t="array" ref="B2995">TRANSPOSE(_xlfn._xlws.SORT(_xlfn.UNIQUE(_xlfn._xlws.FILTER(managements[field_level], managements[experiment_id]&amp;"_"&amp;managements[crop_season_id]=A2995))))</f>
        <v>#VALUE!</v>
      </c>
    </row>
    <row r="2996" spans="2:2" x14ac:dyDescent="0.25">
      <c r="B2996" t="e" cm="1" vm="1">
        <f t="array" ref="B2996">TRANSPOSE(_xlfn._xlws.SORT(_xlfn.UNIQUE(_xlfn._xlws.FILTER(managements[field_level], managements[experiment_id]&amp;"_"&amp;managements[crop_season_id]=A2996))))</f>
        <v>#VALUE!</v>
      </c>
    </row>
    <row r="2997" spans="2:2" x14ac:dyDescent="0.25">
      <c r="B2997" t="e" cm="1" vm="1">
        <f t="array" ref="B2997">TRANSPOSE(_xlfn._xlws.SORT(_xlfn.UNIQUE(_xlfn._xlws.FILTER(managements[field_level], managements[experiment_id]&amp;"_"&amp;managements[crop_season_id]=A2997))))</f>
        <v>#VALUE!</v>
      </c>
    </row>
    <row r="2998" spans="2:2" x14ac:dyDescent="0.25">
      <c r="B2998" t="e" cm="1" vm="1">
        <f t="array" ref="B2998">TRANSPOSE(_xlfn._xlws.SORT(_xlfn.UNIQUE(_xlfn._xlws.FILTER(managements[field_level], managements[experiment_id]&amp;"_"&amp;managements[crop_season_id]=A2998))))</f>
        <v>#VALUE!</v>
      </c>
    </row>
    <row r="2999" spans="2:2" x14ac:dyDescent="0.25">
      <c r="B2999" t="e" cm="1" vm="1">
        <f t="array" ref="B2999">TRANSPOSE(_xlfn._xlws.SORT(_xlfn.UNIQUE(_xlfn._xlws.FILTER(managements[field_level], managements[experiment_id]&amp;"_"&amp;managements[crop_season_id]=A2999))))</f>
        <v>#VALUE!</v>
      </c>
    </row>
    <row r="3000" spans="2:2" x14ac:dyDescent="0.25">
      <c r="B3000" t="e" cm="1" vm="1">
        <f t="array" ref="B3000">TRANSPOSE(_xlfn._xlws.SORT(_xlfn.UNIQUE(_xlfn._xlws.FILTER(managements[field_level], managements[experiment_id]&amp;"_"&amp;managements[crop_season_id]=A3000))))</f>
        <v>#VALUE!</v>
      </c>
    </row>
    <row r="3001" spans="2:2" x14ac:dyDescent="0.25">
      <c r="B3001" t="e" cm="1" vm="1">
        <f t="array" ref="B3001">TRANSPOSE(_xlfn._xlws.SORT(_xlfn.UNIQUE(_xlfn._xlws.FILTER(managements[field_level], managements[experiment_id]&amp;"_"&amp;managements[crop_season_id]=A3001))))</f>
        <v>#VALUE!</v>
      </c>
    </row>
    <row r="3002" spans="2:2" x14ac:dyDescent="0.25">
      <c r="B3002" t="e" cm="1" vm="1">
        <f t="array" ref="B3002">TRANSPOSE(_xlfn._xlws.SORT(_xlfn.UNIQUE(_xlfn._xlws.FILTER(managements[field_level], managements[experiment_id]&amp;"_"&amp;managements[crop_season_id]=A3002))))</f>
        <v>#VALUE!</v>
      </c>
    </row>
    <row r="3003" spans="2:2" x14ac:dyDescent="0.25">
      <c r="B3003" t="e" cm="1" vm="1">
        <f t="array" ref="B3003">TRANSPOSE(_xlfn._xlws.SORT(_xlfn.UNIQUE(_xlfn._xlws.FILTER(managements[field_level], managements[experiment_id]&amp;"_"&amp;managements[crop_season_id]=A3003))))</f>
        <v>#VALUE!</v>
      </c>
    </row>
    <row r="3004" spans="2:2" x14ac:dyDescent="0.25">
      <c r="B3004" t="e" cm="1" vm="1">
        <f t="array" ref="B3004">TRANSPOSE(_xlfn._xlws.SORT(_xlfn.UNIQUE(_xlfn._xlws.FILTER(managements[field_level], managements[experiment_id]&amp;"_"&amp;managements[crop_season_id]=A3004))))</f>
        <v>#VALUE!</v>
      </c>
    </row>
    <row r="3005" spans="2:2" x14ac:dyDescent="0.25">
      <c r="B3005" t="e" cm="1" vm="1">
        <f t="array" ref="B3005">TRANSPOSE(_xlfn._xlws.SORT(_xlfn.UNIQUE(_xlfn._xlws.FILTER(managements[field_level], managements[experiment_id]&amp;"_"&amp;managements[crop_season_id]=A3005))))</f>
        <v>#VALUE!</v>
      </c>
    </row>
    <row r="3006" spans="2:2" x14ac:dyDescent="0.25">
      <c r="B3006" t="e" cm="1" vm="1">
        <f t="array" ref="B3006">TRANSPOSE(_xlfn._xlws.SORT(_xlfn.UNIQUE(_xlfn._xlws.FILTER(managements[field_level], managements[experiment_id]&amp;"_"&amp;managements[crop_season_id]=A3006))))</f>
        <v>#VALUE!</v>
      </c>
    </row>
    <row r="3007" spans="2:2" x14ac:dyDescent="0.25">
      <c r="B3007" t="e" cm="1" vm="1">
        <f t="array" ref="B3007">TRANSPOSE(_xlfn._xlws.SORT(_xlfn.UNIQUE(_xlfn._xlws.FILTER(managements[field_level], managements[experiment_id]&amp;"_"&amp;managements[crop_season_id]=A3007))))</f>
        <v>#VALUE!</v>
      </c>
    </row>
    <row r="3008" spans="2:2" x14ac:dyDescent="0.25">
      <c r="B3008" t="e" cm="1" vm="1">
        <f t="array" ref="B3008">TRANSPOSE(_xlfn._xlws.SORT(_xlfn.UNIQUE(_xlfn._xlws.FILTER(managements[field_level], managements[experiment_id]&amp;"_"&amp;managements[crop_season_id]=A3008))))</f>
        <v>#VALUE!</v>
      </c>
    </row>
    <row r="3009" spans="2:2" x14ac:dyDescent="0.25">
      <c r="B3009" t="e" cm="1" vm="1">
        <f t="array" ref="B3009">TRANSPOSE(_xlfn._xlws.SORT(_xlfn.UNIQUE(_xlfn._xlws.FILTER(managements[field_level], managements[experiment_id]&amp;"_"&amp;managements[crop_season_id]=A3009))))</f>
        <v>#VALUE!</v>
      </c>
    </row>
    <row r="3010" spans="2:2" x14ac:dyDescent="0.25">
      <c r="B3010" t="e" cm="1" vm="1">
        <f t="array" ref="B3010">TRANSPOSE(_xlfn._xlws.SORT(_xlfn.UNIQUE(_xlfn._xlws.FILTER(managements[field_level], managements[experiment_id]&amp;"_"&amp;managements[crop_season_id]=A3010))))</f>
        <v>#VALUE!</v>
      </c>
    </row>
    <row r="3011" spans="2:2" x14ac:dyDescent="0.25">
      <c r="B3011" t="e" cm="1" vm="1">
        <f t="array" ref="B3011">TRANSPOSE(_xlfn._xlws.SORT(_xlfn.UNIQUE(_xlfn._xlws.FILTER(managements[field_level], managements[experiment_id]&amp;"_"&amp;managements[crop_season_id]=A3011))))</f>
        <v>#VALUE!</v>
      </c>
    </row>
    <row r="3012" spans="2:2" x14ac:dyDescent="0.25">
      <c r="B3012" t="e" cm="1" vm="1">
        <f t="array" ref="B3012">TRANSPOSE(_xlfn._xlws.SORT(_xlfn.UNIQUE(_xlfn._xlws.FILTER(managements[field_level], managements[experiment_id]&amp;"_"&amp;managements[crop_season_id]=A3012))))</f>
        <v>#VALUE!</v>
      </c>
    </row>
    <row r="3013" spans="2:2" x14ac:dyDescent="0.25">
      <c r="B3013" t="e" cm="1" vm="1">
        <f t="array" ref="B3013">TRANSPOSE(_xlfn._xlws.SORT(_xlfn.UNIQUE(_xlfn._xlws.FILTER(managements[field_level], managements[experiment_id]&amp;"_"&amp;managements[crop_season_id]=A3013))))</f>
        <v>#VALUE!</v>
      </c>
    </row>
    <row r="3014" spans="2:2" x14ac:dyDescent="0.25">
      <c r="B3014" t="e" cm="1" vm="1">
        <f t="array" ref="B3014">TRANSPOSE(_xlfn._xlws.SORT(_xlfn.UNIQUE(_xlfn._xlws.FILTER(managements[field_level], managements[experiment_id]&amp;"_"&amp;managements[crop_season_id]=A3014))))</f>
        <v>#VALUE!</v>
      </c>
    </row>
    <row r="3015" spans="2:2" x14ac:dyDescent="0.25">
      <c r="B3015" t="e" cm="1" vm="1">
        <f t="array" ref="B3015">TRANSPOSE(_xlfn._xlws.SORT(_xlfn.UNIQUE(_xlfn._xlws.FILTER(managements[field_level], managements[experiment_id]&amp;"_"&amp;managements[crop_season_id]=A3015))))</f>
        <v>#VALUE!</v>
      </c>
    </row>
    <row r="3016" spans="2:2" x14ac:dyDescent="0.25">
      <c r="B3016" t="e" cm="1" vm="1">
        <f t="array" ref="B3016">TRANSPOSE(_xlfn._xlws.SORT(_xlfn.UNIQUE(_xlfn._xlws.FILTER(managements[field_level], managements[experiment_id]&amp;"_"&amp;managements[crop_season_id]=A3016))))</f>
        <v>#VALUE!</v>
      </c>
    </row>
    <row r="3017" spans="2:2" x14ac:dyDescent="0.25">
      <c r="B3017" t="e" cm="1" vm="1">
        <f t="array" ref="B3017">TRANSPOSE(_xlfn._xlws.SORT(_xlfn.UNIQUE(_xlfn._xlws.FILTER(managements[field_level], managements[experiment_id]&amp;"_"&amp;managements[crop_season_id]=A3017))))</f>
        <v>#VALUE!</v>
      </c>
    </row>
    <row r="3018" spans="2:2" x14ac:dyDescent="0.25">
      <c r="B3018" t="e" cm="1" vm="1">
        <f t="array" ref="B3018">TRANSPOSE(_xlfn._xlws.SORT(_xlfn.UNIQUE(_xlfn._xlws.FILTER(managements[field_level], managements[experiment_id]&amp;"_"&amp;managements[crop_season_id]=A3018))))</f>
        <v>#VALUE!</v>
      </c>
    </row>
    <row r="3019" spans="2:2" x14ac:dyDescent="0.25">
      <c r="B3019" t="e" cm="1" vm="1">
        <f t="array" ref="B3019">TRANSPOSE(_xlfn._xlws.SORT(_xlfn.UNIQUE(_xlfn._xlws.FILTER(managements[field_level], managements[experiment_id]&amp;"_"&amp;managements[crop_season_id]=A3019))))</f>
        <v>#VALUE!</v>
      </c>
    </row>
    <row r="3020" spans="2:2" x14ac:dyDescent="0.25">
      <c r="B3020" t="e" cm="1" vm="1">
        <f t="array" ref="B3020">TRANSPOSE(_xlfn._xlws.SORT(_xlfn.UNIQUE(_xlfn._xlws.FILTER(managements[field_level], managements[experiment_id]&amp;"_"&amp;managements[crop_season_id]=A3020))))</f>
        <v>#VALUE!</v>
      </c>
    </row>
    <row r="3021" spans="2:2" x14ac:dyDescent="0.25">
      <c r="B3021" t="e" cm="1" vm="1">
        <f t="array" ref="B3021">TRANSPOSE(_xlfn._xlws.SORT(_xlfn.UNIQUE(_xlfn._xlws.FILTER(managements[field_level], managements[experiment_id]&amp;"_"&amp;managements[crop_season_id]=A3021))))</f>
        <v>#VALUE!</v>
      </c>
    </row>
    <row r="3022" spans="2:2" x14ac:dyDescent="0.25">
      <c r="B3022" t="e" cm="1" vm="1">
        <f t="array" ref="B3022">TRANSPOSE(_xlfn._xlws.SORT(_xlfn.UNIQUE(_xlfn._xlws.FILTER(managements[field_level], managements[experiment_id]&amp;"_"&amp;managements[crop_season_id]=A3022))))</f>
        <v>#VALUE!</v>
      </c>
    </row>
    <row r="3023" spans="2:2" x14ac:dyDescent="0.25">
      <c r="B3023" t="e" cm="1" vm="1">
        <f t="array" ref="B3023">TRANSPOSE(_xlfn._xlws.SORT(_xlfn.UNIQUE(_xlfn._xlws.FILTER(managements[field_level], managements[experiment_id]&amp;"_"&amp;managements[crop_season_id]=A3023))))</f>
        <v>#VALUE!</v>
      </c>
    </row>
    <row r="3024" spans="2:2" x14ac:dyDescent="0.25">
      <c r="B3024" t="e" cm="1" vm="1">
        <f t="array" ref="B3024">TRANSPOSE(_xlfn._xlws.SORT(_xlfn.UNIQUE(_xlfn._xlws.FILTER(managements[field_level], managements[experiment_id]&amp;"_"&amp;managements[crop_season_id]=A3024))))</f>
        <v>#VALUE!</v>
      </c>
    </row>
    <row r="3025" spans="2:2" x14ac:dyDescent="0.25">
      <c r="B3025" t="e" cm="1" vm="1">
        <f t="array" ref="B3025">TRANSPOSE(_xlfn._xlws.SORT(_xlfn.UNIQUE(_xlfn._xlws.FILTER(managements[field_level], managements[experiment_id]&amp;"_"&amp;managements[crop_season_id]=A3025))))</f>
        <v>#VALUE!</v>
      </c>
    </row>
    <row r="3026" spans="2:2" x14ac:dyDescent="0.25">
      <c r="B3026" t="e" cm="1" vm="1">
        <f t="array" ref="B3026">TRANSPOSE(_xlfn._xlws.SORT(_xlfn.UNIQUE(_xlfn._xlws.FILTER(managements[field_level], managements[experiment_id]&amp;"_"&amp;managements[crop_season_id]=A3026))))</f>
        <v>#VALUE!</v>
      </c>
    </row>
    <row r="3027" spans="2:2" x14ac:dyDescent="0.25">
      <c r="B3027" t="e" cm="1" vm="1">
        <f t="array" ref="B3027">TRANSPOSE(_xlfn._xlws.SORT(_xlfn.UNIQUE(_xlfn._xlws.FILTER(managements[field_level], managements[experiment_id]&amp;"_"&amp;managements[crop_season_id]=A3027))))</f>
        <v>#VALUE!</v>
      </c>
    </row>
    <row r="3028" spans="2:2" x14ac:dyDescent="0.25">
      <c r="B3028" t="e" cm="1" vm="1">
        <f t="array" ref="B3028">TRANSPOSE(_xlfn._xlws.SORT(_xlfn.UNIQUE(_xlfn._xlws.FILTER(managements[field_level], managements[experiment_id]&amp;"_"&amp;managements[crop_season_id]=A3028))))</f>
        <v>#VALUE!</v>
      </c>
    </row>
    <row r="3029" spans="2:2" x14ac:dyDescent="0.25">
      <c r="B3029" t="e" cm="1" vm="1">
        <f t="array" ref="B3029">TRANSPOSE(_xlfn._xlws.SORT(_xlfn.UNIQUE(_xlfn._xlws.FILTER(managements[field_level], managements[experiment_id]&amp;"_"&amp;managements[crop_season_id]=A3029))))</f>
        <v>#VALUE!</v>
      </c>
    </row>
    <row r="3030" spans="2:2" x14ac:dyDescent="0.25">
      <c r="B3030" t="e" cm="1" vm="1">
        <f t="array" ref="B3030">TRANSPOSE(_xlfn._xlws.SORT(_xlfn.UNIQUE(_xlfn._xlws.FILTER(managements[field_level], managements[experiment_id]&amp;"_"&amp;managements[crop_season_id]=A3030))))</f>
        <v>#VALUE!</v>
      </c>
    </row>
    <row r="3031" spans="2:2" x14ac:dyDescent="0.25">
      <c r="B3031" t="e" cm="1" vm="1">
        <f t="array" ref="B3031">TRANSPOSE(_xlfn._xlws.SORT(_xlfn.UNIQUE(_xlfn._xlws.FILTER(managements[field_level], managements[experiment_id]&amp;"_"&amp;managements[crop_season_id]=A3031))))</f>
        <v>#VALUE!</v>
      </c>
    </row>
    <row r="3032" spans="2:2" x14ac:dyDescent="0.25">
      <c r="B3032" t="e" cm="1" vm="1">
        <f t="array" ref="B3032">TRANSPOSE(_xlfn._xlws.SORT(_xlfn.UNIQUE(_xlfn._xlws.FILTER(managements[field_level], managements[experiment_id]&amp;"_"&amp;managements[crop_season_id]=A3032))))</f>
        <v>#VALUE!</v>
      </c>
    </row>
    <row r="3033" spans="2:2" x14ac:dyDescent="0.25">
      <c r="B3033" t="e" cm="1" vm="1">
        <f t="array" ref="B3033">TRANSPOSE(_xlfn._xlws.SORT(_xlfn.UNIQUE(_xlfn._xlws.FILTER(managements[field_level], managements[experiment_id]&amp;"_"&amp;managements[crop_season_id]=A3033))))</f>
        <v>#VALUE!</v>
      </c>
    </row>
    <row r="3034" spans="2:2" x14ac:dyDescent="0.25">
      <c r="B3034" t="e" cm="1" vm="1">
        <f t="array" ref="B3034">TRANSPOSE(_xlfn._xlws.SORT(_xlfn.UNIQUE(_xlfn._xlws.FILTER(managements[field_level], managements[experiment_id]&amp;"_"&amp;managements[crop_season_id]=A3034))))</f>
        <v>#VALUE!</v>
      </c>
    </row>
    <row r="3035" spans="2:2" x14ac:dyDescent="0.25">
      <c r="B3035" t="e" cm="1" vm="1">
        <f t="array" ref="B3035">TRANSPOSE(_xlfn._xlws.SORT(_xlfn.UNIQUE(_xlfn._xlws.FILTER(managements[field_level], managements[experiment_id]&amp;"_"&amp;managements[crop_season_id]=A3035))))</f>
        <v>#VALUE!</v>
      </c>
    </row>
    <row r="3036" spans="2:2" x14ac:dyDescent="0.25">
      <c r="B3036" t="e" cm="1" vm="1">
        <f t="array" ref="B3036">TRANSPOSE(_xlfn._xlws.SORT(_xlfn.UNIQUE(_xlfn._xlws.FILTER(managements[field_level], managements[experiment_id]&amp;"_"&amp;managements[crop_season_id]=A3036))))</f>
        <v>#VALUE!</v>
      </c>
    </row>
    <row r="3037" spans="2:2" x14ac:dyDescent="0.25">
      <c r="B3037" t="e" cm="1" vm="1">
        <f t="array" ref="B3037">TRANSPOSE(_xlfn._xlws.SORT(_xlfn.UNIQUE(_xlfn._xlws.FILTER(managements[field_level], managements[experiment_id]&amp;"_"&amp;managements[crop_season_id]=A3037))))</f>
        <v>#VALUE!</v>
      </c>
    </row>
    <row r="3038" spans="2:2" x14ac:dyDescent="0.25">
      <c r="B3038" t="e" cm="1" vm="1">
        <f t="array" ref="B3038">TRANSPOSE(_xlfn._xlws.SORT(_xlfn.UNIQUE(_xlfn._xlws.FILTER(managements[field_level], managements[experiment_id]&amp;"_"&amp;managements[crop_season_id]=A3038))))</f>
        <v>#VALUE!</v>
      </c>
    </row>
    <row r="3039" spans="2:2" x14ac:dyDescent="0.25">
      <c r="B3039" t="e" cm="1" vm="1">
        <f t="array" ref="B3039">TRANSPOSE(_xlfn._xlws.SORT(_xlfn.UNIQUE(_xlfn._xlws.FILTER(managements[field_level], managements[experiment_id]&amp;"_"&amp;managements[crop_season_id]=A3039))))</f>
        <v>#VALUE!</v>
      </c>
    </row>
    <row r="3040" spans="2:2" x14ac:dyDescent="0.25">
      <c r="B3040" t="e" cm="1" vm="1">
        <f t="array" ref="B3040">TRANSPOSE(_xlfn._xlws.SORT(_xlfn.UNIQUE(_xlfn._xlws.FILTER(managements[field_level], managements[experiment_id]&amp;"_"&amp;managements[crop_season_id]=A3040))))</f>
        <v>#VALUE!</v>
      </c>
    </row>
    <row r="3041" spans="2:2" x14ac:dyDescent="0.25">
      <c r="B3041" t="e" cm="1" vm="1">
        <f t="array" ref="B3041">TRANSPOSE(_xlfn._xlws.SORT(_xlfn.UNIQUE(_xlfn._xlws.FILTER(managements[field_level], managements[experiment_id]&amp;"_"&amp;managements[crop_season_id]=A3041))))</f>
        <v>#VALUE!</v>
      </c>
    </row>
    <row r="3042" spans="2:2" x14ac:dyDescent="0.25">
      <c r="B3042" t="e" cm="1" vm="1">
        <f t="array" ref="B3042">TRANSPOSE(_xlfn._xlws.SORT(_xlfn.UNIQUE(_xlfn._xlws.FILTER(managements[field_level], managements[experiment_id]&amp;"_"&amp;managements[crop_season_id]=A3042))))</f>
        <v>#VALUE!</v>
      </c>
    </row>
    <row r="3043" spans="2:2" x14ac:dyDescent="0.25">
      <c r="B3043" t="e" cm="1" vm="1">
        <f t="array" ref="B3043">TRANSPOSE(_xlfn._xlws.SORT(_xlfn.UNIQUE(_xlfn._xlws.FILTER(managements[field_level], managements[experiment_id]&amp;"_"&amp;managements[crop_season_id]=A3043))))</f>
        <v>#VALUE!</v>
      </c>
    </row>
    <row r="3044" spans="2:2" x14ac:dyDescent="0.25">
      <c r="B3044" t="e" cm="1" vm="1">
        <f t="array" ref="B3044">TRANSPOSE(_xlfn._xlws.SORT(_xlfn.UNIQUE(_xlfn._xlws.FILTER(managements[field_level], managements[experiment_id]&amp;"_"&amp;managements[crop_season_id]=A3044))))</f>
        <v>#VALUE!</v>
      </c>
    </row>
    <row r="3045" spans="2:2" x14ac:dyDescent="0.25">
      <c r="B3045" t="e" cm="1" vm="1">
        <f t="array" ref="B3045">TRANSPOSE(_xlfn._xlws.SORT(_xlfn.UNIQUE(_xlfn._xlws.FILTER(managements[field_level], managements[experiment_id]&amp;"_"&amp;managements[crop_season_id]=A3045))))</f>
        <v>#VALUE!</v>
      </c>
    </row>
    <row r="3046" spans="2:2" x14ac:dyDescent="0.25">
      <c r="B3046" t="e" cm="1" vm="1">
        <f t="array" ref="B3046">TRANSPOSE(_xlfn._xlws.SORT(_xlfn.UNIQUE(_xlfn._xlws.FILTER(managements[field_level], managements[experiment_id]&amp;"_"&amp;managements[crop_season_id]=A3046))))</f>
        <v>#VALUE!</v>
      </c>
    </row>
    <row r="3047" spans="2:2" x14ac:dyDescent="0.25">
      <c r="B3047" t="e" cm="1" vm="1">
        <f t="array" ref="B3047">TRANSPOSE(_xlfn._xlws.SORT(_xlfn.UNIQUE(_xlfn._xlws.FILTER(managements[field_level], managements[experiment_id]&amp;"_"&amp;managements[crop_season_id]=A3047))))</f>
        <v>#VALUE!</v>
      </c>
    </row>
    <row r="3048" spans="2:2" x14ac:dyDescent="0.25">
      <c r="B3048" t="e" cm="1" vm="1">
        <f t="array" ref="B3048">TRANSPOSE(_xlfn._xlws.SORT(_xlfn.UNIQUE(_xlfn._xlws.FILTER(managements[field_level], managements[experiment_id]&amp;"_"&amp;managements[crop_season_id]=A3048))))</f>
        <v>#VALUE!</v>
      </c>
    </row>
    <row r="3049" spans="2:2" x14ac:dyDescent="0.25">
      <c r="B3049" t="e" cm="1" vm="1">
        <f t="array" ref="B3049">TRANSPOSE(_xlfn._xlws.SORT(_xlfn.UNIQUE(_xlfn._xlws.FILTER(managements[field_level], managements[experiment_id]&amp;"_"&amp;managements[crop_season_id]=A3049))))</f>
        <v>#VALUE!</v>
      </c>
    </row>
    <row r="3050" spans="2:2" x14ac:dyDescent="0.25">
      <c r="B3050" t="e" cm="1" vm="1">
        <f t="array" ref="B3050">TRANSPOSE(_xlfn._xlws.SORT(_xlfn.UNIQUE(_xlfn._xlws.FILTER(managements[field_level], managements[experiment_id]&amp;"_"&amp;managements[crop_season_id]=A3050))))</f>
        <v>#VALUE!</v>
      </c>
    </row>
    <row r="3051" spans="2:2" x14ac:dyDescent="0.25">
      <c r="B3051" t="e" cm="1" vm="1">
        <f t="array" ref="B3051">TRANSPOSE(_xlfn._xlws.SORT(_xlfn.UNIQUE(_xlfn._xlws.FILTER(managements[field_level], managements[experiment_id]&amp;"_"&amp;managements[crop_season_id]=A3051))))</f>
        <v>#VALUE!</v>
      </c>
    </row>
    <row r="3052" spans="2:2" x14ac:dyDescent="0.25">
      <c r="B3052" t="e" cm="1" vm="1">
        <f t="array" ref="B3052">TRANSPOSE(_xlfn._xlws.SORT(_xlfn.UNIQUE(_xlfn._xlws.FILTER(managements[field_level], managements[experiment_id]&amp;"_"&amp;managements[crop_season_id]=A3052))))</f>
        <v>#VALUE!</v>
      </c>
    </row>
    <row r="3053" spans="2:2" x14ac:dyDescent="0.25">
      <c r="B3053" t="e" cm="1" vm="1">
        <f t="array" ref="B3053">TRANSPOSE(_xlfn._xlws.SORT(_xlfn.UNIQUE(_xlfn._xlws.FILTER(managements[field_level], managements[experiment_id]&amp;"_"&amp;managements[crop_season_id]=A3053))))</f>
        <v>#VALUE!</v>
      </c>
    </row>
    <row r="3054" spans="2:2" x14ac:dyDescent="0.25">
      <c r="B3054" t="e" cm="1" vm="1">
        <f t="array" ref="B3054">TRANSPOSE(_xlfn._xlws.SORT(_xlfn.UNIQUE(_xlfn._xlws.FILTER(managements[field_level], managements[experiment_id]&amp;"_"&amp;managements[crop_season_id]=A3054))))</f>
        <v>#VALUE!</v>
      </c>
    </row>
    <row r="3055" spans="2:2" x14ac:dyDescent="0.25">
      <c r="B3055" t="e" cm="1" vm="1">
        <f t="array" ref="B3055">TRANSPOSE(_xlfn._xlws.SORT(_xlfn.UNIQUE(_xlfn._xlws.FILTER(managements[field_level], managements[experiment_id]&amp;"_"&amp;managements[crop_season_id]=A3055))))</f>
        <v>#VALUE!</v>
      </c>
    </row>
    <row r="3056" spans="2:2" x14ac:dyDescent="0.25">
      <c r="B3056" t="e" cm="1" vm="1">
        <f t="array" ref="B3056">TRANSPOSE(_xlfn._xlws.SORT(_xlfn.UNIQUE(_xlfn._xlws.FILTER(managements[field_level], managements[experiment_id]&amp;"_"&amp;managements[crop_season_id]=A3056))))</f>
        <v>#VALUE!</v>
      </c>
    </row>
    <row r="3057" spans="2:2" x14ac:dyDescent="0.25">
      <c r="B3057" t="e" cm="1" vm="1">
        <f t="array" ref="B3057">TRANSPOSE(_xlfn._xlws.SORT(_xlfn.UNIQUE(_xlfn._xlws.FILTER(managements[field_level], managements[experiment_id]&amp;"_"&amp;managements[crop_season_id]=A3057))))</f>
        <v>#VALUE!</v>
      </c>
    </row>
    <row r="3058" spans="2:2" x14ac:dyDescent="0.25">
      <c r="B3058" t="e" cm="1" vm="1">
        <f t="array" ref="B3058">TRANSPOSE(_xlfn._xlws.SORT(_xlfn.UNIQUE(_xlfn._xlws.FILTER(managements[field_level], managements[experiment_id]&amp;"_"&amp;managements[crop_season_id]=A3058))))</f>
        <v>#VALUE!</v>
      </c>
    </row>
    <row r="3059" spans="2:2" x14ac:dyDescent="0.25">
      <c r="B3059" t="e" cm="1" vm="1">
        <f t="array" ref="B3059">TRANSPOSE(_xlfn._xlws.SORT(_xlfn.UNIQUE(_xlfn._xlws.FILTER(managements[field_level], managements[experiment_id]&amp;"_"&amp;managements[crop_season_id]=A3059))))</f>
        <v>#VALUE!</v>
      </c>
    </row>
    <row r="3060" spans="2:2" x14ac:dyDescent="0.25">
      <c r="B3060" t="e" cm="1" vm="1">
        <f t="array" ref="B3060">TRANSPOSE(_xlfn._xlws.SORT(_xlfn.UNIQUE(_xlfn._xlws.FILTER(managements[field_level], managements[experiment_id]&amp;"_"&amp;managements[crop_season_id]=A3060))))</f>
        <v>#VALUE!</v>
      </c>
    </row>
    <row r="3061" spans="2:2" x14ac:dyDescent="0.25">
      <c r="B3061" t="e" cm="1" vm="1">
        <f t="array" ref="B3061">TRANSPOSE(_xlfn._xlws.SORT(_xlfn.UNIQUE(_xlfn._xlws.FILTER(managements[field_level], managements[experiment_id]&amp;"_"&amp;managements[crop_season_id]=A3061))))</f>
        <v>#VALUE!</v>
      </c>
    </row>
    <row r="3062" spans="2:2" x14ac:dyDescent="0.25">
      <c r="B3062" t="e" cm="1" vm="1">
        <f t="array" ref="B3062">TRANSPOSE(_xlfn._xlws.SORT(_xlfn.UNIQUE(_xlfn._xlws.FILTER(managements[field_level], managements[experiment_id]&amp;"_"&amp;managements[crop_season_id]=A3062))))</f>
        <v>#VALUE!</v>
      </c>
    </row>
    <row r="3063" spans="2:2" x14ac:dyDescent="0.25">
      <c r="B3063" t="e" cm="1" vm="1">
        <f t="array" ref="B3063">TRANSPOSE(_xlfn._xlws.SORT(_xlfn.UNIQUE(_xlfn._xlws.FILTER(managements[field_level], managements[experiment_id]&amp;"_"&amp;managements[crop_season_id]=A3063))))</f>
        <v>#VALUE!</v>
      </c>
    </row>
    <row r="3064" spans="2:2" x14ac:dyDescent="0.25">
      <c r="B3064" t="e" cm="1" vm="1">
        <f t="array" ref="B3064">TRANSPOSE(_xlfn._xlws.SORT(_xlfn.UNIQUE(_xlfn._xlws.FILTER(managements[field_level], managements[experiment_id]&amp;"_"&amp;managements[crop_season_id]=A3064))))</f>
        <v>#VALUE!</v>
      </c>
    </row>
    <row r="3065" spans="2:2" x14ac:dyDescent="0.25">
      <c r="B3065" t="e" cm="1" vm="1">
        <f t="array" ref="B3065">TRANSPOSE(_xlfn._xlws.SORT(_xlfn.UNIQUE(_xlfn._xlws.FILTER(managements[field_level], managements[experiment_id]&amp;"_"&amp;managements[crop_season_id]=A3065))))</f>
        <v>#VALUE!</v>
      </c>
    </row>
    <row r="3066" spans="2:2" x14ac:dyDescent="0.25">
      <c r="B3066" t="e" cm="1" vm="1">
        <f t="array" ref="B3066">TRANSPOSE(_xlfn._xlws.SORT(_xlfn.UNIQUE(_xlfn._xlws.FILTER(managements[field_level], managements[experiment_id]&amp;"_"&amp;managements[crop_season_id]=A3066))))</f>
        <v>#VALUE!</v>
      </c>
    </row>
    <row r="3067" spans="2:2" x14ac:dyDescent="0.25">
      <c r="B3067" t="e" cm="1" vm="1">
        <f t="array" ref="B3067">TRANSPOSE(_xlfn._xlws.SORT(_xlfn.UNIQUE(_xlfn._xlws.FILTER(managements[field_level], managements[experiment_id]&amp;"_"&amp;managements[crop_season_id]=A3067))))</f>
        <v>#VALUE!</v>
      </c>
    </row>
    <row r="3068" spans="2:2" x14ac:dyDescent="0.25">
      <c r="B3068" t="e" cm="1" vm="1">
        <f t="array" ref="B3068">TRANSPOSE(_xlfn._xlws.SORT(_xlfn.UNIQUE(_xlfn._xlws.FILTER(managements[field_level], managements[experiment_id]&amp;"_"&amp;managements[crop_season_id]=A3068))))</f>
        <v>#VALUE!</v>
      </c>
    </row>
    <row r="3069" spans="2:2" x14ac:dyDescent="0.25">
      <c r="B3069" t="e" cm="1" vm="1">
        <f t="array" ref="B3069">TRANSPOSE(_xlfn._xlws.SORT(_xlfn.UNIQUE(_xlfn._xlws.FILTER(managements[field_level], managements[experiment_id]&amp;"_"&amp;managements[crop_season_id]=A3069))))</f>
        <v>#VALUE!</v>
      </c>
    </row>
    <row r="3070" spans="2:2" x14ac:dyDescent="0.25">
      <c r="B3070" t="e" cm="1" vm="1">
        <f t="array" ref="B3070">TRANSPOSE(_xlfn._xlws.SORT(_xlfn.UNIQUE(_xlfn._xlws.FILTER(managements[field_level], managements[experiment_id]&amp;"_"&amp;managements[crop_season_id]=A3070))))</f>
        <v>#VALUE!</v>
      </c>
    </row>
    <row r="3071" spans="2:2" x14ac:dyDescent="0.25">
      <c r="B3071" t="e" cm="1" vm="1">
        <f t="array" ref="B3071">TRANSPOSE(_xlfn._xlws.SORT(_xlfn.UNIQUE(_xlfn._xlws.FILTER(managements[field_level], managements[experiment_id]&amp;"_"&amp;managements[crop_season_id]=A3071))))</f>
        <v>#VALUE!</v>
      </c>
    </row>
    <row r="3072" spans="2:2" x14ac:dyDescent="0.25">
      <c r="B3072" t="e" cm="1" vm="1">
        <f t="array" ref="B3072">TRANSPOSE(_xlfn._xlws.SORT(_xlfn.UNIQUE(_xlfn._xlws.FILTER(managements[field_level], managements[experiment_id]&amp;"_"&amp;managements[crop_season_id]=A3072))))</f>
        <v>#VALUE!</v>
      </c>
    </row>
    <row r="3073" spans="2:2" x14ac:dyDescent="0.25">
      <c r="B3073" t="e" cm="1" vm="1">
        <f t="array" ref="B3073">TRANSPOSE(_xlfn._xlws.SORT(_xlfn.UNIQUE(_xlfn._xlws.FILTER(managements[field_level], managements[experiment_id]&amp;"_"&amp;managements[crop_season_id]=A3073))))</f>
        <v>#VALUE!</v>
      </c>
    </row>
    <row r="3074" spans="2:2" x14ac:dyDescent="0.25">
      <c r="B3074" t="e" cm="1" vm="1">
        <f t="array" ref="B3074">TRANSPOSE(_xlfn._xlws.SORT(_xlfn.UNIQUE(_xlfn._xlws.FILTER(managements[field_level], managements[experiment_id]&amp;"_"&amp;managements[crop_season_id]=A3074))))</f>
        <v>#VALUE!</v>
      </c>
    </row>
    <row r="3075" spans="2:2" x14ac:dyDescent="0.25">
      <c r="B3075" t="e" cm="1" vm="1">
        <f t="array" ref="B3075">TRANSPOSE(_xlfn._xlws.SORT(_xlfn.UNIQUE(_xlfn._xlws.FILTER(managements[field_level], managements[experiment_id]&amp;"_"&amp;managements[crop_season_id]=A3075))))</f>
        <v>#VALUE!</v>
      </c>
    </row>
    <row r="3076" spans="2:2" x14ac:dyDescent="0.25">
      <c r="B3076" t="e" cm="1" vm="1">
        <f t="array" ref="B3076">TRANSPOSE(_xlfn._xlws.SORT(_xlfn.UNIQUE(_xlfn._xlws.FILTER(managements[field_level], managements[experiment_id]&amp;"_"&amp;managements[crop_season_id]=A3076))))</f>
        <v>#VALUE!</v>
      </c>
    </row>
    <row r="3077" spans="2:2" x14ac:dyDescent="0.25">
      <c r="B3077" t="e" cm="1" vm="1">
        <f t="array" ref="B3077">TRANSPOSE(_xlfn._xlws.SORT(_xlfn.UNIQUE(_xlfn._xlws.FILTER(managements[field_level], managements[experiment_id]&amp;"_"&amp;managements[crop_season_id]=A3077))))</f>
        <v>#VALUE!</v>
      </c>
    </row>
    <row r="3078" spans="2:2" x14ac:dyDescent="0.25">
      <c r="B3078" t="e" cm="1" vm="1">
        <f t="array" ref="B3078">TRANSPOSE(_xlfn._xlws.SORT(_xlfn.UNIQUE(_xlfn._xlws.FILTER(managements[field_level], managements[experiment_id]&amp;"_"&amp;managements[crop_season_id]=A3078))))</f>
        <v>#VALUE!</v>
      </c>
    </row>
    <row r="3079" spans="2:2" x14ac:dyDescent="0.25">
      <c r="B3079" t="e" cm="1" vm="1">
        <f t="array" ref="B3079">TRANSPOSE(_xlfn._xlws.SORT(_xlfn.UNIQUE(_xlfn._xlws.FILTER(managements[field_level], managements[experiment_id]&amp;"_"&amp;managements[crop_season_id]=A3079))))</f>
        <v>#VALUE!</v>
      </c>
    </row>
    <row r="3080" spans="2:2" x14ac:dyDescent="0.25">
      <c r="B3080" t="e" cm="1" vm="1">
        <f t="array" ref="B3080">TRANSPOSE(_xlfn._xlws.SORT(_xlfn.UNIQUE(_xlfn._xlws.FILTER(managements[field_level], managements[experiment_id]&amp;"_"&amp;managements[crop_season_id]=A3080))))</f>
        <v>#VALUE!</v>
      </c>
    </row>
    <row r="3081" spans="2:2" x14ac:dyDescent="0.25">
      <c r="B3081" t="e" cm="1" vm="1">
        <f t="array" ref="B3081">TRANSPOSE(_xlfn._xlws.SORT(_xlfn.UNIQUE(_xlfn._xlws.FILTER(managements[field_level], managements[experiment_id]&amp;"_"&amp;managements[crop_season_id]=A3081))))</f>
        <v>#VALUE!</v>
      </c>
    </row>
    <row r="3082" spans="2:2" x14ac:dyDescent="0.25">
      <c r="B3082" t="e" cm="1" vm="1">
        <f t="array" ref="B3082">TRANSPOSE(_xlfn._xlws.SORT(_xlfn.UNIQUE(_xlfn._xlws.FILTER(managements[field_level], managements[experiment_id]&amp;"_"&amp;managements[crop_season_id]=A3082))))</f>
        <v>#VALUE!</v>
      </c>
    </row>
    <row r="3083" spans="2:2" x14ac:dyDescent="0.25">
      <c r="B3083" t="e" cm="1" vm="1">
        <f t="array" ref="B3083">TRANSPOSE(_xlfn._xlws.SORT(_xlfn.UNIQUE(_xlfn._xlws.FILTER(managements[field_level], managements[experiment_id]&amp;"_"&amp;managements[crop_season_id]=A3083))))</f>
        <v>#VALUE!</v>
      </c>
    </row>
    <row r="3084" spans="2:2" x14ac:dyDescent="0.25">
      <c r="B3084" t="e" cm="1" vm="1">
        <f t="array" ref="B3084">TRANSPOSE(_xlfn._xlws.SORT(_xlfn.UNIQUE(_xlfn._xlws.FILTER(managements[field_level], managements[experiment_id]&amp;"_"&amp;managements[crop_season_id]=A3084))))</f>
        <v>#VALUE!</v>
      </c>
    </row>
    <row r="3085" spans="2:2" x14ac:dyDescent="0.25">
      <c r="B3085" t="e" cm="1" vm="1">
        <f t="array" ref="B3085">TRANSPOSE(_xlfn._xlws.SORT(_xlfn.UNIQUE(_xlfn._xlws.FILTER(managements[field_level], managements[experiment_id]&amp;"_"&amp;managements[crop_season_id]=A3085))))</f>
        <v>#VALUE!</v>
      </c>
    </row>
    <row r="3086" spans="2:2" x14ac:dyDescent="0.25">
      <c r="B3086" t="e" cm="1" vm="1">
        <f t="array" ref="B3086">TRANSPOSE(_xlfn._xlws.SORT(_xlfn.UNIQUE(_xlfn._xlws.FILTER(managements[field_level], managements[experiment_id]&amp;"_"&amp;managements[crop_season_id]=A3086))))</f>
        <v>#VALUE!</v>
      </c>
    </row>
    <row r="3087" spans="2:2" x14ac:dyDescent="0.25">
      <c r="B3087" t="e" cm="1" vm="1">
        <f t="array" ref="B3087">TRANSPOSE(_xlfn._xlws.SORT(_xlfn.UNIQUE(_xlfn._xlws.FILTER(managements[field_level], managements[experiment_id]&amp;"_"&amp;managements[crop_season_id]=A3087))))</f>
        <v>#VALUE!</v>
      </c>
    </row>
    <row r="3088" spans="2:2" x14ac:dyDescent="0.25">
      <c r="B3088" t="e" cm="1" vm="1">
        <f t="array" ref="B3088">TRANSPOSE(_xlfn._xlws.SORT(_xlfn.UNIQUE(_xlfn._xlws.FILTER(managements[field_level], managements[experiment_id]&amp;"_"&amp;managements[crop_season_id]=A3088))))</f>
        <v>#VALUE!</v>
      </c>
    </row>
    <row r="3089" spans="2:2" x14ac:dyDescent="0.25">
      <c r="B3089" t="e" cm="1" vm="1">
        <f t="array" ref="B3089">TRANSPOSE(_xlfn._xlws.SORT(_xlfn.UNIQUE(_xlfn._xlws.FILTER(managements[field_level], managements[experiment_id]&amp;"_"&amp;managements[crop_season_id]=A3089))))</f>
        <v>#VALUE!</v>
      </c>
    </row>
    <row r="3090" spans="2:2" x14ac:dyDescent="0.25">
      <c r="B3090" t="e" cm="1" vm="1">
        <f t="array" ref="B3090">TRANSPOSE(_xlfn._xlws.SORT(_xlfn.UNIQUE(_xlfn._xlws.FILTER(managements[field_level], managements[experiment_id]&amp;"_"&amp;managements[crop_season_id]=A3090))))</f>
        <v>#VALUE!</v>
      </c>
    </row>
    <row r="3091" spans="2:2" x14ac:dyDescent="0.25">
      <c r="B3091" t="e" cm="1" vm="1">
        <f t="array" ref="B3091">TRANSPOSE(_xlfn._xlws.SORT(_xlfn.UNIQUE(_xlfn._xlws.FILTER(managements[field_level], managements[experiment_id]&amp;"_"&amp;managements[crop_season_id]=A3091))))</f>
        <v>#VALUE!</v>
      </c>
    </row>
    <row r="3092" spans="2:2" x14ac:dyDescent="0.25">
      <c r="B3092" t="e" cm="1" vm="1">
        <f t="array" ref="B3092">TRANSPOSE(_xlfn._xlws.SORT(_xlfn.UNIQUE(_xlfn._xlws.FILTER(managements[field_level], managements[experiment_id]&amp;"_"&amp;managements[crop_season_id]=A3092))))</f>
        <v>#VALUE!</v>
      </c>
    </row>
    <row r="3093" spans="2:2" x14ac:dyDescent="0.25">
      <c r="B3093" t="e" cm="1" vm="1">
        <f t="array" ref="B3093">TRANSPOSE(_xlfn._xlws.SORT(_xlfn.UNIQUE(_xlfn._xlws.FILTER(managements[field_level], managements[experiment_id]&amp;"_"&amp;managements[crop_season_id]=A3093))))</f>
        <v>#VALUE!</v>
      </c>
    </row>
    <row r="3094" spans="2:2" x14ac:dyDescent="0.25">
      <c r="B3094" t="e" cm="1" vm="1">
        <f t="array" ref="B3094">TRANSPOSE(_xlfn._xlws.SORT(_xlfn.UNIQUE(_xlfn._xlws.FILTER(managements[field_level], managements[experiment_id]&amp;"_"&amp;managements[crop_season_id]=A3094))))</f>
        <v>#VALUE!</v>
      </c>
    </row>
    <row r="3095" spans="2:2" x14ac:dyDescent="0.25">
      <c r="B3095" t="e" cm="1" vm="1">
        <f t="array" ref="B3095">TRANSPOSE(_xlfn._xlws.SORT(_xlfn.UNIQUE(_xlfn._xlws.FILTER(managements[field_level], managements[experiment_id]&amp;"_"&amp;managements[crop_season_id]=A3095))))</f>
        <v>#VALUE!</v>
      </c>
    </row>
    <row r="3096" spans="2:2" x14ac:dyDescent="0.25">
      <c r="B3096" t="e" cm="1" vm="1">
        <f t="array" ref="B3096">TRANSPOSE(_xlfn._xlws.SORT(_xlfn.UNIQUE(_xlfn._xlws.FILTER(managements[field_level], managements[experiment_id]&amp;"_"&amp;managements[crop_season_id]=A3096))))</f>
        <v>#VALUE!</v>
      </c>
    </row>
    <row r="3097" spans="2:2" x14ac:dyDescent="0.25">
      <c r="B3097" t="e" cm="1" vm="1">
        <f t="array" ref="B3097">TRANSPOSE(_xlfn._xlws.SORT(_xlfn.UNIQUE(_xlfn._xlws.FILTER(managements[field_level], managements[experiment_id]&amp;"_"&amp;managements[crop_season_id]=A3097))))</f>
        <v>#VALUE!</v>
      </c>
    </row>
    <row r="3098" spans="2:2" x14ac:dyDescent="0.25">
      <c r="B3098" t="e" cm="1" vm="1">
        <f t="array" ref="B3098">TRANSPOSE(_xlfn._xlws.SORT(_xlfn.UNIQUE(_xlfn._xlws.FILTER(managements[field_level], managements[experiment_id]&amp;"_"&amp;managements[crop_season_id]=A3098))))</f>
        <v>#VALUE!</v>
      </c>
    </row>
    <row r="3099" spans="2:2" x14ac:dyDescent="0.25">
      <c r="B3099" t="e" cm="1" vm="1">
        <f t="array" ref="B3099">TRANSPOSE(_xlfn._xlws.SORT(_xlfn.UNIQUE(_xlfn._xlws.FILTER(managements[field_level], managements[experiment_id]&amp;"_"&amp;managements[crop_season_id]=A3099))))</f>
        <v>#VALUE!</v>
      </c>
    </row>
    <row r="3100" spans="2:2" x14ac:dyDescent="0.25">
      <c r="B3100" t="e" cm="1" vm="1">
        <f t="array" ref="B3100">TRANSPOSE(_xlfn._xlws.SORT(_xlfn.UNIQUE(_xlfn._xlws.FILTER(managements[field_level], managements[experiment_id]&amp;"_"&amp;managements[crop_season_id]=A3100))))</f>
        <v>#VALUE!</v>
      </c>
    </row>
    <row r="3101" spans="2:2" x14ac:dyDescent="0.25">
      <c r="B3101" t="e" cm="1" vm="1">
        <f t="array" ref="B3101">TRANSPOSE(_xlfn._xlws.SORT(_xlfn.UNIQUE(_xlfn._xlws.FILTER(managements[field_level], managements[experiment_id]&amp;"_"&amp;managements[crop_season_id]=A3101))))</f>
        <v>#VALUE!</v>
      </c>
    </row>
    <row r="3102" spans="2:2" x14ac:dyDescent="0.25">
      <c r="B3102" t="e" cm="1" vm="1">
        <f t="array" ref="B3102">TRANSPOSE(_xlfn._xlws.SORT(_xlfn.UNIQUE(_xlfn._xlws.FILTER(managements[field_level], managements[experiment_id]&amp;"_"&amp;managements[crop_season_id]=A3102))))</f>
        <v>#VALUE!</v>
      </c>
    </row>
    <row r="3103" spans="2:2" x14ac:dyDescent="0.25">
      <c r="B3103" t="e" cm="1" vm="1">
        <f t="array" ref="B3103">TRANSPOSE(_xlfn._xlws.SORT(_xlfn.UNIQUE(_xlfn._xlws.FILTER(managements[field_level], managements[experiment_id]&amp;"_"&amp;managements[crop_season_id]=A3103))))</f>
        <v>#VALUE!</v>
      </c>
    </row>
    <row r="3104" spans="2:2" x14ac:dyDescent="0.25">
      <c r="B3104" t="e" cm="1" vm="1">
        <f t="array" ref="B3104">TRANSPOSE(_xlfn._xlws.SORT(_xlfn.UNIQUE(_xlfn._xlws.FILTER(managements[field_level], managements[experiment_id]&amp;"_"&amp;managements[crop_season_id]=A3104))))</f>
        <v>#VALUE!</v>
      </c>
    </row>
    <row r="3105" spans="2:2" x14ac:dyDescent="0.25">
      <c r="B3105" t="e" cm="1" vm="1">
        <f t="array" ref="B3105">TRANSPOSE(_xlfn._xlws.SORT(_xlfn.UNIQUE(_xlfn._xlws.FILTER(managements[field_level], managements[experiment_id]&amp;"_"&amp;managements[crop_season_id]=A3105))))</f>
        <v>#VALUE!</v>
      </c>
    </row>
    <row r="3106" spans="2:2" x14ac:dyDescent="0.25">
      <c r="B3106" t="e" cm="1" vm="1">
        <f t="array" ref="B3106">TRANSPOSE(_xlfn._xlws.SORT(_xlfn.UNIQUE(_xlfn._xlws.FILTER(managements[field_level], managements[experiment_id]&amp;"_"&amp;managements[crop_season_id]=A3106))))</f>
        <v>#VALUE!</v>
      </c>
    </row>
    <row r="3107" spans="2:2" x14ac:dyDescent="0.25">
      <c r="B3107" t="e" cm="1" vm="1">
        <f t="array" ref="B3107">TRANSPOSE(_xlfn._xlws.SORT(_xlfn.UNIQUE(_xlfn._xlws.FILTER(managements[field_level], managements[experiment_id]&amp;"_"&amp;managements[crop_season_id]=A3107))))</f>
        <v>#VALUE!</v>
      </c>
    </row>
    <row r="3108" spans="2:2" x14ac:dyDescent="0.25">
      <c r="B3108" t="e" cm="1" vm="1">
        <f t="array" ref="B3108">TRANSPOSE(_xlfn._xlws.SORT(_xlfn.UNIQUE(_xlfn._xlws.FILTER(managements[field_level], managements[experiment_id]&amp;"_"&amp;managements[crop_season_id]=A3108))))</f>
        <v>#VALUE!</v>
      </c>
    </row>
    <row r="3109" spans="2:2" x14ac:dyDescent="0.25">
      <c r="B3109" t="e" cm="1" vm="1">
        <f t="array" ref="B3109">TRANSPOSE(_xlfn._xlws.SORT(_xlfn.UNIQUE(_xlfn._xlws.FILTER(managements[field_level], managements[experiment_id]&amp;"_"&amp;managements[crop_season_id]=A3109))))</f>
        <v>#VALUE!</v>
      </c>
    </row>
    <row r="3110" spans="2:2" x14ac:dyDescent="0.25">
      <c r="B3110" t="e" cm="1" vm="1">
        <f t="array" ref="B3110">TRANSPOSE(_xlfn._xlws.SORT(_xlfn.UNIQUE(_xlfn._xlws.FILTER(managements[field_level], managements[experiment_id]&amp;"_"&amp;managements[crop_season_id]=A3110))))</f>
        <v>#VALUE!</v>
      </c>
    </row>
    <row r="3111" spans="2:2" x14ac:dyDescent="0.25">
      <c r="B3111" t="e" cm="1" vm="1">
        <f t="array" ref="B3111">TRANSPOSE(_xlfn._xlws.SORT(_xlfn.UNIQUE(_xlfn._xlws.FILTER(managements[field_level], managements[experiment_id]&amp;"_"&amp;managements[crop_season_id]=A3111))))</f>
        <v>#VALUE!</v>
      </c>
    </row>
    <row r="3112" spans="2:2" x14ac:dyDescent="0.25">
      <c r="B3112" t="e" cm="1" vm="1">
        <f t="array" ref="B3112">TRANSPOSE(_xlfn._xlws.SORT(_xlfn.UNIQUE(_xlfn._xlws.FILTER(managements[field_level], managements[experiment_id]&amp;"_"&amp;managements[crop_season_id]=A3112))))</f>
        <v>#VALUE!</v>
      </c>
    </row>
    <row r="3113" spans="2:2" x14ac:dyDescent="0.25">
      <c r="B3113" t="e" cm="1" vm="1">
        <f t="array" ref="B3113">TRANSPOSE(_xlfn._xlws.SORT(_xlfn.UNIQUE(_xlfn._xlws.FILTER(managements[field_level], managements[experiment_id]&amp;"_"&amp;managements[crop_season_id]=A3113))))</f>
        <v>#VALUE!</v>
      </c>
    </row>
    <row r="3114" spans="2:2" x14ac:dyDescent="0.25">
      <c r="B3114" t="e" cm="1" vm="1">
        <f t="array" ref="B3114">TRANSPOSE(_xlfn._xlws.SORT(_xlfn.UNIQUE(_xlfn._xlws.FILTER(managements[field_level], managements[experiment_id]&amp;"_"&amp;managements[crop_season_id]=A3114))))</f>
        <v>#VALUE!</v>
      </c>
    </row>
    <row r="3115" spans="2:2" x14ac:dyDescent="0.25">
      <c r="B3115" t="e" cm="1" vm="1">
        <f t="array" ref="B3115">TRANSPOSE(_xlfn._xlws.SORT(_xlfn.UNIQUE(_xlfn._xlws.FILTER(managements[field_level], managements[experiment_id]&amp;"_"&amp;managements[crop_season_id]=A3115))))</f>
        <v>#VALUE!</v>
      </c>
    </row>
    <row r="3116" spans="2:2" x14ac:dyDescent="0.25">
      <c r="B3116" t="e" cm="1" vm="1">
        <f t="array" ref="B3116">TRANSPOSE(_xlfn._xlws.SORT(_xlfn.UNIQUE(_xlfn._xlws.FILTER(managements[field_level], managements[experiment_id]&amp;"_"&amp;managements[crop_season_id]=A3116))))</f>
        <v>#VALUE!</v>
      </c>
    </row>
    <row r="3117" spans="2:2" x14ac:dyDescent="0.25">
      <c r="B3117" t="e" cm="1" vm="1">
        <f t="array" ref="B3117">TRANSPOSE(_xlfn._xlws.SORT(_xlfn.UNIQUE(_xlfn._xlws.FILTER(managements[field_level], managements[experiment_id]&amp;"_"&amp;managements[crop_season_id]=A3117))))</f>
        <v>#VALUE!</v>
      </c>
    </row>
    <row r="3118" spans="2:2" x14ac:dyDescent="0.25">
      <c r="B3118" t="e" cm="1" vm="1">
        <f t="array" ref="B3118">TRANSPOSE(_xlfn._xlws.SORT(_xlfn.UNIQUE(_xlfn._xlws.FILTER(managements[field_level], managements[experiment_id]&amp;"_"&amp;managements[crop_season_id]=A3118))))</f>
        <v>#VALUE!</v>
      </c>
    </row>
    <row r="3119" spans="2:2" x14ac:dyDescent="0.25">
      <c r="B3119" t="e" cm="1" vm="1">
        <f t="array" ref="B3119">TRANSPOSE(_xlfn._xlws.SORT(_xlfn.UNIQUE(_xlfn._xlws.FILTER(managements[field_level], managements[experiment_id]&amp;"_"&amp;managements[crop_season_id]=A3119))))</f>
        <v>#VALUE!</v>
      </c>
    </row>
    <row r="3120" spans="2:2" x14ac:dyDescent="0.25">
      <c r="B3120" t="e" cm="1" vm="1">
        <f t="array" ref="B3120">TRANSPOSE(_xlfn._xlws.SORT(_xlfn.UNIQUE(_xlfn._xlws.FILTER(managements[field_level], managements[experiment_id]&amp;"_"&amp;managements[crop_season_id]=A3120))))</f>
        <v>#VALUE!</v>
      </c>
    </row>
    <row r="3121" spans="2:2" x14ac:dyDescent="0.25">
      <c r="B3121" t="e" cm="1" vm="1">
        <f t="array" ref="B3121">TRANSPOSE(_xlfn._xlws.SORT(_xlfn.UNIQUE(_xlfn._xlws.FILTER(managements[field_level], managements[experiment_id]&amp;"_"&amp;managements[crop_season_id]=A3121))))</f>
        <v>#VALUE!</v>
      </c>
    </row>
    <row r="3122" spans="2:2" x14ac:dyDescent="0.25">
      <c r="B3122" t="e" cm="1" vm="1">
        <f t="array" ref="B3122">TRANSPOSE(_xlfn._xlws.SORT(_xlfn.UNIQUE(_xlfn._xlws.FILTER(managements[field_level], managements[experiment_id]&amp;"_"&amp;managements[crop_season_id]=A3122))))</f>
        <v>#VALUE!</v>
      </c>
    </row>
    <row r="3123" spans="2:2" x14ac:dyDescent="0.25">
      <c r="B3123" t="e" cm="1" vm="1">
        <f t="array" ref="B3123">TRANSPOSE(_xlfn._xlws.SORT(_xlfn.UNIQUE(_xlfn._xlws.FILTER(managements[field_level], managements[experiment_id]&amp;"_"&amp;managements[crop_season_id]=A3123))))</f>
        <v>#VALUE!</v>
      </c>
    </row>
    <row r="3124" spans="2:2" x14ac:dyDescent="0.25">
      <c r="B3124" t="e" cm="1" vm="1">
        <f t="array" ref="B3124">TRANSPOSE(_xlfn._xlws.SORT(_xlfn.UNIQUE(_xlfn._xlws.FILTER(managements[field_level], managements[experiment_id]&amp;"_"&amp;managements[crop_season_id]=A3124))))</f>
        <v>#VALUE!</v>
      </c>
    </row>
    <row r="3125" spans="2:2" x14ac:dyDescent="0.25">
      <c r="B3125" t="e" cm="1" vm="1">
        <f t="array" ref="B3125">TRANSPOSE(_xlfn._xlws.SORT(_xlfn.UNIQUE(_xlfn._xlws.FILTER(managements[field_level], managements[experiment_id]&amp;"_"&amp;managements[crop_season_id]=A3125))))</f>
        <v>#VALUE!</v>
      </c>
    </row>
    <row r="3126" spans="2:2" x14ac:dyDescent="0.25">
      <c r="B3126" t="e" cm="1" vm="1">
        <f t="array" ref="B3126">TRANSPOSE(_xlfn._xlws.SORT(_xlfn.UNIQUE(_xlfn._xlws.FILTER(managements[field_level], managements[experiment_id]&amp;"_"&amp;managements[crop_season_id]=A3126))))</f>
        <v>#VALUE!</v>
      </c>
    </row>
    <row r="3127" spans="2:2" x14ac:dyDescent="0.25">
      <c r="B3127" t="e" cm="1" vm="1">
        <f t="array" ref="B3127">TRANSPOSE(_xlfn._xlws.SORT(_xlfn.UNIQUE(_xlfn._xlws.FILTER(managements[field_level], managements[experiment_id]&amp;"_"&amp;managements[crop_season_id]=A3127))))</f>
        <v>#VALUE!</v>
      </c>
    </row>
    <row r="3128" spans="2:2" x14ac:dyDescent="0.25">
      <c r="B3128" t="e" cm="1" vm="1">
        <f t="array" ref="B3128">TRANSPOSE(_xlfn._xlws.SORT(_xlfn.UNIQUE(_xlfn._xlws.FILTER(managements[field_level], managements[experiment_id]&amp;"_"&amp;managements[crop_season_id]=A3128))))</f>
        <v>#VALUE!</v>
      </c>
    </row>
    <row r="3129" spans="2:2" x14ac:dyDescent="0.25">
      <c r="B3129" t="e" cm="1" vm="1">
        <f t="array" ref="B3129">TRANSPOSE(_xlfn._xlws.SORT(_xlfn.UNIQUE(_xlfn._xlws.FILTER(managements[field_level], managements[experiment_id]&amp;"_"&amp;managements[crop_season_id]=A3129))))</f>
        <v>#VALUE!</v>
      </c>
    </row>
    <row r="3130" spans="2:2" x14ac:dyDescent="0.25">
      <c r="B3130" t="e" cm="1" vm="1">
        <f t="array" ref="B3130">TRANSPOSE(_xlfn._xlws.SORT(_xlfn.UNIQUE(_xlfn._xlws.FILTER(managements[field_level], managements[experiment_id]&amp;"_"&amp;managements[crop_season_id]=A3130))))</f>
        <v>#VALUE!</v>
      </c>
    </row>
    <row r="3131" spans="2:2" x14ac:dyDescent="0.25">
      <c r="B3131" t="e" cm="1" vm="1">
        <f t="array" ref="B3131">TRANSPOSE(_xlfn._xlws.SORT(_xlfn.UNIQUE(_xlfn._xlws.FILTER(managements[field_level], managements[experiment_id]&amp;"_"&amp;managements[crop_season_id]=A3131))))</f>
        <v>#VALUE!</v>
      </c>
    </row>
    <row r="3132" spans="2:2" x14ac:dyDescent="0.25">
      <c r="B3132" t="e" cm="1" vm="1">
        <f t="array" ref="B3132">TRANSPOSE(_xlfn._xlws.SORT(_xlfn.UNIQUE(_xlfn._xlws.FILTER(managements[field_level], managements[experiment_id]&amp;"_"&amp;managements[crop_season_id]=A3132))))</f>
        <v>#VALUE!</v>
      </c>
    </row>
    <row r="3133" spans="2:2" x14ac:dyDescent="0.25">
      <c r="B3133" t="e" cm="1" vm="1">
        <f t="array" ref="B3133">TRANSPOSE(_xlfn._xlws.SORT(_xlfn.UNIQUE(_xlfn._xlws.FILTER(managements[field_level], managements[experiment_id]&amp;"_"&amp;managements[crop_season_id]=A3133))))</f>
        <v>#VALUE!</v>
      </c>
    </row>
    <row r="3134" spans="2:2" x14ac:dyDescent="0.25">
      <c r="B3134" t="e" cm="1" vm="1">
        <f t="array" ref="B3134">TRANSPOSE(_xlfn._xlws.SORT(_xlfn.UNIQUE(_xlfn._xlws.FILTER(managements[field_level], managements[experiment_id]&amp;"_"&amp;managements[crop_season_id]=A3134))))</f>
        <v>#VALUE!</v>
      </c>
    </row>
    <row r="3135" spans="2:2" x14ac:dyDescent="0.25">
      <c r="B3135" t="e" cm="1" vm="1">
        <f t="array" ref="B3135">TRANSPOSE(_xlfn._xlws.SORT(_xlfn.UNIQUE(_xlfn._xlws.FILTER(managements[field_level], managements[experiment_id]&amp;"_"&amp;managements[crop_season_id]=A3135))))</f>
        <v>#VALUE!</v>
      </c>
    </row>
    <row r="3136" spans="2:2" x14ac:dyDescent="0.25">
      <c r="B3136" t="e" cm="1" vm="1">
        <f t="array" ref="B3136">TRANSPOSE(_xlfn._xlws.SORT(_xlfn.UNIQUE(_xlfn._xlws.FILTER(managements[field_level], managements[experiment_id]&amp;"_"&amp;managements[crop_season_id]=A3136))))</f>
        <v>#VALUE!</v>
      </c>
    </row>
    <row r="3137" spans="2:2" x14ac:dyDescent="0.25">
      <c r="B3137" t="e" cm="1" vm="1">
        <f t="array" ref="B3137">TRANSPOSE(_xlfn._xlws.SORT(_xlfn.UNIQUE(_xlfn._xlws.FILTER(managements[field_level], managements[experiment_id]&amp;"_"&amp;managements[crop_season_id]=A3137))))</f>
        <v>#VALUE!</v>
      </c>
    </row>
    <row r="3138" spans="2:2" x14ac:dyDescent="0.25">
      <c r="B3138" t="e" cm="1" vm="1">
        <f t="array" ref="B3138">TRANSPOSE(_xlfn._xlws.SORT(_xlfn.UNIQUE(_xlfn._xlws.FILTER(managements[field_level], managements[experiment_id]&amp;"_"&amp;managements[crop_season_id]=A3138))))</f>
        <v>#VALUE!</v>
      </c>
    </row>
    <row r="3139" spans="2:2" x14ac:dyDescent="0.25">
      <c r="B3139" t="e" cm="1" vm="1">
        <f t="array" ref="B3139">TRANSPOSE(_xlfn._xlws.SORT(_xlfn.UNIQUE(_xlfn._xlws.FILTER(managements[field_level], managements[experiment_id]&amp;"_"&amp;managements[crop_season_id]=A3139))))</f>
        <v>#VALUE!</v>
      </c>
    </row>
    <row r="3140" spans="2:2" x14ac:dyDescent="0.25">
      <c r="B3140" t="e" cm="1" vm="1">
        <f t="array" ref="B3140">TRANSPOSE(_xlfn._xlws.SORT(_xlfn.UNIQUE(_xlfn._xlws.FILTER(managements[field_level], managements[experiment_id]&amp;"_"&amp;managements[crop_season_id]=A3140))))</f>
        <v>#VALUE!</v>
      </c>
    </row>
    <row r="3141" spans="2:2" x14ac:dyDescent="0.25">
      <c r="B3141" t="e" cm="1" vm="1">
        <f t="array" ref="B3141">TRANSPOSE(_xlfn._xlws.SORT(_xlfn.UNIQUE(_xlfn._xlws.FILTER(managements[field_level], managements[experiment_id]&amp;"_"&amp;managements[crop_season_id]=A3141))))</f>
        <v>#VALUE!</v>
      </c>
    </row>
    <row r="3142" spans="2:2" x14ac:dyDescent="0.25">
      <c r="B3142" t="e" cm="1" vm="1">
        <f t="array" ref="B3142">TRANSPOSE(_xlfn._xlws.SORT(_xlfn.UNIQUE(_xlfn._xlws.FILTER(managements[field_level], managements[experiment_id]&amp;"_"&amp;managements[crop_season_id]=A3142))))</f>
        <v>#VALUE!</v>
      </c>
    </row>
    <row r="3143" spans="2:2" x14ac:dyDescent="0.25">
      <c r="B3143" t="e" cm="1" vm="1">
        <f t="array" ref="B3143">TRANSPOSE(_xlfn._xlws.SORT(_xlfn.UNIQUE(_xlfn._xlws.FILTER(managements[field_level], managements[experiment_id]&amp;"_"&amp;managements[crop_season_id]=A3143))))</f>
        <v>#VALUE!</v>
      </c>
    </row>
    <row r="3144" spans="2:2" x14ac:dyDescent="0.25">
      <c r="B3144" t="e" cm="1" vm="1">
        <f t="array" ref="B3144">TRANSPOSE(_xlfn._xlws.SORT(_xlfn.UNIQUE(_xlfn._xlws.FILTER(managements[field_level], managements[experiment_id]&amp;"_"&amp;managements[crop_season_id]=A3144))))</f>
        <v>#VALUE!</v>
      </c>
    </row>
    <row r="3145" spans="2:2" x14ac:dyDescent="0.25">
      <c r="B3145" t="e" cm="1" vm="1">
        <f t="array" ref="B3145">TRANSPOSE(_xlfn._xlws.SORT(_xlfn.UNIQUE(_xlfn._xlws.FILTER(managements[field_level], managements[experiment_id]&amp;"_"&amp;managements[crop_season_id]=A3145))))</f>
        <v>#VALUE!</v>
      </c>
    </row>
    <row r="3146" spans="2:2" x14ac:dyDescent="0.25">
      <c r="B3146" t="e" cm="1" vm="1">
        <f t="array" ref="B3146">TRANSPOSE(_xlfn._xlws.SORT(_xlfn.UNIQUE(_xlfn._xlws.FILTER(managements[field_level], managements[experiment_id]&amp;"_"&amp;managements[crop_season_id]=A3146))))</f>
        <v>#VALUE!</v>
      </c>
    </row>
    <row r="3147" spans="2:2" x14ac:dyDescent="0.25">
      <c r="B3147" t="e" cm="1" vm="1">
        <f t="array" ref="B3147">TRANSPOSE(_xlfn._xlws.SORT(_xlfn.UNIQUE(_xlfn._xlws.FILTER(managements[field_level], managements[experiment_id]&amp;"_"&amp;managements[crop_season_id]=A3147))))</f>
        <v>#VALUE!</v>
      </c>
    </row>
    <row r="3148" spans="2:2" x14ac:dyDescent="0.25">
      <c r="B3148" t="e" cm="1" vm="1">
        <f t="array" ref="B3148">TRANSPOSE(_xlfn._xlws.SORT(_xlfn.UNIQUE(_xlfn._xlws.FILTER(managements[field_level], managements[experiment_id]&amp;"_"&amp;managements[crop_season_id]=A3148))))</f>
        <v>#VALUE!</v>
      </c>
    </row>
    <row r="3149" spans="2:2" x14ac:dyDescent="0.25">
      <c r="B3149" t="e" cm="1" vm="1">
        <f t="array" ref="B3149">TRANSPOSE(_xlfn._xlws.SORT(_xlfn.UNIQUE(_xlfn._xlws.FILTER(managements[field_level], managements[experiment_id]&amp;"_"&amp;managements[crop_season_id]=A3149))))</f>
        <v>#VALUE!</v>
      </c>
    </row>
    <row r="3150" spans="2:2" x14ac:dyDescent="0.25">
      <c r="B3150" t="e" cm="1" vm="1">
        <f t="array" ref="B3150">TRANSPOSE(_xlfn._xlws.SORT(_xlfn.UNIQUE(_xlfn._xlws.FILTER(managements[field_level], managements[experiment_id]&amp;"_"&amp;managements[crop_season_id]=A3150))))</f>
        <v>#VALUE!</v>
      </c>
    </row>
    <row r="3151" spans="2:2" x14ac:dyDescent="0.25">
      <c r="B3151" t="e" cm="1" vm="1">
        <f t="array" ref="B3151">TRANSPOSE(_xlfn._xlws.SORT(_xlfn.UNIQUE(_xlfn._xlws.FILTER(managements[field_level], managements[experiment_id]&amp;"_"&amp;managements[crop_season_id]=A3151))))</f>
        <v>#VALUE!</v>
      </c>
    </row>
    <row r="3152" spans="2:2" x14ac:dyDescent="0.25">
      <c r="B3152" t="e" cm="1" vm="1">
        <f t="array" ref="B3152">TRANSPOSE(_xlfn._xlws.SORT(_xlfn.UNIQUE(_xlfn._xlws.FILTER(managements[field_level], managements[experiment_id]&amp;"_"&amp;managements[crop_season_id]=A3152))))</f>
        <v>#VALUE!</v>
      </c>
    </row>
    <row r="3153" spans="2:2" x14ac:dyDescent="0.25">
      <c r="B3153" t="e" cm="1" vm="1">
        <f t="array" ref="B3153">TRANSPOSE(_xlfn._xlws.SORT(_xlfn.UNIQUE(_xlfn._xlws.FILTER(managements[field_level], managements[experiment_id]&amp;"_"&amp;managements[crop_season_id]=A3153))))</f>
        <v>#VALUE!</v>
      </c>
    </row>
    <row r="3154" spans="2:2" x14ac:dyDescent="0.25">
      <c r="B3154" t="e" cm="1" vm="1">
        <f t="array" ref="B3154">TRANSPOSE(_xlfn._xlws.SORT(_xlfn.UNIQUE(_xlfn._xlws.FILTER(managements[field_level], managements[experiment_id]&amp;"_"&amp;managements[crop_season_id]=A3154))))</f>
        <v>#VALUE!</v>
      </c>
    </row>
    <row r="3155" spans="2:2" x14ac:dyDescent="0.25">
      <c r="B3155" t="e" cm="1" vm="1">
        <f t="array" ref="B3155">TRANSPOSE(_xlfn._xlws.SORT(_xlfn.UNIQUE(_xlfn._xlws.FILTER(managements[field_level], managements[experiment_id]&amp;"_"&amp;managements[crop_season_id]=A3155))))</f>
        <v>#VALUE!</v>
      </c>
    </row>
    <row r="3156" spans="2:2" x14ac:dyDescent="0.25">
      <c r="B3156" t="e" cm="1" vm="1">
        <f t="array" ref="B3156">TRANSPOSE(_xlfn._xlws.SORT(_xlfn.UNIQUE(_xlfn._xlws.FILTER(managements[field_level], managements[experiment_id]&amp;"_"&amp;managements[crop_season_id]=A3156))))</f>
        <v>#VALUE!</v>
      </c>
    </row>
    <row r="3157" spans="2:2" x14ac:dyDescent="0.25">
      <c r="B3157" t="e" cm="1" vm="1">
        <f t="array" ref="B3157">TRANSPOSE(_xlfn._xlws.SORT(_xlfn.UNIQUE(_xlfn._xlws.FILTER(managements[field_level], managements[experiment_id]&amp;"_"&amp;managements[crop_season_id]=A3157))))</f>
        <v>#VALUE!</v>
      </c>
    </row>
    <row r="3158" spans="2:2" x14ac:dyDescent="0.25">
      <c r="B3158" t="e" cm="1" vm="1">
        <f t="array" ref="B3158">TRANSPOSE(_xlfn._xlws.SORT(_xlfn.UNIQUE(_xlfn._xlws.FILTER(managements[field_level], managements[experiment_id]&amp;"_"&amp;managements[crop_season_id]=A3158))))</f>
        <v>#VALUE!</v>
      </c>
    </row>
    <row r="3159" spans="2:2" x14ac:dyDescent="0.25">
      <c r="B3159" t="e" cm="1" vm="1">
        <f t="array" ref="B3159">TRANSPOSE(_xlfn._xlws.SORT(_xlfn.UNIQUE(_xlfn._xlws.FILTER(managements[field_level], managements[experiment_id]&amp;"_"&amp;managements[crop_season_id]=A3159))))</f>
        <v>#VALUE!</v>
      </c>
    </row>
    <row r="3160" spans="2:2" x14ac:dyDescent="0.25">
      <c r="B3160" t="e" cm="1" vm="1">
        <f t="array" ref="B3160">TRANSPOSE(_xlfn._xlws.SORT(_xlfn.UNIQUE(_xlfn._xlws.FILTER(managements[field_level], managements[experiment_id]&amp;"_"&amp;managements[crop_season_id]=A3160))))</f>
        <v>#VALUE!</v>
      </c>
    </row>
    <row r="3161" spans="2:2" x14ac:dyDescent="0.25">
      <c r="B3161" t="e" cm="1" vm="1">
        <f t="array" ref="B3161">TRANSPOSE(_xlfn._xlws.SORT(_xlfn.UNIQUE(_xlfn._xlws.FILTER(managements[field_level], managements[experiment_id]&amp;"_"&amp;managements[crop_season_id]=A3161))))</f>
        <v>#VALUE!</v>
      </c>
    </row>
    <row r="3162" spans="2:2" x14ac:dyDescent="0.25">
      <c r="B3162" t="e" cm="1" vm="1">
        <f t="array" ref="B3162">TRANSPOSE(_xlfn._xlws.SORT(_xlfn.UNIQUE(_xlfn._xlws.FILTER(managements[field_level], managements[experiment_id]&amp;"_"&amp;managements[crop_season_id]=A3162))))</f>
        <v>#VALUE!</v>
      </c>
    </row>
    <row r="3163" spans="2:2" x14ac:dyDescent="0.25">
      <c r="B3163" t="e" cm="1" vm="1">
        <f t="array" ref="B3163">TRANSPOSE(_xlfn._xlws.SORT(_xlfn.UNIQUE(_xlfn._xlws.FILTER(managements[field_level], managements[experiment_id]&amp;"_"&amp;managements[crop_season_id]=A3163))))</f>
        <v>#VALUE!</v>
      </c>
    </row>
    <row r="3164" spans="2:2" x14ac:dyDescent="0.25">
      <c r="B3164" t="e" cm="1" vm="1">
        <f t="array" ref="B3164">TRANSPOSE(_xlfn._xlws.SORT(_xlfn.UNIQUE(_xlfn._xlws.FILTER(managements[field_level], managements[experiment_id]&amp;"_"&amp;managements[crop_season_id]=A3164))))</f>
        <v>#VALUE!</v>
      </c>
    </row>
    <row r="3165" spans="2:2" x14ac:dyDescent="0.25">
      <c r="B3165" t="e" cm="1" vm="1">
        <f t="array" ref="B3165">TRANSPOSE(_xlfn._xlws.SORT(_xlfn.UNIQUE(_xlfn._xlws.FILTER(managements[field_level], managements[experiment_id]&amp;"_"&amp;managements[crop_season_id]=A3165))))</f>
        <v>#VALUE!</v>
      </c>
    </row>
    <row r="3166" spans="2:2" x14ac:dyDescent="0.25">
      <c r="B3166" t="e" cm="1" vm="1">
        <f t="array" ref="B3166">TRANSPOSE(_xlfn._xlws.SORT(_xlfn.UNIQUE(_xlfn._xlws.FILTER(managements[field_level], managements[experiment_id]&amp;"_"&amp;managements[crop_season_id]=A3166))))</f>
        <v>#VALUE!</v>
      </c>
    </row>
    <row r="3167" spans="2:2" x14ac:dyDescent="0.25">
      <c r="B3167" t="e" cm="1" vm="1">
        <f t="array" ref="B3167">TRANSPOSE(_xlfn._xlws.SORT(_xlfn.UNIQUE(_xlfn._xlws.FILTER(managements[field_level], managements[experiment_id]&amp;"_"&amp;managements[crop_season_id]=A3167))))</f>
        <v>#VALUE!</v>
      </c>
    </row>
    <row r="3168" spans="2:2" x14ac:dyDescent="0.25">
      <c r="B3168" t="e" cm="1" vm="1">
        <f t="array" ref="B3168">TRANSPOSE(_xlfn._xlws.SORT(_xlfn.UNIQUE(_xlfn._xlws.FILTER(managements[field_level], managements[experiment_id]&amp;"_"&amp;managements[crop_season_id]=A3168))))</f>
        <v>#VALUE!</v>
      </c>
    </row>
    <row r="3169" spans="2:2" x14ac:dyDescent="0.25">
      <c r="B3169" t="e" cm="1" vm="1">
        <f t="array" ref="B3169">TRANSPOSE(_xlfn._xlws.SORT(_xlfn.UNIQUE(_xlfn._xlws.FILTER(managements[field_level], managements[experiment_id]&amp;"_"&amp;managements[crop_season_id]=A3169))))</f>
        <v>#VALUE!</v>
      </c>
    </row>
    <row r="3170" spans="2:2" x14ac:dyDescent="0.25">
      <c r="B3170" t="e" cm="1" vm="1">
        <f t="array" ref="B3170">TRANSPOSE(_xlfn._xlws.SORT(_xlfn.UNIQUE(_xlfn._xlws.FILTER(managements[field_level], managements[experiment_id]&amp;"_"&amp;managements[crop_season_id]=A3170))))</f>
        <v>#VALUE!</v>
      </c>
    </row>
    <row r="3171" spans="2:2" x14ac:dyDescent="0.25">
      <c r="B3171" t="e" cm="1" vm="1">
        <f t="array" ref="B3171">TRANSPOSE(_xlfn._xlws.SORT(_xlfn.UNIQUE(_xlfn._xlws.FILTER(managements[field_level], managements[experiment_id]&amp;"_"&amp;managements[crop_season_id]=A3171))))</f>
        <v>#VALUE!</v>
      </c>
    </row>
    <row r="3172" spans="2:2" x14ac:dyDescent="0.25">
      <c r="B3172" t="e" cm="1" vm="1">
        <f t="array" ref="B3172">TRANSPOSE(_xlfn._xlws.SORT(_xlfn.UNIQUE(_xlfn._xlws.FILTER(managements[field_level], managements[experiment_id]&amp;"_"&amp;managements[crop_season_id]=A3172))))</f>
        <v>#VALUE!</v>
      </c>
    </row>
    <row r="3173" spans="2:2" x14ac:dyDescent="0.25">
      <c r="B3173" t="e" cm="1" vm="1">
        <f t="array" ref="B3173">TRANSPOSE(_xlfn._xlws.SORT(_xlfn.UNIQUE(_xlfn._xlws.FILTER(managements[field_level], managements[experiment_id]&amp;"_"&amp;managements[crop_season_id]=A3173))))</f>
        <v>#VALUE!</v>
      </c>
    </row>
    <row r="3174" spans="2:2" x14ac:dyDescent="0.25">
      <c r="B3174" t="e" cm="1" vm="1">
        <f t="array" ref="B3174">TRANSPOSE(_xlfn._xlws.SORT(_xlfn.UNIQUE(_xlfn._xlws.FILTER(managements[field_level], managements[experiment_id]&amp;"_"&amp;managements[crop_season_id]=A3174))))</f>
        <v>#VALUE!</v>
      </c>
    </row>
    <row r="3175" spans="2:2" x14ac:dyDescent="0.25">
      <c r="B3175" t="e" cm="1" vm="1">
        <f t="array" ref="B3175">TRANSPOSE(_xlfn._xlws.SORT(_xlfn.UNIQUE(_xlfn._xlws.FILTER(managements[field_level], managements[experiment_id]&amp;"_"&amp;managements[crop_season_id]=A3175))))</f>
        <v>#VALUE!</v>
      </c>
    </row>
    <row r="3176" spans="2:2" x14ac:dyDescent="0.25">
      <c r="B3176" t="e" cm="1" vm="1">
        <f t="array" ref="B3176">TRANSPOSE(_xlfn._xlws.SORT(_xlfn.UNIQUE(_xlfn._xlws.FILTER(managements[field_level], managements[experiment_id]&amp;"_"&amp;managements[crop_season_id]=A3176))))</f>
        <v>#VALUE!</v>
      </c>
    </row>
    <row r="3177" spans="2:2" x14ac:dyDescent="0.25">
      <c r="B3177" t="e" cm="1" vm="1">
        <f t="array" ref="B3177">TRANSPOSE(_xlfn._xlws.SORT(_xlfn.UNIQUE(_xlfn._xlws.FILTER(managements[field_level], managements[experiment_id]&amp;"_"&amp;managements[crop_season_id]=A3177))))</f>
        <v>#VALUE!</v>
      </c>
    </row>
    <row r="3178" spans="2:2" x14ac:dyDescent="0.25">
      <c r="B3178" t="e" cm="1" vm="1">
        <f t="array" ref="B3178">TRANSPOSE(_xlfn._xlws.SORT(_xlfn.UNIQUE(_xlfn._xlws.FILTER(managements[field_level], managements[experiment_id]&amp;"_"&amp;managements[crop_season_id]=A3178))))</f>
        <v>#VALUE!</v>
      </c>
    </row>
    <row r="3179" spans="2:2" x14ac:dyDescent="0.25">
      <c r="B3179" t="e" cm="1" vm="1">
        <f t="array" ref="B3179">TRANSPOSE(_xlfn._xlws.SORT(_xlfn.UNIQUE(_xlfn._xlws.FILTER(managements[field_level], managements[experiment_id]&amp;"_"&amp;managements[crop_season_id]=A3179))))</f>
        <v>#VALUE!</v>
      </c>
    </row>
    <row r="3180" spans="2:2" x14ac:dyDescent="0.25">
      <c r="B3180" t="e" cm="1" vm="1">
        <f t="array" ref="B3180">TRANSPOSE(_xlfn._xlws.SORT(_xlfn.UNIQUE(_xlfn._xlws.FILTER(managements[field_level], managements[experiment_id]&amp;"_"&amp;managements[crop_season_id]=A3180))))</f>
        <v>#VALUE!</v>
      </c>
    </row>
    <row r="3181" spans="2:2" x14ac:dyDescent="0.25">
      <c r="B3181" t="e" cm="1" vm="1">
        <f t="array" ref="B3181">TRANSPOSE(_xlfn._xlws.SORT(_xlfn.UNIQUE(_xlfn._xlws.FILTER(managements[field_level], managements[experiment_id]&amp;"_"&amp;managements[crop_season_id]=A3181))))</f>
        <v>#VALUE!</v>
      </c>
    </row>
    <row r="3182" spans="2:2" x14ac:dyDescent="0.25">
      <c r="B3182" t="e" cm="1" vm="1">
        <f t="array" ref="B3182">TRANSPOSE(_xlfn._xlws.SORT(_xlfn.UNIQUE(_xlfn._xlws.FILTER(managements[field_level], managements[experiment_id]&amp;"_"&amp;managements[crop_season_id]=A3182))))</f>
        <v>#VALUE!</v>
      </c>
    </row>
    <row r="3183" spans="2:2" x14ac:dyDescent="0.25">
      <c r="B3183" t="e" cm="1" vm="1">
        <f t="array" ref="B3183">TRANSPOSE(_xlfn._xlws.SORT(_xlfn.UNIQUE(_xlfn._xlws.FILTER(managements[field_level], managements[experiment_id]&amp;"_"&amp;managements[crop_season_id]=A3183))))</f>
        <v>#VALUE!</v>
      </c>
    </row>
    <row r="3184" spans="2:2" x14ac:dyDescent="0.25">
      <c r="B3184" t="e" cm="1" vm="1">
        <f t="array" ref="B3184">TRANSPOSE(_xlfn._xlws.SORT(_xlfn.UNIQUE(_xlfn._xlws.FILTER(managements[field_level], managements[experiment_id]&amp;"_"&amp;managements[crop_season_id]=A3184))))</f>
        <v>#VALUE!</v>
      </c>
    </row>
    <row r="3185" spans="2:2" x14ac:dyDescent="0.25">
      <c r="B3185" t="e" cm="1" vm="1">
        <f t="array" ref="B3185">TRANSPOSE(_xlfn._xlws.SORT(_xlfn.UNIQUE(_xlfn._xlws.FILTER(managements[field_level], managements[experiment_id]&amp;"_"&amp;managements[crop_season_id]=A3185))))</f>
        <v>#VALUE!</v>
      </c>
    </row>
    <row r="3186" spans="2:2" x14ac:dyDescent="0.25">
      <c r="B3186" t="e" cm="1" vm="1">
        <f t="array" ref="B3186">TRANSPOSE(_xlfn._xlws.SORT(_xlfn.UNIQUE(_xlfn._xlws.FILTER(managements[field_level], managements[experiment_id]&amp;"_"&amp;managements[crop_season_id]=A3186))))</f>
        <v>#VALUE!</v>
      </c>
    </row>
    <row r="3187" spans="2:2" x14ac:dyDescent="0.25">
      <c r="B3187" t="e" cm="1" vm="1">
        <f t="array" ref="B3187">TRANSPOSE(_xlfn._xlws.SORT(_xlfn.UNIQUE(_xlfn._xlws.FILTER(managements[field_level], managements[experiment_id]&amp;"_"&amp;managements[crop_season_id]=A3187))))</f>
        <v>#VALUE!</v>
      </c>
    </row>
    <row r="3188" spans="2:2" x14ac:dyDescent="0.25">
      <c r="B3188" t="e" cm="1" vm="1">
        <f t="array" ref="B3188">TRANSPOSE(_xlfn._xlws.SORT(_xlfn.UNIQUE(_xlfn._xlws.FILTER(managements[field_level], managements[experiment_id]&amp;"_"&amp;managements[crop_season_id]=A3188))))</f>
        <v>#VALUE!</v>
      </c>
    </row>
    <row r="3189" spans="2:2" x14ac:dyDescent="0.25">
      <c r="B3189" t="e" cm="1" vm="1">
        <f t="array" ref="B3189">TRANSPOSE(_xlfn._xlws.SORT(_xlfn.UNIQUE(_xlfn._xlws.FILTER(managements[field_level], managements[experiment_id]&amp;"_"&amp;managements[crop_season_id]=A3189))))</f>
        <v>#VALUE!</v>
      </c>
    </row>
    <row r="3190" spans="2:2" x14ac:dyDescent="0.25">
      <c r="B3190" t="e" cm="1" vm="1">
        <f t="array" ref="B3190">TRANSPOSE(_xlfn._xlws.SORT(_xlfn.UNIQUE(_xlfn._xlws.FILTER(managements[field_level], managements[experiment_id]&amp;"_"&amp;managements[crop_season_id]=A3190))))</f>
        <v>#VALUE!</v>
      </c>
    </row>
    <row r="3191" spans="2:2" x14ac:dyDescent="0.25">
      <c r="B3191" t="e" cm="1" vm="1">
        <f t="array" ref="B3191">TRANSPOSE(_xlfn._xlws.SORT(_xlfn.UNIQUE(_xlfn._xlws.FILTER(managements[field_level], managements[experiment_id]&amp;"_"&amp;managements[crop_season_id]=A3191))))</f>
        <v>#VALUE!</v>
      </c>
    </row>
    <row r="3192" spans="2:2" x14ac:dyDescent="0.25">
      <c r="B3192" t="e" cm="1" vm="1">
        <f t="array" ref="B3192">TRANSPOSE(_xlfn._xlws.SORT(_xlfn.UNIQUE(_xlfn._xlws.FILTER(managements[field_level], managements[experiment_id]&amp;"_"&amp;managements[crop_season_id]=A3192))))</f>
        <v>#VALUE!</v>
      </c>
    </row>
    <row r="3193" spans="2:2" x14ac:dyDescent="0.25">
      <c r="B3193" t="e" cm="1" vm="1">
        <f t="array" ref="B3193">TRANSPOSE(_xlfn._xlws.SORT(_xlfn.UNIQUE(_xlfn._xlws.FILTER(managements[field_level], managements[experiment_id]&amp;"_"&amp;managements[crop_season_id]=A3193))))</f>
        <v>#VALUE!</v>
      </c>
    </row>
    <row r="3194" spans="2:2" x14ac:dyDescent="0.25">
      <c r="B3194" t="e" cm="1" vm="1">
        <f t="array" ref="B3194">TRANSPOSE(_xlfn._xlws.SORT(_xlfn.UNIQUE(_xlfn._xlws.FILTER(managements[field_level], managements[experiment_id]&amp;"_"&amp;managements[crop_season_id]=A3194))))</f>
        <v>#VALUE!</v>
      </c>
    </row>
    <row r="3195" spans="2:2" x14ac:dyDescent="0.25">
      <c r="B3195" t="e" cm="1" vm="1">
        <f t="array" ref="B3195">TRANSPOSE(_xlfn._xlws.SORT(_xlfn.UNIQUE(_xlfn._xlws.FILTER(managements[field_level], managements[experiment_id]&amp;"_"&amp;managements[crop_season_id]=A3195))))</f>
        <v>#VALUE!</v>
      </c>
    </row>
    <row r="3196" spans="2:2" x14ac:dyDescent="0.25">
      <c r="B3196" t="e" cm="1" vm="1">
        <f t="array" ref="B3196">TRANSPOSE(_xlfn._xlws.SORT(_xlfn.UNIQUE(_xlfn._xlws.FILTER(managements[field_level], managements[experiment_id]&amp;"_"&amp;managements[crop_season_id]=A3196))))</f>
        <v>#VALUE!</v>
      </c>
    </row>
    <row r="3197" spans="2:2" x14ac:dyDescent="0.25">
      <c r="B3197" t="e" cm="1" vm="1">
        <f t="array" ref="B3197">TRANSPOSE(_xlfn._xlws.SORT(_xlfn.UNIQUE(_xlfn._xlws.FILTER(managements[field_level], managements[experiment_id]&amp;"_"&amp;managements[crop_season_id]=A3197))))</f>
        <v>#VALUE!</v>
      </c>
    </row>
    <row r="3198" spans="2:2" x14ac:dyDescent="0.25">
      <c r="B3198" t="e" cm="1" vm="1">
        <f t="array" ref="B3198">TRANSPOSE(_xlfn._xlws.SORT(_xlfn.UNIQUE(_xlfn._xlws.FILTER(managements[field_level], managements[experiment_id]&amp;"_"&amp;managements[crop_season_id]=A3198))))</f>
        <v>#VALUE!</v>
      </c>
    </row>
    <row r="3199" spans="2:2" x14ac:dyDescent="0.25">
      <c r="B3199" t="e" cm="1" vm="1">
        <f t="array" ref="B3199">TRANSPOSE(_xlfn._xlws.SORT(_xlfn.UNIQUE(_xlfn._xlws.FILTER(managements[field_level], managements[experiment_id]&amp;"_"&amp;managements[crop_season_id]=A3199))))</f>
        <v>#VALUE!</v>
      </c>
    </row>
    <row r="3200" spans="2:2" x14ac:dyDescent="0.25">
      <c r="B3200" t="e" cm="1" vm="1">
        <f t="array" ref="B3200">TRANSPOSE(_xlfn._xlws.SORT(_xlfn.UNIQUE(_xlfn._xlws.FILTER(managements[field_level], managements[experiment_id]&amp;"_"&amp;managements[crop_season_id]=A3200))))</f>
        <v>#VALUE!</v>
      </c>
    </row>
    <row r="3201" spans="2:2" x14ac:dyDescent="0.25">
      <c r="B3201" t="e" cm="1" vm="1">
        <f t="array" ref="B3201">TRANSPOSE(_xlfn._xlws.SORT(_xlfn.UNIQUE(_xlfn._xlws.FILTER(managements[field_level], managements[experiment_id]&amp;"_"&amp;managements[crop_season_id]=A3201))))</f>
        <v>#VALUE!</v>
      </c>
    </row>
    <row r="3202" spans="2:2" x14ac:dyDescent="0.25">
      <c r="B3202" t="e" cm="1" vm="1">
        <f t="array" ref="B3202">TRANSPOSE(_xlfn._xlws.SORT(_xlfn.UNIQUE(_xlfn._xlws.FILTER(managements[field_level], managements[experiment_id]&amp;"_"&amp;managements[crop_season_id]=A3202))))</f>
        <v>#VALUE!</v>
      </c>
    </row>
    <row r="3203" spans="2:2" x14ac:dyDescent="0.25">
      <c r="B3203" t="e" cm="1" vm="1">
        <f t="array" ref="B3203">TRANSPOSE(_xlfn._xlws.SORT(_xlfn.UNIQUE(_xlfn._xlws.FILTER(managements[field_level], managements[experiment_id]&amp;"_"&amp;managements[crop_season_id]=A3203))))</f>
        <v>#VALUE!</v>
      </c>
    </row>
    <row r="3204" spans="2:2" x14ac:dyDescent="0.25">
      <c r="B3204" t="e" cm="1" vm="1">
        <f t="array" ref="B3204">TRANSPOSE(_xlfn._xlws.SORT(_xlfn.UNIQUE(_xlfn._xlws.FILTER(managements[field_level], managements[experiment_id]&amp;"_"&amp;managements[crop_season_id]=A3204))))</f>
        <v>#VALUE!</v>
      </c>
    </row>
    <row r="3205" spans="2:2" x14ac:dyDescent="0.25">
      <c r="B3205" t="e" cm="1" vm="1">
        <f t="array" ref="B3205">TRANSPOSE(_xlfn._xlws.SORT(_xlfn.UNIQUE(_xlfn._xlws.FILTER(managements[field_level], managements[experiment_id]&amp;"_"&amp;managements[crop_season_id]=A3205))))</f>
        <v>#VALUE!</v>
      </c>
    </row>
    <row r="3206" spans="2:2" x14ac:dyDescent="0.25">
      <c r="B3206" t="e" cm="1" vm="1">
        <f t="array" ref="B3206">TRANSPOSE(_xlfn._xlws.SORT(_xlfn.UNIQUE(_xlfn._xlws.FILTER(managements[field_level], managements[experiment_id]&amp;"_"&amp;managements[crop_season_id]=A3206))))</f>
        <v>#VALUE!</v>
      </c>
    </row>
    <row r="3207" spans="2:2" x14ac:dyDescent="0.25">
      <c r="B3207" t="e" cm="1" vm="1">
        <f t="array" ref="B3207">TRANSPOSE(_xlfn._xlws.SORT(_xlfn.UNIQUE(_xlfn._xlws.FILTER(managements[field_level], managements[experiment_id]&amp;"_"&amp;managements[crop_season_id]=A3207))))</f>
        <v>#VALUE!</v>
      </c>
    </row>
    <row r="3208" spans="2:2" x14ac:dyDescent="0.25">
      <c r="B3208" t="e" cm="1" vm="1">
        <f t="array" ref="B3208">TRANSPOSE(_xlfn._xlws.SORT(_xlfn.UNIQUE(_xlfn._xlws.FILTER(managements[field_level], managements[experiment_id]&amp;"_"&amp;managements[crop_season_id]=A3208))))</f>
        <v>#VALUE!</v>
      </c>
    </row>
    <row r="3209" spans="2:2" x14ac:dyDescent="0.25">
      <c r="B3209" t="e" cm="1" vm="1">
        <f t="array" ref="B3209">TRANSPOSE(_xlfn._xlws.SORT(_xlfn.UNIQUE(_xlfn._xlws.FILTER(managements[field_level], managements[experiment_id]&amp;"_"&amp;managements[crop_season_id]=A3209))))</f>
        <v>#VALUE!</v>
      </c>
    </row>
    <row r="3210" spans="2:2" x14ac:dyDescent="0.25">
      <c r="B3210" t="e" cm="1" vm="1">
        <f t="array" ref="B3210">TRANSPOSE(_xlfn._xlws.SORT(_xlfn.UNIQUE(_xlfn._xlws.FILTER(managements[field_level], managements[experiment_id]&amp;"_"&amp;managements[crop_season_id]=A3210))))</f>
        <v>#VALUE!</v>
      </c>
    </row>
    <row r="3211" spans="2:2" x14ac:dyDescent="0.25">
      <c r="B3211" t="e" cm="1" vm="1">
        <f t="array" ref="B3211">TRANSPOSE(_xlfn._xlws.SORT(_xlfn.UNIQUE(_xlfn._xlws.FILTER(managements[field_level], managements[experiment_id]&amp;"_"&amp;managements[crop_season_id]=A3211))))</f>
        <v>#VALUE!</v>
      </c>
    </row>
    <row r="3212" spans="2:2" x14ac:dyDescent="0.25">
      <c r="B3212" t="e" cm="1" vm="1">
        <f t="array" ref="B3212">TRANSPOSE(_xlfn._xlws.SORT(_xlfn.UNIQUE(_xlfn._xlws.FILTER(managements[field_level], managements[experiment_id]&amp;"_"&amp;managements[crop_season_id]=A3212))))</f>
        <v>#VALUE!</v>
      </c>
    </row>
    <row r="3213" spans="2:2" x14ac:dyDescent="0.25">
      <c r="B3213" t="e" cm="1" vm="1">
        <f t="array" ref="B3213">TRANSPOSE(_xlfn._xlws.SORT(_xlfn.UNIQUE(_xlfn._xlws.FILTER(managements[field_level], managements[experiment_id]&amp;"_"&amp;managements[crop_season_id]=A3213))))</f>
        <v>#VALUE!</v>
      </c>
    </row>
    <row r="3214" spans="2:2" x14ac:dyDescent="0.25">
      <c r="B3214" t="e" cm="1" vm="1">
        <f t="array" ref="B3214">TRANSPOSE(_xlfn._xlws.SORT(_xlfn.UNIQUE(_xlfn._xlws.FILTER(managements[field_level], managements[experiment_id]&amp;"_"&amp;managements[crop_season_id]=A3214))))</f>
        <v>#VALUE!</v>
      </c>
    </row>
    <row r="3215" spans="2:2" x14ac:dyDescent="0.25">
      <c r="B3215" t="e" cm="1" vm="1">
        <f t="array" ref="B3215">TRANSPOSE(_xlfn._xlws.SORT(_xlfn.UNIQUE(_xlfn._xlws.FILTER(managements[field_level], managements[experiment_id]&amp;"_"&amp;managements[crop_season_id]=A3215))))</f>
        <v>#VALUE!</v>
      </c>
    </row>
    <row r="3216" spans="2:2" x14ac:dyDescent="0.25">
      <c r="B3216" t="e" cm="1" vm="1">
        <f t="array" ref="B3216">TRANSPOSE(_xlfn._xlws.SORT(_xlfn.UNIQUE(_xlfn._xlws.FILTER(managements[field_level], managements[experiment_id]&amp;"_"&amp;managements[crop_season_id]=A3216))))</f>
        <v>#VALUE!</v>
      </c>
    </row>
    <row r="3217" spans="2:2" x14ac:dyDescent="0.25">
      <c r="B3217" t="e" cm="1" vm="1">
        <f t="array" ref="B3217">TRANSPOSE(_xlfn._xlws.SORT(_xlfn.UNIQUE(_xlfn._xlws.FILTER(managements[field_level], managements[experiment_id]&amp;"_"&amp;managements[crop_season_id]=A3217))))</f>
        <v>#VALUE!</v>
      </c>
    </row>
    <row r="3218" spans="2:2" x14ac:dyDescent="0.25">
      <c r="B3218" t="e" cm="1" vm="1">
        <f t="array" ref="B3218">TRANSPOSE(_xlfn._xlws.SORT(_xlfn.UNIQUE(_xlfn._xlws.FILTER(managements[field_level], managements[experiment_id]&amp;"_"&amp;managements[crop_season_id]=A3218))))</f>
        <v>#VALUE!</v>
      </c>
    </row>
    <row r="3219" spans="2:2" x14ac:dyDescent="0.25">
      <c r="B3219" t="e" cm="1" vm="1">
        <f t="array" ref="B3219">TRANSPOSE(_xlfn._xlws.SORT(_xlfn.UNIQUE(_xlfn._xlws.FILTER(managements[field_level], managements[experiment_id]&amp;"_"&amp;managements[crop_season_id]=A3219))))</f>
        <v>#VALUE!</v>
      </c>
    </row>
    <row r="3220" spans="2:2" x14ac:dyDescent="0.25">
      <c r="B3220" t="e" cm="1" vm="1">
        <f t="array" ref="B3220">TRANSPOSE(_xlfn._xlws.SORT(_xlfn.UNIQUE(_xlfn._xlws.FILTER(managements[field_level], managements[experiment_id]&amp;"_"&amp;managements[crop_season_id]=A3220))))</f>
        <v>#VALUE!</v>
      </c>
    </row>
    <row r="3221" spans="2:2" x14ac:dyDescent="0.25">
      <c r="B3221" t="e" cm="1" vm="1">
        <f t="array" ref="B3221">TRANSPOSE(_xlfn._xlws.SORT(_xlfn.UNIQUE(_xlfn._xlws.FILTER(managements[field_level], managements[experiment_id]&amp;"_"&amp;managements[crop_season_id]=A3221))))</f>
        <v>#VALUE!</v>
      </c>
    </row>
    <row r="3222" spans="2:2" x14ac:dyDescent="0.25">
      <c r="B3222" t="e" cm="1" vm="1">
        <f t="array" ref="B3222">TRANSPOSE(_xlfn._xlws.SORT(_xlfn.UNIQUE(_xlfn._xlws.FILTER(managements[field_level], managements[experiment_id]&amp;"_"&amp;managements[crop_season_id]=A3222))))</f>
        <v>#VALUE!</v>
      </c>
    </row>
    <row r="3223" spans="2:2" x14ac:dyDescent="0.25">
      <c r="B3223" t="e" cm="1" vm="1">
        <f t="array" ref="B3223">TRANSPOSE(_xlfn._xlws.SORT(_xlfn.UNIQUE(_xlfn._xlws.FILTER(managements[field_level], managements[experiment_id]&amp;"_"&amp;managements[crop_season_id]=A3223))))</f>
        <v>#VALUE!</v>
      </c>
    </row>
    <row r="3224" spans="2:2" x14ac:dyDescent="0.25">
      <c r="B3224" t="e" cm="1" vm="1">
        <f t="array" ref="B3224">TRANSPOSE(_xlfn._xlws.SORT(_xlfn.UNIQUE(_xlfn._xlws.FILTER(managements[field_level], managements[experiment_id]&amp;"_"&amp;managements[crop_season_id]=A3224))))</f>
        <v>#VALUE!</v>
      </c>
    </row>
    <row r="3225" spans="2:2" x14ac:dyDescent="0.25">
      <c r="B3225" t="e" cm="1" vm="1">
        <f t="array" ref="B3225">TRANSPOSE(_xlfn._xlws.SORT(_xlfn.UNIQUE(_xlfn._xlws.FILTER(managements[field_level], managements[experiment_id]&amp;"_"&amp;managements[crop_season_id]=A3225))))</f>
        <v>#VALUE!</v>
      </c>
    </row>
    <row r="3226" spans="2:2" x14ac:dyDescent="0.25">
      <c r="B3226" t="e" cm="1" vm="1">
        <f t="array" ref="B3226">TRANSPOSE(_xlfn._xlws.SORT(_xlfn.UNIQUE(_xlfn._xlws.FILTER(managements[field_level], managements[experiment_id]&amp;"_"&amp;managements[crop_season_id]=A3226))))</f>
        <v>#VALUE!</v>
      </c>
    </row>
    <row r="3227" spans="2:2" x14ac:dyDescent="0.25">
      <c r="B3227" t="e" cm="1" vm="1">
        <f t="array" ref="B3227">TRANSPOSE(_xlfn._xlws.SORT(_xlfn.UNIQUE(_xlfn._xlws.FILTER(managements[field_level], managements[experiment_id]&amp;"_"&amp;managements[crop_season_id]=A3227))))</f>
        <v>#VALUE!</v>
      </c>
    </row>
    <row r="3228" spans="2:2" x14ac:dyDescent="0.25">
      <c r="B3228" t="e" cm="1" vm="1">
        <f t="array" ref="B3228">TRANSPOSE(_xlfn._xlws.SORT(_xlfn.UNIQUE(_xlfn._xlws.FILTER(managements[field_level], managements[experiment_id]&amp;"_"&amp;managements[crop_season_id]=A3228))))</f>
        <v>#VALUE!</v>
      </c>
    </row>
    <row r="3229" spans="2:2" x14ac:dyDescent="0.25">
      <c r="B3229" t="e" cm="1" vm="1">
        <f t="array" ref="B3229">TRANSPOSE(_xlfn._xlws.SORT(_xlfn.UNIQUE(_xlfn._xlws.FILTER(managements[field_level], managements[experiment_id]&amp;"_"&amp;managements[crop_season_id]=A3229))))</f>
        <v>#VALUE!</v>
      </c>
    </row>
    <row r="3230" spans="2:2" x14ac:dyDescent="0.25">
      <c r="B3230" t="e" cm="1" vm="1">
        <f t="array" ref="B3230">TRANSPOSE(_xlfn._xlws.SORT(_xlfn.UNIQUE(_xlfn._xlws.FILTER(managements[field_level], managements[experiment_id]&amp;"_"&amp;managements[crop_season_id]=A3230))))</f>
        <v>#VALUE!</v>
      </c>
    </row>
    <row r="3231" spans="2:2" x14ac:dyDescent="0.25">
      <c r="B3231" t="e" cm="1" vm="1">
        <f t="array" ref="B3231">TRANSPOSE(_xlfn._xlws.SORT(_xlfn.UNIQUE(_xlfn._xlws.FILTER(managements[field_level], managements[experiment_id]&amp;"_"&amp;managements[crop_season_id]=A3231))))</f>
        <v>#VALUE!</v>
      </c>
    </row>
    <row r="3232" spans="2:2" x14ac:dyDescent="0.25">
      <c r="B3232" t="e" cm="1" vm="1">
        <f t="array" ref="B3232">TRANSPOSE(_xlfn._xlws.SORT(_xlfn.UNIQUE(_xlfn._xlws.FILTER(managements[field_level], managements[experiment_id]&amp;"_"&amp;managements[crop_season_id]=A3232))))</f>
        <v>#VALUE!</v>
      </c>
    </row>
    <row r="3233" spans="2:2" x14ac:dyDescent="0.25">
      <c r="B3233" t="e" cm="1" vm="1">
        <f t="array" ref="B3233">TRANSPOSE(_xlfn._xlws.SORT(_xlfn.UNIQUE(_xlfn._xlws.FILTER(managements[field_level], managements[experiment_id]&amp;"_"&amp;managements[crop_season_id]=A3233))))</f>
        <v>#VALUE!</v>
      </c>
    </row>
    <row r="3234" spans="2:2" x14ac:dyDescent="0.25">
      <c r="B3234" t="e" cm="1" vm="1">
        <f t="array" ref="B3234">TRANSPOSE(_xlfn._xlws.SORT(_xlfn.UNIQUE(_xlfn._xlws.FILTER(managements[field_level], managements[experiment_id]&amp;"_"&amp;managements[crop_season_id]=A3234))))</f>
        <v>#VALUE!</v>
      </c>
    </row>
    <row r="3235" spans="2:2" x14ac:dyDescent="0.25">
      <c r="B3235" t="e" cm="1" vm="1">
        <f t="array" ref="B3235">TRANSPOSE(_xlfn._xlws.SORT(_xlfn.UNIQUE(_xlfn._xlws.FILTER(managements[field_level], managements[experiment_id]&amp;"_"&amp;managements[crop_season_id]=A3235))))</f>
        <v>#VALUE!</v>
      </c>
    </row>
    <row r="3236" spans="2:2" x14ac:dyDescent="0.25">
      <c r="B3236" t="e" cm="1" vm="1">
        <f t="array" ref="B3236">TRANSPOSE(_xlfn._xlws.SORT(_xlfn.UNIQUE(_xlfn._xlws.FILTER(managements[field_level], managements[experiment_id]&amp;"_"&amp;managements[crop_season_id]=A3236))))</f>
        <v>#VALUE!</v>
      </c>
    </row>
    <row r="3237" spans="2:2" x14ac:dyDescent="0.25">
      <c r="B3237" t="e" cm="1" vm="1">
        <f t="array" ref="B3237">TRANSPOSE(_xlfn._xlws.SORT(_xlfn.UNIQUE(_xlfn._xlws.FILTER(managements[field_level], managements[experiment_id]&amp;"_"&amp;managements[crop_season_id]=A3237))))</f>
        <v>#VALUE!</v>
      </c>
    </row>
    <row r="3238" spans="2:2" x14ac:dyDescent="0.25">
      <c r="B3238" t="e" cm="1" vm="1">
        <f t="array" ref="B3238">TRANSPOSE(_xlfn._xlws.SORT(_xlfn.UNIQUE(_xlfn._xlws.FILTER(managements[field_level], managements[experiment_id]&amp;"_"&amp;managements[crop_season_id]=A3238))))</f>
        <v>#VALUE!</v>
      </c>
    </row>
    <row r="3239" spans="2:2" x14ac:dyDescent="0.25">
      <c r="B3239" t="e" cm="1" vm="1">
        <f t="array" ref="B3239">TRANSPOSE(_xlfn._xlws.SORT(_xlfn.UNIQUE(_xlfn._xlws.FILTER(managements[field_level], managements[experiment_id]&amp;"_"&amp;managements[crop_season_id]=A3239))))</f>
        <v>#VALUE!</v>
      </c>
    </row>
    <row r="3240" spans="2:2" x14ac:dyDescent="0.25">
      <c r="B3240" t="e" cm="1" vm="1">
        <f t="array" ref="B3240">TRANSPOSE(_xlfn._xlws.SORT(_xlfn.UNIQUE(_xlfn._xlws.FILTER(managements[field_level], managements[experiment_id]&amp;"_"&amp;managements[crop_season_id]=A3240))))</f>
        <v>#VALUE!</v>
      </c>
    </row>
    <row r="3241" spans="2:2" x14ac:dyDescent="0.25">
      <c r="B3241" t="e" cm="1" vm="1">
        <f t="array" ref="B3241">TRANSPOSE(_xlfn._xlws.SORT(_xlfn.UNIQUE(_xlfn._xlws.FILTER(managements[field_level], managements[experiment_id]&amp;"_"&amp;managements[crop_season_id]=A3241))))</f>
        <v>#VALUE!</v>
      </c>
    </row>
    <row r="3242" spans="2:2" x14ac:dyDescent="0.25">
      <c r="B3242" t="e" cm="1" vm="1">
        <f t="array" ref="B3242">TRANSPOSE(_xlfn._xlws.SORT(_xlfn.UNIQUE(_xlfn._xlws.FILTER(managements[field_level], managements[experiment_id]&amp;"_"&amp;managements[crop_season_id]=A3242))))</f>
        <v>#VALUE!</v>
      </c>
    </row>
    <row r="3243" spans="2:2" x14ac:dyDescent="0.25">
      <c r="B3243" t="e" cm="1" vm="1">
        <f t="array" ref="B3243">TRANSPOSE(_xlfn._xlws.SORT(_xlfn.UNIQUE(_xlfn._xlws.FILTER(managements[field_level], managements[experiment_id]&amp;"_"&amp;managements[crop_season_id]=A3243))))</f>
        <v>#VALUE!</v>
      </c>
    </row>
    <row r="3244" spans="2:2" x14ac:dyDescent="0.25">
      <c r="B3244" t="e" cm="1" vm="1">
        <f t="array" ref="B3244">TRANSPOSE(_xlfn._xlws.SORT(_xlfn.UNIQUE(_xlfn._xlws.FILTER(managements[field_level], managements[experiment_id]&amp;"_"&amp;managements[crop_season_id]=A3244))))</f>
        <v>#VALUE!</v>
      </c>
    </row>
    <row r="3245" spans="2:2" x14ac:dyDescent="0.25">
      <c r="B3245" t="e" cm="1" vm="1">
        <f t="array" ref="B3245">TRANSPOSE(_xlfn._xlws.SORT(_xlfn.UNIQUE(_xlfn._xlws.FILTER(managements[field_level], managements[experiment_id]&amp;"_"&amp;managements[crop_season_id]=A3245))))</f>
        <v>#VALUE!</v>
      </c>
    </row>
    <row r="3246" spans="2:2" x14ac:dyDescent="0.25">
      <c r="B3246" t="e" cm="1" vm="1">
        <f t="array" ref="B3246">TRANSPOSE(_xlfn._xlws.SORT(_xlfn.UNIQUE(_xlfn._xlws.FILTER(managements[field_level], managements[experiment_id]&amp;"_"&amp;managements[crop_season_id]=A3246))))</f>
        <v>#VALUE!</v>
      </c>
    </row>
    <row r="3247" spans="2:2" x14ac:dyDescent="0.25">
      <c r="B3247" t="e" cm="1" vm="1">
        <f t="array" ref="B3247">TRANSPOSE(_xlfn._xlws.SORT(_xlfn.UNIQUE(_xlfn._xlws.FILTER(managements[field_level], managements[experiment_id]&amp;"_"&amp;managements[crop_season_id]=A3247))))</f>
        <v>#VALUE!</v>
      </c>
    </row>
    <row r="3248" spans="2:2" x14ac:dyDescent="0.25">
      <c r="B3248" t="e" cm="1" vm="1">
        <f t="array" ref="B3248">TRANSPOSE(_xlfn._xlws.SORT(_xlfn.UNIQUE(_xlfn._xlws.FILTER(managements[field_level], managements[experiment_id]&amp;"_"&amp;managements[crop_season_id]=A3248))))</f>
        <v>#VALUE!</v>
      </c>
    </row>
    <row r="3249" spans="2:2" x14ac:dyDescent="0.25">
      <c r="B3249" t="e" cm="1" vm="1">
        <f t="array" ref="B3249">TRANSPOSE(_xlfn._xlws.SORT(_xlfn.UNIQUE(_xlfn._xlws.FILTER(managements[field_level], managements[experiment_id]&amp;"_"&amp;managements[crop_season_id]=A3249))))</f>
        <v>#VALUE!</v>
      </c>
    </row>
    <row r="3250" spans="2:2" x14ac:dyDescent="0.25">
      <c r="B3250" t="e" cm="1" vm="1">
        <f t="array" ref="B3250">TRANSPOSE(_xlfn._xlws.SORT(_xlfn.UNIQUE(_xlfn._xlws.FILTER(managements[field_level], managements[experiment_id]&amp;"_"&amp;managements[crop_season_id]=A3250))))</f>
        <v>#VALUE!</v>
      </c>
    </row>
    <row r="3251" spans="2:2" x14ac:dyDescent="0.25">
      <c r="B3251" t="e" cm="1" vm="1">
        <f t="array" ref="B3251">TRANSPOSE(_xlfn._xlws.SORT(_xlfn.UNIQUE(_xlfn._xlws.FILTER(managements[field_level], managements[experiment_id]&amp;"_"&amp;managements[crop_season_id]=A3251))))</f>
        <v>#VALUE!</v>
      </c>
    </row>
    <row r="3252" spans="2:2" x14ac:dyDescent="0.25">
      <c r="B3252" t="e" cm="1" vm="1">
        <f t="array" ref="B3252">TRANSPOSE(_xlfn._xlws.SORT(_xlfn.UNIQUE(_xlfn._xlws.FILTER(managements[field_level], managements[experiment_id]&amp;"_"&amp;managements[crop_season_id]=A3252))))</f>
        <v>#VALUE!</v>
      </c>
    </row>
    <row r="3253" spans="2:2" x14ac:dyDescent="0.25">
      <c r="B3253" t="e" cm="1" vm="1">
        <f t="array" ref="B3253">TRANSPOSE(_xlfn._xlws.SORT(_xlfn.UNIQUE(_xlfn._xlws.FILTER(managements[field_level], managements[experiment_id]&amp;"_"&amp;managements[crop_season_id]=A3253))))</f>
        <v>#VALUE!</v>
      </c>
    </row>
    <row r="3254" spans="2:2" x14ac:dyDescent="0.25">
      <c r="B3254" t="e" cm="1" vm="1">
        <f t="array" ref="B3254">TRANSPOSE(_xlfn._xlws.SORT(_xlfn.UNIQUE(_xlfn._xlws.FILTER(managements[field_level], managements[experiment_id]&amp;"_"&amp;managements[crop_season_id]=A3254))))</f>
        <v>#VALUE!</v>
      </c>
    </row>
    <row r="3255" spans="2:2" x14ac:dyDescent="0.25">
      <c r="B3255" t="e" cm="1" vm="1">
        <f t="array" ref="B3255">TRANSPOSE(_xlfn._xlws.SORT(_xlfn.UNIQUE(_xlfn._xlws.FILTER(managements[field_level], managements[experiment_id]&amp;"_"&amp;managements[crop_season_id]=A3255))))</f>
        <v>#VALUE!</v>
      </c>
    </row>
    <row r="3256" spans="2:2" x14ac:dyDescent="0.25">
      <c r="B3256" t="e" cm="1" vm="1">
        <f t="array" ref="B3256">TRANSPOSE(_xlfn._xlws.SORT(_xlfn.UNIQUE(_xlfn._xlws.FILTER(managements[field_level], managements[experiment_id]&amp;"_"&amp;managements[crop_season_id]=A3256))))</f>
        <v>#VALUE!</v>
      </c>
    </row>
    <row r="3257" spans="2:2" x14ac:dyDescent="0.25">
      <c r="B3257" t="e" cm="1" vm="1">
        <f t="array" ref="B3257">TRANSPOSE(_xlfn._xlws.SORT(_xlfn.UNIQUE(_xlfn._xlws.FILTER(managements[field_level], managements[experiment_id]&amp;"_"&amp;managements[crop_season_id]=A3257))))</f>
        <v>#VALUE!</v>
      </c>
    </row>
    <row r="3258" spans="2:2" x14ac:dyDescent="0.25">
      <c r="B3258" t="e" cm="1" vm="1">
        <f t="array" ref="B3258">TRANSPOSE(_xlfn._xlws.SORT(_xlfn.UNIQUE(_xlfn._xlws.FILTER(managements[field_level], managements[experiment_id]&amp;"_"&amp;managements[crop_season_id]=A3258))))</f>
        <v>#VALUE!</v>
      </c>
    </row>
    <row r="3259" spans="2:2" x14ac:dyDescent="0.25">
      <c r="B3259" t="e" cm="1" vm="1">
        <f t="array" ref="B3259">TRANSPOSE(_xlfn._xlws.SORT(_xlfn.UNIQUE(_xlfn._xlws.FILTER(managements[field_level], managements[experiment_id]&amp;"_"&amp;managements[crop_season_id]=A3259))))</f>
        <v>#VALUE!</v>
      </c>
    </row>
    <row r="3260" spans="2:2" x14ac:dyDescent="0.25">
      <c r="B3260" t="e" cm="1" vm="1">
        <f t="array" ref="B3260">TRANSPOSE(_xlfn._xlws.SORT(_xlfn.UNIQUE(_xlfn._xlws.FILTER(managements[field_level], managements[experiment_id]&amp;"_"&amp;managements[crop_season_id]=A3260))))</f>
        <v>#VALUE!</v>
      </c>
    </row>
    <row r="3261" spans="2:2" x14ac:dyDescent="0.25">
      <c r="B3261" t="e" cm="1" vm="1">
        <f t="array" ref="B3261">TRANSPOSE(_xlfn._xlws.SORT(_xlfn.UNIQUE(_xlfn._xlws.FILTER(managements[field_level], managements[experiment_id]&amp;"_"&amp;managements[crop_season_id]=A3261))))</f>
        <v>#VALUE!</v>
      </c>
    </row>
    <row r="3262" spans="2:2" x14ac:dyDescent="0.25">
      <c r="B3262" t="e" cm="1" vm="1">
        <f t="array" ref="B3262">TRANSPOSE(_xlfn._xlws.SORT(_xlfn.UNIQUE(_xlfn._xlws.FILTER(managements[field_level], managements[experiment_id]&amp;"_"&amp;managements[crop_season_id]=A3262))))</f>
        <v>#VALUE!</v>
      </c>
    </row>
    <row r="3263" spans="2:2" x14ac:dyDescent="0.25">
      <c r="B3263" t="e" cm="1" vm="1">
        <f t="array" ref="B3263">TRANSPOSE(_xlfn._xlws.SORT(_xlfn.UNIQUE(_xlfn._xlws.FILTER(managements[field_level], managements[experiment_id]&amp;"_"&amp;managements[crop_season_id]=A3263))))</f>
        <v>#VALUE!</v>
      </c>
    </row>
    <row r="3264" spans="2:2" x14ac:dyDescent="0.25">
      <c r="B3264" t="e" cm="1" vm="1">
        <f t="array" ref="B3264">TRANSPOSE(_xlfn._xlws.SORT(_xlfn.UNIQUE(_xlfn._xlws.FILTER(managements[field_level], managements[experiment_id]&amp;"_"&amp;managements[crop_season_id]=A3264))))</f>
        <v>#VALUE!</v>
      </c>
    </row>
    <row r="3265" spans="2:2" x14ac:dyDescent="0.25">
      <c r="B3265" t="e" cm="1" vm="1">
        <f t="array" ref="B3265">TRANSPOSE(_xlfn._xlws.SORT(_xlfn.UNIQUE(_xlfn._xlws.FILTER(managements[field_level], managements[experiment_id]&amp;"_"&amp;managements[crop_season_id]=A3265))))</f>
        <v>#VALUE!</v>
      </c>
    </row>
    <row r="3266" spans="2:2" x14ac:dyDescent="0.25">
      <c r="B3266" t="e" cm="1" vm="1">
        <f t="array" ref="B3266">TRANSPOSE(_xlfn._xlws.SORT(_xlfn.UNIQUE(_xlfn._xlws.FILTER(managements[field_level], managements[experiment_id]&amp;"_"&amp;managements[crop_season_id]=A3266))))</f>
        <v>#VALUE!</v>
      </c>
    </row>
    <row r="3267" spans="2:2" x14ac:dyDescent="0.25">
      <c r="B3267" t="e" cm="1" vm="1">
        <f t="array" ref="B3267">TRANSPOSE(_xlfn._xlws.SORT(_xlfn.UNIQUE(_xlfn._xlws.FILTER(managements[field_level], managements[experiment_id]&amp;"_"&amp;managements[crop_season_id]=A3267))))</f>
        <v>#VALUE!</v>
      </c>
    </row>
    <row r="3268" spans="2:2" x14ac:dyDescent="0.25">
      <c r="B3268" t="e" cm="1" vm="1">
        <f t="array" ref="B3268">TRANSPOSE(_xlfn._xlws.SORT(_xlfn.UNIQUE(_xlfn._xlws.FILTER(managements[field_level], managements[experiment_id]&amp;"_"&amp;managements[crop_season_id]=A3268))))</f>
        <v>#VALUE!</v>
      </c>
    </row>
    <row r="3269" spans="2:2" x14ac:dyDescent="0.25">
      <c r="B3269" t="e" cm="1" vm="1">
        <f t="array" ref="B3269">TRANSPOSE(_xlfn._xlws.SORT(_xlfn.UNIQUE(_xlfn._xlws.FILTER(managements[field_level], managements[experiment_id]&amp;"_"&amp;managements[crop_season_id]=A3269))))</f>
        <v>#VALUE!</v>
      </c>
    </row>
    <row r="3270" spans="2:2" x14ac:dyDescent="0.25">
      <c r="B3270" t="e" cm="1" vm="1">
        <f t="array" ref="B3270">TRANSPOSE(_xlfn._xlws.SORT(_xlfn.UNIQUE(_xlfn._xlws.FILTER(managements[field_level], managements[experiment_id]&amp;"_"&amp;managements[crop_season_id]=A3270))))</f>
        <v>#VALUE!</v>
      </c>
    </row>
    <row r="3271" spans="2:2" x14ac:dyDescent="0.25">
      <c r="B3271" t="e" cm="1" vm="1">
        <f t="array" ref="B3271">TRANSPOSE(_xlfn._xlws.SORT(_xlfn.UNIQUE(_xlfn._xlws.FILTER(managements[field_level], managements[experiment_id]&amp;"_"&amp;managements[crop_season_id]=A3271))))</f>
        <v>#VALUE!</v>
      </c>
    </row>
    <row r="3272" spans="2:2" x14ac:dyDescent="0.25">
      <c r="B3272" t="e" cm="1" vm="1">
        <f t="array" ref="B3272">TRANSPOSE(_xlfn._xlws.SORT(_xlfn.UNIQUE(_xlfn._xlws.FILTER(managements[field_level], managements[experiment_id]&amp;"_"&amp;managements[crop_season_id]=A3272))))</f>
        <v>#VALUE!</v>
      </c>
    </row>
    <row r="3273" spans="2:2" x14ac:dyDescent="0.25">
      <c r="B3273" t="e" cm="1" vm="1">
        <f t="array" ref="B3273">TRANSPOSE(_xlfn._xlws.SORT(_xlfn.UNIQUE(_xlfn._xlws.FILTER(managements[field_level], managements[experiment_id]&amp;"_"&amp;managements[crop_season_id]=A3273))))</f>
        <v>#VALUE!</v>
      </c>
    </row>
    <row r="3274" spans="2:2" x14ac:dyDescent="0.25">
      <c r="B3274" t="e" cm="1" vm="1">
        <f t="array" ref="B3274">TRANSPOSE(_xlfn._xlws.SORT(_xlfn.UNIQUE(_xlfn._xlws.FILTER(managements[field_level], managements[experiment_id]&amp;"_"&amp;managements[crop_season_id]=A3274))))</f>
        <v>#VALUE!</v>
      </c>
    </row>
    <row r="3275" spans="2:2" x14ac:dyDescent="0.25">
      <c r="B3275" t="e" cm="1" vm="1">
        <f t="array" ref="B3275">TRANSPOSE(_xlfn._xlws.SORT(_xlfn.UNIQUE(_xlfn._xlws.FILTER(managements[field_level], managements[experiment_id]&amp;"_"&amp;managements[crop_season_id]=A3275))))</f>
        <v>#VALUE!</v>
      </c>
    </row>
    <row r="3276" spans="2:2" x14ac:dyDescent="0.25">
      <c r="B3276" t="e" cm="1" vm="1">
        <f t="array" ref="B3276">TRANSPOSE(_xlfn._xlws.SORT(_xlfn.UNIQUE(_xlfn._xlws.FILTER(managements[field_level], managements[experiment_id]&amp;"_"&amp;managements[crop_season_id]=A3276))))</f>
        <v>#VALUE!</v>
      </c>
    </row>
    <row r="3277" spans="2:2" x14ac:dyDescent="0.25">
      <c r="B3277" t="e" cm="1" vm="1">
        <f t="array" ref="B3277">TRANSPOSE(_xlfn._xlws.SORT(_xlfn.UNIQUE(_xlfn._xlws.FILTER(managements[field_level], managements[experiment_id]&amp;"_"&amp;managements[crop_season_id]=A3277))))</f>
        <v>#VALUE!</v>
      </c>
    </row>
    <row r="3278" spans="2:2" x14ac:dyDescent="0.25">
      <c r="B3278" t="e" cm="1" vm="1">
        <f t="array" ref="B3278">TRANSPOSE(_xlfn._xlws.SORT(_xlfn.UNIQUE(_xlfn._xlws.FILTER(managements[field_level], managements[experiment_id]&amp;"_"&amp;managements[crop_season_id]=A3278))))</f>
        <v>#VALUE!</v>
      </c>
    </row>
    <row r="3279" spans="2:2" x14ac:dyDescent="0.25">
      <c r="B3279" t="e" cm="1" vm="1">
        <f t="array" ref="B3279">TRANSPOSE(_xlfn._xlws.SORT(_xlfn.UNIQUE(_xlfn._xlws.FILTER(managements[field_level], managements[experiment_id]&amp;"_"&amp;managements[crop_season_id]=A3279))))</f>
        <v>#VALUE!</v>
      </c>
    </row>
    <row r="3280" spans="2:2" x14ac:dyDescent="0.25">
      <c r="B3280" t="e" cm="1" vm="1">
        <f t="array" ref="B3280">TRANSPOSE(_xlfn._xlws.SORT(_xlfn.UNIQUE(_xlfn._xlws.FILTER(managements[field_level], managements[experiment_id]&amp;"_"&amp;managements[crop_season_id]=A3280))))</f>
        <v>#VALUE!</v>
      </c>
    </row>
    <row r="3281" spans="2:2" x14ac:dyDescent="0.25">
      <c r="B3281" t="e" cm="1" vm="1">
        <f t="array" ref="B3281">TRANSPOSE(_xlfn._xlws.SORT(_xlfn.UNIQUE(_xlfn._xlws.FILTER(managements[field_level], managements[experiment_id]&amp;"_"&amp;managements[crop_season_id]=A3281))))</f>
        <v>#VALUE!</v>
      </c>
    </row>
    <row r="3282" spans="2:2" x14ac:dyDescent="0.25">
      <c r="B3282" t="e" cm="1" vm="1">
        <f t="array" ref="B3282">TRANSPOSE(_xlfn._xlws.SORT(_xlfn.UNIQUE(_xlfn._xlws.FILTER(managements[field_level], managements[experiment_id]&amp;"_"&amp;managements[crop_season_id]=A3282))))</f>
        <v>#VALUE!</v>
      </c>
    </row>
    <row r="3283" spans="2:2" x14ac:dyDescent="0.25">
      <c r="B3283" t="e" cm="1" vm="1">
        <f t="array" ref="B3283">TRANSPOSE(_xlfn._xlws.SORT(_xlfn.UNIQUE(_xlfn._xlws.FILTER(managements[field_level], managements[experiment_id]&amp;"_"&amp;managements[crop_season_id]=A3283))))</f>
        <v>#VALUE!</v>
      </c>
    </row>
    <row r="3284" spans="2:2" x14ac:dyDescent="0.25">
      <c r="B3284" t="e" cm="1" vm="1">
        <f t="array" ref="B3284">TRANSPOSE(_xlfn._xlws.SORT(_xlfn.UNIQUE(_xlfn._xlws.FILTER(managements[field_level], managements[experiment_id]&amp;"_"&amp;managements[crop_season_id]=A3284))))</f>
        <v>#VALUE!</v>
      </c>
    </row>
    <row r="3285" spans="2:2" x14ac:dyDescent="0.25">
      <c r="B3285" t="e" cm="1" vm="1">
        <f t="array" ref="B3285">TRANSPOSE(_xlfn._xlws.SORT(_xlfn.UNIQUE(_xlfn._xlws.FILTER(managements[field_level], managements[experiment_id]&amp;"_"&amp;managements[crop_season_id]=A3285))))</f>
        <v>#VALUE!</v>
      </c>
    </row>
    <row r="3286" spans="2:2" x14ac:dyDescent="0.25">
      <c r="B3286" t="e" cm="1" vm="1">
        <f t="array" ref="B3286">TRANSPOSE(_xlfn._xlws.SORT(_xlfn.UNIQUE(_xlfn._xlws.FILTER(managements[field_level], managements[experiment_id]&amp;"_"&amp;managements[crop_season_id]=A3286))))</f>
        <v>#VALUE!</v>
      </c>
    </row>
    <row r="3287" spans="2:2" x14ac:dyDescent="0.25">
      <c r="B3287" t="e" cm="1" vm="1">
        <f t="array" ref="B3287">TRANSPOSE(_xlfn._xlws.SORT(_xlfn.UNIQUE(_xlfn._xlws.FILTER(managements[field_level], managements[experiment_id]&amp;"_"&amp;managements[crop_season_id]=A3287))))</f>
        <v>#VALUE!</v>
      </c>
    </row>
    <row r="3288" spans="2:2" x14ac:dyDescent="0.25">
      <c r="B3288" t="e" cm="1" vm="1">
        <f t="array" ref="B3288">TRANSPOSE(_xlfn._xlws.SORT(_xlfn.UNIQUE(_xlfn._xlws.FILTER(managements[field_level], managements[experiment_id]&amp;"_"&amp;managements[crop_season_id]=A3288))))</f>
        <v>#VALUE!</v>
      </c>
    </row>
    <row r="3289" spans="2:2" x14ac:dyDescent="0.25">
      <c r="B3289" t="e" cm="1" vm="1">
        <f t="array" ref="B3289">TRANSPOSE(_xlfn._xlws.SORT(_xlfn.UNIQUE(_xlfn._xlws.FILTER(managements[field_level], managements[experiment_id]&amp;"_"&amp;managements[crop_season_id]=A3289))))</f>
        <v>#VALUE!</v>
      </c>
    </row>
    <row r="3290" spans="2:2" x14ac:dyDescent="0.25">
      <c r="B3290" t="e" cm="1" vm="1">
        <f t="array" ref="B3290">TRANSPOSE(_xlfn._xlws.SORT(_xlfn.UNIQUE(_xlfn._xlws.FILTER(managements[field_level], managements[experiment_id]&amp;"_"&amp;managements[crop_season_id]=A3290))))</f>
        <v>#VALUE!</v>
      </c>
    </row>
    <row r="3291" spans="2:2" x14ac:dyDescent="0.25">
      <c r="B3291" t="e" cm="1" vm="1">
        <f t="array" ref="B3291">TRANSPOSE(_xlfn._xlws.SORT(_xlfn.UNIQUE(_xlfn._xlws.FILTER(managements[field_level], managements[experiment_id]&amp;"_"&amp;managements[crop_season_id]=A3291))))</f>
        <v>#VALUE!</v>
      </c>
    </row>
    <row r="3292" spans="2:2" x14ac:dyDescent="0.25">
      <c r="B3292" t="e" cm="1" vm="1">
        <f t="array" ref="B3292">TRANSPOSE(_xlfn._xlws.SORT(_xlfn.UNIQUE(_xlfn._xlws.FILTER(managements[field_level], managements[experiment_id]&amp;"_"&amp;managements[crop_season_id]=A3292))))</f>
        <v>#VALUE!</v>
      </c>
    </row>
    <row r="3293" spans="2:2" x14ac:dyDescent="0.25">
      <c r="B3293" t="e" cm="1" vm="1">
        <f t="array" ref="B3293">TRANSPOSE(_xlfn._xlws.SORT(_xlfn.UNIQUE(_xlfn._xlws.FILTER(managements[field_level], managements[experiment_id]&amp;"_"&amp;managements[crop_season_id]=A3293))))</f>
        <v>#VALUE!</v>
      </c>
    </row>
    <row r="3294" spans="2:2" x14ac:dyDescent="0.25">
      <c r="B3294" t="e" cm="1" vm="1">
        <f t="array" ref="B3294">TRANSPOSE(_xlfn._xlws.SORT(_xlfn.UNIQUE(_xlfn._xlws.FILTER(managements[field_level], managements[experiment_id]&amp;"_"&amp;managements[crop_season_id]=A3294))))</f>
        <v>#VALUE!</v>
      </c>
    </row>
    <row r="3295" spans="2:2" x14ac:dyDescent="0.25">
      <c r="B3295" t="e" cm="1" vm="1">
        <f t="array" ref="B3295">TRANSPOSE(_xlfn._xlws.SORT(_xlfn.UNIQUE(_xlfn._xlws.FILTER(managements[field_level], managements[experiment_id]&amp;"_"&amp;managements[crop_season_id]=A3295))))</f>
        <v>#VALUE!</v>
      </c>
    </row>
    <row r="3296" spans="2:2" x14ac:dyDescent="0.25">
      <c r="B3296" t="e" cm="1" vm="1">
        <f t="array" ref="B3296">TRANSPOSE(_xlfn._xlws.SORT(_xlfn.UNIQUE(_xlfn._xlws.FILTER(managements[field_level], managements[experiment_id]&amp;"_"&amp;managements[crop_season_id]=A3296))))</f>
        <v>#VALUE!</v>
      </c>
    </row>
    <row r="3297" spans="2:2" x14ac:dyDescent="0.25">
      <c r="B3297" t="e" cm="1" vm="1">
        <f t="array" ref="B3297">TRANSPOSE(_xlfn._xlws.SORT(_xlfn.UNIQUE(_xlfn._xlws.FILTER(managements[field_level], managements[experiment_id]&amp;"_"&amp;managements[crop_season_id]=A3297))))</f>
        <v>#VALUE!</v>
      </c>
    </row>
    <row r="3298" spans="2:2" x14ac:dyDescent="0.25">
      <c r="B3298" t="e" cm="1" vm="1">
        <f t="array" ref="B3298">TRANSPOSE(_xlfn._xlws.SORT(_xlfn.UNIQUE(_xlfn._xlws.FILTER(managements[field_level], managements[experiment_id]&amp;"_"&amp;managements[crop_season_id]=A3298))))</f>
        <v>#VALUE!</v>
      </c>
    </row>
    <row r="3299" spans="2:2" x14ac:dyDescent="0.25">
      <c r="B3299" t="e" cm="1" vm="1">
        <f t="array" ref="B3299">TRANSPOSE(_xlfn._xlws.SORT(_xlfn.UNIQUE(_xlfn._xlws.FILTER(managements[field_level], managements[experiment_id]&amp;"_"&amp;managements[crop_season_id]=A3299))))</f>
        <v>#VALUE!</v>
      </c>
    </row>
    <row r="3300" spans="2:2" x14ac:dyDescent="0.25">
      <c r="B3300" t="e" cm="1" vm="1">
        <f t="array" ref="B3300">TRANSPOSE(_xlfn._xlws.SORT(_xlfn.UNIQUE(_xlfn._xlws.FILTER(managements[field_level], managements[experiment_id]&amp;"_"&amp;managements[crop_season_id]=A3300))))</f>
        <v>#VALUE!</v>
      </c>
    </row>
    <row r="3301" spans="2:2" x14ac:dyDescent="0.25">
      <c r="B3301" t="e" cm="1" vm="1">
        <f t="array" ref="B3301">TRANSPOSE(_xlfn._xlws.SORT(_xlfn.UNIQUE(_xlfn._xlws.FILTER(managements[field_level], managements[experiment_id]&amp;"_"&amp;managements[crop_season_id]=A3301))))</f>
        <v>#VALUE!</v>
      </c>
    </row>
    <row r="3302" spans="2:2" x14ac:dyDescent="0.25">
      <c r="B3302" t="e" cm="1" vm="1">
        <f t="array" ref="B3302">TRANSPOSE(_xlfn._xlws.SORT(_xlfn.UNIQUE(_xlfn._xlws.FILTER(managements[field_level], managements[experiment_id]&amp;"_"&amp;managements[crop_season_id]=A3302))))</f>
        <v>#VALUE!</v>
      </c>
    </row>
    <row r="3303" spans="2:2" x14ac:dyDescent="0.25">
      <c r="B3303" t="e" cm="1" vm="1">
        <f t="array" ref="B3303">TRANSPOSE(_xlfn._xlws.SORT(_xlfn.UNIQUE(_xlfn._xlws.FILTER(managements[field_level], managements[experiment_id]&amp;"_"&amp;managements[crop_season_id]=A3303))))</f>
        <v>#VALUE!</v>
      </c>
    </row>
    <row r="3304" spans="2:2" x14ac:dyDescent="0.25">
      <c r="B3304" t="e" cm="1" vm="1">
        <f t="array" ref="B3304">TRANSPOSE(_xlfn._xlws.SORT(_xlfn.UNIQUE(_xlfn._xlws.FILTER(managements[field_level], managements[experiment_id]&amp;"_"&amp;managements[crop_season_id]=A3304))))</f>
        <v>#VALUE!</v>
      </c>
    </row>
    <row r="3305" spans="2:2" x14ac:dyDescent="0.25">
      <c r="B3305" t="e" cm="1" vm="1">
        <f t="array" ref="B3305">TRANSPOSE(_xlfn._xlws.SORT(_xlfn.UNIQUE(_xlfn._xlws.FILTER(managements[field_level], managements[experiment_id]&amp;"_"&amp;managements[crop_season_id]=A3305))))</f>
        <v>#VALUE!</v>
      </c>
    </row>
    <row r="3306" spans="2:2" x14ac:dyDescent="0.25">
      <c r="B3306" t="e" cm="1" vm="1">
        <f t="array" ref="B3306">TRANSPOSE(_xlfn._xlws.SORT(_xlfn.UNIQUE(_xlfn._xlws.FILTER(managements[field_level], managements[experiment_id]&amp;"_"&amp;managements[crop_season_id]=A3306))))</f>
        <v>#VALUE!</v>
      </c>
    </row>
    <row r="3307" spans="2:2" x14ac:dyDescent="0.25">
      <c r="B3307" t="e" cm="1" vm="1">
        <f t="array" ref="B3307">TRANSPOSE(_xlfn._xlws.SORT(_xlfn.UNIQUE(_xlfn._xlws.FILTER(managements[field_level], managements[experiment_id]&amp;"_"&amp;managements[crop_season_id]=A3307))))</f>
        <v>#VALUE!</v>
      </c>
    </row>
    <row r="3308" spans="2:2" x14ac:dyDescent="0.25">
      <c r="B3308" t="e" cm="1" vm="1">
        <f t="array" ref="B3308">TRANSPOSE(_xlfn._xlws.SORT(_xlfn.UNIQUE(_xlfn._xlws.FILTER(managements[field_level], managements[experiment_id]&amp;"_"&amp;managements[crop_season_id]=A3308))))</f>
        <v>#VALUE!</v>
      </c>
    </row>
    <row r="3309" spans="2:2" x14ac:dyDescent="0.25">
      <c r="B3309" t="e" cm="1" vm="1">
        <f t="array" ref="B3309">TRANSPOSE(_xlfn._xlws.SORT(_xlfn.UNIQUE(_xlfn._xlws.FILTER(managements[field_level], managements[experiment_id]&amp;"_"&amp;managements[crop_season_id]=A3309))))</f>
        <v>#VALUE!</v>
      </c>
    </row>
    <row r="3310" spans="2:2" x14ac:dyDescent="0.25">
      <c r="B3310" t="e" cm="1" vm="1">
        <f t="array" ref="B3310">TRANSPOSE(_xlfn._xlws.SORT(_xlfn.UNIQUE(_xlfn._xlws.FILTER(managements[field_level], managements[experiment_id]&amp;"_"&amp;managements[crop_season_id]=A3310))))</f>
        <v>#VALUE!</v>
      </c>
    </row>
    <row r="3311" spans="2:2" x14ac:dyDescent="0.25">
      <c r="B3311" t="e" cm="1" vm="1">
        <f t="array" ref="B3311">TRANSPOSE(_xlfn._xlws.SORT(_xlfn.UNIQUE(_xlfn._xlws.FILTER(managements[field_level], managements[experiment_id]&amp;"_"&amp;managements[crop_season_id]=A3311))))</f>
        <v>#VALUE!</v>
      </c>
    </row>
    <row r="3312" spans="2:2" x14ac:dyDescent="0.25">
      <c r="B3312" t="e" cm="1" vm="1">
        <f t="array" ref="B3312">TRANSPOSE(_xlfn._xlws.SORT(_xlfn.UNIQUE(_xlfn._xlws.FILTER(managements[field_level], managements[experiment_id]&amp;"_"&amp;managements[crop_season_id]=A3312))))</f>
        <v>#VALUE!</v>
      </c>
    </row>
    <row r="3313" spans="2:2" x14ac:dyDescent="0.25">
      <c r="B3313" t="e" cm="1" vm="1">
        <f t="array" ref="B3313">TRANSPOSE(_xlfn._xlws.SORT(_xlfn.UNIQUE(_xlfn._xlws.FILTER(managements[field_level], managements[experiment_id]&amp;"_"&amp;managements[crop_season_id]=A3313))))</f>
        <v>#VALUE!</v>
      </c>
    </row>
    <row r="3314" spans="2:2" x14ac:dyDescent="0.25">
      <c r="B3314" t="e" cm="1" vm="1">
        <f t="array" ref="B3314">TRANSPOSE(_xlfn._xlws.SORT(_xlfn.UNIQUE(_xlfn._xlws.FILTER(managements[field_level], managements[experiment_id]&amp;"_"&amp;managements[crop_season_id]=A3314))))</f>
        <v>#VALUE!</v>
      </c>
    </row>
    <row r="3315" spans="2:2" x14ac:dyDescent="0.25">
      <c r="B3315" t="e" cm="1" vm="1">
        <f t="array" ref="B3315">TRANSPOSE(_xlfn._xlws.SORT(_xlfn.UNIQUE(_xlfn._xlws.FILTER(managements[field_level], managements[experiment_id]&amp;"_"&amp;managements[crop_season_id]=A3315))))</f>
        <v>#VALUE!</v>
      </c>
    </row>
    <row r="3316" spans="2:2" x14ac:dyDescent="0.25">
      <c r="B3316" t="e" cm="1" vm="1">
        <f t="array" ref="B3316">TRANSPOSE(_xlfn._xlws.SORT(_xlfn.UNIQUE(_xlfn._xlws.FILTER(managements[field_level], managements[experiment_id]&amp;"_"&amp;managements[crop_season_id]=A3316))))</f>
        <v>#VALUE!</v>
      </c>
    </row>
    <row r="3317" spans="2:2" x14ac:dyDescent="0.25">
      <c r="B3317" t="e" cm="1" vm="1">
        <f t="array" ref="B3317">TRANSPOSE(_xlfn._xlws.SORT(_xlfn.UNIQUE(_xlfn._xlws.FILTER(managements[field_level], managements[experiment_id]&amp;"_"&amp;managements[crop_season_id]=A3317))))</f>
        <v>#VALUE!</v>
      </c>
    </row>
    <row r="3318" spans="2:2" x14ac:dyDescent="0.25">
      <c r="B3318" t="e" cm="1" vm="1">
        <f t="array" ref="B3318">TRANSPOSE(_xlfn._xlws.SORT(_xlfn.UNIQUE(_xlfn._xlws.FILTER(managements[field_level], managements[experiment_id]&amp;"_"&amp;managements[crop_season_id]=A3318))))</f>
        <v>#VALUE!</v>
      </c>
    </row>
    <row r="3319" spans="2:2" x14ac:dyDescent="0.25">
      <c r="B3319" t="e" cm="1" vm="1">
        <f t="array" ref="B3319">TRANSPOSE(_xlfn._xlws.SORT(_xlfn.UNIQUE(_xlfn._xlws.FILTER(managements[field_level], managements[experiment_id]&amp;"_"&amp;managements[crop_season_id]=A3319))))</f>
        <v>#VALUE!</v>
      </c>
    </row>
    <row r="3320" spans="2:2" x14ac:dyDescent="0.25">
      <c r="B3320" t="e" cm="1" vm="1">
        <f t="array" ref="B3320">TRANSPOSE(_xlfn._xlws.SORT(_xlfn.UNIQUE(_xlfn._xlws.FILTER(managements[field_level], managements[experiment_id]&amp;"_"&amp;managements[crop_season_id]=A3320))))</f>
        <v>#VALUE!</v>
      </c>
    </row>
    <row r="3321" spans="2:2" x14ac:dyDescent="0.25">
      <c r="B3321" t="e" cm="1" vm="1">
        <f t="array" ref="B3321">TRANSPOSE(_xlfn._xlws.SORT(_xlfn.UNIQUE(_xlfn._xlws.FILTER(managements[field_level], managements[experiment_id]&amp;"_"&amp;managements[crop_season_id]=A3321))))</f>
        <v>#VALUE!</v>
      </c>
    </row>
    <row r="3322" spans="2:2" x14ac:dyDescent="0.25">
      <c r="B3322" t="e" cm="1" vm="1">
        <f t="array" ref="B3322">TRANSPOSE(_xlfn._xlws.SORT(_xlfn.UNIQUE(_xlfn._xlws.FILTER(managements[field_level], managements[experiment_id]&amp;"_"&amp;managements[crop_season_id]=A3322))))</f>
        <v>#VALUE!</v>
      </c>
    </row>
    <row r="3323" spans="2:2" x14ac:dyDescent="0.25">
      <c r="B3323" t="e" cm="1" vm="1">
        <f t="array" ref="B3323">TRANSPOSE(_xlfn._xlws.SORT(_xlfn.UNIQUE(_xlfn._xlws.FILTER(managements[field_level], managements[experiment_id]&amp;"_"&amp;managements[crop_season_id]=A3323))))</f>
        <v>#VALUE!</v>
      </c>
    </row>
    <row r="3324" spans="2:2" x14ac:dyDescent="0.25">
      <c r="B3324" t="e" cm="1" vm="1">
        <f t="array" ref="B3324">TRANSPOSE(_xlfn._xlws.SORT(_xlfn.UNIQUE(_xlfn._xlws.FILTER(managements[field_level], managements[experiment_id]&amp;"_"&amp;managements[crop_season_id]=A3324))))</f>
        <v>#VALUE!</v>
      </c>
    </row>
    <row r="3325" spans="2:2" x14ac:dyDescent="0.25">
      <c r="B3325" t="e" cm="1" vm="1">
        <f t="array" ref="B3325">TRANSPOSE(_xlfn._xlws.SORT(_xlfn.UNIQUE(_xlfn._xlws.FILTER(managements[field_level], managements[experiment_id]&amp;"_"&amp;managements[crop_season_id]=A3325))))</f>
        <v>#VALUE!</v>
      </c>
    </row>
    <row r="3326" spans="2:2" x14ac:dyDescent="0.25">
      <c r="B3326" t="e" cm="1" vm="1">
        <f t="array" ref="B3326">TRANSPOSE(_xlfn._xlws.SORT(_xlfn.UNIQUE(_xlfn._xlws.FILTER(managements[field_level], managements[experiment_id]&amp;"_"&amp;managements[crop_season_id]=A3326))))</f>
        <v>#VALUE!</v>
      </c>
    </row>
    <row r="3327" spans="2:2" x14ac:dyDescent="0.25">
      <c r="B3327" t="e" cm="1" vm="1">
        <f t="array" ref="B3327">TRANSPOSE(_xlfn._xlws.SORT(_xlfn.UNIQUE(_xlfn._xlws.FILTER(managements[field_level], managements[experiment_id]&amp;"_"&amp;managements[crop_season_id]=A3327))))</f>
        <v>#VALUE!</v>
      </c>
    </row>
    <row r="3328" spans="2:2" x14ac:dyDescent="0.25">
      <c r="B3328" t="e" cm="1" vm="1">
        <f t="array" ref="B3328">TRANSPOSE(_xlfn._xlws.SORT(_xlfn.UNIQUE(_xlfn._xlws.FILTER(managements[field_level], managements[experiment_id]&amp;"_"&amp;managements[crop_season_id]=A3328))))</f>
        <v>#VALUE!</v>
      </c>
    </row>
    <row r="3329" spans="2:2" x14ac:dyDescent="0.25">
      <c r="B3329" t="e" cm="1" vm="1">
        <f t="array" ref="B3329">TRANSPOSE(_xlfn._xlws.SORT(_xlfn.UNIQUE(_xlfn._xlws.FILTER(managements[field_level], managements[experiment_id]&amp;"_"&amp;managements[crop_season_id]=A3329))))</f>
        <v>#VALUE!</v>
      </c>
    </row>
    <row r="3330" spans="2:2" x14ac:dyDescent="0.25">
      <c r="B3330" t="e" cm="1" vm="1">
        <f t="array" ref="B3330">TRANSPOSE(_xlfn._xlws.SORT(_xlfn.UNIQUE(_xlfn._xlws.FILTER(managements[field_level], managements[experiment_id]&amp;"_"&amp;managements[crop_season_id]=A3330))))</f>
        <v>#VALUE!</v>
      </c>
    </row>
    <row r="3331" spans="2:2" x14ac:dyDescent="0.25">
      <c r="B3331" t="e" cm="1" vm="1">
        <f t="array" ref="B3331">TRANSPOSE(_xlfn._xlws.SORT(_xlfn.UNIQUE(_xlfn._xlws.FILTER(managements[field_level], managements[experiment_id]&amp;"_"&amp;managements[crop_season_id]=A3331))))</f>
        <v>#VALUE!</v>
      </c>
    </row>
    <row r="3332" spans="2:2" x14ac:dyDescent="0.25">
      <c r="B3332" t="e" cm="1" vm="1">
        <f t="array" ref="B3332">TRANSPOSE(_xlfn._xlws.SORT(_xlfn.UNIQUE(_xlfn._xlws.FILTER(managements[field_level], managements[experiment_id]&amp;"_"&amp;managements[crop_season_id]=A3332))))</f>
        <v>#VALUE!</v>
      </c>
    </row>
    <row r="3333" spans="2:2" x14ac:dyDescent="0.25">
      <c r="B3333" t="e" cm="1" vm="1">
        <f t="array" ref="B3333">TRANSPOSE(_xlfn._xlws.SORT(_xlfn.UNIQUE(_xlfn._xlws.FILTER(managements[field_level], managements[experiment_id]&amp;"_"&amp;managements[crop_season_id]=A3333))))</f>
        <v>#VALUE!</v>
      </c>
    </row>
    <row r="3334" spans="2:2" x14ac:dyDescent="0.25">
      <c r="B3334" t="e" cm="1" vm="1">
        <f t="array" ref="B3334">TRANSPOSE(_xlfn._xlws.SORT(_xlfn.UNIQUE(_xlfn._xlws.FILTER(managements[field_level], managements[experiment_id]&amp;"_"&amp;managements[crop_season_id]=A3334))))</f>
        <v>#VALUE!</v>
      </c>
    </row>
    <row r="3335" spans="2:2" x14ac:dyDescent="0.25">
      <c r="B3335" t="e" cm="1" vm="1">
        <f t="array" ref="B3335">TRANSPOSE(_xlfn._xlws.SORT(_xlfn.UNIQUE(_xlfn._xlws.FILTER(managements[field_level], managements[experiment_id]&amp;"_"&amp;managements[crop_season_id]=A3335))))</f>
        <v>#VALUE!</v>
      </c>
    </row>
    <row r="3336" spans="2:2" x14ac:dyDescent="0.25">
      <c r="B3336" t="e" cm="1" vm="1">
        <f t="array" ref="B3336">TRANSPOSE(_xlfn._xlws.SORT(_xlfn.UNIQUE(_xlfn._xlws.FILTER(managements[field_level], managements[experiment_id]&amp;"_"&amp;managements[crop_season_id]=A3336))))</f>
        <v>#VALUE!</v>
      </c>
    </row>
    <row r="3337" spans="2:2" x14ac:dyDescent="0.25">
      <c r="B3337" t="e" cm="1" vm="1">
        <f t="array" ref="B3337">TRANSPOSE(_xlfn._xlws.SORT(_xlfn.UNIQUE(_xlfn._xlws.FILTER(managements[field_level], managements[experiment_id]&amp;"_"&amp;managements[crop_season_id]=A3337))))</f>
        <v>#VALUE!</v>
      </c>
    </row>
    <row r="3338" spans="2:2" x14ac:dyDescent="0.25">
      <c r="B3338" t="e" cm="1" vm="1">
        <f t="array" ref="B3338">TRANSPOSE(_xlfn._xlws.SORT(_xlfn.UNIQUE(_xlfn._xlws.FILTER(managements[field_level], managements[experiment_id]&amp;"_"&amp;managements[crop_season_id]=A3338))))</f>
        <v>#VALUE!</v>
      </c>
    </row>
    <row r="3339" spans="2:2" x14ac:dyDescent="0.25">
      <c r="B3339" t="e" cm="1" vm="1">
        <f t="array" ref="B3339">TRANSPOSE(_xlfn._xlws.SORT(_xlfn.UNIQUE(_xlfn._xlws.FILTER(managements[field_level], managements[experiment_id]&amp;"_"&amp;managements[crop_season_id]=A3339))))</f>
        <v>#VALUE!</v>
      </c>
    </row>
    <row r="3340" spans="2:2" x14ac:dyDescent="0.25">
      <c r="B3340" t="e" cm="1" vm="1">
        <f t="array" ref="B3340">TRANSPOSE(_xlfn._xlws.SORT(_xlfn.UNIQUE(_xlfn._xlws.FILTER(managements[field_level], managements[experiment_id]&amp;"_"&amp;managements[crop_season_id]=A3340))))</f>
        <v>#VALUE!</v>
      </c>
    </row>
    <row r="3341" spans="2:2" x14ac:dyDescent="0.25">
      <c r="B3341" t="e" cm="1" vm="1">
        <f t="array" ref="B3341">TRANSPOSE(_xlfn._xlws.SORT(_xlfn.UNIQUE(_xlfn._xlws.FILTER(managements[field_level], managements[experiment_id]&amp;"_"&amp;managements[crop_season_id]=A3341))))</f>
        <v>#VALUE!</v>
      </c>
    </row>
    <row r="3342" spans="2:2" x14ac:dyDescent="0.25">
      <c r="B3342" t="e" cm="1" vm="1">
        <f t="array" ref="B3342">TRANSPOSE(_xlfn._xlws.SORT(_xlfn.UNIQUE(_xlfn._xlws.FILTER(managements[field_level], managements[experiment_id]&amp;"_"&amp;managements[crop_season_id]=A3342))))</f>
        <v>#VALUE!</v>
      </c>
    </row>
    <row r="3343" spans="2:2" x14ac:dyDescent="0.25">
      <c r="B3343" t="e" cm="1" vm="1">
        <f t="array" ref="B3343">TRANSPOSE(_xlfn._xlws.SORT(_xlfn.UNIQUE(_xlfn._xlws.FILTER(managements[field_level], managements[experiment_id]&amp;"_"&amp;managements[crop_season_id]=A3343))))</f>
        <v>#VALUE!</v>
      </c>
    </row>
    <row r="3344" spans="2:2" x14ac:dyDescent="0.25">
      <c r="B3344" t="e" cm="1" vm="1">
        <f t="array" ref="B3344">TRANSPOSE(_xlfn._xlws.SORT(_xlfn.UNIQUE(_xlfn._xlws.FILTER(managements[field_level], managements[experiment_id]&amp;"_"&amp;managements[crop_season_id]=A3344))))</f>
        <v>#VALUE!</v>
      </c>
    </row>
    <row r="3345" spans="2:2" x14ac:dyDescent="0.25">
      <c r="B3345" t="e" cm="1" vm="1">
        <f t="array" ref="B3345">TRANSPOSE(_xlfn._xlws.SORT(_xlfn.UNIQUE(_xlfn._xlws.FILTER(managements[field_level], managements[experiment_id]&amp;"_"&amp;managements[crop_season_id]=A3345))))</f>
        <v>#VALUE!</v>
      </c>
    </row>
    <row r="3346" spans="2:2" x14ac:dyDescent="0.25">
      <c r="B3346" t="e" cm="1" vm="1">
        <f t="array" ref="B3346">TRANSPOSE(_xlfn._xlws.SORT(_xlfn.UNIQUE(_xlfn._xlws.FILTER(managements[field_level], managements[experiment_id]&amp;"_"&amp;managements[crop_season_id]=A3346))))</f>
        <v>#VALUE!</v>
      </c>
    </row>
    <row r="3347" spans="2:2" x14ac:dyDescent="0.25">
      <c r="B3347" t="e" cm="1" vm="1">
        <f t="array" ref="B3347">TRANSPOSE(_xlfn._xlws.SORT(_xlfn.UNIQUE(_xlfn._xlws.FILTER(managements[field_level], managements[experiment_id]&amp;"_"&amp;managements[crop_season_id]=A3347))))</f>
        <v>#VALUE!</v>
      </c>
    </row>
    <row r="3348" spans="2:2" x14ac:dyDescent="0.25">
      <c r="B3348" t="e" cm="1" vm="1">
        <f t="array" ref="B3348">TRANSPOSE(_xlfn._xlws.SORT(_xlfn.UNIQUE(_xlfn._xlws.FILTER(managements[field_level], managements[experiment_id]&amp;"_"&amp;managements[crop_season_id]=A3348))))</f>
        <v>#VALUE!</v>
      </c>
    </row>
    <row r="3349" spans="2:2" x14ac:dyDescent="0.25">
      <c r="B3349" t="e" cm="1" vm="1">
        <f t="array" ref="B3349">TRANSPOSE(_xlfn._xlws.SORT(_xlfn.UNIQUE(_xlfn._xlws.FILTER(managements[field_level], managements[experiment_id]&amp;"_"&amp;managements[crop_season_id]=A3349))))</f>
        <v>#VALUE!</v>
      </c>
    </row>
    <row r="3350" spans="2:2" x14ac:dyDescent="0.25">
      <c r="B3350" t="e" cm="1" vm="1">
        <f t="array" ref="B3350">TRANSPOSE(_xlfn._xlws.SORT(_xlfn.UNIQUE(_xlfn._xlws.FILTER(managements[field_level], managements[experiment_id]&amp;"_"&amp;managements[crop_season_id]=A3350))))</f>
        <v>#VALUE!</v>
      </c>
    </row>
    <row r="3351" spans="2:2" x14ac:dyDescent="0.25">
      <c r="B3351" t="e" cm="1" vm="1">
        <f t="array" ref="B3351">TRANSPOSE(_xlfn._xlws.SORT(_xlfn.UNIQUE(_xlfn._xlws.FILTER(managements[field_level], managements[experiment_id]&amp;"_"&amp;managements[crop_season_id]=A3351))))</f>
        <v>#VALUE!</v>
      </c>
    </row>
    <row r="3352" spans="2:2" x14ac:dyDescent="0.25">
      <c r="B3352" t="e" cm="1" vm="1">
        <f t="array" ref="B3352">TRANSPOSE(_xlfn._xlws.SORT(_xlfn.UNIQUE(_xlfn._xlws.FILTER(managements[field_level], managements[experiment_id]&amp;"_"&amp;managements[crop_season_id]=A3352))))</f>
        <v>#VALUE!</v>
      </c>
    </row>
    <row r="3353" spans="2:2" x14ac:dyDescent="0.25">
      <c r="B3353" t="e" cm="1" vm="1">
        <f t="array" ref="B3353">TRANSPOSE(_xlfn._xlws.SORT(_xlfn.UNIQUE(_xlfn._xlws.FILTER(managements[field_level], managements[experiment_id]&amp;"_"&amp;managements[crop_season_id]=A3353))))</f>
        <v>#VALUE!</v>
      </c>
    </row>
    <row r="3354" spans="2:2" x14ac:dyDescent="0.25">
      <c r="B3354" t="e" cm="1" vm="1">
        <f t="array" ref="B3354">TRANSPOSE(_xlfn._xlws.SORT(_xlfn.UNIQUE(_xlfn._xlws.FILTER(managements[field_level], managements[experiment_id]&amp;"_"&amp;managements[crop_season_id]=A3354))))</f>
        <v>#VALUE!</v>
      </c>
    </row>
    <row r="3355" spans="2:2" x14ac:dyDescent="0.25">
      <c r="B3355" t="e" cm="1" vm="1">
        <f t="array" ref="B3355">TRANSPOSE(_xlfn._xlws.SORT(_xlfn.UNIQUE(_xlfn._xlws.FILTER(managements[field_level], managements[experiment_id]&amp;"_"&amp;managements[crop_season_id]=A3355))))</f>
        <v>#VALUE!</v>
      </c>
    </row>
    <row r="3356" spans="2:2" x14ac:dyDescent="0.25">
      <c r="B3356" t="e" cm="1" vm="1">
        <f t="array" ref="B3356">TRANSPOSE(_xlfn._xlws.SORT(_xlfn.UNIQUE(_xlfn._xlws.FILTER(managements[field_level], managements[experiment_id]&amp;"_"&amp;managements[crop_season_id]=A3356))))</f>
        <v>#VALUE!</v>
      </c>
    </row>
    <row r="3357" spans="2:2" x14ac:dyDescent="0.25">
      <c r="B3357" t="e" cm="1" vm="1">
        <f t="array" ref="B3357">TRANSPOSE(_xlfn._xlws.SORT(_xlfn.UNIQUE(_xlfn._xlws.FILTER(managements[field_level], managements[experiment_id]&amp;"_"&amp;managements[crop_season_id]=A3357))))</f>
        <v>#VALUE!</v>
      </c>
    </row>
    <row r="3358" spans="2:2" x14ac:dyDescent="0.25">
      <c r="B3358" t="e" cm="1" vm="1">
        <f t="array" ref="B3358">TRANSPOSE(_xlfn._xlws.SORT(_xlfn.UNIQUE(_xlfn._xlws.FILTER(managements[field_level], managements[experiment_id]&amp;"_"&amp;managements[crop_season_id]=A3358))))</f>
        <v>#VALUE!</v>
      </c>
    </row>
    <row r="3359" spans="2:2" x14ac:dyDescent="0.25">
      <c r="B3359" t="e" cm="1" vm="1">
        <f t="array" ref="B3359">TRANSPOSE(_xlfn._xlws.SORT(_xlfn.UNIQUE(_xlfn._xlws.FILTER(managements[field_level], managements[experiment_id]&amp;"_"&amp;managements[crop_season_id]=A3359))))</f>
        <v>#VALUE!</v>
      </c>
    </row>
    <row r="3360" spans="2:2" x14ac:dyDescent="0.25">
      <c r="B3360" t="e" cm="1" vm="1">
        <f t="array" ref="B3360">TRANSPOSE(_xlfn._xlws.SORT(_xlfn.UNIQUE(_xlfn._xlws.FILTER(managements[field_level], managements[experiment_id]&amp;"_"&amp;managements[crop_season_id]=A3360))))</f>
        <v>#VALUE!</v>
      </c>
    </row>
    <row r="3361" spans="2:2" x14ac:dyDescent="0.25">
      <c r="B3361" t="e" cm="1" vm="1">
        <f t="array" ref="B3361">TRANSPOSE(_xlfn._xlws.SORT(_xlfn.UNIQUE(_xlfn._xlws.FILTER(managements[field_level], managements[experiment_id]&amp;"_"&amp;managements[crop_season_id]=A3361))))</f>
        <v>#VALUE!</v>
      </c>
    </row>
    <row r="3362" spans="2:2" x14ac:dyDescent="0.25">
      <c r="B3362" t="e" cm="1" vm="1">
        <f t="array" ref="B3362">TRANSPOSE(_xlfn._xlws.SORT(_xlfn.UNIQUE(_xlfn._xlws.FILTER(managements[field_level], managements[experiment_id]&amp;"_"&amp;managements[crop_season_id]=A3362))))</f>
        <v>#VALUE!</v>
      </c>
    </row>
    <row r="3363" spans="2:2" x14ac:dyDescent="0.25">
      <c r="B3363" t="e" cm="1" vm="1">
        <f t="array" ref="B3363">TRANSPOSE(_xlfn._xlws.SORT(_xlfn.UNIQUE(_xlfn._xlws.FILTER(managements[field_level], managements[experiment_id]&amp;"_"&amp;managements[crop_season_id]=A3363))))</f>
        <v>#VALUE!</v>
      </c>
    </row>
    <row r="3364" spans="2:2" x14ac:dyDescent="0.25">
      <c r="B3364" t="e" cm="1" vm="1">
        <f t="array" ref="B3364">TRANSPOSE(_xlfn._xlws.SORT(_xlfn.UNIQUE(_xlfn._xlws.FILTER(managements[field_level], managements[experiment_id]&amp;"_"&amp;managements[crop_season_id]=A3364))))</f>
        <v>#VALUE!</v>
      </c>
    </row>
    <row r="3365" spans="2:2" x14ac:dyDescent="0.25">
      <c r="B3365" t="e" cm="1" vm="1">
        <f t="array" ref="B3365">TRANSPOSE(_xlfn._xlws.SORT(_xlfn.UNIQUE(_xlfn._xlws.FILTER(managements[field_level], managements[experiment_id]&amp;"_"&amp;managements[crop_season_id]=A3365))))</f>
        <v>#VALUE!</v>
      </c>
    </row>
    <row r="3366" spans="2:2" x14ac:dyDescent="0.25">
      <c r="B3366" t="e" cm="1" vm="1">
        <f t="array" ref="B3366">TRANSPOSE(_xlfn._xlws.SORT(_xlfn.UNIQUE(_xlfn._xlws.FILTER(managements[field_level], managements[experiment_id]&amp;"_"&amp;managements[crop_season_id]=A3366))))</f>
        <v>#VALUE!</v>
      </c>
    </row>
    <row r="3367" spans="2:2" x14ac:dyDescent="0.25">
      <c r="B3367" t="e" cm="1" vm="1">
        <f t="array" ref="B3367">TRANSPOSE(_xlfn._xlws.SORT(_xlfn.UNIQUE(_xlfn._xlws.FILTER(managements[field_level], managements[experiment_id]&amp;"_"&amp;managements[crop_season_id]=A3367))))</f>
        <v>#VALUE!</v>
      </c>
    </row>
    <row r="3368" spans="2:2" x14ac:dyDescent="0.25">
      <c r="B3368" t="e" cm="1" vm="1">
        <f t="array" ref="B3368">TRANSPOSE(_xlfn._xlws.SORT(_xlfn.UNIQUE(_xlfn._xlws.FILTER(managements[field_level], managements[experiment_id]&amp;"_"&amp;managements[crop_season_id]=A3368))))</f>
        <v>#VALUE!</v>
      </c>
    </row>
    <row r="3369" spans="2:2" x14ac:dyDescent="0.25">
      <c r="B3369" t="e" cm="1" vm="1">
        <f t="array" ref="B3369">TRANSPOSE(_xlfn._xlws.SORT(_xlfn.UNIQUE(_xlfn._xlws.FILTER(managements[field_level], managements[experiment_id]&amp;"_"&amp;managements[crop_season_id]=A3369))))</f>
        <v>#VALUE!</v>
      </c>
    </row>
    <row r="3370" spans="2:2" x14ac:dyDescent="0.25">
      <c r="B3370" t="e" cm="1" vm="1">
        <f t="array" ref="B3370">TRANSPOSE(_xlfn._xlws.SORT(_xlfn.UNIQUE(_xlfn._xlws.FILTER(managements[field_level], managements[experiment_id]&amp;"_"&amp;managements[crop_season_id]=A3370))))</f>
        <v>#VALUE!</v>
      </c>
    </row>
    <row r="3371" spans="2:2" x14ac:dyDescent="0.25">
      <c r="B3371" t="e" cm="1" vm="1">
        <f t="array" ref="B3371">TRANSPOSE(_xlfn._xlws.SORT(_xlfn.UNIQUE(_xlfn._xlws.FILTER(managements[field_level], managements[experiment_id]&amp;"_"&amp;managements[crop_season_id]=A3371))))</f>
        <v>#VALUE!</v>
      </c>
    </row>
    <row r="3372" spans="2:2" x14ac:dyDescent="0.25">
      <c r="B3372" t="e" cm="1" vm="1">
        <f t="array" ref="B3372">TRANSPOSE(_xlfn._xlws.SORT(_xlfn.UNIQUE(_xlfn._xlws.FILTER(managements[field_level], managements[experiment_id]&amp;"_"&amp;managements[crop_season_id]=A3372))))</f>
        <v>#VALUE!</v>
      </c>
    </row>
    <row r="3373" spans="2:2" x14ac:dyDescent="0.25">
      <c r="B3373" t="e" cm="1" vm="1">
        <f t="array" ref="B3373">TRANSPOSE(_xlfn._xlws.SORT(_xlfn.UNIQUE(_xlfn._xlws.FILTER(managements[field_level], managements[experiment_id]&amp;"_"&amp;managements[crop_season_id]=A3373))))</f>
        <v>#VALUE!</v>
      </c>
    </row>
    <row r="3374" spans="2:2" x14ac:dyDescent="0.25">
      <c r="B3374" t="e" cm="1" vm="1">
        <f t="array" ref="B3374">TRANSPOSE(_xlfn._xlws.SORT(_xlfn.UNIQUE(_xlfn._xlws.FILTER(managements[field_level], managements[experiment_id]&amp;"_"&amp;managements[crop_season_id]=A3374))))</f>
        <v>#VALUE!</v>
      </c>
    </row>
    <row r="3375" spans="2:2" x14ac:dyDescent="0.25">
      <c r="B3375" t="e" cm="1" vm="1">
        <f t="array" ref="B3375">TRANSPOSE(_xlfn._xlws.SORT(_xlfn.UNIQUE(_xlfn._xlws.FILTER(managements[field_level], managements[experiment_id]&amp;"_"&amp;managements[crop_season_id]=A3375))))</f>
        <v>#VALUE!</v>
      </c>
    </row>
    <row r="3376" spans="2:2" x14ac:dyDescent="0.25">
      <c r="B3376" t="e" cm="1" vm="1">
        <f t="array" ref="B3376">TRANSPOSE(_xlfn._xlws.SORT(_xlfn.UNIQUE(_xlfn._xlws.FILTER(managements[field_level], managements[experiment_id]&amp;"_"&amp;managements[crop_season_id]=A3376))))</f>
        <v>#VALUE!</v>
      </c>
    </row>
    <row r="3377" spans="2:2" x14ac:dyDescent="0.25">
      <c r="B3377" t="e" cm="1" vm="1">
        <f t="array" ref="B3377">TRANSPOSE(_xlfn._xlws.SORT(_xlfn.UNIQUE(_xlfn._xlws.FILTER(managements[field_level], managements[experiment_id]&amp;"_"&amp;managements[crop_season_id]=A3377))))</f>
        <v>#VALUE!</v>
      </c>
    </row>
    <row r="3378" spans="2:2" x14ac:dyDescent="0.25">
      <c r="B3378" t="e" cm="1" vm="1">
        <f t="array" ref="B3378">TRANSPOSE(_xlfn._xlws.SORT(_xlfn.UNIQUE(_xlfn._xlws.FILTER(managements[field_level], managements[experiment_id]&amp;"_"&amp;managements[crop_season_id]=A3378))))</f>
        <v>#VALUE!</v>
      </c>
    </row>
    <row r="3379" spans="2:2" x14ac:dyDescent="0.25">
      <c r="B3379" t="e" cm="1" vm="1">
        <f t="array" ref="B3379">TRANSPOSE(_xlfn._xlws.SORT(_xlfn.UNIQUE(_xlfn._xlws.FILTER(managements[field_level], managements[experiment_id]&amp;"_"&amp;managements[crop_season_id]=A3379))))</f>
        <v>#VALUE!</v>
      </c>
    </row>
    <row r="3380" spans="2:2" x14ac:dyDescent="0.25">
      <c r="B3380" t="e" cm="1" vm="1">
        <f t="array" ref="B3380">TRANSPOSE(_xlfn._xlws.SORT(_xlfn.UNIQUE(_xlfn._xlws.FILTER(managements[field_level], managements[experiment_id]&amp;"_"&amp;managements[crop_season_id]=A3380))))</f>
        <v>#VALUE!</v>
      </c>
    </row>
    <row r="3381" spans="2:2" x14ac:dyDescent="0.25">
      <c r="B3381" t="e" cm="1" vm="1">
        <f t="array" ref="B3381">TRANSPOSE(_xlfn._xlws.SORT(_xlfn.UNIQUE(_xlfn._xlws.FILTER(managements[field_level], managements[experiment_id]&amp;"_"&amp;managements[crop_season_id]=A3381))))</f>
        <v>#VALUE!</v>
      </c>
    </row>
    <row r="3382" spans="2:2" x14ac:dyDescent="0.25">
      <c r="B3382" t="e" cm="1" vm="1">
        <f t="array" ref="B3382">TRANSPOSE(_xlfn._xlws.SORT(_xlfn.UNIQUE(_xlfn._xlws.FILTER(managements[field_level], managements[experiment_id]&amp;"_"&amp;managements[crop_season_id]=A3382))))</f>
        <v>#VALUE!</v>
      </c>
    </row>
    <row r="3383" spans="2:2" x14ac:dyDescent="0.25">
      <c r="B3383" t="e" cm="1" vm="1">
        <f t="array" ref="B3383">TRANSPOSE(_xlfn._xlws.SORT(_xlfn.UNIQUE(_xlfn._xlws.FILTER(managements[field_level], managements[experiment_id]&amp;"_"&amp;managements[crop_season_id]=A3383))))</f>
        <v>#VALUE!</v>
      </c>
    </row>
    <row r="3384" spans="2:2" x14ac:dyDescent="0.25">
      <c r="B3384" t="e" cm="1" vm="1">
        <f t="array" ref="B3384">TRANSPOSE(_xlfn._xlws.SORT(_xlfn.UNIQUE(_xlfn._xlws.FILTER(managements[field_level], managements[experiment_id]&amp;"_"&amp;managements[crop_season_id]=A3384))))</f>
        <v>#VALUE!</v>
      </c>
    </row>
    <row r="3385" spans="2:2" x14ac:dyDescent="0.25">
      <c r="B3385" t="e" cm="1" vm="1">
        <f t="array" ref="B3385">TRANSPOSE(_xlfn._xlws.SORT(_xlfn.UNIQUE(_xlfn._xlws.FILTER(managements[field_level], managements[experiment_id]&amp;"_"&amp;managements[crop_season_id]=A3385))))</f>
        <v>#VALUE!</v>
      </c>
    </row>
    <row r="3386" spans="2:2" x14ac:dyDescent="0.25">
      <c r="B3386" t="e" cm="1" vm="1">
        <f t="array" ref="B3386">TRANSPOSE(_xlfn._xlws.SORT(_xlfn.UNIQUE(_xlfn._xlws.FILTER(managements[field_level], managements[experiment_id]&amp;"_"&amp;managements[crop_season_id]=A3386))))</f>
        <v>#VALUE!</v>
      </c>
    </row>
    <row r="3387" spans="2:2" x14ac:dyDescent="0.25">
      <c r="B3387" t="e" cm="1" vm="1">
        <f t="array" ref="B3387">TRANSPOSE(_xlfn._xlws.SORT(_xlfn.UNIQUE(_xlfn._xlws.FILTER(managements[field_level], managements[experiment_id]&amp;"_"&amp;managements[crop_season_id]=A3387))))</f>
        <v>#VALUE!</v>
      </c>
    </row>
    <row r="3388" spans="2:2" x14ac:dyDescent="0.25">
      <c r="B3388" t="e" cm="1" vm="1">
        <f t="array" ref="B3388">TRANSPOSE(_xlfn._xlws.SORT(_xlfn.UNIQUE(_xlfn._xlws.FILTER(managements[field_level], managements[experiment_id]&amp;"_"&amp;managements[crop_season_id]=A3388))))</f>
        <v>#VALUE!</v>
      </c>
    </row>
    <row r="3389" spans="2:2" x14ac:dyDescent="0.25">
      <c r="B3389" t="e" cm="1" vm="1">
        <f t="array" ref="B3389">TRANSPOSE(_xlfn._xlws.SORT(_xlfn.UNIQUE(_xlfn._xlws.FILTER(managements[field_level], managements[experiment_id]&amp;"_"&amp;managements[crop_season_id]=A3389))))</f>
        <v>#VALUE!</v>
      </c>
    </row>
    <row r="3390" spans="2:2" x14ac:dyDescent="0.25">
      <c r="B3390" t="e" cm="1" vm="1">
        <f t="array" ref="B3390">TRANSPOSE(_xlfn._xlws.SORT(_xlfn.UNIQUE(_xlfn._xlws.FILTER(managements[field_level], managements[experiment_id]&amp;"_"&amp;managements[crop_season_id]=A3390))))</f>
        <v>#VALUE!</v>
      </c>
    </row>
    <row r="3391" spans="2:2" x14ac:dyDescent="0.25">
      <c r="B3391" t="e" cm="1" vm="1">
        <f t="array" ref="B3391">TRANSPOSE(_xlfn._xlws.SORT(_xlfn.UNIQUE(_xlfn._xlws.FILTER(managements[field_level], managements[experiment_id]&amp;"_"&amp;managements[crop_season_id]=A3391))))</f>
        <v>#VALUE!</v>
      </c>
    </row>
    <row r="3392" spans="2:2" x14ac:dyDescent="0.25">
      <c r="B3392" t="e" cm="1" vm="1">
        <f t="array" ref="B3392">TRANSPOSE(_xlfn._xlws.SORT(_xlfn.UNIQUE(_xlfn._xlws.FILTER(managements[field_level], managements[experiment_id]&amp;"_"&amp;managements[crop_season_id]=A3392))))</f>
        <v>#VALUE!</v>
      </c>
    </row>
    <row r="3393" spans="2:2" x14ac:dyDescent="0.25">
      <c r="B3393" t="e" cm="1" vm="1">
        <f t="array" ref="B3393">TRANSPOSE(_xlfn._xlws.SORT(_xlfn.UNIQUE(_xlfn._xlws.FILTER(managements[field_level], managements[experiment_id]&amp;"_"&amp;managements[crop_season_id]=A3393))))</f>
        <v>#VALUE!</v>
      </c>
    </row>
    <row r="3394" spans="2:2" x14ac:dyDescent="0.25">
      <c r="B3394" t="e" cm="1" vm="1">
        <f t="array" ref="B3394">TRANSPOSE(_xlfn._xlws.SORT(_xlfn.UNIQUE(_xlfn._xlws.FILTER(managements[field_level], managements[experiment_id]&amp;"_"&amp;managements[crop_season_id]=A3394))))</f>
        <v>#VALUE!</v>
      </c>
    </row>
    <row r="3395" spans="2:2" x14ac:dyDescent="0.25">
      <c r="B3395" t="e" cm="1" vm="1">
        <f t="array" ref="B3395">TRANSPOSE(_xlfn._xlws.SORT(_xlfn.UNIQUE(_xlfn._xlws.FILTER(managements[field_level], managements[experiment_id]&amp;"_"&amp;managements[crop_season_id]=A3395))))</f>
        <v>#VALUE!</v>
      </c>
    </row>
    <row r="3396" spans="2:2" x14ac:dyDescent="0.25">
      <c r="B3396" t="e" cm="1" vm="1">
        <f t="array" ref="B3396">TRANSPOSE(_xlfn._xlws.SORT(_xlfn.UNIQUE(_xlfn._xlws.FILTER(managements[field_level], managements[experiment_id]&amp;"_"&amp;managements[crop_season_id]=A3396))))</f>
        <v>#VALUE!</v>
      </c>
    </row>
    <row r="3397" spans="2:2" x14ac:dyDescent="0.25">
      <c r="B3397" t="e" cm="1" vm="1">
        <f t="array" ref="B3397">TRANSPOSE(_xlfn._xlws.SORT(_xlfn.UNIQUE(_xlfn._xlws.FILTER(managements[field_level], managements[experiment_id]&amp;"_"&amp;managements[crop_season_id]=A3397))))</f>
        <v>#VALUE!</v>
      </c>
    </row>
    <row r="3398" spans="2:2" x14ac:dyDescent="0.25">
      <c r="B3398" t="e" cm="1" vm="1">
        <f t="array" ref="B3398">TRANSPOSE(_xlfn._xlws.SORT(_xlfn.UNIQUE(_xlfn._xlws.FILTER(managements[field_level], managements[experiment_id]&amp;"_"&amp;managements[crop_season_id]=A3398))))</f>
        <v>#VALUE!</v>
      </c>
    </row>
    <row r="3399" spans="2:2" x14ac:dyDescent="0.25">
      <c r="B3399" t="e" cm="1" vm="1">
        <f t="array" ref="B3399">TRANSPOSE(_xlfn._xlws.SORT(_xlfn.UNIQUE(_xlfn._xlws.FILTER(managements[field_level], managements[experiment_id]&amp;"_"&amp;managements[crop_season_id]=A3399))))</f>
        <v>#VALUE!</v>
      </c>
    </row>
    <row r="3400" spans="2:2" x14ac:dyDescent="0.25">
      <c r="B3400" t="e" cm="1" vm="1">
        <f t="array" ref="B3400">TRANSPOSE(_xlfn._xlws.SORT(_xlfn.UNIQUE(_xlfn._xlws.FILTER(managements[field_level], managements[experiment_id]&amp;"_"&amp;managements[crop_season_id]=A3400))))</f>
        <v>#VALUE!</v>
      </c>
    </row>
    <row r="3401" spans="2:2" x14ac:dyDescent="0.25">
      <c r="B3401" t="e" cm="1" vm="1">
        <f t="array" ref="B3401">TRANSPOSE(_xlfn._xlws.SORT(_xlfn.UNIQUE(_xlfn._xlws.FILTER(managements[field_level], managements[experiment_id]&amp;"_"&amp;managements[crop_season_id]=A3401))))</f>
        <v>#VALUE!</v>
      </c>
    </row>
    <row r="3402" spans="2:2" x14ac:dyDescent="0.25">
      <c r="B3402" t="e" cm="1" vm="1">
        <f t="array" ref="B3402">TRANSPOSE(_xlfn._xlws.SORT(_xlfn.UNIQUE(_xlfn._xlws.FILTER(managements[field_level], managements[experiment_id]&amp;"_"&amp;managements[crop_season_id]=A3402))))</f>
        <v>#VALUE!</v>
      </c>
    </row>
    <row r="3403" spans="2:2" x14ac:dyDescent="0.25">
      <c r="B3403" t="e" cm="1" vm="1">
        <f t="array" ref="B3403">TRANSPOSE(_xlfn._xlws.SORT(_xlfn.UNIQUE(_xlfn._xlws.FILTER(managements[field_level], managements[experiment_id]&amp;"_"&amp;managements[crop_season_id]=A3403))))</f>
        <v>#VALUE!</v>
      </c>
    </row>
    <row r="3404" spans="2:2" x14ac:dyDescent="0.25">
      <c r="B3404" t="e" cm="1" vm="1">
        <f t="array" ref="B3404">TRANSPOSE(_xlfn._xlws.SORT(_xlfn.UNIQUE(_xlfn._xlws.FILTER(managements[field_level], managements[experiment_id]&amp;"_"&amp;managements[crop_season_id]=A3404))))</f>
        <v>#VALUE!</v>
      </c>
    </row>
    <row r="3405" spans="2:2" x14ac:dyDescent="0.25">
      <c r="B3405" t="e" cm="1" vm="1">
        <f t="array" ref="B3405">TRANSPOSE(_xlfn._xlws.SORT(_xlfn.UNIQUE(_xlfn._xlws.FILTER(managements[field_level], managements[experiment_id]&amp;"_"&amp;managements[crop_season_id]=A3405))))</f>
        <v>#VALUE!</v>
      </c>
    </row>
    <row r="3406" spans="2:2" x14ac:dyDescent="0.25">
      <c r="B3406" t="e" cm="1" vm="1">
        <f t="array" ref="B3406">TRANSPOSE(_xlfn._xlws.SORT(_xlfn.UNIQUE(_xlfn._xlws.FILTER(managements[field_level], managements[experiment_id]&amp;"_"&amp;managements[crop_season_id]=A3406))))</f>
        <v>#VALUE!</v>
      </c>
    </row>
    <row r="3407" spans="2:2" x14ac:dyDescent="0.25">
      <c r="B3407" t="e" cm="1" vm="1">
        <f t="array" ref="B3407">TRANSPOSE(_xlfn._xlws.SORT(_xlfn.UNIQUE(_xlfn._xlws.FILTER(managements[field_level], managements[experiment_id]&amp;"_"&amp;managements[crop_season_id]=A3407))))</f>
        <v>#VALUE!</v>
      </c>
    </row>
    <row r="3408" spans="2:2" x14ac:dyDescent="0.25">
      <c r="B3408" t="e" cm="1" vm="1">
        <f t="array" ref="B3408">TRANSPOSE(_xlfn._xlws.SORT(_xlfn.UNIQUE(_xlfn._xlws.FILTER(managements[field_level], managements[experiment_id]&amp;"_"&amp;managements[crop_season_id]=A3408))))</f>
        <v>#VALUE!</v>
      </c>
    </row>
    <row r="3409" spans="2:2" x14ac:dyDescent="0.25">
      <c r="B3409" t="e" cm="1" vm="1">
        <f t="array" ref="B3409">TRANSPOSE(_xlfn._xlws.SORT(_xlfn.UNIQUE(_xlfn._xlws.FILTER(managements[field_level], managements[experiment_id]&amp;"_"&amp;managements[crop_season_id]=A3409))))</f>
        <v>#VALUE!</v>
      </c>
    </row>
    <row r="3410" spans="2:2" x14ac:dyDescent="0.25">
      <c r="B3410" t="e" cm="1" vm="1">
        <f t="array" ref="B3410">TRANSPOSE(_xlfn._xlws.SORT(_xlfn.UNIQUE(_xlfn._xlws.FILTER(managements[field_level], managements[experiment_id]&amp;"_"&amp;managements[crop_season_id]=A3410))))</f>
        <v>#VALUE!</v>
      </c>
    </row>
    <row r="3411" spans="2:2" x14ac:dyDescent="0.25">
      <c r="B3411" t="e" cm="1" vm="1">
        <f t="array" ref="B3411">TRANSPOSE(_xlfn._xlws.SORT(_xlfn.UNIQUE(_xlfn._xlws.FILTER(managements[field_level], managements[experiment_id]&amp;"_"&amp;managements[crop_season_id]=A3411))))</f>
        <v>#VALUE!</v>
      </c>
    </row>
    <row r="3412" spans="2:2" x14ac:dyDescent="0.25">
      <c r="B3412" t="e" cm="1" vm="1">
        <f t="array" ref="B3412">TRANSPOSE(_xlfn._xlws.SORT(_xlfn.UNIQUE(_xlfn._xlws.FILTER(managements[field_level], managements[experiment_id]&amp;"_"&amp;managements[crop_season_id]=A3412))))</f>
        <v>#VALUE!</v>
      </c>
    </row>
    <row r="3413" spans="2:2" x14ac:dyDescent="0.25">
      <c r="B3413" t="e" cm="1" vm="1">
        <f t="array" ref="B3413">TRANSPOSE(_xlfn._xlws.SORT(_xlfn.UNIQUE(_xlfn._xlws.FILTER(managements[field_level], managements[experiment_id]&amp;"_"&amp;managements[crop_season_id]=A3413))))</f>
        <v>#VALUE!</v>
      </c>
    </row>
    <row r="3414" spans="2:2" x14ac:dyDescent="0.25">
      <c r="B3414" t="e" cm="1" vm="1">
        <f t="array" ref="B3414">TRANSPOSE(_xlfn._xlws.SORT(_xlfn.UNIQUE(_xlfn._xlws.FILTER(managements[field_level], managements[experiment_id]&amp;"_"&amp;managements[crop_season_id]=A3414))))</f>
        <v>#VALUE!</v>
      </c>
    </row>
    <row r="3415" spans="2:2" x14ac:dyDescent="0.25">
      <c r="B3415" t="e" cm="1" vm="1">
        <f t="array" ref="B3415">TRANSPOSE(_xlfn._xlws.SORT(_xlfn.UNIQUE(_xlfn._xlws.FILTER(managements[field_level], managements[experiment_id]&amp;"_"&amp;managements[crop_season_id]=A3415))))</f>
        <v>#VALUE!</v>
      </c>
    </row>
    <row r="3416" spans="2:2" x14ac:dyDescent="0.25">
      <c r="B3416" t="e" cm="1" vm="1">
        <f t="array" ref="B3416">TRANSPOSE(_xlfn._xlws.SORT(_xlfn.UNIQUE(_xlfn._xlws.FILTER(managements[field_level], managements[experiment_id]&amp;"_"&amp;managements[crop_season_id]=A3416))))</f>
        <v>#VALUE!</v>
      </c>
    </row>
    <row r="3417" spans="2:2" x14ac:dyDescent="0.25">
      <c r="B3417" t="e" cm="1" vm="1">
        <f t="array" ref="B3417">TRANSPOSE(_xlfn._xlws.SORT(_xlfn.UNIQUE(_xlfn._xlws.FILTER(managements[field_level], managements[experiment_id]&amp;"_"&amp;managements[crop_season_id]=A3417))))</f>
        <v>#VALUE!</v>
      </c>
    </row>
    <row r="3418" spans="2:2" x14ac:dyDescent="0.25">
      <c r="B3418" t="e" cm="1" vm="1">
        <f t="array" ref="B3418">TRANSPOSE(_xlfn._xlws.SORT(_xlfn.UNIQUE(_xlfn._xlws.FILTER(managements[field_level], managements[experiment_id]&amp;"_"&amp;managements[crop_season_id]=A3418))))</f>
        <v>#VALUE!</v>
      </c>
    </row>
    <row r="3419" spans="2:2" x14ac:dyDescent="0.25">
      <c r="B3419" t="e" cm="1" vm="1">
        <f t="array" ref="B3419">TRANSPOSE(_xlfn._xlws.SORT(_xlfn.UNIQUE(_xlfn._xlws.FILTER(managements[field_level], managements[experiment_id]&amp;"_"&amp;managements[crop_season_id]=A3419))))</f>
        <v>#VALUE!</v>
      </c>
    </row>
    <row r="3420" spans="2:2" x14ac:dyDescent="0.25">
      <c r="B3420" t="e" cm="1" vm="1">
        <f t="array" ref="B3420">TRANSPOSE(_xlfn._xlws.SORT(_xlfn.UNIQUE(_xlfn._xlws.FILTER(managements[field_level], managements[experiment_id]&amp;"_"&amp;managements[crop_season_id]=A3420))))</f>
        <v>#VALUE!</v>
      </c>
    </row>
    <row r="3421" spans="2:2" x14ac:dyDescent="0.25">
      <c r="B3421" t="e" cm="1" vm="1">
        <f t="array" ref="B3421">TRANSPOSE(_xlfn._xlws.SORT(_xlfn.UNIQUE(_xlfn._xlws.FILTER(managements[field_level], managements[experiment_id]&amp;"_"&amp;managements[crop_season_id]=A3421))))</f>
        <v>#VALUE!</v>
      </c>
    </row>
    <row r="3422" spans="2:2" x14ac:dyDescent="0.25">
      <c r="B3422" t="e" cm="1" vm="1">
        <f t="array" ref="B3422">TRANSPOSE(_xlfn._xlws.SORT(_xlfn.UNIQUE(_xlfn._xlws.FILTER(managements[field_level], managements[experiment_id]&amp;"_"&amp;managements[crop_season_id]=A3422))))</f>
        <v>#VALUE!</v>
      </c>
    </row>
    <row r="3423" spans="2:2" x14ac:dyDescent="0.25">
      <c r="B3423" t="e" cm="1" vm="1">
        <f t="array" ref="B3423">TRANSPOSE(_xlfn._xlws.SORT(_xlfn.UNIQUE(_xlfn._xlws.FILTER(managements[field_level], managements[experiment_id]&amp;"_"&amp;managements[crop_season_id]=A3423))))</f>
        <v>#VALUE!</v>
      </c>
    </row>
    <row r="3424" spans="2:2" x14ac:dyDescent="0.25">
      <c r="B3424" t="e" cm="1" vm="1">
        <f t="array" ref="B3424">TRANSPOSE(_xlfn._xlws.SORT(_xlfn.UNIQUE(_xlfn._xlws.FILTER(managements[field_level], managements[experiment_id]&amp;"_"&amp;managements[crop_season_id]=A3424))))</f>
        <v>#VALUE!</v>
      </c>
    </row>
    <row r="3425" spans="2:2" x14ac:dyDescent="0.25">
      <c r="B3425" t="e" cm="1" vm="1">
        <f t="array" ref="B3425">TRANSPOSE(_xlfn._xlws.SORT(_xlfn.UNIQUE(_xlfn._xlws.FILTER(managements[field_level], managements[experiment_id]&amp;"_"&amp;managements[crop_season_id]=A3425))))</f>
        <v>#VALUE!</v>
      </c>
    </row>
    <row r="3426" spans="2:2" x14ac:dyDescent="0.25">
      <c r="B3426" t="e" cm="1" vm="1">
        <f t="array" ref="B3426">TRANSPOSE(_xlfn._xlws.SORT(_xlfn.UNIQUE(_xlfn._xlws.FILTER(managements[field_level], managements[experiment_id]&amp;"_"&amp;managements[crop_season_id]=A3426))))</f>
        <v>#VALUE!</v>
      </c>
    </row>
    <row r="3427" spans="2:2" x14ac:dyDescent="0.25">
      <c r="B3427" t="e" cm="1" vm="1">
        <f t="array" ref="B3427">TRANSPOSE(_xlfn._xlws.SORT(_xlfn.UNIQUE(_xlfn._xlws.FILTER(managements[field_level], managements[experiment_id]&amp;"_"&amp;managements[crop_season_id]=A3427))))</f>
        <v>#VALUE!</v>
      </c>
    </row>
    <row r="3428" spans="2:2" x14ac:dyDescent="0.25">
      <c r="B3428" t="e" cm="1" vm="1">
        <f t="array" ref="B3428">TRANSPOSE(_xlfn._xlws.SORT(_xlfn.UNIQUE(_xlfn._xlws.FILTER(managements[field_level], managements[experiment_id]&amp;"_"&amp;managements[crop_season_id]=A3428))))</f>
        <v>#VALUE!</v>
      </c>
    </row>
    <row r="3429" spans="2:2" x14ac:dyDescent="0.25">
      <c r="B3429" t="e" cm="1" vm="1">
        <f t="array" ref="B3429">TRANSPOSE(_xlfn._xlws.SORT(_xlfn.UNIQUE(_xlfn._xlws.FILTER(managements[field_level], managements[experiment_id]&amp;"_"&amp;managements[crop_season_id]=A3429))))</f>
        <v>#VALUE!</v>
      </c>
    </row>
    <row r="3430" spans="2:2" x14ac:dyDescent="0.25">
      <c r="B3430" t="e" cm="1" vm="1">
        <f t="array" ref="B3430">TRANSPOSE(_xlfn._xlws.SORT(_xlfn.UNIQUE(_xlfn._xlws.FILTER(managements[field_level], managements[experiment_id]&amp;"_"&amp;managements[crop_season_id]=A3430))))</f>
        <v>#VALUE!</v>
      </c>
    </row>
    <row r="3431" spans="2:2" x14ac:dyDescent="0.25">
      <c r="B3431" t="e" cm="1" vm="1">
        <f t="array" ref="B3431">TRANSPOSE(_xlfn._xlws.SORT(_xlfn.UNIQUE(_xlfn._xlws.FILTER(managements[field_level], managements[experiment_id]&amp;"_"&amp;managements[crop_season_id]=A3431))))</f>
        <v>#VALUE!</v>
      </c>
    </row>
    <row r="3432" spans="2:2" x14ac:dyDescent="0.25">
      <c r="B3432" t="e" cm="1" vm="1">
        <f t="array" ref="B3432">TRANSPOSE(_xlfn._xlws.SORT(_xlfn.UNIQUE(_xlfn._xlws.FILTER(managements[field_level], managements[experiment_id]&amp;"_"&amp;managements[crop_season_id]=A3432))))</f>
        <v>#VALUE!</v>
      </c>
    </row>
    <row r="3433" spans="2:2" x14ac:dyDescent="0.25">
      <c r="B3433" t="e" cm="1" vm="1">
        <f t="array" ref="B3433">TRANSPOSE(_xlfn._xlws.SORT(_xlfn.UNIQUE(_xlfn._xlws.FILTER(managements[field_level], managements[experiment_id]&amp;"_"&amp;managements[crop_season_id]=A3433))))</f>
        <v>#VALUE!</v>
      </c>
    </row>
    <row r="3434" spans="2:2" x14ac:dyDescent="0.25">
      <c r="B3434" t="e" cm="1" vm="1">
        <f t="array" ref="B3434">TRANSPOSE(_xlfn._xlws.SORT(_xlfn.UNIQUE(_xlfn._xlws.FILTER(managements[field_level], managements[experiment_id]&amp;"_"&amp;managements[crop_season_id]=A3434))))</f>
        <v>#VALUE!</v>
      </c>
    </row>
    <row r="3435" spans="2:2" x14ac:dyDescent="0.25">
      <c r="B3435" t="e" cm="1" vm="1">
        <f t="array" ref="B3435">TRANSPOSE(_xlfn._xlws.SORT(_xlfn.UNIQUE(_xlfn._xlws.FILTER(managements[field_level], managements[experiment_id]&amp;"_"&amp;managements[crop_season_id]=A3435))))</f>
        <v>#VALUE!</v>
      </c>
    </row>
    <row r="3436" spans="2:2" x14ac:dyDescent="0.25">
      <c r="B3436" t="e" cm="1" vm="1">
        <f t="array" ref="B3436">TRANSPOSE(_xlfn._xlws.SORT(_xlfn.UNIQUE(_xlfn._xlws.FILTER(managements[field_level], managements[experiment_id]&amp;"_"&amp;managements[crop_season_id]=A3436))))</f>
        <v>#VALUE!</v>
      </c>
    </row>
    <row r="3437" spans="2:2" x14ac:dyDescent="0.25">
      <c r="B3437" t="e" cm="1" vm="1">
        <f t="array" ref="B3437">TRANSPOSE(_xlfn._xlws.SORT(_xlfn.UNIQUE(_xlfn._xlws.FILTER(managements[field_level], managements[experiment_id]&amp;"_"&amp;managements[crop_season_id]=A3437))))</f>
        <v>#VALUE!</v>
      </c>
    </row>
    <row r="3438" spans="2:2" x14ac:dyDescent="0.25">
      <c r="B3438" t="e" cm="1" vm="1">
        <f t="array" ref="B3438">TRANSPOSE(_xlfn._xlws.SORT(_xlfn.UNIQUE(_xlfn._xlws.FILTER(managements[field_level], managements[experiment_id]&amp;"_"&amp;managements[crop_season_id]=A3438))))</f>
        <v>#VALUE!</v>
      </c>
    </row>
    <row r="3439" spans="2:2" x14ac:dyDescent="0.25">
      <c r="B3439" t="e" cm="1" vm="1">
        <f t="array" ref="B3439">TRANSPOSE(_xlfn._xlws.SORT(_xlfn.UNIQUE(_xlfn._xlws.FILTER(managements[field_level], managements[experiment_id]&amp;"_"&amp;managements[crop_season_id]=A3439))))</f>
        <v>#VALUE!</v>
      </c>
    </row>
    <row r="3440" spans="2:2" x14ac:dyDescent="0.25">
      <c r="B3440" t="e" cm="1" vm="1">
        <f t="array" ref="B3440">TRANSPOSE(_xlfn._xlws.SORT(_xlfn.UNIQUE(_xlfn._xlws.FILTER(managements[field_level], managements[experiment_id]&amp;"_"&amp;managements[crop_season_id]=A3440))))</f>
        <v>#VALUE!</v>
      </c>
    </row>
    <row r="3441" spans="2:2" x14ac:dyDescent="0.25">
      <c r="B3441" t="e" cm="1" vm="1">
        <f t="array" ref="B3441">TRANSPOSE(_xlfn._xlws.SORT(_xlfn.UNIQUE(_xlfn._xlws.FILTER(managements[field_level], managements[experiment_id]&amp;"_"&amp;managements[crop_season_id]=A3441))))</f>
        <v>#VALUE!</v>
      </c>
    </row>
    <row r="3442" spans="2:2" x14ac:dyDescent="0.25">
      <c r="B3442" t="e" cm="1" vm="1">
        <f t="array" ref="B3442">TRANSPOSE(_xlfn._xlws.SORT(_xlfn.UNIQUE(_xlfn._xlws.FILTER(managements[field_level], managements[experiment_id]&amp;"_"&amp;managements[crop_season_id]=A3442))))</f>
        <v>#VALUE!</v>
      </c>
    </row>
    <row r="3443" spans="2:2" x14ac:dyDescent="0.25">
      <c r="B3443" t="e" cm="1" vm="1">
        <f t="array" ref="B3443">TRANSPOSE(_xlfn._xlws.SORT(_xlfn.UNIQUE(_xlfn._xlws.FILTER(managements[field_level], managements[experiment_id]&amp;"_"&amp;managements[crop_season_id]=A3443))))</f>
        <v>#VALUE!</v>
      </c>
    </row>
    <row r="3444" spans="2:2" x14ac:dyDescent="0.25">
      <c r="B3444" t="e" cm="1" vm="1">
        <f t="array" ref="B3444">TRANSPOSE(_xlfn._xlws.SORT(_xlfn.UNIQUE(_xlfn._xlws.FILTER(managements[field_level], managements[experiment_id]&amp;"_"&amp;managements[crop_season_id]=A3444))))</f>
        <v>#VALUE!</v>
      </c>
    </row>
    <row r="3445" spans="2:2" x14ac:dyDescent="0.25">
      <c r="B3445" t="e" cm="1" vm="1">
        <f t="array" ref="B3445">TRANSPOSE(_xlfn._xlws.SORT(_xlfn.UNIQUE(_xlfn._xlws.FILTER(managements[field_level], managements[experiment_id]&amp;"_"&amp;managements[crop_season_id]=A3445))))</f>
        <v>#VALUE!</v>
      </c>
    </row>
    <row r="3446" spans="2:2" x14ac:dyDescent="0.25">
      <c r="B3446" t="e" cm="1" vm="1">
        <f t="array" ref="B3446">TRANSPOSE(_xlfn._xlws.SORT(_xlfn.UNIQUE(_xlfn._xlws.FILTER(managements[field_level], managements[experiment_id]&amp;"_"&amp;managements[crop_season_id]=A3446))))</f>
        <v>#VALUE!</v>
      </c>
    </row>
    <row r="3447" spans="2:2" x14ac:dyDescent="0.25">
      <c r="B3447" t="e" cm="1" vm="1">
        <f t="array" ref="B3447">TRANSPOSE(_xlfn._xlws.SORT(_xlfn.UNIQUE(_xlfn._xlws.FILTER(managements[field_level], managements[experiment_id]&amp;"_"&amp;managements[crop_season_id]=A3447))))</f>
        <v>#VALUE!</v>
      </c>
    </row>
    <row r="3448" spans="2:2" x14ac:dyDescent="0.25">
      <c r="B3448" t="e" cm="1" vm="1">
        <f t="array" ref="B3448">TRANSPOSE(_xlfn._xlws.SORT(_xlfn.UNIQUE(_xlfn._xlws.FILTER(managements[field_level], managements[experiment_id]&amp;"_"&amp;managements[crop_season_id]=A3448))))</f>
        <v>#VALUE!</v>
      </c>
    </row>
    <row r="3449" spans="2:2" x14ac:dyDescent="0.25">
      <c r="B3449" t="e" cm="1" vm="1">
        <f t="array" ref="B3449">TRANSPOSE(_xlfn._xlws.SORT(_xlfn.UNIQUE(_xlfn._xlws.FILTER(managements[field_level], managements[experiment_id]&amp;"_"&amp;managements[crop_season_id]=A3449))))</f>
        <v>#VALUE!</v>
      </c>
    </row>
    <row r="3450" spans="2:2" x14ac:dyDescent="0.25">
      <c r="B3450" t="e" cm="1" vm="1">
        <f t="array" ref="B3450">TRANSPOSE(_xlfn._xlws.SORT(_xlfn.UNIQUE(_xlfn._xlws.FILTER(managements[field_level], managements[experiment_id]&amp;"_"&amp;managements[crop_season_id]=A3450))))</f>
        <v>#VALUE!</v>
      </c>
    </row>
    <row r="3451" spans="2:2" x14ac:dyDescent="0.25">
      <c r="B3451" t="e" cm="1" vm="1">
        <f t="array" ref="B3451">TRANSPOSE(_xlfn._xlws.SORT(_xlfn.UNIQUE(_xlfn._xlws.FILTER(managements[field_level], managements[experiment_id]&amp;"_"&amp;managements[crop_season_id]=A3451))))</f>
        <v>#VALUE!</v>
      </c>
    </row>
    <row r="3452" spans="2:2" x14ac:dyDescent="0.25">
      <c r="B3452" t="e" cm="1" vm="1">
        <f t="array" ref="B3452">TRANSPOSE(_xlfn._xlws.SORT(_xlfn.UNIQUE(_xlfn._xlws.FILTER(managements[field_level], managements[experiment_id]&amp;"_"&amp;managements[crop_season_id]=A3452))))</f>
        <v>#VALUE!</v>
      </c>
    </row>
    <row r="3453" spans="2:2" x14ac:dyDescent="0.25">
      <c r="B3453" t="e" cm="1" vm="1">
        <f t="array" ref="B3453">TRANSPOSE(_xlfn._xlws.SORT(_xlfn.UNIQUE(_xlfn._xlws.FILTER(managements[field_level], managements[experiment_id]&amp;"_"&amp;managements[crop_season_id]=A3453))))</f>
        <v>#VALUE!</v>
      </c>
    </row>
    <row r="3454" spans="2:2" x14ac:dyDescent="0.25">
      <c r="B3454" t="e" cm="1" vm="1">
        <f t="array" ref="B3454">TRANSPOSE(_xlfn._xlws.SORT(_xlfn.UNIQUE(_xlfn._xlws.FILTER(managements[field_level], managements[experiment_id]&amp;"_"&amp;managements[crop_season_id]=A3454))))</f>
        <v>#VALUE!</v>
      </c>
    </row>
    <row r="3455" spans="2:2" x14ac:dyDescent="0.25">
      <c r="B3455" t="e" cm="1" vm="1">
        <f t="array" ref="B3455">TRANSPOSE(_xlfn._xlws.SORT(_xlfn.UNIQUE(_xlfn._xlws.FILTER(managements[field_level], managements[experiment_id]&amp;"_"&amp;managements[crop_season_id]=A3455))))</f>
        <v>#VALUE!</v>
      </c>
    </row>
    <row r="3456" spans="2:2" x14ac:dyDescent="0.25">
      <c r="B3456" t="e" cm="1" vm="1">
        <f t="array" ref="B3456">TRANSPOSE(_xlfn._xlws.SORT(_xlfn.UNIQUE(_xlfn._xlws.FILTER(managements[field_level], managements[experiment_id]&amp;"_"&amp;managements[crop_season_id]=A3456))))</f>
        <v>#VALUE!</v>
      </c>
    </row>
    <row r="3457" spans="2:2" x14ac:dyDescent="0.25">
      <c r="B3457" t="e" cm="1" vm="1">
        <f t="array" ref="B3457">TRANSPOSE(_xlfn._xlws.SORT(_xlfn.UNIQUE(_xlfn._xlws.FILTER(managements[field_level], managements[experiment_id]&amp;"_"&amp;managements[crop_season_id]=A3457))))</f>
        <v>#VALUE!</v>
      </c>
    </row>
    <row r="3458" spans="2:2" x14ac:dyDescent="0.25">
      <c r="B3458" t="e" cm="1" vm="1">
        <f t="array" ref="B3458">TRANSPOSE(_xlfn._xlws.SORT(_xlfn.UNIQUE(_xlfn._xlws.FILTER(managements[field_level], managements[experiment_id]&amp;"_"&amp;managements[crop_season_id]=A3458))))</f>
        <v>#VALUE!</v>
      </c>
    </row>
    <row r="3459" spans="2:2" x14ac:dyDescent="0.25">
      <c r="B3459" t="e" cm="1" vm="1">
        <f t="array" ref="B3459">TRANSPOSE(_xlfn._xlws.SORT(_xlfn.UNIQUE(_xlfn._xlws.FILTER(managements[field_level], managements[experiment_id]&amp;"_"&amp;managements[crop_season_id]=A3459))))</f>
        <v>#VALUE!</v>
      </c>
    </row>
    <row r="3460" spans="2:2" x14ac:dyDescent="0.25">
      <c r="B3460" t="e" cm="1" vm="1">
        <f t="array" ref="B3460">TRANSPOSE(_xlfn._xlws.SORT(_xlfn.UNIQUE(_xlfn._xlws.FILTER(managements[field_level], managements[experiment_id]&amp;"_"&amp;managements[crop_season_id]=A3460))))</f>
        <v>#VALUE!</v>
      </c>
    </row>
    <row r="3461" spans="2:2" x14ac:dyDescent="0.25">
      <c r="B3461" t="e" cm="1" vm="1">
        <f t="array" ref="B3461">TRANSPOSE(_xlfn._xlws.SORT(_xlfn.UNIQUE(_xlfn._xlws.FILTER(managements[field_level], managements[experiment_id]&amp;"_"&amp;managements[crop_season_id]=A3461))))</f>
        <v>#VALUE!</v>
      </c>
    </row>
    <row r="3462" spans="2:2" x14ac:dyDescent="0.25">
      <c r="B3462" t="e" cm="1" vm="1">
        <f t="array" ref="B3462">TRANSPOSE(_xlfn._xlws.SORT(_xlfn.UNIQUE(_xlfn._xlws.FILTER(managements[field_level], managements[experiment_id]&amp;"_"&amp;managements[crop_season_id]=A3462))))</f>
        <v>#VALUE!</v>
      </c>
    </row>
    <row r="3463" spans="2:2" x14ac:dyDescent="0.25">
      <c r="B3463" t="e" cm="1" vm="1">
        <f t="array" ref="B3463">TRANSPOSE(_xlfn._xlws.SORT(_xlfn.UNIQUE(_xlfn._xlws.FILTER(managements[field_level], managements[experiment_id]&amp;"_"&amp;managements[crop_season_id]=A3463))))</f>
        <v>#VALUE!</v>
      </c>
    </row>
    <row r="3464" spans="2:2" x14ac:dyDescent="0.25">
      <c r="B3464" t="e" cm="1" vm="1">
        <f t="array" ref="B3464">TRANSPOSE(_xlfn._xlws.SORT(_xlfn.UNIQUE(_xlfn._xlws.FILTER(managements[field_level], managements[experiment_id]&amp;"_"&amp;managements[crop_season_id]=A3464))))</f>
        <v>#VALUE!</v>
      </c>
    </row>
    <row r="3465" spans="2:2" x14ac:dyDescent="0.25">
      <c r="B3465" t="e" cm="1" vm="1">
        <f t="array" ref="B3465">TRANSPOSE(_xlfn._xlws.SORT(_xlfn.UNIQUE(_xlfn._xlws.FILTER(managements[field_level], managements[experiment_id]&amp;"_"&amp;managements[crop_season_id]=A3465))))</f>
        <v>#VALUE!</v>
      </c>
    </row>
    <row r="3466" spans="2:2" x14ac:dyDescent="0.25">
      <c r="B3466" t="e" cm="1" vm="1">
        <f t="array" ref="B3466">TRANSPOSE(_xlfn._xlws.SORT(_xlfn.UNIQUE(_xlfn._xlws.FILTER(managements[field_level], managements[experiment_id]&amp;"_"&amp;managements[crop_season_id]=A3466))))</f>
        <v>#VALUE!</v>
      </c>
    </row>
    <row r="3467" spans="2:2" x14ac:dyDescent="0.25">
      <c r="B3467" t="e" cm="1" vm="1">
        <f t="array" ref="B3467">TRANSPOSE(_xlfn._xlws.SORT(_xlfn.UNIQUE(_xlfn._xlws.FILTER(managements[field_level], managements[experiment_id]&amp;"_"&amp;managements[crop_season_id]=A3467))))</f>
        <v>#VALUE!</v>
      </c>
    </row>
    <row r="3468" spans="2:2" x14ac:dyDescent="0.25">
      <c r="B3468" t="e" cm="1" vm="1">
        <f t="array" ref="B3468">TRANSPOSE(_xlfn._xlws.SORT(_xlfn.UNIQUE(_xlfn._xlws.FILTER(managements[field_level], managements[experiment_id]&amp;"_"&amp;managements[crop_season_id]=A3468))))</f>
        <v>#VALUE!</v>
      </c>
    </row>
    <row r="3469" spans="2:2" x14ac:dyDescent="0.25">
      <c r="B3469" t="e" cm="1" vm="1">
        <f t="array" ref="B3469">TRANSPOSE(_xlfn._xlws.SORT(_xlfn.UNIQUE(_xlfn._xlws.FILTER(managements[field_level], managements[experiment_id]&amp;"_"&amp;managements[crop_season_id]=A3469))))</f>
        <v>#VALUE!</v>
      </c>
    </row>
    <row r="3470" spans="2:2" x14ac:dyDescent="0.25">
      <c r="B3470" t="e" cm="1" vm="1">
        <f t="array" ref="B3470">TRANSPOSE(_xlfn._xlws.SORT(_xlfn.UNIQUE(_xlfn._xlws.FILTER(managements[field_level], managements[experiment_id]&amp;"_"&amp;managements[crop_season_id]=A3470))))</f>
        <v>#VALUE!</v>
      </c>
    </row>
    <row r="3471" spans="2:2" x14ac:dyDescent="0.25">
      <c r="B3471" t="e" cm="1" vm="1">
        <f t="array" ref="B3471">TRANSPOSE(_xlfn._xlws.SORT(_xlfn.UNIQUE(_xlfn._xlws.FILTER(managements[field_level], managements[experiment_id]&amp;"_"&amp;managements[crop_season_id]=A3471))))</f>
        <v>#VALUE!</v>
      </c>
    </row>
    <row r="3472" spans="2:2" x14ac:dyDescent="0.25">
      <c r="B3472" t="e" cm="1" vm="1">
        <f t="array" ref="B3472">TRANSPOSE(_xlfn._xlws.SORT(_xlfn.UNIQUE(_xlfn._xlws.FILTER(managements[field_level], managements[experiment_id]&amp;"_"&amp;managements[crop_season_id]=A3472))))</f>
        <v>#VALUE!</v>
      </c>
    </row>
    <row r="3473" spans="2:2" x14ac:dyDescent="0.25">
      <c r="B3473" t="e" cm="1" vm="1">
        <f t="array" ref="B3473">TRANSPOSE(_xlfn._xlws.SORT(_xlfn.UNIQUE(_xlfn._xlws.FILTER(managements[field_level], managements[experiment_id]&amp;"_"&amp;managements[crop_season_id]=A3473))))</f>
        <v>#VALUE!</v>
      </c>
    </row>
    <row r="3474" spans="2:2" x14ac:dyDescent="0.25">
      <c r="B3474" t="e" cm="1" vm="1">
        <f t="array" ref="B3474">TRANSPOSE(_xlfn._xlws.SORT(_xlfn.UNIQUE(_xlfn._xlws.FILTER(managements[field_level], managements[experiment_id]&amp;"_"&amp;managements[crop_season_id]=A3474))))</f>
        <v>#VALUE!</v>
      </c>
    </row>
    <row r="3475" spans="2:2" x14ac:dyDescent="0.25">
      <c r="B3475" t="e" cm="1" vm="1">
        <f t="array" ref="B3475">TRANSPOSE(_xlfn._xlws.SORT(_xlfn.UNIQUE(_xlfn._xlws.FILTER(managements[field_level], managements[experiment_id]&amp;"_"&amp;managements[crop_season_id]=A3475))))</f>
        <v>#VALUE!</v>
      </c>
    </row>
    <row r="3476" spans="2:2" x14ac:dyDescent="0.25">
      <c r="B3476" t="e" cm="1" vm="1">
        <f t="array" ref="B3476">TRANSPOSE(_xlfn._xlws.SORT(_xlfn.UNIQUE(_xlfn._xlws.FILTER(managements[field_level], managements[experiment_id]&amp;"_"&amp;managements[crop_season_id]=A3476))))</f>
        <v>#VALUE!</v>
      </c>
    </row>
    <row r="3477" spans="2:2" x14ac:dyDescent="0.25">
      <c r="B3477" t="e" cm="1" vm="1">
        <f t="array" ref="B3477">TRANSPOSE(_xlfn._xlws.SORT(_xlfn.UNIQUE(_xlfn._xlws.FILTER(managements[field_level], managements[experiment_id]&amp;"_"&amp;managements[crop_season_id]=A3477))))</f>
        <v>#VALUE!</v>
      </c>
    </row>
    <row r="3478" spans="2:2" x14ac:dyDescent="0.25">
      <c r="B3478" t="e" cm="1" vm="1">
        <f t="array" ref="B3478">TRANSPOSE(_xlfn._xlws.SORT(_xlfn.UNIQUE(_xlfn._xlws.FILTER(managements[field_level], managements[experiment_id]&amp;"_"&amp;managements[crop_season_id]=A3478))))</f>
        <v>#VALUE!</v>
      </c>
    </row>
    <row r="3479" spans="2:2" x14ac:dyDescent="0.25">
      <c r="B3479" t="e" cm="1" vm="1">
        <f t="array" ref="B3479">TRANSPOSE(_xlfn._xlws.SORT(_xlfn.UNIQUE(_xlfn._xlws.FILTER(managements[field_level], managements[experiment_id]&amp;"_"&amp;managements[crop_season_id]=A3479))))</f>
        <v>#VALUE!</v>
      </c>
    </row>
    <row r="3480" spans="2:2" x14ac:dyDescent="0.25">
      <c r="B3480" t="e" cm="1" vm="1">
        <f t="array" ref="B3480">TRANSPOSE(_xlfn._xlws.SORT(_xlfn.UNIQUE(_xlfn._xlws.FILTER(managements[field_level], managements[experiment_id]&amp;"_"&amp;managements[crop_season_id]=A3480))))</f>
        <v>#VALUE!</v>
      </c>
    </row>
    <row r="3481" spans="2:2" x14ac:dyDescent="0.25">
      <c r="B3481" t="e" cm="1" vm="1">
        <f t="array" ref="B3481">TRANSPOSE(_xlfn._xlws.SORT(_xlfn.UNIQUE(_xlfn._xlws.FILTER(managements[field_level], managements[experiment_id]&amp;"_"&amp;managements[crop_season_id]=A3481))))</f>
        <v>#VALUE!</v>
      </c>
    </row>
    <row r="3482" spans="2:2" x14ac:dyDescent="0.25">
      <c r="B3482" t="e" cm="1" vm="1">
        <f t="array" ref="B3482">TRANSPOSE(_xlfn._xlws.SORT(_xlfn.UNIQUE(_xlfn._xlws.FILTER(managements[field_level], managements[experiment_id]&amp;"_"&amp;managements[crop_season_id]=A3482))))</f>
        <v>#VALUE!</v>
      </c>
    </row>
    <row r="3483" spans="2:2" x14ac:dyDescent="0.25">
      <c r="B3483" t="e" cm="1" vm="1">
        <f t="array" ref="B3483">TRANSPOSE(_xlfn._xlws.SORT(_xlfn.UNIQUE(_xlfn._xlws.FILTER(managements[field_level], managements[experiment_id]&amp;"_"&amp;managements[crop_season_id]=A3483))))</f>
        <v>#VALUE!</v>
      </c>
    </row>
    <row r="3484" spans="2:2" x14ac:dyDescent="0.25">
      <c r="B3484" t="e" cm="1" vm="1">
        <f t="array" ref="B3484">TRANSPOSE(_xlfn._xlws.SORT(_xlfn.UNIQUE(_xlfn._xlws.FILTER(managements[field_level], managements[experiment_id]&amp;"_"&amp;managements[crop_season_id]=A3484))))</f>
        <v>#VALUE!</v>
      </c>
    </row>
    <row r="3485" spans="2:2" x14ac:dyDescent="0.25">
      <c r="B3485" t="e" cm="1" vm="1">
        <f t="array" ref="B3485">TRANSPOSE(_xlfn._xlws.SORT(_xlfn.UNIQUE(_xlfn._xlws.FILTER(managements[field_level], managements[experiment_id]&amp;"_"&amp;managements[crop_season_id]=A3485))))</f>
        <v>#VALUE!</v>
      </c>
    </row>
    <row r="3486" spans="2:2" x14ac:dyDescent="0.25">
      <c r="B3486" t="e" cm="1" vm="1">
        <f t="array" ref="B3486">TRANSPOSE(_xlfn._xlws.SORT(_xlfn.UNIQUE(_xlfn._xlws.FILTER(managements[field_level], managements[experiment_id]&amp;"_"&amp;managements[crop_season_id]=A3486))))</f>
        <v>#VALUE!</v>
      </c>
    </row>
    <row r="3487" spans="2:2" x14ac:dyDescent="0.25">
      <c r="B3487" t="e" cm="1" vm="1">
        <f t="array" ref="B3487">TRANSPOSE(_xlfn._xlws.SORT(_xlfn.UNIQUE(_xlfn._xlws.FILTER(managements[field_level], managements[experiment_id]&amp;"_"&amp;managements[crop_season_id]=A3487))))</f>
        <v>#VALUE!</v>
      </c>
    </row>
    <row r="3488" spans="2:2" x14ac:dyDescent="0.25">
      <c r="B3488" t="e" cm="1" vm="1">
        <f t="array" ref="B3488">TRANSPOSE(_xlfn._xlws.SORT(_xlfn.UNIQUE(_xlfn._xlws.FILTER(managements[field_level], managements[experiment_id]&amp;"_"&amp;managements[crop_season_id]=A3488))))</f>
        <v>#VALUE!</v>
      </c>
    </row>
    <row r="3489" spans="2:2" x14ac:dyDescent="0.25">
      <c r="B3489" t="e" cm="1" vm="1">
        <f t="array" ref="B3489">TRANSPOSE(_xlfn._xlws.SORT(_xlfn.UNIQUE(_xlfn._xlws.FILTER(managements[field_level], managements[experiment_id]&amp;"_"&amp;managements[crop_season_id]=A3489))))</f>
        <v>#VALUE!</v>
      </c>
    </row>
    <row r="3490" spans="2:2" x14ac:dyDescent="0.25">
      <c r="B3490" t="e" cm="1" vm="1">
        <f t="array" ref="B3490">TRANSPOSE(_xlfn._xlws.SORT(_xlfn.UNIQUE(_xlfn._xlws.FILTER(managements[field_level], managements[experiment_id]&amp;"_"&amp;managements[crop_season_id]=A3490))))</f>
        <v>#VALUE!</v>
      </c>
    </row>
    <row r="3491" spans="2:2" x14ac:dyDescent="0.25">
      <c r="B3491" t="e" cm="1" vm="1">
        <f t="array" ref="B3491">TRANSPOSE(_xlfn._xlws.SORT(_xlfn.UNIQUE(_xlfn._xlws.FILTER(managements[field_level], managements[experiment_id]&amp;"_"&amp;managements[crop_season_id]=A3491))))</f>
        <v>#VALUE!</v>
      </c>
    </row>
    <row r="3492" spans="2:2" x14ac:dyDescent="0.25">
      <c r="B3492" t="e" cm="1" vm="1">
        <f t="array" ref="B3492">TRANSPOSE(_xlfn._xlws.SORT(_xlfn.UNIQUE(_xlfn._xlws.FILTER(managements[field_level], managements[experiment_id]&amp;"_"&amp;managements[crop_season_id]=A3492))))</f>
        <v>#VALUE!</v>
      </c>
    </row>
    <row r="3493" spans="2:2" x14ac:dyDescent="0.25">
      <c r="B3493" t="e" cm="1" vm="1">
        <f t="array" ref="B3493">TRANSPOSE(_xlfn._xlws.SORT(_xlfn.UNIQUE(_xlfn._xlws.FILTER(managements[field_level], managements[experiment_id]&amp;"_"&amp;managements[crop_season_id]=A3493))))</f>
        <v>#VALUE!</v>
      </c>
    </row>
    <row r="3494" spans="2:2" x14ac:dyDescent="0.25">
      <c r="B3494" t="e" cm="1" vm="1">
        <f t="array" ref="B3494">TRANSPOSE(_xlfn._xlws.SORT(_xlfn.UNIQUE(_xlfn._xlws.FILTER(managements[field_level], managements[experiment_id]&amp;"_"&amp;managements[crop_season_id]=A3494))))</f>
        <v>#VALUE!</v>
      </c>
    </row>
    <row r="3495" spans="2:2" x14ac:dyDescent="0.25">
      <c r="B3495" t="e" cm="1" vm="1">
        <f t="array" ref="B3495">TRANSPOSE(_xlfn._xlws.SORT(_xlfn.UNIQUE(_xlfn._xlws.FILTER(managements[field_level], managements[experiment_id]&amp;"_"&amp;managements[crop_season_id]=A3495))))</f>
        <v>#VALUE!</v>
      </c>
    </row>
    <row r="3496" spans="2:2" x14ac:dyDescent="0.25">
      <c r="B3496" t="e" cm="1" vm="1">
        <f t="array" ref="B3496">TRANSPOSE(_xlfn._xlws.SORT(_xlfn.UNIQUE(_xlfn._xlws.FILTER(managements[field_level], managements[experiment_id]&amp;"_"&amp;managements[crop_season_id]=A3496))))</f>
        <v>#VALUE!</v>
      </c>
    </row>
    <row r="3497" spans="2:2" x14ac:dyDescent="0.25">
      <c r="B3497" t="e" cm="1" vm="1">
        <f t="array" ref="B3497">TRANSPOSE(_xlfn._xlws.SORT(_xlfn.UNIQUE(_xlfn._xlws.FILTER(managements[field_level], managements[experiment_id]&amp;"_"&amp;managements[crop_season_id]=A3497))))</f>
        <v>#VALUE!</v>
      </c>
    </row>
    <row r="3498" spans="2:2" x14ac:dyDescent="0.25">
      <c r="B3498" t="e" cm="1" vm="1">
        <f t="array" ref="B3498">TRANSPOSE(_xlfn._xlws.SORT(_xlfn.UNIQUE(_xlfn._xlws.FILTER(managements[field_level], managements[experiment_id]&amp;"_"&amp;managements[crop_season_id]=A3498))))</f>
        <v>#VALUE!</v>
      </c>
    </row>
    <row r="3499" spans="2:2" x14ac:dyDescent="0.25">
      <c r="B3499" t="e" cm="1" vm="1">
        <f t="array" ref="B3499">TRANSPOSE(_xlfn._xlws.SORT(_xlfn.UNIQUE(_xlfn._xlws.FILTER(managements[field_level], managements[experiment_id]&amp;"_"&amp;managements[crop_season_id]=A3499))))</f>
        <v>#VALUE!</v>
      </c>
    </row>
    <row r="3500" spans="2:2" x14ac:dyDescent="0.25">
      <c r="B3500" t="e" cm="1" vm="1">
        <f t="array" ref="B3500">TRANSPOSE(_xlfn._xlws.SORT(_xlfn.UNIQUE(_xlfn._xlws.FILTER(managements[field_level], managements[experiment_id]&amp;"_"&amp;managements[crop_season_id]=A3500))))</f>
        <v>#VALUE!</v>
      </c>
    </row>
    <row r="3501" spans="2:2" x14ac:dyDescent="0.25">
      <c r="B3501" t="e" cm="1" vm="1">
        <f t="array" ref="B3501">TRANSPOSE(_xlfn._xlws.SORT(_xlfn.UNIQUE(_xlfn._xlws.FILTER(managements[field_level], managements[experiment_id]&amp;"_"&amp;managements[crop_season_id]=A3501))))</f>
        <v>#VALUE!</v>
      </c>
    </row>
    <row r="3502" spans="2:2" x14ac:dyDescent="0.25">
      <c r="B3502" t="e" cm="1" vm="1">
        <f t="array" ref="B3502">TRANSPOSE(_xlfn._xlws.SORT(_xlfn.UNIQUE(_xlfn._xlws.FILTER(managements[field_level], managements[experiment_id]&amp;"_"&amp;managements[crop_season_id]=A3502))))</f>
        <v>#VALUE!</v>
      </c>
    </row>
    <row r="3503" spans="2:2" x14ac:dyDescent="0.25">
      <c r="B3503" t="e" cm="1" vm="1">
        <f t="array" ref="B3503">TRANSPOSE(_xlfn._xlws.SORT(_xlfn.UNIQUE(_xlfn._xlws.FILTER(managements[field_level], managements[experiment_id]&amp;"_"&amp;managements[crop_season_id]=A3503))))</f>
        <v>#VALUE!</v>
      </c>
    </row>
    <row r="3504" spans="2:2" x14ac:dyDescent="0.25">
      <c r="B3504" t="e" cm="1" vm="1">
        <f t="array" ref="B3504">TRANSPOSE(_xlfn._xlws.SORT(_xlfn.UNIQUE(_xlfn._xlws.FILTER(managements[field_level], managements[experiment_id]&amp;"_"&amp;managements[crop_season_id]=A3504))))</f>
        <v>#VALUE!</v>
      </c>
    </row>
    <row r="3505" spans="2:2" x14ac:dyDescent="0.25">
      <c r="B3505" t="e" cm="1" vm="1">
        <f t="array" ref="B3505">TRANSPOSE(_xlfn._xlws.SORT(_xlfn.UNIQUE(_xlfn._xlws.FILTER(managements[field_level], managements[experiment_id]&amp;"_"&amp;managements[crop_season_id]=A3505))))</f>
        <v>#VALUE!</v>
      </c>
    </row>
    <row r="3506" spans="2:2" x14ac:dyDescent="0.25">
      <c r="B3506" t="e" cm="1" vm="1">
        <f t="array" ref="B3506">TRANSPOSE(_xlfn._xlws.SORT(_xlfn.UNIQUE(_xlfn._xlws.FILTER(managements[field_level], managements[experiment_id]&amp;"_"&amp;managements[crop_season_id]=A3506))))</f>
        <v>#VALUE!</v>
      </c>
    </row>
    <row r="3507" spans="2:2" x14ac:dyDescent="0.25">
      <c r="B3507" t="e" cm="1" vm="1">
        <f t="array" ref="B3507">TRANSPOSE(_xlfn._xlws.SORT(_xlfn.UNIQUE(_xlfn._xlws.FILTER(managements[field_level], managements[experiment_id]&amp;"_"&amp;managements[crop_season_id]=A3507))))</f>
        <v>#VALUE!</v>
      </c>
    </row>
    <row r="3508" spans="2:2" x14ac:dyDescent="0.25">
      <c r="B3508" t="e" cm="1" vm="1">
        <f t="array" ref="B3508">TRANSPOSE(_xlfn._xlws.SORT(_xlfn.UNIQUE(_xlfn._xlws.FILTER(managements[field_level], managements[experiment_id]&amp;"_"&amp;managements[crop_season_id]=A3508))))</f>
        <v>#VALUE!</v>
      </c>
    </row>
    <row r="3509" spans="2:2" x14ac:dyDescent="0.25">
      <c r="B3509" t="e" cm="1" vm="1">
        <f t="array" ref="B3509">TRANSPOSE(_xlfn._xlws.SORT(_xlfn.UNIQUE(_xlfn._xlws.FILTER(managements[field_level], managements[experiment_id]&amp;"_"&amp;managements[crop_season_id]=A3509))))</f>
        <v>#VALUE!</v>
      </c>
    </row>
    <row r="3510" spans="2:2" x14ac:dyDescent="0.25">
      <c r="B3510" t="e" cm="1" vm="1">
        <f t="array" ref="B3510">TRANSPOSE(_xlfn._xlws.SORT(_xlfn.UNIQUE(_xlfn._xlws.FILTER(managements[field_level], managements[experiment_id]&amp;"_"&amp;managements[crop_season_id]=A3510))))</f>
        <v>#VALUE!</v>
      </c>
    </row>
    <row r="3511" spans="2:2" x14ac:dyDescent="0.25">
      <c r="B3511" t="e" cm="1" vm="1">
        <f t="array" ref="B3511">TRANSPOSE(_xlfn._xlws.SORT(_xlfn.UNIQUE(_xlfn._xlws.FILTER(managements[field_level], managements[experiment_id]&amp;"_"&amp;managements[crop_season_id]=A3511))))</f>
        <v>#VALUE!</v>
      </c>
    </row>
    <row r="3512" spans="2:2" x14ac:dyDescent="0.25">
      <c r="B3512" t="e" cm="1" vm="1">
        <f t="array" ref="B3512">TRANSPOSE(_xlfn._xlws.SORT(_xlfn.UNIQUE(_xlfn._xlws.FILTER(managements[field_level], managements[experiment_id]&amp;"_"&amp;managements[crop_season_id]=A3512))))</f>
        <v>#VALUE!</v>
      </c>
    </row>
    <row r="3513" spans="2:2" x14ac:dyDescent="0.25">
      <c r="B3513" t="e" cm="1" vm="1">
        <f t="array" ref="B3513">TRANSPOSE(_xlfn._xlws.SORT(_xlfn.UNIQUE(_xlfn._xlws.FILTER(managements[field_level], managements[experiment_id]&amp;"_"&amp;managements[crop_season_id]=A3513))))</f>
        <v>#VALUE!</v>
      </c>
    </row>
    <row r="3514" spans="2:2" x14ac:dyDescent="0.25">
      <c r="B3514" t="e" cm="1" vm="1">
        <f t="array" ref="B3514">TRANSPOSE(_xlfn._xlws.SORT(_xlfn.UNIQUE(_xlfn._xlws.FILTER(managements[field_level], managements[experiment_id]&amp;"_"&amp;managements[crop_season_id]=A3514))))</f>
        <v>#VALUE!</v>
      </c>
    </row>
    <row r="3515" spans="2:2" x14ac:dyDescent="0.25">
      <c r="B3515" t="e" cm="1" vm="1">
        <f t="array" ref="B3515">TRANSPOSE(_xlfn._xlws.SORT(_xlfn.UNIQUE(_xlfn._xlws.FILTER(managements[field_level], managements[experiment_id]&amp;"_"&amp;managements[crop_season_id]=A3515))))</f>
        <v>#VALUE!</v>
      </c>
    </row>
    <row r="3516" spans="2:2" x14ac:dyDescent="0.25">
      <c r="B3516" t="e" cm="1" vm="1">
        <f t="array" ref="B3516">TRANSPOSE(_xlfn._xlws.SORT(_xlfn.UNIQUE(_xlfn._xlws.FILTER(managements[field_level], managements[experiment_id]&amp;"_"&amp;managements[crop_season_id]=A3516))))</f>
        <v>#VALUE!</v>
      </c>
    </row>
    <row r="3517" spans="2:2" x14ac:dyDescent="0.25">
      <c r="B3517" t="e" cm="1" vm="1">
        <f t="array" ref="B3517">TRANSPOSE(_xlfn._xlws.SORT(_xlfn.UNIQUE(_xlfn._xlws.FILTER(managements[field_level], managements[experiment_id]&amp;"_"&amp;managements[crop_season_id]=A3517))))</f>
        <v>#VALUE!</v>
      </c>
    </row>
    <row r="3518" spans="2:2" x14ac:dyDescent="0.25">
      <c r="B3518" t="e" cm="1" vm="1">
        <f t="array" ref="B3518">TRANSPOSE(_xlfn._xlws.SORT(_xlfn.UNIQUE(_xlfn._xlws.FILTER(managements[field_level], managements[experiment_id]&amp;"_"&amp;managements[crop_season_id]=A3518))))</f>
        <v>#VALUE!</v>
      </c>
    </row>
    <row r="3519" spans="2:2" x14ac:dyDescent="0.25">
      <c r="B3519" t="e" cm="1" vm="1">
        <f t="array" ref="B3519">TRANSPOSE(_xlfn._xlws.SORT(_xlfn.UNIQUE(_xlfn._xlws.FILTER(managements[field_level], managements[experiment_id]&amp;"_"&amp;managements[crop_season_id]=A3519))))</f>
        <v>#VALUE!</v>
      </c>
    </row>
    <row r="3520" spans="2:2" x14ac:dyDescent="0.25">
      <c r="B3520" t="e" cm="1" vm="1">
        <f t="array" ref="B3520">TRANSPOSE(_xlfn._xlws.SORT(_xlfn.UNIQUE(_xlfn._xlws.FILTER(managements[field_level], managements[experiment_id]&amp;"_"&amp;managements[crop_season_id]=A3520))))</f>
        <v>#VALUE!</v>
      </c>
    </row>
    <row r="3521" spans="2:2" x14ac:dyDescent="0.25">
      <c r="B3521" t="e" cm="1" vm="1">
        <f t="array" ref="B3521">TRANSPOSE(_xlfn._xlws.SORT(_xlfn.UNIQUE(_xlfn._xlws.FILTER(managements[field_level], managements[experiment_id]&amp;"_"&amp;managements[crop_season_id]=A3521))))</f>
        <v>#VALUE!</v>
      </c>
    </row>
    <row r="3522" spans="2:2" x14ac:dyDescent="0.25">
      <c r="B3522" t="e" cm="1" vm="1">
        <f t="array" ref="B3522">TRANSPOSE(_xlfn._xlws.SORT(_xlfn.UNIQUE(_xlfn._xlws.FILTER(managements[field_level], managements[experiment_id]&amp;"_"&amp;managements[crop_season_id]=A3522))))</f>
        <v>#VALUE!</v>
      </c>
    </row>
    <row r="3523" spans="2:2" x14ac:dyDescent="0.25">
      <c r="B3523" t="e" cm="1" vm="1">
        <f t="array" ref="B3523">TRANSPOSE(_xlfn._xlws.SORT(_xlfn.UNIQUE(_xlfn._xlws.FILTER(managements[field_level], managements[experiment_id]&amp;"_"&amp;managements[crop_season_id]=A3523))))</f>
        <v>#VALUE!</v>
      </c>
    </row>
    <row r="3524" spans="2:2" x14ac:dyDescent="0.25">
      <c r="B3524" t="e" cm="1" vm="1">
        <f t="array" ref="B3524">TRANSPOSE(_xlfn._xlws.SORT(_xlfn.UNIQUE(_xlfn._xlws.FILTER(managements[field_level], managements[experiment_id]&amp;"_"&amp;managements[crop_season_id]=A3524))))</f>
        <v>#VALUE!</v>
      </c>
    </row>
    <row r="3525" spans="2:2" x14ac:dyDescent="0.25">
      <c r="B3525" t="e" cm="1" vm="1">
        <f t="array" ref="B3525">TRANSPOSE(_xlfn._xlws.SORT(_xlfn.UNIQUE(_xlfn._xlws.FILTER(managements[field_level], managements[experiment_id]&amp;"_"&amp;managements[crop_season_id]=A3525))))</f>
        <v>#VALUE!</v>
      </c>
    </row>
    <row r="3526" spans="2:2" x14ac:dyDescent="0.25">
      <c r="B3526" t="e" cm="1" vm="1">
        <f t="array" ref="B3526">TRANSPOSE(_xlfn._xlws.SORT(_xlfn.UNIQUE(_xlfn._xlws.FILTER(managements[field_level], managements[experiment_id]&amp;"_"&amp;managements[crop_season_id]=A3526))))</f>
        <v>#VALUE!</v>
      </c>
    </row>
    <row r="3527" spans="2:2" x14ac:dyDescent="0.25">
      <c r="B3527" t="e" cm="1" vm="1">
        <f t="array" ref="B3527">TRANSPOSE(_xlfn._xlws.SORT(_xlfn.UNIQUE(_xlfn._xlws.FILTER(managements[field_level], managements[experiment_id]&amp;"_"&amp;managements[crop_season_id]=A3527))))</f>
        <v>#VALUE!</v>
      </c>
    </row>
    <row r="3528" spans="2:2" x14ac:dyDescent="0.25">
      <c r="B3528" t="e" cm="1" vm="1">
        <f t="array" ref="B3528">TRANSPOSE(_xlfn._xlws.SORT(_xlfn.UNIQUE(_xlfn._xlws.FILTER(managements[field_level], managements[experiment_id]&amp;"_"&amp;managements[crop_season_id]=A3528))))</f>
        <v>#VALUE!</v>
      </c>
    </row>
    <row r="3529" spans="2:2" x14ac:dyDescent="0.25">
      <c r="B3529" t="e" cm="1" vm="1">
        <f t="array" ref="B3529">TRANSPOSE(_xlfn._xlws.SORT(_xlfn.UNIQUE(_xlfn._xlws.FILTER(managements[field_level], managements[experiment_id]&amp;"_"&amp;managements[crop_season_id]=A3529))))</f>
        <v>#VALUE!</v>
      </c>
    </row>
    <row r="3530" spans="2:2" x14ac:dyDescent="0.25">
      <c r="B3530" t="e" cm="1" vm="1">
        <f t="array" ref="B3530">TRANSPOSE(_xlfn._xlws.SORT(_xlfn.UNIQUE(_xlfn._xlws.FILTER(managements[field_level], managements[experiment_id]&amp;"_"&amp;managements[crop_season_id]=A3530))))</f>
        <v>#VALUE!</v>
      </c>
    </row>
    <row r="3531" spans="2:2" x14ac:dyDescent="0.25">
      <c r="B3531" t="e" cm="1" vm="1">
        <f t="array" ref="B3531">TRANSPOSE(_xlfn._xlws.SORT(_xlfn.UNIQUE(_xlfn._xlws.FILTER(managements[field_level], managements[experiment_id]&amp;"_"&amp;managements[crop_season_id]=A3531))))</f>
        <v>#VALUE!</v>
      </c>
    </row>
    <row r="3532" spans="2:2" x14ac:dyDescent="0.25">
      <c r="B3532" t="e" cm="1" vm="1">
        <f t="array" ref="B3532">TRANSPOSE(_xlfn._xlws.SORT(_xlfn.UNIQUE(_xlfn._xlws.FILTER(managements[field_level], managements[experiment_id]&amp;"_"&amp;managements[crop_season_id]=A3532))))</f>
        <v>#VALUE!</v>
      </c>
    </row>
    <row r="3533" spans="2:2" x14ac:dyDescent="0.25">
      <c r="B3533" t="e" cm="1" vm="1">
        <f t="array" ref="B3533">TRANSPOSE(_xlfn._xlws.SORT(_xlfn.UNIQUE(_xlfn._xlws.FILTER(managements[field_level], managements[experiment_id]&amp;"_"&amp;managements[crop_season_id]=A3533))))</f>
        <v>#VALUE!</v>
      </c>
    </row>
    <row r="3534" spans="2:2" x14ac:dyDescent="0.25">
      <c r="B3534" t="e" cm="1" vm="1">
        <f t="array" ref="B3534">TRANSPOSE(_xlfn._xlws.SORT(_xlfn.UNIQUE(_xlfn._xlws.FILTER(managements[field_level], managements[experiment_id]&amp;"_"&amp;managements[crop_season_id]=A3534))))</f>
        <v>#VALUE!</v>
      </c>
    </row>
    <row r="3535" spans="2:2" x14ac:dyDescent="0.25">
      <c r="B3535" t="e" cm="1" vm="1">
        <f t="array" ref="B3535">TRANSPOSE(_xlfn._xlws.SORT(_xlfn.UNIQUE(_xlfn._xlws.FILTER(managements[field_level], managements[experiment_id]&amp;"_"&amp;managements[crop_season_id]=A3535))))</f>
        <v>#VALUE!</v>
      </c>
    </row>
    <row r="3536" spans="2:2" x14ac:dyDescent="0.25">
      <c r="B3536" t="e" cm="1" vm="1">
        <f t="array" ref="B3536">TRANSPOSE(_xlfn._xlws.SORT(_xlfn.UNIQUE(_xlfn._xlws.FILTER(managements[field_level], managements[experiment_id]&amp;"_"&amp;managements[crop_season_id]=A3536))))</f>
        <v>#VALUE!</v>
      </c>
    </row>
    <row r="3537" spans="2:2" x14ac:dyDescent="0.25">
      <c r="B3537" t="e" cm="1" vm="1">
        <f t="array" ref="B3537">TRANSPOSE(_xlfn._xlws.SORT(_xlfn.UNIQUE(_xlfn._xlws.FILTER(managements[field_level], managements[experiment_id]&amp;"_"&amp;managements[crop_season_id]=A3537))))</f>
        <v>#VALUE!</v>
      </c>
    </row>
    <row r="3538" spans="2:2" x14ac:dyDescent="0.25">
      <c r="B3538" t="e" cm="1" vm="1">
        <f t="array" ref="B3538">TRANSPOSE(_xlfn._xlws.SORT(_xlfn.UNIQUE(_xlfn._xlws.FILTER(managements[field_level], managements[experiment_id]&amp;"_"&amp;managements[crop_season_id]=A3538))))</f>
        <v>#VALUE!</v>
      </c>
    </row>
    <row r="3539" spans="2:2" x14ac:dyDescent="0.25">
      <c r="B3539" t="e" cm="1" vm="1">
        <f t="array" ref="B3539">TRANSPOSE(_xlfn._xlws.SORT(_xlfn.UNIQUE(_xlfn._xlws.FILTER(managements[field_level], managements[experiment_id]&amp;"_"&amp;managements[crop_season_id]=A3539))))</f>
        <v>#VALUE!</v>
      </c>
    </row>
    <row r="3540" spans="2:2" x14ac:dyDescent="0.25">
      <c r="B3540" t="e" cm="1" vm="1">
        <f t="array" ref="B3540">TRANSPOSE(_xlfn._xlws.SORT(_xlfn.UNIQUE(_xlfn._xlws.FILTER(managements[field_level], managements[experiment_id]&amp;"_"&amp;managements[crop_season_id]=A3540))))</f>
        <v>#VALUE!</v>
      </c>
    </row>
    <row r="3541" spans="2:2" x14ac:dyDescent="0.25">
      <c r="B3541" t="e" cm="1" vm="1">
        <f t="array" ref="B3541">TRANSPOSE(_xlfn._xlws.SORT(_xlfn.UNIQUE(_xlfn._xlws.FILTER(managements[field_level], managements[experiment_id]&amp;"_"&amp;managements[crop_season_id]=A3541))))</f>
        <v>#VALUE!</v>
      </c>
    </row>
    <row r="3542" spans="2:2" x14ac:dyDescent="0.25">
      <c r="B3542" t="e" cm="1" vm="1">
        <f t="array" ref="B3542">TRANSPOSE(_xlfn._xlws.SORT(_xlfn.UNIQUE(_xlfn._xlws.FILTER(managements[field_level], managements[experiment_id]&amp;"_"&amp;managements[crop_season_id]=A3542))))</f>
        <v>#VALUE!</v>
      </c>
    </row>
    <row r="3543" spans="2:2" x14ac:dyDescent="0.25">
      <c r="B3543" t="e" cm="1" vm="1">
        <f t="array" ref="B3543">TRANSPOSE(_xlfn._xlws.SORT(_xlfn.UNIQUE(_xlfn._xlws.FILTER(managements[field_level], managements[experiment_id]&amp;"_"&amp;managements[crop_season_id]=A3543))))</f>
        <v>#VALUE!</v>
      </c>
    </row>
    <row r="3544" spans="2:2" x14ac:dyDescent="0.25">
      <c r="B3544" t="e" cm="1" vm="1">
        <f t="array" ref="B3544">TRANSPOSE(_xlfn._xlws.SORT(_xlfn.UNIQUE(_xlfn._xlws.FILTER(managements[field_level], managements[experiment_id]&amp;"_"&amp;managements[crop_season_id]=A3544))))</f>
        <v>#VALUE!</v>
      </c>
    </row>
    <row r="3545" spans="2:2" x14ac:dyDescent="0.25">
      <c r="B3545" t="e" cm="1" vm="1">
        <f t="array" ref="B3545">TRANSPOSE(_xlfn._xlws.SORT(_xlfn.UNIQUE(_xlfn._xlws.FILTER(managements[field_level], managements[experiment_id]&amp;"_"&amp;managements[crop_season_id]=A3545))))</f>
        <v>#VALUE!</v>
      </c>
    </row>
    <row r="3546" spans="2:2" x14ac:dyDescent="0.25">
      <c r="B3546" t="e" cm="1" vm="1">
        <f t="array" ref="B3546">TRANSPOSE(_xlfn._xlws.SORT(_xlfn.UNIQUE(_xlfn._xlws.FILTER(managements[field_level], managements[experiment_id]&amp;"_"&amp;managements[crop_season_id]=A3546))))</f>
        <v>#VALUE!</v>
      </c>
    </row>
    <row r="3547" spans="2:2" x14ac:dyDescent="0.25">
      <c r="B3547" t="e" cm="1" vm="1">
        <f t="array" ref="B3547">TRANSPOSE(_xlfn._xlws.SORT(_xlfn.UNIQUE(_xlfn._xlws.FILTER(managements[field_level], managements[experiment_id]&amp;"_"&amp;managements[crop_season_id]=A3547))))</f>
        <v>#VALUE!</v>
      </c>
    </row>
    <row r="3548" spans="2:2" x14ac:dyDescent="0.25">
      <c r="B3548" t="e" cm="1" vm="1">
        <f t="array" ref="B3548">TRANSPOSE(_xlfn._xlws.SORT(_xlfn.UNIQUE(_xlfn._xlws.FILTER(managements[field_level], managements[experiment_id]&amp;"_"&amp;managements[crop_season_id]=A3548))))</f>
        <v>#VALUE!</v>
      </c>
    </row>
    <row r="3549" spans="2:2" x14ac:dyDescent="0.25">
      <c r="B3549" t="e" cm="1" vm="1">
        <f t="array" ref="B3549">TRANSPOSE(_xlfn._xlws.SORT(_xlfn.UNIQUE(_xlfn._xlws.FILTER(managements[field_level], managements[experiment_id]&amp;"_"&amp;managements[crop_season_id]=A3549))))</f>
        <v>#VALUE!</v>
      </c>
    </row>
    <row r="3550" spans="2:2" x14ac:dyDescent="0.25">
      <c r="B3550" t="e" cm="1" vm="1">
        <f t="array" ref="B3550">TRANSPOSE(_xlfn._xlws.SORT(_xlfn.UNIQUE(_xlfn._xlws.FILTER(managements[field_level], managements[experiment_id]&amp;"_"&amp;managements[crop_season_id]=A3550))))</f>
        <v>#VALUE!</v>
      </c>
    </row>
    <row r="3551" spans="2:2" x14ac:dyDescent="0.25">
      <c r="B3551" t="e" cm="1" vm="1">
        <f t="array" ref="B3551">TRANSPOSE(_xlfn._xlws.SORT(_xlfn.UNIQUE(_xlfn._xlws.FILTER(managements[field_level], managements[experiment_id]&amp;"_"&amp;managements[crop_season_id]=A3551))))</f>
        <v>#VALUE!</v>
      </c>
    </row>
    <row r="3552" spans="2:2" x14ac:dyDescent="0.25">
      <c r="B3552" t="e" cm="1" vm="1">
        <f t="array" ref="B3552">TRANSPOSE(_xlfn._xlws.SORT(_xlfn.UNIQUE(_xlfn._xlws.FILTER(managements[field_level], managements[experiment_id]&amp;"_"&amp;managements[crop_season_id]=A3552))))</f>
        <v>#VALUE!</v>
      </c>
    </row>
    <row r="3553" spans="2:2" x14ac:dyDescent="0.25">
      <c r="B3553" t="e" cm="1" vm="1">
        <f t="array" ref="B3553">TRANSPOSE(_xlfn._xlws.SORT(_xlfn.UNIQUE(_xlfn._xlws.FILTER(managements[field_level], managements[experiment_id]&amp;"_"&amp;managements[crop_season_id]=A3553))))</f>
        <v>#VALUE!</v>
      </c>
    </row>
    <row r="3554" spans="2:2" x14ac:dyDescent="0.25">
      <c r="B3554" t="e" cm="1" vm="1">
        <f t="array" ref="B3554">TRANSPOSE(_xlfn._xlws.SORT(_xlfn.UNIQUE(_xlfn._xlws.FILTER(managements[field_level], managements[experiment_id]&amp;"_"&amp;managements[crop_season_id]=A3554))))</f>
        <v>#VALUE!</v>
      </c>
    </row>
    <row r="3555" spans="2:2" x14ac:dyDescent="0.25">
      <c r="B3555" t="e" cm="1" vm="1">
        <f t="array" ref="B3555">TRANSPOSE(_xlfn._xlws.SORT(_xlfn.UNIQUE(_xlfn._xlws.FILTER(managements[field_level], managements[experiment_id]&amp;"_"&amp;managements[crop_season_id]=A3555))))</f>
        <v>#VALUE!</v>
      </c>
    </row>
    <row r="3556" spans="2:2" x14ac:dyDescent="0.25">
      <c r="B3556" t="e" cm="1" vm="1">
        <f t="array" ref="B3556">TRANSPOSE(_xlfn._xlws.SORT(_xlfn.UNIQUE(_xlfn._xlws.FILTER(managements[field_level], managements[experiment_id]&amp;"_"&amp;managements[crop_season_id]=A3556))))</f>
        <v>#VALUE!</v>
      </c>
    </row>
    <row r="3557" spans="2:2" x14ac:dyDescent="0.25">
      <c r="B3557" t="e" cm="1" vm="1">
        <f t="array" ref="B3557">TRANSPOSE(_xlfn._xlws.SORT(_xlfn.UNIQUE(_xlfn._xlws.FILTER(managements[field_level], managements[experiment_id]&amp;"_"&amp;managements[crop_season_id]=A3557))))</f>
        <v>#VALUE!</v>
      </c>
    </row>
    <row r="3558" spans="2:2" x14ac:dyDescent="0.25">
      <c r="B3558" t="e" cm="1" vm="1">
        <f t="array" ref="B3558">TRANSPOSE(_xlfn._xlws.SORT(_xlfn.UNIQUE(_xlfn._xlws.FILTER(managements[field_level], managements[experiment_id]&amp;"_"&amp;managements[crop_season_id]=A3558))))</f>
        <v>#VALUE!</v>
      </c>
    </row>
    <row r="3559" spans="2:2" x14ac:dyDescent="0.25">
      <c r="B3559" t="e" cm="1" vm="1">
        <f t="array" ref="B3559">TRANSPOSE(_xlfn._xlws.SORT(_xlfn.UNIQUE(_xlfn._xlws.FILTER(managements[field_level], managements[experiment_id]&amp;"_"&amp;managements[crop_season_id]=A3559))))</f>
        <v>#VALUE!</v>
      </c>
    </row>
    <row r="3560" spans="2:2" x14ac:dyDescent="0.25">
      <c r="B3560" t="e" cm="1" vm="1">
        <f t="array" ref="B3560">TRANSPOSE(_xlfn._xlws.SORT(_xlfn.UNIQUE(_xlfn._xlws.FILTER(managements[field_level], managements[experiment_id]&amp;"_"&amp;managements[crop_season_id]=A3560))))</f>
        <v>#VALUE!</v>
      </c>
    </row>
    <row r="3561" spans="2:2" x14ac:dyDescent="0.25">
      <c r="B3561" t="e" cm="1" vm="1">
        <f t="array" ref="B3561">TRANSPOSE(_xlfn._xlws.SORT(_xlfn.UNIQUE(_xlfn._xlws.FILTER(managements[field_level], managements[experiment_id]&amp;"_"&amp;managements[crop_season_id]=A3561))))</f>
        <v>#VALUE!</v>
      </c>
    </row>
    <row r="3562" spans="2:2" x14ac:dyDescent="0.25">
      <c r="B3562" t="e" cm="1" vm="1">
        <f t="array" ref="B3562">TRANSPOSE(_xlfn._xlws.SORT(_xlfn.UNIQUE(_xlfn._xlws.FILTER(managements[field_level], managements[experiment_id]&amp;"_"&amp;managements[crop_season_id]=A3562))))</f>
        <v>#VALUE!</v>
      </c>
    </row>
    <row r="3563" spans="2:2" x14ac:dyDescent="0.25">
      <c r="B3563" t="e" cm="1" vm="1">
        <f t="array" ref="B3563">TRANSPOSE(_xlfn._xlws.SORT(_xlfn.UNIQUE(_xlfn._xlws.FILTER(managements[field_level], managements[experiment_id]&amp;"_"&amp;managements[crop_season_id]=A3563))))</f>
        <v>#VALUE!</v>
      </c>
    </row>
    <row r="3564" spans="2:2" x14ac:dyDescent="0.25">
      <c r="B3564" t="e" cm="1" vm="1">
        <f t="array" ref="B3564">TRANSPOSE(_xlfn._xlws.SORT(_xlfn.UNIQUE(_xlfn._xlws.FILTER(managements[field_level], managements[experiment_id]&amp;"_"&amp;managements[crop_season_id]=A3564))))</f>
        <v>#VALUE!</v>
      </c>
    </row>
    <row r="3565" spans="2:2" x14ac:dyDescent="0.25">
      <c r="B3565" t="e" cm="1" vm="1">
        <f t="array" ref="B3565">TRANSPOSE(_xlfn._xlws.SORT(_xlfn.UNIQUE(_xlfn._xlws.FILTER(managements[field_level], managements[experiment_id]&amp;"_"&amp;managements[crop_season_id]=A3565))))</f>
        <v>#VALUE!</v>
      </c>
    </row>
    <row r="3566" spans="2:2" x14ac:dyDescent="0.25">
      <c r="B3566" t="e" cm="1" vm="1">
        <f t="array" ref="B3566">TRANSPOSE(_xlfn._xlws.SORT(_xlfn.UNIQUE(_xlfn._xlws.FILTER(managements[field_level], managements[experiment_id]&amp;"_"&amp;managements[crop_season_id]=A3566))))</f>
        <v>#VALUE!</v>
      </c>
    </row>
    <row r="3567" spans="2:2" x14ac:dyDescent="0.25">
      <c r="B3567" t="e" cm="1" vm="1">
        <f t="array" ref="B3567">TRANSPOSE(_xlfn._xlws.SORT(_xlfn.UNIQUE(_xlfn._xlws.FILTER(managements[field_level], managements[experiment_id]&amp;"_"&amp;managements[crop_season_id]=A3567))))</f>
        <v>#VALUE!</v>
      </c>
    </row>
    <row r="3568" spans="2:2" x14ac:dyDescent="0.25">
      <c r="B3568" t="e" cm="1" vm="1">
        <f t="array" ref="B3568">TRANSPOSE(_xlfn._xlws.SORT(_xlfn.UNIQUE(_xlfn._xlws.FILTER(managements[field_level], managements[experiment_id]&amp;"_"&amp;managements[crop_season_id]=A3568))))</f>
        <v>#VALUE!</v>
      </c>
    </row>
    <row r="3569" spans="2:2" x14ac:dyDescent="0.25">
      <c r="B3569" t="e" cm="1" vm="1">
        <f t="array" ref="B3569">TRANSPOSE(_xlfn._xlws.SORT(_xlfn.UNIQUE(_xlfn._xlws.FILTER(managements[field_level], managements[experiment_id]&amp;"_"&amp;managements[crop_season_id]=A3569))))</f>
        <v>#VALUE!</v>
      </c>
    </row>
    <row r="3570" spans="2:2" x14ac:dyDescent="0.25">
      <c r="B3570" t="e" cm="1" vm="1">
        <f t="array" ref="B3570">TRANSPOSE(_xlfn._xlws.SORT(_xlfn.UNIQUE(_xlfn._xlws.FILTER(managements[field_level], managements[experiment_id]&amp;"_"&amp;managements[crop_season_id]=A3570))))</f>
        <v>#VALUE!</v>
      </c>
    </row>
    <row r="3571" spans="2:2" x14ac:dyDescent="0.25">
      <c r="B3571" t="e" cm="1" vm="1">
        <f t="array" ref="B3571">TRANSPOSE(_xlfn._xlws.SORT(_xlfn.UNIQUE(_xlfn._xlws.FILTER(managements[field_level], managements[experiment_id]&amp;"_"&amp;managements[crop_season_id]=A3571))))</f>
        <v>#VALUE!</v>
      </c>
    </row>
    <row r="3572" spans="2:2" x14ac:dyDescent="0.25">
      <c r="B3572" t="e" cm="1" vm="1">
        <f t="array" ref="B3572">TRANSPOSE(_xlfn._xlws.SORT(_xlfn.UNIQUE(_xlfn._xlws.FILTER(managements[field_level], managements[experiment_id]&amp;"_"&amp;managements[crop_season_id]=A3572))))</f>
        <v>#VALUE!</v>
      </c>
    </row>
    <row r="3573" spans="2:2" x14ac:dyDescent="0.25">
      <c r="B3573" t="e" cm="1" vm="1">
        <f t="array" ref="B3573">TRANSPOSE(_xlfn._xlws.SORT(_xlfn.UNIQUE(_xlfn._xlws.FILTER(managements[field_level], managements[experiment_id]&amp;"_"&amp;managements[crop_season_id]=A3573))))</f>
        <v>#VALUE!</v>
      </c>
    </row>
    <row r="3574" spans="2:2" x14ac:dyDescent="0.25">
      <c r="B3574" t="e" cm="1" vm="1">
        <f t="array" ref="B3574">TRANSPOSE(_xlfn._xlws.SORT(_xlfn.UNIQUE(_xlfn._xlws.FILTER(managements[field_level], managements[experiment_id]&amp;"_"&amp;managements[crop_season_id]=A3574))))</f>
        <v>#VALUE!</v>
      </c>
    </row>
    <row r="3575" spans="2:2" x14ac:dyDescent="0.25">
      <c r="B3575" t="e" cm="1" vm="1">
        <f t="array" ref="B3575">TRANSPOSE(_xlfn._xlws.SORT(_xlfn.UNIQUE(_xlfn._xlws.FILTER(managements[field_level], managements[experiment_id]&amp;"_"&amp;managements[crop_season_id]=A3575))))</f>
        <v>#VALUE!</v>
      </c>
    </row>
    <row r="3576" spans="2:2" x14ac:dyDescent="0.25">
      <c r="B3576" t="e" cm="1" vm="1">
        <f t="array" ref="B3576">TRANSPOSE(_xlfn._xlws.SORT(_xlfn.UNIQUE(_xlfn._xlws.FILTER(managements[field_level], managements[experiment_id]&amp;"_"&amp;managements[crop_season_id]=A3576))))</f>
        <v>#VALUE!</v>
      </c>
    </row>
    <row r="3577" spans="2:2" x14ac:dyDescent="0.25">
      <c r="B3577" t="e" cm="1" vm="1">
        <f t="array" ref="B3577">TRANSPOSE(_xlfn._xlws.SORT(_xlfn.UNIQUE(_xlfn._xlws.FILTER(managements[field_level], managements[experiment_id]&amp;"_"&amp;managements[crop_season_id]=A3577))))</f>
        <v>#VALUE!</v>
      </c>
    </row>
    <row r="3578" spans="2:2" x14ac:dyDescent="0.25">
      <c r="B3578" t="e" cm="1" vm="1">
        <f t="array" ref="B3578">TRANSPOSE(_xlfn._xlws.SORT(_xlfn.UNIQUE(_xlfn._xlws.FILTER(managements[field_level], managements[experiment_id]&amp;"_"&amp;managements[crop_season_id]=A3578))))</f>
        <v>#VALUE!</v>
      </c>
    </row>
    <row r="3579" spans="2:2" x14ac:dyDescent="0.25">
      <c r="B3579" t="e" cm="1" vm="1">
        <f t="array" ref="B3579">TRANSPOSE(_xlfn._xlws.SORT(_xlfn.UNIQUE(_xlfn._xlws.FILTER(managements[field_level], managements[experiment_id]&amp;"_"&amp;managements[crop_season_id]=A3579))))</f>
        <v>#VALUE!</v>
      </c>
    </row>
    <row r="3580" spans="2:2" x14ac:dyDescent="0.25">
      <c r="B3580" t="e" cm="1" vm="1">
        <f t="array" ref="B3580">TRANSPOSE(_xlfn._xlws.SORT(_xlfn.UNIQUE(_xlfn._xlws.FILTER(managements[field_level], managements[experiment_id]&amp;"_"&amp;managements[crop_season_id]=A3580))))</f>
        <v>#VALUE!</v>
      </c>
    </row>
    <row r="3581" spans="2:2" x14ac:dyDescent="0.25">
      <c r="B3581" t="e" cm="1" vm="1">
        <f t="array" ref="B3581">TRANSPOSE(_xlfn._xlws.SORT(_xlfn.UNIQUE(_xlfn._xlws.FILTER(managements[field_level], managements[experiment_id]&amp;"_"&amp;managements[crop_season_id]=A3581))))</f>
        <v>#VALUE!</v>
      </c>
    </row>
    <row r="3582" spans="2:2" x14ac:dyDescent="0.25">
      <c r="B3582" t="e" cm="1" vm="1">
        <f t="array" ref="B3582">TRANSPOSE(_xlfn._xlws.SORT(_xlfn.UNIQUE(_xlfn._xlws.FILTER(managements[field_level], managements[experiment_id]&amp;"_"&amp;managements[crop_season_id]=A3582))))</f>
        <v>#VALUE!</v>
      </c>
    </row>
    <row r="3583" spans="2:2" x14ac:dyDescent="0.25">
      <c r="B3583" t="e" cm="1" vm="1">
        <f t="array" ref="B3583">TRANSPOSE(_xlfn._xlws.SORT(_xlfn.UNIQUE(_xlfn._xlws.FILTER(managements[field_level], managements[experiment_id]&amp;"_"&amp;managements[crop_season_id]=A3583))))</f>
        <v>#VALUE!</v>
      </c>
    </row>
    <row r="3584" spans="2:2" x14ac:dyDescent="0.25">
      <c r="B3584" t="e" cm="1" vm="1">
        <f t="array" ref="B3584">TRANSPOSE(_xlfn._xlws.SORT(_xlfn.UNIQUE(_xlfn._xlws.FILTER(managements[field_level], managements[experiment_id]&amp;"_"&amp;managements[crop_season_id]=A3584))))</f>
        <v>#VALUE!</v>
      </c>
    </row>
    <row r="3585" spans="2:2" x14ac:dyDescent="0.25">
      <c r="B3585" t="e" cm="1" vm="1">
        <f t="array" ref="B3585">TRANSPOSE(_xlfn._xlws.SORT(_xlfn.UNIQUE(_xlfn._xlws.FILTER(managements[field_level], managements[experiment_id]&amp;"_"&amp;managements[crop_season_id]=A3585))))</f>
        <v>#VALUE!</v>
      </c>
    </row>
    <row r="3586" spans="2:2" x14ac:dyDescent="0.25">
      <c r="B3586" t="e" cm="1" vm="1">
        <f t="array" ref="B3586">TRANSPOSE(_xlfn._xlws.SORT(_xlfn.UNIQUE(_xlfn._xlws.FILTER(managements[field_level], managements[experiment_id]&amp;"_"&amp;managements[crop_season_id]=A3586))))</f>
        <v>#VALUE!</v>
      </c>
    </row>
    <row r="3587" spans="2:2" x14ac:dyDescent="0.25">
      <c r="B3587" t="e" cm="1" vm="1">
        <f t="array" ref="B3587">TRANSPOSE(_xlfn._xlws.SORT(_xlfn.UNIQUE(_xlfn._xlws.FILTER(managements[field_level], managements[experiment_id]&amp;"_"&amp;managements[crop_season_id]=A3587))))</f>
        <v>#VALUE!</v>
      </c>
    </row>
    <row r="3588" spans="2:2" x14ac:dyDescent="0.25">
      <c r="B3588" t="e" cm="1" vm="1">
        <f t="array" ref="B3588">TRANSPOSE(_xlfn._xlws.SORT(_xlfn.UNIQUE(_xlfn._xlws.FILTER(managements[field_level], managements[experiment_id]&amp;"_"&amp;managements[crop_season_id]=A3588))))</f>
        <v>#VALUE!</v>
      </c>
    </row>
    <row r="3589" spans="2:2" x14ac:dyDescent="0.25">
      <c r="B3589" t="e" cm="1" vm="1">
        <f t="array" ref="B3589">TRANSPOSE(_xlfn._xlws.SORT(_xlfn.UNIQUE(_xlfn._xlws.FILTER(managements[field_level], managements[experiment_id]&amp;"_"&amp;managements[crop_season_id]=A3589))))</f>
        <v>#VALUE!</v>
      </c>
    </row>
    <row r="3590" spans="2:2" x14ac:dyDescent="0.25">
      <c r="B3590" t="e" cm="1" vm="1">
        <f t="array" ref="B3590">TRANSPOSE(_xlfn._xlws.SORT(_xlfn.UNIQUE(_xlfn._xlws.FILTER(managements[field_level], managements[experiment_id]&amp;"_"&amp;managements[crop_season_id]=A3590))))</f>
        <v>#VALUE!</v>
      </c>
    </row>
    <row r="3591" spans="2:2" x14ac:dyDescent="0.25">
      <c r="B3591" t="e" cm="1" vm="1">
        <f t="array" ref="B3591">TRANSPOSE(_xlfn._xlws.SORT(_xlfn.UNIQUE(_xlfn._xlws.FILTER(managements[field_level], managements[experiment_id]&amp;"_"&amp;managements[crop_season_id]=A3591))))</f>
        <v>#VALUE!</v>
      </c>
    </row>
    <row r="3592" spans="2:2" x14ac:dyDescent="0.25">
      <c r="B3592" t="e" cm="1" vm="1">
        <f t="array" ref="B3592">TRANSPOSE(_xlfn._xlws.SORT(_xlfn.UNIQUE(_xlfn._xlws.FILTER(managements[field_level], managements[experiment_id]&amp;"_"&amp;managements[crop_season_id]=A3592))))</f>
        <v>#VALUE!</v>
      </c>
    </row>
    <row r="3593" spans="2:2" x14ac:dyDescent="0.25">
      <c r="B3593" t="e" cm="1" vm="1">
        <f t="array" ref="B3593">TRANSPOSE(_xlfn._xlws.SORT(_xlfn.UNIQUE(_xlfn._xlws.FILTER(managements[field_level], managements[experiment_id]&amp;"_"&amp;managements[crop_season_id]=A3593))))</f>
        <v>#VALUE!</v>
      </c>
    </row>
    <row r="3594" spans="2:2" x14ac:dyDescent="0.25">
      <c r="B3594" t="e" cm="1" vm="1">
        <f t="array" ref="B3594">TRANSPOSE(_xlfn._xlws.SORT(_xlfn.UNIQUE(_xlfn._xlws.FILTER(managements[field_level], managements[experiment_id]&amp;"_"&amp;managements[crop_season_id]=A3594))))</f>
        <v>#VALUE!</v>
      </c>
    </row>
    <row r="3595" spans="2:2" x14ac:dyDescent="0.25">
      <c r="B3595" t="e" cm="1" vm="1">
        <f t="array" ref="B3595">TRANSPOSE(_xlfn._xlws.SORT(_xlfn.UNIQUE(_xlfn._xlws.FILTER(managements[field_level], managements[experiment_id]&amp;"_"&amp;managements[crop_season_id]=A3595))))</f>
        <v>#VALUE!</v>
      </c>
    </row>
    <row r="3596" spans="2:2" x14ac:dyDescent="0.25">
      <c r="B3596" t="e" cm="1" vm="1">
        <f t="array" ref="B3596">TRANSPOSE(_xlfn._xlws.SORT(_xlfn.UNIQUE(_xlfn._xlws.FILTER(managements[field_level], managements[experiment_id]&amp;"_"&amp;managements[crop_season_id]=A3596))))</f>
        <v>#VALUE!</v>
      </c>
    </row>
    <row r="3597" spans="2:2" x14ac:dyDescent="0.25">
      <c r="B3597" t="e" cm="1" vm="1">
        <f t="array" ref="B3597">TRANSPOSE(_xlfn._xlws.SORT(_xlfn.UNIQUE(_xlfn._xlws.FILTER(managements[field_level], managements[experiment_id]&amp;"_"&amp;managements[crop_season_id]=A3597))))</f>
        <v>#VALUE!</v>
      </c>
    </row>
    <row r="3598" spans="2:2" x14ac:dyDescent="0.25">
      <c r="B3598" t="e" cm="1" vm="1">
        <f t="array" ref="B3598">TRANSPOSE(_xlfn._xlws.SORT(_xlfn.UNIQUE(_xlfn._xlws.FILTER(managements[field_level], managements[experiment_id]&amp;"_"&amp;managements[crop_season_id]=A3598))))</f>
        <v>#VALUE!</v>
      </c>
    </row>
    <row r="3599" spans="2:2" x14ac:dyDescent="0.25">
      <c r="B3599" t="e" cm="1" vm="1">
        <f t="array" ref="B3599">TRANSPOSE(_xlfn._xlws.SORT(_xlfn.UNIQUE(_xlfn._xlws.FILTER(managements[field_level], managements[experiment_id]&amp;"_"&amp;managements[crop_season_id]=A3599))))</f>
        <v>#VALUE!</v>
      </c>
    </row>
    <row r="3600" spans="2:2" x14ac:dyDescent="0.25">
      <c r="B3600" t="e" cm="1" vm="1">
        <f t="array" ref="B3600">TRANSPOSE(_xlfn._xlws.SORT(_xlfn.UNIQUE(_xlfn._xlws.FILTER(managements[field_level], managements[experiment_id]&amp;"_"&amp;managements[crop_season_id]=A3600))))</f>
        <v>#VALUE!</v>
      </c>
    </row>
    <row r="3601" spans="2:2" x14ac:dyDescent="0.25">
      <c r="B3601" t="e" cm="1" vm="1">
        <f t="array" ref="B3601">TRANSPOSE(_xlfn._xlws.SORT(_xlfn.UNIQUE(_xlfn._xlws.FILTER(managements[field_level], managements[experiment_id]&amp;"_"&amp;managements[crop_season_id]=A3601))))</f>
        <v>#VALUE!</v>
      </c>
    </row>
    <row r="3602" spans="2:2" x14ac:dyDescent="0.25">
      <c r="B3602" t="e" cm="1" vm="1">
        <f t="array" ref="B3602">TRANSPOSE(_xlfn._xlws.SORT(_xlfn.UNIQUE(_xlfn._xlws.FILTER(managements[field_level], managements[experiment_id]&amp;"_"&amp;managements[crop_season_id]=A3602))))</f>
        <v>#VALUE!</v>
      </c>
    </row>
    <row r="3603" spans="2:2" x14ac:dyDescent="0.25">
      <c r="B3603" t="e" cm="1" vm="1">
        <f t="array" ref="B3603">TRANSPOSE(_xlfn._xlws.SORT(_xlfn.UNIQUE(_xlfn._xlws.FILTER(managements[field_level], managements[experiment_id]&amp;"_"&amp;managements[crop_season_id]=A3603))))</f>
        <v>#VALUE!</v>
      </c>
    </row>
    <row r="3604" spans="2:2" x14ac:dyDescent="0.25">
      <c r="B3604" t="e" cm="1" vm="1">
        <f t="array" ref="B3604">TRANSPOSE(_xlfn._xlws.SORT(_xlfn.UNIQUE(_xlfn._xlws.FILTER(managements[field_level], managements[experiment_id]&amp;"_"&amp;managements[crop_season_id]=A3604))))</f>
        <v>#VALUE!</v>
      </c>
    </row>
    <row r="3605" spans="2:2" x14ac:dyDescent="0.25">
      <c r="B3605" t="e" cm="1" vm="1">
        <f t="array" ref="B3605">TRANSPOSE(_xlfn._xlws.SORT(_xlfn.UNIQUE(_xlfn._xlws.FILTER(managements[field_level], managements[experiment_id]&amp;"_"&amp;managements[crop_season_id]=A3605))))</f>
        <v>#VALUE!</v>
      </c>
    </row>
    <row r="3606" spans="2:2" x14ac:dyDescent="0.25">
      <c r="B3606" t="e" cm="1" vm="1">
        <f t="array" ref="B3606">TRANSPOSE(_xlfn._xlws.SORT(_xlfn.UNIQUE(_xlfn._xlws.FILTER(managements[field_level], managements[experiment_id]&amp;"_"&amp;managements[crop_season_id]=A3606))))</f>
        <v>#VALUE!</v>
      </c>
    </row>
    <row r="3607" spans="2:2" x14ac:dyDescent="0.25">
      <c r="B3607" t="e" cm="1" vm="1">
        <f t="array" ref="B3607">TRANSPOSE(_xlfn._xlws.SORT(_xlfn.UNIQUE(_xlfn._xlws.FILTER(managements[field_level], managements[experiment_id]&amp;"_"&amp;managements[crop_season_id]=A3607))))</f>
        <v>#VALUE!</v>
      </c>
    </row>
    <row r="3608" spans="2:2" x14ac:dyDescent="0.25">
      <c r="B3608" t="e" cm="1" vm="1">
        <f t="array" ref="B3608">TRANSPOSE(_xlfn._xlws.SORT(_xlfn.UNIQUE(_xlfn._xlws.FILTER(managements[field_level], managements[experiment_id]&amp;"_"&amp;managements[crop_season_id]=A3608))))</f>
        <v>#VALUE!</v>
      </c>
    </row>
    <row r="3609" spans="2:2" x14ac:dyDescent="0.25">
      <c r="B3609" t="e" cm="1" vm="1">
        <f t="array" ref="B3609">TRANSPOSE(_xlfn._xlws.SORT(_xlfn.UNIQUE(_xlfn._xlws.FILTER(managements[field_level], managements[experiment_id]&amp;"_"&amp;managements[crop_season_id]=A3609))))</f>
        <v>#VALUE!</v>
      </c>
    </row>
    <row r="3610" spans="2:2" x14ac:dyDescent="0.25">
      <c r="B3610" t="e" cm="1" vm="1">
        <f t="array" ref="B3610">TRANSPOSE(_xlfn._xlws.SORT(_xlfn.UNIQUE(_xlfn._xlws.FILTER(managements[field_level], managements[experiment_id]&amp;"_"&amp;managements[crop_season_id]=A3610))))</f>
        <v>#VALUE!</v>
      </c>
    </row>
    <row r="3611" spans="2:2" x14ac:dyDescent="0.25">
      <c r="B3611" t="e" cm="1" vm="1">
        <f t="array" ref="B3611">TRANSPOSE(_xlfn._xlws.SORT(_xlfn.UNIQUE(_xlfn._xlws.FILTER(managements[field_level], managements[experiment_id]&amp;"_"&amp;managements[crop_season_id]=A3611))))</f>
        <v>#VALUE!</v>
      </c>
    </row>
    <row r="3612" spans="2:2" x14ac:dyDescent="0.25">
      <c r="B3612" t="e" cm="1" vm="1">
        <f t="array" ref="B3612">TRANSPOSE(_xlfn._xlws.SORT(_xlfn.UNIQUE(_xlfn._xlws.FILTER(managements[field_level], managements[experiment_id]&amp;"_"&amp;managements[crop_season_id]=A3612))))</f>
        <v>#VALUE!</v>
      </c>
    </row>
    <row r="3613" spans="2:2" x14ac:dyDescent="0.25">
      <c r="B3613" t="e" cm="1" vm="1">
        <f t="array" ref="B3613">TRANSPOSE(_xlfn._xlws.SORT(_xlfn.UNIQUE(_xlfn._xlws.FILTER(managements[field_level], managements[experiment_id]&amp;"_"&amp;managements[crop_season_id]=A3613))))</f>
        <v>#VALUE!</v>
      </c>
    </row>
    <row r="3614" spans="2:2" x14ac:dyDescent="0.25">
      <c r="B3614" t="e" cm="1" vm="1">
        <f t="array" ref="B3614">TRANSPOSE(_xlfn._xlws.SORT(_xlfn.UNIQUE(_xlfn._xlws.FILTER(managements[field_level], managements[experiment_id]&amp;"_"&amp;managements[crop_season_id]=A3614))))</f>
        <v>#VALUE!</v>
      </c>
    </row>
    <row r="3615" spans="2:2" x14ac:dyDescent="0.25">
      <c r="B3615" t="e" cm="1" vm="1">
        <f t="array" ref="B3615">TRANSPOSE(_xlfn._xlws.SORT(_xlfn.UNIQUE(_xlfn._xlws.FILTER(managements[field_level], managements[experiment_id]&amp;"_"&amp;managements[crop_season_id]=A3615))))</f>
        <v>#VALUE!</v>
      </c>
    </row>
    <row r="3616" spans="2:2" x14ac:dyDescent="0.25">
      <c r="B3616" t="e" cm="1" vm="1">
        <f t="array" ref="B3616">TRANSPOSE(_xlfn._xlws.SORT(_xlfn.UNIQUE(_xlfn._xlws.FILTER(managements[field_level], managements[experiment_id]&amp;"_"&amp;managements[crop_season_id]=A3616))))</f>
        <v>#VALUE!</v>
      </c>
    </row>
    <row r="3617" spans="2:2" x14ac:dyDescent="0.25">
      <c r="B3617" t="e" cm="1" vm="1">
        <f t="array" ref="B3617">TRANSPOSE(_xlfn._xlws.SORT(_xlfn.UNIQUE(_xlfn._xlws.FILTER(managements[field_level], managements[experiment_id]&amp;"_"&amp;managements[crop_season_id]=A3617))))</f>
        <v>#VALUE!</v>
      </c>
    </row>
    <row r="3618" spans="2:2" x14ac:dyDescent="0.25">
      <c r="B3618" t="e" cm="1" vm="1">
        <f t="array" ref="B3618">TRANSPOSE(_xlfn._xlws.SORT(_xlfn.UNIQUE(_xlfn._xlws.FILTER(managements[field_level], managements[experiment_id]&amp;"_"&amp;managements[crop_season_id]=A3618))))</f>
        <v>#VALUE!</v>
      </c>
    </row>
    <row r="3619" spans="2:2" x14ac:dyDescent="0.25">
      <c r="B3619" t="e" cm="1" vm="1">
        <f t="array" ref="B3619">TRANSPOSE(_xlfn._xlws.SORT(_xlfn.UNIQUE(_xlfn._xlws.FILTER(managements[field_level], managements[experiment_id]&amp;"_"&amp;managements[crop_season_id]=A3619))))</f>
        <v>#VALUE!</v>
      </c>
    </row>
    <row r="3620" spans="2:2" x14ac:dyDescent="0.25">
      <c r="B3620" t="e" cm="1" vm="1">
        <f t="array" ref="B3620">TRANSPOSE(_xlfn._xlws.SORT(_xlfn.UNIQUE(_xlfn._xlws.FILTER(managements[field_level], managements[experiment_id]&amp;"_"&amp;managements[crop_season_id]=A3620))))</f>
        <v>#VALUE!</v>
      </c>
    </row>
    <row r="3621" spans="2:2" x14ac:dyDescent="0.25">
      <c r="B3621" t="e" cm="1" vm="1">
        <f t="array" ref="B3621">TRANSPOSE(_xlfn._xlws.SORT(_xlfn.UNIQUE(_xlfn._xlws.FILTER(managements[field_level], managements[experiment_id]&amp;"_"&amp;managements[crop_season_id]=A3621))))</f>
        <v>#VALUE!</v>
      </c>
    </row>
    <row r="3622" spans="2:2" x14ac:dyDescent="0.25">
      <c r="B3622" t="e" cm="1" vm="1">
        <f t="array" ref="B3622">TRANSPOSE(_xlfn._xlws.SORT(_xlfn.UNIQUE(_xlfn._xlws.FILTER(managements[field_level], managements[experiment_id]&amp;"_"&amp;managements[crop_season_id]=A3622))))</f>
        <v>#VALUE!</v>
      </c>
    </row>
    <row r="3623" spans="2:2" x14ac:dyDescent="0.25">
      <c r="B3623" t="e" cm="1" vm="1">
        <f t="array" ref="B3623">TRANSPOSE(_xlfn._xlws.SORT(_xlfn.UNIQUE(_xlfn._xlws.FILTER(managements[field_level], managements[experiment_id]&amp;"_"&amp;managements[crop_season_id]=A3623))))</f>
        <v>#VALUE!</v>
      </c>
    </row>
    <row r="3624" spans="2:2" x14ac:dyDescent="0.25">
      <c r="B3624" t="e" cm="1" vm="1">
        <f t="array" ref="B3624">TRANSPOSE(_xlfn._xlws.SORT(_xlfn.UNIQUE(_xlfn._xlws.FILTER(managements[field_level], managements[experiment_id]&amp;"_"&amp;managements[crop_season_id]=A3624))))</f>
        <v>#VALUE!</v>
      </c>
    </row>
    <row r="3625" spans="2:2" x14ac:dyDescent="0.25">
      <c r="B3625" t="e" cm="1" vm="1">
        <f t="array" ref="B3625">TRANSPOSE(_xlfn._xlws.SORT(_xlfn.UNIQUE(_xlfn._xlws.FILTER(managements[field_level], managements[experiment_id]&amp;"_"&amp;managements[crop_season_id]=A3625))))</f>
        <v>#VALUE!</v>
      </c>
    </row>
    <row r="3626" spans="2:2" x14ac:dyDescent="0.25">
      <c r="B3626" t="e" cm="1" vm="1">
        <f t="array" ref="B3626">TRANSPOSE(_xlfn._xlws.SORT(_xlfn.UNIQUE(_xlfn._xlws.FILTER(managements[field_level], managements[experiment_id]&amp;"_"&amp;managements[crop_season_id]=A3626))))</f>
        <v>#VALUE!</v>
      </c>
    </row>
    <row r="3627" spans="2:2" x14ac:dyDescent="0.25">
      <c r="B3627" t="e" cm="1" vm="1">
        <f t="array" ref="B3627">TRANSPOSE(_xlfn._xlws.SORT(_xlfn.UNIQUE(_xlfn._xlws.FILTER(managements[field_level], managements[experiment_id]&amp;"_"&amp;managements[crop_season_id]=A3627))))</f>
        <v>#VALUE!</v>
      </c>
    </row>
    <row r="3628" spans="2:2" x14ac:dyDescent="0.25">
      <c r="B3628" t="e" cm="1" vm="1">
        <f t="array" ref="B3628">TRANSPOSE(_xlfn._xlws.SORT(_xlfn.UNIQUE(_xlfn._xlws.FILTER(managements[field_level], managements[experiment_id]&amp;"_"&amp;managements[crop_season_id]=A3628))))</f>
        <v>#VALUE!</v>
      </c>
    </row>
    <row r="3629" spans="2:2" x14ac:dyDescent="0.25">
      <c r="B3629" t="e" cm="1" vm="1">
        <f t="array" ref="B3629">TRANSPOSE(_xlfn._xlws.SORT(_xlfn.UNIQUE(_xlfn._xlws.FILTER(managements[field_level], managements[experiment_id]&amp;"_"&amp;managements[crop_season_id]=A3629))))</f>
        <v>#VALUE!</v>
      </c>
    </row>
    <row r="3630" spans="2:2" x14ac:dyDescent="0.25">
      <c r="B3630" t="e" cm="1" vm="1">
        <f t="array" ref="B3630">TRANSPOSE(_xlfn._xlws.SORT(_xlfn.UNIQUE(_xlfn._xlws.FILTER(managements[field_level], managements[experiment_id]&amp;"_"&amp;managements[crop_season_id]=A3630))))</f>
        <v>#VALUE!</v>
      </c>
    </row>
    <row r="3631" spans="2:2" x14ac:dyDescent="0.25">
      <c r="B3631" t="e" cm="1" vm="1">
        <f t="array" ref="B3631">TRANSPOSE(_xlfn._xlws.SORT(_xlfn.UNIQUE(_xlfn._xlws.FILTER(managements[field_level], managements[experiment_id]&amp;"_"&amp;managements[crop_season_id]=A3631))))</f>
        <v>#VALUE!</v>
      </c>
    </row>
    <row r="3632" spans="2:2" x14ac:dyDescent="0.25">
      <c r="B3632" t="e" cm="1" vm="1">
        <f t="array" ref="B3632">TRANSPOSE(_xlfn._xlws.SORT(_xlfn.UNIQUE(_xlfn._xlws.FILTER(managements[field_level], managements[experiment_id]&amp;"_"&amp;managements[crop_season_id]=A3632))))</f>
        <v>#VALUE!</v>
      </c>
    </row>
    <row r="3633" spans="2:2" x14ac:dyDescent="0.25">
      <c r="B3633" t="e" cm="1" vm="1">
        <f t="array" ref="B3633">TRANSPOSE(_xlfn._xlws.SORT(_xlfn.UNIQUE(_xlfn._xlws.FILTER(managements[field_level], managements[experiment_id]&amp;"_"&amp;managements[crop_season_id]=A3633))))</f>
        <v>#VALUE!</v>
      </c>
    </row>
    <row r="3634" spans="2:2" x14ac:dyDescent="0.25">
      <c r="B3634" t="e" cm="1" vm="1">
        <f t="array" ref="B3634">TRANSPOSE(_xlfn._xlws.SORT(_xlfn.UNIQUE(_xlfn._xlws.FILTER(managements[field_level], managements[experiment_id]&amp;"_"&amp;managements[crop_season_id]=A3634))))</f>
        <v>#VALUE!</v>
      </c>
    </row>
    <row r="3635" spans="2:2" x14ac:dyDescent="0.25">
      <c r="B3635" t="e" cm="1" vm="1">
        <f t="array" ref="B3635">TRANSPOSE(_xlfn._xlws.SORT(_xlfn.UNIQUE(_xlfn._xlws.FILTER(managements[field_level], managements[experiment_id]&amp;"_"&amp;managements[crop_season_id]=A3635))))</f>
        <v>#VALUE!</v>
      </c>
    </row>
    <row r="3636" spans="2:2" x14ac:dyDescent="0.25">
      <c r="B3636" t="e" cm="1" vm="1">
        <f t="array" ref="B3636">TRANSPOSE(_xlfn._xlws.SORT(_xlfn.UNIQUE(_xlfn._xlws.FILTER(managements[field_level], managements[experiment_id]&amp;"_"&amp;managements[crop_season_id]=A3636))))</f>
        <v>#VALUE!</v>
      </c>
    </row>
    <row r="3637" spans="2:2" x14ac:dyDescent="0.25">
      <c r="B3637" t="e" cm="1" vm="1">
        <f t="array" ref="B3637">TRANSPOSE(_xlfn._xlws.SORT(_xlfn.UNIQUE(_xlfn._xlws.FILTER(managements[field_level], managements[experiment_id]&amp;"_"&amp;managements[crop_season_id]=A3637))))</f>
        <v>#VALUE!</v>
      </c>
    </row>
    <row r="3638" spans="2:2" x14ac:dyDescent="0.25">
      <c r="B3638" t="e" cm="1" vm="1">
        <f t="array" ref="B3638">TRANSPOSE(_xlfn._xlws.SORT(_xlfn.UNIQUE(_xlfn._xlws.FILTER(managements[field_level], managements[experiment_id]&amp;"_"&amp;managements[crop_season_id]=A3638))))</f>
        <v>#VALUE!</v>
      </c>
    </row>
    <row r="3639" spans="2:2" x14ac:dyDescent="0.25">
      <c r="B3639" t="e" cm="1" vm="1">
        <f t="array" ref="B3639">TRANSPOSE(_xlfn._xlws.SORT(_xlfn.UNIQUE(_xlfn._xlws.FILTER(managements[field_level], managements[experiment_id]&amp;"_"&amp;managements[crop_season_id]=A3639))))</f>
        <v>#VALUE!</v>
      </c>
    </row>
    <row r="3640" spans="2:2" x14ac:dyDescent="0.25">
      <c r="B3640" t="e" cm="1" vm="1">
        <f t="array" ref="B3640">TRANSPOSE(_xlfn._xlws.SORT(_xlfn.UNIQUE(_xlfn._xlws.FILTER(managements[field_level], managements[experiment_id]&amp;"_"&amp;managements[crop_season_id]=A3640))))</f>
        <v>#VALUE!</v>
      </c>
    </row>
    <row r="3641" spans="2:2" x14ac:dyDescent="0.25">
      <c r="B3641" t="e" cm="1" vm="1">
        <f t="array" ref="B3641">TRANSPOSE(_xlfn._xlws.SORT(_xlfn.UNIQUE(_xlfn._xlws.FILTER(managements[field_level], managements[experiment_id]&amp;"_"&amp;managements[crop_season_id]=A3641))))</f>
        <v>#VALUE!</v>
      </c>
    </row>
    <row r="3642" spans="2:2" x14ac:dyDescent="0.25">
      <c r="B3642" t="e" cm="1" vm="1">
        <f t="array" ref="B3642">TRANSPOSE(_xlfn._xlws.SORT(_xlfn.UNIQUE(_xlfn._xlws.FILTER(managements[field_level], managements[experiment_id]&amp;"_"&amp;managements[crop_season_id]=A3642))))</f>
        <v>#VALUE!</v>
      </c>
    </row>
    <row r="3643" spans="2:2" x14ac:dyDescent="0.25">
      <c r="B3643" t="e" cm="1" vm="1">
        <f t="array" ref="B3643">TRANSPOSE(_xlfn._xlws.SORT(_xlfn.UNIQUE(_xlfn._xlws.FILTER(managements[field_level], managements[experiment_id]&amp;"_"&amp;managements[crop_season_id]=A3643))))</f>
        <v>#VALUE!</v>
      </c>
    </row>
    <row r="3644" spans="2:2" x14ac:dyDescent="0.25">
      <c r="B3644" t="e" cm="1" vm="1">
        <f t="array" ref="B3644">TRANSPOSE(_xlfn._xlws.SORT(_xlfn.UNIQUE(_xlfn._xlws.FILTER(managements[field_level], managements[experiment_id]&amp;"_"&amp;managements[crop_season_id]=A3644))))</f>
        <v>#VALUE!</v>
      </c>
    </row>
    <row r="3645" spans="2:2" x14ac:dyDescent="0.25">
      <c r="B3645" t="e" cm="1" vm="1">
        <f t="array" ref="B3645">TRANSPOSE(_xlfn._xlws.SORT(_xlfn.UNIQUE(_xlfn._xlws.FILTER(managements[field_level], managements[experiment_id]&amp;"_"&amp;managements[crop_season_id]=A3645))))</f>
        <v>#VALUE!</v>
      </c>
    </row>
    <row r="3646" spans="2:2" x14ac:dyDescent="0.25">
      <c r="B3646" t="e" cm="1" vm="1">
        <f t="array" ref="B3646">TRANSPOSE(_xlfn._xlws.SORT(_xlfn.UNIQUE(_xlfn._xlws.FILTER(managements[field_level], managements[experiment_id]&amp;"_"&amp;managements[crop_season_id]=A3646))))</f>
        <v>#VALUE!</v>
      </c>
    </row>
    <row r="3647" spans="2:2" x14ac:dyDescent="0.25">
      <c r="B3647" t="e" cm="1" vm="1">
        <f t="array" ref="B3647">TRANSPOSE(_xlfn._xlws.SORT(_xlfn.UNIQUE(_xlfn._xlws.FILTER(managements[field_level], managements[experiment_id]&amp;"_"&amp;managements[crop_season_id]=A3647))))</f>
        <v>#VALUE!</v>
      </c>
    </row>
    <row r="3648" spans="2:2" x14ac:dyDescent="0.25">
      <c r="B3648" t="e" cm="1" vm="1">
        <f t="array" ref="B3648">TRANSPOSE(_xlfn._xlws.SORT(_xlfn.UNIQUE(_xlfn._xlws.FILTER(managements[field_level], managements[experiment_id]&amp;"_"&amp;managements[crop_season_id]=A3648))))</f>
        <v>#VALUE!</v>
      </c>
    </row>
    <row r="3649" spans="2:2" x14ac:dyDescent="0.25">
      <c r="B3649" t="e" cm="1" vm="1">
        <f t="array" ref="B3649">TRANSPOSE(_xlfn._xlws.SORT(_xlfn.UNIQUE(_xlfn._xlws.FILTER(managements[field_level], managements[experiment_id]&amp;"_"&amp;managements[crop_season_id]=A3649))))</f>
        <v>#VALUE!</v>
      </c>
    </row>
    <row r="3650" spans="2:2" x14ac:dyDescent="0.25">
      <c r="B3650" t="e" cm="1" vm="1">
        <f t="array" ref="B3650">TRANSPOSE(_xlfn._xlws.SORT(_xlfn.UNIQUE(_xlfn._xlws.FILTER(managements[field_level], managements[experiment_id]&amp;"_"&amp;managements[crop_season_id]=A3650))))</f>
        <v>#VALUE!</v>
      </c>
    </row>
    <row r="3651" spans="2:2" x14ac:dyDescent="0.25">
      <c r="B3651" t="e" cm="1" vm="1">
        <f t="array" ref="B3651">TRANSPOSE(_xlfn._xlws.SORT(_xlfn.UNIQUE(_xlfn._xlws.FILTER(managements[field_level], managements[experiment_id]&amp;"_"&amp;managements[crop_season_id]=A3651))))</f>
        <v>#VALUE!</v>
      </c>
    </row>
    <row r="3652" spans="2:2" x14ac:dyDescent="0.25">
      <c r="B3652" t="e" cm="1" vm="1">
        <f t="array" ref="B3652">TRANSPOSE(_xlfn._xlws.SORT(_xlfn.UNIQUE(_xlfn._xlws.FILTER(managements[field_level], managements[experiment_id]&amp;"_"&amp;managements[crop_season_id]=A3652))))</f>
        <v>#VALUE!</v>
      </c>
    </row>
    <row r="3653" spans="2:2" x14ac:dyDescent="0.25">
      <c r="B3653" t="e" cm="1" vm="1">
        <f t="array" ref="B3653">TRANSPOSE(_xlfn._xlws.SORT(_xlfn.UNIQUE(_xlfn._xlws.FILTER(managements[field_level], managements[experiment_id]&amp;"_"&amp;managements[crop_season_id]=A3653))))</f>
        <v>#VALUE!</v>
      </c>
    </row>
    <row r="3654" spans="2:2" x14ac:dyDescent="0.25">
      <c r="B3654" t="e" cm="1" vm="1">
        <f t="array" ref="B3654">TRANSPOSE(_xlfn._xlws.SORT(_xlfn.UNIQUE(_xlfn._xlws.FILTER(managements[field_level], managements[experiment_id]&amp;"_"&amp;managements[crop_season_id]=A3654))))</f>
        <v>#VALUE!</v>
      </c>
    </row>
    <row r="3655" spans="2:2" x14ac:dyDescent="0.25">
      <c r="B3655" t="e" cm="1" vm="1">
        <f t="array" ref="B3655">TRANSPOSE(_xlfn._xlws.SORT(_xlfn.UNIQUE(_xlfn._xlws.FILTER(managements[field_level], managements[experiment_id]&amp;"_"&amp;managements[crop_season_id]=A3655))))</f>
        <v>#VALUE!</v>
      </c>
    </row>
    <row r="3656" spans="2:2" x14ac:dyDescent="0.25">
      <c r="B3656" t="e" cm="1" vm="1">
        <f t="array" ref="B3656">TRANSPOSE(_xlfn._xlws.SORT(_xlfn.UNIQUE(_xlfn._xlws.FILTER(managements[field_level], managements[experiment_id]&amp;"_"&amp;managements[crop_season_id]=A3656))))</f>
        <v>#VALUE!</v>
      </c>
    </row>
    <row r="3657" spans="2:2" x14ac:dyDescent="0.25">
      <c r="B3657" t="e" cm="1" vm="1">
        <f t="array" ref="B3657">TRANSPOSE(_xlfn._xlws.SORT(_xlfn.UNIQUE(_xlfn._xlws.FILTER(managements[field_level], managements[experiment_id]&amp;"_"&amp;managements[crop_season_id]=A3657))))</f>
        <v>#VALUE!</v>
      </c>
    </row>
    <row r="3658" spans="2:2" x14ac:dyDescent="0.25">
      <c r="B3658" t="e" cm="1" vm="1">
        <f t="array" ref="B3658">TRANSPOSE(_xlfn._xlws.SORT(_xlfn.UNIQUE(_xlfn._xlws.FILTER(managements[field_level], managements[experiment_id]&amp;"_"&amp;managements[crop_season_id]=A3658))))</f>
        <v>#VALUE!</v>
      </c>
    </row>
    <row r="3659" spans="2:2" x14ac:dyDescent="0.25">
      <c r="B3659" t="e" cm="1" vm="1">
        <f t="array" ref="B3659">TRANSPOSE(_xlfn._xlws.SORT(_xlfn.UNIQUE(_xlfn._xlws.FILTER(managements[field_level], managements[experiment_id]&amp;"_"&amp;managements[crop_season_id]=A3659))))</f>
        <v>#VALUE!</v>
      </c>
    </row>
    <row r="3660" spans="2:2" x14ac:dyDescent="0.25">
      <c r="B3660" t="e" cm="1" vm="1">
        <f t="array" ref="B3660">TRANSPOSE(_xlfn._xlws.SORT(_xlfn.UNIQUE(_xlfn._xlws.FILTER(managements[field_level], managements[experiment_id]&amp;"_"&amp;managements[crop_season_id]=A3660))))</f>
        <v>#VALUE!</v>
      </c>
    </row>
    <row r="3661" spans="2:2" x14ac:dyDescent="0.25">
      <c r="B3661" t="e" cm="1" vm="1">
        <f t="array" ref="B3661">TRANSPOSE(_xlfn._xlws.SORT(_xlfn.UNIQUE(_xlfn._xlws.FILTER(managements[field_level], managements[experiment_id]&amp;"_"&amp;managements[crop_season_id]=A3661))))</f>
        <v>#VALUE!</v>
      </c>
    </row>
    <row r="3662" spans="2:2" x14ac:dyDescent="0.25">
      <c r="B3662" t="e" cm="1" vm="1">
        <f t="array" ref="B3662">TRANSPOSE(_xlfn._xlws.SORT(_xlfn.UNIQUE(_xlfn._xlws.FILTER(managements[field_level], managements[experiment_id]&amp;"_"&amp;managements[crop_season_id]=A3662))))</f>
        <v>#VALUE!</v>
      </c>
    </row>
    <row r="3663" spans="2:2" x14ac:dyDescent="0.25">
      <c r="B3663" t="e" cm="1" vm="1">
        <f t="array" ref="B3663">TRANSPOSE(_xlfn._xlws.SORT(_xlfn.UNIQUE(_xlfn._xlws.FILTER(managements[field_level], managements[experiment_id]&amp;"_"&amp;managements[crop_season_id]=A3663))))</f>
        <v>#VALUE!</v>
      </c>
    </row>
    <row r="3664" spans="2:2" x14ac:dyDescent="0.25">
      <c r="B3664" t="e" cm="1" vm="1">
        <f t="array" ref="B3664">TRANSPOSE(_xlfn._xlws.SORT(_xlfn.UNIQUE(_xlfn._xlws.FILTER(managements[field_level], managements[experiment_id]&amp;"_"&amp;managements[crop_season_id]=A3664))))</f>
        <v>#VALUE!</v>
      </c>
    </row>
    <row r="3665" spans="2:2" x14ac:dyDescent="0.25">
      <c r="B3665" t="e" cm="1" vm="1">
        <f t="array" ref="B3665">TRANSPOSE(_xlfn._xlws.SORT(_xlfn.UNIQUE(_xlfn._xlws.FILTER(managements[field_level], managements[experiment_id]&amp;"_"&amp;managements[crop_season_id]=A3665))))</f>
        <v>#VALUE!</v>
      </c>
    </row>
    <row r="3666" spans="2:2" x14ac:dyDescent="0.25">
      <c r="B3666" t="e" cm="1" vm="1">
        <f t="array" ref="B3666">TRANSPOSE(_xlfn._xlws.SORT(_xlfn.UNIQUE(_xlfn._xlws.FILTER(managements[field_level], managements[experiment_id]&amp;"_"&amp;managements[crop_season_id]=A3666))))</f>
        <v>#VALUE!</v>
      </c>
    </row>
    <row r="3667" spans="2:2" x14ac:dyDescent="0.25">
      <c r="B3667" t="e" cm="1" vm="1">
        <f t="array" ref="B3667">TRANSPOSE(_xlfn._xlws.SORT(_xlfn.UNIQUE(_xlfn._xlws.FILTER(managements[field_level], managements[experiment_id]&amp;"_"&amp;managements[crop_season_id]=A3667))))</f>
        <v>#VALUE!</v>
      </c>
    </row>
    <row r="3668" spans="2:2" x14ac:dyDescent="0.25">
      <c r="B3668" t="e" cm="1" vm="1">
        <f t="array" ref="B3668">TRANSPOSE(_xlfn._xlws.SORT(_xlfn.UNIQUE(_xlfn._xlws.FILTER(managements[field_level], managements[experiment_id]&amp;"_"&amp;managements[crop_season_id]=A3668))))</f>
        <v>#VALUE!</v>
      </c>
    </row>
    <row r="3669" spans="2:2" x14ac:dyDescent="0.25">
      <c r="B3669" t="e" cm="1" vm="1">
        <f t="array" ref="B3669">TRANSPOSE(_xlfn._xlws.SORT(_xlfn.UNIQUE(_xlfn._xlws.FILTER(managements[field_level], managements[experiment_id]&amp;"_"&amp;managements[crop_season_id]=A3669))))</f>
        <v>#VALUE!</v>
      </c>
    </row>
    <row r="3670" spans="2:2" x14ac:dyDescent="0.25">
      <c r="B3670" t="e" cm="1" vm="1">
        <f t="array" ref="B3670">TRANSPOSE(_xlfn._xlws.SORT(_xlfn.UNIQUE(_xlfn._xlws.FILTER(managements[field_level], managements[experiment_id]&amp;"_"&amp;managements[crop_season_id]=A3670))))</f>
        <v>#VALUE!</v>
      </c>
    </row>
    <row r="3671" spans="2:2" x14ac:dyDescent="0.25">
      <c r="B3671" t="e" cm="1" vm="1">
        <f t="array" ref="B3671">TRANSPOSE(_xlfn._xlws.SORT(_xlfn.UNIQUE(_xlfn._xlws.FILTER(managements[field_level], managements[experiment_id]&amp;"_"&amp;managements[crop_season_id]=A3671))))</f>
        <v>#VALUE!</v>
      </c>
    </row>
    <row r="3672" spans="2:2" x14ac:dyDescent="0.25">
      <c r="B3672" t="e" cm="1" vm="1">
        <f t="array" ref="B3672">TRANSPOSE(_xlfn._xlws.SORT(_xlfn.UNIQUE(_xlfn._xlws.FILTER(managements[field_level], managements[experiment_id]&amp;"_"&amp;managements[crop_season_id]=A3672))))</f>
        <v>#VALUE!</v>
      </c>
    </row>
    <row r="3673" spans="2:2" x14ac:dyDescent="0.25">
      <c r="B3673" t="e" cm="1" vm="1">
        <f t="array" ref="B3673">TRANSPOSE(_xlfn._xlws.SORT(_xlfn.UNIQUE(_xlfn._xlws.FILTER(managements[field_level], managements[experiment_id]&amp;"_"&amp;managements[crop_season_id]=A3673))))</f>
        <v>#VALUE!</v>
      </c>
    </row>
    <row r="3674" spans="2:2" x14ac:dyDescent="0.25">
      <c r="B3674" t="e" cm="1" vm="1">
        <f t="array" ref="B3674">TRANSPOSE(_xlfn._xlws.SORT(_xlfn.UNIQUE(_xlfn._xlws.FILTER(managements[field_level], managements[experiment_id]&amp;"_"&amp;managements[crop_season_id]=A3674))))</f>
        <v>#VALUE!</v>
      </c>
    </row>
    <row r="3675" spans="2:2" x14ac:dyDescent="0.25">
      <c r="B3675" t="e" cm="1" vm="1">
        <f t="array" ref="B3675">TRANSPOSE(_xlfn._xlws.SORT(_xlfn.UNIQUE(_xlfn._xlws.FILTER(managements[field_level], managements[experiment_id]&amp;"_"&amp;managements[crop_season_id]=A3675))))</f>
        <v>#VALUE!</v>
      </c>
    </row>
    <row r="3676" spans="2:2" x14ac:dyDescent="0.25">
      <c r="B3676" t="e" cm="1" vm="1">
        <f t="array" ref="B3676">TRANSPOSE(_xlfn._xlws.SORT(_xlfn.UNIQUE(_xlfn._xlws.FILTER(managements[field_level], managements[experiment_id]&amp;"_"&amp;managements[crop_season_id]=A3676))))</f>
        <v>#VALUE!</v>
      </c>
    </row>
    <row r="3677" spans="2:2" x14ac:dyDescent="0.25">
      <c r="B3677" t="e" cm="1" vm="1">
        <f t="array" ref="B3677">TRANSPOSE(_xlfn._xlws.SORT(_xlfn.UNIQUE(_xlfn._xlws.FILTER(managements[field_level], managements[experiment_id]&amp;"_"&amp;managements[crop_season_id]=A3677))))</f>
        <v>#VALUE!</v>
      </c>
    </row>
    <row r="3678" spans="2:2" x14ac:dyDescent="0.25">
      <c r="B3678" t="e" cm="1" vm="1">
        <f t="array" ref="B3678">TRANSPOSE(_xlfn._xlws.SORT(_xlfn.UNIQUE(_xlfn._xlws.FILTER(managements[field_level], managements[experiment_id]&amp;"_"&amp;managements[crop_season_id]=A3678))))</f>
        <v>#VALUE!</v>
      </c>
    </row>
    <row r="3679" spans="2:2" x14ac:dyDescent="0.25">
      <c r="B3679" t="e" cm="1" vm="1">
        <f t="array" ref="B3679">TRANSPOSE(_xlfn._xlws.SORT(_xlfn.UNIQUE(_xlfn._xlws.FILTER(managements[field_level], managements[experiment_id]&amp;"_"&amp;managements[crop_season_id]=A3679))))</f>
        <v>#VALUE!</v>
      </c>
    </row>
    <row r="3680" spans="2:2" x14ac:dyDescent="0.25">
      <c r="B3680" t="e" cm="1" vm="1">
        <f t="array" ref="B3680">TRANSPOSE(_xlfn._xlws.SORT(_xlfn.UNIQUE(_xlfn._xlws.FILTER(managements[field_level], managements[experiment_id]&amp;"_"&amp;managements[crop_season_id]=A3680))))</f>
        <v>#VALUE!</v>
      </c>
    </row>
    <row r="3681" spans="2:2" x14ac:dyDescent="0.25">
      <c r="B3681" t="e" cm="1" vm="1">
        <f t="array" ref="B3681">TRANSPOSE(_xlfn._xlws.SORT(_xlfn.UNIQUE(_xlfn._xlws.FILTER(managements[field_level], managements[experiment_id]&amp;"_"&amp;managements[crop_season_id]=A3681))))</f>
        <v>#VALUE!</v>
      </c>
    </row>
    <row r="3682" spans="2:2" x14ac:dyDescent="0.25">
      <c r="B3682" t="e" cm="1" vm="1">
        <f t="array" ref="B3682">TRANSPOSE(_xlfn._xlws.SORT(_xlfn.UNIQUE(_xlfn._xlws.FILTER(managements[field_level], managements[experiment_id]&amp;"_"&amp;managements[crop_season_id]=A3682))))</f>
        <v>#VALUE!</v>
      </c>
    </row>
    <row r="3683" spans="2:2" x14ac:dyDescent="0.25">
      <c r="B3683" t="e" cm="1" vm="1">
        <f t="array" ref="B3683">TRANSPOSE(_xlfn._xlws.SORT(_xlfn.UNIQUE(_xlfn._xlws.FILTER(managements[field_level], managements[experiment_id]&amp;"_"&amp;managements[crop_season_id]=A3683))))</f>
        <v>#VALUE!</v>
      </c>
    </row>
    <row r="3684" spans="2:2" x14ac:dyDescent="0.25">
      <c r="B3684" t="e" cm="1" vm="1">
        <f t="array" ref="B3684">TRANSPOSE(_xlfn._xlws.SORT(_xlfn.UNIQUE(_xlfn._xlws.FILTER(managements[field_level], managements[experiment_id]&amp;"_"&amp;managements[crop_season_id]=A3684))))</f>
        <v>#VALUE!</v>
      </c>
    </row>
    <row r="3685" spans="2:2" x14ac:dyDescent="0.25">
      <c r="B3685" t="e" cm="1" vm="1">
        <f t="array" ref="B3685">TRANSPOSE(_xlfn._xlws.SORT(_xlfn.UNIQUE(_xlfn._xlws.FILTER(managements[field_level], managements[experiment_id]&amp;"_"&amp;managements[crop_season_id]=A3685))))</f>
        <v>#VALUE!</v>
      </c>
    </row>
    <row r="3686" spans="2:2" x14ac:dyDescent="0.25">
      <c r="B3686" t="e" cm="1" vm="1">
        <f t="array" ref="B3686">TRANSPOSE(_xlfn._xlws.SORT(_xlfn.UNIQUE(_xlfn._xlws.FILTER(managements[field_level], managements[experiment_id]&amp;"_"&amp;managements[crop_season_id]=A3686))))</f>
        <v>#VALUE!</v>
      </c>
    </row>
    <row r="3687" spans="2:2" x14ac:dyDescent="0.25">
      <c r="B3687" t="e" cm="1" vm="1">
        <f t="array" ref="B3687">TRANSPOSE(_xlfn._xlws.SORT(_xlfn.UNIQUE(_xlfn._xlws.FILTER(managements[field_level], managements[experiment_id]&amp;"_"&amp;managements[crop_season_id]=A3687))))</f>
        <v>#VALUE!</v>
      </c>
    </row>
    <row r="3688" spans="2:2" x14ac:dyDescent="0.25">
      <c r="B3688" t="e" cm="1" vm="1">
        <f t="array" ref="B3688">TRANSPOSE(_xlfn._xlws.SORT(_xlfn.UNIQUE(_xlfn._xlws.FILTER(managements[field_level], managements[experiment_id]&amp;"_"&amp;managements[crop_season_id]=A3688))))</f>
        <v>#VALUE!</v>
      </c>
    </row>
    <row r="3689" spans="2:2" x14ac:dyDescent="0.25">
      <c r="B3689" t="e" cm="1" vm="1">
        <f t="array" ref="B3689">TRANSPOSE(_xlfn._xlws.SORT(_xlfn.UNIQUE(_xlfn._xlws.FILTER(managements[field_level], managements[experiment_id]&amp;"_"&amp;managements[crop_season_id]=A3689))))</f>
        <v>#VALUE!</v>
      </c>
    </row>
    <row r="3690" spans="2:2" x14ac:dyDescent="0.25">
      <c r="B3690" t="e" cm="1" vm="1">
        <f t="array" ref="B3690">TRANSPOSE(_xlfn._xlws.SORT(_xlfn.UNIQUE(_xlfn._xlws.FILTER(managements[field_level], managements[experiment_id]&amp;"_"&amp;managements[crop_season_id]=A3690))))</f>
        <v>#VALUE!</v>
      </c>
    </row>
    <row r="3691" spans="2:2" x14ac:dyDescent="0.25">
      <c r="B3691" t="e" cm="1" vm="1">
        <f t="array" ref="B3691">TRANSPOSE(_xlfn._xlws.SORT(_xlfn.UNIQUE(_xlfn._xlws.FILTER(managements[field_level], managements[experiment_id]&amp;"_"&amp;managements[crop_season_id]=A3691))))</f>
        <v>#VALUE!</v>
      </c>
    </row>
    <row r="3692" spans="2:2" x14ac:dyDescent="0.25">
      <c r="B3692" t="e" cm="1" vm="1">
        <f t="array" ref="B3692">TRANSPOSE(_xlfn._xlws.SORT(_xlfn.UNIQUE(_xlfn._xlws.FILTER(managements[field_level], managements[experiment_id]&amp;"_"&amp;managements[crop_season_id]=A3692))))</f>
        <v>#VALUE!</v>
      </c>
    </row>
    <row r="3693" spans="2:2" x14ac:dyDescent="0.25">
      <c r="B3693" t="e" cm="1" vm="1">
        <f t="array" ref="B3693">TRANSPOSE(_xlfn._xlws.SORT(_xlfn.UNIQUE(_xlfn._xlws.FILTER(managements[field_level], managements[experiment_id]&amp;"_"&amp;managements[crop_season_id]=A3693))))</f>
        <v>#VALUE!</v>
      </c>
    </row>
    <row r="3694" spans="2:2" x14ac:dyDescent="0.25">
      <c r="B3694" t="e" cm="1" vm="1">
        <f t="array" ref="B3694">TRANSPOSE(_xlfn._xlws.SORT(_xlfn.UNIQUE(_xlfn._xlws.FILTER(managements[field_level], managements[experiment_id]&amp;"_"&amp;managements[crop_season_id]=A3694))))</f>
        <v>#VALUE!</v>
      </c>
    </row>
    <row r="3695" spans="2:2" x14ac:dyDescent="0.25">
      <c r="B3695" t="e" cm="1" vm="1">
        <f t="array" ref="B3695">TRANSPOSE(_xlfn._xlws.SORT(_xlfn.UNIQUE(_xlfn._xlws.FILTER(managements[field_level], managements[experiment_id]&amp;"_"&amp;managements[crop_season_id]=A3695))))</f>
        <v>#VALUE!</v>
      </c>
    </row>
    <row r="3696" spans="2:2" x14ac:dyDescent="0.25">
      <c r="B3696" t="e" cm="1" vm="1">
        <f t="array" ref="B3696">TRANSPOSE(_xlfn._xlws.SORT(_xlfn.UNIQUE(_xlfn._xlws.FILTER(managements[field_level], managements[experiment_id]&amp;"_"&amp;managements[crop_season_id]=A3696))))</f>
        <v>#VALUE!</v>
      </c>
    </row>
    <row r="3697" spans="2:2" x14ac:dyDescent="0.25">
      <c r="B3697" t="e" cm="1" vm="1">
        <f t="array" ref="B3697">TRANSPOSE(_xlfn._xlws.SORT(_xlfn.UNIQUE(_xlfn._xlws.FILTER(managements[field_level], managements[experiment_id]&amp;"_"&amp;managements[crop_season_id]=A3697))))</f>
        <v>#VALUE!</v>
      </c>
    </row>
    <row r="3698" spans="2:2" x14ac:dyDescent="0.25">
      <c r="B3698" t="e" cm="1" vm="1">
        <f t="array" ref="B3698">TRANSPOSE(_xlfn._xlws.SORT(_xlfn.UNIQUE(_xlfn._xlws.FILTER(managements[field_level], managements[experiment_id]&amp;"_"&amp;managements[crop_season_id]=A3698))))</f>
        <v>#VALUE!</v>
      </c>
    </row>
    <row r="3699" spans="2:2" x14ac:dyDescent="0.25">
      <c r="B3699" t="e" cm="1" vm="1">
        <f t="array" ref="B3699">TRANSPOSE(_xlfn._xlws.SORT(_xlfn.UNIQUE(_xlfn._xlws.FILTER(managements[field_level], managements[experiment_id]&amp;"_"&amp;managements[crop_season_id]=A3699))))</f>
        <v>#VALUE!</v>
      </c>
    </row>
    <row r="3700" spans="2:2" x14ac:dyDescent="0.25">
      <c r="B3700" t="e" cm="1" vm="1">
        <f t="array" ref="B3700">TRANSPOSE(_xlfn._xlws.SORT(_xlfn.UNIQUE(_xlfn._xlws.FILTER(managements[field_level], managements[experiment_id]&amp;"_"&amp;managements[crop_season_id]=A3700))))</f>
        <v>#VALUE!</v>
      </c>
    </row>
    <row r="3701" spans="2:2" x14ac:dyDescent="0.25">
      <c r="B3701" t="e" cm="1" vm="1">
        <f t="array" ref="B3701">TRANSPOSE(_xlfn._xlws.SORT(_xlfn.UNIQUE(_xlfn._xlws.FILTER(managements[field_level], managements[experiment_id]&amp;"_"&amp;managements[crop_season_id]=A3701))))</f>
        <v>#VALUE!</v>
      </c>
    </row>
    <row r="3702" spans="2:2" x14ac:dyDescent="0.25">
      <c r="B3702" t="e" cm="1" vm="1">
        <f t="array" ref="B3702">TRANSPOSE(_xlfn._xlws.SORT(_xlfn.UNIQUE(_xlfn._xlws.FILTER(managements[field_level], managements[experiment_id]&amp;"_"&amp;managements[crop_season_id]=A3702))))</f>
        <v>#VALUE!</v>
      </c>
    </row>
    <row r="3703" spans="2:2" x14ac:dyDescent="0.25">
      <c r="B3703" t="e" cm="1" vm="1">
        <f t="array" ref="B3703">TRANSPOSE(_xlfn._xlws.SORT(_xlfn.UNIQUE(_xlfn._xlws.FILTER(managements[field_level], managements[experiment_id]&amp;"_"&amp;managements[crop_season_id]=A3703))))</f>
        <v>#VALUE!</v>
      </c>
    </row>
    <row r="3704" spans="2:2" x14ac:dyDescent="0.25">
      <c r="B3704" t="e" cm="1" vm="1">
        <f t="array" ref="B3704">TRANSPOSE(_xlfn._xlws.SORT(_xlfn.UNIQUE(_xlfn._xlws.FILTER(managements[field_level], managements[experiment_id]&amp;"_"&amp;managements[crop_season_id]=A3704))))</f>
        <v>#VALUE!</v>
      </c>
    </row>
    <row r="3705" spans="2:2" x14ac:dyDescent="0.25">
      <c r="B3705" t="e" cm="1" vm="1">
        <f t="array" ref="B3705">TRANSPOSE(_xlfn._xlws.SORT(_xlfn.UNIQUE(_xlfn._xlws.FILTER(managements[field_level], managements[experiment_id]&amp;"_"&amp;managements[crop_season_id]=A3705))))</f>
        <v>#VALUE!</v>
      </c>
    </row>
    <row r="3706" spans="2:2" x14ac:dyDescent="0.25">
      <c r="B3706" t="e" cm="1" vm="1">
        <f t="array" ref="B3706">TRANSPOSE(_xlfn._xlws.SORT(_xlfn.UNIQUE(_xlfn._xlws.FILTER(managements[field_level], managements[experiment_id]&amp;"_"&amp;managements[crop_season_id]=A3706))))</f>
        <v>#VALUE!</v>
      </c>
    </row>
    <row r="3707" spans="2:2" x14ac:dyDescent="0.25">
      <c r="B3707" t="e" cm="1" vm="1">
        <f t="array" ref="B3707">TRANSPOSE(_xlfn._xlws.SORT(_xlfn.UNIQUE(_xlfn._xlws.FILTER(managements[field_level], managements[experiment_id]&amp;"_"&amp;managements[crop_season_id]=A3707))))</f>
        <v>#VALUE!</v>
      </c>
    </row>
    <row r="3708" spans="2:2" x14ac:dyDescent="0.25">
      <c r="B3708" t="e" cm="1" vm="1">
        <f t="array" ref="B3708">TRANSPOSE(_xlfn._xlws.SORT(_xlfn.UNIQUE(_xlfn._xlws.FILTER(managements[field_level], managements[experiment_id]&amp;"_"&amp;managements[crop_season_id]=A3708))))</f>
        <v>#VALUE!</v>
      </c>
    </row>
    <row r="3709" spans="2:2" x14ac:dyDescent="0.25">
      <c r="B3709" t="e" cm="1" vm="1">
        <f t="array" ref="B3709">TRANSPOSE(_xlfn._xlws.SORT(_xlfn.UNIQUE(_xlfn._xlws.FILTER(managements[field_level], managements[experiment_id]&amp;"_"&amp;managements[crop_season_id]=A3709))))</f>
        <v>#VALUE!</v>
      </c>
    </row>
    <row r="3710" spans="2:2" x14ac:dyDescent="0.25">
      <c r="B3710" t="e" cm="1" vm="1">
        <f t="array" ref="B3710">TRANSPOSE(_xlfn._xlws.SORT(_xlfn.UNIQUE(_xlfn._xlws.FILTER(managements[field_level], managements[experiment_id]&amp;"_"&amp;managements[crop_season_id]=A3710))))</f>
        <v>#VALUE!</v>
      </c>
    </row>
    <row r="3711" spans="2:2" x14ac:dyDescent="0.25">
      <c r="B3711" t="e" cm="1" vm="1">
        <f t="array" ref="B3711">TRANSPOSE(_xlfn._xlws.SORT(_xlfn.UNIQUE(_xlfn._xlws.FILTER(managements[field_level], managements[experiment_id]&amp;"_"&amp;managements[crop_season_id]=A3711))))</f>
        <v>#VALUE!</v>
      </c>
    </row>
    <row r="3712" spans="2:2" x14ac:dyDescent="0.25">
      <c r="B3712" t="e" cm="1" vm="1">
        <f t="array" ref="B3712">TRANSPOSE(_xlfn._xlws.SORT(_xlfn.UNIQUE(_xlfn._xlws.FILTER(managements[field_level], managements[experiment_id]&amp;"_"&amp;managements[crop_season_id]=A3712))))</f>
        <v>#VALUE!</v>
      </c>
    </row>
    <row r="3713" spans="2:2" x14ac:dyDescent="0.25">
      <c r="B3713" t="e" cm="1" vm="1">
        <f t="array" ref="B3713">TRANSPOSE(_xlfn._xlws.SORT(_xlfn.UNIQUE(_xlfn._xlws.FILTER(managements[field_level], managements[experiment_id]&amp;"_"&amp;managements[crop_season_id]=A3713))))</f>
        <v>#VALUE!</v>
      </c>
    </row>
    <row r="3714" spans="2:2" x14ac:dyDescent="0.25">
      <c r="B3714" t="e" cm="1" vm="1">
        <f t="array" ref="B3714">TRANSPOSE(_xlfn._xlws.SORT(_xlfn.UNIQUE(_xlfn._xlws.FILTER(managements[field_level], managements[experiment_id]&amp;"_"&amp;managements[crop_season_id]=A3714))))</f>
        <v>#VALUE!</v>
      </c>
    </row>
    <row r="3715" spans="2:2" x14ac:dyDescent="0.25">
      <c r="B3715" t="e" cm="1" vm="1">
        <f t="array" ref="B3715">TRANSPOSE(_xlfn._xlws.SORT(_xlfn.UNIQUE(_xlfn._xlws.FILTER(managements[field_level], managements[experiment_id]&amp;"_"&amp;managements[crop_season_id]=A3715))))</f>
        <v>#VALUE!</v>
      </c>
    </row>
    <row r="3716" spans="2:2" x14ac:dyDescent="0.25">
      <c r="B3716" t="e" cm="1" vm="1">
        <f t="array" ref="B3716">TRANSPOSE(_xlfn._xlws.SORT(_xlfn.UNIQUE(_xlfn._xlws.FILTER(managements[field_level], managements[experiment_id]&amp;"_"&amp;managements[crop_season_id]=A3716))))</f>
        <v>#VALUE!</v>
      </c>
    </row>
    <row r="3717" spans="2:2" x14ac:dyDescent="0.25">
      <c r="B3717" t="e" cm="1" vm="1">
        <f t="array" ref="B3717">TRANSPOSE(_xlfn._xlws.SORT(_xlfn.UNIQUE(_xlfn._xlws.FILTER(managements[field_level], managements[experiment_id]&amp;"_"&amp;managements[crop_season_id]=A3717))))</f>
        <v>#VALUE!</v>
      </c>
    </row>
    <row r="3718" spans="2:2" x14ac:dyDescent="0.25">
      <c r="B3718" t="e" cm="1" vm="1">
        <f t="array" ref="B3718">TRANSPOSE(_xlfn._xlws.SORT(_xlfn.UNIQUE(_xlfn._xlws.FILTER(managements[field_level], managements[experiment_id]&amp;"_"&amp;managements[crop_season_id]=A3718))))</f>
        <v>#VALUE!</v>
      </c>
    </row>
    <row r="3719" spans="2:2" x14ac:dyDescent="0.25">
      <c r="B3719" t="e" cm="1" vm="1">
        <f t="array" ref="B3719">TRANSPOSE(_xlfn._xlws.SORT(_xlfn.UNIQUE(_xlfn._xlws.FILTER(managements[field_level], managements[experiment_id]&amp;"_"&amp;managements[crop_season_id]=A3719))))</f>
        <v>#VALUE!</v>
      </c>
    </row>
    <row r="3720" spans="2:2" x14ac:dyDescent="0.25">
      <c r="B3720" t="e" cm="1" vm="1">
        <f t="array" ref="B3720">TRANSPOSE(_xlfn._xlws.SORT(_xlfn.UNIQUE(_xlfn._xlws.FILTER(managements[field_level], managements[experiment_id]&amp;"_"&amp;managements[crop_season_id]=A3720))))</f>
        <v>#VALUE!</v>
      </c>
    </row>
    <row r="3721" spans="2:2" x14ac:dyDescent="0.25">
      <c r="B3721" t="e" cm="1" vm="1">
        <f t="array" ref="B3721">TRANSPOSE(_xlfn._xlws.SORT(_xlfn.UNIQUE(_xlfn._xlws.FILTER(managements[field_level], managements[experiment_id]&amp;"_"&amp;managements[crop_season_id]=A3721))))</f>
        <v>#VALUE!</v>
      </c>
    </row>
    <row r="3722" spans="2:2" x14ac:dyDescent="0.25">
      <c r="B3722" t="e" cm="1" vm="1">
        <f t="array" ref="B3722">TRANSPOSE(_xlfn._xlws.SORT(_xlfn.UNIQUE(_xlfn._xlws.FILTER(managements[field_level], managements[experiment_id]&amp;"_"&amp;managements[crop_season_id]=A3722))))</f>
        <v>#VALUE!</v>
      </c>
    </row>
    <row r="3723" spans="2:2" x14ac:dyDescent="0.25">
      <c r="B3723" t="e" cm="1" vm="1">
        <f t="array" ref="B3723">TRANSPOSE(_xlfn._xlws.SORT(_xlfn.UNIQUE(_xlfn._xlws.FILTER(managements[field_level], managements[experiment_id]&amp;"_"&amp;managements[crop_season_id]=A3723))))</f>
        <v>#VALUE!</v>
      </c>
    </row>
    <row r="3724" spans="2:2" x14ac:dyDescent="0.25">
      <c r="B3724" t="e" cm="1" vm="1">
        <f t="array" ref="B3724">TRANSPOSE(_xlfn._xlws.SORT(_xlfn.UNIQUE(_xlfn._xlws.FILTER(managements[field_level], managements[experiment_id]&amp;"_"&amp;managements[crop_season_id]=A3724))))</f>
        <v>#VALUE!</v>
      </c>
    </row>
    <row r="3725" spans="2:2" x14ac:dyDescent="0.25">
      <c r="B3725" t="e" cm="1" vm="1">
        <f t="array" ref="B3725">TRANSPOSE(_xlfn._xlws.SORT(_xlfn.UNIQUE(_xlfn._xlws.FILTER(managements[field_level], managements[experiment_id]&amp;"_"&amp;managements[crop_season_id]=A3725))))</f>
        <v>#VALUE!</v>
      </c>
    </row>
    <row r="3726" spans="2:2" x14ac:dyDescent="0.25">
      <c r="B3726" t="e" cm="1" vm="1">
        <f t="array" ref="B3726">TRANSPOSE(_xlfn._xlws.SORT(_xlfn.UNIQUE(_xlfn._xlws.FILTER(managements[field_level], managements[experiment_id]&amp;"_"&amp;managements[crop_season_id]=A3726))))</f>
        <v>#VALUE!</v>
      </c>
    </row>
    <row r="3727" spans="2:2" x14ac:dyDescent="0.25">
      <c r="B3727" t="e" cm="1" vm="1">
        <f t="array" ref="B3727">TRANSPOSE(_xlfn._xlws.SORT(_xlfn.UNIQUE(_xlfn._xlws.FILTER(managements[field_level], managements[experiment_id]&amp;"_"&amp;managements[crop_season_id]=A3727))))</f>
        <v>#VALUE!</v>
      </c>
    </row>
    <row r="3728" spans="2:2" x14ac:dyDescent="0.25">
      <c r="B3728" t="e" cm="1" vm="1">
        <f t="array" ref="B3728">TRANSPOSE(_xlfn._xlws.SORT(_xlfn.UNIQUE(_xlfn._xlws.FILTER(managements[field_level], managements[experiment_id]&amp;"_"&amp;managements[crop_season_id]=A3728))))</f>
        <v>#VALUE!</v>
      </c>
    </row>
    <row r="3729" spans="2:2" x14ac:dyDescent="0.25">
      <c r="B3729" t="e" cm="1" vm="1">
        <f t="array" ref="B3729">TRANSPOSE(_xlfn._xlws.SORT(_xlfn.UNIQUE(_xlfn._xlws.FILTER(managements[field_level], managements[experiment_id]&amp;"_"&amp;managements[crop_season_id]=A3729))))</f>
        <v>#VALUE!</v>
      </c>
    </row>
    <row r="3730" spans="2:2" x14ac:dyDescent="0.25">
      <c r="B3730" t="e" cm="1" vm="1">
        <f t="array" ref="B3730">TRANSPOSE(_xlfn._xlws.SORT(_xlfn.UNIQUE(_xlfn._xlws.FILTER(managements[field_level], managements[experiment_id]&amp;"_"&amp;managements[crop_season_id]=A3730))))</f>
        <v>#VALUE!</v>
      </c>
    </row>
    <row r="3731" spans="2:2" x14ac:dyDescent="0.25">
      <c r="B3731" t="e" cm="1" vm="1">
        <f t="array" ref="B3731">TRANSPOSE(_xlfn._xlws.SORT(_xlfn.UNIQUE(_xlfn._xlws.FILTER(managements[field_level], managements[experiment_id]&amp;"_"&amp;managements[crop_season_id]=A3731))))</f>
        <v>#VALUE!</v>
      </c>
    </row>
    <row r="3732" spans="2:2" x14ac:dyDescent="0.25">
      <c r="B3732" t="e" cm="1" vm="1">
        <f t="array" ref="B3732">TRANSPOSE(_xlfn._xlws.SORT(_xlfn.UNIQUE(_xlfn._xlws.FILTER(managements[field_level], managements[experiment_id]&amp;"_"&amp;managements[crop_season_id]=A3732))))</f>
        <v>#VALUE!</v>
      </c>
    </row>
    <row r="3733" spans="2:2" x14ac:dyDescent="0.25">
      <c r="B3733" t="e" cm="1" vm="1">
        <f t="array" ref="B3733">TRANSPOSE(_xlfn._xlws.SORT(_xlfn.UNIQUE(_xlfn._xlws.FILTER(managements[field_level], managements[experiment_id]&amp;"_"&amp;managements[crop_season_id]=A3733))))</f>
        <v>#VALUE!</v>
      </c>
    </row>
    <row r="3734" spans="2:2" x14ac:dyDescent="0.25">
      <c r="B3734" t="e" cm="1" vm="1">
        <f t="array" ref="B3734">TRANSPOSE(_xlfn._xlws.SORT(_xlfn.UNIQUE(_xlfn._xlws.FILTER(managements[field_level], managements[experiment_id]&amp;"_"&amp;managements[crop_season_id]=A3734))))</f>
        <v>#VALUE!</v>
      </c>
    </row>
    <row r="3735" spans="2:2" x14ac:dyDescent="0.25">
      <c r="B3735" t="e" cm="1" vm="1">
        <f t="array" ref="B3735">TRANSPOSE(_xlfn._xlws.SORT(_xlfn.UNIQUE(_xlfn._xlws.FILTER(managements[field_level], managements[experiment_id]&amp;"_"&amp;managements[crop_season_id]=A3735))))</f>
        <v>#VALUE!</v>
      </c>
    </row>
    <row r="3736" spans="2:2" x14ac:dyDescent="0.25">
      <c r="B3736" t="e" cm="1" vm="1">
        <f t="array" ref="B3736">TRANSPOSE(_xlfn._xlws.SORT(_xlfn.UNIQUE(_xlfn._xlws.FILTER(managements[field_level], managements[experiment_id]&amp;"_"&amp;managements[crop_season_id]=A3736))))</f>
        <v>#VALUE!</v>
      </c>
    </row>
    <row r="3737" spans="2:2" x14ac:dyDescent="0.25">
      <c r="B3737" t="e" cm="1" vm="1">
        <f t="array" ref="B3737">TRANSPOSE(_xlfn._xlws.SORT(_xlfn.UNIQUE(_xlfn._xlws.FILTER(managements[field_level], managements[experiment_id]&amp;"_"&amp;managements[crop_season_id]=A3737))))</f>
        <v>#VALUE!</v>
      </c>
    </row>
    <row r="3738" spans="2:2" x14ac:dyDescent="0.25">
      <c r="B3738" t="e" cm="1" vm="1">
        <f t="array" ref="B3738">TRANSPOSE(_xlfn._xlws.SORT(_xlfn.UNIQUE(_xlfn._xlws.FILTER(managements[field_level], managements[experiment_id]&amp;"_"&amp;managements[crop_season_id]=A3738))))</f>
        <v>#VALUE!</v>
      </c>
    </row>
    <row r="3739" spans="2:2" x14ac:dyDescent="0.25">
      <c r="B3739" t="e" cm="1" vm="1">
        <f t="array" ref="B3739">TRANSPOSE(_xlfn._xlws.SORT(_xlfn.UNIQUE(_xlfn._xlws.FILTER(managements[field_level], managements[experiment_id]&amp;"_"&amp;managements[crop_season_id]=A3739))))</f>
        <v>#VALUE!</v>
      </c>
    </row>
    <row r="3740" spans="2:2" x14ac:dyDescent="0.25">
      <c r="B3740" t="e" cm="1" vm="1">
        <f t="array" ref="B3740">TRANSPOSE(_xlfn._xlws.SORT(_xlfn.UNIQUE(_xlfn._xlws.FILTER(managements[field_level], managements[experiment_id]&amp;"_"&amp;managements[crop_season_id]=A3740))))</f>
        <v>#VALUE!</v>
      </c>
    </row>
    <row r="3741" spans="2:2" x14ac:dyDescent="0.25">
      <c r="B3741" t="e" cm="1" vm="1">
        <f t="array" ref="B3741">TRANSPOSE(_xlfn._xlws.SORT(_xlfn.UNIQUE(_xlfn._xlws.FILTER(managements[field_level], managements[experiment_id]&amp;"_"&amp;managements[crop_season_id]=A3741))))</f>
        <v>#VALUE!</v>
      </c>
    </row>
    <row r="3742" spans="2:2" x14ac:dyDescent="0.25">
      <c r="B3742" t="e" cm="1" vm="1">
        <f t="array" ref="B3742">TRANSPOSE(_xlfn._xlws.SORT(_xlfn.UNIQUE(_xlfn._xlws.FILTER(managements[field_level], managements[experiment_id]&amp;"_"&amp;managements[crop_season_id]=A3742))))</f>
        <v>#VALUE!</v>
      </c>
    </row>
    <row r="3743" spans="2:2" x14ac:dyDescent="0.25">
      <c r="B3743" t="e" cm="1" vm="1">
        <f t="array" ref="B3743">TRANSPOSE(_xlfn._xlws.SORT(_xlfn.UNIQUE(_xlfn._xlws.FILTER(managements[field_level], managements[experiment_id]&amp;"_"&amp;managements[crop_season_id]=A3743))))</f>
        <v>#VALUE!</v>
      </c>
    </row>
    <row r="3744" spans="2:2" x14ac:dyDescent="0.25">
      <c r="B3744" t="e" cm="1" vm="1">
        <f t="array" ref="B3744">TRANSPOSE(_xlfn._xlws.SORT(_xlfn.UNIQUE(_xlfn._xlws.FILTER(managements[field_level], managements[experiment_id]&amp;"_"&amp;managements[crop_season_id]=A3744))))</f>
        <v>#VALUE!</v>
      </c>
    </row>
    <row r="3745" spans="2:2" x14ac:dyDescent="0.25">
      <c r="B3745" t="e" cm="1" vm="1">
        <f t="array" ref="B3745">TRANSPOSE(_xlfn._xlws.SORT(_xlfn.UNIQUE(_xlfn._xlws.FILTER(managements[field_level], managements[experiment_id]&amp;"_"&amp;managements[crop_season_id]=A3745))))</f>
        <v>#VALUE!</v>
      </c>
    </row>
    <row r="3746" spans="2:2" x14ac:dyDescent="0.25">
      <c r="B3746" t="e" cm="1" vm="1">
        <f t="array" ref="B3746">TRANSPOSE(_xlfn._xlws.SORT(_xlfn.UNIQUE(_xlfn._xlws.FILTER(managements[field_level], managements[experiment_id]&amp;"_"&amp;managements[crop_season_id]=A3746))))</f>
        <v>#VALUE!</v>
      </c>
    </row>
    <row r="3747" spans="2:2" x14ac:dyDescent="0.25">
      <c r="B3747" t="e" cm="1" vm="1">
        <f t="array" ref="B3747">TRANSPOSE(_xlfn._xlws.SORT(_xlfn.UNIQUE(_xlfn._xlws.FILTER(managements[field_level], managements[experiment_id]&amp;"_"&amp;managements[crop_season_id]=A3747))))</f>
        <v>#VALUE!</v>
      </c>
    </row>
    <row r="3748" spans="2:2" x14ac:dyDescent="0.25">
      <c r="B3748" t="e" cm="1" vm="1">
        <f t="array" ref="B3748">TRANSPOSE(_xlfn._xlws.SORT(_xlfn.UNIQUE(_xlfn._xlws.FILTER(managements[field_level], managements[experiment_id]&amp;"_"&amp;managements[crop_season_id]=A3748))))</f>
        <v>#VALUE!</v>
      </c>
    </row>
    <row r="3749" spans="2:2" x14ac:dyDescent="0.25">
      <c r="B3749" t="e" cm="1" vm="1">
        <f t="array" ref="B3749">TRANSPOSE(_xlfn._xlws.SORT(_xlfn.UNIQUE(_xlfn._xlws.FILTER(managements[field_level], managements[experiment_id]&amp;"_"&amp;managements[crop_season_id]=A3749))))</f>
        <v>#VALUE!</v>
      </c>
    </row>
    <row r="3750" spans="2:2" x14ac:dyDescent="0.25">
      <c r="B3750" t="e" cm="1" vm="1">
        <f t="array" ref="B3750">TRANSPOSE(_xlfn._xlws.SORT(_xlfn.UNIQUE(_xlfn._xlws.FILTER(managements[field_level], managements[experiment_id]&amp;"_"&amp;managements[crop_season_id]=A3750))))</f>
        <v>#VALUE!</v>
      </c>
    </row>
    <row r="3751" spans="2:2" x14ac:dyDescent="0.25">
      <c r="B3751" t="e" cm="1" vm="1">
        <f t="array" ref="B3751">TRANSPOSE(_xlfn._xlws.SORT(_xlfn.UNIQUE(_xlfn._xlws.FILTER(managements[field_level], managements[experiment_id]&amp;"_"&amp;managements[crop_season_id]=A3751))))</f>
        <v>#VALUE!</v>
      </c>
    </row>
    <row r="3752" spans="2:2" x14ac:dyDescent="0.25">
      <c r="B3752" t="e" cm="1" vm="1">
        <f t="array" ref="B3752">TRANSPOSE(_xlfn._xlws.SORT(_xlfn.UNIQUE(_xlfn._xlws.FILTER(managements[field_level], managements[experiment_id]&amp;"_"&amp;managements[crop_season_id]=A3752))))</f>
        <v>#VALUE!</v>
      </c>
    </row>
    <row r="3753" spans="2:2" x14ac:dyDescent="0.25">
      <c r="B3753" t="e" cm="1" vm="1">
        <f t="array" ref="B3753">TRANSPOSE(_xlfn._xlws.SORT(_xlfn.UNIQUE(_xlfn._xlws.FILTER(managements[field_level], managements[experiment_id]&amp;"_"&amp;managements[crop_season_id]=A3753))))</f>
        <v>#VALUE!</v>
      </c>
    </row>
    <row r="3754" spans="2:2" x14ac:dyDescent="0.25">
      <c r="B3754" t="e" cm="1" vm="1">
        <f t="array" ref="B3754">TRANSPOSE(_xlfn._xlws.SORT(_xlfn.UNIQUE(_xlfn._xlws.FILTER(managements[field_level], managements[experiment_id]&amp;"_"&amp;managements[crop_season_id]=A3754))))</f>
        <v>#VALUE!</v>
      </c>
    </row>
    <row r="3755" spans="2:2" x14ac:dyDescent="0.25">
      <c r="B3755" t="e" cm="1" vm="1">
        <f t="array" ref="B3755">TRANSPOSE(_xlfn._xlws.SORT(_xlfn.UNIQUE(_xlfn._xlws.FILTER(managements[field_level], managements[experiment_id]&amp;"_"&amp;managements[crop_season_id]=A3755))))</f>
        <v>#VALUE!</v>
      </c>
    </row>
    <row r="3756" spans="2:2" x14ac:dyDescent="0.25">
      <c r="B3756" t="e" cm="1" vm="1">
        <f t="array" ref="B3756">TRANSPOSE(_xlfn._xlws.SORT(_xlfn.UNIQUE(_xlfn._xlws.FILTER(managements[field_level], managements[experiment_id]&amp;"_"&amp;managements[crop_season_id]=A3756))))</f>
        <v>#VALUE!</v>
      </c>
    </row>
    <row r="3757" spans="2:2" x14ac:dyDescent="0.25">
      <c r="B3757" t="e" cm="1" vm="1">
        <f t="array" ref="B3757">TRANSPOSE(_xlfn._xlws.SORT(_xlfn.UNIQUE(_xlfn._xlws.FILTER(managements[field_level], managements[experiment_id]&amp;"_"&amp;managements[crop_season_id]=A3757))))</f>
        <v>#VALUE!</v>
      </c>
    </row>
    <row r="3758" spans="2:2" x14ac:dyDescent="0.25">
      <c r="B3758" t="e" cm="1" vm="1">
        <f t="array" ref="B3758">TRANSPOSE(_xlfn._xlws.SORT(_xlfn.UNIQUE(_xlfn._xlws.FILTER(managements[field_level], managements[experiment_id]&amp;"_"&amp;managements[crop_season_id]=A3758))))</f>
        <v>#VALUE!</v>
      </c>
    </row>
    <row r="3759" spans="2:2" x14ac:dyDescent="0.25">
      <c r="B3759" t="e" cm="1" vm="1">
        <f t="array" ref="B3759">TRANSPOSE(_xlfn._xlws.SORT(_xlfn.UNIQUE(_xlfn._xlws.FILTER(managements[field_level], managements[experiment_id]&amp;"_"&amp;managements[crop_season_id]=A3759))))</f>
        <v>#VALUE!</v>
      </c>
    </row>
    <row r="3760" spans="2:2" x14ac:dyDescent="0.25">
      <c r="B3760" t="e" cm="1" vm="1">
        <f t="array" ref="B3760">TRANSPOSE(_xlfn._xlws.SORT(_xlfn.UNIQUE(_xlfn._xlws.FILTER(managements[field_level], managements[experiment_id]&amp;"_"&amp;managements[crop_season_id]=A3760))))</f>
        <v>#VALUE!</v>
      </c>
    </row>
    <row r="3761" spans="2:2" x14ac:dyDescent="0.25">
      <c r="B3761" t="e" cm="1" vm="1">
        <f t="array" ref="B3761">TRANSPOSE(_xlfn._xlws.SORT(_xlfn.UNIQUE(_xlfn._xlws.FILTER(managements[field_level], managements[experiment_id]&amp;"_"&amp;managements[crop_season_id]=A3761))))</f>
        <v>#VALUE!</v>
      </c>
    </row>
    <row r="3762" spans="2:2" x14ac:dyDescent="0.25">
      <c r="B3762" t="e" cm="1" vm="1">
        <f t="array" ref="B3762">TRANSPOSE(_xlfn._xlws.SORT(_xlfn.UNIQUE(_xlfn._xlws.FILTER(managements[field_level], managements[experiment_id]&amp;"_"&amp;managements[crop_season_id]=A3762))))</f>
        <v>#VALUE!</v>
      </c>
    </row>
    <row r="3763" spans="2:2" x14ac:dyDescent="0.25">
      <c r="B3763" t="e" cm="1" vm="1">
        <f t="array" ref="B3763">TRANSPOSE(_xlfn._xlws.SORT(_xlfn.UNIQUE(_xlfn._xlws.FILTER(managements[field_level], managements[experiment_id]&amp;"_"&amp;managements[crop_season_id]=A3763))))</f>
        <v>#VALUE!</v>
      </c>
    </row>
    <row r="3764" spans="2:2" x14ac:dyDescent="0.25">
      <c r="B3764" t="e" cm="1" vm="1">
        <f t="array" ref="B3764">TRANSPOSE(_xlfn._xlws.SORT(_xlfn.UNIQUE(_xlfn._xlws.FILTER(managements[field_level], managements[experiment_id]&amp;"_"&amp;managements[crop_season_id]=A3764))))</f>
        <v>#VALUE!</v>
      </c>
    </row>
    <row r="3765" spans="2:2" x14ac:dyDescent="0.25">
      <c r="B3765" t="e" cm="1" vm="1">
        <f t="array" ref="B3765">TRANSPOSE(_xlfn._xlws.SORT(_xlfn.UNIQUE(_xlfn._xlws.FILTER(managements[field_level], managements[experiment_id]&amp;"_"&amp;managements[crop_season_id]=A3765))))</f>
        <v>#VALUE!</v>
      </c>
    </row>
    <row r="3766" spans="2:2" x14ac:dyDescent="0.25">
      <c r="B3766" t="e" cm="1" vm="1">
        <f t="array" ref="B3766">TRANSPOSE(_xlfn._xlws.SORT(_xlfn.UNIQUE(_xlfn._xlws.FILTER(managements[field_level], managements[experiment_id]&amp;"_"&amp;managements[crop_season_id]=A3766))))</f>
        <v>#VALUE!</v>
      </c>
    </row>
    <row r="3767" spans="2:2" x14ac:dyDescent="0.25">
      <c r="B3767" t="e" cm="1" vm="1">
        <f t="array" ref="B3767">TRANSPOSE(_xlfn._xlws.SORT(_xlfn.UNIQUE(_xlfn._xlws.FILTER(managements[field_level], managements[experiment_id]&amp;"_"&amp;managements[crop_season_id]=A3767))))</f>
        <v>#VALUE!</v>
      </c>
    </row>
    <row r="3768" spans="2:2" x14ac:dyDescent="0.25">
      <c r="B3768" t="e" cm="1" vm="1">
        <f t="array" ref="B3768">TRANSPOSE(_xlfn._xlws.SORT(_xlfn.UNIQUE(_xlfn._xlws.FILTER(managements[field_level], managements[experiment_id]&amp;"_"&amp;managements[crop_season_id]=A3768))))</f>
        <v>#VALUE!</v>
      </c>
    </row>
    <row r="3769" spans="2:2" x14ac:dyDescent="0.25">
      <c r="B3769" t="e" cm="1" vm="1">
        <f t="array" ref="B3769">TRANSPOSE(_xlfn._xlws.SORT(_xlfn.UNIQUE(_xlfn._xlws.FILTER(managements[field_level], managements[experiment_id]&amp;"_"&amp;managements[crop_season_id]=A3769))))</f>
        <v>#VALUE!</v>
      </c>
    </row>
    <row r="3770" spans="2:2" x14ac:dyDescent="0.25">
      <c r="B3770" t="e" cm="1" vm="1">
        <f t="array" ref="B3770">TRANSPOSE(_xlfn._xlws.SORT(_xlfn.UNIQUE(_xlfn._xlws.FILTER(managements[field_level], managements[experiment_id]&amp;"_"&amp;managements[crop_season_id]=A3770))))</f>
        <v>#VALUE!</v>
      </c>
    </row>
    <row r="3771" spans="2:2" x14ac:dyDescent="0.25">
      <c r="B3771" t="e" cm="1" vm="1">
        <f t="array" ref="B3771">TRANSPOSE(_xlfn._xlws.SORT(_xlfn.UNIQUE(_xlfn._xlws.FILTER(managements[field_level], managements[experiment_id]&amp;"_"&amp;managements[crop_season_id]=A3771))))</f>
        <v>#VALUE!</v>
      </c>
    </row>
    <row r="3772" spans="2:2" x14ac:dyDescent="0.25">
      <c r="B3772" t="e" cm="1" vm="1">
        <f t="array" ref="B3772">TRANSPOSE(_xlfn._xlws.SORT(_xlfn.UNIQUE(_xlfn._xlws.FILTER(managements[field_level], managements[experiment_id]&amp;"_"&amp;managements[crop_season_id]=A3772))))</f>
        <v>#VALUE!</v>
      </c>
    </row>
    <row r="3773" spans="2:2" x14ac:dyDescent="0.25">
      <c r="B3773" t="e" cm="1" vm="1">
        <f t="array" ref="B3773">TRANSPOSE(_xlfn._xlws.SORT(_xlfn.UNIQUE(_xlfn._xlws.FILTER(managements[field_level], managements[experiment_id]&amp;"_"&amp;managements[crop_season_id]=A3773))))</f>
        <v>#VALUE!</v>
      </c>
    </row>
    <row r="3774" spans="2:2" x14ac:dyDescent="0.25">
      <c r="B3774" t="e" cm="1" vm="1">
        <f t="array" ref="B3774">TRANSPOSE(_xlfn._xlws.SORT(_xlfn.UNIQUE(_xlfn._xlws.FILTER(managements[field_level], managements[experiment_id]&amp;"_"&amp;managements[crop_season_id]=A3774))))</f>
        <v>#VALUE!</v>
      </c>
    </row>
    <row r="3775" spans="2:2" x14ac:dyDescent="0.25">
      <c r="B3775" t="e" cm="1" vm="1">
        <f t="array" ref="B3775">TRANSPOSE(_xlfn._xlws.SORT(_xlfn.UNIQUE(_xlfn._xlws.FILTER(managements[field_level], managements[experiment_id]&amp;"_"&amp;managements[crop_season_id]=A3775))))</f>
        <v>#VALUE!</v>
      </c>
    </row>
    <row r="3776" spans="2:2" x14ac:dyDescent="0.25">
      <c r="B3776" t="e" cm="1" vm="1">
        <f t="array" ref="B3776">TRANSPOSE(_xlfn._xlws.SORT(_xlfn.UNIQUE(_xlfn._xlws.FILTER(managements[field_level], managements[experiment_id]&amp;"_"&amp;managements[crop_season_id]=A3776))))</f>
        <v>#VALUE!</v>
      </c>
    </row>
    <row r="3777" spans="2:2" x14ac:dyDescent="0.25">
      <c r="B3777" t="e" cm="1" vm="1">
        <f t="array" ref="B3777">TRANSPOSE(_xlfn._xlws.SORT(_xlfn.UNIQUE(_xlfn._xlws.FILTER(managements[field_level], managements[experiment_id]&amp;"_"&amp;managements[crop_season_id]=A3777))))</f>
        <v>#VALUE!</v>
      </c>
    </row>
    <row r="3778" spans="2:2" x14ac:dyDescent="0.25">
      <c r="B3778" t="e" cm="1" vm="1">
        <f t="array" ref="B3778">TRANSPOSE(_xlfn._xlws.SORT(_xlfn.UNIQUE(_xlfn._xlws.FILTER(managements[field_level], managements[experiment_id]&amp;"_"&amp;managements[crop_season_id]=A3778))))</f>
        <v>#VALUE!</v>
      </c>
    </row>
    <row r="3779" spans="2:2" x14ac:dyDescent="0.25">
      <c r="B3779" t="e" cm="1" vm="1">
        <f t="array" ref="B3779">TRANSPOSE(_xlfn._xlws.SORT(_xlfn.UNIQUE(_xlfn._xlws.FILTER(managements[field_level], managements[experiment_id]&amp;"_"&amp;managements[crop_season_id]=A3779))))</f>
        <v>#VALUE!</v>
      </c>
    </row>
    <row r="3780" spans="2:2" x14ac:dyDescent="0.25">
      <c r="B3780" t="e" cm="1" vm="1">
        <f t="array" ref="B3780">TRANSPOSE(_xlfn._xlws.SORT(_xlfn.UNIQUE(_xlfn._xlws.FILTER(managements[field_level], managements[experiment_id]&amp;"_"&amp;managements[crop_season_id]=A3780))))</f>
        <v>#VALUE!</v>
      </c>
    </row>
    <row r="3781" spans="2:2" x14ac:dyDescent="0.25">
      <c r="B3781" t="e" cm="1" vm="1">
        <f t="array" ref="B3781">TRANSPOSE(_xlfn._xlws.SORT(_xlfn.UNIQUE(_xlfn._xlws.FILTER(managements[field_level], managements[experiment_id]&amp;"_"&amp;managements[crop_season_id]=A3781))))</f>
        <v>#VALUE!</v>
      </c>
    </row>
    <row r="3782" spans="2:2" x14ac:dyDescent="0.25">
      <c r="B3782" t="e" cm="1" vm="1">
        <f t="array" ref="B3782">TRANSPOSE(_xlfn._xlws.SORT(_xlfn.UNIQUE(_xlfn._xlws.FILTER(managements[field_level], managements[experiment_id]&amp;"_"&amp;managements[crop_season_id]=A3782))))</f>
        <v>#VALUE!</v>
      </c>
    </row>
    <row r="3783" spans="2:2" x14ac:dyDescent="0.25">
      <c r="B3783" t="e" cm="1" vm="1">
        <f t="array" ref="B3783">TRANSPOSE(_xlfn._xlws.SORT(_xlfn.UNIQUE(_xlfn._xlws.FILTER(managements[field_level], managements[experiment_id]&amp;"_"&amp;managements[crop_season_id]=A3783))))</f>
        <v>#VALUE!</v>
      </c>
    </row>
    <row r="3784" spans="2:2" x14ac:dyDescent="0.25">
      <c r="B3784" t="e" cm="1" vm="1">
        <f t="array" ref="B3784">TRANSPOSE(_xlfn._xlws.SORT(_xlfn.UNIQUE(_xlfn._xlws.FILTER(managements[field_level], managements[experiment_id]&amp;"_"&amp;managements[crop_season_id]=A3784))))</f>
        <v>#VALUE!</v>
      </c>
    </row>
    <row r="3785" spans="2:2" x14ac:dyDescent="0.25">
      <c r="B3785" t="e" cm="1" vm="1">
        <f t="array" ref="B3785">TRANSPOSE(_xlfn._xlws.SORT(_xlfn.UNIQUE(_xlfn._xlws.FILTER(managements[field_level], managements[experiment_id]&amp;"_"&amp;managements[crop_season_id]=A3785))))</f>
        <v>#VALUE!</v>
      </c>
    </row>
    <row r="3786" spans="2:2" x14ac:dyDescent="0.25">
      <c r="B3786" t="e" cm="1" vm="1">
        <f t="array" ref="B3786">TRANSPOSE(_xlfn._xlws.SORT(_xlfn.UNIQUE(_xlfn._xlws.FILTER(managements[field_level], managements[experiment_id]&amp;"_"&amp;managements[crop_season_id]=A3786))))</f>
        <v>#VALUE!</v>
      </c>
    </row>
    <row r="3787" spans="2:2" x14ac:dyDescent="0.25">
      <c r="B3787" t="e" cm="1" vm="1">
        <f t="array" ref="B3787">TRANSPOSE(_xlfn._xlws.SORT(_xlfn.UNIQUE(_xlfn._xlws.FILTER(managements[field_level], managements[experiment_id]&amp;"_"&amp;managements[crop_season_id]=A3787))))</f>
        <v>#VALUE!</v>
      </c>
    </row>
    <row r="3788" spans="2:2" x14ac:dyDescent="0.25">
      <c r="B3788" t="e" cm="1" vm="1">
        <f t="array" ref="B3788">TRANSPOSE(_xlfn._xlws.SORT(_xlfn.UNIQUE(_xlfn._xlws.FILTER(managements[field_level], managements[experiment_id]&amp;"_"&amp;managements[crop_season_id]=A3788))))</f>
        <v>#VALUE!</v>
      </c>
    </row>
    <row r="3789" spans="2:2" x14ac:dyDescent="0.25">
      <c r="B3789" t="e" cm="1" vm="1">
        <f t="array" ref="B3789">TRANSPOSE(_xlfn._xlws.SORT(_xlfn.UNIQUE(_xlfn._xlws.FILTER(managements[field_level], managements[experiment_id]&amp;"_"&amp;managements[crop_season_id]=A3789))))</f>
        <v>#VALUE!</v>
      </c>
    </row>
    <row r="3790" spans="2:2" x14ac:dyDescent="0.25">
      <c r="B3790" t="e" cm="1" vm="1">
        <f t="array" ref="B3790">TRANSPOSE(_xlfn._xlws.SORT(_xlfn.UNIQUE(_xlfn._xlws.FILTER(managements[field_level], managements[experiment_id]&amp;"_"&amp;managements[crop_season_id]=A3790))))</f>
        <v>#VALUE!</v>
      </c>
    </row>
    <row r="3791" spans="2:2" x14ac:dyDescent="0.25">
      <c r="B3791" t="e" cm="1" vm="1">
        <f t="array" ref="B3791">TRANSPOSE(_xlfn._xlws.SORT(_xlfn.UNIQUE(_xlfn._xlws.FILTER(managements[field_level], managements[experiment_id]&amp;"_"&amp;managements[crop_season_id]=A3791))))</f>
        <v>#VALUE!</v>
      </c>
    </row>
    <row r="3792" spans="2:2" x14ac:dyDescent="0.25">
      <c r="B3792" t="e" cm="1" vm="1">
        <f t="array" ref="B3792">TRANSPOSE(_xlfn._xlws.SORT(_xlfn.UNIQUE(_xlfn._xlws.FILTER(managements[field_level], managements[experiment_id]&amp;"_"&amp;managements[crop_season_id]=A3792))))</f>
        <v>#VALUE!</v>
      </c>
    </row>
    <row r="3793" spans="2:2" x14ac:dyDescent="0.25">
      <c r="B3793" t="e" cm="1" vm="1">
        <f t="array" ref="B3793">TRANSPOSE(_xlfn._xlws.SORT(_xlfn.UNIQUE(_xlfn._xlws.FILTER(managements[field_level], managements[experiment_id]&amp;"_"&amp;managements[crop_season_id]=A3793))))</f>
        <v>#VALUE!</v>
      </c>
    </row>
    <row r="3794" spans="2:2" x14ac:dyDescent="0.25">
      <c r="B3794" t="e" cm="1" vm="1">
        <f t="array" ref="B3794">TRANSPOSE(_xlfn._xlws.SORT(_xlfn.UNIQUE(_xlfn._xlws.FILTER(managements[field_level], managements[experiment_id]&amp;"_"&amp;managements[crop_season_id]=A3794))))</f>
        <v>#VALUE!</v>
      </c>
    </row>
    <row r="3795" spans="2:2" x14ac:dyDescent="0.25">
      <c r="B3795" t="e" cm="1" vm="1">
        <f t="array" ref="B3795">TRANSPOSE(_xlfn._xlws.SORT(_xlfn.UNIQUE(_xlfn._xlws.FILTER(managements[field_level], managements[experiment_id]&amp;"_"&amp;managements[crop_season_id]=A3795))))</f>
        <v>#VALUE!</v>
      </c>
    </row>
    <row r="3796" spans="2:2" x14ac:dyDescent="0.25">
      <c r="B3796" t="e" cm="1" vm="1">
        <f t="array" ref="B3796">TRANSPOSE(_xlfn._xlws.SORT(_xlfn.UNIQUE(_xlfn._xlws.FILTER(managements[field_level], managements[experiment_id]&amp;"_"&amp;managements[crop_season_id]=A3796))))</f>
        <v>#VALUE!</v>
      </c>
    </row>
    <row r="3797" spans="2:2" x14ac:dyDescent="0.25">
      <c r="B3797" t="e" cm="1" vm="1">
        <f t="array" ref="B3797">TRANSPOSE(_xlfn._xlws.SORT(_xlfn.UNIQUE(_xlfn._xlws.FILTER(managements[field_level], managements[experiment_id]&amp;"_"&amp;managements[crop_season_id]=A3797))))</f>
        <v>#VALUE!</v>
      </c>
    </row>
    <row r="3798" spans="2:2" x14ac:dyDescent="0.25">
      <c r="B3798" t="e" cm="1" vm="1">
        <f t="array" ref="B3798">TRANSPOSE(_xlfn._xlws.SORT(_xlfn.UNIQUE(_xlfn._xlws.FILTER(managements[field_level], managements[experiment_id]&amp;"_"&amp;managements[crop_season_id]=A3798))))</f>
        <v>#VALUE!</v>
      </c>
    </row>
    <row r="3799" spans="2:2" x14ac:dyDescent="0.25">
      <c r="B3799" t="e" cm="1" vm="1">
        <f t="array" ref="B3799">TRANSPOSE(_xlfn._xlws.SORT(_xlfn.UNIQUE(_xlfn._xlws.FILTER(managements[field_level], managements[experiment_id]&amp;"_"&amp;managements[crop_season_id]=A3799))))</f>
        <v>#VALUE!</v>
      </c>
    </row>
    <row r="3800" spans="2:2" x14ac:dyDescent="0.25">
      <c r="B3800" t="e" cm="1" vm="1">
        <f t="array" ref="B3800">TRANSPOSE(_xlfn._xlws.SORT(_xlfn.UNIQUE(_xlfn._xlws.FILTER(managements[field_level], managements[experiment_id]&amp;"_"&amp;managements[crop_season_id]=A3800))))</f>
        <v>#VALUE!</v>
      </c>
    </row>
    <row r="3801" spans="2:2" x14ac:dyDescent="0.25">
      <c r="B3801" t="e" cm="1" vm="1">
        <f t="array" ref="B3801">TRANSPOSE(_xlfn._xlws.SORT(_xlfn.UNIQUE(_xlfn._xlws.FILTER(managements[field_level], managements[experiment_id]&amp;"_"&amp;managements[crop_season_id]=A3801))))</f>
        <v>#VALUE!</v>
      </c>
    </row>
    <row r="3802" spans="2:2" x14ac:dyDescent="0.25">
      <c r="B3802" t="e" cm="1" vm="1">
        <f t="array" ref="B3802">TRANSPOSE(_xlfn._xlws.SORT(_xlfn.UNIQUE(_xlfn._xlws.FILTER(managements[field_level], managements[experiment_id]&amp;"_"&amp;managements[crop_season_id]=A3802))))</f>
        <v>#VALUE!</v>
      </c>
    </row>
    <row r="3803" spans="2:2" x14ac:dyDescent="0.25">
      <c r="B3803" t="e" cm="1" vm="1">
        <f t="array" ref="B3803">TRANSPOSE(_xlfn._xlws.SORT(_xlfn.UNIQUE(_xlfn._xlws.FILTER(managements[field_level], managements[experiment_id]&amp;"_"&amp;managements[crop_season_id]=A3803))))</f>
        <v>#VALUE!</v>
      </c>
    </row>
    <row r="3804" spans="2:2" x14ac:dyDescent="0.25">
      <c r="B3804" t="e" cm="1" vm="1">
        <f t="array" ref="B3804">TRANSPOSE(_xlfn._xlws.SORT(_xlfn.UNIQUE(_xlfn._xlws.FILTER(managements[field_level], managements[experiment_id]&amp;"_"&amp;managements[crop_season_id]=A3804))))</f>
        <v>#VALUE!</v>
      </c>
    </row>
    <row r="3805" spans="2:2" x14ac:dyDescent="0.25">
      <c r="B3805" t="e" cm="1" vm="1">
        <f t="array" ref="B3805">TRANSPOSE(_xlfn._xlws.SORT(_xlfn.UNIQUE(_xlfn._xlws.FILTER(managements[field_level], managements[experiment_id]&amp;"_"&amp;managements[crop_season_id]=A3805))))</f>
        <v>#VALUE!</v>
      </c>
    </row>
    <row r="3806" spans="2:2" x14ac:dyDescent="0.25">
      <c r="B3806" t="e" cm="1" vm="1">
        <f t="array" ref="B3806">TRANSPOSE(_xlfn._xlws.SORT(_xlfn.UNIQUE(_xlfn._xlws.FILTER(managements[field_level], managements[experiment_id]&amp;"_"&amp;managements[crop_season_id]=A3806))))</f>
        <v>#VALUE!</v>
      </c>
    </row>
    <row r="3807" spans="2:2" x14ac:dyDescent="0.25">
      <c r="B3807" t="e" cm="1" vm="1">
        <f t="array" ref="B3807">TRANSPOSE(_xlfn._xlws.SORT(_xlfn.UNIQUE(_xlfn._xlws.FILTER(managements[field_level], managements[experiment_id]&amp;"_"&amp;managements[crop_season_id]=A3807))))</f>
        <v>#VALUE!</v>
      </c>
    </row>
    <row r="3808" spans="2:2" x14ac:dyDescent="0.25">
      <c r="B3808" t="e" cm="1" vm="1">
        <f t="array" ref="B3808">TRANSPOSE(_xlfn._xlws.SORT(_xlfn.UNIQUE(_xlfn._xlws.FILTER(managements[field_level], managements[experiment_id]&amp;"_"&amp;managements[crop_season_id]=A3808))))</f>
        <v>#VALUE!</v>
      </c>
    </row>
    <row r="3809" spans="2:2" x14ac:dyDescent="0.25">
      <c r="B3809" t="e" cm="1" vm="1">
        <f t="array" ref="B3809">TRANSPOSE(_xlfn._xlws.SORT(_xlfn.UNIQUE(_xlfn._xlws.FILTER(managements[field_level], managements[experiment_id]&amp;"_"&amp;managements[crop_season_id]=A3809))))</f>
        <v>#VALUE!</v>
      </c>
    </row>
    <row r="3810" spans="2:2" x14ac:dyDescent="0.25">
      <c r="B3810" t="e" cm="1" vm="1">
        <f t="array" ref="B3810">TRANSPOSE(_xlfn._xlws.SORT(_xlfn.UNIQUE(_xlfn._xlws.FILTER(managements[field_level], managements[experiment_id]&amp;"_"&amp;managements[crop_season_id]=A3810))))</f>
        <v>#VALUE!</v>
      </c>
    </row>
    <row r="3811" spans="2:2" x14ac:dyDescent="0.25">
      <c r="B3811" t="e" cm="1" vm="1">
        <f t="array" ref="B3811">TRANSPOSE(_xlfn._xlws.SORT(_xlfn.UNIQUE(_xlfn._xlws.FILTER(managements[field_level], managements[experiment_id]&amp;"_"&amp;managements[crop_season_id]=A3811))))</f>
        <v>#VALUE!</v>
      </c>
    </row>
    <row r="3812" spans="2:2" x14ac:dyDescent="0.25">
      <c r="B3812" t="e" cm="1" vm="1">
        <f t="array" ref="B3812">TRANSPOSE(_xlfn._xlws.SORT(_xlfn.UNIQUE(_xlfn._xlws.FILTER(managements[field_level], managements[experiment_id]&amp;"_"&amp;managements[crop_season_id]=A3812))))</f>
        <v>#VALUE!</v>
      </c>
    </row>
    <row r="3813" spans="2:2" x14ac:dyDescent="0.25">
      <c r="B3813" t="e" cm="1" vm="1">
        <f t="array" ref="B3813">TRANSPOSE(_xlfn._xlws.SORT(_xlfn.UNIQUE(_xlfn._xlws.FILTER(managements[field_level], managements[experiment_id]&amp;"_"&amp;managements[crop_season_id]=A3813))))</f>
        <v>#VALUE!</v>
      </c>
    </row>
    <row r="3814" spans="2:2" x14ac:dyDescent="0.25">
      <c r="B3814" t="e" cm="1" vm="1">
        <f t="array" ref="B3814">TRANSPOSE(_xlfn._xlws.SORT(_xlfn.UNIQUE(_xlfn._xlws.FILTER(managements[field_level], managements[experiment_id]&amp;"_"&amp;managements[crop_season_id]=A3814))))</f>
        <v>#VALUE!</v>
      </c>
    </row>
    <row r="3815" spans="2:2" x14ac:dyDescent="0.25">
      <c r="B3815" t="e" cm="1" vm="1">
        <f t="array" ref="B3815">TRANSPOSE(_xlfn._xlws.SORT(_xlfn.UNIQUE(_xlfn._xlws.FILTER(managements[field_level], managements[experiment_id]&amp;"_"&amp;managements[crop_season_id]=A3815))))</f>
        <v>#VALUE!</v>
      </c>
    </row>
    <row r="3816" spans="2:2" x14ac:dyDescent="0.25">
      <c r="B3816" t="e" cm="1" vm="1">
        <f t="array" ref="B3816">TRANSPOSE(_xlfn._xlws.SORT(_xlfn.UNIQUE(_xlfn._xlws.FILTER(managements[field_level], managements[experiment_id]&amp;"_"&amp;managements[crop_season_id]=A3816))))</f>
        <v>#VALUE!</v>
      </c>
    </row>
    <row r="3817" spans="2:2" x14ac:dyDescent="0.25">
      <c r="B3817" t="e" cm="1" vm="1">
        <f t="array" ref="B3817">TRANSPOSE(_xlfn._xlws.SORT(_xlfn.UNIQUE(_xlfn._xlws.FILTER(managements[field_level], managements[experiment_id]&amp;"_"&amp;managements[crop_season_id]=A3817))))</f>
        <v>#VALUE!</v>
      </c>
    </row>
    <row r="3818" spans="2:2" x14ac:dyDescent="0.25">
      <c r="B3818" t="e" cm="1" vm="1">
        <f t="array" ref="B3818">TRANSPOSE(_xlfn._xlws.SORT(_xlfn.UNIQUE(_xlfn._xlws.FILTER(managements[field_level], managements[experiment_id]&amp;"_"&amp;managements[crop_season_id]=A3818))))</f>
        <v>#VALUE!</v>
      </c>
    </row>
    <row r="3819" spans="2:2" x14ac:dyDescent="0.25">
      <c r="B3819" t="e" cm="1" vm="1">
        <f t="array" ref="B3819">TRANSPOSE(_xlfn._xlws.SORT(_xlfn.UNIQUE(_xlfn._xlws.FILTER(managements[field_level], managements[experiment_id]&amp;"_"&amp;managements[crop_season_id]=A3819))))</f>
        <v>#VALUE!</v>
      </c>
    </row>
    <row r="3820" spans="2:2" x14ac:dyDescent="0.25">
      <c r="B3820" t="e" cm="1" vm="1">
        <f t="array" ref="B3820">TRANSPOSE(_xlfn._xlws.SORT(_xlfn.UNIQUE(_xlfn._xlws.FILTER(managements[field_level], managements[experiment_id]&amp;"_"&amp;managements[crop_season_id]=A3820))))</f>
        <v>#VALUE!</v>
      </c>
    </row>
    <row r="3821" spans="2:2" x14ac:dyDescent="0.25">
      <c r="B3821" t="e" cm="1" vm="1">
        <f t="array" ref="B3821">TRANSPOSE(_xlfn._xlws.SORT(_xlfn.UNIQUE(_xlfn._xlws.FILTER(managements[field_level], managements[experiment_id]&amp;"_"&amp;managements[crop_season_id]=A3821))))</f>
        <v>#VALUE!</v>
      </c>
    </row>
    <row r="3822" spans="2:2" x14ac:dyDescent="0.25">
      <c r="B3822" t="e" cm="1" vm="1">
        <f t="array" ref="B3822">TRANSPOSE(_xlfn._xlws.SORT(_xlfn.UNIQUE(_xlfn._xlws.FILTER(managements[field_level], managements[experiment_id]&amp;"_"&amp;managements[crop_season_id]=A3822))))</f>
        <v>#VALUE!</v>
      </c>
    </row>
    <row r="3823" spans="2:2" x14ac:dyDescent="0.25">
      <c r="B3823" t="e" cm="1" vm="1">
        <f t="array" ref="B3823">TRANSPOSE(_xlfn._xlws.SORT(_xlfn.UNIQUE(_xlfn._xlws.FILTER(managements[field_level], managements[experiment_id]&amp;"_"&amp;managements[crop_season_id]=A3823))))</f>
        <v>#VALUE!</v>
      </c>
    </row>
    <row r="3824" spans="2:2" x14ac:dyDescent="0.25">
      <c r="B3824" t="e" cm="1" vm="1">
        <f t="array" ref="B3824">TRANSPOSE(_xlfn._xlws.SORT(_xlfn.UNIQUE(_xlfn._xlws.FILTER(managements[field_level], managements[experiment_id]&amp;"_"&amp;managements[crop_season_id]=A3824))))</f>
        <v>#VALUE!</v>
      </c>
    </row>
    <row r="3825" spans="2:2" x14ac:dyDescent="0.25">
      <c r="B3825" t="e" cm="1" vm="1">
        <f t="array" ref="B3825">TRANSPOSE(_xlfn._xlws.SORT(_xlfn.UNIQUE(_xlfn._xlws.FILTER(managements[field_level], managements[experiment_id]&amp;"_"&amp;managements[crop_season_id]=A3825))))</f>
        <v>#VALUE!</v>
      </c>
    </row>
    <row r="3826" spans="2:2" x14ac:dyDescent="0.25">
      <c r="B3826" t="e" cm="1" vm="1">
        <f t="array" ref="B3826">TRANSPOSE(_xlfn._xlws.SORT(_xlfn.UNIQUE(_xlfn._xlws.FILTER(managements[field_level], managements[experiment_id]&amp;"_"&amp;managements[crop_season_id]=A3826))))</f>
        <v>#VALUE!</v>
      </c>
    </row>
    <row r="3827" spans="2:2" x14ac:dyDescent="0.25">
      <c r="B3827" t="e" cm="1" vm="1">
        <f t="array" ref="B3827">TRANSPOSE(_xlfn._xlws.SORT(_xlfn.UNIQUE(_xlfn._xlws.FILTER(managements[field_level], managements[experiment_id]&amp;"_"&amp;managements[crop_season_id]=A3827))))</f>
        <v>#VALUE!</v>
      </c>
    </row>
    <row r="3828" spans="2:2" x14ac:dyDescent="0.25">
      <c r="B3828" t="e" cm="1" vm="1">
        <f t="array" ref="B3828">TRANSPOSE(_xlfn._xlws.SORT(_xlfn.UNIQUE(_xlfn._xlws.FILTER(managements[field_level], managements[experiment_id]&amp;"_"&amp;managements[crop_season_id]=A3828))))</f>
        <v>#VALUE!</v>
      </c>
    </row>
    <row r="3829" spans="2:2" x14ac:dyDescent="0.25">
      <c r="B3829" t="e" cm="1" vm="1">
        <f t="array" ref="B3829">TRANSPOSE(_xlfn._xlws.SORT(_xlfn.UNIQUE(_xlfn._xlws.FILTER(managements[field_level], managements[experiment_id]&amp;"_"&amp;managements[crop_season_id]=A3829))))</f>
        <v>#VALUE!</v>
      </c>
    </row>
    <row r="3830" spans="2:2" x14ac:dyDescent="0.25">
      <c r="B3830" t="e" cm="1" vm="1">
        <f t="array" ref="B3830">TRANSPOSE(_xlfn._xlws.SORT(_xlfn.UNIQUE(_xlfn._xlws.FILTER(managements[field_level], managements[experiment_id]&amp;"_"&amp;managements[crop_season_id]=A3830))))</f>
        <v>#VALUE!</v>
      </c>
    </row>
    <row r="3831" spans="2:2" x14ac:dyDescent="0.25">
      <c r="B3831" t="e" cm="1" vm="1">
        <f t="array" ref="B3831">TRANSPOSE(_xlfn._xlws.SORT(_xlfn.UNIQUE(_xlfn._xlws.FILTER(managements[field_level], managements[experiment_id]&amp;"_"&amp;managements[crop_season_id]=A3831))))</f>
        <v>#VALUE!</v>
      </c>
    </row>
    <row r="3832" spans="2:2" x14ac:dyDescent="0.25">
      <c r="B3832" t="e" cm="1" vm="1">
        <f t="array" ref="B3832">TRANSPOSE(_xlfn._xlws.SORT(_xlfn.UNIQUE(_xlfn._xlws.FILTER(managements[field_level], managements[experiment_id]&amp;"_"&amp;managements[crop_season_id]=A3832))))</f>
        <v>#VALUE!</v>
      </c>
    </row>
    <row r="3833" spans="2:2" x14ac:dyDescent="0.25">
      <c r="B3833" t="e" cm="1" vm="1">
        <f t="array" ref="B3833">TRANSPOSE(_xlfn._xlws.SORT(_xlfn.UNIQUE(_xlfn._xlws.FILTER(managements[field_level], managements[experiment_id]&amp;"_"&amp;managements[crop_season_id]=A3833))))</f>
        <v>#VALUE!</v>
      </c>
    </row>
    <row r="3834" spans="2:2" x14ac:dyDescent="0.25">
      <c r="B3834" t="e" cm="1" vm="1">
        <f t="array" ref="B3834">TRANSPOSE(_xlfn._xlws.SORT(_xlfn.UNIQUE(_xlfn._xlws.FILTER(managements[field_level], managements[experiment_id]&amp;"_"&amp;managements[crop_season_id]=A3834))))</f>
        <v>#VALUE!</v>
      </c>
    </row>
    <row r="3835" spans="2:2" x14ac:dyDescent="0.25">
      <c r="B3835" t="e" cm="1" vm="1">
        <f t="array" ref="B3835">TRANSPOSE(_xlfn._xlws.SORT(_xlfn.UNIQUE(_xlfn._xlws.FILTER(managements[field_level], managements[experiment_id]&amp;"_"&amp;managements[crop_season_id]=A3835))))</f>
        <v>#VALUE!</v>
      </c>
    </row>
    <row r="3836" spans="2:2" x14ac:dyDescent="0.25">
      <c r="B3836" t="e" cm="1" vm="1">
        <f t="array" ref="B3836">TRANSPOSE(_xlfn._xlws.SORT(_xlfn.UNIQUE(_xlfn._xlws.FILTER(managements[field_level], managements[experiment_id]&amp;"_"&amp;managements[crop_season_id]=A3836))))</f>
        <v>#VALUE!</v>
      </c>
    </row>
    <row r="3837" spans="2:2" x14ac:dyDescent="0.25">
      <c r="B3837" t="e" cm="1" vm="1">
        <f t="array" ref="B3837">TRANSPOSE(_xlfn._xlws.SORT(_xlfn.UNIQUE(_xlfn._xlws.FILTER(managements[field_level], managements[experiment_id]&amp;"_"&amp;managements[crop_season_id]=A3837))))</f>
        <v>#VALUE!</v>
      </c>
    </row>
    <row r="3838" spans="2:2" x14ac:dyDescent="0.25">
      <c r="B3838" t="e" cm="1" vm="1">
        <f t="array" ref="B3838">TRANSPOSE(_xlfn._xlws.SORT(_xlfn.UNIQUE(_xlfn._xlws.FILTER(managements[field_level], managements[experiment_id]&amp;"_"&amp;managements[crop_season_id]=A3838))))</f>
        <v>#VALUE!</v>
      </c>
    </row>
    <row r="3839" spans="2:2" x14ac:dyDescent="0.25">
      <c r="B3839" t="e" cm="1" vm="1">
        <f t="array" ref="B3839">TRANSPOSE(_xlfn._xlws.SORT(_xlfn.UNIQUE(_xlfn._xlws.FILTER(managements[field_level], managements[experiment_id]&amp;"_"&amp;managements[crop_season_id]=A3839))))</f>
        <v>#VALUE!</v>
      </c>
    </row>
    <row r="3840" spans="2:2" x14ac:dyDescent="0.25">
      <c r="B3840" t="e" cm="1" vm="1">
        <f t="array" ref="B3840">TRANSPOSE(_xlfn._xlws.SORT(_xlfn.UNIQUE(_xlfn._xlws.FILTER(managements[field_level], managements[experiment_id]&amp;"_"&amp;managements[crop_season_id]=A3840))))</f>
        <v>#VALUE!</v>
      </c>
    </row>
    <row r="3841" spans="2:2" x14ac:dyDescent="0.25">
      <c r="B3841" t="e" cm="1" vm="1">
        <f t="array" ref="B3841">TRANSPOSE(_xlfn._xlws.SORT(_xlfn.UNIQUE(_xlfn._xlws.FILTER(managements[field_level], managements[experiment_id]&amp;"_"&amp;managements[crop_season_id]=A3841))))</f>
        <v>#VALUE!</v>
      </c>
    </row>
    <row r="3842" spans="2:2" x14ac:dyDescent="0.25">
      <c r="B3842" t="e" cm="1" vm="1">
        <f t="array" ref="B3842">TRANSPOSE(_xlfn._xlws.SORT(_xlfn.UNIQUE(_xlfn._xlws.FILTER(managements[field_level], managements[experiment_id]&amp;"_"&amp;managements[crop_season_id]=A3842))))</f>
        <v>#VALUE!</v>
      </c>
    </row>
    <row r="3843" spans="2:2" x14ac:dyDescent="0.25">
      <c r="B3843" t="e" cm="1" vm="1">
        <f t="array" ref="B3843">TRANSPOSE(_xlfn._xlws.SORT(_xlfn.UNIQUE(_xlfn._xlws.FILTER(managements[field_level], managements[experiment_id]&amp;"_"&amp;managements[crop_season_id]=A3843))))</f>
        <v>#VALUE!</v>
      </c>
    </row>
    <row r="3844" spans="2:2" x14ac:dyDescent="0.25">
      <c r="B3844" t="e" cm="1" vm="1">
        <f t="array" ref="B3844">TRANSPOSE(_xlfn._xlws.SORT(_xlfn.UNIQUE(_xlfn._xlws.FILTER(managements[field_level], managements[experiment_id]&amp;"_"&amp;managements[crop_season_id]=A3844))))</f>
        <v>#VALUE!</v>
      </c>
    </row>
    <row r="3845" spans="2:2" x14ac:dyDescent="0.25">
      <c r="B3845" t="e" cm="1" vm="1">
        <f t="array" ref="B3845">TRANSPOSE(_xlfn._xlws.SORT(_xlfn.UNIQUE(_xlfn._xlws.FILTER(managements[field_level], managements[experiment_id]&amp;"_"&amp;managements[crop_season_id]=A3845))))</f>
        <v>#VALUE!</v>
      </c>
    </row>
    <row r="3846" spans="2:2" x14ac:dyDescent="0.25">
      <c r="B3846" t="e" cm="1" vm="1">
        <f t="array" ref="B3846">TRANSPOSE(_xlfn._xlws.SORT(_xlfn.UNIQUE(_xlfn._xlws.FILTER(managements[field_level], managements[experiment_id]&amp;"_"&amp;managements[crop_season_id]=A3846))))</f>
        <v>#VALUE!</v>
      </c>
    </row>
    <row r="3847" spans="2:2" x14ac:dyDescent="0.25">
      <c r="B3847" t="e" cm="1" vm="1">
        <f t="array" ref="B3847">TRANSPOSE(_xlfn._xlws.SORT(_xlfn.UNIQUE(_xlfn._xlws.FILTER(managements[field_level], managements[experiment_id]&amp;"_"&amp;managements[crop_season_id]=A3847))))</f>
        <v>#VALUE!</v>
      </c>
    </row>
    <row r="3848" spans="2:2" x14ac:dyDescent="0.25">
      <c r="B3848" t="e" cm="1" vm="1">
        <f t="array" ref="B3848">TRANSPOSE(_xlfn._xlws.SORT(_xlfn.UNIQUE(_xlfn._xlws.FILTER(managements[field_level], managements[experiment_id]&amp;"_"&amp;managements[crop_season_id]=A3848))))</f>
        <v>#VALUE!</v>
      </c>
    </row>
    <row r="3849" spans="2:2" x14ac:dyDescent="0.25">
      <c r="B3849" t="e" cm="1" vm="1">
        <f t="array" ref="B3849">TRANSPOSE(_xlfn._xlws.SORT(_xlfn.UNIQUE(_xlfn._xlws.FILTER(managements[field_level], managements[experiment_id]&amp;"_"&amp;managements[crop_season_id]=A3849))))</f>
        <v>#VALUE!</v>
      </c>
    </row>
    <row r="3850" spans="2:2" x14ac:dyDescent="0.25">
      <c r="B3850" t="e" cm="1" vm="1">
        <f t="array" ref="B3850">TRANSPOSE(_xlfn._xlws.SORT(_xlfn.UNIQUE(_xlfn._xlws.FILTER(managements[field_level], managements[experiment_id]&amp;"_"&amp;managements[crop_season_id]=A3850))))</f>
        <v>#VALUE!</v>
      </c>
    </row>
    <row r="3851" spans="2:2" x14ac:dyDescent="0.25">
      <c r="B3851" t="e" cm="1" vm="1">
        <f t="array" ref="B3851">TRANSPOSE(_xlfn._xlws.SORT(_xlfn.UNIQUE(_xlfn._xlws.FILTER(managements[field_level], managements[experiment_id]&amp;"_"&amp;managements[crop_season_id]=A3851))))</f>
        <v>#VALUE!</v>
      </c>
    </row>
    <row r="3852" spans="2:2" x14ac:dyDescent="0.25">
      <c r="B3852" t="e" cm="1" vm="1">
        <f t="array" ref="B3852">TRANSPOSE(_xlfn._xlws.SORT(_xlfn.UNIQUE(_xlfn._xlws.FILTER(managements[field_level], managements[experiment_id]&amp;"_"&amp;managements[crop_season_id]=A3852))))</f>
        <v>#VALUE!</v>
      </c>
    </row>
    <row r="3853" spans="2:2" x14ac:dyDescent="0.25">
      <c r="B3853" t="e" cm="1" vm="1">
        <f t="array" ref="B3853">TRANSPOSE(_xlfn._xlws.SORT(_xlfn.UNIQUE(_xlfn._xlws.FILTER(managements[field_level], managements[experiment_id]&amp;"_"&amp;managements[crop_season_id]=A3853))))</f>
        <v>#VALUE!</v>
      </c>
    </row>
    <row r="3854" spans="2:2" x14ac:dyDescent="0.25">
      <c r="B3854" t="e" cm="1" vm="1">
        <f t="array" ref="B3854">TRANSPOSE(_xlfn._xlws.SORT(_xlfn.UNIQUE(_xlfn._xlws.FILTER(managements[field_level], managements[experiment_id]&amp;"_"&amp;managements[crop_season_id]=A3854))))</f>
        <v>#VALUE!</v>
      </c>
    </row>
    <row r="3855" spans="2:2" x14ac:dyDescent="0.25">
      <c r="B3855" t="e" cm="1" vm="1">
        <f t="array" ref="B3855">TRANSPOSE(_xlfn._xlws.SORT(_xlfn.UNIQUE(_xlfn._xlws.FILTER(managements[field_level], managements[experiment_id]&amp;"_"&amp;managements[crop_season_id]=A3855))))</f>
        <v>#VALUE!</v>
      </c>
    </row>
    <row r="3856" spans="2:2" x14ac:dyDescent="0.25">
      <c r="B3856" t="e" cm="1" vm="1">
        <f t="array" ref="B3856">TRANSPOSE(_xlfn._xlws.SORT(_xlfn.UNIQUE(_xlfn._xlws.FILTER(managements[field_level], managements[experiment_id]&amp;"_"&amp;managements[crop_season_id]=A3856))))</f>
        <v>#VALUE!</v>
      </c>
    </row>
    <row r="3857" spans="2:2" x14ac:dyDescent="0.25">
      <c r="B3857" t="e" cm="1" vm="1">
        <f t="array" ref="B3857">TRANSPOSE(_xlfn._xlws.SORT(_xlfn.UNIQUE(_xlfn._xlws.FILTER(managements[field_level], managements[experiment_id]&amp;"_"&amp;managements[crop_season_id]=A3857))))</f>
        <v>#VALUE!</v>
      </c>
    </row>
    <row r="3858" spans="2:2" x14ac:dyDescent="0.25">
      <c r="B3858" t="e" cm="1" vm="1">
        <f t="array" ref="B3858">TRANSPOSE(_xlfn._xlws.SORT(_xlfn.UNIQUE(_xlfn._xlws.FILTER(managements[field_level], managements[experiment_id]&amp;"_"&amp;managements[crop_season_id]=A3858))))</f>
        <v>#VALUE!</v>
      </c>
    </row>
    <row r="3859" spans="2:2" x14ac:dyDescent="0.25">
      <c r="B3859" t="e" cm="1" vm="1">
        <f t="array" ref="B3859">TRANSPOSE(_xlfn._xlws.SORT(_xlfn.UNIQUE(_xlfn._xlws.FILTER(managements[field_level], managements[experiment_id]&amp;"_"&amp;managements[crop_season_id]=A3859))))</f>
        <v>#VALUE!</v>
      </c>
    </row>
    <row r="3860" spans="2:2" x14ac:dyDescent="0.25">
      <c r="B3860" t="e" cm="1" vm="1">
        <f t="array" ref="B3860">TRANSPOSE(_xlfn._xlws.SORT(_xlfn.UNIQUE(_xlfn._xlws.FILTER(managements[field_level], managements[experiment_id]&amp;"_"&amp;managements[crop_season_id]=A3860))))</f>
        <v>#VALUE!</v>
      </c>
    </row>
    <row r="3861" spans="2:2" x14ac:dyDescent="0.25">
      <c r="B3861" t="e" cm="1" vm="1">
        <f t="array" ref="B3861">TRANSPOSE(_xlfn._xlws.SORT(_xlfn.UNIQUE(_xlfn._xlws.FILTER(managements[field_level], managements[experiment_id]&amp;"_"&amp;managements[crop_season_id]=A3861))))</f>
        <v>#VALUE!</v>
      </c>
    </row>
    <row r="3862" spans="2:2" x14ac:dyDescent="0.25">
      <c r="B3862" t="e" cm="1" vm="1">
        <f t="array" ref="B3862">TRANSPOSE(_xlfn._xlws.SORT(_xlfn.UNIQUE(_xlfn._xlws.FILTER(managements[field_level], managements[experiment_id]&amp;"_"&amp;managements[crop_season_id]=A3862))))</f>
        <v>#VALUE!</v>
      </c>
    </row>
    <row r="3863" spans="2:2" x14ac:dyDescent="0.25">
      <c r="B3863" t="e" cm="1" vm="1">
        <f t="array" ref="B3863">TRANSPOSE(_xlfn._xlws.SORT(_xlfn.UNIQUE(_xlfn._xlws.FILTER(managements[field_level], managements[experiment_id]&amp;"_"&amp;managements[crop_season_id]=A3863))))</f>
        <v>#VALUE!</v>
      </c>
    </row>
    <row r="3864" spans="2:2" x14ac:dyDescent="0.25">
      <c r="B3864" t="e" cm="1" vm="1">
        <f t="array" ref="B3864">TRANSPOSE(_xlfn._xlws.SORT(_xlfn.UNIQUE(_xlfn._xlws.FILTER(managements[field_level], managements[experiment_id]&amp;"_"&amp;managements[crop_season_id]=A3864))))</f>
        <v>#VALUE!</v>
      </c>
    </row>
    <row r="3865" spans="2:2" x14ac:dyDescent="0.25">
      <c r="B3865" t="e" cm="1" vm="1">
        <f t="array" ref="B3865">TRANSPOSE(_xlfn._xlws.SORT(_xlfn.UNIQUE(_xlfn._xlws.FILTER(managements[field_level], managements[experiment_id]&amp;"_"&amp;managements[crop_season_id]=A3865))))</f>
        <v>#VALUE!</v>
      </c>
    </row>
    <row r="3866" spans="2:2" x14ac:dyDescent="0.25">
      <c r="B3866" t="e" cm="1" vm="1">
        <f t="array" ref="B3866">TRANSPOSE(_xlfn._xlws.SORT(_xlfn.UNIQUE(_xlfn._xlws.FILTER(managements[field_level], managements[experiment_id]&amp;"_"&amp;managements[crop_season_id]=A3866))))</f>
        <v>#VALUE!</v>
      </c>
    </row>
    <row r="3867" spans="2:2" x14ac:dyDescent="0.25">
      <c r="B3867" t="e" cm="1" vm="1">
        <f t="array" ref="B3867">TRANSPOSE(_xlfn._xlws.SORT(_xlfn.UNIQUE(_xlfn._xlws.FILTER(managements[field_level], managements[experiment_id]&amp;"_"&amp;managements[crop_season_id]=A3867))))</f>
        <v>#VALUE!</v>
      </c>
    </row>
    <row r="3868" spans="2:2" x14ac:dyDescent="0.25">
      <c r="B3868" t="e" cm="1" vm="1">
        <f t="array" ref="B3868">TRANSPOSE(_xlfn._xlws.SORT(_xlfn.UNIQUE(_xlfn._xlws.FILTER(managements[field_level], managements[experiment_id]&amp;"_"&amp;managements[crop_season_id]=A3868))))</f>
        <v>#VALUE!</v>
      </c>
    </row>
    <row r="3869" spans="2:2" x14ac:dyDescent="0.25">
      <c r="B3869" t="e" cm="1" vm="1">
        <f t="array" ref="B3869">TRANSPOSE(_xlfn._xlws.SORT(_xlfn.UNIQUE(_xlfn._xlws.FILTER(managements[field_level], managements[experiment_id]&amp;"_"&amp;managements[crop_season_id]=A3869))))</f>
        <v>#VALUE!</v>
      </c>
    </row>
    <row r="3870" spans="2:2" x14ac:dyDescent="0.25">
      <c r="B3870" t="e" cm="1" vm="1">
        <f t="array" ref="B3870">TRANSPOSE(_xlfn._xlws.SORT(_xlfn.UNIQUE(_xlfn._xlws.FILTER(managements[field_level], managements[experiment_id]&amp;"_"&amp;managements[crop_season_id]=A3870))))</f>
        <v>#VALUE!</v>
      </c>
    </row>
    <row r="3871" spans="2:2" x14ac:dyDescent="0.25">
      <c r="B3871" t="e" cm="1" vm="1">
        <f t="array" ref="B3871">TRANSPOSE(_xlfn._xlws.SORT(_xlfn.UNIQUE(_xlfn._xlws.FILTER(managements[field_level], managements[experiment_id]&amp;"_"&amp;managements[crop_season_id]=A3871))))</f>
        <v>#VALUE!</v>
      </c>
    </row>
    <row r="3872" spans="2:2" x14ac:dyDescent="0.25">
      <c r="B3872" t="e" cm="1" vm="1">
        <f t="array" ref="B3872">TRANSPOSE(_xlfn._xlws.SORT(_xlfn.UNIQUE(_xlfn._xlws.FILTER(managements[field_level], managements[experiment_id]&amp;"_"&amp;managements[crop_season_id]=A3872))))</f>
        <v>#VALUE!</v>
      </c>
    </row>
    <row r="3873" spans="2:2" x14ac:dyDescent="0.25">
      <c r="B3873" t="e" cm="1" vm="1">
        <f t="array" ref="B3873">TRANSPOSE(_xlfn._xlws.SORT(_xlfn.UNIQUE(_xlfn._xlws.FILTER(managements[field_level], managements[experiment_id]&amp;"_"&amp;managements[crop_season_id]=A3873))))</f>
        <v>#VALUE!</v>
      </c>
    </row>
    <row r="3874" spans="2:2" x14ac:dyDescent="0.25">
      <c r="B3874" t="e" cm="1" vm="1">
        <f t="array" ref="B3874">TRANSPOSE(_xlfn._xlws.SORT(_xlfn.UNIQUE(_xlfn._xlws.FILTER(managements[field_level], managements[experiment_id]&amp;"_"&amp;managements[crop_season_id]=A3874))))</f>
        <v>#VALUE!</v>
      </c>
    </row>
    <row r="3875" spans="2:2" x14ac:dyDescent="0.25">
      <c r="B3875" t="e" cm="1" vm="1">
        <f t="array" ref="B3875">TRANSPOSE(_xlfn._xlws.SORT(_xlfn.UNIQUE(_xlfn._xlws.FILTER(managements[field_level], managements[experiment_id]&amp;"_"&amp;managements[crop_season_id]=A3875))))</f>
        <v>#VALUE!</v>
      </c>
    </row>
    <row r="3876" spans="2:2" x14ac:dyDescent="0.25">
      <c r="B3876" t="e" cm="1" vm="1">
        <f t="array" ref="B3876">TRANSPOSE(_xlfn._xlws.SORT(_xlfn.UNIQUE(_xlfn._xlws.FILTER(managements[field_level], managements[experiment_id]&amp;"_"&amp;managements[crop_season_id]=A3876))))</f>
        <v>#VALUE!</v>
      </c>
    </row>
    <row r="3877" spans="2:2" x14ac:dyDescent="0.25">
      <c r="B3877" t="e" cm="1" vm="1">
        <f t="array" ref="B3877">TRANSPOSE(_xlfn._xlws.SORT(_xlfn.UNIQUE(_xlfn._xlws.FILTER(managements[field_level], managements[experiment_id]&amp;"_"&amp;managements[crop_season_id]=A3877))))</f>
        <v>#VALUE!</v>
      </c>
    </row>
    <row r="3878" spans="2:2" x14ac:dyDescent="0.25">
      <c r="B3878" t="e" cm="1" vm="1">
        <f t="array" ref="B3878">TRANSPOSE(_xlfn._xlws.SORT(_xlfn.UNIQUE(_xlfn._xlws.FILTER(managements[field_level], managements[experiment_id]&amp;"_"&amp;managements[crop_season_id]=A3878))))</f>
        <v>#VALUE!</v>
      </c>
    </row>
    <row r="3879" spans="2:2" x14ac:dyDescent="0.25">
      <c r="B3879" t="e" cm="1" vm="1">
        <f t="array" ref="B3879">TRANSPOSE(_xlfn._xlws.SORT(_xlfn.UNIQUE(_xlfn._xlws.FILTER(managements[field_level], managements[experiment_id]&amp;"_"&amp;managements[crop_season_id]=A3879))))</f>
        <v>#VALUE!</v>
      </c>
    </row>
    <row r="3880" spans="2:2" x14ac:dyDescent="0.25">
      <c r="B3880" t="e" cm="1" vm="1">
        <f t="array" ref="B3880">TRANSPOSE(_xlfn._xlws.SORT(_xlfn.UNIQUE(_xlfn._xlws.FILTER(managements[field_level], managements[experiment_id]&amp;"_"&amp;managements[crop_season_id]=A3880))))</f>
        <v>#VALUE!</v>
      </c>
    </row>
    <row r="3881" spans="2:2" x14ac:dyDescent="0.25">
      <c r="B3881" t="e" cm="1" vm="1">
        <f t="array" ref="B3881">TRANSPOSE(_xlfn._xlws.SORT(_xlfn.UNIQUE(_xlfn._xlws.FILTER(managements[field_level], managements[experiment_id]&amp;"_"&amp;managements[crop_season_id]=A3881))))</f>
        <v>#VALUE!</v>
      </c>
    </row>
    <row r="3882" spans="2:2" x14ac:dyDescent="0.25">
      <c r="B3882" t="e" cm="1" vm="1">
        <f t="array" ref="B3882">TRANSPOSE(_xlfn._xlws.SORT(_xlfn.UNIQUE(_xlfn._xlws.FILTER(managements[field_level], managements[experiment_id]&amp;"_"&amp;managements[crop_season_id]=A3882))))</f>
        <v>#VALUE!</v>
      </c>
    </row>
    <row r="3883" spans="2:2" x14ac:dyDescent="0.25">
      <c r="B3883" t="e" cm="1" vm="1">
        <f t="array" ref="B3883">TRANSPOSE(_xlfn._xlws.SORT(_xlfn.UNIQUE(_xlfn._xlws.FILTER(managements[field_level], managements[experiment_id]&amp;"_"&amp;managements[crop_season_id]=A3883))))</f>
        <v>#VALUE!</v>
      </c>
    </row>
    <row r="3884" spans="2:2" x14ac:dyDescent="0.25">
      <c r="B3884" t="e" cm="1" vm="1">
        <f t="array" ref="B3884">TRANSPOSE(_xlfn._xlws.SORT(_xlfn.UNIQUE(_xlfn._xlws.FILTER(managements[field_level], managements[experiment_id]&amp;"_"&amp;managements[crop_season_id]=A3884))))</f>
        <v>#VALUE!</v>
      </c>
    </row>
    <row r="3885" spans="2:2" x14ac:dyDescent="0.25">
      <c r="B3885" t="e" cm="1" vm="1">
        <f t="array" ref="B3885">TRANSPOSE(_xlfn._xlws.SORT(_xlfn.UNIQUE(_xlfn._xlws.FILTER(managements[field_level], managements[experiment_id]&amp;"_"&amp;managements[crop_season_id]=A3885))))</f>
        <v>#VALUE!</v>
      </c>
    </row>
    <row r="3886" spans="2:2" x14ac:dyDescent="0.25">
      <c r="B3886" t="e" cm="1" vm="1">
        <f t="array" ref="B3886">TRANSPOSE(_xlfn._xlws.SORT(_xlfn.UNIQUE(_xlfn._xlws.FILTER(managements[field_level], managements[experiment_id]&amp;"_"&amp;managements[crop_season_id]=A3886))))</f>
        <v>#VALUE!</v>
      </c>
    </row>
    <row r="3887" spans="2:2" x14ac:dyDescent="0.25">
      <c r="B3887" t="e" cm="1" vm="1">
        <f t="array" ref="B3887">TRANSPOSE(_xlfn._xlws.SORT(_xlfn.UNIQUE(_xlfn._xlws.FILTER(managements[field_level], managements[experiment_id]&amp;"_"&amp;managements[crop_season_id]=A3887))))</f>
        <v>#VALUE!</v>
      </c>
    </row>
    <row r="3888" spans="2:2" x14ac:dyDescent="0.25">
      <c r="B3888" t="e" cm="1" vm="1">
        <f t="array" ref="B3888">TRANSPOSE(_xlfn._xlws.SORT(_xlfn.UNIQUE(_xlfn._xlws.FILTER(managements[field_level], managements[experiment_id]&amp;"_"&amp;managements[crop_season_id]=A3888))))</f>
        <v>#VALUE!</v>
      </c>
    </row>
    <row r="3889" spans="2:2" x14ac:dyDescent="0.25">
      <c r="B3889" t="e" cm="1" vm="1">
        <f t="array" ref="B3889">TRANSPOSE(_xlfn._xlws.SORT(_xlfn.UNIQUE(_xlfn._xlws.FILTER(managements[field_level], managements[experiment_id]&amp;"_"&amp;managements[crop_season_id]=A3889))))</f>
        <v>#VALUE!</v>
      </c>
    </row>
    <row r="3890" spans="2:2" x14ac:dyDescent="0.25">
      <c r="B3890" t="e" cm="1" vm="1">
        <f t="array" ref="B3890">TRANSPOSE(_xlfn._xlws.SORT(_xlfn.UNIQUE(_xlfn._xlws.FILTER(managements[field_level], managements[experiment_id]&amp;"_"&amp;managements[crop_season_id]=A3890))))</f>
        <v>#VALUE!</v>
      </c>
    </row>
    <row r="3891" spans="2:2" x14ac:dyDescent="0.25">
      <c r="B3891" t="e" cm="1" vm="1">
        <f t="array" ref="B3891">TRANSPOSE(_xlfn._xlws.SORT(_xlfn.UNIQUE(_xlfn._xlws.FILTER(managements[field_level], managements[experiment_id]&amp;"_"&amp;managements[crop_season_id]=A3891))))</f>
        <v>#VALUE!</v>
      </c>
    </row>
    <row r="3892" spans="2:2" x14ac:dyDescent="0.25">
      <c r="B3892" t="e" cm="1" vm="1">
        <f t="array" ref="B3892">TRANSPOSE(_xlfn._xlws.SORT(_xlfn.UNIQUE(_xlfn._xlws.FILTER(managements[field_level], managements[experiment_id]&amp;"_"&amp;managements[crop_season_id]=A3892))))</f>
        <v>#VALUE!</v>
      </c>
    </row>
    <row r="3893" spans="2:2" x14ac:dyDescent="0.25">
      <c r="B3893" t="e" cm="1" vm="1">
        <f t="array" ref="B3893">TRANSPOSE(_xlfn._xlws.SORT(_xlfn.UNIQUE(_xlfn._xlws.FILTER(managements[field_level], managements[experiment_id]&amp;"_"&amp;managements[crop_season_id]=A3893))))</f>
        <v>#VALUE!</v>
      </c>
    </row>
    <row r="3894" spans="2:2" x14ac:dyDescent="0.25">
      <c r="B3894" t="e" cm="1" vm="1">
        <f t="array" ref="B3894">TRANSPOSE(_xlfn._xlws.SORT(_xlfn.UNIQUE(_xlfn._xlws.FILTER(managements[field_level], managements[experiment_id]&amp;"_"&amp;managements[crop_season_id]=A3894))))</f>
        <v>#VALUE!</v>
      </c>
    </row>
    <row r="3895" spans="2:2" x14ac:dyDescent="0.25">
      <c r="B3895" t="e" cm="1" vm="1">
        <f t="array" ref="B3895">TRANSPOSE(_xlfn._xlws.SORT(_xlfn.UNIQUE(_xlfn._xlws.FILTER(managements[field_level], managements[experiment_id]&amp;"_"&amp;managements[crop_season_id]=A3895))))</f>
        <v>#VALUE!</v>
      </c>
    </row>
    <row r="3896" spans="2:2" x14ac:dyDescent="0.25">
      <c r="B3896" t="e" cm="1" vm="1">
        <f t="array" ref="B3896">TRANSPOSE(_xlfn._xlws.SORT(_xlfn.UNIQUE(_xlfn._xlws.FILTER(managements[field_level], managements[experiment_id]&amp;"_"&amp;managements[crop_season_id]=A3896))))</f>
        <v>#VALUE!</v>
      </c>
    </row>
    <row r="3897" spans="2:2" x14ac:dyDescent="0.25">
      <c r="B3897" t="e" cm="1" vm="1">
        <f t="array" ref="B3897">TRANSPOSE(_xlfn._xlws.SORT(_xlfn.UNIQUE(_xlfn._xlws.FILTER(managements[field_level], managements[experiment_id]&amp;"_"&amp;managements[crop_season_id]=A3897))))</f>
        <v>#VALUE!</v>
      </c>
    </row>
    <row r="3898" spans="2:2" x14ac:dyDescent="0.25">
      <c r="B3898" t="e" cm="1" vm="1">
        <f t="array" ref="B3898">TRANSPOSE(_xlfn._xlws.SORT(_xlfn.UNIQUE(_xlfn._xlws.FILTER(managements[field_level], managements[experiment_id]&amp;"_"&amp;managements[crop_season_id]=A3898))))</f>
        <v>#VALUE!</v>
      </c>
    </row>
    <row r="3899" spans="2:2" x14ac:dyDescent="0.25">
      <c r="B3899" t="e" cm="1" vm="1">
        <f t="array" ref="B3899">TRANSPOSE(_xlfn._xlws.SORT(_xlfn.UNIQUE(_xlfn._xlws.FILTER(managements[field_level], managements[experiment_id]&amp;"_"&amp;managements[crop_season_id]=A3899))))</f>
        <v>#VALUE!</v>
      </c>
    </row>
    <row r="3900" spans="2:2" x14ac:dyDescent="0.25">
      <c r="B3900" t="e" cm="1" vm="1">
        <f t="array" ref="B3900">TRANSPOSE(_xlfn._xlws.SORT(_xlfn.UNIQUE(_xlfn._xlws.FILTER(managements[field_level], managements[experiment_id]&amp;"_"&amp;managements[crop_season_id]=A3900))))</f>
        <v>#VALUE!</v>
      </c>
    </row>
    <row r="3901" spans="2:2" x14ac:dyDescent="0.25">
      <c r="B3901" t="e" cm="1" vm="1">
        <f t="array" ref="B3901">TRANSPOSE(_xlfn._xlws.SORT(_xlfn.UNIQUE(_xlfn._xlws.FILTER(managements[field_level], managements[experiment_id]&amp;"_"&amp;managements[crop_season_id]=A3901))))</f>
        <v>#VALUE!</v>
      </c>
    </row>
    <row r="3902" spans="2:2" x14ac:dyDescent="0.25">
      <c r="B3902" t="e" cm="1" vm="1">
        <f t="array" ref="B3902">TRANSPOSE(_xlfn._xlws.SORT(_xlfn.UNIQUE(_xlfn._xlws.FILTER(managements[field_level], managements[experiment_id]&amp;"_"&amp;managements[crop_season_id]=A3902))))</f>
        <v>#VALUE!</v>
      </c>
    </row>
    <row r="3903" spans="2:2" x14ac:dyDescent="0.25">
      <c r="B3903" t="e" cm="1" vm="1">
        <f t="array" ref="B3903">TRANSPOSE(_xlfn._xlws.SORT(_xlfn.UNIQUE(_xlfn._xlws.FILTER(managements[field_level], managements[experiment_id]&amp;"_"&amp;managements[crop_season_id]=A3903))))</f>
        <v>#VALUE!</v>
      </c>
    </row>
    <row r="3904" spans="2:2" x14ac:dyDescent="0.25">
      <c r="B3904" t="e" cm="1" vm="1">
        <f t="array" ref="B3904">TRANSPOSE(_xlfn._xlws.SORT(_xlfn.UNIQUE(_xlfn._xlws.FILTER(managements[field_level], managements[experiment_id]&amp;"_"&amp;managements[crop_season_id]=A3904))))</f>
        <v>#VALUE!</v>
      </c>
    </row>
    <row r="3905" spans="2:2" x14ac:dyDescent="0.25">
      <c r="B3905" t="e" cm="1" vm="1">
        <f t="array" ref="B3905">TRANSPOSE(_xlfn._xlws.SORT(_xlfn.UNIQUE(_xlfn._xlws.FILTER(managements[field_level], managements[experiment_id]&amp;"_"&amp;managements[crop_season_id]=A3905))))</f>
        <v>#VALUE!</v>
      </c>
    </row>
    <row r="3906" spans="2:2" x14ac:dyDescent="0.25">
      <c r="B3906" t="e" cm="1" vm="1">
        <f t="array" ref="B3906">TRANSPOSE(_xlfn._xlws.SORT(_xlfn.UNIQUE(_xlfn._xlws.FILTER(managements[field_level], managements[experiment_id]&amp;"_"&amp;managements[crop_season_id]=A3906))))</f>
        <v>#VALUE!</v>
      </c>
    </row>
    <row r="3907" spans="2:2" x14ac:dyDescent="0.25">
      <c r="B3907" t="e" cm="1" vm="1">
        <f t="array" ref="B3907">TRANSPOSE(_xlfn._xlws.SORT(_xlfn.UNIQUE(_xlfn._xlws.FILTER(managements[field_level], managements[experiment_id]&amp;"_"&amp;managements[crop_season_id]=A3907))))</f>
        <v>#VALUE!</v>
      </c>
    </row>
    <row r="3908" spans="2:2" x14ac:dyDescent="0.25">
      <c r="B3908" t="e" cm="1" vm="1">
        <f t="array" ref="B3908">TRANSPOSE(_xlfn._xlws.SORT(_xlfn.UNIQUE(_xlfn._xlws.FILTER(managements[field_level], managements[experiment_id]&amp;"_"&amp;managements[crop_season_id]=A3908))))</f>
        <v>#VALUE!</v>
      </c>
    </row>
    <row r="3909" spans="2:2" x14ac:dyDescent="0.25">
      <c r="B3909" t="e" cm="1" vm="1">
        <f t="array" ref="B3909">TRANSPOSE(_xlfn._xlws.SORT(_xlfn.UNIQUE(_xlfn._xlws.FILTER(managements[field_level], managements[experiment_id]&amp;"_"&amp;managements[crop_season_id]=A3909))))</f>
        <v>#VALUE!</v>
      </c>
    </row>
    <row r="3910" spans="2:2" x14ac:dyDescent="0.25">
      <c r="B3910" t="e" cm="1" vm="1">
        <f t="array" ref="B3910">TRANSPOSE(_xlfn._xlws.SORT(_xlfn.UNIQUE(_xlfn._xlws.FILTER(managements[field_level], managements[experiment_id]&amp;"_"&amp;managements[crop_season_id]=A3910))))</f>
        <v>#VALUE!</v>
      </c>
    </row>
    <row r="3911" spans="2:2" x14ac:dyDescent="0.25">
      <c r="B3911" t="e" cm="1" vm="1">
        <f t="array" ref="B3911">TRANSPOSE(_xlfn._xlws.SORT(_xlfn.UNIQUE(_xlfn._xlws.FILTER(managements[field_level], managements[experiment_id]&amp;"_"&amp;managements[crop_season_id]=A3911))))</f>
        <v>#VALUE!</v>
      </c>
    </row>
    <row r="3912" spans="2:2" x14ac:dyDescent="0.25">
      <c r="B3912" t="e" cm="1" vm="1">
        <f t="array" ref="B3912">TRANSPOSE(_xlfn._xlws.SORT(_xlfn.UNIQUE(_xlfn._xlws.FILTER(managements[field_level], managements[experiment_id]&amp;"_"&amp;managements[crop_season_id]=A3912))))</f>
        <v>#VALUE!</v>
      </c>
    </row>
    <row r="3913" spans="2:2" x14ac:dyDescent="0.25">
      <c r="B3913" t="e" cm="1" vm="1">
        <f t="array" ref="B3913">TRANSPOSE(_xlfn._xlws.SORT(_xlfn.UNIQUE(_xlfn._xlws.FILTER(managements[field_level], managements[experiment_id]&amp;"_"&amp;managements[crop_season_id]=A3913))))</f>
        <v>#VALUE!</v>
      </c>
    </row>
    <row r="3914" spans="2:2" x14ac:dyDescent="0.25">
      <c r="B3914" t="e" cm="1" vm="1">
        <f t="array" ref="B3914">TRANSPOSE(_xlfn._xlws.SORT(_xlfn.UNIQUE(_xlfn._xlws.FILTER(managements[field_level], managements[experiment_id]&amp;"_"&amp;managements[crop_season_id]=A3914))))</f>
        <v>#VALUE!</v>
      </c>
    </row>
    <row r="3915" spans="2:2" x14ac:dyDescent="0.25">
      <c r="B3915" t="e" cm="1" vm="1">
        <f t="array" ref="B3915">TRANSPOSE(_xlfn._xlws.SORT(_xlfn.UNIQUE(_xlfn._xlws.FILTER(managements[field_level], managements[experiment_id]&amp;"_"&amp;managements[crop_season_id]=A3915))))</f>
        <v>#VALUE!</v>
      </c>
    </row>
    <row r="3916" spans="2:2" x14ac:dyDescent="0.25">
      <c r="B3916" t="e" cm="1" vm="1">
        <f t="array" ref="B3916">TRANSPOSE(_xlfn._xlws.SORT(_xlfn.UNIQUE(_xlfn._xlws.FILTER(managements[field_level], managements[experiment_id]&amp;"_"&amp;managements[crop_season_id]=A3916))))</f>
        <v>#VALUE!</v>
      </c>
    </row>
    <row r="3917" spans="2:2" x14ac:dyDescent="0.25">
      <c r="B3917" t="e" cm="1" vm="1">
        <f t="array" ref="B3917">TRANSPOSE(_xlfn._xlws.SORT(_xlfn.UNIQUE(_xlfn._xlws.FILTER(managements[field_level], managements[experiment_id]&amp;"_"&amp;managements[crop_season_id]=A3917))))</f>
        <v>#VALUE!</v>
      </c>
    </row>
    <row r="3918" spans="2:2" x14ac:dyDescent="0.25">
      <c r="B3918" t="e" cm="1" vm="1">
        <f t="array" ref="B3918">TRANSPOSE(_xlfn._xlws.SORT(_xlfn.UNIQUE(_xlfn._xlws.FILTER(managements[field_level], managements[experiment_id]&amp;"_"&amp;managements[crop_season_id]=A3918))))</f>
        <v>#VALUE!</v>
      </c>
    </row>
    <row r="3919" spans="2:2" x14ac:dyDescent="0.25">
      <c r="B3919" t="e" cm="1" vm="1">
        <f t="array" ref="B3919">TRANSPOSE(_xlfn._xlws.SORT(_xlfn.UNIQUE(_xlfn._xlws.FILTER(managements[field_level], managements[experiment_id]&amp;"_"&amp;managements[crop_season_id]=A3919))))</f>
        <v>#VALUE!</v>
      </c>
    </row>
    <row r="3920" spans="2:2" x14ac:dyDescent="0.25">
      <c r="B3920" t="e" cm="1" vm="1">
        <f t="array" ref="B3920">TRANSPOSE(_xlfn._xlws.SORT(_xlfn.UNIQUE(_xlfn._xlws.FILTER(managements[field_level], managements[experiment_id]&amp;"_"&amp;managements[crop_season_id]=A3920))))</f>
        <v>#VALUE!</v>
      </c>
    </row>
    <row r="3921" spans="2:2" x14ac:dyDescent="0.25">
      <c r="B3921" t="e" cm="1" vm="1">
        <f t="array" ref="B3921">TRANSPOSE(_xlfn._xlws.SORT(_xlfn.UNIQUE(_xlfn._xlws.FILTER(managements[field_level], managements[experiment_id]&amp;"_"&amp;managements[crop_season_id]=A3921))))</f>
        <v>#VALUE!</v>
      </c>
    </row>
    <row r="3922" spans="2:2" x14ac:dyDescent="0.25">
      <c r="B3922" t="e" cm="1" vm="1">
        <f t="array" ref="B3922">TRANSPOSE(_xlfn._xlws.SORT(_xlfn.UNIQUE(_xlfn._xlws.FILTER(managements[field_level], managements[experiment_id]&amp;"_"&amp;managements[crop_season_id]=A3922))))</f>
        <v>#VALUE!</v>
      </c>
    </row>
    <row r="3923" spans="2:2" x14ac:dyDescent="0.25">
      <c r="B3923" t="e" cm="1" vm="1">
        <f t="array" ref="B3923">TRANSPOSE(_xlfn._xlws.SORT(_xlfn.UNIQUE(_xlfn._xlws.FILTER(managements[field_level], managements[experiment_id]&amp;"_"&amp;managements[crop_season_id]=A3923))))</f>
        <v>#VALUE!</v>
      </c>
    </row>
    <row r="3924" spans="2:2" x14ac:dyDescent="0.25">
      <c r="B3924" t="e" cm="1" vm="1">
        <f t="array" ref="B3924">TRANSPOSE(_xlfn._xlws.SORT(_xlfn.UNIQUE(_xlfn._xlws.FILTER(managements[field_level], managements[experiment_id]&amp;"_"&amp;managements[crop_season_id]=A3924))))</f>
        <v>#VALUE!</v>
      </c>
    </row>
    <row r="3925" spans="2:2" x14ac:dyDescent="0.25">
      <c r="B3925" t="e" cm="1" vm="1">
        <f t="array" ref="B3925">TRANSPOSE(_xlfn._xlws.SORT(_xlfn.UNIQUE(_xlfn._xlws.FILTER(managements[field_level], managements[experiment_id]&amp;"_"&amp;managements[crop_season_id]=A3925))))</f>
        <v>#VALUE!</v>
      </c>
    </row>
    <row r="3926" spans="2:2" x14ac:dyDescent="0.25">
      <c r="B3926" t="e" cm="1" vm="1">
        <f t="array" ref="B3926">TRANSPOSE(_xlfn._xlws.SORT(_xlfn.UNIQUE(_xlfn._xlws.FILTER(managements[field_level], managements[experiment_id]&amp;"_"&amp;managements[crop_season_id]=A3926))))</f>
        <v>#VALUE!</v>
      </c>
    </row>
    <row r="3927" spans="2:2" x14ac:dyDescent="0.25">
      <c r="B3927" t="e" cm="1" vm="1">
        <f t="array" ref="B3927">TRANSPOSE(_xlfn._xlws.SORT(_xlfn.UNIQUE(_xlfn._xlws.FILTER(managements[field_level], managements[experiment_id]&amp;"_"&amp;managements[crop_season_id]=A3927))))</f>
        <v>#VALUE!</v>
      </c>
    </row>
    <row r="3928" spans="2:2" x14ac:dyDescent="0.25">
      <c r="B3928" t="e" cm="1" vm="1">
        <f t="array" ref="B3928">TRANSPOSE(_xlfn._xlws.SORT(_xlfn.UNIQUE(_xlfn._xlws.FILTER(managements[field_level], managements[experiment_id]&amp;"_"&amp;managements[crop_season_id]=A3928))))</f>
        <v>#VALUE!</v>
      </c>
    </row>
    <row r="3929" spans="2:2" x14ac:dyDescent="0.25">
      <c r="B3929" t="e" cm="1" vm="1">
        <f t="array" ref="B3929">TRANSPOSE(_xlfn._xlws.SORT(_xlfn.UNIQUE(_xlfn._xlws.FILTER(managements[field_level], managements[experiment_id]&amp;"_"&amp;managements[crop_season_id]=A3929))))</f>
        <v>#VALUE!</v>
      </c>
    </row>
    <row r="3930" spans="2:2" x14ac:dyDescent="0.25">
      <c r="B3930" t="e" cm="1" vm="1">
        <f t="array" ref="B3930">TRANSPOSE(_xlfn._xlws.SORT(_xlfn.UNIQUE(_xlfn._xlws.FILTER(managements[field_level], managements[experiment_id]&amp;"_"&amp;managements[crop_season_id]=A3930))))</f>
        <v>#VALUE!</v>
      </c>
    </row>
    <row r="3931" spans="2:2" x14ac:dyDescent="0.25">
      <c r="B3931" t="e" cm="1" vm="1">
        <f t="array" ref="B3931">TRANSPOSE(_xlfn._xlws.SORT(_xlfn.UNIQUE(_xlfn._xlws.FILTER(managements[field_level], managements[experiment_id]&amp;"_"&amp;managements[crop_season_id]=A3931))))</f>
        <v>#VALUE!</v>
      </c>
    </row>
    <row r="3932" spans="2:2" x14ac:dyDescent="0.25">
      <c r="B3932" t="e" cm="1" vm="1">
        <f t="array" ref="B3932">TRANSPOSE(_xlfn._xlws.SORT(_xlfn.UNIQUE(_xlfn._xlws.FILTER(managements[field_level], managements[experiment_id]&amp;"_"&amp;managements[crop_season_id]=A3932))))</f>
        <v>#VALUE!</v>
      </c>
    </row>
    <row r="3933" spans="2:2" x14ac:dyDescent="0.25">
      <c r="B3933" t="e" cm="1" vm="1">
        <f t="array" ref="B3933">TRANSPOSE(_xlfn._xlws.SORT(_xlfn.UNIQUE(_xlfn._xlws.FILTER(managements[field_level], managements[experiment_id]&amp;"_"&amp;managements[crop_season_id]=A3933))))</f>
        <v>#VALUE!</v>
      </c>
    </row>
    <row r="3934" spans="2:2" x14ac:dyDescent="0.25">
      <c r="B3934" t="e" cm="1" vm="1">
        <f t="array" ref="B3934">TRANSPOSE(_xlfn._xlws.SORT(_xlfn.UNIQUE(_xlfn._xlws.FILTER(managements[field_level], managements[experiment_id]&amp;"_"&amp;managements[crop_season_id]=A3934))))</f>
        <v>#VALUE!</v>
      </c>
    </row>
    <row r="3935" spans="2:2" x14ac:dyDescent="0.25">
      <c r="B3935" t="e" cm="1" vm="1">
        <f t="array" ref="B3935">TRANSPOSE(_xlfn._xlws.SORT(_xlfn.UNIQUE(_xlfn._xlws.FILTER(managements[field_level], managements[experiment_id]&amp;"_"&amp;managements[crop_season_id]=A3935))))</f>
        <v>#VALUE!</v>
      </c>
    </row>
    <row r="3936" spans="2:2" x14ac:dyDescent="0.25">
      <c r="B3936" t="e" cm="1" vm="1">
        <f t="array" ref="B3936">TRANSPOSE(_xlfn._xlws.SORT(_xlfn.UNIQUE(_xlfn._xlws.FILTER(managements[field_level], managements[experiment_id]&amp;"_"&amp;managements[crop_season_id]=A3936))))</f>
        <v>#VALUE!</v>
      </c>
    </row>
    <row r="3937" spans="2:2" x14ac:dyDescent="0.25">
      <c r="B3937" t="e" cm="1" vm="1">
        <f t="array" ref="B3937">TRANSPOSE(_xlfn._xlws.SORT(_xlfn.UNIQUE(_xlfn._xlws.FILTER(managements[field_level], managements[experiment_id]&amp;"_"&amp;managements[crop_season_id]=A3937))))</f>
        <v>#VALUE!</v>
      </c>
    </row>
    <row r="3938" spans="2:2" x14ac:dyDescent="0.25">
      <c r="B3938" t="e" cm="1" vm="1">
        <f t="array" ref="B3938">TRANSPOSE(_xlfn._xlws.SORT(_xlfn.UNIQUE(_xlfn._xlws.FILTER(managements[field_level], managements[experiment_id]&amp;"_"&amp;managements[crop_season_id]=A3938))))</f>
        <v>#VALUE!</v>
      </c>
    </row>
    <row r="3939" spans="2:2" x14ac:dyDescent="0.25">
      <c r="B3939" t="e" cm="1" vm="1">
        <f t="array" ref="B3939">TRANSPOSE(_xlfn._xlws.SORT(_xlfn.UNIQUE(_xlfn._xlws.FILTER(managements[field_level], managements[experiment_id]&amp;"_"&amp;managements[crop_season_id]=A3939))))</f>
        <v>#VALUE!</v>
      </c>
    </row>
    <row r="3940" spans="2:2" x14ac:dyDescent="0.25">
      <c r="B3940" t="e" cm="1" vm="1">
        <f t="array" ref="B3940">TRANSPOSE(_xlfn._xlws.SORT(_xlfn.UNIQUE(_xlfn._xlws.FILTER(managements[field_level], managements[experiment_id]&amp;"_"&amp;managements[crop_season_id]=A3940))))</f>
        <v>#VALUE!</v>
      </c>
    </row>
    <row r="3941" spans="2:2" x14ac:dyDescent="0.25">
      <c r="B3941" t="e" cm="1" vm="1">
        <f t="array" ref="B3941">TRANSPOSE(_xlfn._xlws.SORT(_xlfn.UNIQUE(_xlfn._xlws.FILTER(managements[field_level], managements[experiment_id]&amp;"_"&amp;managements[crop_season_id]=A3941))))</f>
        <v>#VALUE!</v>
      </c>
    </row>
    <row r="3942" spans="2:2" x14ac:dyDescent="0.25">
      <c r="B3942" t="e" cm="1" vm="1">
        <f t="array" ref="B3942">TRANSPOSE(_xlfn._xlws.SORT(_xlfn.UNIQUE(_xlfn._xlws.FILTER(managements[field_level], managements[experiment_id]&amp;"_"&amp;managements[crop_season_id]=A3942))))</f>
        <v>#VALUE!</v>
      </c>
    </row>
    <row r="3943" spans="2:2" x14ac:dyDescent="0.25">
      <c r="B3943" t="e" cm="1" vm="1">
        <f t="array" ref="B3943">TRANSPOSE(_xlfn._xlws.SORT(_xlfn.UNIQUE(_xlfn._xlws.FILTER(managements[field_level], managements[experiment_id]&amp;"_"&amp;managements[crop_season_id]=A3943))))</f>
        <v>#VALUE!</v>
      </c>
    </row>
    <row r="3944" spans="2:2" x14ac:dyDescent="0.25">
      <c r="B3944" t="e" cm="1" vm="1">
        <f t="array" ref="B3944">TRANSPOSE(_xlfn._xlws.SORT(_xlfn.UNIQUE(_xlfn._xlws.FILTER(managements[field_level], managements[experiment_id]&amp;"_"&amp;managements[crop_season_id]=A3944))))</f>
        <v>#VALUE!</v>
      </c>
    </row>
    <row r="3945" spans="2:2" x14ac:dyDescent="0.25">
      <c r="B3945" t="e" cm="1" vm="1">
        <f t="array" ref="B3945">TRANSPOSE(_xlfn._xlws.SORT(_xlfn.UNIQUE(_xlfn._xlws.FILTER(managements[field_level], managements[experiment_id]&amp;"_"&amp;managements[crop_season_id]=A3945))))</f>
        <v>#VALUE!</v>
      </c>
    </row>
    <row r="3946" spans="2:2" x14ac:dyDescent="0.25">
      <c r="B3946" t="e" cm="1" vm="1">
        <f t="array" ref="B3946">TRANSPOSE(_xlfn._xlws.SORT(_xlfn.UNIQUE(_xlfn._xlws.FILTER(managements[field_level], managements[experiment_id]&amp;"_"&amp;managements[crop_season_id]=A3946))))</f>
        <v>#VALUE!</v>
      </c>
    </row>
    <row r="3947" spans="2:2" x14ac:dyDescent="0.25">
      <c r="B3947" t="e" cm="1" vm="1">
        <f t="array" ref="B3947">TRANSPOSE(_xlfn._xlws.SORT(_xlfn.UNIQUE(_xlfn._xlws.FILTER(managements[field_level], managements[experiment_id]&amp;"_"&amp;managements[crop_season_id]=A3947))))</f>
        <v>#VALUE!</v>
      </c>
    </row>
    <row r="3948" spans="2:2" x14ac:dyDescent="0.25">
      <c r="B3948" t="e" cm="1" vm="1">
        <f t="array" ref="B3948">TRANSPOSE(_xlfn._xlws.SORT(_xlfn.UNIQUE(_xlfn._xlws.FILTER(managements[field_level], managements[experiment_id]&amp;"_"&amp;managements[crop_season_id]=A3948))))</f>
        <v>#VALUE!</v>
      </c>
    </row>
    <row r="3949" spans="2:2" x14ac:dyDescent="0.25">
      <c r="B3949" t="e" cm="1" vm="1">
        <f t="array" ref="B3949">TRANSPOSE(_xlfn._xlws.SORT(_xlfn.UNIQUE(_xlfn._xlws.FILTER(managements[field_level], managements[experiment_id]&amp;"_"&amp;managements[crop_season_id]=A3949))))</f>
        <v>#VALUE!</v>
      </c>
    </row>
    <row r="3950" spans="2:2" x14ac:dyDescent="0.25">
      <c r="B3950" t="e" cm="1" vm="1">
        <f t="array" ref="B3950">TRANSPOSE(_xlfn._xlws.SORT(_xlfn.UNIQUE(_xlfn._xlws.FILTER(managements[field_level], managements[experiment_id]&amp;"_"&amp;managements[crop_season_id]=A3950))))</f>
        <v>#VALUE!</v>
      </c>
    </row>
    <row r="3951" spans="2:2" x14ac:dyDescent="0.25">
      <c r="B3951" t="e" cm="1" vm="1">
        <f t="array" ref="B3951">TRANSPOSE(_xlfn._xlws.SORT(_xlfn.UNIQUE(_xlfn._xlws.FILTER(managements[field_level], managements[experiment_id]&amp;"_"&amp;managements[crop_season_id]=A3951))))</f>
        <v>#VALUE!</v>
      </c>
    </row>
    <row r="3952" spans="2:2" x14ac:dyDescent="0.25">
      <c r="B3952" t="e" cm="1" vm="1">
        <f t="array" ref="B3952">TRANSPOSE(_xlfn._xlws.SORT(_xlfn.UNIQUE(_xlfn._xlws.FILTER(managements[field_level], managements[experiment_id]&amp;"_"&amp;managements[crop_season_id]=A3952))))</f>
        <v>#VALUE!</v>
      </c>
    </row>
    <row r="3953" spans="2:2" x14ac:dyDescent="0.25">
      <c r="B3953" t="e" cm="1" vm="1">
        <f t="array" ref="B3953">TRANSPOSE(_xlfn._xlws.SORT(_xlfn.UNIQUE(_xlfn._xlws.FILTER(managements[field_level], managements[experiment_id]&amp;"_"&amp;managements[crop_season_id]=A3953))))</f>
        <v>#VALUE!</v>
      </c>
    </row>
    <row r="3954" spans="2:2" x14ac:dyDescent="0.25">
      <c r="B3954" t="e" cm="1" vm="1">
        <f t="array" ref="B3954">TRANSPOSE(_xlfn._xlws.SORT(_xlfn.UNIQUE(_xlfn._xlws.FILTER(managements[field_level], managements[experiment_id]&amp;"_"&amp;managements[crop_season_id]=A3954))))</f>
        <v>#VALUE!</v>
      </c>
    </row>
    <row r="3955" spans="2:2" x14ac:dyDescent="0.25">
      <c r="B3955" t="e" cm="1" vm="1">
        <f t="array" ref="B3955">TRANSPOSE(_xlfn._xlws.SORT(_xlfn.UNIQUE(_xlfn._xlws.FILTER(managements[field_level], managements[experiment_id]&amp;"_"&amp;managements[crop_season_id]=A3955))))</f>
        <v>#VALUE!</v>
      </c>
    </row>
    <row r="3956" spans="2:2" x14ac:dyDescent="0.25">
      <c r="B3956" t="e" cm="1" vm="1">
        <f t="array" ref="B3956">TRANSPOSE(_xlfn._xlws.SORT(_xlfn.UNIQUE(_xlfn._xlws.FILTER(managements[field_level], managements[experiment_id]&amp;"_"&amp;managements[crop_season_id]=A3956))))</f>
        <v>#VALUE!</v>
      </c>
    </row>
    <row r="3957" spans="2:2" x14ac:dyDescent="0.25">
      <c r="B3957" t="e" cm="1" vm="1">
        <f t="array" ref="B3957">TRANSPOSE(_xlfn._xlws.SORT(_xlfn.UNIQUE(_xlfn._xlws.FILTER(managements[field_level], managements[experiment_id]&amp;"_"&amp;managements[crop_season_id]=A3957))))</f>
        <v>#VALUE!</v>
      </c>
    </row>
    <row r="3958" spans="2:2" x14ac:dyDescent="0.25">
      <c r="B3958" t="e" cm="1" vm="1">
        <f t="array" ref="B3958">TRANSPOSE(_xlfn._xlws.SORT(_xlfn.UNIQUE(_xlfn._xlws.FILTER(managements[field_level], managements[experiment_id]&amp;"_"&amp;managements[crop_season_id]=A3958))))</f>
        <v>#VALUE!</v>
      </c>
    </row>
    <row r="3959" spans="2:2" x14ac:dyDescent="0.25">
      <c r="B3959" t="e" cm="1" vm="1">
        <f t="array" ref="B3959">TRANSPOSE(_xlfn._xlws.SORT(_xlfn.UNIQUE(_xlfn._xlws.FILTER(managements[field_level], managements[experiment_id]&amp;"_"&amp;managements[crop_season_id]=A3959))))</f>
        <v>#VALUE!</v>
      </c>
    </row>
    <row r="3960" spans="2:2" x14ac:dyDescent="0.25">
      <c r="B3960" t="e" cm="1" vm="1">
        <f t="array" ref="B3960">TRANSPOSE(_xlfn._xlws.SORT(_xlfn.UNIQUE(_xlfn._xlws.FILTER(managements[field_level], managements[experiment_id]&amp;"_"&amp;managements[crop_season_id]=A3960))))</f>
        <v>#VALUE!</v>
      </c>
    </row>
    <row r="3961" spans="2:2" x14ac:dyDescent="0.25">
      <c r="B3961" t="e" cm="1" vm="1">
        <f t="array" ref="B3961">TRANSPOSE(_xlfn._xlws.SORT(_xlfn.UNIQUE(_xlfn._xlws.FILTER(managements[field_level], managements[experiment_id]&amp;"_"&amp;managements[crop_season_id]=A3961))))</f>
        <v>#VALUE!</v>
      </c>
    </row>
    <row r="3962" spans="2:2" x14ac:dyDescent="0.25">
      <c r="B3962" t="e" cm="1" vm="1">
        <f t="array" ref="B3962">TRANSPOSE(_xlfn._xlws.SORT(_xlfn.UNIQUE(_xlfn._xlws.FILTER(managements[field_level], managements[experiment_id]&amp;"_"&amp;managements[crop_season_id]=A3962))))</f>
        <v>#VALUE!</v>
      </c>
    </row>
    <row r="3963" spans="2:2" x14ac:dyDescent="0.25">
      <c r="B3963" t="e" cm="1" vm="1">
        <f t="array" ref="B3963">TRANSPOSE(_xlfn._xlws.SORT(_xlfn.UNIQUE(_xlfn._xlws.FILTER(managements[field_level], managements[experiment_id]&amp;"_"&amp;managements[crop_season_id]=A3963))))</f>
        <v>#VALUE!</v>
      </c>
    </row>
    <row r="3964" spans="2:2" x14ac:dyDescent="0.25">
      <c r="B3964" t="e" cm="1" vm="1">
        <f t="array" ref="B3964">TRANSPOSE(_xlfn._xlws.SORT(_xlfn.UNIQUE(_xlfn._xlws.FILTER(managements[field_level], managements[experiment_id]&amp;"_"&amp;managements[crop_season_id]=A3964))))</f>
        <v>#VALUE!</v>
      </c>
    </row>
    <row r="3965" spans="2:2" x14ac:dyDescent="0.25">
      <c r="B3965" t="e" cm="1" vm="1">
        <f t="array" ref="B3965">TRANSPOSE(_xlfn._xlws.SORT(_xlfn.UNIQUE(_xlfn._xlws.FILTER(managements[field_level], managements[experiment_id]&amp;"_"&amp;managements[crop_season_id]=A3965))))</f>
        <v>#VALUE!</v>
      </c>
    </row>
    <row r="3966" spans="2:2" x14ac:dyDescent="0.25">
      <c r="B3966" t="e" cm="1" vm="1">
        <f t="array" ref="B3966">TRANSPOSE(_xlfn._xlws.SORT(_xlfn.UNIQUE(_xlfn._xlws.FILTER(managements[field_level], managements[experiment_id]&amp;"_"&amp;managements[crop_season_id]=A3966))))</f>
        <v>#VALUE!</v>
      </c>
    </row>
    <row r="3967" spans="2:2" x14ac:dyDescent="0.25">
      <c r="B3967" t="e" cm="1" vm="1">
        <f t="array" ref="B3967">TRANSPOSE(_xlfn._xlws.SORT(_xlfn.UNIQUE(_xlfn._xlws.FILTER(managements[field_level], managements[experiment_id]&amp;"_"&amp;managements[crop_season_id]=A3967))))</f>
        <v>#VALUE!</v>
      </c>
    </row>
    <row r="3968" spans="2:2" x14ac:dyDescent="0.25">
      <c r="B3968" t="e" cm="1" vm="1">
        <f t="array" ref="B3968">TRANSPOSE(_xlfn._xlws.SORT(_xlfn.UNIQUE(_xlfn._xlws.FILTER(managements[field_level], managements[experiment_id]&amp;"_"&amp;managements[crop_season_id]=A3968))))</f>
        <v>#VALUE!</v>
      </c>
    </row>
    <row r="3969" spans="2:2" x14ac:dyDescent="0.25">
      <c r="B3969" t="e" cm="1" vm="1">
        <f t="array" ref="B3969">TRANSPOSE(_xlfn._xlws.SORT(_xlfn.UNIQUE(_xlfn._xlws.FILTER(managements[field_level], managements[experiment_id]&amp;"_"&amp;managements[crop_season_id]=A3969))))</f>
        <v>#VALUE!</v>
      </c>
    </row>
    <row r="3970" spans="2:2" x14ac:dyDescent="0.25">
      <c r="B3970" t="e" cm="1" vm="1">
        <f t="array" ref="B3970">TRANSPOSE(_xlfn._xlws.SORT(_xlfn.UNIQUE(_xlfn._xlws.FILTER(managements[field_level], managements[experiment_id]&amp;"_"&amp;managements[crop_season_id]=A3970))))</f>
        <v>#VALUE!</v>
      </c>
    </row>
    <row r="3971" spans="2:2" x14ac:dyDescent="0.25">
      <c r="B3971" t="e" cm="1" vm="1">
        <f t="array" ref="B3971">TRANSPOSE(_xlfn._xlws.SORT(_xlfn.UNIQUE(_xlfn._xlws.FILTER(managements[field_level], managements[experiment_id]&amp;"_"&amp;managements[crop_season_id]=A3971))))</f>
        <v>#VALUE!</v>
      </c>
    </row>
    <row r="3972" spans="2:2" x14ac:dyDescent="0.25">
      <c r="B3972" t="e" cm="1" vm="1">
        <f t="array" ref="B3972">TRANSPOSE(_xlfn._xlws.SORT(_xlfn.UNIQUE(_xlfn._xlws.FILTER(managements[field_level], managements[experiment_id]&amp;"_"&amp;managements[crop_season_id]=A3972))))</f>
        <v>#VALUE!</v>
      </c>
    </row>
    <row r="3973" spans="2:2" x14ac:dyDescent="0.25">
      <c r="B3973" t="e" cm="1" vm="1">
        <f t="array" ref="B3973">TRANSPOSE(_xlfn._xlws.SORT(_xlfn.UNIQUE(_xlfn._xlws.FILTER(managements[field_level], managements[experiment_id]&amp;"_"&amp;managements[crop_season_id]=A3973))))</f>
        <v>#VALUE!</v>
      </c>
    </row>
    <row r="3974" spans="2:2" x14ac:dyDescent="0.25">
      <c r="B3974" t="e" cm="1" vm="1">
        <f t="array" ref="B3974">TRANSPOSE(_xlfn._xlws.SORT(_xlfn.UNIQUE(_xlfn._xlws.FILTER(managements[field_level], managements[experiment_id]&amp;"_"&amp;managements[crop_season_id]=A3974))))</f>
        <v>#VALUE!</v>
      </c>
    </row>
    <row r="3975" spans="2:2" x14ac:dyDescent="0.25">
      <c r="B3975" t="e" cm="1" vm="1">
        <f t="array" ref="B3975">TRANSPOSE(_xlfn._xlws.SORT(_xlfn.UNIQUE(_xlfn._xlws.FILTER(managements[field_level], managements[experiment_id]&amp;"_"&amp;managements[crop_season_id]=A3975))))</f>
        <v>#VALUE!</v>
      </c>
    </row>
    <row r="3976" spans="2:2" x14ac:dyDescent="0.25">
      <c r="B3976" t="e" cm="1" vm="1">
        <f t="array" ref="B3976">TRANSPOSE(_xlfn._xlws.SORT(_xlfn.UNIQUE(_xlfn._xlws.FILTER(managements[field_level], managements[experiment_id]&amp;"_"&amp;managements[crop_season_id]=A3976))))</f>
        <v>#VALUE!</v>
      </c>
    </row>
    <row r="3977" spans="2:2" x14ac:dyDescent="0.25">
      <c r="B3977" t="e" cm="1" vm="1">
        <f t="array" ref="B3977">TRANSPOSE(_xlfn._xlws.SORT(_xlfn.UNIQUE(_xlfn._xlws.FILTER(managements[field_level], managements[experiment_id]&amp;"_"&amp;managements[crop_season_id]=A3977))))</f>
        <v>#VALUE!</v>
      </c>
    </row>
    <row r="3978" spans="2:2" x14ac:dyDescent="0.25">
      <c r="B3978" t="e" cm="1" vm="1">
        <f t="array" ref="B3978">TRANSPOSE(_xlfn._xlws.SORT(_xlfn.UNIQUE(_xlfn._xlws.FILTER(managements[field_level], managements[experiment_id]&amp;"_"&amp;managements[crop_season_id]=A3978))))</f>
        <v>#VALUE!</v>
      </c>
    </row>
    <row r="3979" spans="2:2" x14ac:dyDescent="0.25">
      <c r="B3979" t="e" cm="1" vm="1">
        <f t="array" ref="B3979">TRANSPOSE(_xlfn._xlws.SORT(_xlfn.UNIQUE(_xlfn._xlws.FILTER(managements[field_level], managements[experiment_id]&amp;"_"&amp;managements[crop_season_id]=A3979))))</f>
        <v>#VALUE!</v>
      </c>
    </row>
    <row r="3980" spans="2:2" x14ac:dyDescent="0.25">
      <c r="B3980" t="e" cm="1" vm="1">
        <f t="array" ref="B3980">TRANSPOSE(_xlfn._xlws.SORT(_xlfn.UNIQUE(_xlfn._xlws.FILTER(managements[field_level], managements[experiment_id]&amp;"_"&amp;managements[crop_season_id]=A3980))))</f>
        <v>#VALUE!</v>
      </c>
    </row>
    <row r="3981" spans="2:2" x14ac:dyDescent="0.25">
      <c r="B3981" t="e" cm="1" vm="1">
        <f t="array" ref="B3981">TRANSPOSE(_xlfn._xlws.SORT(_xlfn.UNIQUE(_xlfn._xlws.FILTER(managements[field_level], managements[experiment_id]&amp;"_"&amp;managements[crop_season_id]=A3981))))</f>
        <v>#VALUE!</v>
      </c>
    </row>
    <row r="3982" spans="2:2" x14ac:dyDescent="0.25">
      <c r="B3982" t="e" cm="1" vm="1">
        <f t="array" ref="B3982">TRANSPOSE(_xlfn._xlws.SORT(_xlfn.UNIQUE(_xlfn._xlws.FILTER(managements[field_level], managements[experiment_id]&amp;"_"&amp;managements[crop_season_id]=A3982))))</f>
        <v>#VALUE!</v>
      </c>
    </row>
    <row r="3983" spans="2:2" x14ac:dyDescent="0.25">
      <c r="B3983" t="e" cm="1" vm="1">
        <f t="array" ref="B3983">TRANSPOSE(_xlfn._xlws.SORT(_xlfn.UNIQUE(_xlfn._xlws.FILTER(managements[field_level], managements[experiment_id]&amp;"_"&amp;managements[crop_season_id]=A3983))))</f>
        <v>#VALUE!</v>
      </c>
    </row>
    <row r="3984" spans="2:2" x14ac:dyDescent="0.25">
      <c r="B3984" t="e" cm="1" vm="1">
        <f t="array" ref="B3984">TRANSPOSE(_xlfn._xlws.SORT(_xlfn.UNIQUE(_xlfn._xlws.FILTER(managements[field_level], managements[experiment_id]&amp;"_"&amp;managements[crop_season_id]=A3984))))</f>
        <v>#VALUE!</v>
      </c>
    </row>
    <row r="3985" spans="2:2" x14ac:dyDescent="0.25">
      <c r="B3985" t="e" cm="1" vm="1">
        <f t="array" ref="B3985">TRANSPOSE(_xlfn._xlws.SORT(_xlfn.UNIQUE(_xlfn._xlws.FILTER(managements[field_level], managements[experiment_id]&amp;"_"&amp;managements[crop_season_id]=A3985))))</f>
        <v>#VALUE!</v>
      </c>
    </row>
    <row r="3986" spans="2:2" x14ac:dyDescent="0.25">
      <c r="B3986" t="e" cm="1" vm="1">
        <f t="array" ref="B3986">TRANSPOSE(_xlfn._xlws.SORT(_xlfn.UNIQUE(_xlfn._xlws.FILTER(managements[field_level], managements[experiment_id]&amp;"_"&amp;managements[crop_season_id]=A3986))))</f>
        <v>#VALUE!</v>
      </c>
    </row>
    <row r="3987" spans="2:2" x14ac:dyDescent="0.25">
      <c r="B3987" t="e" cm="1" vm="1">
        <f t="array" ref="B3987">TRANSPOSE(_xlfn._xlws.SORT(_xlfn.UNIQUE(_xlfn._xlws.FILTER(managements[field_level], managements[experiment_id]&amp;"_"&amp;managements[crop_season_id]=A3987))))</f>
        <v>#VALUE!</v>
      </c>
    </row>
    <row r="3988" spans="2:2" x14ac:dyDescent="0.25">
      <c r="B3988" t="e" cm="1" vm="1">
        <f t="array" ref="B3988">TRANSPOSE(_xlfn._xlws.SORT(_xlfn.UNIQUE(_xlfn._xlws.FILTER(managements[field_level], managements[experiment_id]&amp;"_"&amp;managements[crop_season_id]=A3988))))</f>
        <v>#VALUE!</v>
      </c>
    </row>
    <row r="3989" spans="2:2" x14ac:dyDescent="0.25">
      <c r="B3989" t="e" cm="1" vm="1">
        <f t="array" ref="B3989">TRANSPOSE(_xlfn._xlws.SORT(_xlfn.UNIQUE(_xlfn._xlws.FILTER(managements[field_level], managements[experiment_id]&amp;"_"&amp;managements[crop_season_id]=A3989))))</f>
        <v>#VALUE!</v>
      </c>
    </row>
    <row r="3990" spans="2:2" x14ac:dyDescent="0.25">
      <c r="B3990" t="e" cm="1" vm="1">
        <f t="array" ref="B3990">TRANSPOSE(_xlfn._xlws.SORT(_xlfn.UNIQUE(_xlfn._xlws.FILTER(managements[field_level], managements[experiment_id]&amp;"_"&amp;managements[crop_season_id]=A3990))))</f>
        <v>#VALUE!</v>
      </c>
    </row>
    <row r="3991" spans="2:2" x14ac:dyDescent="0.25">
      <c r="B3991" t="e" cm="1" vm="1">
        <f t="array" ref="B3991">TRANSPOSE(_xlfn._xlws.SORT(_xlfn.UNIQUE(_xlfn._xlws.FILTER(managements[field_level], managements[experiment_id]&amp;"_"&amp;managements[crop_season_id]=A3991))))</f>
        <v>#VALUE!</v>
      </c>
    </row>
    <row r="3992" spans="2:2" x14ac:dyDescent="0.25">
      <c r="B3992" t="e" cm="1" vm="1">
        <f t="array" ref="B3992">TRANSPOSE(_xlfn._xlws.SORT(_xlfn.UNIQUE(_xlfn._xlws.FILTER(managements[field_level], managements[experiment_id]&amp;"_"&amp;managements[crop_season_id]=A3992))))</f>
        <v>#VALUE!</v>
      </c>
    </row>
    <row r="3993" spans="2:2" x14ac:dyDescent="0.25">
      <c r="B3993" t="e" cm="1" vm="1">
        <f t="array" ref="B3993">TRANSPOSE(_xlfn._xlws.SORT(_xlfn.UNIQUE(_xlfn._xlws.FILTER(managements[field_level], managements[experiment_id]&amp;"_"&amp;managements[crop_season_id]=A3993))))</f>
        <v>#VALUE!</v>
      </c>
    </row>
    <row r="3994" spans="2:2" x14ac:dyDescent="0.25">
      <c r="B3994" t="e" cm="1" vm="1">
        <f t="array" ref="B3994">TRANSPOSE(_xlfn._xlws.SORT(_xlfn.UNIQUE(_xlfn._xlws.FILTER(managements[field_level], managements[experiment_id]&amp;"_"&amp;managements[crop_season_id]=A3994))))</f>
        <v>#VALUE!</v>
      </c>
    </row>
    <row r="3995" spans="2:2" x14ac:dyDescent="0.25">
      <c r="B3995" t="e" cm="1" vm="1">
        <f t="array" ref="B3995">TRANSPOSE(_xlfn._xlws.SORT(_xlfn.UNIQUE(_xlfn._xlws.FILTER(managements[field_level], managements[experiment_id]&amp;"_"&amp;managements[crop_season_id]=A3995))))</f>
        <v>#VALUE!</v>
      </c>
    </row>
    <row r="3996" spans="2:2" x14ac:dyDescent="0.25">
      <c r="B3996" t="e" cm="1" vm="1">
        <f t="array" ref="B3996">TRANSPOSE(_xlfn._xlws.SORT(_xlfn.UNIQUE(_xlfn._xlws.FILTER(managements[field_level], managements[experiment_id]&amp;"_"&amp;managements[crop_season_id]=A3996))))</f>
        <v>#VALUE!</v>
      </c>
    </row>
    <row r="3997" spans="2:2" x14ac:dyDescent="0.25">
      <c r="B3997" t="e" cm="1" vm="1">
        <f t="array" ref="B3997">TRANSPOSE(_xlfn._xlws.SORT(_xlfn.UNIQUE(_xlfn._xlws.FILTER(managements[field_level], managements[experiment_id]&amp;"_"&amp;managements[crop_season_id]=A3997))))</f>
        <v>#VALUE!</v>
      </c>
    </row>
    <row r="3998" spans="2:2" x14ac:dyDescent="0.25">
      <c r="B3998" t="e" cm="1" vm="1">
        <f t="array" ref="B3998">TRANSPOSE(_xlfn._xlws.SORT(_xlfn.UNIQUE(_xlfn._xlws.FILTER(managements[field_level], managements[experiment_id]&amp;"_"&amp;managements[crop_season_id]=A3998))))</f>
        <v>#VALUE!</v>
      </c>
    </row>
    <row r="3999" spans="2:2" x14ac:dyDescent="0.25">
      <c r="B3999" t="e" cm="1" vm="1">
        <f t="array" ref="B3999">TRANSPOSE(_xlfn._xlws.SORT(_xlfn.UNIQUE(_xlfn._xlws.FILTER(managements[field_level], managements[experiment_id]&amp;"_"&amp;managements[crop_season_id]=A3999))))</f>
        <v>#VALUE!</v>
      </c>
    </row>
    <row r="4000" spans="2:2" x14ac:dyDescent="0.25">
      <c r="B4000" t="e" cm="1" vm="1">
        <f t="array" ref="B4000">TRANSPOSE(_xlfn._xlws.SORT(_xlfn.UNIQUE(_xlfn._xlws.FILTER(managements[field_level], managements[experiment_id]&amp;"_"&amp;managements[crop_season_id]=A4000))))</f>
        <v>#VALUE!</v>
      </c>
    </row>
    <row r="4001" spans="2:2" x14ac:dyDescent="0.25">
      <c r="B4001" t="e" cm="1" vm="1">
        <f t="array" ref="B4001">TRANSPOSE(_xlfn._xlws.SORT(_xlfn.UNIQUE(_xlfn._xlws.FILTER(managements[field_level], managements[experiment_id]&amp;"_"&amp;managements[crop_season_id]=A4001))))</f>
        <v>#VALUE!</v>
      </c>
    </row>
    <row r="4002" spans="2:2" x14ac:dyDescent="0.25">
      <c r="B4002" t="e" cm="1" vm="1">
        <f t="array" ref="B4002">TRANSPOSE(_xlfn._xlws.SORT(_xlfn.UNIQUE(_xlfn._xlws.FILTER(managements[field_level], managements[experiment_id]&amp;"_"&amp;managements[crop_season_id]=A4002))))</f>
        <v>#VALUE!</v>
      </c>
    </row>
    <row r="4003" spans="2:2" x14ac:dyDescent="0.25">
      <c r="B4003" t="e" cm="1" vm="1">
        <f t="array" ref="B4003">TRANSPOSE(_xlfn._xlws.SORT(_xlfn.UNIQUE(_xlfn._xlws.FILTER(managements[field_level], managements[experiment_id]&amp;"_"&amp;managements[crop_season_id]=A4003))))</f>
        <v>#VALUE!</v>
      </c>
    </row>
    <row r="4004" spans="2:2" x14ac:dyDescent="0.25">
      <c r="B4004" t="e" cm="1" vm="1">
        <f t="array" ref="B4004">TRANSPOSE(_xlfn._xlws.SORT(_xlfn.UNIQUE(_xlfn._xlws.FILTER(managements[field_level], managements[experiment_id]&amp;"_"&amp;managements[crop_season_id]=A4004))))</f>
        <v>#VALUE!</v>
      </c>
    </row>
    <row r="4005" spans="2:2" x14ac:dyDescent="0.25">
      <c r="B4005" t="e" cm="1" vm="1">
        <f t="array" ref="B4005">TRANSPOSE(_xlfn._xlws.SORT(_xlfn.UNIQUE(_xlfn._xlws.FILTER(managements[field_level], managements[experiment_id]&amp;"_"&amp;managements[crop_season_id]=A4005))))</f>
        <v>#VALUE!</v>
      </c>
    </row>
    <row r="4006" spans="2:2" x14ac:dyDescent="0.25">
      <c r="B4006" t="e" cm="1" vm="1">
        <f t="array" ref="B4006">TRANSPOSE(_xlfn._xlws.SORT(_xlfn.UNIQUE(_xlfn._xlws.FILTER(managements[field_level], managements[experiment_id]&amp;"_"&amp;managements[crop_season_id]=A4006))))</f>
        <v>#VALUE!</v>
      </c>
    </row>
    <row r="4007" spans="2:2" x14ac:dyDescent="0.25">
      <c r="B4007" t="e" cm="1" vm="1">
        <f t="array" ref="B4007">TRANSPOSE(_xlfn._xlws.SORT(_xlfn.UNIQUE(_xlfn._xlws.FILTER(managements[field_level], managements[experiment_id]&amp;"_"&amp;managements[crop_season_id]=A4007))))</f>
        <v>#VALUE!</v>
      </c>
    </row>
    <row r="4008" spans="2:2" x14ac:dyDescent="0.25">
      <c r="B4008" t="e" cm="1" vm="1">
        <f t="array" ref="B4008">TRANSPOSE(_xlfn._xlws.SORT(_xlfn.UNIQUE(_xlfn._xlws.FILTER(managements[field_level], managements[experiment_id]&amp;"_"&amp;managements[crop_season_id]=A4008))))</f>
        <v>#VALUE!</v>
      </c>
    </row>
    <row r="4009" spans="2:2" x14ac:dyDescent="0.25">
      <c r="B4009" t="e" cm="1" vm="1">
        <f t="array" ref="B4009">TRANSPOSE(_xlfn._xlws.SORT(_xlfn.UNIQUE(_xlfn._xlws.FILTER(managements[field_level], managements[experiment_id]&amp;"_"&amp;managements[crop_season_id]=A4009))))</f>
        <v>#VALUE!</v>
      </c>
    </row>
    <row r="4010" spans="2:2" x14ac:dyDescent="0.25">
      <c r="B4010" t="e" cm="1" vm="1">
        <f t="array" ref="B4010">TRANSPOSE(_xlfn._xlws.SORT(_xlfn.UNIQUE(_xlfn._xlws.FILTER(managements[field_level], managements[experiment_id]&amp;"_"&amp;managements[crop_season_id]=A4010))))</f>
        <v>#VALUE!</v>
      </c>
    </row>
    <row r="4011" spans="2:2" x14ac:dyDescent="0.25">
      <c r="B4011" t="e" cm="1" vm="1">
        <f t="array" ref="B4011">TRANSPOSE(_xlfn._xlws.SORT(_xlfn.UNIQUE(_xlfn._xlws.FILTER(managements[field_level], managements[experiment_id]&amp;"_"&amp;managements[crop_season_id]=A4011))))</f>
        <v>#VALUE!</v>
      </c>
    </row>
    <row r="4012" spans="2:2" x14ac:dyDescent="0.25">
      <c r="B4012" t="e" cm="1" vm="1">
        <f t="array" ref="B4012">TRANSPOSE(_xlfn._xlws.SORT(_xlfn.UNIQUE(_xlfn._xlws.FILTER(managements[field_level], managements[experiment_id]&amp;"_"&amp;managements[crop_season_id]=A4012))))</f>
        <v>#VALUE!</v>
      </c>
    </row>
    <row r="4013" spans="2:2" x14ac:dyDescent="0.25">
      <c r="B4013" t="e" cm="1" vm="1">
        <f t="array" ref="B4013">TRANSPOSE(_xlfn._xlws.SORT(_xlfn.UNIQUE(_xlfn._xlws.FILTER(managements[field_level], managements[experiment_id]&amp;"_"&amp;managements[crop_season_id]=A4013))))</f>
        <v>#VALUE!</v>
      </c>
    </row>
    <row r="4014" spans="2:2" x14ac:dyDescent="0.25">
      <c r="B4014" t="e" cm="1" vm="1">
        <f t="array" ref="B4014">TRANSPOSE(_xlfn._xlws.SORT(_xlfn.UNIQUE(_xlfn._xlws.FILTER(managements[field_level], managements[experiment_id]&amp;"_"&amp;managements[crop_season_id]=A4014))))</f>
        <v>#VALUE!</v>
      </c>
    </row>
    <row r="4015" spans="2:2" x14ac:dyDescent="0.25">
      <c r="B4015" t="e" cm="1" vm="1">
        <f t="array" ref="B4015">TRANSPOSE(_xlfn._xlws.SORT(_xlfn.UNIQUE(_xlfn._xlws.FILTER(managements[field_level], managements[experiment_id]&amp;"_"&amp;managements[crop_season_id]=A4015))))</f>
        <v>#VALUE!</v>
      </c>
    </row>
    <row r="4016" spans="2:2" x14ac:dyDescent="0.25">
      <c r="B4016" t="e" cm="1" vm="1">
        <f t="array" ref="B4016">TRANSPOSE(_xlfn._xlws.SORT(_xlfn.UNIQUE(_xlfn._xlws.FILTER(managements[field_level], managements[experiment_id]&amp;"_"&amp;managements[crop_season_id]=A4016))))</f>
        <v>#VALUE!</v>
      </c>
    </row>
    <row r="4017" spans="2:2" x14ac:dyDescent="0.25">
      <c r="B4017" t="e" cm="1" vm="1">
        <f t="array" ref="B4017">TRANSPOSE(_xlfn._xlws.SORT(_xlfn.UNIQUE(_xlfn._xlws.FILTER(managements[field_level], managements[experiment_id]&amp;"_"&amp;managements[crop_season_id]=A4017))))</f>
        <v>#VALUE!</v>
      </c>
    </row>
    <row r="4018" spans="2:2" x14ac:dyDescent="0.25">
      <c r="B4018" t="e" cm="1" vm="1">
        <f t="array" ref="B4018">TRANSPOSE(_xlfn._xlws.SORT(_xlfn.UNIQUE(_xlfn._xlws.FILTER(managements[field_level], managements[experiment_id]&amp;"_"&amp;managements[crop_season_id]=A4018))))</f>
        <v>#VALUE!</v>
      </c>
    </row>
    <row r="4019" spans="2:2" x14ac:dyDescent="0.25">
      <c r="B4019" t="e" cm="1" vm="1">
        <f t="array" ref="B4019">TRANSPOSE(_xlfn._xlws.SORT(_xlfn.UNIQUE(_xlfn._xlws.FILTER(managements[field_level], managements[experiment_id]&amp;"_"&amp;managements[crop_season_id]=A4019))))</f>
        <v>#VALUE!</v>
      </c>
    </row>
    <row r="4020" spans="2:2" x14ac:dyDescent="0.25">
      <c r="B4020" t="e" cm="1" vm="1">
        <f t="array" ref="B4020">TRANSPOSE(_xlfn._xlws.SORT(_xlfn.UNIQUE(_xlfn._xlws.FILTER(managements[field_level], managements[experiment_id]&amp;"_"&amp;managements[crop_season_id]=A4020))))</f>
        <v>#VALUE!</v>
      </c>
    </row>
    <row r="4021" spans="2:2" x14ac:dyDescent="0.25">
      <c r="B4021" t="e" cm="1" vm="1">
        <f t="array" ref="B4021">TRANSPOSE(_xlfn._xlws.SORT(_xlfn.UNIQUE(_xlfn._xlws.FILTER(managements[field_level], managements[experiment_id]&amp;"_"&amp;managements[crop_season_id]=A4021))))</f>
        <v>#VALUE!</v>
      </c>
    </row>
    <row r="4022" spans="2:2" x14ac:dyDescent="0.25">
      <c r="B4022" t="e" cm="1" vm="1">
        <f t="array" ref="B4022">TRANSPOSE(_xlfn._xlws.SORT(_xlfn.UNIQUE(_xlfn._xlws.FILTER(managements[field_level], managements[experiment_id]&amp;"_"&amp;managements[crop_season_id]=A4022))))</f>
        <v>#VALUE!</v>
      </c>
    </row>
    <row r="4023" spans="2:2" x14ac:dyDescent="0.25">
      <c r="B4023" t="e" cm="1" vm="1">
        <f t="array" ref="B4023">TRANSPOSE(_xlfn._xlws.SORT(_xlfn.UNIQUE(_xlfn._xlws.FILTER(managements[field_level], managements[experiment_id]&amp;"_"&amp;managements[crop_season_id]=A4023))))</f>
        <v>#VALUE!</v>
      </c>
    </row>
    <row r="4024" spans="2:2" x14ac:dyDescent="0.25">
      <c r="B4024" t="e" cm="1" vm="1">
        <f t="array" ref="B4024">TRANSPOSE(_xlfn._xlws.SORT(_xlfn.UNIQUE(_xlfn._xlws.FILTER(managements[field_level], managements[experiment_id]&amp;"_"&amp;managements[crop_season_id]=A4024))))</f>
        <v>#VALUE!</v>
      </c>
    </row>
    <row r="4025" spans="2:2" x14ac:dyDescent="0.25">
      <c r="B4025" t="e" cm="1" vm="1">
        <f t="array" ref="B4025">TRANSPOSE(_xlfn._xlws.SORT(_xlfn.UNIQUE(_xlfn._xlws.FILTER(managements[field_level], managements[experiment_id]&amp;"_"&amp;managements[crop_season_id]=A4025))))</f>
        <v>#VALUE!</v>
      </c>
    </row>
    <row r="4026" spans="2:2" x14ac:dyDescent="0.25">
      <c r="B4026" t="e" cm="1" vm="1">
        <f t="array" ref="B4026">TRANSPOSE(_xlfn._xlws.SORT(_xlfn.UNIQUE(_xlfn._xlws.FILTER(managements[field_level], managements[experiment_id]&amp;"_"&amp;managements[crop_season_id]=A4026))))</f>
        <v>#VALUE!</v>
      </c>
    </row>
    <row r="4027" spans="2:2" x14ac:dyDescent="0.25">
      <c r="B4027" t="e" cm="1" vm="1">
        <f t="array" ref="B4027">TRANSPOSE(_xlfn._xlws.SORT(_xlfn.UNIQUE(_xlfn._xlws.FILTER(managements[field_level], managements[experiment_id]&amp;"_"&amp;managements[crop_season_id]=A4027))))</f>
        <v>#VALUE!</v>
      </c>
    </row>
    <row r="4028" spans="2:2" x14ac:dyDescent="0.25">
      <c r="B4028" t="e" cm="1" vm="1">
        <f t="array" ref="B4028">TRANSPOSE(_xlfn._xlws.SORT(_xlfn.UNIQUE(_xlfn._xlws.FILTER(managements[field_level], managements[experiment_id]&amp;"_"&amp;managements[crop_season_id]=A4028))))</f>
        <v>#VALUE!</v>
      </c>
    </row>
    <row r="4029" spans="2:2" x14ac:dyDescent="0.25">
      <c r="B4029" t="e" cm="1" vm="1">
        <f t="array" ref="B4029">TRANSPOSE(_xlfn._xlws.SORT(_xlfn.UNIQUE(_xlfn._xlws.FILTER(managements[field_level], managements[experiment_id]&amp;"_"&amp;managements[crop_season_id]=A4029))))</f>
        <v>#VALUE!</v>
      </c>
    </row>
    <row r="4030" spans="2:2" x14ac:dyDescent="0.25">
      <c r="B4030" t="e" cm="1" vm="1">
        <f t="array" ref="B4030">TRANSPOSE(_xlfn._xlws.SORT(_xlfn.UNIQUE(_xlfn._xlws.FILTER(managements[field_level], managements[experiment_id]&amp;"_"&amp;managements[crop_season_id]=A4030))))</f>
        <v>#VALUE!</v>
      </c>
    </row>
    <row r="4031" spans="2:2" x14ac:dyDescent="0.25">
      <c r="B4031" t="e" cm="1" vm="1">
        <f t="array" ref="B4031">TRANSPOSE(_xlfn._xlws.SORT(_xlfn.UNIQUE(_xlfn._xlws.FILTER(managements[field_level], managements[experiment_id]&amp;"_"&amp;managements[crop_season_id]=A4031))))</f>
        <v>#VALUE!</v>
      </c>
    </row>
    <row r="4032" spans="2:2" x14ac:dyDescent="0.25">
      <c r="B4032" t="e" cm="1" vm="1">
        <f t="array" ref="B4032">TRANSPOSE(_xlfn._xlws.SORT(_xlfn.UNIQUE(_xlfn._xlws.FILTER(managements[field_level], managements[experiment_id]&amp;"_"&amp;managements[crop_season_id]=A4032))))</f>
        <v>#VALUE!</v>
      </c>
    </row>
    <row r="4033" spans="2:2" x14ac:dyDescent="0.25">
      <c r="B4033" t="e" cm="1" vm="1">
        <f t="array" ref="B4033">TRANSPOSE(_xlfn._xlws.SORT(_xlfn.UNIQUE(_xlfn._xlws.FILTER(managements[field_level], managements[experiment_id]&amp;"_"&amp;managements[crop_season_id]=A4033))))</f>
        <v>#VALUE!</v>
      </c>
    </row>
    <row r="4034" spans="2:2" x14ac:dyDescent="0.25">
      <c r="B4034" t="e" cm="1" vm="1">
        <f t="array" ref="B4034">TRANSPOSE(_xlfn._xlws.SORT(_xlfn.UNIQUE(_xlfn._xlws.FILTER(managements[field_level], managements[experiment_id]&amp;"_"&amp;managements[crop_season_id]=A4034))))</f>
        <v>#VALUE!</v>
      </c>
    </row>
    <row r="4035" spans="2:2" x14ac:dyDescent="0.25">
      <c r="B4035" t="e" cm="1" vm="1">
        <f t="array" ref="B4035">TRANSPOSE(_xlfn._xlws.SORT(_xlfn.UNIQUE(_xlfn._xlws.FILTER(managements[field_level], managements[experiment_id]&amp;"_"&amp;managements[crop_season_id]=A4035))))</f>
        <v>#VALUE!</v>
      </c>
    </row>
    <row r="4036" spans="2:2" x14ac:dyDescent="0.25">
      <c r="B4036" t="e" cm="1" vm="1">
        <f t="array" ref="B4036">TRANSPOSE(_xlfn._xlws.SORT(_xlfn.UNIQUE(_xlfn._xlws.FILTER(managements[field_level], managements[experiment_id]&amp;"_"&amp;managements[crop_season_id]=A4036))))</f>
        <v>#VALUE!</v>
      </c>
    </row>
    <row r="4037" spans="2:2" x14ac:dyDescent="0.25">
      <c r="B4037" t="e" cm="1" vm="1">
        <f t="array" ref="B4037">TRANSPOSE(_xlfn._xlws.SORT(_xlfn.UNIQUE(_xlfn._xlws.FILTER(managements[field_level], managements[experiment_id]&amp;"_"&amp;managements[crop_season_id]=A4037))))</f>
        <v>#VALUE!</v>
      </c>
    </row>
    <row r="4038" spans="2:2" x14ac:dyDescent="0.25">
      <c r="B4038" t="e" cm="1" vm="1">
        <f t="array" ref="B4038">TRANSPOSE(_xlfn._xlws.SORT(_xlfn.UNIQUE(_xlfn._xlws.FILTER(managements[field_level], managements[experiment_id]&amp;"_"&amp;managements[crop_season_id]=A4038))))</f>
        <v>#VALUE!</v>
      </c>
    </row>
    <row r="4039" spans="2:2" x14ac:dyDescent="0.25">
      <c r="B4039" t="e" cm="1" vm="1">
        <f t="array" ref="B4039">TRANSPOSE(_xlfn._xlws.SORT(_xlfn.UNIQUE(_xlfn._xlws.FILTER(managements[field_level], managements[experiment_id]&amp;"_"&amp;managements[crop_season_id]=A4039))))</f>
        <v>#VALUE!</v>
      </c>
    </row>
    <row r="4040" spans="2:2" x14ac:dyDescent="0.25">
      <c r="B4040" t="e" cm="1" vm="1">
        <f t="array" ref="B4040">TRANSPOSE(_xlfn._xlws.SORT(_xlfn.UNIQUE(_xlfn._xlws.FILTER(managements[field_level], managements[experiment_id]&amp;"_"&amp;managements[crop_season_id]=A4040))))</f>
        <v>#VALUE!</v>
      </c>
    </row>
    <row r="4041" spans="2:2" x14ac:dyDescent="0.25">
      <c r="B4041" t="e" cm="1" vm="1">
        <f t="array" ref="B4041">TRANSPOSE(_xlfn._xlws.SORT(_xlfn.UNIQUE(_xlfn._xlws.FILTER(managements[field_level], managements[experiment_id]&amp;"_"&amp;managements[crop_season_id]=A4041))))</f>
        <v>#VALUE!</v>
      </c>
    </row>
    <row r="4042" spans="2:2" x14ac:dyDescent="0.25">
      <c r="B4042" t="e" cm="1" vm="1">
        <f t="array" ref="B4042">TRANSPOSE(_xlfn._xlws.SORT(_xlfn.UNIQUE(_xlfn._xlws.FILTER(managements[field_level], managements[experiment_id]&amp;"_"&amp;managements[crop_season_id]=A4042))))</f>
        <v>#VALUE!</v>
      </c>
    </row>
    <row r="4043" spans="2:2" x14ac:dyDescent="0.25">
      <c r="B4043" t="e" cm="1" vm="1">
        <f t="array" ref="B4043">TRANSPOSE(_xlfn._xlws.SORT(_xlfn.UNIQUE(_xlfn._xlws.FILTER(managements[field_level], managements[experiment_id]&amp;"_"&amp;managements[crop_season_id]=A4043))))</f>
        <v>#VALUE!</v>
      </c>
    </row>
    <row r="4044" spans="2:2" x14ac:dyDescent="0.25">
      <c r="B4044" t="e" cm="1" vm="1">
        <f t="array" ref="B4044">TRANSPOSE(_xlfn._xlws.SORT(_xlfn.UNIQUE(_xlfn._xlws.FILTER(managements[field_level], managements[experiment_id]&amp;"_"&amp;managements[crop_season_id]=A4044))))</f>
        <v>#VALUE!</v>
      </c>
    </row>
    <row r="4045" spans="2:2" x14ac:dyDescent="0.25">
      <c r="B4045" t="e" cm="1" vm="1">
        <f t="array" ref="B4045">TRANSPOSE(_xlfn._xlws.SORT(_xlfn.UNIQUE(_xlfn._xlws.FILTER(managements[field_level], managements[experiment_id]&amp;"_"&amp;managements[crop_season_id]=A4045))))</f>
        <v>#VALUE!</v>
      </c>
    </row>
    <row r="4046" spans="2:2" x14ac:dyDescent="0.25">
      <c r="B4046" t="e" cm="1" vm="1">
        <f t="array" ref="B4046">TRANSPOSE(_xlfn._xlws.SORT(_xlfn.UNIQUE(_xlfn._xlws.FILTER(managements[field_level], managements[experiment_id]&amp;"_"&amp;managements[crop_season_id]=A4046))))</f>
        <v>#VALUE!</v>
      </c>
    </row>
    <row r="4047" spans="2:2" x14ac:dyDescent="0.25">
      <c r="B4047" t="e" cm="1" vm="1">
        <f t="array" ref="B4047">TRANSPOSE(_xlfn._xlws.SORT(_xlfn.UNIQUE(_xlfn._xlws.FILTER(managements[field_level], managements[experiment_id]&amp;"_"&amp;managements[crop_season_id]=A4047))))</f>
        <v>#VALUE!</v>
      </c>
    </row>
    <row r="4048" spans="2:2" x14ac:dyDescent="0.25">
      <c r="B4048" t="e" cm="1" vm="1">
        <f t="array" ref="B4048">TRANSPOSE(_xlfn._xlws.SORT(_xlfn.UNIQUE(_xlfn._xlws.FILTER(managements[field_level], managements[experiment_id]&amp;"_"&amp;managements[crop_season_id]=A4048))))</f>
        <v>#VALUE!</v>
      </c>
    </row>
    <row r="4049" spans="2:2" x14ac:dyDescent="0.25">
      <c r="B4049" t="e" cm="1" vm="1">
        <f t="array" ref="B4049">TRANSPOSE(_xlfn._xlws.SORT(_xlfn.UNIQUE(_xlfn._xlws.FILTER(managements[field_level], managements[experiment_id]&amp;"_"&amp;managements[crop_season_id]=A4049))))</f>
        <v>#VALUE!</v>
      </c>
    </row>
    <row r="4050" spans="2:2" x14ac:dyDescent="0.25">
      <c r="B4050" t="e" cm="1" vm="1">
        <f t="array" ref="B4050">TRANSPOSE(_xlfn._xlws.SORT(_xlfn.UNIQUE(_xlfn._xlws.FILTER(managements[field_level], managements[experiment_id]&amp;"_"&amp;managements[crop_season_id]=A4050))))</f>
        <v>#VALUE!</v>
      </c>
    </row>
    <row r="4051" spans="2:2" x14ac:dyDescent="0.25">
      <c r="B4051" t="e" cm="1" vm="1">
        <f t="array" ref="B4051">TRANSPOSE(_xlfn._xlws.SORT(_xlfn.UNIQUE(_xlfn._xlws.FILTER(managements[field_level], managements[experiment_id]&amp;"_"&amp;managements[crop_season_id]=A4051))))</f>
        <v>#VALUE!</v>
      </c>
    </row>
    <row r="4052" spans="2:2" x14ac:dyDescent="0.25">
      <c r="B4052" t="e" cm="1" vm="1">
        <f t="array" ref="B4052">TRANSPOSE(_xlfn._xlws.SORT(_xlfn.UNIQUE(_xlfn._xlws.FILTER(managements[field_level], managements[experiment_id]&amp;"_"&amp;managements[crop_season_id]=A4052))))</f>
        <v>#VALUE!</v>
      </c>
    </row>
    <row r="4053" spans="2:2" x14ac:dyDescent="0.25">
      <c r="B4053" t="e" cm="1" vm="1">
        <f t="array" ref="B4053">TRANSPOSE(_xlfn._xlws.SORT(_xlfn.UNIQUE(_xlfn._xlws.FILTER(managements[field_level], managements[experiment_id]&amp;"_"&amp;managements[crop_season_id]=A4053))))</f>
        <v>#VALUE!</v>
      </c>
    </row>
    <row r="4054" spans="2:2" x14ac:dyDescent="0.25">
      <c r="B4054" t="e" cm="1" vm="1">
        <f t="array" ref="B4054">TRANSPOSE(_xlfn._xlws.SORT(_xlfn.UNIQUE(_xlfn._xlws.FILTER(managements[field_level], managements[experiment_id]&amp;"_"&amp;managements[crop_season_id]=A4054))))</f>
        <v>#VALUE!</v>
      </c>
    </row>
    <row r="4055" spans="2:2" x14ac:dyDescent="0.25">
      <c r="B4055" t="e" cm="1" vm="1">
        <f t="array" ref="B4055">TRANSPOSE(_xlfn._xlws.SORT(_xlfn.UNIQUE(_xlfn._xlws.FILTER(managements[field_level], managements[experiment_id]&amp;"_"&amp;managements[crop_season_id]=A4055))))</f>
        <v>#VALUE!</v>
      </c>
    </row>
    <row r="4056" spans="2:2" x14ac:dyDescent="0.25">
      <c r="B4056" t="e" cm="1" vm="1">
        <f t="array" ref="B4056">TRANSPOSE(_xlfn._xlws.SORT(_xlfn.UNIQUE(_xlfn._xlws.FILTER(managements[field_level], managements[experiment_id]&amp;"_"&amp;managements[crop_season_id]=A4056))))</f>
        <v>#VALUE!</v>
      </c>
    </row>
    <row r="4057" spans="2:2" x14ac:dyDescent="0.25">
      <c r="B4057" t="e" cm="1" vm="1">
        <f t="array" ref="B4057">TRANSPOSE(_xlfn._xlws.SORT(_xlfn.UNIQUE(_xlfn._xlws.FILTER(managements[field_level], managements[experiment_id]&amp;"_"&amp;managements[crop_season_id]=A4057))))</f>
        <v>#VALUE!</v>
      </c>
    </row>
    <row r="4058" spans="2:2" x14ac:dyDescent="0.25">
      <c r="B4058" t="e" cm="1" vm="1">
        <f t="array" ref="B4058">TRANSPOSE(_xlfn._xlws.SORT(_xlfn.UNIQUE(_xlfn._xlws.FILTER(managements[field_level], managements[experiment_id]&amp;"_"&amp;managements[crop_season_id]=A4058))))</f>
        <v>#VALUE!</v>
      </c>
    </row>
    <row r="4059" spans="2:2" x14ac:dyDescent="0.25">
      <c r="B4059" t="e" cm="1" vm="1">
        <f t="array" ref="B4059">TRANSPOSE(_xlfn._xlws.SORT(_xlfn.UNIQUE(_xlfn._xlws.FILTER(managements[field_level], managements[experiment_id]&amp;"_"&amp;managements[crop_season_id]=A4059))))</f>
        <v>#VALUE!</v>
      </c>
    </row>
    <row r="4060" spans="2:2" x14ac:dyDescent="0.25">
      <c r="B4060" t="e" cm="1" vm="1">
        <f t="array" ref="B4060">TRANSPOSE(_xlfn._xlws.SORT(_xlfn.UNIQUE(_xlfn._xlws.FILTER(managements[field_level], managements[experiment_id]&amp;"_"&amp;managements[crop_season_id]=A4060))))</f>
        <v>#VALUE!</v>
      </c>
    </row>
    <row r="4061" spans="2:2" x14ac:dyDescent="0.25">
      <c r="B4061" t="e" cm="1" vm="1">
        <f t="array" ref="B4061">TRANSPOSE(_xlfn._xlws.SORT(_xlfn.UNIQUE(_xlfn._xlws.FILTER(managements[field_level], managements[experiment_id]&amp;"_"&amp;managements[crop_season_id]=A4061))))</f>
        <v>#VALUE!</v>
      </c>
    </row>
    <row r="4062" spans="2:2" x14ac:dyDescent="0.25">
      <c r="B4062" t="e" cm="1" vm="1">
        <f t="array" ref="B4062">TRANSPOSE(_xlfn._xlws.SORT(_xlfn.UNIQUE(_xlfn._xlws.FILTER(managements[field_level], managements[experiment_id]&amp;"_"&amp;managements[crop_season_id]=A4062))))</f>
        <v>#VALUE!</v>
      </c>
    </row>
    <row r="4063" spans="2:2" x14ac:dyDescent="0.25">
      <c r="B4063" t="e" cm="1" vm="1">
        <f t="array" ref="B4063">TRANSPOSE(_xlfn._xlws.SORT(_xlfn.UNIQUE(_xlfn._xlws.FILTER(managements[field_level], managements[experiment_id]&amp;"_"&amp;managements[crop_season_id]=A4063))))</f>
        <v>#VALUE!</v>
      </c>
    </row>
    <row r="4064" spans="2:2" x14ac:dyDescent="0.25">
      <c r="B4064" t="e" cm="1" vm="1">
        <f t="array" ref="B4064">TRANSPOSE(_xlfn._xlws.SORT(_xlfn.UNIQUE(_xlfn._xlws.FILTER(managements[field_level], managements[experiment_id]&amp;"_"&amp;managements[crop_season_id]=A4064))))</f>
        <v>#VALUE!</v>
      </c>
    </row>
    <row r="4065" spans="2:2" x14ac:dyDescent="0.25">
      <c r="B4065" t="e" cm="1" vm="1">
        <f t="array" ref="B4065">TRANSPOSE(_xlfn._xlws.SORT(_xlfn.UNIQUE(_xlfn._xlws.FILTER(managements[field_level], managements[experiment_id]&amp;"_"&amp;managements[crop_season_id]=A4065))))</f>
        <v>#VALUE!</v>
      </c>
    </row>
    <row r="4066" spans="2:2" x14ac:dyDescent="0.25">
      <c r="B4066" t="e" cm="1" vm="1">
        <f t="array" ref="B4066">TRANSPOSE(_xlfn._xlws.SORT(_xlfn.UNIQUE(_xlfn._xlws.FILTER(managements[field_level], managements[experiment_id]&amp;"_"&amp;managements[crop_season_id]=A4066))))</f>
        <v>#VALUE!</v>
      </c>
    </row>
    <row r="4067" spans="2:2" x14ac:dyDescent="0.25">
      <c r="B4067" t="e" cm="1" vm="1">
        <f t="array" ref="B4067">TRANSPOSE(_xlfn._xlws.SORT(_xlfn.UNIQUE(_xlfn._xlws.FILTER(managements[field_level], managements[experiment_id]&amp;"_"&amp;managements[crop_season_id]=A4067))))</f>
        <v>#VALUE!</v>
      </c>
    </row>
    <row r="4068" spans="2:2" x14ac:dyDescent="0.25">
      <c r="B4068" t="e" cm="1" vm="1">
        <f t="array" ref="B4068">TRANSPOSE(_xlfn._xlws.SORT(_xlfn.UNIQUE(_xlfn._xlws.FILTER(managements[field_level], managements[experiment_id]&amp;"_"&amp;managements[crop_season_id]=A4068))))</f>
        <v>#VALUE!</v>
      </c>
    </row>
    <row r="4069" spans="2:2" x14ac:dyDescent="0.25">
      <c r="B4069" t="e" cm="1" vm="1">
        <f t="array" ref="B4069">TRANSPOSE(_xlfn._xlws.SORT(_xlfn.UNIQUE(_xlfn._xlws.FILTER(managements[field_level], managements[experiment_id]&amp;"_"&amp;managements[crop_season_id]=A4069))))</f>
        <v>#VALUE!</v>
      </c>
    </row>
    <row r="4070" spans="2:2" x14ac:dyDescent="0.25">
      <c r="B4070" t="e" cm="1" vm="1">
        <f t="array" ref="B4070">TRANSPOSE(_xlfn._xlws.SORT(_xlfn.UNIQUE(_xlfn._xlws.FILTER(managements[field_level], managements[experiment_id]&amp;"_"&amp;managements[crop_season_id]=A4070))))</f>
        <v>#VALUE!</v>
      </c>
    </row>
    <row r="4071" spans="2:2" x14ac:dyDescent="0.25">
      <c r="B4071" t="e" cm="1" vm="1">
        <f t="array" ref="B4071">TRANSPOSE(_xlfn._xlws.SORT(_xlfn.UNIQUE(_xlfn._xlws.FILTER(managements[field_level], managements[experiment_id]&amp;"_"&amp;managements[crop_season_id]=A4071))))</f>
        <v>#VALUE!</v>
      </c>
    </row>
    <row r="4072" spans="2:2" x14ac:dyDescent="0.25">
      <c r="B4072" t="e" cm="1" vm="1">
        <f t="array" ref="B4072">TRANSPOSE(_xlfn._xlws.SORT(_xlfn.UNIQUE(_xlfn._xlws.FILTER(managements[field_level], managements[experiment_id]&amp;"_"&amp;managements[crop_season_id]=A4072))))</f>
        <v>#VALUE!</v>
      </c>
    </row>
    <row r="4073" spans="2:2" x14ac:dyDescent="0.25">
      <c r="B4073" t="e" cm="1" vm="1">
        <f t="array" ref="B4073">TRANSPOSE(_xlfn._xlws.SORT(_xlfn.UNIQUE(_xlfn._xlws.FILTER(managements[field_level], managements[experiment_id]&amp;"_"&amp;managements[crop_season_id]=A4073))))</f>
        <v>#VALUE!</v>
      </c>
    </row>
    <row r="4074" spans="2:2" x14ac:dyDescent="0.25">
      <c r="B4074" t="e" cm="1" vm="1">
        <f t="array" ref="B4074">TRANSPOSE(_xlfn._xlws.SORT(_xlfn.UNIQUE(_xlfn._xlws.FILTER(managements[field_level], managements[experiment_id]&amp;"_"&amp;managements[crop_season_id]=A4074))))</f>
        <v>#VALUE!</v>
      </c>
    </row>
    <row r="4075" spans="2:2" x14ac:dyDescent="0.25">
      <c r="B4075" t="e" cm="1" vm="1">
        <f t="array" ref="B4075">TRANSPOSE(_xlfn._xlws.SORT(_xlfn.UNIQUE(_xlfn._xlws.FILTER(managements[field_level], managements[experiment_id]&amp;"_"&amp;managements[crop_season_id]=A4075))))</f>
        <v>#VALUE!</v>
      </c>
    </row>
    <row r="4076" spans="2:2" x14ac:dyDescent="0.25">
      <c r="B4076" t="e" cm="1" vm="1">
        <f t="array" ref="B4076">TRANSPOSE(_xlfn._xlws.SORT(_xlfn.UNIQUE(_xlfn._xlws.FILTER(managements[field_level], managements[experiment_id]&amp;"_"&amp;managements[crop_season_id]=A4076))))</f>
        <v>#VALUE!</v>
      </c>
    </row>
    <row r="4077" spans="2:2" x14ac:dyDescent="0.25">
      <c r="B4077" t="e" cm="1" vm="1">
        <f t="array" ref="B4077">TRANSPOSE(_xlfn._xlws.SORT(_xlfn.UNIQUE(_xlfn._xlws.FILTER(managements[field_level], managements[experiment_id]&amp;"_"&amp;managements[crop_season_id]=A4077))))</f>
        <v>#VALUE!</v>
      </c>
    </row>
    <row r="4078" spans="2:2" x14ac:dyDescent="0.25">
      <c r="B4078" t="e" cm="1" vm="1">
        <f t="array" ref="B4078">TRANSPOSE(_xlfn._xlws.SORT(_xlfn.UNIQUE(_xlfn._xlws.FILTER(managements[field_level], managements[experiment_id]&amp;"_"&amp;managements[crop_season_id]=A4078))))</f>
        <v>#VALUE!</v>
      </c>
    </row>
    <row r="4079" spans="2:2" x14ac:dyDescent="0.25">
      <c r="B4079" t="e" cm="1" vm="1">
        <f t="array" ref="B4079">TRANSPOSE(_xlfn._xlws.SORT(_xlfn.UNIQUE(_xlfn._xlws.FILTER(managements[field_level], managements[experiment_id]&amp;"_"&amp;managements[crop_season_id]=A4079))))</f>
        <v>#VALUE!</v>
      </c>
    </row>
    <row r="4080" spans="2:2" x14ac:dyDescent="0.25">
      <c r="B4080" t="e" cm="1" vm="1">
        <f t="array" ref="B4080">TRANSPOSE(_xlfn._xlws.SORT(_xlfn.UNIQUE(_xlfn._xlws.FILTER(managements[field_level], managements[experiment_id]&amp;"_"&amp;managements[crop_season_id]=A4080))))</f>
        <v>#VALUE!</v>
      </c>
    </row>
    <row r="4081" spans="2:2" x14ac:dyDescent="0.25">
      <c r="B4081" t="e" cm="1" vm="1">
        <f t="array" ref="B4081">TRANSPOSE(_xlfn._xlws.SORT(_xlfn.UNIQUE(_xlfn._xlws.FILTER(managements[field_level], managements[experiment_id]&amp;"_"&amp;managements[crop_season_id]=A4081))))</f>
        <v>#VALUE!</v>
      </c>
    </row>
    <row r="4082" spans="2:2" x14ac:dyDescent="0.25">
      <c r="B4082" t="e" cm="1" vm="1">
        <f t="array" ref="B4082">TRANSPOSE(_xlfn._xlws.SORT(_xlfn.UNIQUE(_xlfn._xlws.FILTER(managements[field_level], managements[experiment_id]&amp;"_"&amp;managements[crop_season_id]=A4082))))</f>
        <v>#VALUE!</v>
      </c>
    </row>
    <row r="4083" spans="2:2" x14ac:dyDescent="0.25">
      <c r="B4083" t="e" cm="1" vm="1">
        <f t="array" ref="B4083">TRANSPOSE(_xlfn._xlws.SORT(_xlfn.UNIQUE(_xlfn._xlws.FILTER(managements[field_level], managements[experiment_id]&amp;"_"&amp;managements[crop_season_id]=A4083))))</f>
        <v>#VALUE!</v>
      </c>
    </row>
    <row r="4084" spans="2:2" x14ac:dyDescent="0.25">
      <c r="B4084" t="e" cm="1" vm="1">
        <f t="array" ref="B4084">TRANSPOSE(_xlfn._xlws.SORT(_xlfn.UNIQUE(_xlfn._xlws.FILTER(managements[field_level], managements[experiment_id]&amp;"_"&amp;managements[crop_season_id]=A4084))))</f>
        <v>#VALUE!</v>
      </c>
    </row>
    <row r="4085" spans="2:2" x14ac:dyDescent="0.25">
      <c r="B4085" t="e" cm="1" vm="1">
        <f t="array" ref="B4085">TRANSPOSE(_xlfn._xlws.SORT(_xlfn.UNIQUE(_xlfn._xlws.FILTER(managements[field_level], managements[experiment_id]&amp;"_"&amp;managements[crop_season_id]=A4085))))</f>
        <v>#VALUE!</v>
      </c>
    </row>
    <row r="4086" spans="2:2" x14ac:dyDescent="0.25">
      <c r="B4086" t="e" cm="1" vm="1">
        <f t="array" ref="B4086">TRANSPOSE(_xlfn._xlws.SORT(_xlfn.UNIQUE(_xlfn._xlws.FILTER(managements[field_level], managements[experiment_id]&amp;"_"&amp;managements[crop_season_id]=A4086))))</f>
        <v>#VALUE!</v>
      </c>
    </row>
    <row r="4087" spans="2:2" x14ac:dyDescent="0.25">
      <c r="B4087" t="e" cm="1" vm="1">
        <f t="array" ref="B4087">TRANSPOSE(_xlfn._xlws.SORT(_xlfn.UNIQUE(_xlfn._xlws.FILTER(managements[field_level], managements[experiment_id]&amp;"_"&amp;managements[crop_season_id]=A4087))))</f>
        <v>#VALUE!</v>
      </c>
    </row>
    <row r="4088" spans="2:2" x14ac:dyDescent="0.25">
      <c r="B4088" t="e" cm="1" vm="1">
        <f t="array" ref="B4088">TRANSPOSE(_xlfn._xlws.SORT(_xlfn.UNIQUE(_xlfn._xlws.FILTER(managements[field_level], managements[experiment_id]&amp;"_"&amp;managements[crop_season_id]=A4088))))</f>
        <v>#VALUE!</v>
      </c>
    </row>
    <row r="4089" spans="2:2" x14ac:dyDescent="0.25">
      <c r="B4089" t="e" cm="1" vm="1">
        <f t="array" ref="B4089">TRANSPOSE(_xlfn._xlws.SORT(_xlfn.UNIQUE(_xlfn._xlws.FILTER(managements[field_level], managements[experiment_id]&amp;"_"&amp;managements[crop_season_id]=A4089))))</f>
        <v>#VALUE!</v>
      </c>
    </row>
    <row r="4090" spans="2:2" x14ac:dyDescent="0.25">
      <c r="B4090" t="e" cm="1" vm="1">
        <f t="array" ref="B4090">TRANSPOSE(_xlfn._xlws.SORT(_xlfn.UNIQUE(_xlfn._xlws.FILTER(managements[field_level], managements[experiment_id]&amp;"_"&amp;managements[crop_season_id]=A4090))))</f>
        <v>#VALUE!</v>
      </c>
    </row>
    <row r="4091" spans="2:2" x14ac:dyDescent="0.25">
      <c r="B4091" t="e" cm="1" vm="1">
        <f t="array" ref="B4091">TRANSPOSE(_xlfn._xlws.SORT(_xlfn.UNIQUE(_xlfn._xlws.FILTER(managements[field_level], managements[experiment_id]&amp;"_"&amp;managements[crop_season_id]=A4091))))</f>
        <v>#VALUE!</v>
      </c>
    </row>
    <row r="4092" spans="2:2" x14ac:dyDescent="0.25">
      <c r="B4092" t="e" cm="1" vm="1">
        <f t="array" ref="B4092">TRANSPOSE(_xlfn._xlws.SORT(_xlfn.UNIQUE(_xlfn._xlws.FILTER(managements[field_level], managements[experiment_id]&amp;"_"&amp;managements[crop_season_id]=A4092))))</f>
        <v>#VALUE!</v>
      </c>
    </row>
    <row r="4093" spans="2:2" x14ac:dyDescent="0.25">
      <c r="B4093" t="e" cm="1" vm="1">
        <f t="array" ref="B4093">TRANSPOSE(_xlfn._xlws.SORT(_xlfn.UNIQUE(_xlfn._xlws.FILTER(managements[field_level], managements[experiment_id]&amp;"_"&amp;managements[crop_season_id]=A4093))))</f>
        <v>#VALUE!</v>
      </c>
    </row>
    <row r="4094" spans="2:2" x14ac:dyDescent="0.25">
      <c r="B4094" t="e" cm="1" vm="1">
        <f t="array" ref="B4094">TRANSPOSE(_xlfn._xlws.SORT(_xlfn.UNIQUE(_xlfn._xlws.FILTER(managements[field_level], managements[experiment_id]&amp;"_"&amp;managements[crop_season_id]=A4094))))</f>
        <v>#VALUE!</v>
      </c>
    </row>
    <row r="4095" spans="2:2" x14ac:dyDescent="0.25">
      <c r="B4095" t="e" cm="1" vm="1">
        <f t="array" ref="B4095">TRANSPOSE(_xlfn._xlws.SORT(_xlfn.UNIQUE(_xlfn._xlws.FILTER(managements[field_level], managements[experiment_id]&amp;"_"&amp;managements[crop_season_id]=A4095))))</f>
        <v>#VALUE!</v>
      </c>
    </row>
    <row r="4096" spans="2:2" x14ac:dyDescent="0.25">
      <c r="B4096" t="e" cm="1" vm="1">
        <f t="array" ref="B4096">TRANSPOSE(_xlfn._xlws.SORT(_xlfn.UNIQUE(_xlfn._xlws.FILTER(managements[field_level], managements[experiment_id]&amp;"_"&amp;managements[crop_season_id]=A4096))))</f>
        <v>#VALUE!</v>
      </c>
    </row>
    <row r="4097" spans="2:2" x14ac:dyDescent="0.25">
      <c r="B4097" t="e" cm="1" vm="1">
        <f t="array" ref="B4097">TRANSPOSE(_xlfn._xlws.SORT(_xlfn.UNIQUE(_xlfn._xlws.FILTER(managements[field_level], managements[experiment_id]&amp;"_"&amp;managements[crop_season_id]=A4097))))</f>
        <v>#VALUE!</v>
      </c>
    </row>
    <row r="4098" spans="2:2" x14ac:dyDescent="0.25">
      <c r="B4098" t="e" cm="1" vm="1">
        <f t="array" ref="B4098">TRANSPOSE(_xlfn._xlws.SORT(_xlfn.UNIQUE(_xlfn._xlws.FILTER(managements[field_level], managements[experiment_id]&amp;"_"&amp;managements[crop_season_id]=A4098))))</f>
        <v>#VALUE!</v>
      </c>
    </row>
    <row r="4099" spans="2:2" x14ac:dyDescent="0.25">
      <c r="B4099" t="e" cm="1" vm="1">
        <f t="array" ref="B4099">TRANSPOSE(_xlfn._xlws.SORT(_xlfn.UNIQUE(_xlfn._xlws.FILTER(managements[field_level], managements[experiment_id]&amp;"_"&amp;managements[crop_season_id]=A4099))))</f>
        <v>#VALUE!</v>
      </c>
    </row>
    <row r="4100" spans="2:2" x14ac:dyDescent="0.25">
      <c r="B4100" t="e" cm="1" vm="1">
        <f t="array" ref="B4100">TRANSPOSE(_xlfn._xlws.SORT(_xlfn.UNIQUE(_xlfn._xlws.FILTER(managements[field_level], managements[experiment_id]&amp;"_"&amp;managements[crop_season_id]=A4100))))</f>
        <v>#VALUE!</v>
      </c>
    </row>
    <row r="4101" spans="2:2" x14ac:dyDescent="0.25">
      <c r="B4101" t="e" cm="1" vm="1">
        <f t="array" ref="B4101">TRANSPOSE(_xlfn._xlws.SORT(_xlfn.UNIQUE(_xlfn._xlws.FILTER(managements[field_level], managements[experiment_id]&amp;"_"&amp;managements[crop_season_id]=A4101))))</f>
        <v>#VALUE!</v>
      </c>
    </row>
    <row r="4102" spans="2:2" x14ac:dyDescent="0.25">
      <c r="B4102" t="e" cm="1" vm="1">
        <f t="array" ref="B4102">TRANSPOSE(_xlfn._xlws.SORT(_xlfn.UNIQUE(_xlfn._xlws.FILTER(managements[field_level], managements[experiment_id]&amp;"_"&amp;managements[crop_season_id]=A4102))))</f>
        <v>#VALUE!</v>
      </c>
    </row>
    <row r="4103" spans="2:2" x14ac:dyDescent="0.25">
      <c r="B4103" t="e" cm="1" vm="1">
        <f t="array" ref="B4103">TRANSPOSE(_xlfn._xlws.SORT(_xlfn.UNIQUE(_xlfn._xlws.FILTER(managements[field_level], managements[experiment_id]&amp;"_"&amp;managements[crop_season_id]=A4103))))</f>
        <v>#VALUE!</v>
      </c>
    </row>
    <row r="4104" spans="2:2" x14ac:dyDescent="0.25">
      <c r="B4104" t="e" cm="1" vm="1">
        <f t="array" ref="B4104">TRANSPOSE(_xlfn._xlws.SORT(_xlfn.UNIQUE(_xlfn._xlws.FILTER(managements[field_level], managements[experiment_id]&amp;"_"&amp;managements[crop_season_id]=A4104))))</f>
        <v>#VALUE!</v>
      </c>
    </row>
    <row r="4105" spans="2:2" x14ac:dyDescent="0.25">
      <c r="B4105" t="e" cm="1" vm="1">
        <f t="array" ref="B4105">TRANSPOSE(_xlfn._xlws.SORT(_xlfn.UNIQUE(_xlfn._xlws.FILTER(managements[field_level], managements[experiment_id]&amp;"_"&amp;managements[crop_season_id]=A4105))))</f>
        <v>#VALUE!</v>
      </c>
    </row>
    <row r="4106" spans="2:2" x14ac:dyDescent="0.25">
      <c r="B4106" t="e" cm="1" vm="1">
        <f t="array" ref="B4106">TRANSPOSE(_xlfn._xlws.SORT(_xlfn.UNIQUE(_xlfn._xlws.FILTER(managements[field_level], managements[experiment_id]&amp;"_"&amp;managements[crop_season_id]=A4106))))</f>
        <v>#VALUE!</v>
      </c>
    </row>
    <row r="4107" spans="2:2" x14ac:dyDescent="0.25">
      <c r="B4107" t="e" cm="1" vm="1">
        <f t="array" ref="B4107">TRANSPOSE(_xlfn._xlws.SORT(_xlfn.UNIQUE(_xlfn._xlws.FILTER(managements[field_level], managements[experiment_id]&amp;"_"&amp;managements[crop_season_id]=A4107))))</f>
        <v>#VALUE!</v>
      </c>
    </row>
    <row r="4108" spans="2:2" x14ac:dyDescent="0.25">
      <c r="B4108" t="e" cm="1" vm="1">
        <f t="array" ref="B4108">TRANSPOSE(_xlfn._xlws.SORT(_xlfn.UNIQUE(_xlfn._xlws.FILTER(managements[field_level], managements[experiment_id]&amp;"_"&amp;managements[crop_season_id]=A4108))))</f>
        <v>#VALUE!</v>
      </c>
    </row>
    <row r="4109" spans="2:2" x14ac:dyDescent="0.25">
      <c r="B4109" t="e" cm="1" vm="1">
        <f t="array" ref="B4109">TRANSPOSE(_xlfn._xlws.SORT(_xlfn.UNIQUE(_xlfn._xlws.FILTER(managements[field_level], managements[experiment_id]&amp;"_"&amp;managements[crop_season_id]=A4109))))</f>
        <v>#VALUE!</v>
      </c>
    </row>
    <row r="4110" spans="2:2" x14ac:dyDescent="0.25">
      <c r="B4110" t="e" cm="1" vm="1">
        <f t="array" ref="B4110">TRANSPOSE(_xlfn._xlws.SORT(_xlfn.UNIQUE(_xlfn._xlws.FILTER(managements[field_level], managements[experiment_id]&amp;"_"&amp;managements[crop_season_id]=A4110))))</f>
        <v>#VALUE!</v>
      </c>
    </row>
    <row r="4111" spans="2:2" x14ac:dyDescent="0.25">
      <c r="B4111" t="e" cm="1" vm="1">
        <f t="array" ref="B4111">TRANSPOSE(_xlfn._xlws.SORT(_xlfn.UNIQUE(_xlfn._xlws.FILTER(managements[field_level], managements[experiment_id]&amp;"_"&amp;managements[crop_season_id]=A4111))))</f>
        <v>#VALUE!</v>
      </c>
    </row>
    <row r="4112" spans="2:2" x14ac:dyDescent="0.25">
      <c r="B4112" t="e" cm="1" vm="1">
        <f t="array" ref="B4112">TRANSPOSE(_xlfn._xlws.SORT(_xlfn.UNIQUE(_xlfn._xlws.FILTER(managements[field_level], managements[experiment_id]&amp;"_"&amp;managements[crop_season_id]=A4112))))</f>
        <v>#VALUE!</v>
      </c>
    </row>
    <row r="4113" spans="2:2" x14ac:dyDescent="0.25">
      <c r="B4113" t="e" cm="1" vm="1">
        <f t="array" ref="B4113">TRANSPOSE(_xlfn._xlws.SORT(_xlfn.UNIQUE(_xlfn._xlws.FILTER(managements[field_level], managements[experiment_id]&amp;"_"&amp;managements[crop_season_id]=A4113))))</f>
        <v>#VALUE!</v>
      </c>
    </row>
    <row r="4114" spans="2:2" x14ac:dyDescent="0.25">
      <c r="B4114" t="e" cm="1" vm="1">
        <f t="array" ref="B4114">TRANSPOSE(_xlfn._xlws.SORT(_xlfn.UNIQUE(_xlfn._xlws.FILTER(managements[field_level], managements[experiment_id]&amp;"_"&amp;managements[crop_season_id]=A4114))))</f>
        <v>#VALUE!</v>
      </c>
    </row>
    <row r="4115" spans="2:2" x14ac:dyDescent="0.25">
      <c r="B4115" t="e" cm="1" vm="1">
        <f t="array" ref="B4115">TRANSPOSE(_xlfn._xlws.SORT(_xlfn.UNIQUE(_xlfn._xlws.FILTER(managements[field_level], managements[experiment_id]&amp;"_"&amp;managements[crop_season_id]=A4115))))</f>
        <v>#VALUE!</v>
      </c>
    </row>
    <row r="4116" spans="2:2" x14ac:dyDescent="0.25">
      <c r="B4116" t="e" cm="1" vm="1">
        <f t="array" ref="B4116">TRANSPOSE(_xlfn._xlws.SORT(_xlfn.UNIQUE(_xlfn._xlws.FILTER(managements[field_level], managements[experiment_id]&amp;"_"&amp;managements[crop_season_id]=A4116))))</f>
        <v>#VALUE!</v>
      </c>
    </row>
    <row r="4117" spans="2:2" x14ac:dyDescent="0.25">
      <c r="B4117" t="e" cm="1" vm="1">
        <f t="array" ref="B4117">TRANSPOSE(_xlfn._xlws.SORT(_xlfn.UNIQUE(_xlfn._xlws.FILTER(managements[field_level], managements[experiment_id]&amp;"_"&amp;managements[crop_season_id]=A4117))))</f>
        <v>#VALUE!</v>
      </c>
    </row>
    <row r="4118" spans="2:2" x14ac:dyDescent="0.25">
      <c r="B4118" t="e" cm="1" vm="1">
        <f t="array" ref="B4118">TRANSPOSE(_xlfn._xlws.SORT(_xlfn.UNIQUE(_xlfn._xlws.FILTER(managements[field_level], managements[experiment_id]&amp;"_"&amp;managements[crop_season_id]=A4118))))</f>
        <v>#VALUE!</v>
      </c>
    </row>
    <row r="4119" spans="2:2" x14ac:dyDescent="0.25">
      <c r="B4119" t="e" cm="1" vm="1">
        <f t="array" ref="B4119">TRANSPOSE(_xlfn._xlws.SORT(_xlfn.UNIQUE(_xlfn._xlws.FILTER(managements[field_level], managements[experiment_id]&amp;"_"&amp;managements[crop_season_id]=A4119))))</f>
        <v>#VALUE!</v>
      </c>
    </row>
    <row r="4120" spans="2:2" x14ac:dyDescent="0.25">
      <c r="B4120" t="e" cm="1" vm="1">
        <f t="array" ref="B4120">TRANSPOSE(_xlfn._xlws.SORT(_xlfn.UNIQUE(_xlfn._xlws.FILTER(managements[field_level], managements[experiment_id]&amp;"_"&amp;managements[crop_season_id]=A4120))))</f>
        <v>#VALUE!</v>
      </c>
    </row>
    <row r="4121" spans="2:2" x14ac:dyDescent="0.25">
      <c r="B4121" t="e" cm="1" vm="1">
        <f t="array" ref="B4121">TRANSPOSE(_xlfn._xlws.SORT(_xlfn.UNIQUE(_xlfn._xlws.FILTER(managements[field_level], managements[experiment_id]&amp;"_"&amp;managements[crop_season_id]=A4121))))</f>
        <v>#VALUE!</v>
      </c>
    </row>
    <row r="4122" spans="2:2" x14ac:dyDescent="0.25">
      <c r="B4122" t="e" cm="1" vm="1">
        <f t="array" ref="B4122">TRANSPOSE(_xlfn._xlws.SORT(_xlfn.UNIQUE(_xlfn._xlws.FILTER(managements[field_level], managements[experiment_id]&amp;"_"&amp;managements[crop_season_id]=A4122))))</f>
        <v>#VALUE!</v>
      </c>
    </row>
    <row r="4123" spans="2:2" x14ac:dyDescent="0.25">
      <c r="B4123" t="e" cm="1" vm="1">
        <f t="array" ref="B4123">TRANSPOSE(_xlfn._xlws.SORT(_xlfn.UNIQUE(_xlfn._xlws.FILTER(managements[field_level], managements[experiment_id]&amp;"_"&amp;managements[crop_season_id]=A4123))))</f>
        <v>#VALUE!</v>
      </c>
    </row>
    <row r="4124" spans="2:2" x14ac:dyDescent="0.25">
      <c r="B4124" t="e" cm="1" vm="1">
        <f t="array" ref="B4124">TRANSPOSE(_xlfn._xlws.SORT(_xlfn.UNIQUE(_xlfn._xlws.FILTER(managements[field_level], managements[experiment_id]&amp;"_"&amp;managements[crop_season_id]=A4124))))</f>
        <v>#VALUE!</v>
      </c>
    </row>
    <row r="4125" spans="2:2" x14ac:dyDescent="0.25">
      <c r="B4125" t="e" cm="1" vm="1">
        <f t="array" ref="B4125">TRANSPOSE(_xlfn._xlws.SORT(_xlfn.UNIQUE(_xlfn._xlws.FILTER(managements[field_level], managements[experiment_id]&amp;"_"&amp;managements[crop_season_id]=A4125))))</f>
        <v>#VALUE!</v>
      </c>
    </row>
    <row r="4126" spans="2:2" x14ac:dyDescent="0.25">
      <c r="B4126" t="e" cm="1" vm="1">
        <f t="array" ref="B4126">TRANSPOSE(_xlfn._xlws.SORT(_xlfn.UNIQUE(_xlfn._xlws.FILTER(managements[field_level], managements[experiment_id]&amp;"_"&amp;managements[crop_season_id]=A4126))))</f>
        <v>#VALUE!</v>
      </c>
    </row>
    <row r="4127" spans="2:2" x14ac:dyDescent="0.25">
      <c r="B4127" t="e" cm="1" vm="1">
        <f t="array" ref="B4127">TRANSPOSE(_xlfn._xlws.SORT(_xlfn.UNIQUE(_xlfn._xlws.FILTER(managements[field_level], managements[experiment_id]&amp;"_"&amp;managements[crop_season_id]=A4127))))</f>
        <v>#VALUE!</v>
      </c>
    </row>
    <row r="4128" spans="2:2" x14ac:dyDescent="0.25">
      <c r="B4128" t="e" cm="1" vm="1">
        <f t="array" ref="B4128">TRANSPOSE(_xlfn._xlws.SORT(_xlfn.UNIQUE(_xlfn._xlws.FILTER(managements[field_level], managements[experiment_id]&amp;"_"&amp;managements[crop_season_id]=A4128))))</f>
        <v>#VALUE!</v>
      </c>
    </row>
    <row r="4129" spans="2:2" x14ac:dyDescent="0.25">
      <c r="B4129" t="e" cm="1" vm="1">
        <f t="array" ref="B4129">TRANSPOSE(_xlfn._xlws.SORT(_xlfn.UNIQUE(_xlfn._xlws.FILTER(managements[field_level], managements[experiment_id]&amp;"_"&amp;managements[crop_season_id]=A4129))))</f>
        <v>#VALUE!</v>
      </c>
    </row>
    <row r="4130" spans="2:2" x14ac:dyDescent="0.25">
      <c r="B4130" t="e" cm="1" vm="1">
        <f t="array" ref="B4130">TRANSPOSE(_xlfn._xlws.SORT(_xlfn.UNIQUE(_xlfn._xlws.FILTER(managements[field_level], managements[experiment_id]&amp;"_"&amp;managements[crop_season_id]=A4130))))</f>
        <v>#VALUE!</v>
      </c>
    </row>
    <row r="4131" spans="2:2" x14ac:dyDescent="0.25">
      <c r="B4131" t="e" cm="1" vm="1">
        <f t="array" ref="B4131">TRANSPOSE(_xlfn._xlws.SORT(_xlfn.UNIQUE(_xlfn._xlws.FILTER(managements[field_level], managements[experiment_id]&amp;"_"&amp;managements[crop_season_id]=A4131))))</f>
        <v>#VALUE!</v>
      </c>
    </row>
    <row r="4132" spans="2:2" x14ac:dyDescent="0.25">
      <c r="B4132" t="e" cm="1" vm="1">
        <f t="array" ref="B4132">TRANSPOSE(_xlfn._xlws.SORT(_xlfn.UNIQUE(_xlfn._xlws.FILTER(managements[field_level], managements[experiment_id]&amp;"_"&amp;managements[crop_season_id]=A4132))))</f>
        <v>#VALUE!</v>
      </c>
    </row>
    <row r="4133" spans="2:2" x14ac:dyDescent="0.25">
      <c r="B4133" t="e" cm="1" vm="1">
        <f t="array" ref="B4133">TRANSPOSE(_xlfn._xlws.SORT(_xlfn.UNIQUE(_xlfn._xlws.FILTER(managements[field_level], managements[experiment_id]&amp;"_"&amp;managements[crop_season_id]=A4133))))</f>
        <v>#VALUE!</v>
      </c>
    </row>
    <row r="4134" spans="2:2" x14ac:dyDescent="0.25">
      <c r="B4134" t="e" cm="1" vm="1">
        <f t="array" ref="B4134">TRANSPOSE(_xlfn._xlws.SORT(_xlfn.UNIQUE(_xlfn._xlws.FILTER(managements[field_level], managements[experiment_id]&amp;"_"&amp;managements[crop_season_id]=A4134))))</f>
        <v>#VALUE!</v>
      </c>
    </row>
    <row r="4135" spans="2:2" x14ac:dyDescent="0.25">
      <c r="B4135" t="e" cm="1" vm="1">
        <f t="array" ref="B4135">TRANSPOSE(_xlfn._xlws.SORT(_xlfn.UNIQUE(_xlfn._xlws.FILTER(managements[field_level], managements[experiment_id]&amp;"_"&amp;managements[crop_season_id]=A4135))))</f>
        <v>#VALUE!</v>
      </c>
    </row>
    <row r="4136" spans="2:2" x14ac:dyDescent="0.25">
      <c r="B4136" t="e" cm="1" vm="1">
        <f t="array" ref="B4136">TRANSPOSE(_xlfn._xlws.SORT(_xlfn.UNIQUE(_xlfn._xlws.FILTER(managements[field_level], managements[experiment_id]&amp;"_"&amp;managements[crop_season_id]=A4136))))</f>
        <v>#VALUE!</v>
      </c>
    </row>
    <row r="4137" spans="2:2" x14ac:dyDescent="0.25">
      <c r="B4137" t="e" cm="1" vm="1">
        <f t="array" ref="B4137">TRANSPOSE(_xlfn._xlws.SORT(_xlfn.UNIQUE(_xlfn._xlws.FILTER(managements[field_level], managements[experiment_id]&amp;"_"&amp;managements[crop_season_id]=A4137))))</f>
        <v>#VALUE!</v>
      </c>
    </row>
    <row r="4138" spans="2:2" x14ac:dyDescent="0.25">
      <c r="B4138" t="e" cm="1" vm="1">
        <f t="array" ref="B4138">TRANSPOSE(_xlfn._xlws.SORT(_xlfn.UNIQUE(_xlfn._xlws.FILTER(managements[field_level], managements[experiment_id]&amp;"_"&amp;managements[crop_season_id]=A4138))))</f>
        <v>#VALUE!</v>
      </c>
    </row>
    <row r="4139" spans="2:2" x14ac:dyDescent="0.25">
      <c r="B4139" t="e" cm="1" vm="1">
        <f t="array" ref="B4139">TRANSPOSE(_xlfn._xlws.SORT(_xlfn.UNIQUE(_xlfn._xlws.FILTER(managements[field_level], managements[experiment_id]&amp;"_"&amp;managements[crop_season_id]=A4139))))</f>
        <v>#VALUE!</v>
      </c>
    </row>
    <row r="4140" spans="2:2" x14ac:dyDescent="0.25">
      <c r="B4140" t="e" cm="1" vm="1">
        <f t="array" ref="B4140">TRANSPOSE(_xlfn._xlws.SORT(_xlfn.UNIQUE(_xlfn._xlws.FILTER(managements[field_level], managements[experiment_id]&amp;"_"&amp;managements[crop_season_id]=A4140))))</f>
        <v>#VALUE!</v>
      </c>
    </row>
    <row r="4141" spans="2:2" x14ac:dyDescent="0.25">
      <c r="B4141" t="e" cm="1" vm="1">
        <f t="array" ref="B4141">TRANSPOSE(_xlfn._xlws.SORT(_xlfn.UNIQUE(_xlfn._xlws.FILTER(managements[field_level], managements[experiment_id]&amp;"_"&amp;managements[crop_season_id]=A4141))))</f>
        <v>#VALUE!</v>
      </c>
    </row>
    <row r="4142" spans="2:2" x14ac:dyDescent="0.25">
      <c r="B4142" t="e" cm="1" vm="1">
        <f t="array" ref="B4142">TRANSPOSE(_xlfn._xlws.SORT(_xlfn.UNIQUE(_xlfn._xlws.FILTER(managements[field_level], managements[experiment_id]&amp;"_"&amp;managements[crop_season_id]=A4142))))</f>
        <v>#VALUE!</v>
      </c>
    </row>
    <row r="4143" spans="2:2" x14ac:dyDescent="0.25">
      <c r="B4143" t="e" cm="1" vm="1">
        <f t="array" ref="B4143">TRANSPOSE(_xlfn._xlws.SORT(_xlfn.UNIQUE(_xlfn._xlws.FILTER(managements[field_level], managements[experiment_id]&amp;"_"&amp;managements[crop_season_id]=A4143))))</f>
        <v>#VALUE!</v>
      </c>
    </row>
    <row r="4144" spans="2:2" x14ac:dyDescent="0.25">
      <c r="B4144" t="e" cm="1" vm="1">
        <f t="array" ref="B4144">TRANSPOSE(_xlfn._xlws.SORT(_xlfn.UNIQUE(_xlfn._xlws.FILTER(managements[field_level], managements[experiment_id]&amp;"_"&amp;managements[crop_season_id]=A4144))))</f>
        <v>#VALUE!</v>
      </c>
    </row>
    <row r="4145" spans="2:2" x14ac:dyDescent="0.25">
      <c r="B4145" t="e" cm="1" vm="1">
        <f t="array" ref="B4145">TRANSPOSE(_xlfn._xlws.SORT(_xlfn.UNIQUE(_xlfn._xlws.FILTER(managements[field_level], managements[experiment_id]&amp;"_"&amp;managements[crop_season_id]=A4145))))</f>
        <v>#VALUE!</v>
      </c>
    </row>
    <row r="4146" spans="2:2" x14ac:dyDescent="0.25">
      <c r="B4146" t="e" cm="1" vm="1">
        <f t="array" ref="B4146">TRANSPOSE(_xlfn._xlws.SORT(_xlfn.UNIQUE(_xlfn._xlws.FILTER(managements[field_level], managements[experiment_id]&amp;"_"&amp;managements[crop_season_id]=A4146))))</f>
        <v>#VALUE!</v>
      </c>
    </row>
    <row r="4147" spans="2:2" x14ac:dyDescent="0.25">
      <c r="B4147" t="e" cm="1" vm="1">
        <f t="array" ref="B4147">TRANSPOSE(_xlfn._xlws.SORT(_xlfn.UNIQUE(_xlfn._xlws.FILTER(managements[field_level], managements[experiment_id]&amp;"_"&amp;managements[crop_season_id]=A4147))))</f>
        <v>#VALUE!</v>
      </c>
    </row>
    <row r="4148" spans="2:2" x14ac:dyDescent="0.25">
      <c r="B4148" t="e" cm="1" vm="1">
        <f t="array" ref="B4148">TRANSPOSE(_xlfn._xlws.SORT(_xlfn.UNIQUE(_xlfn._xlws.FILTER(managements[field_level], managements[experiment_id]&amp;"_"&amp;managements[crop_season_id]=A4148))))</f>
        <v>#VALUE!</v>
      </c>
    </row>
    <row r="4149" spans="2:2" x14ac:dyDescent="0.25">
      <c r="B4149" t="e" cm="1" vm="1">
        <f t="array" ref="B4149">TRANSPOSE(_xlfn._xlws.SORT(_xlfn.UNIQUE(_xlfn._xlws.FILTER(managements[field_level], managements[experiment_id]&amp;"_"&amp;managements[crop_season_id]=A4149))))</f>
        <v>#VALUE!</v>
      </c>
    </row>
    <row r="4150" spans="2:2" x14ac:dyDescent="0.25">
      <c r="B4150" t="e" cm="1" vm="1">
        <f t="array" ref="B4150">TRANSPOSE(_xlfn._xlws.SORT(_xlfn.UNIQUE(_xlfn._xlws.FILTER(managements[field_level], managements[experiment_id]&amp;"_"&amp;managements[crop_season_id]=A4150))))</f>
        <v>#VALUE!</v>
      </c>
    </row>
    <row r="4151" spans="2:2" x14ac:dyDescent="0.25">
      <c r="B4151" t="e" cm="1" vm="1">
        <f t="array" ref="B4151">TRANSPOSE(_xlfn._xlws.SORT(_xlfn.UNIQUE(_xlfn._xlws.FILTER(managements[field_level], managements[experiment_id]&amp;"_"&amp;managements[crop_season_id]=A4151))))</f>
        <v>#VALUE!</v>
      </c>
    </row>
    <row r="4152" spans="2:2" x14ac:dyDescent="0.25">
      <c r="B4152" t="e" cm="1" vm="1">
        <f t="array" ref="B4152">TRANSPOSE(_xlfn._xlws.SORT(_xlfn.UNIQUE(_xlfn._xlws.FILTER(managements[field_level], managements[experiment_id]&amp;"_"&amp;managements[crop_season_id]=A4152))))</f>
        <v>#VALUE!</v>
      </c>
    </row>
    <row r="4153" spans="2:2" x14ac:dyDescent="0.25">
      <c r="B4153" t="e" cm="1" vm="1">
        <f t="array" ref="B4153">TRANSPOSE(_xlfn._xlws.SORT(_xlfn.UNIQUE(_xlfn._xlws.FILTER(managements[field_level], managements[experiment_id]&amp;"_"&amp;managements[crop_season_id]=A4153))))</f>
        <v>#VALUE!</v>
      </c>
    </row>
    <row r="4154" spans="2:2" x14ac:dyDescent="0.25">
      <c r="B4154" t="e" cm="1" vm="1">
        <f t="array" ref="B4154">TRANSPOSE(_xlfn._xlws.SORT(_xlfn.UNIQUE(_xlfn._xlws.FILTER(managements[field_level], managements[experiment_id]&amp;"_"&amp;managements[crop_season_id]=A4154))))</f>
        <v>#VALUE!</v>
      </c>
    </row>
    <row r="4155" spans="2:2" x14ac:dyDescent="0.25">
      <c r="B4155" t="e" cm="1" vm="1">
        <f t="array" ref="B4155">TRANSPOSE(_xlfn._xlws.SORT(_xlfn.UNIQUE(_xlfn._xlws.FILTER(managements[field_level], managements[experiment_id]&amp;"_"&amp;managements[crop_season_id]=A4155))))</f>
        <v>#VALUE!</v>
      </c>
    </row>
    <row r="4156" spans="2:2" x14ac:dyDescent="0.25">
      <c r="B4156" t="e" cm="1" vm="1">
        <f t="array" ref="B4156">TRANSPOSE(_xlfn._xlws.SORT(_xlfn.UNIQUE(_xlfn._xlws.FILTER(managements[field_level], managements[experiment_id]&amp;"_"&amp;managements[crop_season_id]=A4156))))</f>
        <v>#VALUE!</v>
      </c>
    </row>
    <row r="4157" spans="2:2" x14ac:dyDescent="0.25">
      <c r="B4157" t="e" cm="1" vm="1">
        <f t="array" ref="B4157">TRANSPOSE(_xlfn._xlws.SORT(_xlfn.UNIQUE(_xlfn._xlws.FILTER(managements[field_level], managements[experiment_id]&amp;"_"&amp;managements[crop_season_id]=A4157))))</f>
        <v>#VALUE!</v>
      </c>
    </row>
    <row r="4158" spans="2:2" x14ac:dyDescent="0.25">
      <c r="B4158" t="e" cm="1" vm="1">
        <f t="array" ref="B4158">TRANSPOSE(_xlfn._xlws.SORT(_xlfn.UNIQUE(_xlfn._xlws.FILTER(managements[field_level], managements[experiment_id]&amp;"_"&amp;managements[crop_season_id]=A4158))))</f>
        <v>#VALUE!</v>
      </c>
    </row>
    <row r="4159" spans="2:2" x14ac:dyDescent="0.25">
      <c r="B4159" t="e" cm="1" vm="1">
        <f t="array" ref="B4159">TRANSPOSE(_xlfn._xlws.SORT(_xlfn.UNIQUE(_xlfn._xlws.FILTER(managements[field_level], managements[experiment_id]&amp;"_"&amp;managements[crop_season_id]=A4159))))</f>
        <v>#VALUE!</v>
      </c>
    </row>
    <row r="4160" spans="2:2" x14ac:dyDescent="0.25">
      <c r="B4160" t="e" cm="1" vm="1">
        <f t="array" ref="B4160">TRANSPOSE(_xlfn._xlws.SORT(_xlfn.UNIQUE(_xlfn._xlws.FILTER(managements[field_level], managements[experiment_id]&amp;"_"&amp;managements[crop_season_id]=A4160))))</f>
        <v>#VALUE!</v>
      </c>
    </row>
    <row r="4161" spans="2:2" x14ac:dyDescent="0.25">
      <c r="B4161" t="e" cm="1" vm="1">
        <f t="array" ref="B4161">TRANSPOSE(_xlfn._xlws.SORT(_xlfn.UNIQUE(_xlfn._xlws.FILTER(managements[field_level], managements[experiment_id]&amp;"_"&amp;managements[crop_season_id]=A4161))))</f>
        <v>#VALUE!</v>
      </c>
    </row>
    <row r="4162" spans="2:2" x14ac:dyDescent="0.25">
      <c r="B4162" t="e" cm="1" vm="1">
        <f t="array" ref="B4162">TRANSPOSE(_xlfn._xlws.SORT(_xlfn.UNIQUE(_xlfn._xlws.FILTER(managements[field_level], managements[experiment_id]&amp;"_"&amp;managements[crop_season_id]=A4162))))</f>
        <v>#VALUE!</v>
      </c>
    </row>
    <row r="4163" spans="2:2" x14ac:dyDescent="0.25">
      <c r="B4163" t="e" cm="1" vm="1">
        <f t="array" ref="B4163">TRANSPOSE(_xlfn._xlws.SORT(_xlfn.UNIQUE(_xlfn._xlws.FILTER(managements[field_level], managements[experiment_id]&amp;"_"&amp;managements[crop_season_id]=A4163))))</f>
        <v>#VALUE!</v>
      </c>
    </row>
    <row r="4164" spans="2:2" x14ac:dyDescent="0.25">
      <c r="B4164" t="e" cm="1" vm="1">
        <f t="array" ref="B4164">TRANSPOSE(_xlfn._xlws.SORT(_xlfn.UNIQUE(_xlfn._xlws.FILTER(managements[field_level], managements[experiment_id]&amp;"_"&amp;managements[crop_season_id]=A4164))))</f>
        <v>#VALUE!</v>
      </c>
    </row>
    <row r="4165" spans="2:2" x14ac:dyDescent="0.25">
      <c r="B4165" t="e" cm="1" vm="1">
        <f t="array" ref="B4165">TRANSPOSE(_xlfn._xlws.SORT(_xlfn.UNIQUE(_xlfn._xlws.FILTER(managements[field_level], managements[experiment_id]&amp;"_"&amp;managements[crop_season_id]=A4165))))</f>
        <v>#VALUE!</v>
      </c>
    </row>
    <row r="4166" spans="2:2" x14ac:dyDescent="0.25">
      <c r="B4166" t="e" cm="1" vm="1">
        <f t="array" ref="B4166">TRANSPOSE(_xlfn._xlws.SORT(_xlfn.UNIQUE(_xlfn._xlws.FILTER(managements[field_level], managements[experiment_id]&amp;"_"&amp;managements[crop_season_id]=A4166))))</f>
        <v>#VALUE!</v>
      </c>
    </row>
    <row r="4167" spans="2:2" x14ac:dyDescent="0.25">
      <c r="B4167" t="e" cm="1" vm="1">
        <f t="array" ref="B4167">TRANSPOSE(_xlfn._xlws.SORT(_xlfn.UNIQUE(_xlfn._xlws.FILTER(managements[field_level], managements[experiment_id]&amp;"_"&amp;managements[crop_season_id]=A4167))))</f>
        <v>#VALUE!</v>
      </c>
    </row>
    <row r="4168" spans="2:2" x14ac:dyDescent="0.25">
      <c r="B4168" t="e" cm="1" vm="1">
        <f t="array" ref="B4168">TRANSPOSE(_xlfn._xlws.SORT(_xlfn.UNIQUE(_xlfn._xlws.FILTER(managements[field_level], managements[experiment_id]&amp;"_"&amp;managements[crop_season_id]=A4168))))</f>
        <v>#VALUE!</v>
      </c>
    </row>
    <row r="4169" spans="2:2" x14ac:dyDescent="0.25">
      <c r="B4169" t="e" cm="1" vm="1">
        <f t="array" ref="B4169">TRANSPOSE(_xlfn._xlws.SORT(_xlfn.UNIQUE(_xlfn._xlws.FILTER(managements[field_level], managements[experiment_id]&amp;"_"&amp;managements[crop_season_id]=A4169))))</f>
        <v>#VALUE!</v>
      </c>
    </row>
    <row r="4170" spans="2:2" x14ac:dyDescent="0.25">
      <c r="B4170" t="e" cm="1" vm="1">
        <f t="array" ref="B4170">TRANSPOSE(_xlfn._xlws.SORT(_xlfn.UNIQUE(_xlfn._xlws.FILTER(managements[field_level], managements[experiment_id]&amp;"_"&amp;managements[crop_season_id]=A4170))))</f>
        <v>#VALUE!</v>
      </c>
    </row>
    <row r="4171" spans="2:2" x14ac:dyDescent="0.25">
      <c r="B4171" t="e" cm="1" vm="1">
        <f t="array" ref="B4171">TRANSPOSE(_xlfn._xlws.SORT(_xlfn.UNIQUE(_xlfn._xlws.FILTER(managements[field_level], managements[experiment_id]&amp;"_"&amp;managements[crop_season_id]=A4171))))</f>
        <v>#VALUE!</v>
      </c>
    </row>
    <row r="4172" spans="2:2" x14ac:dyDescent="0.25">
      <c r="B4172" t="e" cm="1" vm="1">
        <f t="array" ref="B4172">TRANSPOSE(_xlfn._xlws.SORT(_xlfn.UNIQUE(_xlfn._xlws.FILTER(managements[field_level], managements[experiment_id]&amp;"_"&amp;managements[crop_season_id]=A4172))))</f>
        <v>#VALUE!</v>
      </c>
    </row>
    <row r="4173" spans="2:2" x14ac:dyDescent="0.25">
      <c r="B4173" t="e" cm="1" vm="1">
        <f t="array" ref="B4173">TRANSPOSE(_xlfn._xlws.SORT(_xlfn.UNIQUE(_xlfn._xlws.FILTER(managements[field_level], managements[experiment_id]&amp;"_"&amp;managements[crop_season_id]=A4173))))</f>
        <v>#VALUE!</v>
      </c>
    </row>
    <row r="4174" spans="2:2" x14ac:dyDescent="0.25">
      <c r="B4174" t="e" cm="1" vm="1">
        <f t="array" ref="B4174">TRANSPOSE(_xlfn._xlws.SORT(_xlfn.UNIQUE(_xlfn._xlws.FILTER(managements[field_level], managements[experiment_id]&amp;"_"&amp;managements[crop_season_id]=A4174))))</f>
        <v>#VALUE!</v>
      </c>
    </row>
    <row r="4175" spans="2:2" x14ac:dyDescent="0.25">
      <c r="B4175" t="e" cm="1" vm="1">
        <f t="array" ref="B4175">TRANSPOSE(_xlfn._xlws.SORT(_xlfn.UNIQUE(_xlfn._xlws.FILTER(managements[field_level], managements[experiment_id]&amp;"_"&amp;managements[crop_season_id]=A4175))))</f>
        <v>#VALUE!</v>
      </c>
    </row>
    <row r="4176" spans="2:2" x14ac:dyDescent="0.25">
      <c r="B4176" t="e" cm="1" vm="1">
        <f t="array" ref="B4176">TRANSPOSE(_xlfn._xlws.SORT(_xlfn.UNIQUE(_xlfn._xlws.FILTER(managements[field_level], managements[experiment_id]&amp;"_"&amp;managements[crop_season_id]=A4176))))</f>
        <v>#VALUE!</v>
      </c>
    </row>
    <row r="4177" spans="2:2" x14ac:dyDescent="0.25">
      <c r="B4177" t="e" cm="1" vm="1">
        <f t="array" ref="B4177">TRANSPOSE(_xlfn._xlws.SORT(_xlfn.UNIQUE(_xlfn._xlws.FILTER(managements[field_level], managements[experiment_id]&amp;"_"&amp;managements[crop_season_id]=A4177))))</f>
        <v>#VALUE!</v>
      </c>
    </row>
    <row r="4178" spans="2:2" x14ac:dyDescent="0.25">
      <c r="B4178" t="e" cm="1" vm="1">
        <f t="array" ref="B4178">TRANSPOSE(_xlfn._xlws.SORT(_xlfn.UNIQUE(_xlfn._xlws.FILTER(managements[field_level], managements[experiment_id]&amp;"_"&amp;managements[crop_season_id]=A4178))))</f>
        <v>#VALUE!</v>
      </c>
    </row>
    <row r="4179" spans="2:2" x14ac:dyDescent="0.25">
      <c r="B4179" t="e" cm="1" vm="1">
        <f t="array" ref="B4179">TRANSPOSE(_xlfn._xlws.SORT(_xlfn.UNIQUE(_xlfn._xlws.FILTER(managements[field_level], managements[experiment_id]&amp;"_"&amp;managements[crop_season_id]=A4179))))</f>
        <v>#VALUE!</v>
      </c>
    </row>
    <row r="4180" spans="2:2" x14ac:dyDescent="0.25">
      <c r="B4180" t="e" cm="1" vm="1">
        <f t="array" ref="B4180">TRANSPOSE(_xlfn._xlws.SORT(_xlfn.UNIQUE(_xlfn._xlws.FILTER(managements[field_level], managements[experiment_id]&amp;"_"&amp;managements[crop_season_id]=A4180))))</f>
        <v>#VALUE!</v>
      </c>
    </row>
    <row r="4181" spans="2:2" x14ac:dyDescent="0.25">
      <c r="B4181" t="e" cm="1" vm="1">
        <f t="array" ref="B4181">TRANSPOSE(_xlfn._xlws.SORT(_xlfn.UNIQUE(_xlfn._xlws.FILTER(managements[field_level], managements[experiment_id]&amp;"_"&amp;managements[crop_season_id]=A4181))))</f>
        <v>#VALUE!</v>
      </c>
    </row>
    <row r="4182" spans="2:2" x14ac:dyDescent="0.25">
      <c r="B4182" t="e" cm="1" vm="1">
        <f t="array" ref="B4182">TRANSPOSE(_xlfn._xlws.SORT(_xlfn.UNIQUE(_xlfn._xlws.FILTER(managements[field_level], managements[experiment_id]&amp;"_"&amp;managements[crop_season_id]=A4182))))</f>
        <v>#VALUE!</v>
      </c>
    </row>
    <row r="4183" spans="2:2" x14ac:dyDescent="0.25">
      <c r="B4183" t="e" cm="1" vm="1">
        <f t="array" ref="B4183">TRANSPOSE(_xlfn._xlws.SORT(_xlfn.UNIQUE(_xlfn._xlws.FILTER(managements[field_level], managements[experiment_id]&amp;"_"&amp;managements[crop_season_id]=A4183))))</f>
        <v>#VALUE!</v>
      </c>
    </row>
    <row r="4184" spans="2:2" x14ac:dyDescent="0.25">
      <c r="B4184" t="e" cm="1" vm="1">
        <f t="array" ref="B4184">TRANSPOSE(_xlfn._xlws.SORT(_xlfn.UNIQUE(_xlfn._xlws.FILTER(managements[field_level], managements[experiment_id]&amp;"_"&amp;managements[crop_season_id]=A4184))))</f>
        <v>#VALUE!</v>
      </c>
    </row>
    <row r="4185" spans="2:2" x14ac:dyDescent="0.25">
      <c r="B4185" t="e" cm="1" vm="1">
        <f t="array" ref="B4185">TRANSPOSE(_xlfn._xlws.SORT(_xlfn.UNIQUE(_xlfn._xlws.FILTER(managements[field_level], managements[experiment_id]&amp;"_"&amp;managements[crop_season_id]=A4185))))</f>
        <v>#VALUE!</v>
      </c>
    </row>
    <row r="4186" spans="2:2" x14ac:dyDescent="0.25">
      <c r="B4186" t="e" cm="1" vm="1">
        <f t="array" ref="B4186">TRANSPOSE(_xlfn._xlws.SORT(_xlfn.UNIQUE(_xlfn._xlws.FILTER(managements[field_level], managements[experiment_id]&amp;"_"&amp;managements[crop_season_id]=A4186))))</f>
        <v>#VALUE!</v>
      </c>
    </row>
    <row r="4187" spans="2:2" x14ac:dyDescent="0.25">
      <c r="B4187" t="e" cm="1" vm="1">
        <f t="array" ref="B4187">TRANSPOSE(_xlfn._xlws.SORT(_xlfn.UNIQUE(_xlfn._xlws.FILTER(managements[field_level], managements[experiment_id]&amp;"_"&amp;managements[crop_season_id]=A4187))))</f>
        <v>#VALUE!</v>
      </c>
    </row>
    <row r="4188" spans="2:2" x14ac:dyDescent="0.25">
      <c r="B4188" t="e" cm="1" vm="1">
        <f t="array" ref="B4188">TRANSPOSE(_xlfn._xlws.SORT(_xlfn.UNIQUE(_xlfn._xlws.FILTER(managements[field_level], managements[experiment_id]&amp;"_"&amp;managements[crop_season_id]=A4188))))</f>
        <v>#VALUE!</v>
      </c>
    </row>
    <row r="4189" spans="2:2" x14ac:dyDescent="0.25">
      <c r="B4189" t="e" cm="1" vm="1">
        <f t="array" ref="B4189">TRANSPOSE(_xlfn._xlws.SORT(_xlfn.UNIQUE(_xlfn._xlws.FILTER(managements[field_level], managements[experiment_id]&amp;"_"&amp;managements[crop_season_id]=A4189))))</f>
        <v>#VALUE!</v>
      </c>
    </row>
    <row r="4190" spans="2:2" x14ac:dyDescent="0.25">
      <c r="B4190" t="e" cm="1" vm="1">
        <f t="array" ref="B4190">TRANSPOSE(_xlfn._xlws.SORT(_xlfn.UNIQUE(_xlfn._xlws.FILTER(managements[field_level], managements[experiment_id]&amp;"_"&amp;managements[crop_season_id]=A4190))))</f>
        <v>#VALUE!</v>
      </c>
    </row>
    <row r="4191" spans="2:2" x14ac:dyDescent="0.25">
      <c r="B4191" t="e" cm="1" vm="1">
        <f t="array" ref="B4191">TRANSPOSE(_xlfn._xlws.SORT(_xlfn.UNIQUE(_xlfn._xlws.FILTER(managements[field_level], managements[experiment_id]&amp;"_"&amp;managements[crop_season_id]=A4191))))</f>
        <v>#VALUE!</v>
      </c>
    </row>
    <row r="4192" spans="2:2" x14ac:dyDescent="0.25">
      <c r="B4192" t="e" cm="1" vm="1">
        <f t="array" ref="B4192">TRANSPOSE(_xlfn._xlws.SORT(_xlfn.UNIQUE(_xlfn._xlws.FILTER(managements[field_level], managements[experiment_id]&amp;"_"&amp;managements[crop_season_id]=A4192))))</f>
        <v>#VALUE!</v>
      </c>
    </row>
    <row r="4193" spans="2:2" x14ac:dyDescent="0.25">
      <c r="B4193" t="e" cm="1" vm="1">
        <f t="array" ref="B4193">TRANSPOSE(_xlfn._xlws.SORT(_xlfn.UNIQUE(_xlfn._xlws.FILTER(managements[field_level], managements[experiment_id]&amp;"_"&amp;managements[crop_season_id]=A4193))))</f>
        <v>#VALUE!</v>
      </c>
    </row>
    <row r="4194" spans="2:2" x14ac:dyDescent="0.25">
      <c r="B4194" t="e" cm="1" vm="1">
        <f t="array" ref="B4194">TRANSPOSE(_xlfn._xlws.SORT(_xlfn.UNIQUE(_xlfn._xlws.FILTER(managements[field_level], managements[experiment_id]&amp;"_"&amp;managements[crop_season_id]=A4194))))</f>
        <v>#VALUE!</v>
      </c>
    </row>
    <row r="4195" spans="2:2" x14ac:dyDescent="0.25">
      <c r="B4195" t="e" cm="1" vm="1">
        <f t="array" ref="B4195">TRANSPOSE(_xlfn._xlws.SORT(_xlfn.UNIQUE(_xlfn._xlws.FILTER(managements[field_level], managements[experiment_id]&amp;"_"&amp;managements[crop_season_id]=A4195))))</f>
        <v>#VALUE!</v>
      </c>
    </row>
    <row r="4196" spans="2:2" x14ac:dyDescent="0.25">
      <c r="B4196" t="e" cm="1" vm="1">
        <f t="array" ref="B4196">TRANSPOSE(_xlfn._xlws.SORT(_xlfn.UNIQUE(_xlfn._xlws.FILTER(managements[field_level], managements[experiment_id]&amp;"_"&amp;managements[crop_season_id]=A4196))))</f>
        <v>#VALUE!</v>
      </c>
    </row>
    <row r="4197" spans="2:2" x14ac:dyDescent="0.25">
      <c r="B4197" t="e" cm="1" vm="1">
        <f t="array" ref="B4197">TRANSPOSE(_xlfn._xlws.SORT(_xlfn.UNIQUE(_xlfn._xlws.FILTER(managements[field_level], managements[experiment_id]&amp;"_"&amp;managements[crop_season_id]=A4197))))</f>
        <v>#VALUE!</v>
      </c>
    </row>
    <row r="4198" spans="2:2" x14ac:dyDescent="0.25">
      <c r="B4198" t="e" cm="1" vm="1">
        <f t="array" ref="B4198">TRANSPOSE(_xlfn._xlws.SORT(_xlfn.UNIQUE(_xlfn._xlws.FILTER(managements[field_level], managements[experiment_id]&amp;"_"&amp;managements[crop_season_id]=A4198))))</f>
        <v>#VALUE!</v>
      </c>
    </row>
    <row r="4199" spans="2:2" x14ac:dyDescent="0.25">
      <c r="B4199" t="e" cm="1" vm="1">
        <f t="array" ref="B4199">TRANSPOSE(_xlfn._xlws.SORT(_xlfn.UNIQUE(_xlfn._xlws.FILTER(managements[field_level], managements[experiment_id]&amp;"_"&amp;managements[crop_season_id]=A4199))))</f>
        <v>#VALUE!</v>
      </c>
    </row>
    <row r="4200" spans="2:2" x14ac:dyDescent="0.25">
      <c r="B4200" t="e" cm="1" vm="1">
        <f t="array" ref="B4200">TRANSPOSE(_xlfn._xlws.SORT(_xlfn.UNIQUE(_xlfn._xlws.FILTER(managements[field_level], managements[experiment_id]&amp;"_"&amp;managements[crop_season_id]=A4200))))</f>
        <v>#VALUE!</v>
      </c>
    </row>
    <row r="4201" spans="2:2" x14ac:dyDescent="0.25">
      <c r="B4201" t="e" cm="1" vm="1">
        <f t="array" ref="B4201">TRANSPOSE(_xlfn._xlws.SORT(_xlfn.UNIQUE(_xlfn._xlws.FILTER(managements[field_level], managements[experiment_id]&amp;"_"&amp;managements[crop_season_id]=A4201))))</f>
        <v>#VALUE!</v>
      </c>
    </row>
    <row r="4202" spans="2:2" x14ac:dyDescent="0.25">
      <c r="B4202" t="e" cm="1" vm="1">
        <f t="array" ref="B4202">TRANSPOSE(_xlfn._xlws.SORT(_xlfn.UNIQUE(_xlfn._xlws.FILTER(managements[field_level], managements[experiment_id]&amp;"_"&amp;managements[crop_season_id]=A4202))))</f>
        <v>#VALUE!</v>
      </c>
    </row>
    <row r="4203" spans="2:2" x14ac:dyDescent="0.25">
      <c r="B4203" t="e" cm="1" vm="1">
        <f t="array" ref="B4203">TRANSPOSE(_xlfn._xlws.SORT(_xlfn.UNIQUE(_xlfn._xlws.FILTER(managements[field_level], managements[experiment_id]&amp;"_"&amp;managements[crop_season_id]=A4203))))</f>
        <v>#VALUE!</v>
      </c>
    </row>
    <row r="4204" spans="2:2" x14ac:dyDescent="0.25">
      <c r="B4204" t="e" cm="1" vm="1">
        <f t="array" ref="B4204">TRANSPOSE(_xlfn._xlws.SORT(_xlfn.UNIQUE(_xlfn._xlws.FILTER(managements[field_level], managements[experiment_id]&amp;"_"&amp;managements[crop_season_id]=A4204))))</f>
        <v>#VALUE!</v>
      </c>
    </row>
    <row r="4205" spans="2:2" x14ac:dyDescent="0.25">
      <c r="B4205" t="e" cm="1" vm="1">
        <f t="array" ref="B4205">TRANSPOSE(_xlfn._xlws.SORT(_xlfn.UNIQUE(_xlfn._xlws.FILTER(managements[field_level], managements[experiment_id]&amp;"_"&amp;managements[crop_season_id]=A4205))))</f>
        <v>#VALUE!</v>
      </c>
    </row>
    <row r="4206" spans="2:2" x14ac:dyDescent="0.25">
      <c r="B4206" t="e" cm="1" vm="1">
        <f t="array" ref="B4206">TRANSPOSE(_xlfn._xlws.SORT(_xlfn.UNIQUE(_xlfn._xlws.FILTER(managements[field_level], managements[experiment_id]&amp;"_"&amp;managements[crop_season_id]=A4206))))</f>
        <v>#VALUE!</v>
      </c>
    </row>
    <row r="4207" spans="2:2" x14ac:dyDescent="0.25">
      <c r="B4207" t="e" cm="1" vm="1">
        <f t="array" ref="B4207">TRANSPOSE(_xlfn._xlws.SORT(_xlfn.UNIQUE(_xlfn._xlws.FILTER(managements[field_level], managements[experiment_id]&amp;"_"&amp;managements[crop_season_id]=A4207))))</f>
        <v>#VALUE!</v>
      </c>
    </row>
    <row r="4208" spans="2:2" x14ac:dyDescent="0.25">
      <c r="B4208" t="e" cm="1" vm="1">
        <f t="array" ref="B4208">TRANSPOSE(_xlfn._xlws.SORT(_xlfn.UNIQUE(_xlfn._xlws.FILTER(managements[field_level], managements[experiment_id]&amp;"_"&amp;managements[crop_season_id]=A4208))))</f>
        <v>#VALUE!</v>
      </c>
    </row>
    <row r="4209" spans="2:2" x14ac:dyDescent="0.25">
      <c r="B4209" t="e" cm="1" vm="1">
        <f t="array" ref="B4209">TRANSPOSE(_xlfn._xlws.SORT(_xlfn.UNIQUE(_xlfn._xlws.FILTER(managements[field_level], managements[experiment_id]&amp;"_"&amp;managements[crop_season_id]=A4209))))</f>
        <v>#VALUE!</v>
      </c>
    </row>
    <row r="4210" spans="2:2" x14ac:dyDescent="0.25">
      <c r="B4210" t="e" cm="1" vm="1">
        <f t="array" ref="B4210">TRANSPOSE(_xlfn._xlws.SORT(_xlfn.UNIQUE(_xlfn._xlws.FILTER(managements[field_level], managements[experiment_id]&amp;"_"&amp;managements[crop_season_id]=A4210))))</f>
        <v>#VALUE!</v>
      </c>
    </row>
    <row r="4211" spans="2:2" x14ac:dyDescent="0.25">
      <c r="B4211" t="e" cm="1" vm="1">
        <f t="array" ref="B4211">TRANSPOSE(_xlfn._xlws.SORT(_xlfn.UNIQUE(_xlfn._xlws.FILTER(managements[field_level], managements[experiment_id]&amp;"_"&amp;managements[crop_season_id]=A4211))))</f>
        <v>#VALUE!</v>
      </c>
    </row>
    <row r="4212" spans="2:2" x14ac:dyDescent="0.25">
      <c r="B4212" t="e" cm="1" vm="1">
        <f t="array" ref="B4212">TRANSPOSE(_xlfn._xlws.SORT(_xlfn.UNIQUE(_xlfn._xlws.FILTER(managements[field_level], managements[experiment_id]&amp;"_"&amp;managements[crop_season_id]=A4212))))</f>
        <v>#VALUE!</v>
      </c>
    </row>
    <row r="4213" spans="2:2" x14ac:dyDescent="0.25">
      <c r="B4213" t="e" cm="1" vm="1">
        <f t="array" ref="B4213">TRANSPOSE(_xlfn._xlws.SORT(_xlfn.UNIQUE(_xlfn._xlws.FILTER(managements[field_level], managements[experiment_id]&amp;"_"&amp;managements[crop_season_id]=A4213))))</f>
        <v>#VALUE!</v>
      </c>
    </row>
    <row r="4214" spans="2:2" x14ac:dyDescent="0.25">
      <c r="B4214" t="e" cm="1" vm="1">
        <f t="array" ref="B4214">TRANSPOSE(_xlfn._xlws.SORT(_xlfn.UNIQUE(_xlfn._xlws.FILTER(managements[field_level], managements[experiment_id]&amp;"_"&amp;managements[crop_season_id]=A4214))))</f>
        <v>#VALUE!</v>
      </c>
    </row>
    <row r="4215" spans="2:2" x14ac:dyDescent="0.25">
      <c r="B4215" t="e" cm="1" vm="1">
        <f t="array" ref="B4215">TRANSPOSE(_xlfn._xlws.SORT(_xlfn.UNIQUE(_xlfn._xlws.FILTER(managements[field_level], managements[experiment_id]&amp;"_"&amp;managements[crop_season_id]=A4215))))</f>
        <v>#VALUE!</v>
      </c>
    </row>
    <row r="4216" spans="2:2" x14ac:dyDescent="0.25">
      <c r="B4216" t="e" cm="1" vm="1">
        <f t="array" ref="B4216">TRANSPOSE(_xlfn._xlws.SORT(_xlfn.UNIQUE(_xlfn._xlws.FILTER(managements[field_level], managements[experiment_id]&amp;"_"&amp;managements[crop_season_id]=A4216))))</f>
        <v>#VALUE!</v>
      </c>
    </row>
    <row r="4217" spans="2:2" x14ac:dyDescent="0.25">
      <c r="B4217" t="e" cm="1" vm="1">
        <f t="array" ref="B4217">TRANSPOSE(_xlfn._xlws.SORT(_xlfn.UNIQUE(_xlfn._xlws.FILTER(managements[field_level], managements[experiment_id]&amp;"_"&amp;managements[crop_season_id]=A4217))))</f>
        <v>#VALUE!</v>
      </c>
    </row>
    <row r="4218" spans="2:2" x14ac:dyDescent="0.25">
      <c r="B4218" t="e" cm="1" vm="1">
        <f t="array" ref="B4218">TRANSPOSE(_xlfn._xlws.SORT(_xlfn.UNIQUE(_xlfn._xlws.FILTER(managements[field_level], managements[experiment_id]&amp;"_"&amp;managements[crop_season_id]=A4218))))</f>
        <v>#VALUE!</v>
      </c>
    </row>
    <row r="4219" spans="2:2" x14ac:dyDescent="0.25">
      <c r="B4219" t="e" cm="1" vm="1">
        <f t="array" ref="B4219">TRANSPOSE(_xlfn._xlws.SORT(_xlfn.UNIQUE(_xlfn._xlws.FILTER(managements[field_level], managements[experiment_id]&amp;"_"&amp;managements[crop_season_id]=A4219))))</f>
        <v>#VALUE!</v>
      </c>
    </row>
    <row r="4220" spans="2:2" x14ac:dyDescent="0.25">
      <c r="B4220" t="e" cm="1" vm="1">
        <f t="array" ref="B4220">TRANSPOSE(_xlfn._xlws.SORT(_xlfn.UNIQUE(_xlfn._xlws.FILTER(managements[field_level], managements[experiment_id]&amp;"_"&amp;managements[crop_season_id]=A4220))))</f>
        <v>#VALUE!</v>
      </c>
    </row>
    <row r="4221" spans="2:2" x14ac:dyDescent="0.25">
      <c r="B4221" t="e" cm="1" vm="1">
        <f t="array" ref="B4221">TRANSPOSE(_xlfn._xlws.SORT(_xlfn.UNIQUE(_xlfn._xlws.FILTER(managements[field_level], managements[experiment_id]&amp;"_"&amp;managements[crop_season_id]=A4221))))</f>
        <v>#VALUE!</v>
      </c>
    </row>
    <row r="4222" spans="2:2" x14ac:dyDescent="0.25">
      <c r="B4222" t="e" cm="1" vm="1">
        <f t="array" ref="B4222">TRANSPOSE(_xlfn._xlws.SORT(_xlfn.UNIQUE(_xlfn._xlws.FILTER(managements[field_level], managements[experiment_id]&amp;"_"&amp;managements[crop_season_id]=A4222))))</f>
        <v>#VALUE!</v>
      </c>
    </row>
    <row r="4223" spans="2:2" x14ac:dyDescent="0.25">
      <c r="B4223" t="e" cm="1" vm="1">
        <f t="array" ref="B4223">TRANSPOSE(_xlfn._xlws.SORT(_xlfn.UNIQUE(_xlfn._xlws.FILTER(managements[field_level], managements[experiment_id]&amp;"_"&amp;managements[crop_season_id]=A4223))))</f>
        <v>#VALUE!</v>
      </c>
    </row>
    <row r="4224" spans="2:2" x14ac:dyDescent="0.25">
      <c r="B4224" t="e" cm="1" vm="1">
        <f t="array" ref="B4224">TRANSPOSE(_xlfn._xlws.SORT(_xlfn.UNIQUE(_xlfn._xlws.FILTER(managements[field_level], managements[experiment_id]&amp;"_"&amp;managements[crop_season_id]=A4224))))</f>
        <v>#VALUE!</v>
      </c>
    </row>
    <row r="4225" spans="2:2" x14ac:dyDescent="0.25">
      <c r="B4225" t="e" cm="1" vm="1">
        <f t="array" ref="B4225">TRANSPOSE(_xlfn._xlws.SORT(_xlfn.UNIQUE(_xlfn._xlws.FILTER(managements[field_level], managements[experiment_id]&amp;"_"&amp;managements[crop_season_id]=A4225))))</f>
        <v>#VALUE!</v>
      </c>
    </row>
    <row r="4226" spans="2:2" x14ac:dyDescent="0.25">
      <c r="B4226" t="e" cm="1" vm="1">
        <f t="array" ref="B4226">TRANSPOSE(_xlfn._xlws.SORT(_xlfn.UNIQUE(_xlfn._xlws.FILTER(managements[field_level], managements[experiment_id]&amp;"_"&amp;managements[crop_season_id]=A4226))))</f>
        <v>#VALUE!</v>
      </c>
    </row>
    <row r="4227" spans="2:2" x14ac:dyDescent="0.25">
      <c r="B4227" t="e" cm="1" vm="1">
        <f t="array" ref="B4227">TRANSPOSE(_xlfn._xlws.SORT(_xlfn.UNIQUE(_xlfn._xlws.FILTER(managements[field_level], managements[experiment_id]&amp;"_"&amp;managements[crop_season_id]=A4227))))</f>
        <v>#VALUE!</v>
      </c>
    </row>
    <row r="4228" spans="2:2" x14ac:dyDescent="0.25">
      <c r="B4228" t="e" cm="1" vm="1">
        <f t="array" ref="B4228">TRANSPOSE(_xlfn._xlws.SORT(_xlfn.UNIQUE(_xlfn._xlws.FILTER(managements[field_level], managements[experiment_id]&amp;"_"&amp;managements[crop_season_id]=A4228))))</f>
        <v>#VALUE!</v>
      </c>
    </row>
    <row r="4229" spans="2:2" x14ac:dyDescent="0.25">
      <c r="B4229" t="e" cm="1" vm="1">
        <f t="array" ref="B4229">TRANSPOSE(_xlfn._xlws.SORT(_xlfn.UNIQUE(_xlfn._xlws.FILTER(managements[field_level], managements[experiment_id]&amp;"_"&amp;managements[crop_season_id]=A4229))))</f>
        <v>#VALUE!</v>
      </c>
    </row>
    <row r="4230" spans="2:2" x14ac:dyDescent="0.25">
      <c r="B4230" t="e" cm="1" vm="1">
        <f t="array" ref="B4230">TRANSPOSE(_xlfn._xlws.SORT(_xlfn.UNIQUE(_xlfn._xlws.FILTER(managements[field_level], managements[experiment_id]&amp;"_"&amp;managements[crop_season_id]=A4230))))</f>
        <v>#VALUE!</v>
      </c>
    </row>
    <row r="4231" spans="2:2" x14ac:dyDescent="0.25">
      <c r="B4231" t="e" cm="1" vm="1">
        <f t="array" ref="B4231">TRANSPOSE(_xlfn._xlws.SORT(_xlfn.UNIQUE(_xlfn._xlws.FILTER(managements[field_level], managements[experiment_id]&amp;"_"&amp;managements[crop_season_id]=A4231))))</f>
        <v>#VALUE!</v>
      </c>
    </row>
    <row r="4232" spans="2:2" x14ac:dyDescent="0.25">
      <c r="B4232" t="e" cm="1" vm="1">
        <f t="array" ref="B4232">TRANSPOSE(_xlfn._xlws.SORT(_xlfn.UNIQUE(_xlfn._xlws.FILTER(managements[field_level], managements[experiment_id]&amp;"_"&amp;managements[crop_season_id]=A4232))))</f>
        <v>#VALUE!</v>
      </c>
    </row>
    <row r="4233" spans="2:2" x14ac:dyDescent="0.25">
      <c r="B4233" t="e" cm="1" vm="1">
        <f t="array" ref="B4233">TRANSPOSE(_xlfn._xlws.SORT(_xlfn.UNIQUE(_xlfn._xlws.FILTER(managements[field_level], managements[experiment_id]&amp;"_"&amp;managements[crop_season_id]=A4233))))</f>
        <v>#VALUE!</v>
      </c>
    </row>
    <row r="4234" spans="2:2" x14ac:dyDescent="0.25">
      <c r="B4234" t="e" cm="1" vm="1">
        <f t="array" ref="B4234">TRANSPOSE(_xlfn._xlws.SORT(_xlfn.UNIQUE(_xlfn._xlws.FILTER(managements[field_level], managements[experiment_id]&amp;"_"&amp;managements[crop_season_id]=A4234))))</f>
        <v>#VALUE!</v>
      </c>
    </row>
    <row r="4235" spans="2:2" x14ac:dyDescent="0.25">
      <c r="B4235" t="e" cm="1" vm="1">
        <f t="array" ref="B4235">TRANSPOSE(_xlfn._xlws.SORT(_xlfn.UNIQUE(_xlfn._xlws.FILTER(managements[field_level], managements[experiment_id]&amp;"_"&amp;managements[crop_season_id]=A4235))))</f>
        <v>#VALUE!</v>
      </c>
    </row>
    <row r="4236" spans="2:2" x14ac:dyDescent="0.25">
      <c r="B4236" t="e" cm="1" vm="1">
        <f t="array" ref="B4236">TRANSPOSE(_xlfn._xlws.SORT(_xlfn.UNIQUE(_xlfn._xlws.FILTER(managements[field_level], managements[experiment_id]&amp;"_"&amp;managements[crop_season_id]=A4236))))</f>
        <v>#VALUE!</v>
      </c>
    </row>
    <row r="4237" spans="2:2" x14ac:dyDescent="0.25">
      <c r="B4237" t="e" cm="1" vm="1">
        <f t="array" ref="B4237">TRANSPOSE(_xlfn._xlws.SORT(_xlfn.UNIQUE(_xlfn._xlws.FILTER(managements[field_level], managements[experiment_id]&amp;"_"&amp;managements[crop_season_id]=A4237))))</f>
        <v>#VALUE!</v>
      </c>
    </row>
    <row r="4238" spans="2:2" x14ac:dyDescent="0.25">
      <c r="B4238" t="e" cm="1" vm="1">
        <f t="array" ref="B4238">TRANSPOSE(_xlfn._xlws.SORT(_xlfn.UNIQUE(_xlfn._xlws.FILTER(managements[field_level], managements[experiment_id]&amp;"_"&amp;managements[crop_season_id]=A4238))))</f>
        <v>#VALUE!</v>
      </c>
    </row>
    <row r="4239" spans="2:2" x14ac:dyDescent="0.25">
      <c r="B4239" t="e" cm="1" vm="1">
        <f t="array" ref="B4239">TRANSPOSE(_xlfn._xlws.SORT(_xlfn.UNIQUE(_xlfn._xlws.FILTER(managements[field_level], managements[experiment_id]&amp;"_"&amp;managements[crop_season_id]=A4239))))</f>
        <v>#VALUE!</v>
      </c>
    </row>
    <row r="4240" spans="2:2" x14ac:dyDescent="0.25">
      <c r="B4240" t="e" cm="1" vm="1">
        <f t="array" ref="B4240">TRANSPOSE(_xlfn._xlws.SORT(_xlfn.UNIQUE(_xlfn._xlws.FILTER(managements[field_level], managements[experiment_id]&amp;"_"&amp;managements[crop_season_id]=A4240))))</f>
        <v>#VALUE!</v>
      </c>
    </row>
    <row r="4241" spans="2:2" x14ac:dyDescent="0.25">
      <c r="B4241" t="e" cm="1" vm="1">
        <f t="array" ref="B4241">TRANSPOSE(_xlfn._xlws.SORT(_xlfn.UNIQUE(_xlfn._xlws.FILTER(managements[field_level], managements[experiment_id]&amp;"_"&amp;managements[crop_season_id]=A4241))))</f>
        <v>#VALUE!</v>
      </c>
    </row>
    <row r="4242" spans="2:2" x14ac:dyDescent="0.25">
      <c r="B4242" t="e" cm="1" vm="1">
        <f t="array" ref="B4242">TRANSPOSE(_xlfn._xlws.SORT(_xlfn.UNIQUE(_xlfn._xlws.FILTER(managements[field_level], managements[experiment_id]&amp;"_"&amp;managements[crop_season_id]=A4242))))</f>
        <v>#VALUE!</v>
      </c>
    </row>
    <row r="4243" spans="2:2" x14ac:dyDescent="0.25">
      <c r="B4243" t="e" cm="1" vm="1">
        <f t="array" ref="B4243">TRANSPOSE(_xlfn._xlws.SORT(_xlfn.UNIQUE(_xlfn._xlws.FILTER(managements[field_level], managements[experiment_id]&amp;"_"&amp;managements[crop_season_id]=A4243))))</f>
        <v>#VALUE!</v>
      </c>
    </row>
    <row r="4244" spans="2:2" x14ac:dyDescent="0.25">
      <c r="B4244" t="e" cm="1" vm="1">
        <f t="array" ref="B4244">TRANSPOSE(_xlfn._xlws.SORT(_xlfn.UNIQUE(_xlfn._xlws.FILTER(managements[field_level], managements[experiment_id]&amp;"_"&amp;managements[crop_season_id]=A4244))))</f>
        <v>#VALUE!</v>
      </c>
    </row>
    <row r="4245" spans="2:2" x14ac:dyDescent="0.25">
      <c r="B4245" t="e" cm="1" vm="1">
        <f t="array" ref="B4245">TRANSPOSE(_xlfn._xlws.SORT(_xlfn.UNIQUE(_xlfn._xlws.FILTER(managements[field_level], managements[experiment_id]&amp;"_"&amp;managements[crop_season_id]=A4245))))</f>
        <v>#VALUE!</v>
      </c>
    </row>
    <row r="4246" spans="2:2" x14ac:dyDescent="0.25">
      <c r="B4246" t="e" cm="1" vm="1">
        <f t="array" ref="B4246">TRANSPOSE(_xlfn._xlws.SORT(_xlfn.UNIQUE(_xlfn._xlws.FILTER(managements[field_level], managements[experiment_id]&amp;"_"&amp;managements[crop_season_id]=A4246))))</f>
        <v>#VALUE!</v>
      </c>
    </row>
    <row r="4247" spans="2:2" x14ac:dyDescent="0.25">
      <c r="B4247" t="e" cm="1" vm="1">
        <f t="array" ref="B4247">TRANSPOSE(_xlfn._xlws.SORT(_xlfn.UNIQUE(_xlfn._xlws.FILTER(managements[field_level], managements[experiment_id]&amp;"_"&amp;managements[crop_season_id]=A4247))))</f>
        <v>#VALUE!</v>
      </c>
    </row>
    <row r="4248" spans="2:2" x14ac:dyDescent="0.25">
      <c r="B4248" t="e" cm="1" vm="1">
        <f t="array" ref="B4248">TRANSPOSE(_xlfn._xlws.SORT(_xlfn.UNIQUE(_xlfn._xlws.FILTER(managements[field_level], managements[experiment_id]&amp;"_"&amp;managements[crop_season_id]=A4248))))</f>
        <v>#VALUE!</v>
      </c>
    </row>
    <row r="4249" spans="2:2" x14ac:dyDescent="0.25">
      <c r="B4249" t="e" cm="1" vm="1">
        <f t="array" ref="B4249">TRANSPOSE(_xlfn._xlws.SORT(_xlfn.UNIQUE(_xlfn._xlws.FILTER(managements[field_level], managements[experiment_id]&amp;"_"&amp;managements[crop_season_id]=A4249))))</f>
        <v>#VALUE!</v>
      </c>
    </row>
    <row r="4250" spans="2:2" x14ac:dyDescent="0.25">
      <c r="B4250" t="e" cm="1" vm="1">
        <f t="array" ref="B4250">TRANSPOSE(_xlfn._xlws.SORT(_xlfn.UNIQUE(_xlfn._xlws.FILTER(managements[field_level], managements[experiment_id]&amp;"_"&amp;managements[crop_season_id]=A4250))))</f>
        <v>#VALUE!</v>
      </c>
    </row>
    <row r="4251" spans="2:2" x14ac:dyDescent="0.25">
      <c r="B4251" t="e" cm="1" vm="1">
        <f t="array" ref="B4251">TRANSPOSE(_xlfn._xlws.SORT(_xlfn.UNIQUE(_xlfn._xlws.FILTER(managements[field_level], managements[experiment_id]&amp;"_"&amp;managements[crop_season_id]=A4251))))</f>
        <v>#VALUE!</v>
      </c>
    </row>
    <row r="4252" spans="2:2" x14ac:dyDescent="0.25">
      <c r="B4252" t="e" cm="1" vm="1">
        <f t="array" ref="B4252">TRANSPOSE(_xlfn._xlws.SORT(_xlfn.UNIQUE(_xlfn._xlws.FILTER(managements[field_level], managements[experiment_id]&amp;"_"&amp;managements[crop_season_id]=A4252))))</f>
        <v>#VALUE!</v>
      </c>
    </row>
    <row r="4253" spans="2:2" x14ac:dyDescent="0.25">
      <c r="B4253" t="e" cm="1" vm="1">
        <f t="array" ref="B4253">TRANSPOSE(_xlfn._xlws.SORT(_xlfn.UNIQUE(_xlfn._xlws.FILTER(managements[field_level], managements[experiment_id]&amp;"_"&amp;managements[crop_season_id]=A4253))))</f>
        <v>#VALUE!</v>
      </c>
    </row>
    <row r="4254" spans="2:2" x14ac:dyDescent="0.25">
      <c r="B4254" t="e" cm="1" vm="1">
        <f t="array" ref="B4254">TRANSPOSE(_xlfn._xlws.SORT(_xlfn.UNIQUE(_xlfn._xlws.FILTER(managements[field_level], managements[experiment_id]&amp;"_"&amp;managements[crop_season_id]=A4254))))</f>
        <v>#VALUE!</v>
      </c>
    </row>
    <row r="4255" spans="2:2" x14ac:dyDescent="0.25">
      <c r="B4255" t="e" cm="1" vm="1">
        <f t="array" ref="B4255">TRANSPOSE(_xlfn._xlws.SORT(_xlfn.UNIQUE(_xlfn._xlws.FILTER(managements[field_level], managements[experiment_id]&amp;"_"&amp;managements[crop_season_id]=A4255))))</f>
        <v>#VALUE!</v>
      </c>
    </row>
    <row r="4256" spans="2:2" x14ac:dyDescent="0.25">
      <c r="B4256" t="e" cm="1" vm="1">
        <f t="array" ref="B4256">TRANSPOSE(_xlfn._xlws.SORT(_xlfn.UNIQUE(_xlfn._xlws.FILTER(managements[field_level], managements[experiment_id]&amp;"_"&amp;managements[crop_season_id]=A4256))))</f>
        <v>#VALUE!</v>
      </c>
    </row>
    <row r="4257" spans="2:2" x14ac:dyDescent="0.25">
      <c r="B4257" t="e" cm="1" vm="1">
        <f t="array" ref="B4257">TRANSPOSE(_xlfn._xlws.SORT(_xlfn.UNIQUE(_xlfn._xlws.FILTER(managements[field_level], managements[experiment_id]&amp;"_"&amp;managements[crop_season_id]=A4257))))</f>
        <v>#VALUE!</v>
      </c>
    </row>
    <row r="4258" spans="2:2" x14ac:dyDescent="0.25">
      <c r="B4258" t="e" cm="1" vm="1">
        <f t="array" ref="B4258">TRANSPOSE(_xlfn._xlws.SORT(_xlfn.UNIQUE(_xlfn._xlws.FILTER(managements[field_level], managements[experiment_id]&amp;"_"&amp;managements[crop_season_id]=A4258))))</f>
        <v>#VALUE!</v>
      </c>
    </row>
    <row r="4259" spans="2:2" x14ac:dyDescent="0.25">
      <c r="B4259" t="e" cm="1" vm="1">
        <f t="array" ref="B4259">TRANSPOSE(_xlfn._xlws.SORT(_xlfn.UNIQUE(_xlfn._xlws.FILTER(managements[field_level], managements[experiment_id]&amp;"_"&amp;managements[crop_season_id]=A4259))))</f>
        <v>#VALUE!</v>
      </c>
    </row>
    <row r="4260" spans="2:2" x14ac:dyDescent="0.25">
      <c r="B4260" t="e" cm="1" vm="1">
        <f t="array" ref="B4260">TRANSPOSE(_xlfn._xlws.SORT(_xlfn.UNIQUE(_xlfn._xlws.FILTER(managements[field_level], managements[experiment_id]&amp;"_"&amp;managements[crop_season_id]=A4260))))</f>
        <v>#VALUE!</v>
      </c>
    </row>
    <row r="4261" spans="2:2" x14ac:dyDescent="0.25">
      <c r="B4261" t="e" cm="1" vm="1">
        <f t="array" ref="B4261">TRANSPOSE(_xlfn._xlws.SORT(_xlfn.UNIQUE(_xlfn._xlws.FILTER(managements[field_level], managements[experiment_id]&amp;"_"&amp;managements[crop_season_id]=A4261))))</f>
        <v>#VALUE!</v>
      </c>
    </row>
    <row r="4262" spans="2:2" x14ac:dyDescent="0.25">
      <c r="B4262" t="e" cm="1" vm="1">
        <f t="array" ref="B4262">TRANSPOSE(_xlfn._xlws.SORT(_xlfn.UNIQUE(_xlfn._xlws.FILTER(managements[field_level], managements[experiment_id]&amp;"_"&amp;managements[crop_season_id]=A4262))))</f>
        <v>#VALUE!</v>
      </c>
    </row>
    <row r="4263" spans="2:2" x14ac:dyDescent="0.25">
      <c r="B4263" t="e" cm="1" vm="1">
        <f t="array" ref="B4263">TRANSPOSE(_xlfn._xlws.SORT(_xlfn.UNIQUE(_xlfn._xlws.FILTER(managements[field_level], managements[experiment_id]&amp;"_"&amp;managements[crop_season_id]=A4263))))</f>
        <v>#VALUE!</v>
      </c>
    </row>
    <row r="4264" spans="2:2" x14ac:dyDescent="0.25">
      <c r="B4264" t="e" cm="1" vm="1">
        <f t="array" ref="B4264">TRANSPOSE(_xlfn._xlws.SORT(_xlfn.UNIQUE(_xlfn._xlws.FILTER(managements[field_level], managements[experiment_id]&amp;"_"&amp;managements[crop_season_id]=A4264))))</f>
        <v>#VALUE!</v>
      </c>
    </row>
    <row r="4265" spans="2:2" x14ac:dyDescent="0.25">
      <c r="B4265" t="e" cm="1" vm="1">
        <f t="array" ref="B4265">TRANSPOSE(_xlfn._xlws.SORT(_xlfn.UNIQUE(_xlfn._xlws.FILTER(managements[field_level], managements[experiment_id]&amp;"_"&amp;managements[crop_season_id]=A4265))))</f>
        <v>#VALUE!</v>
      </c>
    </row>
    <row r="4266" spans="2:2" x14ac:dyDescent="0.25">
      <c r="B4266" t="e" cm="1" vm="1">
        <f t="array" ref="B4266">TRANSPOSE(_xlfn._xlws.SORT(_xlfn.UNIQUE(_xlfn._xlws.FILTER(managements[field_level], managements[experiment_id]&amp;"_"&amp;managements[crop_season_id]=A4266))))</f>
        <v>#VALUE!</v>
      </c>
    </row>
    <row r="4267" spans="2:2" x14ac:dyDescent="0.25">
      <c r="B4267" t="e" cm="1" vm="1">
        <f t="array" ref="B4267">TRANSPOSE(_xlfn._xlws.SORT(_xlfn.UNIQUE(_xlfn._xlws.FILTER(managements[field_level], managements[experiment_id]&amp;"_"&amp;managements[crop_season_id]=A4267))))</f>
        <v>#VALUE!</v>
      </c>
    </row>
    <row r="4268" spans="2:2" x14ac:dyDescent="0.25">
      <c r="B4268" t="e" cm="1" vm="1">
        <f t="array" ref="B4268">TRANSPOSE(_xlfn._xlws.SORT(_xlfn.UNIQUE(_xlfn._xlws.FILTER(managements[field_level], managements[experiment_id]&amp;"_"&amp;managements[crop_season_id]=A4268))))</f>
        <v>#VALUE!</v>
      </c>
    </row>
    <row r="4269" spans="2:2" x14ac:dyDescent="0.25">
      <c r="B4269" t="e" cm="1" vm="1">
        <f t="array" ref="B4269">TRANSPOSE(_xlfn._xlws.SORT(_xlfn.UNIQUE(_xlfn._xlws.FILTER(managements[field_level], managements[experiment_id]&amp;"_"&amp;managements[crop_season_id]=A4269))))</f>
        <v>#VALUE!</v>
      </c>
    </row>
    <row r="4270" spans="2:2" x14ac:dyDescent="0.25">
      <c r="B4270" t="e" cm="1" vm="1">
        <f t="array" ref="B4270">TRANSPOSE(_xlfn._xlws.SORT(_xlfn.UNIQUE(_xlfn._xlws.FILTER(managements[field_level], managements[experiment_id]&amp;"_"&amp;managements[crop_season_id]=A4270))))</f>
        <v>#VALUE!</v>
      </c>
    </row>
    <row r="4271" spans="2:2" x14ac:dyDescent="0.25">
      <c r="B4271" t="e" cm="1" vm="1">
        <f t="array" ref="B4271">TRANSPOSE(_xlfn._xlws.SORT(_xlfn.UNIQUE(_xlfn._xlws.FILTER(managements[field_level], managements[experiment_id]&amp;"_"&amp;managements[crop_season_id]=A4271))))</f>
        <v>#VALUE!</v>
      </c>
    </row>
    <row r="4272" spans="2:2" x14ac:dyDescent="0.25">
      <c r="B4272" t="e" cm="1" vm="1">
        <f t="array" ref="B4272">TRANSPOSE(_xlfn._xlws.SORT(_xlfn.UNIQUE(_xlfn._xlws.FILTER(managements[field_level], managements[experiment_id]&amp;"_"&amp;managements[crop_season_id]=A4272))))</f>
        <v>#VALUE!</v>
      </c>
    </row>
    <row r="4273" spans="2:2" x14ac:dyDescent="0.25">
      <c r="B4273" t="e" cm="1" vm="1">
        <f t="array" ref="B4273">TRANSPOSE(_xlfn._xlws.SORT(_xlfn.UNIQUE(_xlfn._xlws.FILTER(managements[field_level], managements[experiment_id]&amp;"_"&amp;managements[crop_season_id]=A4273))))</f>
        <v>#VALUE!</v>
      </c>
    </row>
    <row r="4274" spans="2:2" x14ac:dyDescent="0.25">
      <c r="B4274" t="e" cm="1" vm="1">
        <f t="array" ref="B4274">TRANSPOSE(_xlfn._xlws.SORT(_xlfn.UNIQUE(_xlfn._xlws.FILTER(managements[field_level], managements[experiment_id]&amp;"_"&amp;managements[crop_season_id]=A4274))))</f>
        <v>#VALUE!</v>
      </c>
    </row>
    <row r="4275" spans="2:2" x14ac:dyDescent="0.25">
      <c r="B4275" t="e" cm="1" vm="1">
        <f t="array" ref="B4275">TRANSPOSE(_xlfn._xlws.SORT(_xlfn.UNIQUE(_xlfn._xlws.FILTER(managements[field_level], managements[experiment_id]&amp;"_"&amp;managements[crop_season_id]=A4275))))</f>
        <v>#VALUE!</v>
      </c>
    </row>
    <row r="4276" spans="2:2" x14ac:dyDescent="0.25">
      <c r="B4276" t="e" cm="1" vm="1">
        <f t="array" ref="B4276">TRANSPOSE(_xlfn._xlws.SORT(_xlfn.UNIQUE(_xlfn._xlws.FILTER(managements[field_level], managements[experiment_id]&amp;"_"&amp;managements[crop_season_id]=A4276))))</f>
        <v>#VALUE!</v>
      </c>
    </row>
    <row r="4277" spans="2:2" x14ac:dyDescent="0.25">
      <c r="B4277" t="e" cm="1" vm="1">
        <f t="array" ref="B4277">TRANSPOSE(_xlfn._xlws.SORT(_xlfn.UNIQUE(_xlfn._xlws.FILTER(managements[field_level], managements[experiment_id]&amp;"_"&amp;managements[crop_season_id]=A4277))))</f>
        <v>#VALUE!</v>
      </c>
    </row>
    <row r="4278" spans="2:2" x14ac:dyDescent="0.25">
      <c r="B4278" t="e" cm="1" vm="1">
        <f t="array" ref="B4278">TRANSPOSE(_xlfn._xlws.SORT(_xlfn.UNIQUE(_xlfn._xlws.FILTER(managements[field_level], managements[experiment_id]&amp;"_"&amp;managements[crop_season_id]=A4278))))</f>
        <v>#VALUE!</v>
      </c>
    </row>
    <row r="4279" spans="2:2" x14ac:dyDescent="0.25">
      <c r="B4279" t="e" cm="1" vm="1">
        <f t="array" ref="B4279">TRANSPOSE(_xlfn._xlws.SORT(_xlfn.UNIQUE(_xlfn._xlws.FILTER(managements[field_level], managements[experiment_id]&amp;"_"&amp;managements[crop_season_id]=A4279))))</f>
        <v>#VALUE!</v>
      </c>
    </row>
    <row r="4280" spans="2:2" x14ac:dyDescent="0.25">
      <c r="B4280" t="e" cm="1" vm="1">
        <f t="array" ref="B4280">TRANSPOSE(_xlfn._xlws.SORT(_xlfn.UNIQUE(_xlfn._xlws.FILTER(managements[field_level], managements[experiment_id]&amp;"_"&amp;managements[crop_season_id]=A4280))))</f>
        <v>#VALUE!</v>
      </c>
    </row>
    <row r="4281" spans="2:2" x14ac:dyDescent="0.25">
      <c r="B4281" t="e" cm="1" vm="1">
        <f t="array" ref="B4281">TRANSPOSE(_xlfn._xlws.SORT(_xlfn.UNIQUE(_xlfn._xlws.FILTER(managements[field_level], managements[experiment_id]&amp;"_"&amp;managements[crop_season_id]=A4281))))</f>
        <v>#VALUE!</v>
      </c>
    </row>
    <row r="4282" spans="2:2" x14ac:dyDescent="0.25">
      <c r="B4282" t="e" cm="1" vm="1">
        <f t="array" ref="B4282">TRANSPOSE(_xlfn._xlws.SORT(_xlfn.UNIQUE(_xlfn._xlws.FILTER(managements[field_level], managements[experiment_id]&amp;"_"&amp;managements[crop_season_id]=A4282))))</f>
        <v>#VALUE!</v>
      </c>
    </row>
    <row r="4283" spans="2:2" x14ac:dyDescent="0.25">
      <c r="B4283" t="e" cm="1" vm="1">
        <f t="array" ref="B4283">TRANSPOSE(_xlfn._xlws.SORT(_xlfn.UNIQUE(_xlfn._xlws.FILTER(managements[field_level], managements[experiment_id]&amp;"_"&amp;managements[crop_season_id]=A4283))))</f>
        <v>#VALUE!</v>
      </c>
    </row>
    <row r="4284" spans="2:2" x14ac:dyDescent="0.25">
      <c r="B4284" t="e" cm="1" vm="1">
        <f t="array" ref="B4284">TRANSPOSE(_xlfn._xlws.SORT(_xlfn.UNIQUE(_xlfn._xlws.FILTER(managements[field_level], managements[experiment_id]&amp;"_"&amp;managements[crop_season_id]=A4284))))</f>
        <v>#VALUE!</v>
      </c>
    </row>
    <row r="4285" spans="2:2" x14ac:dyDescent="0.25">
      <c r="B4285" t="e" cm="1" vm="1">
        <f t="array" ref="B4285">TRANSPOSE(_xlfn._xlws.SORT(_xlfn.UNIQUE(_xlfn._xlws.FILTER(managements[field_level], managements[experiment_id]&amp;"_"&amp;managements[crop_season_id]=A4285))))</f>
        <v>#VALUE!</v>
      </c>
    </row>
    <row r="4286" spans="2:2" x14ac:dyDescent="0.25">
      <c r="B4286" t="e" cm="1" vm="1">
        <f t="array" ref="B4286">TRANSPOSE(_xlfn._xlws.SORT(_xlfn.UNIQUE(_xlfn._xlws.FILTER(managements[field_level], managements[experiment_id]&amp;"_"&amp;managements[crop_season_id]=A4286))))</f>
        <v>#VALUE!</v>
      </c>
    </row>
    <row r="4287" spans="2:2" x14ac:dyDescent="0.25">
      <c r="B4287" t="e" cm="1" vm="1">
        <f t="array" ref="B4287">TRANSPOSE(_xlfn._xlws.SORT(_xlfn.UNIQUE(_xlfn._xlws.FILTER(managements[field_level], managements[experiment_id]&amp;"_"&amp;managements[crop_season_id]=A4287))))</f>
        <v>#VALUE!</v>
      </c>
    </row>
    <row r="4288" spans="2:2" x14ac:dyDescent="0.25">
      <c r="B4288" t="e" cm="1" vm="1">
        <f t="array" ref="B4288">TRANSPOSE(_xlfn._xlws.SORT(_xlfn.UNIQUE(_xlfn._xlws.FILTER(managements[field_level], managements[experiment_id]&amp;"_"&amp;managements[crop_season_id]=A4288))))</f>
        <v>#VALUE!</v>
      </c>
    </row>
    <row r="4289" spans="2:2" x14ac:dyDescent="0.25">
      <c r="B4289" t="e" cm="1" vm="1">
        <f t="array" ref="B4289">TRANSPOSE(_xlfn._xlws.SORT(_xlfn.UNIQUE(_xlfn._xlws.FILTER(managements[field_level], managements[experiment_id]&amp;"_"&amp;managements[crop_season_id]=A4289))))</f>
        <v>#VALUE!</v>
      </c>
    </row>
    <row r="4290" spans="2:2" x14ac:dyDescent="0.25">
      <c r="B4290" t="e" cm="1" vm="1">
        <f t="array" ref="B4290">TRANSPOSE(_xlfn._xlws.SORT(_xlfn.UNIQUE(_xlfn._xlws.FILTER(managements[field_level], managements[experiment_id]&amp;"_"&amp;managements[crop_season_id]=A4290))))</f>
        <v>#VALUE!</v>
      </c>
    </row>
    <row r="4291" spans="2:2" x14ac:dyDescent="0.25">
      <c r="B4291" t="e" cm="1" vm="1">
        <f t="array" ref="B4291">TRANSPOSE(_xlfn._xlws.SORT(_xlfn.UNIQUE(_xlfn._xlws.FILTER(managements[field_level], managements[experiment_id]&amp;"_"&amp;managements[crop_season_id]=A4291))))</f>
        <v>#VALUE!</v>
      </c>
    </row>
    <row r="4292" spans="2:2" x14ac:dyDescent="0.25">
      <c r="B4292" t="e" cm="1" vm="1">
        <f t="array" ref="B4292">TRANSPOSE(_xlfn._xlws.SORT(_xlfn.UNIQUE(_xlfn._xlws.FILTER(managements[field_level], managements[experiment_id]&amp;"_"&amp;managements[crop_season_id]=A4292))))</f>
        <v>#VALUE!</v>
      </c>
    </row>
    <row r="4293" spans="2:2" x14ac:dyDescent="0.25">
      <c r="B4293" t="e" cm="1" vm="1">
        <f t="array" ref="B4293">TRANSPOSE(_xlfn._xlws.SORT(_xlfn.UNIQUE(_xlfn._xlws.FILTER(managements[field_level], managements[experiment_id]&amp;"_"&amp;managements[crop_season_id]=A4293))))</f>
        <v>#VALUE!</v>
      </c>
    </row>
    <row r="4294" spans="2:2" x14ac:dyDescent="0.25">
      <c r="B4294" t="e" cm="1" vm="1">
        <f t="array" ref="B4294">TRANSPOSE(_xlfn._xlws.SORT(_xlfn.UNIQUE(_xlfn._xlws.FILTER(managements[field_level], managements[experiment_id]&amp;"_"&amp;managements[crop_season_id]=A4294))))</f>
        <v>#VALUE!</v>
      </c>
    </row>
    <row r="4295" spans="2:2" x14ac:dyDescent="0.25">
      <c r="B4295" t="e" cm="1" vm="1">
        <f t="array" ref="B4295">TRANSPOSE(_xlfn._xlws.SORT(_xlfn.UNIQUE(_xlfn._xlws.FILTER(managements[field_level], managements[experiment_id]&amp;"_"&amp;managements[crop_season_id]=A4295))))</f>
        <v>#VALUE!</v>
      </c>
    </row>
    <row r="4296" spans="2:2" x14ac:dyDescent="0.25">
      <c r="B4296" t="e" cm="1" vm="1">
        <f t="array" ref="B4296">TRANSPOSE(_xlfn._xlws.SORT(_xlfn.UNIQUE(_xlfn._xlws.FILTER(managements[field_level], managements[experiment_id]&amp;"_"&amp;managements[crop_season_id]=A4296))))</f>
        <v>#VALUE!</v>
      </c>
    </row>
    <row r="4297" spans="2:2" x14ac:dyDescent="0.25">
      <c r="B4297" t="e" cm="1" vm="1">
        <f t="array" ref="B4297">TRANSPOSE(_xlfn._xlws.SORT(_xlfn.UNIQUE(_xlfn._xlws.FILTER(managements[field_level], managements[experiment_id]&amp;"_"&amp;managements[crop_season_id]=A4297))))</f>
        <v>#VALUE!</v>
      </c>
    </row>
    <row r="4298" spans="2:2" x14ac:dyDescent="0.25">
      <c r="B4298" t="e" cm="1" vm="1">
        <f t="array" ref="B4298">TRANSPOSE(_xlfn._xlws.SORT(_xlfn.UNIQUE(_xlfn._xlws.FILTER(managements[field_level], managements[experiment_id]&amp;"_"&amp;managements[crop_season_id]=A4298))))</f>
        <v>#VALUE!</v>
      </c>
    </row>
    <row r="4299" spans="2:2" x14ac:dyDescent="0.25">
      <c r="B4299" t="e" cm="1" vm="1">
        <f t="array" ref="B4299">TRANSPOSE(_xlfn._xlws.SORT(_xlfn.UNIQUE(_xlfn._xlws.FILTER(managements[field_level], managements[experiment_id]&amp;"_"&amp;managements[crop_season_id]=A4299))))</f>
        <v>#VALUE!</v>
      </c>
    </row>
    <row r="4300" spans="2:2" x14ac:dyDescent="0.25">
      <c r="B4300" t="e" cm="1" vm="1">
        <f t="array" ref="B4300">TRANSPOSE(_xlfn._xlws.SORT(_xlfn.UNIQUE(_xlfn._xlws.FILTER(managements[field_level], managements[experiment_id]&amp;"_"&amp;managements[crop_season_id]=A4300))))</f>
        <v>#VALUE!</v>
      </c>
    </row>
    <row r="4301" spans="2:2" x14ac:dyDescent="0.25">
      <c r="B4301" t="e" cm="1" vm="1">
        <f t="array" ref="B4301">TRANSPOSE(_xlfn._xlws.SORT(_xlfn.UNIQUE(_xlfn._xlws.FILTER(managements[field_level], managements[experiment_id]&amp;"_"&amp;managements[crop_season_id]=A4301))))</f>
        <v>#VALUE!</v>
      </c>
    </row>
    <row r="4302" spans="2:2" x14ac:dyDescent="0.25">
      <c r="B4302" t="e" cm="1" vm="1">
        <f t="array" ref="B4302">TRANSPOSE(_xlfn._xlws.SORT(_xlfn.UNIQUE(_xlfn._xlws.FILTER(managements[field_level], managements[experiment_id]&amp;"_"&amp;managements[crop_season_id]=A4302))))</f>
        <v>#VALUE!</v>
      </c>
    </row>
    <row r="4303" spans="2:2" x14ac:dyDescent="0.25">
      <c r="B4303" t="e" cm="1" vm="1">
        <f t="array" ref="B4303">TRANSPOSE(_xlfn._xlws.SORT(_xlfn.UNIQUE(_xlfn._xlws.FILTER(managements[field_level], managements[experiment_id]&amp;"_"&amp;managements[crop_season_id]=A4303))))</f>
        <v>#VALUE!</v>
      </c>
    </row>
    <row r="4304" spans="2:2" x14ac:dyDescent="0.25">
      <c r="B4304" t="e" cm="1" vm="1">
        <f t="array" ref="B4304">TRANSPOSE(_xlfn._xlws.SORT(_xlfn.UNIQUE(_xlfn._xlws.FILTER(managements[field_level], managements[experiment_id]&amp;"_"&amp;managements[crop_season_id]=A4304))))</f>
        <v>#VALUE!</v>
      </c>
    </row>
    <row r="4305" spans="2:2" x14ac:dyDescent="0.25">
      <c r="B4305" t="e" cm="1" vm="1">
        <f t="array" ref="B4305">TRANSPOSE(_xlfn._xlws.SORT(_xlfn.UNIQUE(_xlfn._xlws.FILTER(managements[field_level], managements[experiment_id]&amp;"_"&amp;managements[crop_season_id]=A4305))))</f>
        <v>#VALUE!</v>
      </c>
    </row>
    <row r="4306" spans="2:2" x14ac:dyDescent="0.25">
      <c r="B4306" t="e" cm="1" vm="1">
        <f t="array" ref="B4306">TRANSPOSE(_xlfn._xlws.SORT(_xlfn.UNIQUE(_xlfn._xlws.FILTER(managements[field_level], managements[experiment_id]&amp;"_"&amp;managements[crop_season_id]=A4306))))</f>
        <v>#VALUE!</v>
      </c>
    </row>
    <row r="4307" spans="2:2" x14ac:dyDescent="0.25">
      <c r="B4307" t="e" cm="1" vm="1">
        <f t="array" ref="B4307">TRANSPOSE(_xlfn._xlws.SORT(_xlfn.UNIQUE(_xlfn._xlws.FILTER(managements[field_level], managements[experiment_id]&amp;"_"&amp;managements[crop_season_id]=A4307))))</f>
        <v>#VALUE!</v>
      </c>
    </row>
    <row r="4308" spans="2:2" x14ac:dyDescent="0.25">
      <c r="B4308" t="e" cm="1" vm="1">
        <f t="array" ref="B4308">TRANSPOSE(_xlfn._xlws.SORT(_xlfn.UNIQUE(_xlfn._xlws.FILTER(managements[field_level], managements[experiment_id]&amp;"_"&amp;managements[crop_season_id]=A4308))))</f>
        <v>#VALUE!</v>
      </c>
    </row>
    <row r="4309" spans="2:2" x14ac:dyDescent="0.25">
      <c r="B4309" t="e" cm="1" vm="1">
        <f t="array" ref="B4309">TRANSPOSE(_xlfn._xlws.SORT(_xlfn.UNIQUE(_xlfn._xlws.FILTER(managements[field_level], managements[experiment_id]&amp;"_"&amp;managements[crop_season_id]=A4309))))</f>
        <v>#VALUE!</v>
      </c>
    </row>
    <row r="4310" spans="2:2" x14ac:dyDescent="0.25">
      <c r="B4310" t="e" cm="1" vm="1">
        <f t="array" ref="B4310">TRANSPOSE(_xlfn._xlws.SORT(_xlfn.UNIQUE(_xlfn._xlws.FILTER(managements[field_level], managements[experiment_id]&amp;"_"&amp;managements[crop_season_id]=A4310))))</f>
        <v>#VALUE!</v>
      </c>
    </row>
    <row r="4311" spans="2:2" x14ac:dyDescent="0.25">
      <c r="B4311" t="e" cm="1" vm="1">
        <f t="array" ref="B4311">TRANSPOSE(_xlfn._xlws.SORT(_xlfn.UNIQUE(_xlfn._xlws.FILTER(managements[field_level], managements[experiment_id]&amp;"_"&amp;managements[crop_season_id]=A4311))))</f>
        <v>#VALUE!</v>
      </c>
    </row>
    <row r="4312" spans="2:2" x14ac:dyDescent="0.25">
      <c r="B4312" t="e" cm="1" vm="1">
        <f t="array" ref="B4312">TRANSPOSE(_xlfn._xlws.SORT(_xlfn.UNIQUE(_xlfn._xlws.FILTER(managements[field_level], managements[experiment_id]&amp;"_"&amp;managements[crop_season_id]=A4312))))</f>
        <v>#VALUE!</v>
      </c>
    </row>
    <row r="4313" spans="2:2" x14ac:dyDescent="0.25">
      <c r="B4313" t="e" cm="1" vm="1">
        <f t="array" ref="B4313">TRANSPOSE(_xlfn._xlws.SORT(_xlfn.UNIQUE(_xlfn._xlws.FILTER(managements[field_level], managements[experiment_id]&amp;"_"&amp;managements[crop_season_id]=A4313))))</f>
        <v>#VALUE!</v>
      </c>
    </row>
    <row r="4314" spans="2:2" x14ac:dyDescent="0.25">
      <c r="B4314" t="e" cm="1" vm="1">
        <f t="array" ref="B4314">TRANSPOSE(_xlfn._xlws.SORT(_xlfn.UNIQUE(_xlfn._xlws.FILTER(managements[field_level], managements[experiment_id]&amp;"_"&amp;managements[crop_season_id]=A4314))))</f>
        <v>#VALUE!</v>
      </c>
    </row>
    <row r="4315" spans="2:2" x14ac:dyDescent="0.25">
      <c r="B4315" t="e" cm="1" vm="1">
        <f t="array" ref="B4315">TRANSPOSE(_xlfn._xlws.SORT(_xlfn.UNIQUE(_xlfn._xlws.FILTER(managements[field_level], managements[experiment_id]&amp;"_"&amp;managements[crop_season_id]=A4315))))</f>
        <v>#VALUE!</v>
      </c>
    </row>
    <row r="4316" spans="2:2" x14ac:dyDescent="0.25">
      <c r="B4316" t="e" cm="1" vm="1">
        <f t="array" ref="B4316">TRANSPOSE(_xlfn._xlws.SORT(_xlfn.UNIQUE(_xlfn._xlws.FILTER(managements[field_level], managements[experiment_id]&amp;"_"&amp;managements[crop_season_id]=A4316))))</f>
        <v>#VALUE!</v>
      </c>
    </row>
    <row r="4317" spans="2:2" x14ac:dyDescent="0.25">
      <c r="B4317" t="e" cm="1" vm="1">
        <f t="array" ref="B4317">TRANSPOSE(_xlfn._xlws.SORT(_xlfn.UNIQUE(_xlfn._xlws.FILTER(managements[field_level], managements[experiment_id]&amp;"_"&amp;managements[crop_season_id]=A4317))))</f>
        <v>#VALUE!</v>
      </c>
    </row>
    <row r="4318" spans="2:2" x14ac:dyDescent="0.25">
      <c r="B4318" t="e" cm="1" vm="1">
        <f t="array" ref="B4318">TRANSPOSE(_xlfn._xlws.SORT(_xlfn.UNIQUE(_xlfn._xlws.FILTER(managements[field_level], managements[experiment_id]&amp;"_"&amp;managements[crop_season_id]=A4318))))</f>
        <v>#VALUE!</v>
      </c>
    </row>
    <row r="4319" spans="2:2" x14ac:dyDescent="0.25">
      <c r="B4319" t="e" cm="1" vm="1">
        <f t="array" ref="B4319">TRANSPOSE(_xlfn._xlws.SORT(_xlfn.UNIQUE(_xlfn._xlws.FILTER(managements[field_level], managements[experiment_id]&amp;"_"&amp;managements[crop_season_id]=A4319))))</f>
        <v>#VALUE!</v>
      </c>
    </row>
    <row r="4320" spans="2:2" x14ac:dyDescent="0.25">
      <c r="B4320" t="e" cm="1" vm="1">
        <f t="array" ref="B4320">TRANSPOSE(_xlfn._xlws.SORT(_xlfn.UNIQUE(_xlfn._xlws.FILTER(managements[field_level], managements[experiment_id]&amp;"_"&amp;managements[crop_season_id]=A4320))))</f>
        <v>#VALUE!</v>
      </c>
    </row>
    <row r="4321" spans="2:2" x14ac:dyDescent="0.25">
      <c r="B4321" t="e" cm="1" vm="1">
        <f t="array" ref="B4321">TRANSPOSE(_xlfn._xlws.SORT(_xlfn.UNIQUE(_xlfn._xlws.FILTER(managements[field_level], managements[experiment_id]&amp;"_"&amp;managements[crop_season_id]=A4321))))</f>
        <v>#VALUE!</v>
      </c>
    </row>
    <row r="4322" spans="2:2" x14ac:dyDescent="0.25">
      <c r="B4322" t="e" cm="1" vm="1">
        <f t="array" ref="B4322">TRANSPOSE(_xlfn._xlws.SORT(_xlfn.UNIQUE(_xlfn._xlws.FILTER(managements[field_level], managements[experiment_id]&amp;"_"&amp;managements[crop_season_id]=A4322))))</f>
        <v>#VALUE!</v>
      </c>
    </row>
    <row r="4323" spans="2:2" x14ac:dyDescent="0.25">
      <c r="B4323" t="e" cm="1" vm="1">
        <f t="array" ref="B4323">TRANSPOSE(_xlfn._xlws.SORT(_xlfn.UNIQUE(_xlfn._xlws.FILTER(managements[field_level], managements[experiment_id]&amp;"_"&amp;managements[crop_season_id]=A4323))))</f>
        <v>#VALUE!</v>
      </c>
    </row>
    <row r="4324" spans="2:2" x14ac:dyDescent="0.25">
      <c r="B4324" t="e" cm="1" vm="1">
        <f t="array" ref="B4324">TRANSPOSE(_xlfn._xlws.SORT(_xlfn.UNIQUE(_xlfn._xlws.FILTER(managements[field_level], managements[experiment_id]&amp;"_"&amp;managements[crop_season_id]=A4324))))</f>
        <v>#VALUE!</v>
      </c>
    </row>
    <row r="4325" spans="2:2" x14ac:dyDescent="0.25">
      <c r="B4325" t="e" cm="1" vm="1">
        <f t="array" ref="B4325">TRANSPOSE(_xlfn._xlws.SORT(_xlfn.UNIQUE(_xlfn._xlws.FILTER(managements[field_level], managements[experiment_id]&amp;"_"&amp;managements[crop_season_id]=A4325))))</f>
        <v>#VALUE!</v>
      </c>
    </row>
    <row r="4326" spans="2:2" x14ac:dyDescent="0.25">
      <c r="B4326" t="e" cm="1" vm="1">
        <f t="array" ref="B4326">TRANSPOSE(_xlfn._xlws.SORT(_xlfn.UNIQUE(_xlfn._xlws.FILTER(managements[field_level], managements[experiment_id]&amp;"_"&amp;managements[crop_season_id]=A4326))))</f>
        <v>#VALUE!</v>
      </c>
    </row>
    <row r="4327" spans="2:2" x14ac:dyDescent="0.25">
      <c r="B4327" t="e" cm="1" vm="1">
        <f t="array" ref="B4327">TRANSPOSE(_xlfn._xlws.SORT(_xlfn.UNIQUE(_xlfn._xlws.FILTER(managements[field_level], managements[experiment_id]&amp;"_"&amp;managements[crop_season_id]=A4327))))</f>
        <v>#VALUE!</v>
      </c>
    </row>
    <row r="4328" spans="2:2" x14ac:dyDescent="0.25">
      <c r="B4328" t="e" cm="1" vm="1">
        <f t="array" ref="B4328">TRANSPOSE(_xlfn._xlws.SORT(_xlfn.UNIQUE(_xlfn._xlws.FILTER(managements[field_level], managements[experiment_id]&amp;"_"&amp;managements[crop_season_id]=A4328))))</f>
        <v>#VALUE!</v>
      </c>
    </row>
    <row r="4329" spans="2:2" x14ac:dyDescent="0.25">
      <c r="B4329" t="e" cm="1" vm="1">
        <f t="array" ref="B4329">TRANSPOSE(_xlfn._xlws.SORT(_xlfn.UNIQUE(_xlfn._xlws.FILTER(managements[field_level], managements[experiment_id]&amp;"_"&amp;managements[crop_season_id]=A4329))))</f>
        <v>#VALUE!</v>
      </c>
    </row>
    <row r="4330" spans="2:2" x14ac:dyDescent="0.25">
      <c r="B4330" t="e" cm="1" vm="1">
        <f t="array" ref="B4330">TRANSPOSE(_xlfn._xlws.SORT(_xlfn.UNIQUE(_xlfn._xlws.FILTER(managements[field_level], managements[experiment_id]&amp;"_"&amp;managements[crop_season_id]=A4330))))</f>
        <v>#VALUE!</v>
      </c>
    </row>
    <row r="4331" spans="2:2" x14ac:dyDescent="0.25">
      <c r="B4331" t="e" cm="1" vm="1">
        <f t="array" ref="B4331">TRANSPOSE(_xlfn._xlws.SORT(_xlfn.UNIQUE(_xlfn._xlws.FILTER(managements[field_level], managements[experiment_id]&amp;"_"&amp;managements[crop_season_id]=A4331))))</f>
        <v>#VALUE!</v>
      </c>
    </row>
    <row r="4332" spans="2:2" x14ac:dyDescent="0.25">
      <c r="B4332" t="e" cm="1" vm="1">
        <f t="array" ref="B4332">TRANSPOSE(_xlfn._xlws.SORT(_xlfn.UNIQUE(_xlfn._xlws.FILTER(managements[field_level], managements[experiment_id]&amp;"_"&amp;managements[crop_season_id]=A4332))))</f>
        <v>#VALUE!</v>
      </c>
    </row>
    <row r="4333" spans="2:2" x14ac:dyDescent="0.25">
      <c r="B4333" t="e" cm="1" vm="1">
        <f t="array" ref="B4333">TRANSPOSE(_xlfn._xlws.SORT(_xlfn.UNIQUE(_xlfn._xlws.FILTER(managements[field_level], managements[experiment_id]&amp;"_"&amp;managements[crop_season_id]=A4333))))</f>
        <v>#VALUE!</v>
      </c>
    </row>
    <row r="4334" spans="2:2" x14ac:dyDescent="0.25">
      <c r="B4334" t="e" cm="1" vm="1">
        <f t="array" ref="B4334">TRANSPOSE(_xlfn._xlws.SORT(_xlfn.UNIQUE(_xlfn._xlws.FILTER(managements[field_level], managements[experiment_id]&amp;"_"&amp;managements[crop_season_id]=A4334))))</f>
        <v>#VALUE!</v>
      </c>
    </row>
    <row r="4335" spans="2:2" x14ac:dyDescent="0.25">
      <c r="B4335" t="e" cm="1" vm="1">
        <f t="array" ref="B4335">TRANSPOSE(_xlfn._xlws.SORT(_xlfn.UNIQUE(_xlfn._xlws.FILTER(managements[field_level], managements[experiment_id]&amp;"_"&amp;managements[crop_season_id]=A4335))))</f>
        <v>#VALUE!</v>
      </c>
    </row>
    <row r="4336" spans="2:2" x14ac:dyDescent="0.25">
      <c r="B4336" t="e" cm="1" vm="1">
        <f t="array" ref="B4336">TRANSPOSE(_xlfn._xlws.SORT(_xlfn.UNIQUE(_xlfn._xlws.FILTER(managements[field_level], managements[experiment_id]&amp;"_"&amp;managements[crop_season_id]=A4336))))</f>
        <v>#VALUE!</v>
      </c>
    </row>
    <row r="4337" spans="2:2" x14ac:dyDescent="0.25">
      <c r="B4337" t="e" cm="1" vm="1">
        <f t="array" ref="B4337">TRANSPOSE(_xlfn._xlws.SORT(_xlfn.UNIQUE(_xlfn._xlws.FILTER(managements[field_level], managements[experiment_id]&amp;"_"&amp;managements[crop_season_id]=A4337))))</f>
        <v>#VALUE!</v>
      </c>
    </row>
    <row r="4338" spans="2:2" x14ac:dyDescent="0.25">
      <c r="B4338" t="e" cm="1" vm="1">
        <f t="array" ref="B4338">TRANSPOSE(_xlfn._xlws.SORT(_xlfn.UNIQUE(_xlfn._xlws.FILTER(managements[field_level], managements[experiment_id]&amp;"_"&amp;managements[crop_season_id]=A4338))))</f>
        <v>#VALUE!</v>
      </c>
    </row>
    <row r="4339" spans="2:2" x14ac:dyDescent="0.25">
      <c r="B4339" t="e" cm="1" vm="1">
        <f t="array" ref="B4339">TRANSPOSE(_xlfn._xlws.SORT(_xlfn.UNIQUE(_xlfn._xlws.FILTER(managements[field_level], managements[experiment_id]&amp;"_"&amp;managements[crop_season_id]=A4339))))</f>
        <v>#VALUE!</v>
      </c>
    </row>
    <row r="4340" spans="2:2" x14ac:dyDescent="0.25">
      <c r="B4340" t="e" cm="1" vm="1">
        <f t="array" ref="B4340">TRANSPOSE(_xlfn._xlws.SORT(_xlfn.UNIQUE(_xlfn._xlws.FILTER(managements[field_level], managements[experiment_id]&amp;"_"&amp;managements[crop_season_id]=A4340))))</f>
        <v>#VALUE!</v>
      </c>
    </row>
    <row r="4341" spans="2:2" x14ac:dyDescent="0.25">
      <c r="B4341" t="e" cm="1" vm="1">
        <f t="array" ref="B4341">TRANSPOSE(_xlfn._xlws.SORT(_xlfn.UNIQUE(_xlfn._xlws.FILTER(managements[field_level], managements[experiment_id]&amp;"_"&amp;managements[crop_season_id]=A4341))))</f>
        <v>#VALUE!</v>
      </c>
    </row>
    <row r="4342" spans="2:2" x14ac:dyDescent="0.25">
      <c r="B4342" t="e" cm="1" vm="1">
        <f t="array" ref="B4342">TRANSPOSE(_xlfn._xlws.SORT(_xlfn.UNIQUE(_xlfn._xlws.FILTER(managements[field_level], managements[experiment_id]&amp;"_"&amp;managements[crop_season_id]=A4342))))</f>
        <v>#VALUE!</v>
      </c>
    </row>
    <row r="4343" spans="2:2" x14ac:dyDescent="0.25">
      <c r="B4343" t="e" cm="1" vm="1">
        <f t="array" ref="B4343">TRANSPOSE(_xlfn._xlws.SORT(_xlfn.UNIQUE(_xlfn._xlws.FILTER(managements[field_level], managements[experiment_id]&amp;"_"&amp;managements[crop_season_id]=A4343))))</f>
        <v>#VALUE!</v>
      </c>
    </row>
    <row r="4344" spans="2:2" x14ac:dyDescent="0.25">
      <c r="B4344" t="e" cm="1" vm="1">
        <f t="array" ref="B4344">TRANSPOSE(_xlfn._xlws.SORT(_xlfn.UNIQUE(_xlfn._xlws.FILTER(managements[field_level], managements[experiment_id]&amp;"_"&amp;managements[crop_season_id]=A4344))))</f>
        <v>#VALUE!</v>
      </c>
    </row>
    <row r="4345" spans="2:2" x14ac:dyDescent="0.25">
      <c r="B4345" t="e" cm="1" vm="1">
        <f t="array" ref="B4345">TRANSPOSE(_xlfn._xlws.SORT(_xlfn.UNIQUE(_xlfn._xlws.FILTER(managements[field_level], managements[experiment_id]&amp;"_"&amp;managements[crop_season_id]=A4345))))</f>
        <v>#VALUE!</v>
      </c>
    </row>
    <row r="4346" spans="2:2" x14ac:dyDescent="0.25">
      <c r="B4346" t="e" cm="1" vm="1">
        <f t="array" ref="B4346">TRANSPOSE(_xlfn._xlws.SORT(_xlfn.UNIQUE(_xlfn._xlws.FILTER(managements[field_level], managements[experiment_id]&amp;"_"&amp;managements[crop_season_id]=A4346))))</f>
        <v>#VALUE!</v>
      </c>
    </row>
    <row r="4347" spans="2:2" x14ac:dyDescent="0.25">
      <c r="B4347" t="e" cm="1" vm="1">
        <f t="array" ref="B4347">TRANSPOSE(_xlfn._xlws.SORT(_xlfn.UNIQUE(_xlfn._xlws.FILTER(managements[field_level], managements[experiment_id]&amp;"_"&amp;managements[crop_season_id]=A4347))))</f>
        <v>#VALUE!</v>
      </c>
    </row>
    <row r="4348" spans="2:2" x14ac:dyDescent="0.25">
      <c r="B4348" t="e" cm="1" vm="1">
        <f t="array" ref="B4348">TRANSPOSE(_xlfn._xlws.SORT(_xlfn.UNIQUE(_xlfn._xlws.FILTER(managements[field_level], managements[experiment_id]&amp;"_"&amp;managements[crop_season_id]=A4348))))</f>
        <v>#VALUE!</v>
      </c>
    </row>
    <row r="4349" spans="2:2" x14ac:dyDescent="0.25">
      <c r="B4349" t="e" cm="1" vm="1">
        <f t="array" ref="B4349">TRANSPOSE(_xlfn._xlws.SORT(_xlfn.UNIQUE(_xlfn._xlws.FILTER(managements[field_level], managements[experiment_id]&amp;"_"&amp;managements[crop_season_id]=A4349))))</f>
        <v>#VALUE!</v>
      </c>
    </row>
    <row r="4350" spans="2:2" x14ac:dyDescent="0.25">
      <c r="B4350" t="e" cm="1" vm="1">
        <f t="array" ref="B4350">TRANSPOSE(_xlfn._xlws.SORT(_xlfn.UNIQUE(_xlfn._xlws.FILTER(managements[field_level], managements[experiment_id]&amp;"_"&amp;managements[crop_season_id]=A4350))))</f>
        <v>#VALUE!</v>
      </c>
    </row>
    <row r="4351" spans="2:2" x14ac:dyDescent="0.25">
      <c r="B4351" t="e" cm="1" vm="1">
        <f t="array" ref="B4351">TRANSPOSE(_xlfn._xlws.SORT(_xlfn.UNIQUE(_xlfn._xlws.FILTER(managements[field_level], managements[experiment_id]&amp;"_"&amp;managements[crop_season_id]=A4351))))</f>
        <v>#VALUE!</v>
      </c>
    </row>
    <row r="4352" spans="2:2" x14ac:dyDescent="0.25">
      <c r="B4352" t="e" cm="1" vm="1">
        <f t="array" ref="B4352">TRANSPOSE(_xlfn._xlws.SORT(_xlfn.UNIQUE(_xlfn._xlws.FILTER(managements[field_level], managements[experiment_id]&amp;"_"&amp;managements[crop_season_id]=A4352))))</f>
        <v>#VALUE!</v>
      </c>
    </row>
    <row r="4353" spans="2:2" x14ac:dyDescent="0.25">
      <c r="B4353" t="e" cm="1" vm="1">
        <f t="array" ref="B4353">TRANSPOSE(_xlfn._xlws.SORT(_xlfn.UNIQUE(_xlfn._xlws.FILTER(managements[field_level], managements[experiment_id]&amp;"_"&amp;managements[crop_season_id]=A4353))))</f>
        <v>#VALUE!</v>
      </c>
    </row>
    <row r="4354" spans="2:2" x14ac:dyDescent="0.25">
      <c r="B4354" t="e" cm="1" vm="1">
        <f t="array" ref="B4354">TRANSPOSE(_xlfn._xlws.SORT(_xlfn.UNIQUE(_xlfn._xlws.FILTER(managements[field_level], managements[experiment_id]&amp;"_"&amp;managements[crop_season_id]=A4354))))</f>
        <v>#VALUE!</v>
      </c>
    </row>
    <row r="4355" spans="2:2" x14ac:dyDescent="0.25">
      <c r="B4355" t="e" cm="1" vm="1">
        <f t="array" ref="B4355">TRANSPOSE(_xlfn._xlws.SORT(_xlfn.UNIQUE(_xlfn._xlws.FILTER(managements[field_level], managements[experiment_id]&amp;"_"&amp;managements[crop_season_id]=A4355))))</f>
        <v>#VALUE!</v>
      </c>
    </row>
    <row r="4356" spans="2:2" x14ac:dyDescent="0.25">
      <c r="B4356" t="e" cm="1" vm="1">
        <f t="array" ref="B4356">TRANSPOSE(_xlfn._xlws.SORT(_xlfn.UNIQUE(_xlfn._xlws.FILTER(managements[field_level], managements[experiment_id]&amp;"_"&amp;managements[crop_season_id]=A4356))))</f>
        <v>#VALUE!</v>
      </c>
    </row>
    <row r="4357" spans="2:2" x14ac:dyDescent="0.25">
      <c r="B4357" t="e" cm="1" vm="1">
        <f t="array" ref="B4357">TRANSPOSE(_xlfn._xlws.SORT(_xlfn.UNIQUE(_xlfn._xlws.FILTER(managements[field_level], managements[experiment_id]&amp;"_"&amp;managements[crop_season_id]=A4357))))</f>
        <v>#VALUE!</v>
      </c>
    </row>
    <row r="4358" spans="2:2" x14ac:dyDescent="0.25">
      <c r="B4358" t="e" cm="1" vm="1">
        <f t="array" ref="B4358">TRANSPOSE(_xlfn._xlws.SORT(_xlfn.UNIQUE(_xlfn._xlws.FILTER(managements[field_level], managements[experiment_id]&amp;"_"&amp;managements[crop_season_id]=A4358))))</f>
        <v>#VALUE!</v>
      </c>
    </row>
    <row r="4359" spans="2:2" x14ac:dyDescent="0.25">
      <c r="B4359" t="e" cm="1" vm="1">
        <f t="array" ref="B4359">TRANSPOSE(_xlfn._xlws.SORT(_xlfn.UNIQUE(_xlfn._xlws.FILTER(managements[field_level], managements[experiment_id]&amp;"_"&amp;managements[crop_season_id]=A4359))))</f>
        <v>#VALUE!</v>
      </c>
    </row>
    <row r="4360" spans="2:2" x14ac:dyDescent="0.25">
      <c r="B4360" t="e" cm="1" vm="1">
        <f t="array" ref="B4360">TRANSPOSE(_xlfn._xlws.SORT(_xlfn.UNIQUE(_xlfn._xlws.FILTER(managements[field_level], managements[experiment_id]&amp;"_"&amp;managements[crop_season_id]=A4360))))</f>
        <v>#VALUE!</v>
      </c>
    </row>
    <row r="4361" spans="2:2" x14ac:dyDescent="0.25">
      <c r="B4361" t="e" cm="1" vm="1">
        <f t="array" ref="B4361">TRANSPOSE(_xlfn._xlws.SORT(_xlfn.UNIQUE(_xlfn._xlws.FILTER(managements[field_level], managements[experiment_id]&amp;"_"&amp;managements[crop_season_id]=A4361))))</f>
        <v>#VALUE!</v>
      </c>
    </row>
    <row r="4362" spans="2:2" x14ac:dyDescent="0.25">
      <c r="B4362" t="e" cm="1" vm="1">
        <f t="array" ref="B4362">TRANSPOSE(_xlfn._xlws.SORT(_xlfn.UNIQUE(_xlfn._xlws.FILTER(managements[field_level], managements[experiment_id]&amp;"_"&amp;managements[crop_season_id]=A4362))))</f>
        <v>#VALUE!</v>
      </c>
    </row>
    <row r="4363" spans="2:2" x14ac:dyDescent="0.25">
      <c r="B4363" t="e" cm="1" vm="1">
        <f t="array" ref="B4363">TRANSPOSE(_xlfn._xlws.SORT(_xlfn.UNIQUE(_xlfn._xlws.FILTER(managements[field_level], managements[experiment_id]&amp;"_"&amp;managements[crop_season_id]=A4363))))</f>
        <v>#VALUE!</v>
      </c>
    </row>
    <row r="4364" spans="2:2" x14ac:dyDescent="0.25">
      <c r="B4364" t="e" cm="1" vm="1">
        <f t="array" ref="B4364">TRANSPOSE(_xlfn._xlws.SORT(_xlfn.UNIQUE(_xlfn._xlws.FILTER(managements[field_level], managements[experiment_id]&amp;"_"&amp;managements[crop_season_id]=A4364))))</f>
        <v>#VALUE!</v>
      </c>
    </row>
    <row r="4365" spans="2:2" x14ac:dyDescent="0.25">
      <c r="B4365" t="e" cm="1" vm="1">
        <f t="array" ref="B4365">TRANSPOSE(_xlfn._xlws.SORT(_xlfn.UNIQUE(_xlfn._xlws.FILTER(managements[field_level], managements[experiment_id]&amp;"_"&amp;managements[crop_season_id]=A4365))))</f>
        <v>#VALUE!</v>
      </c>
    </row>
    <row r="4366" spans="2:2" x14ac:dyDescent="0.25">
      <c r="B4366" t="e" cm="1" vm="1">
        <f t="array" ref="B4366">TRANSPOSE(_xlfn._xlws.SORT(_xlfn.UNIQUE(_xlfn._xlws.FILTER(managements[field_level], managements[experiment_id]&amp;"_"&amp;managements[crop_season_id]=A4366))))</f>
        <v>#VALUE!</v>
      </c>
    </row>
    <row r="4367" spans="2:2" x14ac:dyDescent="0.25">
      <c r="B4367" t="e" cm="1" vm="1">
        <f t="array" ref="B4367">TRANSPOSE(_xlfn._xlws.SORT(_xlfn.UNIQUE(_xlfn._xlws.FILTER(managements[field_level], managements[experiment_id]&amp;"_"&amp;managements[crop_season_id]=A4367))))</f>
        <v>#VALUE!</v>
      </c>
    </row>
    <row r="4368" spans="2:2" x14ac:dyDescent="0.25">
      <c r="B4368" t="e" cm="1" vm="1">
        <f t="array" ref="B4368">TRANSPOSE(_xlfn._xlws.SORT(_xlfn.UNIQUE(_xlfn._xlws.FILTER(managements[field_level], managements[experiment_id]&amp;"_"&amp;managements[crop_season_id]=A4368))))</f>
        <v>#VALUE!</v>
      </c>
    </row>
    <row r="4369" spans="2:2" x14ac:dyDescent="0.25">
      <c r="B4369" t="e" cm="1" vm="1">
        <f t="array" ref="B4369">TRANSPOSE(_xlfn._xlws.SORT(_xlfn.UNIQUE(_xlfn._xlws.FILTER(managements[field_level], managements[experiment_id]&amp;"_"&amp;managements[crop_season_id]=A4369))))</f>
        <v>#VALUE!</v>
      </c>
    </row>
    <row r="4370" spans="2:2" x14ac:dyDescent="0.25">
      <c r="B4370" t="e" cm="1" vm="1">
        <f t="array" ref="B4370">TRANSPOSE(_xlfn._xlws.SORT(_xlfn.UNIQUE(_xlfn._xlws.FILTER(managements[field_level], managements[experiment_id]&amp;"_"&amp;managements[crop_season_id]=A4370))))</f>
        <v>#VALUE!</v>
      </c>
    </row>
    <row r="4371" spans="2:2" x14ac:dyDescent="0.25">
      <c r="B4371" t="e" cm="1" vm="1">
        <f t="array" ref="B4371">TRANSPOSE(_xlfn._xlws.SORT(_xlfn.UNIQUE(_xlfn._xlws.FILTER(managements[field_level], managements[experiment_id]&amp;"_"&amp;managements[crop_season_id]=A4371))))</f>
        <v>#VALUE!</v>
      </c>
    </row>
    <row r="4372" spans="2:2" x14ac:dyDescent="0.25">
      <c r="B4372" t="e" cm="1" vm="1">
        <f t="array" ref="B4372">TRANSPOSE(_xlfn._xlws.SORT(_xlfn.UNIQUE(_xlfn._xlws.FILTER(managements[field_level], managements[experiment_id]&amp;"_"&amp;managements[crop_season_id]=A4372))))</f>
        <v>#VALUE!</v>
      </c>
    </row>
    <row r="4373" spans="2:2" x14ac:dyDescent="0.25">
      <c r="B4373" t="e" cm="1" vm="1">
        <f t="array" ref="B4373">TRANSPOSE(_xlfn._xlws.SORT(_xlfn.UNIQUE(_xlfn._xlws.FILTER(managements[field_level], managements[experiment_id]&amp;"_"&amp;managements[crop_season_id]=A4373))))</f>
        <v>#VALUE!</v>
      </c>
    </row>
    <row r="4374" spans="2:2" x14ac:dyDescent="0.25">
      <c r="B4374" t="e" cm="1" vm="1">
        <f t="array" ref="B4374">TRANSPOSE(_xlfn._xlws.SORT(_xlfn.UNIQUE(_xlfn._xlws.FILTER(managements[field_level], managements[experiment_id]&amp;"_"&amp;managements[crop_season_id]=A4374))))</f>
        <v>#VALUE!</v>
      </c>
    </row>
    <row r="4375" spans="2:2" x14ac:dyDescent="0.25">
      <c r="B4375" t="e" cm="1" vm="1">
        <f t="array" ref="B4375">TRANSPOSE(_xlfn._xlws.SORT(_xlfn.UNIQUE(_xlfn._xlws.FILTER(managements[field_level], managements[experiment_id]&amp;"_"&amp;managements[crop_season_id]=A4375))))</f>
        <v>#VALUE!</v>
      </c>
    </row>
    <row r="4376" spans="2:2" x14ac:dyDescent="0.25">
      <c r="B4376" t="e" cm="1" vm="1">
        <f t="array" ref="B4376">TRANSPOSE(_xlfn._xlws.SORT(_xlfn.UNIQUE(_xlfn._xlws.FILTER(managements[field_level], managements[experiment_id]&amp;"_"&amp;managements[crop_season_id]=A4376))))</f>
        <v>#VALUE!</v>
      </c>
    </row>
    <row r="4377" spans="2:2" x14ac:dyDescent="0.25">
      <c r="B4377" t="e" cm="1" vm="1">
        <f t="array" ref="B4377">TRANSPOSE(_xlfn._xlws.SORT(_xlfn.UNIQUE(_xlfn._xlws.FILTER(managements[field_level], managements[experiment_id]&amp;"_"&amp;managements[crop_season_id]=A4377))))</f>
        <v>#VALUE!</v>
      </c>
    </row>
    <row r="4378" spans="2:2" x14ac:dyDescent="0.25">
      <c r="B4378" t="e" cm="1" vm="1">
        <f t="array" ref="B4378">TRANSPOSE(_xlfn._xlws.SORT(_xlfn.UNIQUE(_xlfn._xlws.FILTER(managements[field_level], managements[experiment_id]&amp;"_"&amp;managements[crop_season_id]=A4378))))</f>
        <v>#VALUE!</v>
      </c>
    </row>
    <row r="4379" spans="2:2" x14ac:dyDescent="0.25">
      <c r="B4379" t="e" cm="1" vm="1">
        <f t="array" ref="B4379">TRANSPOSE(_xlfn._xlws.SORT(_xlfn.UNIQUE(_xlfn._xlws.FILTER(managements[field_level], managements[experiment_id]&amp;"_"&amp;managements[crop_season_id]=A4379))))</f>
        <v>#VALUE!</v>
      </c>
    </row>
    <row r="4380" spans="2:2" x14ac:dyDescent="0.25">
      <c r="B4380" t="e" cm="1" vm="1">
        <f t="array" ref="B4380">TRANSPOSE(_xlfn._xlws.SORT(_xlfn.UNIQUE(_xlfn._xlws.FILTER(managements[field_level], managements[experiment_id]&amp;"_"&amp;managements[crop_season_id]=A4380))))</f>
        <v>#VALUE!</v>
      </c>
    </row>
    <row r="4381" spans="2:2" x14ac:dyDescent="0.25">
      <c r="B4381" t="e" cm="1" vm="1">
        <f t="array" ref="B4381">TRANSPOSE(_xlfn._xlws.SORT(_xlfn.UNIQUE(_xlfn._xlws.FILTER(managements[field_level], managements[experiment_id]&amp;"_"&amp;managements[crop_season_id]=A4381))))</f>
        <v>#VALUE!</v>
      </c>
    </row>
    <row r="4382" spans="2:2" x14ac:dyDescent="0.25">
      <c r="B4382" t="e" cm="1" vm="1">
        <f t="array" ref="B4382">TRANSPOSE(_xlfn._xlws.SORT(_xlfn.UNIQUE(_xlfn._xlws.FILTER(managements[field_level], managements[experiment_id]&amp;"_"&amp;managements[crop_season_id]=A4382))))</f>
        <v>#VALUE!</v>
      </c>
    </row>
    <row r="4383" spans="2:2" x14ac:dyDescent="0.25">
      <c r="B4383" t="e" cm="1" vm="1">
        <f t="array" ref="B4383">TRANSPOSE(_xlfn._xlws.SORT(_xlfn.UNIQUE(_xlfn._xlws.FILTER(managements[field_level], managements[experiment_id]&amp;"_"&amp;managements[crop_season_id]=A4383))))</f>
        <v>#VALUE!</v>
      </c>
    </row>
    <row r="4384" spans="2:2" x14ac:dyDescent="0.25">
      <c r="B4384" t="e" cm="1" vm="1">
        <f t="array" ref="B4384">TRANSPOSE(_xlfn._xlws.SORT(_xlfn.UNIQUE(_xlfn._xlws.FILTER(managements[field_level], managements[experiment_id]&amp;"_"&amp;managements[crop_season_id]=A4384))))</f>
        <v>#VALUE!</v>
      </c>
    </row>
    <row r="4385" spans="2:2" x14ac:dyDescent="0.25">
      <c r="B4385" t="e" cm="1" vm="1">
        <f t="array" ref="B4385">TRANSPOSE(_xlfn._xlws.SORT(_xlfn.UNIQUE(_xlfn._xlws.FILTER(managements[field_level], managements[experiment_id]&amp;"_"&amp;managements[crop_season_id]=A4385))))</f>
        <v>#VALUE!</v>
      </c>
    </row>
    <row r="4386" spans="2:2" x14ac:dyDescent="0.25">
      <c r="B4386" t="e" cm="1" vm="1">
        <f t="array" ref="B4386">TRANSPOSE(_xlfn._xlws.SORT(_xlfn.UNIQUE(_xlfn._xlws.FILTER(managements[field_level], managements[experiment_id]&amp;"_"&amp;managements[crop_season_id]=A4386))))</f>
        <v>#VALUE!</v>
      </c>
    </row>
    <row r="4387" spans="2:2" x14ac:dyDescent="0.25">
      <c r="B4387" t="e" cm="1" vm="1">
        <f t="array" ref="B4387">TRANSPOSE(_xlfn._xlws.SORT(_xlfn.UNIQUE(_xlfn._xlws.FILTER(managements[field_level], managements[experiment_id]&amp;"_"&amp;managements[crop_season_id]=A4387))))</f>
        <v>#VALUE!</v>
      </c>
    </row>
    <row r="4388" spans="2:2" x14ac:dyDescent="0.25">
      <c r="B4388" t="e" cm="1" vm="1">
        <f t="array" ref="B4388">TRANSPOSE(_xlfn._xlws.SORT(_xlfn.UNIQUE(_xlfn._xlws.FILTER(managements[field_level], managements[experiment_id]&amp;"_"&amp;managements[crop_season_id]=A4388))))</f>
        <v>#VALUE!</v>
      </c>
    </row>
    <row r="4389" spans="2:2" x14ac:dyDescent="0.25">
      <c r="B4389" t="e" cm="1" vm="1">
        <f t="array" ref="B4389">TRANSPOSE(_xlfn._xlws.SORT(_xlfn.UNIQUE(_xlfn._xlws.FILTER(managements[field_level], managements[experiment_id]&amp;"_"&amp;managements[crop_season_id]=A4389))))</f>
        <v>#VALUE!</v>
      </c>
    </row>
    <row r="4390" spans="2:2" x14ac:dyDescent="0.25">
      <c r="B4390" t="e" cm="1" vm="1">
        <f t="array" ref="B4390">TRANSPOSE(_xlfn._xlws.SORT(_xlfn.UNIQUE(_xlfn._xlws.FILTER(managements[field_level], managements[experiment_id]&amp;"_"&amp;managements[crop_season_id]=A4390))))</f>
        <v>#VALUE!</v>
      </c>
    </row>
    <row r="4391" spans="2:2" x14ac:dyDescent="0.25">
      <c r="B4391" t="e" cm="1" vm="1">
        <f t="array" ref="B4391">TRANSPOSE(_xlfn._xlws.SORT(_xlfn.UNIQUE(_xlfn._xlws.FILTER(managements[field_level], managements[experiment_id]&amp;"_"&amp;managements[crop_season_id]=A4391))))</f>
        <v>#VALUE!</v>
      </c>
    </row>
    <row r="4392" spans="2:2" x14ac:dyDescent="0.25">
      <c r="B4392" t="e" cm="1" vm="1">
        <f t="array" ref="B4392">TRANSPOSE(_xlfn._xlws.SORT(_xlfn.UNIQUE(_xlfn._xlws.FILTER(managements[field_level], managements[experiment_id]&amp;"_"&amp;managements[crop_season_id]=A4392))))</f>
        <v>#VALUE!</v>
      </c>
    </row>
    <row r="4393" spans="2:2" x14ac:dyDescent="0.25">
      <c r="B4393" t="e" cm="1" vm="1">
        <f t="array" ref="B4393">TRANSPOSE(_xlfn._xlws.SORT(_xlfn.UNIQUE(_xlfn._xlws.FILTER(managements[field_level], managements[experiment_id]&amp;"_"&amp;managements[crop_season_id]=A4393))))</f>
        <v>#VALUE!</v>
      </c>
    </row>
    <row r="4394" spans="2:2" x14ac:dyDescent="0.25">
      <c r="B4394" t="e" cm="1" vm="1">
        <f t="array" ref="B4394">TRANSPOSE(_xlfn._xlws.SORT(_xlfn.UNIQUE(_xlfn._xlws.FILTER(managements[field_level], managements[experiment_id]&amp;"_"&amp;managements[crop_season_id]=A4394))))</f>
        <v>#VALUE!</v>
      </c>
    </row>
    <row r="4395" spans="2:2" x14ac:dyDescent="0.25">
      <c r="B4395" t="e" cm="1" vm="1">
        <f t="array" ref="B4395">TRANSPOSE(_xlfn._xlws.SORT(_xlfn.UNIQUE(_xlfn._xlws.FILTER(managements[field_level], managements[experiment_id]&amp;"_"&amp;managements[crop_season_id]=A4395))))</f>
        <v>#VALUE!</v>
      </c>
    </row>
    <row r="4396" spans="2:2" x14ac:dyDescent="0.25">
      <c r="B4396" t="e" cm="1" vm="1">
        <f t="array" ref="B4396">TRANSPOSE(_xlfn._xlws.SORT(_xlfn.UNIQUE(_xlfn._xlws.FILTER(managements[field_level], managements[experiment_id]&amp;"_"&amp;managements[crop_season_id]=A4396))))</f>
        <v>#VALUE!</v>
      </c>
    </row>
    <row r="4397" spans="2:2" x14ac:dyDescent="0.25">
      <c r="B4397" t="e" cm="1" vm="1">
        <f t="array" ref="B4397">TRANSPOSE(_xlfn._xlws.SORT(_xlfn.UNIQUE(_xlfn._xlws.FILTER(managements[field_level], managements[experiment_id]&amp;"_"&amp;managements[crop_season_id]=A4397))))</f>
        <v>#VALUE!</v>
      </c>
    </row>
    <row r="4398" spans="2:2" x14ac:dyDescent="0.25">
      <c r="B4398" t="e" cm="1" vm="1">
        <f t="array" ref="B4398">TRANSPOSE(_xlfn._xlws.SORT(_xlfn.UNIQUE(_xlfn._xlws.FILTER(managements[field_level], managements[experiment_id]&amp;"_"&amp;managements[crop_season_id]=A4398))))</f>
        <v>#VALUE!</v>
      </c>
    </row>
    <row r="4399" spans="2:2" x14ac:dyDescent="0.25">
      <c r="B4399" t="e" cm="1" vm="1">
        <f t="array" ref="B4399">TRANSPOSE(_xlfn._xlws.SORT(_xlfn.UNIQUE(_xlfn._xlws.FILTER(managements[field_level], managements[experiment_id]&amp;"_"&amp;managements[crop_season_id]=A4399))))</f>
        <v>#VALUE!</v>
      </c>
    </row>
    <row r="4400" spans="2:2" x14ac:dyDescent="0.25">
      <c r="B4400" t="e" cm="1" vm="1">
        <f t="array" ref="B4400">TRANSPOSE(_xlfn._xlws.SORT(_xlfn.UNIQUE(_xlfn._xlws.FILTER(managements[field_level], managements[experiment_id]&amp;"_"&amp;managements[crop_season_id]=A4400))))</f>
        <v>#VALUE!</v>
      </c>
    </row>
    <row r="4401" spans="2:2" x14ac:dyDescent="0.25">
      <c r="B4401" t="e" cm="1" vm="1">
        <f t="array" ref="B4401">TRANSPOSE(_xlfn._xlws.SORT(_xlfn.UNIQUE(_xlfn._xlws.FILTER(managements[field_level], managements[experiment_id]&amp;"_"&amp;managements[crop_season_id]=A4401))))</f>
        <v>#VALUE!</v>
      </c>
    </row>
    <row r="4402" spans="2:2" x14ac:dyDescent="0.25">
      <c r="B4402" t="e" cm="1" vm="1">
        <f t="array" ref="B4402">TRANSPOSE(_xlfn._xlws.SORT(_xlfn.UNIQUE(_xlfn._xlws.FILTER(managements[field_level], managements[experiment_id]&amp;"_"&amp;managements[crop_season_id]=A4402))))</f>
        <v>#VALUE!</v>
      </c>
    </row>
    <row r="4403" spans="2:2" x14ac:dyDescent="0.25">
      <c r="B4403" t="e" cm="1" vm="1">
        <f t="array" ref="B4403">TRANSPOSE(_xlfn._xlws.SORT(_xlfn.UNIQUE(_xlfn._xlws.FILTER(managements[field_level], managements[experiment_id]&amp;"_"&amp;managements[crop_season_id]=A4403))))</f>
        <v>#VALUE!</v>
      </c>
    </row>
    <row r="4404" spans="2:2" x14ac:dyDescent="0.25">
      <c r="B4404" t="e" cm="1" vm="1">
        <f t="array" ref="B4404">TRANSPOSE(_xlfn._xlws.SORT(_xlfn.UNIQUE(_xlfn._xlws.FILTER(managements[field_level], managements[experiment_id]&amp;"_"&amp;managements[crop_season_id]=A4404))))</f>
        <v>#VALUE!</v>
      </c>
    </row>
    <row r="4405" spans="2:2" x14ac:dyDescent="0.25">
      <c r="B4405" t="e" cm="1" vm="1">
        <f t="array" ref="B4405">TRANSPOSE(_xlfn._xlws.SORT(_xlfn.UNIQUE(_xlfn._xlws.FILTER(managements[field_level], managements[experiment_id]&amp;"_"&amp;managements[crop_season_id]=A4405))))</f>
        <v>#VALUE!</v>
      </c>
    </row>
    <row r="4406" spans="2:2" x14ac:dyDescent="0.25">
      <c r="B4406" t="e" cm="1" vm="1">
        <f t="array" ref="B4406">TRANSPOSE(_xlfn._xlws.SORT(_xlfn.UNIQUE(_xlfn._xlws.FILTER(managements[field_level], managements[experiment_id]&amp;"_"&amp;managements[crop_season_id]=A4406))))</f>
        <v>#VALUE!</v>
      </c>
    </row>
    <row r="4407" spans="2:2" x14ac:dyDescent="0.25">
      <c r="B4407" t="e" cm="1" vm="1">
        <f t="array" ref="B4407">TRANSPOSE(_xlfn._xlws.SORT(_xlfn.UNIQUE(_xlfn._xlws.FILTER(managements[field_level], managements[experiment_id]&amp;"_"&amp;managements[crop_season_id]=A4407))))</f>
        <v>#VALUE!</v>
      </c>
    </row>
    <row r="4408" spans="2:2" x14ac:dyDescent="0.25">
      <c r="B4408" t="e" cm="1" vm="1">
        <f t="array" ref="B4408">TRANSPOSE(_xlfn._xlws.SORT(_xlfn.UNIQUE(_xlfn._xlws.FILTER(managements[field_level], managements[experiment_id]&amp;"_"&amp;managements[crop_season_id]=A4408))))</f>
        <v>#VALUE!</v>
      </c>
    </row>
    <row r="4409" spans="2:2" x14ac:dyDescent="0.25">
      <c r="B4409" t="e" cm="1" vm="1">
        <f t="array" ref="B4409">TRANSPOSE(_xlfn._xlws.SORT(_xlfn.UNIQUE(_xlfn._xlws.FILTER(managements[field_level], managements[experiment_id]&amp;"_"&amp;managements[crop_season_id]=A4409))))</f>
        <v>#VALUE!</v>
      </c>
    </row>
    <row r="4410" spans="2:2" x14ac:dyDescent="0.25">
      <c r="B4410" t="e" cm="1" vm="1">
        <f t="array" ref="B4410">TRANSPOSE(_xlfn._xlws.SORT(_xlfn.UNIQUE(_xlfn._xlws.FILTER(managements[field_level], managements[experiment_id]&amp;"_"&amp;managements[crop_season_id]=A4410))))</f>
        <v>#VALUE!</v>
      </c>
    </row>
    <row r="4411" spans="2:2" x14ac:dyDescent="0.25">
      <c r="B4411" t="e" cm="1" vm="1">
        <f t="array" ref="B4411">TRANSPOSE(_xlfn._xlws.SORT(_xlfn.UNIQUE(_xlfn._xlws.FILTER(managements[field_level], managements[experiment_id]&amp;"_"&amp;managements[crop_season_id]=A4411))))</f>
        <v>#VALUE!</v>
      </c>
    </row>
    <row r="4412" spans="2:2" x14ac:dyDescent="0.25">
      <c r="B4412" t="e" cm="1" vm="1">
        <f t="array" ref="B4412">TRANSPOSE(_xlfn._xlws.SORT(_xlfn.UNIQUE(_xlfn._xlws.FILTER(managements[field_level], managements[experiment_id]&amp;"_"&amp;managements[crop_season_id]=A4412))))</f>
        <v>#VALUE!</v>
      </c>
    </row>
    <row r="4413" spans="2:2" x14ac:dyDescent="0.25">
      <c r="B4413" t="e" cm="1" vm="1">
        <f t="array" ref="B4413">TRANSPOSE(_xlfn._xlws.SORT(_xlfn.UNIQUE(_xlfn._xlws.FILTER(managements[field_level], managements[experiment_id]&amp;"_"&amp;managements[crop_season_id]=A4413))))</f>
        <v>#VALUE!</v>
      </c>
    </row>
    <row r="4414" spans="2:2" x14ac:dyDescent="0.25">
      <c r="B4414" t="e" cm="1" vm="1">
        <f t="array" ref="B4414">TRANSPOSE(_xlfn._xlws.SORT(_xlfn.UNIQUE(_xlfn._xlws.FILTER(managements[field_level], managements[experiment_id]&amp;"_"&amp;managements[crop_season_id]=A4414))))</f>
        <v>#VALUE!</v>
      </c>
    </row>
    <row r="4415" spans="2:2" x14ac:dyDescent="0.25">
      <c r="B4415" t="e" cm="1" vm="1">
        <f t="array" ref="B4415">TRANSPOSE(_xlfn._xlws.SORT(_xlfn.UNIQUE(_xlfn._xlws.FILTER(managements[field_level], managements[experiment_id]&amp;"_"&amp;managements[crop_season_id]=A4415))))</f>
        <v>#VALUE!</v>
      </c>
    </row>
    <row r="4416" spans="2:2" x14ac:dyDescent="0.25">
      <c r="B4416" t="e" cm="1" vm="1">
        <f t="array" ref="B4416">TRANSPOSE(_xlfn._xlws.SORT(_xlfn.UNIQUE(_xlfn._xlws.FILTER(managements[field_level], managements[experiment_id]&amp;"_"&amp;managements[crop_season_id]=A4416))))</f>
        <v>#VALUE!</v>
      </c>
    </row>
    <row r="4417" spans="2:2" x14ac:dyDescent="0.25">
      <c r="B4417" t="e" cm="1" vm="1">
        <f t="array" ref="B4417">TRANSPOSE(_xlfn._xlws.SORT(_xlfn.UNIQUE(_xlfn._xlws.FILTER(managements[field_level], managements[experiment_id]&amp;"_"&amp;managements[crop_season_id]=A4417))))</f>
        <v>#VALUE!</v>
      </c>
    </row>
    <row r="4418" spans="2:2" x14ac:dyDescent="0.25">
      <c r="B4418" t="e" cm="1" vm="1">
        <f t="array" ref="B4418">TRANSPOSE(_xlfn._xlws.SORT(_xlfn.UNIQUE(_xlfn._xlws.FILTER(managements[field_level], managements[experiment_id]&amp;"_"&amp;managements[crop_season_id]=A4418))))</f>
        <v>#VALUE!</v>
      </c>
    </row>
    <row r="4419" spans="2:2" x14ac:dyDescent="0.25">
      <c r="B4419" t="e" cm="1" vm="1">
        <f t="array" ref="B4419">TRANSPOSE(_xlfn._xlws.SORT(_xlfn.UNIQUE(_xlfn._xlws.FILTER(managements[field_level], managements[experiment_id]&amp;"_"&amp;managements[crop_season_id]=A4419))))</f>
        <v>#VALUE!</v>
      </c>
    </row>
    <row r="4420" spans="2:2" x14ac:dyDescent="0.25">
      <c r="B4420" t="e" cm="1" vm="1">
        <f t="array" ref="B4420">TRANSPOSE(_xlfn._xlws.SORT(_xlfn.UNIQUE(_xlfn._xlws.FILTER(managements[field_level], managements[experiment_id]&amp;"_"&amp;managements[crop_season_id]=A4420))))</f>
        <v>#VALUE!</v>
      </c>
    </row>
    <row r="4421" spans="2:2" x14ac:dyDescent="0.25">
      <c r="B4421" t="e" cm="1" vm="1">
        <f t="array" ref="B4421">TRANSPOSE(_xlfn._xlws.SORT(_xlfn.UNIQUE(_xlfn._xlws.FILTER(managements[field_level], managements[experiment_id]&amp;"_"&amp;managements[crop_season_id]=A4421))))</f>
        <v>#VALUE!</v>
      </c>
    </row>
    <row r="4422" spans="2:2" x14ac:dyDescent="0.25">
      <c r="B4422" t="e" cm="1" vm="1">
        <f t="array" ref="B4422">TRANSPOSE(_xlfn._xlws.SORT(_xlfn.UNIQUE(_xlfn._xlws.FILTER(managements[field_level], managements[experiment_id]&amp;"_"&amp;managements[crop_season_id]=A4422))))</f>
        <v>#VALUE!</v>
      </c>
    </row>
    <row r="4423" spans="2:2" x14ac:dyDescent="0.25">
      <c r="B4423" t="e" cm="1" vm="1">
        <f t="array" ref="B4423">TRANSPOSE(_xlfn._xlws.SORT(_xlfn.UNIQUE(_xlfn._xlws.FILTER(managements[field_level], managements[experiment_id]&amp;"_"&amp;managements[crop_season_id]=A4423))))</f>
        <v>#VALUE!</v>
      </c>
    </row>
    <row r="4424" spans="2:2" x14ac:dyDescent="0.25">
      <c r="B4424" t="e" cm="1" vm="1">
        <f t="array" ref="B4424">TRANSPOSE(_xlfn._xlws.SORT(_xlfn.UNIQUE(_xlfn._xlws.FILTER(managements[field_level], managements[experiment_id]&amp;"_"&amp;managements[crop_season_id]=A4424))))</f>
        <v>#VALUE!</v>
      </c>
    </row>
    <row r="4425" spans="2:2" x14ac:dyDescent="0.25">
      <c r="B4425" t="e" cm="1" vm="1">
        <f t="array" ref="B4425">TRANSPOSE(_xlfn._xlws.SORT(_xlfn.UNIQUE(_xlfn._xlws.FILTER(managements[field_level], managements[experiment_id]&amp;"_"&amp;managements[crop_season_id]=A4425))))</f>
        <v>#VALUE!</v>
      </c>
    </row>
    <row r="4426" spans="2:2" x14ac:dyDescent="0.25">
      <c r="B4426" t="e" cm="1" vm="1">
        <f t="array" ref="B4426">TRANSPOSE(_xlfn._xlws.SORT(_xlfn.UNIQUE(_xlfn._xlws.FILTER(managements[field_level], managements[experiment_id]&amp;"_"&amp;managements[crop_season_id]=A4426))))</f>
        <v>#VALUE!</v>
      </c>
    </row>
    <row r="4427" spans="2:2" x14ac:dyDescent="0.25">
      <c r="B4427" t="e" cm="1" vm="1">
        <f t="array" ref="B4427">TRANSPOSE(_xlfn._xlws.SORT(_xlfn.UNIQUE(_xlfn._xlws.FILTER(managements[field_level], managements[experiment_id]&amp;"_"&amp;managements[crop_season_id]=A4427))))</f>
        <v>#VALUE!</v>
      </c>
    </row>
    <row r="4428" spans="2:2" x14ac:dyDescent="0.25">
      <c r="B4428" t="e" cm="1" vm="1">
        <f t="array" ref="B4428">TRANSPOSE(_xlfn._xlws.SORT(_xlfn.UNIQUE(_xlfn._xlws.FILTER(managements[field_level], managements[experiment_id]&amp;"_"&amp;managements[crop_season_id]=A4428))))</f>
        <v>#VALUE!</v>
      </c>
    </row>
    <row r="4429" spans="2:2" x14ac:dyDescent="0.25">
      <c r="B4429" t="e" cm="1" vm="1">
        <f t="array" ref="B4429">TRANSPOSE(_xlfn._xlws.SORT(_xlfn.UNIQUE(_xlfn._xlws.FILTER(managements[field_level], managements[experiment_id]&amp;"_"&amp;managements[crop_season_id]=A4429))))</f>
        <v>#VALUE!</v>
      </c>
    </row>
    <row r="4430" spans="2:2" x14ac:dyDescent="0.25">
      <c r="B4430" t="e" cm="1" vm="1">
        <f t="array" ref="B4430">TRANSPOSE(_xlfn._xlws.SORT(_xlfn.UNIQUE(_xlfn._xlws.FILTER(managements[field_level], managements[experiment_id]&amp;"_"&amp;managements[crop_season_id]=A4430))))</f>
        <v>#VALUE!</v>
      </c>
    </row>
    <row r="4431" spans="2:2" x14ac:dyDescent="0.25">
      <c r="B4431" t="e" cm="1" vm="1">
        <f t="array" ref="B4431">TRANSPOSE(_xlfn._xlws.SORT(_xlfn.UNIQUE(_xlfn._xlws.FILTER(managements[field_level], managements[experiment_id]&amp;"_"&amp;managements[crop_season_id]=A4431))))</f>
        <v>#VALUE!</v>
      </c>
    </row>
    <row r="4432" spans="2:2" x14ac:dyDescent="0.25">
      <c r="B4432" t="e" cm="1" vm="1">
        <f t="array" ref="B4432">TRANSPOSE(_xlfn._xlws.SORT(_xlfn.UNIQUE(_xlfn._xlws.FILTER(managements[field_level], managements[experiment_id]&amp;"_"&amp;managements[crop_season_id]=A4432))))</f>
        <v>#VALUE!</v>
      </c>
    </row>
    <row r="4433" spans="2:2" x14ac:dyDescent="0.25">
      <c r="B4433" t="e" cm="1" vm="1">
        <f t="array" ref="B4433">TRANSPOSE(_xlfn._xlws.SORT(_xlfn.UNIQUE(_xlfn._xlws.FILTER(managements[field_level], managements[experiment_id]&amp;"_"&amp;managements[crop_season_id]=A4433))))</f>
        <v>#VALUE!</v>
      </c>
    </row>
    <row r="4434" spans="2:2" x14ac:dyDescent="0.25">
      <c r="B4434" t="e" cm="1" vm="1">
        <f t="array" ref="B4434">TRANSPOSE(_xlfn._xlws.SORT(_xlfn.UNIQUE(_xlfn._xlws.FILTER(managements[field_level], managements[experiment_id]&amp;"_"&amp;managements[crop_season_id]=A4434))))</f>
        <v>#VALUE!</v>
      </c>
    </row>
    <row r="4435" spans="2:2" x14ac:dyDescent="0.25">
      <c r="B4435" t="e" cm="1" vm="1">
        <f t="array" ref="B4435">TRANSPOSE(_xlfn._xlws.SORT(_xlfn.UNIQUE(_xlfn._xlws.FILTER(managements[field_level], managements[experiment_id]&amp;"_"&amp;managements[crop_season_id]=A4435))))</f>
        <v>#VALUE!</v>
      </c>
    </row>
    <row r="4436" spans="2:2" x14ac:dyDescent="0.25">
      <c r="B4436" t="e" cm="1" vm="1">
        <f t="array" ref="B4436">TRANSPOSE(_xlfn._xlws.SORT(_xlfn.UNIQUE(_xlfn._xlws.FILTER(managements[field_level], managements[experiment_id]&amp;"_"&amp;managements[crop_season_id]=A4436))))</f>
        <v>#VALUE!</v>
      </c>
    </row>
    <row r="4437" spans="2:2" x14ac:dyDescent="0.25">
      <c r="B4437" t="e" cm="1" vm="1">
        <f t="array" ref="B4437">TRANSPOSE(_xlfn._xlws.SORT(_xlfn.UNIQUE(_xlfn._xlws.FILTER(managements[field_level], managements[experiment_id]&amp;"_"&amp;managements[crop_season_id]=A4437))))</f>
        <v>#VALUE!</v>
      </c>
    </row>
    <row r="4438" spans="2:2" x14ac:dyDescent="0.25">
      <c r="B4438" t="e" cm="1" vm="1">
        <f t="array" ref="B4438">TRANSPOSE(_xlfn._xlws.SORT(_xlfn.UNIQUE(_xlfn._xlws.FILTER(managements[field_level], managements[experiment_id]&amp;"_"&amp;managements[crop_season_id]=A4438))))</f>
        <v>#VALUE!</v>
      </c>
    </row>
    <row r="4439" spans="2:2" x14ac:dyDescent="0.25">
      <c r="B4439" t="e" cm="1" vm="1">
        <f t="array" ref="B4439">TRANSPOSE(_xlfn._xlws.SORT(_xlfn.UNIQUE(_xlfn._xlws.FILTER(managements[field_level], managements[experiment_id]&amp;"_"&amp;managements[crop_season_id]=A4439))))</f>
        <v>#VALUE!</v>
      </c>
    </row>
    <row r="4440" spans="2:2" x14ac:dyDescent="0.25">
      <c r="B4440" t="e" cm="1" vm="1">
        <f t="array" ref="B4440">TRANSPOSE(_xlfn._xlws.SORT(_xlfn.UNIQUE(_xlfn._xlws.FILTER(managements[field_level], managements[experiment_id]&amp;"_"&amp;managements[crop_season_id]=A4440))))</f>
        <v>#VALUE!</v>
      </c>
    </row>
    <row r="4441" spans="2:2" x14ac:dyDescent="0.25">
      <c r="B4441" t="e" cm="1" vm="1">
        <f t="array" ref="B4441">TRANSPOSE(_xlfn._xlws.SORT(_xlfn.UNIQUE(_xlfn._xlws.FILTER(managements[field_level], managements[experiment_id]&amp;"_"&amp;managements[crop_season_id]=A4441))))</f>
        <v>#VALUE!</v>
      </c>
    </row>
    <row r="4442" spans="2:2" x14ac:dyDescent="0.25">
      <c r="B4442" t="e" cm="1" vm="1">
        <f t="array" ref="B4442">TRANSPOSE(_xlfn._xlws.SORT(_xlfn.UNIQUE(_xlfn._xlws.FILTER(managements[field_level], managements[experiment_id]&amp;"_"&amp;managements[crop_season_id]=A4442))))</f>
        <v>#VALUE!</v>
      </c>
    </row>
    <row r="4443" spans="2:2" x14ac:dyDescent="0.25">
      <c r="B4443" t="e" cm="1" vm="1">
        <f t="array" ref="B4443">TRANSPOSE(_xlfn._xlws.SORT(_xlfn.UNIQUE(_xlfn._xlws.FILTER(managements[field_level], managements[experiment_id]&amp;"_"&amp;managements[crop_season_id]=A4443))))</f>
        <v>#VALUE!</v>
      </c>
    </row>
    <row r="4444" spans="2:2" x14ac:dyDescent="0.25">
      <c r="B4444" t="e" cm="1" vm="1">
        <f t="array" ref="B4444">TRANSPOSE(_xlfn._xlws.SORT(_xlfn.UNIQUE(_xlfn._xlws.FILTER(managements[field_level], managements[experiment_id]&amp;"_"&amp;managements[crop_season_id]=A4444))))</f>
        <v>#VALUE!</v>
      </c>
    </row>
    <row r="4445" spans="2:2" x14ac:dyDescent="0.25">
      <c r="B4445" t="e" cm="1" vm="1">
        <f t="array" ref="B4445">TRANSPOSE(_xlfn._xlws.SORT(_xlfn.UNIQUE(_xlfn._xlws.FILTER(managements[field_level], managements[experiment_id]&amp;"_"&amp;managements[crop_season_id]=A4445))))</f>
        <v>#VALUE!</v>
      </c>
    </row>
    <row r="4446" spans="2:2" x14ac:dyDescent="0.25">
      <c r="B4446" t="e" cm="1" vm="1">
        <f t="array" ref="B4446">TRANSPOSE(_xlfn._xlws.SORT(_xlfn.UNIQUE(_xlfn._xlws.FILTER(managements[field_level], managements[experiment_id]&amp;"_"&amp;managements[crop_season_id]=A4446))))</f>
        <v>#VALUE!</v>
      </c>
    </row>
    <row r="4447" spans="2:2" x14ac:dyDescent="0.25">
      <c r="B4447" t="e" cm="1" vm="1">
        <f t="array" ref="B4447">TRANSPOSE(_xlfn._xlws.SORT(_xlfn.UNIQUE(_xlfn._xlws.FILTER(managements[field_level], managements[experiment_id]&amp;"_"&amp;managements[crop_season_id]=A4447))))</f>
        <v>#VALUE!</v>
      </c>
    </row>
    <row r="4448" spans="2:2" x14ac:dyDescent="0.25">
      <c r="B4448" t="e" cm="1" vm="1">
        <f t="array" ref="B4448">TRANSPOSE(_xlfn._xlws.SORT(_xlfn.UNIQUE(_xlfn._xlws.FILTER(managements[field_level], managements[experiment_id]&amp;"_"&amp;managements[crop_season_id]=A4448))))</f>
        <v>#VALUE!</v>
      </c>
    </row>
    <row r="4449" spans="2:2" x14ac:dyDescent="0.25">
      <c r="B4449" t="e" cm="1" vm="1">
        <f t="array" ref="B4449">TRANSPOSE(_xlfn._xlws.SORT(_xlfn.UNIQUE(_xlfn._xlws.FILTER(managements[field_level], managements[experiment_id]&amp;"_"&amp;managements[crop_season_id]=A4449))))</f>
        <v>#VALUE!</v>
      </c>
    </row>
    <row r="4450" spans="2:2" x14ac:dyDescent="0.25">
      <c r="B4450" t="e" cm="1" vm="1">
        <f t="array" ref="B4450">TRANSPOSE(_xlfn._xlws.SORT(_xlfn.UNIQUE(_xlfn._xlws.FILTER(managements[field_level], managements[experiment_id]&amp;"_"&amp;managements[crop_season_id]=A4450))))</f>
        <v>#VALUE!</v>
      </c>
    </row>
    <row r="4451" spans="2:2" x14ac:dyDescent="0.25">
      <c r="B4451" t="e" cm="1" vm="1">
        <f t="array" ref="B4451">TRANSPOSE(_xlfn._xlws.SORT(_xlfn.UNIQUE(_xlfn._xlws.FILTER(managements[field_level], managements[experiment_id]&amp;"_"&amp;managements[crop_season_id]=A4451))))</f>
        <v>#VALUE!</v>
      </c>
    </row>
    <row r="4452" spans="2:2" x14ac:dyDescent="0.25">
      <c r="B4452" t="e" cm="1" vm="1">
        <f t="array" ref="B4452">TRANSPOSE(_xlfn._xlws.SORT(_xlfn.UNIQUE(_xlfn._xlws.FILTER(managements[field_level], managements[experiment_id]&amp;"_"&amp;managements[crop_season_id]=A4452))))</f>
        <v>#VALUE!</v>
      </c>
    </row>
    <row r="4453" spans="2:2" x14ac:dyDescent="0.25">
      <c r="B4453" t="e" cm="1" vm="1">
        <f t="array" ref="B4453">TRANSPOSE(_xlfn._xlws.SORT(_xlfn.UNIQUE(_xlfn._xlws.FILTER(managements[field_level], managements[experiment_id]&amp;"_"&amp;managements[crop_season_id]=A4453))))</f>
        <v>#VALUE!</v>
      </c>
    </row>
    <row r="4454" spans="2:2" x14ac:dyDescent="0.25">
      <c r="B4454" t="e" cm="1" vm="1">
        <f t="array" ref="B4454">TRANSPOSE(_xlfn._xlws.SORT(_xlfn.UNIQUE(_xlfn._xlws.FILTER(managements[field_level], managements[experiment_id]&amp;"_"&amp;managements[crop_season_id]=A4454))))</f>
        <v>#VALUE!</v>
      </c>
    </row>
    <row r="4455" spans="2:2" x14ac:dyDescent="0.25">
      <c r="B4455" t="e" cm="1" vm="1">
        <f t="array" ref="B4455">TRANSPOSE(_xlfn._xlws.SORT(_xlfn.UNIQUE(_xlfn._xlws.FILTER(managements[field_level], managements[experiment_id]&amp;"_"&amp;managements[crop_season_id]=A4455))))</f>
        <v>#VALUE!</v>
      </c>
    </row>
    <row r="4456" spans="2:2" x14ac:dyDescent="0.25">
      <c r="B4456" t="e" cm="1" vm="1">
        <f t="array" ref="B4456">TRANSPOSE(_xlfn._xlws.SORT(_xlfn.UNIQUE(_xlfn._xlws.FILTER(managements[field_level], managements[experiment_id]&amp;"_"&amp;managements[crop_season_id]=A4456))))</f>
        <v>#VALUE!</v>
      </c>
    </row>
    <row r="4457" spans="2:2" x14ac:dyDescent="0.25">
      <c r="B4457" t="e" cm="1" vm="1">
        <f t="array" ref="B4457">TRANSPOSE(_xlfn._xlws.SORT(_xlfn.UNIQUE(_xlfn._xlws.FILTER(managements[field_level], managements[experiment_id]&amp;"_"&amp;managements[crop_season_id]=A4457))))</f>
        <v>#VALUE!</v>
      </c>
    </row>
    <row r="4458" spans="2:2" x14ac:dyDescent="0.25">
      <c r="B4458" t="e" cm="1" vm="1">
        <f t="array" ref="B4458">TRANSPOSE(_xlfn._xlws.SORT(_xlfn.UNIQUE(_xlfn._xlws.FILTER(managements[field_level], managements[experiment_id]&amp;"_"&amp;managements[crop_season_id]=A4458))))</f>
        <v>#VALUE!</v>
      </c>
    </row>
    <row r="4459" spans="2:2" x14ac:dyDescent="0.25">
      <c r="B4459" t="e" cm="1" vm="1">
        <f t="array" ref="B4459">TRANSPOSE(_xlfn._xlws.SORT(_xlfn.UNIQUE(_xlfn._xlws.FILTER(managements[field_level], managements[experiment_id]&amp;"_"&amp;managements[crop_season_id]=A4459))))</f>
        <v>#VALUE!</v>
      </c>
    </row>
    <row r="4460" spans="2:2" x14ac:dyDescent="0.25">
      <c r="B4460" t="e" cm="1" vm="1">
        <f t="array" ref="B4460">TRANSPOSE(_xlfn._xlws.SORT(_xlfn.UNIQUE(_xlfn._xlws.FILTER(managements[field_level], managements[experiment_id]&amp;"_"&amp;managements[crop_season_id]=A4460))))</f>
        <v>#VALUE!</v>
      </c>
    </row>
    <row r="4461" spans="2:2" x14ac:dyDescent="0.25">
      <c r="B4461" t="e" cm="1" vm="1">
        <f t="array" ref="B4461">TRANSPOSE(_xlfn._xlws.SORT(_xlfn.UNIQUE(_xlfn._xlws.FILTER(managements[field_level], managements[experiment_id]&amp;"_"&amp;managements[crop_season_id]=A4461))))</f>
        <v>#VALUE!</v>
      </c>
    </row>
    <row r="4462" spans="2:2" x14ac:dyDescent="0.25">
      <c r="B4462" t="e" cm="1" vm="1">
        <f t="array" ref="B4462">TRANSPOSE(_xlfn._xlws.SORT(_xlfn.UNIQUE(_xlfn._xlws.FILTER(managements[field_level], managements[experiment_id]&amp;"_"&amp;managements[crop_season_id]=A4462))))</f>
        <v>#VALUE!</v>
      </c>
    </row>
    <row r="4463" spans="2:2" x14ac:dyDescent="0.25">
      <c r="B4463" t="e" cm="1" vm="1">
        <f t="array" ref="B4463">TRANSPOSE(_xlfn._xlws.SORT(_xlfn.UNIQUE(_xlfn._xlws.FILTER(managements[field_level], managements[experiment_id]&amp;"_"&amp;managements[crop_season_id]=A4463))))</f>
        <v>#VALUE!</v>
      </c>
    </row>
    <row r="4464" spans="2:2" x14ac:dyDescent="0.25">
      <c r="B4464" t="e" cm="1" vm="1">
        <f t="array" ref="B4464">TRANSPOSE(_xlfn._xlws.SORT(_xlfn.UNIQUE(_xlfn._xlws.FILTER(managements[field_level], managements[experiment_id]&amp;"_"&amp;managements[crop_season_id]=A4464))))</f>
        <v>#VALUE!</v>
      </c>
    </row>
    <row r="4465" spans="2:2" x14ac:dyDescent="0.25">
      <c r="B4465" t="e" cm="1" vm="1">
        <f t="array" ref="B4465">TRANSPOSE(_xlfn._xlws.SORT(_xlfn.UNIQUE(_xlfn._xlws.FILTER(managements[field_level], managements[experiment_id]&amp;"_"&amp;managements[crop_season_id]=A4465))))</f>
        <v>#VALUE!</v>
      </c>
    </row>
    <row r="4466" spans="2:2" x14ac:dyDescent="0.25">
      <c r="B4466" t="e" cm="1" vm="1">
        <f t="array" ref="B4466">TRANSPOSE(_xlfn._xlws.SORT(_xlfn.UNIQUE(_xlfn._xlws.FILTER(managements[field_level], managements[experiment_id]&amp;"_"&amp;managements[crop_season_id]=A4466))))</f>
        <v>#VALUE!</v>
      </c>
    </row>
    <row r="4467" spans="2:2" x14ac:dyDescent="0.25">
      <c r="B4467" t="e" cm="1" vm="1">
        <f t="array" ref="B4467">TRANSPOSE(_xlfn._xlws.SORT(_xlfn.UNIQUE(_xlfn._xlws.FILTER(managements[field_level], managements[experiment_id]&amp;"_"&amp;managements[crop_season_id]=A4467))))</f>
        <v>#VALUE!</v>
      </c>
    </row>
    <row r="4468" spans="2:2" x14ac:dyDescent="0.25">
      <c r="B4468" t="e" cm="1" vm="1">
        <f t="array" ref="B4468">TRANSPOSE(_xlfn._xlws.SORT(_xlfn.UNIQUE(_xlfn._xlws.FILTER(managements[field_level], managements[experiment_id]&amp;"_"&amp;managements[crop_season_id]=A4468))))</f>
        <v>#VALUE!</v>
      </c>
    </row>
    <row r="4469" spans="2:2" x14ac:dyDescent="0.25">
      <c r="B4469" t="e" cm="1" vm="1">
        <f t="array" ref="B4469">TRANSPOSE(_xlfn._xlws.SORT(_xlfn.UNIQUE(_xlfn._xlws.FILTER(managements[field_level], managements[experiment_id]&amp;"_"&amp;managements[crop_season_id]=A4469))))</f>
        <v>#VALUE!</v>
      </c>
    </row>
    <row r="4470" spans="2:2" x14ac:dyDescent="0.25">
      <c r="B4470" t="e" cm="1" vm="1">
        <f t="array" ref="B4470">TRANSPOSE(_xlfn._xlws.SORT(_xlfn.UNIQUE(_xlfn._xlws.FILTER(managements[field_level], managements[experiment_id]&amp;"_"&amp;managements[crop_season_id]=A4470))))</f>
        <v>#VALUE!</v>
      </c>
    </row>
    <row r="4471" spans="2:2" x14ac:dyDescent="0.25">
      <c r="B4471" t="e" cm="1" vm="1">
        <f t="array" ref="B4471">TRANSPOSE(_xlfn._xlws.SORT(_xlfn.UNIQUE(_xlfn._xlws.FILTER(managements[field_level], managements[experiment_id]&amp;"_"&amp;managements[crop_season_id]=A4471))))</f>
        <v>#VALUE!</v>
      </c>
    </row>
    <row r="4472" spans="2:2" x14ac:dyDescent="0.25">
      <c r="B4472" t="e" cm="1" vm="1">
        <f t="array" ref="B4472">TRANSPOSE(_xlfn._xlws.SORT(_xlfn.UNIQUE(_xlfn._xlws.FILTER(managements[field_level], managements[experiment_id]&amp;"_"&amp;managements[crop_season_id]=A4472))))</f>
        <v>#VALUE!</v>
      </c>
    </row>
    <row r="4473" spans="2:2" x14ac:dyDescent="0.25">
      <c r="B4473" t="e" cm="1" vm="1">
        <f t="array" ref="B4473">TRANSPOSE(_xlfn._xlws.SORT(_xlfn.UNIQUE(_xlfn._xlws.FILTER(managements[field_level], managements[experiment_id]&amp;"_"&amp;managements[crop_season_id]=A4473))))</f>
        <v>#VALUE!</v>
      </c>
    </row>
    <row r="4474" spans="2:2" x14ac:dyDescent="0.25">
      <c r="B4474" t="e" cm="1" vm="1">
        <f t="array" ref="B4474">TRANSPOSE(_xlfn._xlws.SORT(_xlfn.UNIQUE(_xlfn._xlws.FILTER(managements[field_level], managements[experiment_id]&amp;"_"&amp;managements[crop_season_id]=A4474))))</f>
        <v>#VALUE!</v>
      </c>
    </row>
    <row r="4475" spans="2:2" x14ac:dyDescent="0.25">
      <c r="B4475" t="e" cm="1" vm="1">
        <f t="array" ref="B4475">TRANSPOSE(_xlfn._xlws.SORT(_xlfn.UNIQUE(_xlfn._xlws.FILTER(managements[field_level], managements[experiment_id]&amp;"_"&amp;managements[crop_season_id]=A4475))))</f>
        <v>#VALUE!</v>
      </c>
    </row>
    <row r="4476" spans="2:2" x14ac:dyDescent="0.25">
      <c r="B4476" t="e" cm="1" vm="1">
        <f t="array" ref="B4476">TRANSPOSE(_xlfn._xlws.SORT(_xlfn.UNIQUE(_xlfn._xlws.FILTER(managements[field_level], managements[experiment_id]&amp;"_"&amp;managements[crop_season_id]=A4476))))</f>
        <v>#VALUE!</v>
      </c>
    </row>
    <row r="4477" spans="2:2" x14ac:dyDescent="0.25">
      <c r="B4477" t="e" cm="1" vm="1">
        <f t="array" ref="B4477">TRANSPOSE(_xlfn._xlws.SORT(_xlfn.UNIQUE(_xlfn._xlws.FILTER(managements[field_level], managements[experiment_id]&amp;"_"&amp;managements[crop_season_id]=A4477))))</f>
        <v>#VALUE!</v>
      </c>
    </row>
    <row r="4478" spans="2:2" x14ac:dyDescent="0.25">
      <c r="B4478" t="e" cm="1" vm="1">
        <f t="array" ref="B4478">TRANSPOSE(_xlfn._xlws.SORT(_xlfn.UNIQUE(_xlfn._xlws.FILTER(managements[field_level], managements[experiment_id]&amp;"_"&amp;managements[crop_season_id]=A4478))))</f>
        <v>#VALUE!</v>
      </c>
    </row>
    <row r="4479" spans="2:2" x14ac:dyDescent="0.25">
      <c r="B4479" t="e" cm="1" vm="1">
        <f t="array" ref="B4479">TRANSPOSE(_xlfn._xlws.SORT(_xlfn.UNIQUE(_xlfn._xlws.FILTER(managements[field_level], managements[experiment_id]&amp;"_"&amp;managements[crop_season_id]=A4479))))</f>
        <v>#VALUE!</v>
      </c>
    </row>
    <row r="4480" spans="2:2" x14ac:dyDescent="0.25">
      <c r="B4480" t="e" cm="1" vm="1">
        <f t="array" ref="B4480">TRANSPOSE(_xlfn._xlws.SORT(_xlfn.UNIQUE(_xlfn._xlws.FILTER(managements[field_level], managements[experiment_id]&amp;"_"&amp;managements[crop_season_id]=A4480))))</f>
        <v>#VALUE!</v>
      </c>
    </row>
    <row r="4481" spans="2:2" x14ac:dyDescent="0.25">
      <c r="B4481" t="e" cm="1" vm="1">
        <f t="array" ref="B4481">TRANSPOSE(_xlfn._xlws.SORT(_xlfn.UNIQUE(_xlfn._xlws.FILTER(managements[field_level], managements[experiment_id]&amp;"_"&amp;managements[crop_season_id]=A4481))))</f>
        <v>#VALUE!</v>
      </c>
    </row>
    <row r="4482" spans="2:2" x14ac:dyDescent="0.25">
      <c r="B4482" t="e" cm="1" vm="1">
        <f t="array" ref="B4482">TRANSPOSE(_xlfn._xlws.SORT(_xlfn.UNIQUE(_xlfn._xlws.FILTER(managements[field_level], managements[experiment_id]&amp;"_"&amp;managements[crop_season_id]=A4482))))</f>
        <v>#VALUE!</v>
      </c>
    </row>
    <row r="4483" spans="2:2" x14ac:dyDescent="0.25">
      <c r="B4483" t="e" cm="1" vm="1">
        <f t="array" ref="B4483">TRANSPOSE(_xlfn._xlws.SORT(_xlfn.UNIQUE(_xlfn._xlws.FILTER(managements[field_level], managements[experiment_id]&amp;"_"&amp;managements[crop_season_id]=A4483))))</f>
        <v>#VALUE!</v>
      </c>
    </row>
    <row r="4484" spans="2:2" x14ac:dyDescent="0.25">
      <c r="B4484" t="e" cm="1" vm="1">
        <f t="array" ref="B4484">TRANSPOSE(_xlfn._xlws.SORT(_xlfn.UNIQUE(_xlfn._xlws.FILTER(managements[field_level], managements[experiment_id]&amp;"_"&amp;managements[crop_season_id]=A4484))))</f>
        <v>#VALUE!</v>
      </c>
    </row>
    <row r="4485" spans="2:2" x14ac:dyDescent="0.25">
      <c r="B4485" t="e" cm="1" vm="1">
        <f t="array" ref="B4485">TRANSPOSE(_xlfn._xlws.SORT(_xlfn.UNIQUE(_xlfn._xlws.FILTER(managements[field_level], managements[experiment_id]&amp;"_"&amp;managements[crop_season_id]=A4485))))</f>
        <v>#VALUE!</v>
      </c>
    </row>
    <row r="4486" spans="2:2" x14ac:dyDescent="0.25">
      <c r="B4486" t="e" cm="1" vm="1">
        <f t="array" ref="B4486">TRANSPOSE(_xlfn._xlws.SORT(_xlfn.UNIQUE(_xlfn._xlws.FILTER(managements[field_level], managements[experiment_id]&amp;"_"&amp;managements[crop_season_id]=A4486))))</f>
        <v>#VALUE!</v>
      </c>
    </row>
    <row r="4487" spans="2:2" x14ac:dyDescent="0.25">
      <c r="B4487" t="e" cm="1" vm="1">
        <f t="array" ref="B4487">TRANSPOSE(_xlfn._xlws.SORT(_xlfn.UNIQUE(_xlfn._xlws.FILTER(managements[field_level], managements[experiment_id]&amp;"_"&amp;managements[crop_season_id]=A4487))))</f>
        <v>#VALUE!</v>
      </c>
    </row>
    <row r="4488" spans="2:2" x14ac:dyDescent="0.25">
      <c r="B4488" t="e" cm="1" vm="1">
        <f t="array" ref="B4488">TRANSPOSE(_xlfn._xlws.SORT(_xlfn.UNIQUE(_xlfn._xlws.FILTER(managements[field_level], managements[experiment_id]&amp;"_"&amp;managements[crop_season_id]=A4488))))</f>
        <v>#VALUE!</v>
      </c>
    </row>
    <row r="4489" spans="2:2" x14ac:dyDescent="0.25">
      <c r="B4489" t="e" cm="1" vm="1">
        <f t="array" ref="B4489">TRANSPOSE(_xlfn._xlws.SORT(_xlfn.UNIQUE(_xlfn._xlws.FILTER(managements[field_level], managements[experiment_id]&amp;"_"&amp;managements[crop_season_id]=A4489))))</f>
        <v>#VALUE!</v>
      </c>
    </row>
    <row r="4490" spans="2:2" x14ac:dyDescent="0.25">
      <c r="B4490" t="e" cm="1" vm="1">
        <f t="array" ref="B4490">TRANSPOSE(_xlfn._xlws.SORT(_xlfn.UNIQUE(_xlfn._xlws.FILTER(managements[field_level], managements[experiment_id]&amp;"_"&amp;managements[crop_season_id]=A4490))))</f>
        <v>#VALUE!</v>
      </c>
    </row>
    <row r="4491" spans="2:2" x14ac:dyDescent="0.25">
      <c r="B4491" t="e" cm="1" vm="1">
        <f t="array" ref="B4491">TRANSPOSE(_xlfn._xlws.SORT(_xlfn.UNIQUE(_xlfn._xlws.FILTER(managements[field_level], managements[experiment_id]&amp;"_"&amp;managements[crop_season_id]=A4491))))</f>
        <v>#VALUE!</v>
      </c>
    </row>
    <row r="4492" spans="2:2" x14ac:dyDescent="0.25">
      <c r="B4492" t="e" cm="1" vm="1">
        <f t="array" ref="B4492">TRANSPOSE(_xlfn._xlws.SORT(_xlfn.UNIQUE(_xlfn._xlws.FILTER(managements[field_level], managements[experiment_id]&amp;"_"&amp;managements[crop_season_id]=A4492))))</f>
        <v>#VALUE!</v>
      </c>
    </row>
    <row r="4493" spans="2:2" x14ac:dyDescent="0.25">
      <c r="B4493" t="e" cm="1" vm="1">
        <f t="array" ref="B4493">TRANSPOSE(_xlfn._xlws.SORT(_xlfn.UNIQUE(_xlfn._xlws.FILTER(managements[field_level], managements[experiment_id]&amp;"_"&amp;managements[crop_season_id]=A4493))))</f>
        <v>#VALUE!</v>
      </c>
    </row>
    <row r="4494" spans="2:2" x14ac:dyDescent="0.25">
      <c r="B4494" t="e" cm="1" vm="1">
        <f t="array" ref="B4494">TRANSPOSE(_xlfn._xlws.SORT(_xlfn.UNIQUE(_xlfn._xlws.FILTER(managements[field_level], managements[experiment_id]&amp;"_"&amp;managements[crop_season_id]=A4494))))</f>
        <v>#VALUE!</v>
      </c>
    </row>
    <row r="4495" spans="2:2" x14ac:dyDescent="0.25">
      <c r="B4495" t="e" cm="1" vm="1">
        <f t="array" ref="B4495">TRANSPOSE(_xlfn._xlws.SORT(_xlfn.UNIQUE(_xlfn._xlws.FILTER(managements[field_level], managements[experiment_id]&amp;"_"&amp;managements[crop_season_id]=A4495))))</f>
        <v>#VALUE!</v>
      </c>
    </row>
    <row r="4496" spans="2:2" x14ac:dyDescent="0.25">
      <c r="B4496" t="e" cm="1" vm="1">
        <f t="array" ref="B4496">TRANSPOSE(_xlfn._xlws.SORT(_xlfn.UNIQUE(_xlfn._xlws.FILTER(managements[field_level], managements[experiment_id]&amp;"_"&amp;managements[crop_season_id]=A4496))))</f>
        <v>#VALUE!</v>
      </c>
    </row>
    <row r="4497" spans="2:2" x14ac:dyDescent="0.25">
      <c r="B4497" t="e" cm="1" vm="1">
        <f t="array" ref="B4497">TRANSPOSE(_xlfn._xlws.SORT(_xlfn.UNIQUE(_xlfn._xlws.FILTER(managements[field_level], managements[experiment_id]&amp;"_"&amp;managements[crop_season_id]=A4497))))</f>
        <v>#VALUE!</v>
      </c>
    </row>
    <row r="4498" spans="2:2" x14ac:dyDescent="0.25">
      <c r="B4498" t="e" cm="1" vm="1">
        <f t="array" ref="B4498">TRANSPOSE(_xlfn._xlws.SORT(_xlfn.UNIQUE(_xlfn._xlws.FILTER(managements[field_level], managements[experiment_id]&amp;"_"&amp;managements[crop_season_id]=A4498))))</f>
        <v>#VALUE!</v>
      </c>
    </row>
    <row r="4499" spans="2:2" x14ac:dyDescent="0.25">
      <c r="B4499" t="e" cm="1" vm="1">
        <f t="array" ref="B4499">TRANSPOSE(_xlfn._xlws.SORT(_xlfn.UNIQUE(_xlfn._xlws.FILTER(managements[field_level], managements[experiment_id]&amp;"_"&amp;managements[crop_season_id]=A4499))))</f>
        <v>#VALUE!</v>
      </c>
    </row>
    <row r="4500" spans="2:2" x14ac:dyDescent="0.25">
      <c r="B4500" t="e" cm="1" vm="1">
        <f t="array" ref="B4500">TRANSPOSE(_xlfn._xlws.SORT(_xlfn.UNIQUE(_xlfn._xlws.FILTER(managements[field_level], managements[experiment_id]&amp;"_"&amp;managements[crop_season_id]=A4500))))</f>
        <v>#VALUE!</v>
      </c>
    </row>
    <row r="4501" spans="2:2" x14ac:dyDescent="0.25">
      <c r="B4501" t="e" cm="1" vm="1">
        <f t="array" ref="B4501">TRANSPOSE(_xlfn._xlws.SORT(_xlfn.UNIQUE(_xlfn._xlws.FILTER(managements[field_level], managements[experiment_id]&amp;"_"&amp;managements[crop_season_id]=A4501))))</f>
        <v>#VALUE!</v>
      </c>
    </row>
    <row r="4502" spans="2:2" x14ac:dyDescent="0.25">
      <c r="B4502" t="e" cm="1" vm="1">
        <f t="array" ref="B4502">TRANSPOSE(_xlfn._xlws.SORT(_xlfn.UNIQUE(_xlfn._xlws.FILTER(managements[field_level], managements[experiment_id]&amp;"_"&amp;managements[crop_season_id]=A4502))))</f>
        <v>#VALUE!</v>
      </c>
    </row>
    <row r="4503" spans="2:2" x14ac:dyDescent="0.25">
      <c r="B4503" t="e" cm="1" vm="1">
        <f t="array" ref="B4503">TRANSPOSE(_xlfn._xlws.SORT(_xlfn.UNIQUE(_xlfn._xlws.FILTER(managements[field_level], managements[experiment_id]&amp;"_"&amp;managements[crop_season_id]=A4503))))</f>
        <v>#VALUE!</v>
      </c>
    </row>
    <row r="4504" spans="2:2" x14ac:dyDescent="0.25">
      <c r="B4504" t="e" cm="1" vm="1">
        <f t="array" ref="B4504">TRANSPOSE(_xlfn._xlws.SORT(_xlfn.UNIQUE(_xlfn._xlws.FILTER(managements[field_level], managements[experiment_id]&amp;"_"&amp;managements[crop_season_id]=A4504))))</f>
        <v>#VALUE!</v>
      </c>
    </row>
    <row r="4505" spans="2:2" x14ac:dyDescent="0.25">
      <c r="B4505" t="e" cm="1" vm="1">
        <f t="array" ref="B4505">TRANSPOSE(_xlfn._xlws.SORT(_xlfn.UNIQUE(_xlfn._xlws.FILTER(managements[field_level], managements[experiment_id]&amp;"_"&amp;managements[crop_season_id]=A4505))))</f>
        <v>#VALUE!</v>
      </c>
    </row>
    <row r="4506" spans="2:2" x14ac:dyDescent="0.25">
      <c r="B4506" t="e" cm="1" vm="1">
        <f t="array" ref="B4506">TRANSPOSE(_xlfn._xlws.SORT(_xlfn.UNIQUE(_xlfn._xlws.FILTER(managements[field_level], managements[experiment_id]&amp;"_"&amp;managements[crop_season_id]=A4506))))</f>
        <v>#VALUE!</v>
      </c>
    </row>
    <row r="4507" spans="2:2" x14ac:dyDescent="0.25">
      <c r="B4507" t="e" cm="1" vm="1">
        <f t="array" ref="B4507">TRANSPOSE(_xlfn._xlws.SORT(_xlfn.UNIQUE(_xlfn._xlws.FILTER(managements[field_level], managements[experiment_id]&amp;"_"&amp;managements[crop_season_id]=A4507))))</f>
        <v>#VALUE!</v>
      </c>
    </row>
    <row r="4508" spans="2:2" x14ac:dyDescent="0.25">
      <c r="B4508" t="e" cm="1" vm="1">
        <f t="array" ref="B4508">TRANSPOSE(_xlfn._xlws.SORT(_xlfn.UNIQUE(_xlfn._xlws.FILTER(managements[field_level], managements[experiment_id]&amp;"_"&amp;managements[crop_season_id]=A4508))))</f>
        <v>#VALUE!</v>
      </c>
    </row>
    <row r="4509" spans="2:2" x14ac:dyDescent="0.25">
      <c r="B4509" t="e" cm="1" vm="1">
        <f t="array" ref="B4509">TRANSPOSE(_xlfn._xlws.SORT(_xlfn.UNIQUE(_xlfn._xlws.FILTER(managements[field_level], managements[experiment_id]&amp;"_"&amp;managements[crop_season_id]=A4509))))</f>
        <v>#VALUE!</v>
      </c>
    </row>
    <row r="4510" spans="2:2" x14ac:dyDescent="0.25">
      <c r="B4510" t="e" cm="1" vm="1">
        <f t="array" ref="B4510">TRANSPOSE(_xlfn._xlws.SORT(_xlfn.UNIQUE(_xlfn._xlws.FILTER(managements[field_level], managements[experiment_id]&amp;"_"&amp;managements[crop_season_id]=A4510))))</f>
        <v>#VALUE!</v>
      </c>
    </row>
    <row r="4511" spans="2:2" x14ac:dyDescent="0.25">
      <c r="B4511" t="e" cm="1" vm="1">
        <f t="array" ref="B4511">TRANSPOSE(_xlfn._xlws.SORT(_xlfn.UNIQUE(_xlfn._xlws.FILTER(managements[field_level], managements[experiment_id]&amp;"_"&amp;managements[crop_season_id]=A4511))))</f>
        <v>#VALUE!</v>
      </c>
    </row>
    <row r="4512" spans="2:2" x14ac:dyDescent="0.25">
      <c r="B4512" t="e" cm="1" vm="1">
        <f t="array" ref="B4512">TRANSPOSE(_xlfn._xlws.SORT(_xlfn.UNIQUE(_xlfn._xlws.FILTER(managements[field_level], managements[experiment_id]&amp;"_"&amp;managements[crop_season_id]=A4512))))</f>
        <v>#VALUE!</v>
      </c>
    </row>
    <row r="4513" spans="2:2" x14ac:dyDescent="0.25">
      <c r="B4513" t="e" cm="1" vm="1">
        <f t="array" ref="B4513">TRANSPOSE(_xlfn._xlws.SORT(_xlfn.UNIQUE(_xlfn._xlws.FILTER(managements[field_level], managements[experiment_id]&amp;"_"&amp;managements[crop_season_id]=A4513))))</f>
        <v>#VALUE!</v>
      </c>
    </row>
    <row r="4514" spans="2:2" x14ac:dyDescent="0.25">
      <c r="B4514" t="e" cm="1" vm="1">
        <f t="array" ref="B4514">TRANSPOSE(_xlfn._xlws.SORT(_xlfn.UNIQUE(_xlfn._xlws.FILTER(managements[field_level], managements[experiment_id]&amp;"_"&amp;managements[crop_season_id]=A4514))))</f>
        <v>#VALUE!</v>
      </c>
    </row>
    <row r="4515" spans="2:2" x14ac:dyDescent="0.25">
      <c r="B4515" t="e" cm="1" vm="1">
        <f t="array" ref="B4515">TRANSPOSE(_xlfn._xlws.SORT(_xlfn.UNIQUE(_xlfn._xlws.FILTER(managements[field_level], managements[experiment_id]&amp;"_"&amp;managements[crop_season_id]=A4515))))</f>
        <v>#VALUE!</v>
      </c>
    </row>
    <row r="4516" spans="2:2" x14ac:dyDescent="0.25">
      <c r="B4516" t="e" cm="1" vm="1">
        <f t="array" ref="B4516">TRANSPOSE(_xlfn._xlws.SORT(_xlfn.UNIQUE(_xlfn._xlws.FILTER(managements[field_level], managements[experiment_id]&amp;"_"&amp;managements[crop_season_id]=A4516))))</f>
        <v>#VALUE!</v>
      </c>
    </row>
    <row r="4517" spans="2:2" x14ac:dyDescent="0.25">
      <c r="B4517" t="e" cm="1" vm="1">
        <f t="array" ref="B4517">TRANSPOSE(_xlfn._xlws.SORT(_xlfn.UNIQUE(_xlfn._xlws.FILTER(managements[field_level], managements[experiment_id]&amp;"_"&amp;managements[crop_season_id]=A4517))))</f>
        <v>#VALUE!</v>
      </c>
    </row>
    <row r="4518" spans="2:2" x14ac:dyDescent="0.25">
      <c r="B4518" t="e" cm="1" vm="1">
        <f t="array" ref="B4518">TRANSPOSE(_xlfn._xlws.SORT(_xlfn.UNIQUE(_xlfn._xlws.FILTER(managements[field_level], managements[experiment_id]&amp;"_"&amp;managements[crop_season_id]=A4518))))</f>
        <v>#VALUE!</v>
      </c>
    </row>
    <row r="4519" spans="2:2" x14ac:dyDescent="0.25">
      <c r="B4519" t="e" cm="1" vm="1">
        <f t="array" ref="B4519">TRANSPOSE(_xlfn._xlws.SORT(_xlfn.UNIQUE(_xlfn._xlws.FILTER(managements[field_level], managements[experiment_id]&amp;"_"&amp;managements[crop_season_id]=A4519))))</f>
        <v>#VALUE!</v>
      </c>
    </row>
    <row r="4520" spans="2:2" x14ac:dyDescent="0.25">
      <c r="B4520" t="e" cm="1" vm="1">
        <f t="array" ref="B4520">TRANSPOSE(_xlfn._xlws.SORT(_xlfn.UNIQUE(_xlfn._xlws.FILTER(managements[field_level], managements[experiment_id]&amp;"_"&amp;managements[crop_season_id]=A4520))))</f>
        <v>#VALUE!</v>
      </c>
    </row>
    <row r="4521" spans="2:2" x14ac:dyDescent="0.25">
      <c r="B4521" t="e" cm="1" vm="1">
        <f t="array" ref="B4521">TRANSPOSE(_xlfn._xlws.SORT(_xlfn.UNIQUE(_xlfn._xlws.FILTER(managements[field_level], managements[experiment_id]&amp;"_"&amp;managements[crop_season_id]=A4521))))</f>
        <v>#VALUE!</v>
      </c>
    </row>
    <row r="4522" spans="2:2" x14ac:dyDescent="0.25">
      <c r="B4522" t="e" cm="1" vm="1">
        <f t="array" ref="B4522">TRANSPOSE(_xlfn._xlws.SORT(_xlfn.UNIQUE(_xlfn._xlws.FILTER(managements[field_level], managements[experiment_id]&amp;"_"&amp;managements[crop_season_id]=A4522))))</f>
        <v>#VALUE!</v>
      </c>
    </row>
    <row r="4523" spans="2:2" x14ac:dyDescent="0.25">
      <c r="B4523" t="e" cm="1" vm="1">
        <f t="array" ref="B4523">TRANSPOSE(_xlfn._xlws.SORT(_xlfn.UNIQUE(_xlfn._xlws.FILTER(managements[field_level], managements[experiment_id]&amp;"_"&amp;managements[crop_season_id]=A4523))))</f>
        <v>#VALUE!</v>
      </c>
    </row>
    <row r="4524" spans="2:2" x14ac:dyDescent="0.25">
      <c r="B4524" t="e" cm="1" vm="1">
        <f t="array" ref="B4524">TRANSPOSE(_xlfn._xlws.SORT(_xlfn.UNIQUE(_xlfn._xlws.FILTER(managements[field_level], managements[experiment_id]&amp;"_"&amp;managements[crop_season_id]=A4524))))</f>
        <v>#VALUE!</v>
      </c>
    </row>
    <row r="4525" spans="2:2" x14ac:dyDescent="0.25">
      <c r="B4525" t="e" cm="1" vm="1">
        <f t="array" ref="B4525">TRANSPOSE(_xlfn._xlws.SORT(_xlfn.UNIQUE(_xlfn._xlws.FILTER(managements[field_level], managements[experiment_id]&amp;"_"&amp;managements[crop_season_id]=A4525))))</f>
        <v>#VALUE!</v>
      </c>
    </row>
    <row r="4526" spans="2:2" x14ac:dyDescent="0.25">
      <c r="B4526" t="e" cm="1" vm="1">
        <f t="array" ref="B4526">TRANSPOSE(_xlfn._xlws.SORT(_xlfn.UNIQUE(_xlfn._xlws.FILTER(managements[field_level], managements[experiment_id]&amp;"_"&amp;managements[crop_season_id]=A4526))))</f>
        <v>#VALUE!</v>
      </c>
    </row>
    <row r="4527" spans="2:2" x14ac:dyDescent="0.25">
      <c r="B4527" t="e" cm="1" vm="1">
        <f t="array" ref="B4527">TRANSPOSE(_xlfn._xlws.SORT(_xlfn.UNIQUE(_xlfn._xlws.FILTER(managements[field_level], managements[experiment_id]&amp;"_"&amp;managements[crop_season_id]=A4527))))</f>
        <v>#VALUE!</v>
      </c>
    </row>
    <row r="4528" spans="2:2" x14ac:dyDescent="0.25">
      <c r="B4528" t="e" cm="1" vm="1">
        <f t="array" ref="B4528">TRANSPOSE(_xlfn._xlws.SORT(_xlfn.UNIQUE(_xlfn._xlws.FILTER(managements[field_level], managements[experiment_id]&amp;"_"&amp;managements[crop_season_id]=A4528))))</f>
        <v>#VALUE!</v>
      </c>
    </row>
    <row r="4529" spans="2:2" x14ac:dyDescent="0.25">
      <c r="B4529" t="e" cm="1" vm="1">
        <f t="array" ref="B4529">TRANSPOSE(_xlfn._xlws.SORT(_xlfn.UNIQUE(_xlfn._xlws.FILTER(managements[field_level], managements[experiment_id]&amp;"_"&amp;managements[crop_season_id]=A4529))))</f>
        <v>#VALUE!</v>
      </c>
    </row>
    <row r="4530" spans="2:2" x14ac:dyDescent="0.25">
      <c r="B4530" t="e" cm="1" vm="1">
        <f t="array" ref="B4530">TRANSPOSE(_xlfn._xlws.SORT(_xlfn.UNIQUE(_xlfn._xlws.FILTER(managements[field_level], managements[experiment_id]&amp;"_"&amp;managements[crop_season_id]=A4530))))</f>
        <v>#VALUE!</v>
      </c>
    </row>
    <row r="4531" spans="2:2" x14ac:dyDescent="0.25">
      <c r="B4531" t="e" cm="1" vm="1">
        <f t="array" ref="B4531">TRANSPOSE(_xlfn._xlws.SORT(_xlfn.UNIQUE(_xlfn._xlws.FILTER(managements[field_level], managements[experiment_id]&amp;"_"&amp;managements[crop_season_id]=A4531))))</f>
        <v>#VALUE!</v>
      </c>
    </row>
    <row r="4532" spans="2:2" x14ac:dyDescent="0.25">
      <c r="B4532" t="e" cm="1" vm="1">
        <f t="array" ref="B4532">TRANSPOSE(_xlfn._xlws.SORT(_xlfn.UNIQUE(_xlfn._xlws.FILTER(managements[field_level], managements[experiment_id]&amp;"_"&amp;managements[crop_season_id]=A4532))))</f>
        <v>#VALUE!</v>
      </c>
    </row>
    <row r="4533" spans="2:2" x14ac:dyDescent="0.25">
      <c r="B4533" t="e" cm="1" vm="1">
        <f t="array" ref="B4533">TRANSPOSE(_xlfn._xlws.SORT(_xlfn.UNIQUE(_xlfn._xlws.FILTER(managements[field_level], managements[experiment_id]&amp;"_"&amp;managements[crop_season_id]=A4533))))</f>
        <v>#VALUE!</v>
      </c>
    </row>
    <row r="4534" spans="2:2" x14ac:dyDescent="0.25">
      <c r="B4534" t="e" cm="1" vm="1">
        <f t="array" ref="B4534">TRANSPOSE(_xlfn._xlws.SORT(_xlfn.UNIQUE(_xlfn._xlws.FILTER(managements[field_level], managements[experiment_id]&amp;"_"&amp;managements[crop_season_id]=A4534))))</f>
        <v>#VALUE!</v>
      </c>
    </row>
    <row r="4535" spans="2:2" x14ac:dyDescent="0.25">
      <c r="B4535" t="e" cm="1" vm="1">
        <f t="array" ref="B4535">TRANSPOSE(_xlfn._xlws.SORT(_xlfn.UNIQUE(_xlfn._xlws.FILTER(managements[field_level], managements[experiment_id]&amp;"_"&amp;managements[crop_season_id]=A4535))))</f>
        <v>#VALUE!</v>
      </c>
    </row>
    <row r="4536" spans="2:2" x14ac:dyDescent="0.25">
      <c r="B4536" t="e" cm="1" vm="1">
        <f t="array" ref="B4536">TRANSPOSE(_xlfn._xlws.SORT(_xlfn.UNIQUE(_xlfn._xlws.FILTER(managements[field_level], managements[experiment_id]&amp;"_"&amp;managements[crop_season_id]=A4536))))</f>
        <v>#VALUE!</v>
      </c>
    </row>
    <row r="4537" spans="2:2" x14ac:dyDescent="0.25">
      <c r="B4537" t="e" cm="1" vm="1">
        <f t="array" ref="B4537">TRANSPOSE(_xlfn._xlws.SORT(_xlfn.UNIQUE(_xlfn._xlws.FILTER(managements[field_level], managements[experiment_id]&amp;"_"&amp;managements[crop_season_id]=A4537))))</f>
        <v>#VALUE!</v>
      </c>
    </row>
    <row r="4538" spans="2:2" x14ac:dyDescent="0.25">
      <c r="B4538" t="e" cm="1" vm="1">
        <f t="array" ref="B4538">TRANSPOSE(_xlfn._xlws.SORT(_xlfn.UNIQUE(_xlfn._xlws.FILTER(managements[field_level], managements[experiment_id]&amp;"_"&amp;managements[crop_season_id]=A4538))))</f>
        <v>#VALUE!</v>
      </c>
    </row>
    <row r="4539" spans="2:2" x14ac:dyDescent="0.25">
      <c r="B4539" t="e" cm="1" vm="1">
        <f t="array" ref="B4539">TRANSPOSE(_xlfn._xlws.SORT(_xlfn.UNIQUE(_xlfn._xlws.FILTER(managements[field_level], managements[experiment_id]&amp;"_"&amp;managements[crop_season_id]=A4539))))</f>
        <v>#VALUE!</v>
      </c>
    </row>
    <row r="4540" spans="2:2" x14ac:dyDescent="0.25">
      <c r="B4540" t="e" cm="1" vm="1">
        <f t="array" ref="B4540">TRANSPOSE(_xlfn._xlws.SORT(_xlfn.UNIQUE(_xlfn._xlws.FILTER(managements[field_level], managements[experiment_id]&amp;"_"&amp;managements[crop_season_id]=A4540))))</f>
        <v>#VALUE!</v>
      </c>
    </row>
    <row r="4541" spans="2:2" x14ac:dyDescent="0.25">
      <c r="B4541" t="e" cm="1" vm="1">
        <f t="array" ref="B4541">TRANSPOSE(_xlfn._xlws.SORT(_xlfn.UNIQUE(_xlfn._xlws.FILTER(managements[field_level], managements[experiment_id]&amp;"_"&amp;managements[crop_season_id]=A4541))))</f>
        <v>#VALUE!</v>
      </c>
    </row>
    <row r="4542" spans="2:2" x14ac:dyDescent="0.25">
      <c r="B4542" t="e" cm="1" vm="1">
        <f t="array" ref="B4542">TRANSPOSE(_xlfn._xlws.SORT(_xlfn.UNIQUE(_xlfn._xlws.FILTER(managements[field_level], managements[experiment_id]&amp;"_"&amp;managements[crop_season_id]=A4542))))</f>
        <v>#VALUE!</v>
      </c>
    </row>
    <row r="4543" spans="2:2" x14ac:dyDescent="0.25">
      <c r="B4543" t="e" cm="1" vm="1">
        <f t="array" ref="B4543">TRANSPOSE(_xlfn._xlws.SORT(_xlfn.UNIQUE(_xlfn._xlws.FILTER(managements[field_level], managements[experiment_id]&amp;"_"&amp;managements[crop_season_id]=A4543))))</f>
        <v>#VALUE!</v>
      </c>
    </row>
    <row r="4544" spans="2:2" x14ac:dyDescent="0.25">
      <c r="B4544" t="e" cm="1" vm="1">
        <f t="array" ref="B4544">TRANSPOSE(_xlfn._xlws.SORT(_xlfn.UNIQUE(_xlfn._xlws.FILTER(managements[field_level], managements[experiment_id]&amp;"_"&amp;managements[crop_season_id]=A4544))))</f>
        <v>#VALUE!</v>
      </c>
    </row>
    <row r="4545" spans="2:2" x14ac:dyDescent="0.25">
      <c r="B4545" t="e" cm="1" vm="1">
        <f t="array" ref="B4545">TRANSPOSE(_xlfn._xlws.SORT(_xlfn.UNIQUE(_xlfn._xlws.FILTER(managements[field_level], managements[experiment_id]&amp;"_"&amp;managements[crop_season_id]=A4545))))</f>
        <v>#VALUE!</v>
      </c>
    </row>
    <row r="4546" spans="2:2" x14ac:dyDescent="0.25">
      <c r="B4546" t="e" cm="1" vm="1">
        <f t="array" ref="B4546">TRANSPOSE(_xlfn._xlws.SORT(_xlfn.UNIQUE(_xlfn._xlws.FILTER(managements[field_level], managements[experiment_id]&amp;"_"&amp;managements[crop_season_id]=A4546))))</f>
        <v>#VALUE!</v>
      </c>
    </row>
    <row r="4547" spans="2:2" x14ac:dyDescent="0.25">
      <c r="B4547" t="e" cm="1" vm="1">
        <f t="array" ref="B4547">TRANSPOSE(_xlfn._xlws.SORT(_xlfn.UNIQUE(_xlfn._xlws.FILTER(managements[field_level], managements[experiment_id]&amp;"_"&amp;managements[crop_season_id]=A4547))))</f>
        <v>#VALUE!</v>
      </c>
    </row>
    <row r="4548" spans="2:2" x14ac:dyDescent="0.25">
      <c r="B4548" t="e" cm="1" vm="1">
        <f t="array" ref="B4548">TRANSPOSE(_xlfn._xlws.SORT(_xlfn.UNIQUE(_xlfn._xlws.FILTER(managements[field_level], managements[experiment_id]&amp;"_"&amp;managements[crop_season_id]=A4548))))</f>
        <v>#VALUE!</v>
      </c>
    </row>
    <row r="4549" spans="2:2" x14ac:dyDescent="0.25">
      <c r="B4549" t="e" cm="1" vm="1">
        <f t="array" ref="B4549">TRANSPOSE(_xlfn._xlws.SORT(_xlfn.UNIQUE(_xlfn._xlws.FILTER(managements[field_level], managements[experiment_id]&amp;"_"&amp;managements[crop_season_id]=A4549))))</f>
        <v>#VALUE!</v>
      </c>
    </row>
    <row r="4550" spans="2:2" x14ac:dyDescent="0.25">
      <c r="B4550" t="e" cm="1" vm="1">
        <f t="array" ref="B4550">TRANSPOSE(_xlfn._xlws.SORT(_xlfn.UNIQUE(_xlfn._xlws.FILTER(managements[field_level], managements[experiment_id]&amp;"_"&amp;managements[crop_season_id]=A4550))))</f>
        <v>#VALUE!</v>
      </c>
    </row>
    <row r="4551" spans="2:2" x14ac:dyDescent="0.25">
      <c r="B4551" t="e" cm="1" vm="1">
        <f t="array" ref="B4551">TRANSPOSE(_xlfn._xlws.SORT(_xlfn.UNIQUE(_xlfn._xlws.FILTER(managements[field_level], managements[experiment_id]&amp;"_"&amp;managements[crop_season_id]=A4551))))</f>
        <v>#VALUE!</v>
      </c>
    </row>
    <row r="4552" spans="2:2" x14ac:dyDescent="0.25">
      <c r="B4552" t="e" cm="1" vm="1">
        <f t="array" ref="B4552">TRANSPOSE(_xlfn._xlws.SORT(_xlfn.UNIQUE(_xlfn._xlws.FILTER(managements[field_level], managements[experiment_id]&amp;"_"&amp;managements[crop_season_id]=A4552))))</f>
        <v>#VALUE!</v>
      </c>
    </row>
    <row r="4553" spans="2:2" x14ac:dyDescent="0.25">
      <c r="B4553" t="e" cm="1" vm="1">
        <f t="array" ref="B4553">TRANSPOSE(_xlfn._xlws.SORT(_xlfn.UNIQUE(_xlfn._xlws.FILTER(managements[field_level], managements[experiment_id]&amp;"_"&amp;managements[crop_season_id]=A4553))))</f>
        <v>#VALUE!</v>
      </c>
    </row>
    <row r="4554" spans="2:2" x14ac:dyDescent="0.25">
      <c r="B4554" t="e" cm="1" vm="1">
        <f t="array" ref="B4554">TRANSPOSE(_xlfn._xlws.SORT(_xlfn.UNIQUE(_xlfn._xlws.FILTER(managements[field_level], managements[experiment_id]&amp;"_"&amp;managements[crop_season_id]=A4554))))</f>
        <v>#VALUE!</v>
      </c>
    </row>
    <row r="4555" spans="2:2" x14ac:dyDescent="0.25">
      <c r="B4555" t="e" cm="1" vm="1">
        <f t="array" ref="B4555">TRANSPOSE(_xlfn._xlws.SORT(_xlfn.UNIQUE(_xlfn._xlws.FILTER(managements[field_level], managements[experiment_id]&amp;"_"&amp;managements[crop_season_id]=A4555))))</f>
        <v>#VALUE!</v>
      </c>
    </row>
    <row r="4556" spans="2:2" x14ac:dyDescent="0.25">
      <c r="B4556" t="e" cm="1" vm="1">
        <f t="array" ref="B4556">TRANSPOSE(_xlfn._xlws.SORT(_xlfn.UNIQUE(_xlfn._xlws.FILTER(managements[field_level], managements[experiment_id]&amp;"_"&amp;managements[crop_season_id]=A4556))))</f>
        <v>#VALUE!</v>
      </c>
    </row>
    <row r="4557" spans="2:2" x14ac:dyDescent="0.25">
      <c r="B4557" t="e" cm="1" vm="1">
        <f t="array" ref="B4557">TRANSPOSE(_xlfn._xlws.SORT(_xlfn.UNIQUE(_xlfn._xlws.FILTER(managements[field_level], managements[experiment_id]&amp;"_"&amp;managements[crop_season_id]=A4557))))</f>
        <v>#VALUE!</v>
      </c>
    </row>
    <row r="4558" spans="2:2" x14ac:dyDescent="0.25">
      <c r="B4558" t="e" cm="1" vm="1">
        <f t="array" ref="B4558">TRANSPOSE(_xlfn._xlws.SORT(_xlfn.UNIQUE(_xlfn._xlws.FILTER(managements[field_level], managements[experiment_id]&amp;"_"&amp;managements[crop_season_id]=A4558))))</f>
        <v>#VALUE!</v>
      </c>
    </row>
    <row r="4559" spans="2:2" x14ac:dyDescent="0.25">
      <c r="B4559" t="e" cm="1" vm="1">
        <f t="array" ref="B4559">TRANSPOSE(_xlfn._xlws.SORT(_xlfn.UNIQUE(_xlfn._xlws.FILTER(managements[field_level], managements[experiment_id]&amp;"_"&amp;managements[crop_season_id]=A4559))))</f>
        <v>#VALUE!</v>
      </c>
    </row>
    <row r="4560" spans="2:2" x14ac:dyDescent="0.25">
      <c r="B4560" t="e" cm="1" vm="1">
        <f t="array" ref="B4560">TRANSPOSE(_xlfn._xlws.SORT(_xlfn.UNIQUE(_xlfn._xlws.FILTER(managements[field_level], managements[experiment_id]&amp;"_"&amp;managements[crop_season_id]=A4560))))</f>
        <v>#VALUE!</v>
      </c>
    </row>
    <row r="4561" spans="2:2" x14ac:dyDescent="0.25">
      <c r="B4561" t="e" cm="1" vm="1">
        <f t="array" ref="B4561">TRANSPOSE(_xlfn._xlws.SORT(_xlfn.UNIQUE(_xlfn._xlws.FILTER(managements[field_level], managements[experiment_id]&amp;"_"&amp;managements[crop_season_id]=A4561))))</f>
        <v>#VALUE!</v>
      </c>
    </row>
    <row r="4562" spans="2:2" x14ac:dyDescent="0.25">
      <c r="B4562" t="e" cm="1" vm="1">
        <f t="array" ref="B4562">TRANSPOSE(_xlfn._xlws.SORT(_xlfn.UNIQUE(_xlfn._xlws.FILTER(managements[field_level], managements[experiment_id]&amp;"_"&amp;managements[crop_season_id]=A4562))))</f>
        <v>#VALUE!</v>
      </c>
    </row>
    <row r="4563" spans="2:2" x14ac:dyDescent="0.25">
      <c r="B4563" t="e" cm="1" vm="1">
        <f t="array" ref="B4563">TRANSPOSE(_xlfn._xlws.SORT(_xlfn.UNIQUE(_xlfn._xlws.FILTER(managements[field_level], managements[experiment_id]&amp;"_"&amp;managements[crop_season_id]=A4563))))</f>
        <v>#VALUE!</v>
      </c>
    </row>
    <row r="4564" spans="2:2" x14ac:dyDescent="0.25">
      <c r="B4564" t="e" cm="1" vm="1">
        <f t="array" ref="B4564">TRANSPOSE(_xlfn._xlws.SORT(_xlfn.UNIQUE(_xlfn._xlws.FILTER(managements[field_level], managements[experiment_id]&amp;"_"&amp;managements[crop_season_id]=A4564))))</f>
        <v>#VALUE!</v>
      </c>
    </row>
    <row r="4565" spans="2:2" x14ac:dyDescent="0.25">
      <c r="B4565" t="e" cm="1" vm="1">
        <f t="array" ref="B4565">TRANSPOSE(_xlfn._xlws.SORT(_xlfn.UNIQUE(_xlfn._xlws.FILTER(managements[field_level], managements[experiment_id]&amp;"_"&amp;managements[crop_season_id]=A4565))))</f>
        <v>#VALUE!</v>
      </c>
    </row>
    <row r="4566" spans="2:2" x14ac:dyDescent="0.25">
      <c r="B4566" t="e" cm="1" vm="1">
        <f t="array" ref="B4566">TRANSPOSE(_xlfn._xlws.SORT(_xlfn.UNIQUE(_xlfn._xlws.FILTER(managements[field_level], managements[experiment_id]&amp;"_"&amp;managements[crop_season_id]=A4566))))</f>
        <v>#VALUE!</v>
      </c>
    </row>
    <row r="4567" spans="2:2" x14ac:dyDescent="0.25">
      <c r="B4567" t="e" cm="1" vm="1">
        <f t="array" ref="B4567">TRANSPOSE(_xlfn._xlws.SORT(_xlfn.UNIQUE(_xlfn._xlws.FILTER(managements[field_level], managements[experiment_id]&amp;"_"&amp;managements[crop_season_id]=A4567))))</f>
        <v>#VALUE!</v>
      </c>
    </row>
    <row r="4568" spans="2:2" x14ac:dyDescent="0.25">
      <c r="B4568" t="e" cm="1" vm="1">
        <f t="array" ref="B4568">TRANSPOSE(_xlfn._xlws.SORT(_xlfn.UNIQUE(_xlfn._xlws.FILTER(managements[field_level], managements[experiment_id]&amp;"_"&amp;managements[crop_season_id]=A4568))))</f>
        <v>#VALUE!</v>
      </c>
    </row>
    <row r="4569" spans="2:2" x14ac:dyDescent="0.25">
      <c r="B4569" t="e" cm="1" vm="1">
        <f t="array" ref="B4569">TRANSPOSE(_xlfn._xlws.SORT(_xlfn.UNIQUE(_xlfn._xlws.FILTER(managements[field_level], managements[experiment_id]&amp;"_"&amp;managements[crop_season_id]=A4569))))</f>
        <v>#VALUE!</v>
      </c>
    </row>
    <row r="4570" spans="2:2" x14ac:dyDescent="0.25">
      <c r="B4570" t="e" cm="1" vm="1">
        <f t="array" ref="B4570">TRANSPOSE(_xlfn._xlws.SORT(_xlfn.UNIQUE(_xlfn._xlws.FILTER(managements[field_level], managements[experiment_id]&amp;"_"&amp;managements[crop_season_id]=A4570))))</f>
        <v>#VALUE!</v>
      </c>
    </row>
    <row r="4571" spans="2:2" x14ac:dyDescent="0.25">
      <c r="B4571" t="e" cm="1" vm="1">
        <f t="array" ref="B4571">TRANSPOSE(_xlfn._xlws.SORT(_xlfn.UNIQUE(_xlfn._xlws.FILTER(managements[field_level], managements[experiment_id]&amp;"_"&amp;managements[crop_season_id]=A4571))))</f>
        <v>#VALUE!</v>
      </c>
    </row>
    <row r="4572" spans="2:2" x14ac:dyDescent="0.25">
      <c r="B4572" t="e" cm="1" vm="1">
        <f t="array" ref="B4572">TRANSPOSE(_xlfn._xlws.SORT(_xlfn.UNIQUE(_xlfn._xlws.FILTER(managements[field_level], managements[experiment_id]&amp;"_"&amp;managements[crop_season_id]=A4572))))</f>
        <v>#VALUE!</v>
      </c>
    </row>
    <row r="4573" spans="2:2" x14ac:dyDescent="0.25">
      <c r="B4573" t="e" cm="1" vm="1">
        <f t="array" ref="B4573">TRANSPOSE(_xlfn._xlws.SORT(_xlfn.UNIQUE(_xlfn._xlws.FILTER(managements[field_level], managements[experiment_id]&amp;"_"&amp;managements[crop_season_id]=A4573))))</f>
        <v>#VALUE!</v>
      </c>
    </row>
    <row r="4574" spans="2:2" x14ac:dyDescent="0.25">
      <c r="B4574" t="e" cm="1" vm="1">
        <f t="array" ref="B4574">TRANSPOSE(_xlfn._xlws.SORT(_xlfn.UNIQUE(_xlfn._xlws.FILTER(managements[field_level], managements[experiment_id]&amp;"_"&amp;managements[crop_season_id]=A4574))))</f>
        <v>#VALUE!</v>
      </c>
    </row>
    <row r="4575" spans="2:2" x14ac:dyDescent="0.25">
      <c r="B4575" t="e" cm="1" vm="1">
        <f t="array" ref="B4575">TRANSPOSE(_xlfn._xlws.SORT(_xlfn.UNIQUE(_xlfn._xlws.FILTER(managements[field_level], managements[experiment_id]&amp;"_"&amp;managements[crop_season_id]=A4575))))</f>
        <v>#VALUE!</v>
      </c>
    </row>
    <row r="4576" spans="2:2" x14ac:dyDescent="0.25">
      <c r="B4576" t="e" cm="1" vm="1">
        <f t="array" ref="B4576">TRANSPOSE(_xlfn._xlws.SORT(_xlfn.UNIQUE(_xlfn._xlws.FILTER(managements[field_level], managements[experiment_id]&amp;"_"&amp;managements[crop_season_id]=A4576))))</f>
        <v>#VALUE!</v>
      </c>
    </row>
    <row r="4577" spans="2:2" x14ac:dyDescent="0.25">
      <c r="B4577" t="e" cm="1" vm="1">
        <f t="array" ref="B4577">TRANSPOSE(_xlfn._xlws.SORT(_xlfn.UNIQUE(_xlfn._xlws.FILTER(managements[field_level], managements[experiment_id]&amp;"_"&amp;managements[crop_season_id]=A4577))))</f>
        <v>#VALUE!</v>
      </c>
    </row>
    <row r="4578" spans="2:2" x14ac:dyDescent="0.25">
      <c r="B4578" t="e" cm="1" vm="1">
        <f t="array" ref="B4578">TRANSPOSE(_xlfn._xlws.SORT(_xlfn.UNIQUE(_xlfn._xlws.FILTER(managements[field_level], managements[experiment_id]&amp;"_"&amp;managements[crop_season_id]=A4578))))</f>
        <v>#VALUE!</v>
      </c>
    </row>
    <row r="4579" spans="2:2" x14ac:dyDescent="0.25">
      <c r="B4579" t="e" cm="1" vm="1">
        <f t="array" ref="B4579">TRANSPOSE(_xlfn._xlws.SORT(_xlfn.UNIQUE(_xlfn._xlws.FILTER(managements[field_level], managements[experiment_id]&amp;"_"&amp;managements[crop_season_id]=A4579))))</f>
        <v>#VALUE!</v>
      </c>
    </row>
    <row r="4580" spans="2:2" x14ac:dyDescent="0.25">
      <c r="B4580" t="e" cm="1" vm="1">
        <f t="array" ref="B4580">TRANSPOSE(_xlfn._xlws.SORT(_xlfn.UNIQUE(_xlfn._xlws.FILTER(managements[field_level], managements[experiment_id]&amp;"_"&amp;managements[crop_season_id]=A4580))))</f>
        <v>#VALUE!</v>
      </c>
    </row>
    <row r="4581" spans="2:2" x14ac:dyDescent="0.25">
      <c r="B4581" t="e" cm="1" vm="1">
        <f t="array" ref="B4581">TRANSPOSE(_xlfn._xlws.SORT(_xlfn.UNIQUE(_xlfn._xlws.FILTER(managements[field_level], managements[experiment_id]&amp;"_"&amp;managements[crop_season_id]=A4581))))</f>
        <v>#VALUE!</v>
      </c>
    </row>
    <row r="4582" spans="2:2" x14ac:dyDescent="0.25">
      <c r="B4582" t="e" cm="1" vm="1">
        <f t="array" ref="B4582">TRANSPOSE(_xlfn._xlws.SORT(_xlfn.UNIQUE(_xlfn._xlws.FILTER(managements[field_level], managements[experiment_id]&amp;"_"&amp;managements[crop_season_id]=A4582))))</f>
        <v>#VALUE!</v>
      </c>
    </row>
    <row r="4583" spans="2:2" x14ac:dyDescent="0.25">
      <c r="B4583" t="e" cm="1" vm="1">
        <f t="array" ref="B4583">TRANSPOSE(_xlfn._xlws.SORT(_xlfn.UNIQUE(_xlfn._xlws.FILTER(managements[field_level], managements[experiment_id]&amp;"_"&amp;managements[crop_season_id]=A4583))))</f>
        <v>#VALUE!</v>
      </c>
    </row>
    <row r="4584" spans="2:2" x14ac:dyDescent="0.25">
      <c r="B4584" t="e" cm="1" vm="1">
        <f t="array" ref="B4584">TRANSPOSE(_xlfn._xlws.SORT(_xlfn.UNIQUE(_xlfn._xlws.FILTER(managements[field_level], managements[experiment_id]&amp;"_"&amp;managements[crop_season_id]=A4584))))</f>
        <v>#VALUE!</v>
      </c>
    </row>
    <row r="4585" spans="2:2" x14ac:dyDescent="0.25">
      <c r="B4585" t="e" cm="1" vm="1">
        <f t="array" ref="B4585">TRANSPOSE(_xlfn._xlws.SORT(_xlfn.UNIQUE(_xlfn._xlws.FILTER(managements[field_level], managements[experiment_id]&amp;"_"&amp;managements[crop_season_id]=A4585))))</f>
        <v>#VALUE!</v>
      </c>
    </row>
    <row r="4586" spans="2:2" x14ac:dyDescent="0.25">
      <c r="B4586" t="e" cm="1" vm="1">
        <f t="array" ref="B4586">TRANSPOSE(_xlfn._xlws.SORT(_xlfn.UNIQUE(_xlfn._xlws.FILTER(managements[field_level], managements[experiment_id]&amp;"_"&amp;managements[crop_season_id]=A4586))))</f>
        <v>#VALUE!</v>
      </c>
    </row>
    <row r="4587" spans="2:2" x14ac:dyDescent="0.25">
      <c r="B4587" t="e" cm="1" vm="1">
        <f t="array" ref="B4587">TRANSPOSE(_xlfn._xlws.SORT(_xlfn.UNIQUE(_xlfn._xlws.FILTER(managements[field_level], managements[experiment_id]&amp;"_"&amp;managements[crop_season_id]=A4587))))</f>
        <v>#VALUE!</v>
      </c>
    </row>
    <row r="4588" spans="2:2" x14ac:dyDescent="0.25">
      <c r="B4588" t="e" cm="1" vm="1">
        <f t="array" ref="B4588">TRANSPOSE(_xlfn._xlws.SORT(_xlfn.UNIQUE(_xlfn._xlws.FILTER(managements[field_level], managements[experiment_id]&amp;"_"&amp;managements[crop_season_id]=A4588))))</f>
        <v>#VALUE!</v>
      </c>
    </row>
    <row r="4589" spans="2:2" x14ac:dyDescent="0.25">
      <c r="B4589" t="e" cm="1" vm="1">
        <f t="array" ref="B4589">TRANSPOSE(_xlfn._xlws.SORT(_xlfn.UNIQUE(_xlfn._xlws.FILTER(managements[field_level], managements[experiment_id]&amp;"_"&amp;managements[crop_season_id]=A4589))))</f>
        <v>#VALUE!</v>
      </c>
    </row>
    <row r="4590" spans="2:2" x14ac:dyDescent="0.25">
      <c r="B4590" t="e" cm="1" vm="1">
        <f t="array" ref="B4590">TRANSPOSE(_xlfn._xlws.SORT(_xlfn.UNIQUE(_xlfn._xlws.FILTER(managements[field_level], managements[experiment_id]&amp;"_"&amp;managements[crop_season_id]=A4590))))</f>
        <v>#VALUE!</v>
      </c>
    </row>
    <row r="4591" spans="2:2" x14ac:dyDescent="0.25">
      <c r="B4591" t="e" cm="1" vm="1">
        <f t="array" ref="B4591">TRANSPOSE(_xlfn._xlws.SORT(_xlfn.UNIQUE(_xlfn._xlws.FILTER(managements[field_level], managements[experiment_id]&amp;"_"&amp;managements[crop_season_id]=A4591))))</f>
        <v>#VALUE!</v>
      </c>
    </row>
    <row r="4592" spans="2:2" x14ac:dyDescent="0.25">
      <c r="B4592" t="e" cm="1" vm="1">
        <f t="array" ref="B4592">TRANSPOSE(_xlfn._xlws.SORT(_xlfn.UNIQUE(_xlfn._xlws.FILTER(managements[field_level], managements[experiment_id]&amp;"_"&amp;managements[crop_season_id]=A4592))))</f>
        <v>#VALUE!</v>
      </c>
    </row>
    <row r="4593" spans="2:2" x14ac:dyDescent="0.25">
      <c r="B4593" t="e" cm="1" vm="1">
        <f t="array" ref="B4593">TRANSPOSE(_xlfn._xlws.SORT(_xlfn.UNIQUE(_xlfn._xlws.FILTER(managements[field_level], managements[experiment_id]&amp;"_"&amp;managements[crop_season_id]=A4593))))</f>
        <v>#VALUE!</v>
      </c>
    </row>
    <row r="4594" spans="2:2" x14ac:dyDescent="0.25">
      <c r="B4594" t="e" cm="1" vm="1">
        <f t="array" ref="B4594">TRANSPOSE(_xlfn._xlws.SORT(_xlfn.UNIQUE(_xlfn._xlws.FILTER(managements[field_level], managements[experiment_id]&amp;"_"&amp;managements[crop_season_id]=A4594))))</f>
        <v>#VALUE!</v>
      </c>
    </row>
    <row r="4595" spans="2:2" x14ac:dyDescent="0.25">
      <c r="B4595" t="e" cm="1" vm="1">
        <f t="array" ref="B4595">TRANSPOSE(_xlfn._xlws.SORT(_xlfn.UNIQUE(_xlfn._xlws.FILTER(managements[field_level], managements[experiment_id]&amp;"_"&amp;managements[crop_season_id]=A4595))))</f>
        <v>#VALUE!</v>
      </c>
    </row>
    <row r="4596" spans="2:2" x14ac:dyDescent="0.25">
      <c r="B4596" t="e" cm="1" vm="1">
        <f t="array" ref="B4596">TRANSPOSE(_xlfn._xlws.SORT(_xlfn.UNIQUE(_xlfn._xlws.FILTER(managements[field_level], managements[experiment_id]&amp;"_"&amp;managements[crop_season_id]=A4596))))</f>
        <v>#VALUE!</v>
      </c>
    </row>
    <row r="4597" spans="2:2" x14ac:dyDescent="0.25">
      <c r="B4597" t="e" cm="1" vm="1">
        <f t="array" ref="B4597">TRANSPOSE(_xlfn._xlws.SORT(_xlfn.UNIQUE(_xlfn._xlws.FILTER(managements[field_level], managements[experiment_id]&amp;"_"&amp;managements[crop_season_id]=A4597))))</f>
        <v>#VALUE!</v>
      </c>
    </row>
    <row r="4598" spans="2:2" x14ac:dyDescent="0.25">
      <c r="B4598" t="e" cm="1" vm="1">
        <f t="array" ref="B4598">TRANSPOSE(_xlfn._xlws.SORT(_xlfn.UNIQUE(_xlfn._xlws.FILTER(managements[field_level], managements[experiment_id]&amp;"_"&amp;managements[crop_season_id]=A4598))))</f>
        <v>#VALUE!</v>
      </c>
    </row>
    <row r="4599" spans="2:2" x14ac:dyDescent="0.25">
      <c r="B4599" t="e" cm="1" vm="1">
        <f t="array" ref="B4599">TRANSPOSE(_xlfn._xlws.SORT(_xlfn.UNIQUE(_xlfn._xlws.FILTER(managements[field_level], managements[experiment_id]&amp;"_"&amp;managements[crop_season_id]=A4599))))</f>
        <v>#VALUE!</v>
      </c>
    </row>
    <row r="4600" spans="2:2" x14ac:dyDescent="0.25">
      <c r="B4600" t="e" cm="1" vm="1">
        <f t="array" ref="B4600">TRANSPOSE(_xlfn._xlws.SORT(_xlfn.UNIQUE(_xlfn._xlws.FILTER(managements[field_level], managements[experiment_id]&amp;"_"&amp;managements[crop_season_id]=A4600))))</f>
        <v>#VALUE!</v>
      </c>
    </row>
    <row r="4601" spans="2:2" x14ac:dyDescent="0.25">
      <c r="B4601" t="e" cm="1" vm="1">
        <f t="array" ref="B4601">TRANSPOSE(_xlfn._xlws.SORT(_xlfn.UNIQUE(_xlfn._xlws.FILTER(managements[field_level], managements[experiment_id]&amp;"_"&amp;managements[crop_season_id]=A4601))))</f>
        <v>#VALUE!</v>
      </c>
    </row>
    <row r="4602" spans="2:2" x14ac:dyDescent="0.25">
      <c r="B4602" t="e" cm="1" vm="1">
        <f t="array" ref="B4602">TRANSPOSE(_xlfn._xlws.SORT(_xlfn.UNIQUE(_xlfn._xlws.FILTER(managements[field_level], managements[experiment_id]&amp;"_"&amp;managements[crop_season_id]=A4602))))</f>
        <v>#VALUE!</v>
      </c>
    </row>
    <row r="4603" spans="2:2" x14ac:dyDescent="0.25">
      <c r="B4603" t="e" cm="1" vm="1">
        <f t="array" ref="B4603">TRANSPOSE(_xlfn._xlws.SORT(_xlfn.UNIQUE(_xlfn._xlws.FILTER(managements[field_level], managements[experiment_id]&amp;"_"&amp;managements[crop_season_id]=A4603))))</f>
        <v>#VALUE!</v>
      </c>
    </row>
    <row r="4604" spans="2:2" x14ac:dyDescent="0.25">
      <c r="B4604" t="e" cm="1" vm="1">
        <f t="array" ref="B4604">TRANSPOSE(_xlfn._xlws.SORT(_xlfn.UNIQUE(_xlfn._xlws.FILTER(managements[field_level], managements[experiment_id]&amp;"_"&amp;managements[crop_season_id]=A4604))))</f>
        <v>#VALUE!</v>
      </c>
    </row>
    <row r="4605" spans="2:2" x14ac:dyDescent="0.25">
      <c r="B4605" t="e" cm="1" vm="1">
        <f t="array" ref="B4605">TRANSPOSE(_xlfn._xlws.SORT(_xlfn.UNIQUE(_xlfn._xlws.FILTER(managements[field_level], managements[experiment_id]&amp;"_"&amp;managements[crop_season_id]=A4605))))</f>
        <v>#VALUE!</v>
      </c>
    </row>
    <row r="4606" spans="2:2" x14ac:dyDescent="0.25">
      <c r="B4606" t="e" cm="1" vm="1">
        <f t="array" ref="B4606">TRANSPOSE(_xlfn._xlws.SORT(_xlfn.UNIQUE(_xlfn._xlws.FILTER(managements[field_level], managements[experiment_id]&amp;"_"&amp;managements[crop_season_id]=A4606))))</f>
        <v>#VALUE!</v>
      </c>
    </row>
    <row r="4607" spans="2:2" x14ac:dyDescent="0.25">
      <c r="B4607" t="e" cm="1" vm="1">
        <f t="array" ref="B4607">TRANSPOSE(_xlfn._xlws.SORT(_xlfn.UNIQUE(_xlfn._xlws.FILTER(managements[field_level], managements[experiment_id]&amp;"_"&amp;managements[crop_season_id]=A4607))))</f>
        <v>#VALUE!</v>
      </c>
    </row>
    <row r="4608" spans="2:2" x14ac:dyDescent="0.25">
      <c r="B4608" t="e" cm="1" vm="1">
        <f t="array" ref="B4608">TRANSPOSE(_xlfn._xlws.SORT(_xlfn.UNIQUE(_xlfn._xlws.FILTER(managements[field_level], managements[experiment_id]&amp;"_"&amp;managements[crop_season_id]=A4608))))</f>
        <v>#VALUE!</v>
      </c>
    </row>
    <row r="4609" spans="2:2" x14ac:dyDescent="0.25">
      <c r="B4609" t="e" cm="1" vm="1">
        <f t="array" ref="B4609">TRANSPOSE(_xlfn._xlws.SORT(_xlfn.UNIQUE(_xlfn._xlws.FILTER(managements[field_level], managements[experiment_id]&amp;"_"&amp;managements[crop_season_id]=A4609))))</f>
        <v>#VALUE!</v>
      </c>
    </row>
    <row r="4610" spans="2:2" x14ac:dyDescent="0.25">
      <c r="B4610" t="e" cm="1" vm="1">
        <f t="array" ref="B4610">TRANSPOSE(_xlfn._xlws.SORT(_xlfn.UNIQUE(_xlfn._xlws.FILTER(managements[field_level], managements[experiment_id]&amp;"_"&amp;managements[crop_season_id]=A4610))))</f>
        <v>#VALUE!</v>
      </c>
    </row>
    <row r="4611" spans="2:2" x14ac:dyDescent="0.25">
      <c r="B4611" t="e" cm="1" vm="1">
        <f t="array" ref="B4611">TRANSPOSE(_xlfn._xlws.SORT(_xlfn.UNIQUE(_xlfn._xlws.FILTER(managements[field_level], managements[experiment_id]&amp;"_"&amp;managements[crop_season_id]=A4611))))</f>
        <v>#VALUE!</v>
      </c>
    </row>
    <row r="4612" spans="2:2" x14ac:dyDescent="0.25">
      <c r="B4612" t="e" cm="1" vm="1">
        <f t="array" ref="B4612">TRANSPOSE(_xlfn._xlws.SORT(_xlfn.UNIQUE(_xlfn._xlws.FILTER(managements[field_level], managements[experiment_id]&amp;"_"&amp;managements[crop_season_id]=A4612))))</f>
        <v>#VALUE!</v>
      </c>
    </row>
    <row r="4613" spans="2:2" x14ac:dyDescent="0.25">
      <c r="B4613" t="e" cm="1" vm="1">
        <f t="array" ref="B4613">TRANSPOSE(_xlfn._xlws.SORT(_xlfn.UNIQUE(_xlfn._xlws.FILTER(managements[field_level], managements[experiment_id]&amp;"_"&amp;managements[crop_season_id]=A4613))))</f>
        <v>#VALUE!</v>
      </c>
    </row>
    <row r="4614" spans="2:2" x14ac:dyDescent="0.25">
      <c r="B4614" t="e" cm="1" vm="1">
        <f t="array" ref="B4614">TRANSPOSE(_xlfn._xlws.SORT(_xlfn.UNIQUE(_xlfn._xlws.FILTER(managements[field_level], managements[experiment_id]&amp;"_"&amp;managements[crop_season_id]=A4614))))</f>
        <v>#VALUE!</v>
      </c>
    </row>
    <row r="4615" spans="2:2" x14ac:dyDescent="0.25">
      <c r="B4615" t="e" cm="1" vm="1">
        <f t="array" ref="B4615">TRANSPOSE(_xlfn._xlws.SORT(_xlfn.UNIQUE(_xlfn._xlws.FILTER(managements[field_level], managements[experiment_id]&amp;"_"&amp;managements[crop_season_id]=A4615))))</f>
        <v>#VALUE!</v>
      </c>
    </row>
    <row r="4616" spans="2:2" x14ac:dyDescent="0.25">
      <c r="B4616" t="e" cm="1" vm="1">
        <f t="array" ref="B4616">TRANSPOSE(_xlfn._xlws.SORT(_xlfn.UNIQUE(_xlfn._xlws.FILTER(managements[field_level], managements[experiment_id]&amp;"_"&amp;managements[crop_season_id]=A4616))))</f>
        <v>#VALUE!</v>
      </c>
    </row>
    <row r="4617" spans="2:2" x14ac:dyDescent="0.25">
      <c r="B4617" t="e" cm="1" vm="1">
        <f t="array" ref="B4617">TRANSPOSE(_xlfn._xlws.SORT(_xlfn.UNIQUE(_xlfn._xlws.FILTER(managements[field_level], managements[experiment_id]&amp;"_"&amp;managements[crop_season_id]=A4617))))</f>
        <v>#VALUE!</v>
      </c>
    </row>
    <row r="4618" spans="2:2" x14ac:dyDescent="0.25">
      <c r="B4618" t="e" cm="1" vm="1">
        <f t="array" ref="B4618">TRANSPOSE(_xlfn._xlws.SORT(_xlfn.UNIQUE(_xlfn._xlws.FILTER(managements[field_level], managements[experiment_id]&amp;"_"&amp;managements[crop_season_id]=A4618))))</f>
        <v>#VALUE!</v>
      </c>
    </row>
    <row r="4619" spans="2:2" x14ac:dyDescent="0.25">
      <c r="B4619" t="e" cm="1" vm="1">
        <f t="array" ref="B4619">TRANSPOSE(_xlfn._xlws.SORT(_xlfn.UNIQUE(_xlfn._xlws.FILTER(managements[field_level], managements[experiment_id]&amp;"_"&amp;managements[crop_season_id]=A4619))))</f>
        <v>#VALUE!</v>
      </c>
    </row>
    <row r="4620" spans="2:2" x14ac:dyDescent="0.25">
      <c r="B4620" t="e" cm="1" vm="1">
        <f t="array" ref="B4620">TRANSPOSE(_xlfn._xlws.SORT(_xlfn.UNIQUE(_xlfn._xlws.FILTER(managements[field_level], managements[experiment_id]&amp;"_"&amp;managements[crop_season_id]=A4620))))</f>
        <v>#VALUE!</v>
      </c>
    </row>
    <row r="4621" spans="2:2" x14ac:dyDescent="0.25">
      <c r="B4621" t="e" cm="1" vm="1">
        <f t="array" ref="B4621">TRANSPOSE(_xlfn._xlws.SORT(_xlfn.UNIQUE(_xlfn._xlws.FILTER(managements[field_level], managements[experiment_id]&amp;"_"&amp;managements[crop_season_id]=A4621))))</f>
        <v>#VALUE!</v>
      </c>
    </row>
    <row r="4622" spans="2:2" x14ac:dyDescent="0.25">
      <c r="B4622" t="e" cm="1" vm="1">
        <f t="array" ref="B4622">TRANSPOSE(_xlfn._xlws.SORT(_xlfn.UNIQUE(_xlfn._xlws.FILTER(managements[field_level], managements[experiment_id]&amp;"_"&amp;managements[crop_season_id]=A4622))))</f>
        <v>#VALUE!</v>
      </c>
    </row>
    <row r="4623" spans="2:2" x14ac:dyDescent="0.25">
      <c r="B4623" t="e" cm="1" vm="1">
        <f t="array" ref="B4623">TRANSPOSE(_xlfn._xlws.SORT(_xlfn.UNIQUE(_xlfn._xlws.FILTER(managements[field_level], managements[experiment_id]&amp;"_"&amp;managements[crop_season_id]=A4623))))</f>
        <v>#VALUE!</v>
      </c>
    </row>
    <row r="4624" spans="2:2" x14ac:dyDescent="0.25">
      <c r="B4624" t="e" cm="1" vm="1">
        <f t="array" ref="B4624">TRANSPOSE(_xlfn._xlws.SORT(_xlfn.UNIQUE(_xlfn._xlws.FILTER(managements[field_level], managements[experiment_id]&amp;"_"&amp;managements[crop_season_id]=A4624))))</f>
        <v>#VALUE!</v>
      </c>
    </row>
    <row r="4625" spans="2:2" x14ac:dyDescent="0.25">
      <c r="B4625" t="e" cm="1" vm="1">
        <f t="array" ref="B4625">TRANSPOSE(_xlfn._xlws.SORT(_xlfn.UNIQUE(_xlfn._xlws.FILTER(managements[field_level], managements[experiment_id]&amp;"_"&amp;managements[crop_season_id]=A4625))))</f>
        <v>#VALUE!</v>
      </c>
    </row>
    <row r="4626" spans="2:2" x14ac:dyDescent="0.25">
      <c r="B4626" t="e" cm="1" vm="1">
        <f t="array" ref="B4626">TRANSPOSE(_xlfn._xlws.SORT(_xlfn.UNIQUE(_xlfn._xlws.FILTER(managements[field_level], managements[experiment_id]&amp;"_"&amp;managements[crop_season_id]=A4626))))</f>
        <v>#VALUE!</v>
      </c>
    </row>
    <row r="4627" spans="2:2" x14ac:dyDescent="0.25">
      <c r="B4627" t="e" cm="1" vm="1">
        <f t="array" ref="B4627">TRANSPOSE(_xlfn._xlws.SORT(_xlfn.UNIQUE(_xlfn._xlws.FILTER(managements[field_level], managements[experiment_id]&amp;"_"&amp;managements[crop_season_id]=A4627))))</f>
        <v>#VALUE!</v>
      </c>
    </row>
    <row r="4628" spans="2:2" x14ac:dyDescent="0.25">
      <c r="B4628" t="e" cm="1" vm="1">
        <f t="array" ref="B4628">TRANSPOSE(_xlfn._xlws.SORT(_xlfn.UNIQUE(_xlfn._xlws.FILTER(managements[field_level], managements[experiment_id]&amp;"_"&amp;managements[crop_season_id]=A4628))))</f>
        <v>#VALUE!</v>
      </c>
    </row>
    <row r="4629" spans="2:2" x14ac:dyDescent="0.25">
      <c r="B4629" t="e" cm="1" vm="1">
        <f t="array" ref="B4629">TRANSPOSE(_xlfn._xlws.SORT(_xlfn.UNIQUE(_xlfn._xlws.FILTER(managements[field_level], managements[experiment_id]&amp;"_"&amp;managements[crop_season_id]=A4629))))</f>
        <v>#VALUE!</v>
      </c>
    </row>
    <row r="4630" spans="2:2" x14ac:dyDescent="0.25">
      <c r="B4630" t="e" cm="1" vm="1">
        <f t="array" ref="B4630">TRANSPOSE(_xlfn._xlws.SORT(_xlfn.UNIQUE(_xlfn._xlws.FILTER(managements[field_level], managements[experiment_id]&amp;"_"&amp;managements[crop_season_id]=A4630))))</f>
        <v>#VALUE!</v>
      </c>
    </row>
    <row r="4631" spans="2:2" x14ac:dyDescent="0.25">
      <c r="B4631" t="e" cm="1" vm="1">
        <f t="array" ref="B4631">TRANSPOSE(_xlfn._xlws.SORT(_xlfn.UNIQUE(_xlfn._xlws.FILTER(managements[field_level], managements[experiment_id]&amp;"_"&amp;managements[crop_season_id]=A4631))))</f>
        <v>#VALUE!</v>
      </c>
    </row>
    <row r="4632" spans="2:2" x14ac:dyDescent="0.25">
      <c r="B4632" t="e" cm="1" vm="1">
        <f t="array" ref="B4632">TRANSPOSE(_xlfn._xlws.SORT(_xlfn.UNIQUE(_xlfn._xlws.FILTER(managements[field_level], managements[experiment_id]&amp;"_"&amp;managements[crop_season_id]=A4632))))</f>
        <v>#VALUE!</v>
      </c>
    </row>
    <row r="4633" spans="2:2" x14ac:dyDescent="0.25">
      <c r="B4633" t="e" cm="1" vm="1">
        <f t="array" ref="B4633">TRANSPOSE(_xlfn._xlws.SORT(_xlfn.UNIQUE(_xlfn._xlws.FILTER(managements[field_level], managements[experiment_id]&amp;"_"&amp;managements[crop_season_id]=A4633))))</f>
        <v>#VALUE!</v>
      </c>
    </row>
    <row r="4634" spans="2:2" x14ac:dyDescent="0.25">
      <c r="B4634" t="e" cm="1" vm="1">
        <f t="array" ref="B4634">TRANSPOSE(_xlfn._xlws.SORT(_xlfn.UNIQUE(_xlfn._xlws.FILTER(managements[field_level], managements[experiment_id]&amp;"_"&amp;managements[crop_season_id]=A4634))))</f>
        <v>#VALUE!</v>
      </c>
    </row>
    <row r="4635" spans="2:2" x14ac:dyDescent="0.25">
      <c r="B4635" t="e" cm="1" vm="1">
        <f t="array" ref="B4635">TRANSPOSE(_xlfn._xlws.SORT(_xlfn.UNIQUE(_xlfn._xlws.FILTER(managements[field_level], managements[experiment_id]&amp;"_"&amp;managements[crop_season_id]=A4635))))</f>
        <v>#VALUE!</v>
      </c>
    </row>
    <row r="4636" spans="2:2" x14ac:dyDescent="0.25">
      <c r="B4636" t="e" cm="1" vm="1">
        <f t="array" ref="B4636">TRANSPOSE(_xlfn._xlws.SORT(_xlfn.UNIQUE(_xlfn._xlws.FILTER(managements[field_level], managements[experiment_id]&amp;"_"&amp;managements[crop_season_id]=A4636))))</f>
        <v>#VALUE!</v>
      </c>
    </row>
    <row r="4637" spans="2:2" x14ac:dyDescent="0.25">
      <c r="B4637" t="e" cm="1" vm="1">
        <f t="array" ref="B4637">TRANSPOSE(_xlfn._xlws.SORT(_xlfn.UNIQUE(_xlfn._xlws.FILTER(managements[field_level], managements[experiment_id]&amp;"_"&amp;managements[crop_season_id]=A4637))))</f>
        <v>#VALUE!</v>
      </c>
    </row>
    <row r="4638" spans="2:2" x14ac:dyDescent="0.25">
      <c r="B4638" t="e" cm="1" vm="1">
        <f t="array" ref="B4638">TRANSPOSE(_xlfn._xlws.SORT(_xlfn.UNIQUE(_xlfn._xlws.FILTER(managements[field_level], managements[experiment_id]&amp;"_"&amp;managements[crop_season_id]=A4638))))</f>
        <v>#VALUE!</v>
      </c>
    </row>
    <row r="4639" spans="2:2" x14ac:dyDescent="0.25">
      <c r="B4639" t="e" cm="1" vm="1">
        <f t="array" ref="B4639">TRANSPOSE(_xlfn._xlws.SORT(_xlfn.UNIQUE(_xlfn._xlws.FILTER(managements[field_level], managements[experiment_id]&amp;"_"&amp;managements[crop_season_id]=A4639))))</f>
        <v>#VALUE!</v>
      </c>
    </row>
    <row r="4640" spans="2:2" x14ac:dyDescent="0.25">
      <c r="B4640" t="e" cm="1" vm="1">
        <f t="array" ref="B4640">TRANSPOSE(_xlfn._xlws.SORT(_xlfn.UNIQUE(_xlfn._xlws.FILTER(managements[field_level], managements[experiment_id]&amp;"_"&amp;managements[crop_season_id]=A4640))))</f>
        <v>#VALUE!</v>
      </c>
    </row>
    <row r="4641" spans="2:2" x14ac:dyDescent="0.25">
      <c r="B4641" t="e" cm="1" vm="1">
        <f t="array" ref="B4641">TRANSPOSE(_xlfn._xlws.SORT(_xlfn.UNIQUE(_xlfn._xlws.FILTER(managements[field_level], managements[experiment_id]&amp;"_"&amp;managements[crop_season_id]=A4641))))</f>
        <v>#VALUE!</v>
      </c>
    </row>
    <row r="4642" spans="2:2" x14ac:dyDescent="0.25">
      <c r="B4642" t="e" cm="1" vm="1">
        <f t="array" ref="B4642">TRANSPOSE(_xlfn._xlws.SORT(_xlfn.UNIQUE(_xlfn._xlws.FILTER(managements[field_level], managements[experiment_id]&amp;"_"&amp;managements[crop_season_id]=A4642))))</f>
        <v>#VALUE!</v>
      </c>
    </row>
    <row r="4643" spans="2:2" x14ac:dyDescent="0.25">
      <c r="B4643" t="e" cm="1" vm="1">
        <f t="array" ref="B4643">TRANSPOSE(_xlfn._xlws.SORT(_xlfn.UNIQUE(_xlfn._xlws.FILTER(managements[field_level], managements[experiment_id]&amp;"_"&amp;managements[crop_season_id]=A4643))))</f>
        <v>#VALUE!</v>
      </c>
    </row>
    <row r="4644" spans="2:2" x14ac:dyDescent="0.25">
      <c r="B4644" t="e" cm="1" vm="1">
        <f t="array" ref="B4644">TRANSPOSE(_xlfn._xlws.SORT(_xlfn.UNIQUE(_xlfn._xlws.FILTER(managements[field_level], managements[experiment_id]&amp;"_"&amp;managements[crop_season_id]=A4644))))</f>
        <v>#VALUE!</v>
      </c>
    </row>
    <row r="4645" spans="2:2" x14ac:dyDescent="0.25">
      <c r="B4645" t="e" cm="1" vm="1">
        <f t="array" ref="B4645">TRANSPOSE(_xlfn._xlws.SORT(_xlfn.UNIQUE(_xlfn._xlws.FILTER(managements[field_level], managements[experiment_id]&amp;"_"&amp;managements[crop_season_id]=A4645))))</f>
        <v>#VALUE!</v>
      </c>
    </row>
    <row r="4646" spans="2:2" x14ac:dyDescent="0.25">
      <c r="B4646" t="e" cm="1" vm="1">
        <f t="array" ref="B4646">TRANSPOSE(_xlfn._xlws.SORT(_xlfn.UNIQUE(_xlfn._xlws.FILTER(managements[field_level], managements[experiment_id]&amp;"_"&amp;managements[crop_season_id]=A4646))))</f>
        <v>#VALUE!</v>
      </c>
    </row>
    <row r="4647" spans="2:2" x14ac:dyDescent="0.25">
      <c r="B4647" t="e" cm="1" vm="1">
        <f t="array" ref="B4647">TRANSPOSE(_xlfn._xlws.SORT(_xlfn.UNIQUE(_xlfn._xlws.FILTER(managements[field_level], managements[experiment_id]&amp;"_"&amp;managements[crop_season_id]=A4647))))</f>
        <v>#VALUE!</v>
      </c>
    </row>
    <row r="4648" spans="2:2" x14ac:dyDescent="0.25">
      <c r="B4648" t="e" cm="1" vm="1">
        <f t="array" ref="B4648">TRANSPOSE(_xlfn._xlws.SORT(_xlfn.UNIQUE(_xlfn._xlws.FILTER(managements[field_level], managements[experiment_id]&amp;"_"&amp;managements[crop_season_id]=A4648))))</f>
        <v>#VALUE!</v>
      </c>
    </row>
    <row r="4649" spans="2:2" x14ac:dyDescent="0.25">
      <c r="B4649" t="e" cm="1" vm="1">
        <f t="array" ref="B4649">TRANSPOSE(_xlfn._xlws.SORT(_xlfn.UNIQUE(_xlfn._xlws.FILTER(managements[field_level], managements[experiment_id]&amp;"_"&amp;managements[crop_season_id]=A4649))))</f>
        <v>#VALUE!</v>
      </c>
    </row>
    <row r="4650" spans="2:2" x14ac:dyDescent="0.25">
      <c r="B4650" t="e" cm="1" vm="1">
        <f t="array" ref="B4650">TRANSPOSE(_xlfn._xlws.SORT(_xlfn.UNIQUE(_xlfn._xlws.FILTER(managements[field_level], managements[experiment_id]&amp;"_"&amp;managements[crop_season_id]=A4650))))</f>
        <v>#VALUE!</v>
      </c>
    </row>
    <row r="4651" spans="2:2" x14ac:dyDescent="0.25">
      <c r="B4651" t="e" cm="1" vm="1">
        <f t="array" ref="B4651">TRANSPOSE(_xlfn._xlws.SORT(_xlfn.UNIQUE(_xlfn._xlws.FILTER(managements[field_level], managements[experiment_id]&amp;"_"&amp;managements[crop_season_id]=A4651))))</f>
        <v>#VALUE!</v>
      </c>
    </row>
    <row r="4652" spans="2:2" x14ac:dyDescent="0.25">
      <c r="B4652" t="e" cm="1" vm="1">
        <f t="array" ref="B4652">TRANSPOSE(_xlfn._xlws.SORT(_xlfn.UNIQUE(_xlfn._xlws.FILTER(managements[field_level], managements[experiment_id]&amp;"_"&amp;managements[crop_season_id]=A4652))))</f>
        <v>#VALUE!</v>
      </c>
    </row>
    <row r="4653" spans="2:2" x14ac:dyDescent="0.25">
      <c r="B4653" t="e" cm="1" vm="1">
        <f t="array" ref="B4653">TRANSPOSE(_xlfn._xlws.SORT(_xlfn.UNIQUE(_xlfn._xlws.FILTER(managements[field_level], managements[experiment_id]&amp;"_"&amp;managements[crop_season_id]=A4653))))</f>
        <v>#VALUE!</v>
      </c>
    </row>
    <row r="4654" spans="2:2" x14ac:dyDescent="0.25">
      <c r="B4654" t="e" cm="1" vm="1">
        <f t="array" ref="B4654">TRANSPOSE(_xlfn._xlws.SORT(_xlfn.UNIQUE(_xlfn._xlws.FILTER(managements[field_level], managements[experiment_id]&amp;"_"&amp;managements[crop_season_id]=A4654))))</f>
        <v>#VALUE!</v>
      </c>
    </row>
    <row r="4655" spans="2:2" x14ac:dyDescent="0.25">
      <c r="B4655" t="e" cm="1" vm="1">
        <f t="array" ref="B4655">TRANSPOSE(_xlfn._xlws.SORT(_xlfn.UNIQUE(_xlfn._xlws.FILTER(managements[field_level], managements[experiment_id]&amp;"_"&amp;managements[crop_season_id]=A4655))))</f>
        <v>#VALUE!</v>
      </c>
    </row>
    <row r="4656" spans="2:2" x14ac:dyDescent="0.25">
      <c r="B4656" t="e" cm="1" vm="1">
        <f t="array" ref="B4656">TRANSPOSE(_xlfn._xlws.SORT(_xlfn.UNIQUE(_xlfn._xlws.FILTER(managements[field_level], managements[experiment_id]&amp;"_"&amp;managements[crop_season_id]=A4656))))</f>
        <v>#VALUE!</v>
      </c>
    </row>
    <row r="4657" spans="2:2" x14ac:dyDescent="0.25">
      <c r="B4657" t="e" cm="1" vm="1">
        <f t="array" ref="B4657">TRANSPOSE(_xlfn._xlws.SORT(_xlfn.UNIQUE(_xlfn._xlws.FILTER(managements[field_level], managements[experiment_id]&amp;"_"&amp;managements[crop_season_id]=A4657))))</f>
        <v>#VALUE!</v>
      </c>
    </row>
    <row r="4658" spans="2:2" x14ac:dyDescent="0.25">
      <c r="B4658" t="e" cm="1" vm="1">
        <f t="array" ref="B4658">TRANSPOSE(_xlfn._xlws.SORT(_xlfn.UNIQUE(_xlfn._xlws.FILTER(managements[field_level], managements[experiment_id]&amp;"_"&amp;managements[crop_season_id]=A4658))))</f>
        <v>#VALUE!</v>
      </c>
    </row>
    <row r="4659" spans="2:2" x14ac:dyDescent="0.25">
      <c r="B4659" t="e" cm="1" vm="1">
        <f t="array" ref="B4659">TRANSPOSE(_xlfn._xlws.SORT(_xlfn.UNIQUE(_xlfn._xlws.FILTER(managements[field_level], managements[experiment_id]&amp;"_"&amp;managements[crop_season_id]=A4659))))</f>
        <v>#VALUE!</v>
      </c>
    </row>
    <row r="4660" spans="2:2" x14ac:dyDescent="0.25">
      <c r="B4660" t="e" cm="1" vm="1">
        <f t="array" ref="B4660">TRANSPOSE(_xlfn._xlws.SORT(_xlfn.UNIQUE(_xlfn._xlws.FILTER(managements[field_level], managements[experiment_id]&amp;"_"&amp;managements[crop_season_id]=A4660))))</f>
        <v>#VALUE!</v>
      </c>
    </row>
    <row r="4661" spans="2:2" x14ac:dyDescent="0.25">
      <c r="B4661" t="e" cm="1" vm="1">
        <f t="array" ref="B4661">TRANSPOSE(_xlfn._xlws.SORT(_xlfn.UNIQUE(_xlfn._xlws.FILTER(managements[field_level], managements[experiment_id]&amp;"_"&amp;managements[crop_season_id]=A4661))))</f>
        <v>#VALUE!</v>
      </c>
    </row>
    <row r="4662" spans="2:2" x14ac:dyDescent="0.25">
      <c r="B4662" t="e" cm="1" vm="1">
        <f t="array" ref="B4662">TRANSPOSE(_xlfn._xlws.SORT(_xlfn.UNIQUE(_xlfn._xlws.FILTER(managements[field_level], managements[experiment_id]&amp;"_"&amp;managements[crop_season_id]=A4662))))</f>
        <v>#VALUE!</v>
      </c>
    </row>
    <row r="4663" spans="2:2" x14ac:dyDescent="0.25">
      <c r="B4663" t="e" cm="1" vm="1">
        <f t="array" ref="B4663">TRANSPOSE(_xlfn._xlws.SORT(_xlfn.UNIQUE(_xlfn._xlws.FILTER(managements[field_level], managements[experiment_id]&amp;"_"&amp;managements[crop_season_id]=A4663))))</f>
        <v>#VALUE!</v>
      </c>
    </row>
    <row r="4664" spans="2:2" x14ac:dyDescent="0.25">
      <c r="B4664" t="e" cm="1" vm="1">
        <f t="array" ref="B4664">TRANSPOSE(_xlfn._xlws.SORT(_xlfn.UNIQUE(_xlfn._xlws.FILTER(managements[field_level], managements[experiment_id]&amp;"_"&amp;managements[crop_season_id]=A4664))))</f>
        <v>#VALUE!</v>
      </c>
    </row>
    <row r="4665" spans="2:2" x14ac:dyDescent="0.25">
      <c r="B4665" t="e" cm="1" vm="1">
        <f t="array" ref="B4665">TRANSPOSE(_xlfn._xlws.SORT(_xlfn.UNIQUE(_xlfn._xlws.FILTER(managements[field_level], managements[experiment_id]&amp;"_"&amp;managements[crop_season_id]=A4665))))</f>
        <v>#VALUE!</v>
      </c>
    </row>
    <row r="4666" spans="2:2" x14ac:dyDescent="0.25">
      <c r="B4666" t="e" cm="1" vm="1">
        <f t="array" ref="B4666">TRANSPOSE(_xlfn._xlws.SORT(_xlfn.UNIQUE(_xlfn._xlws.FILTER(managements[field_level], managements[experiment_id]&amp;"_"&amp;managements[crop_season_id]=A4666))))</f>
        <v>#VALUE!</v>
      </c>
    </row>
    <row r="4667" spans="2:2" x14ac:dyDescent="0.25">
      <c r="B4667" t="e" cm="1" vm="1">
        <f t="array" ref="B4667">TRANSPOSE(_xlfn._xlws.SORT(_xlfn.UNIQUE(_xlfn._xlws.FILTER(managements[field_level], managements[experiment_id]&amp;"_"&amp;managements[crop_season_id]=A4667))))</f>
        <v>#VALUE!</v>
      </c>
    </row>
    <row r="4668" spans="2:2" x14ac:dyDescent="0.25">
      <c r="B4668" t="e" cm="1" vm="1">
        <f t="array" ref="B4668">TRANSPOSE(_xlfn._xlws.SORT(_xlfn.UNIQUE(_xlfn._xlws.FILTER(managements[field_level], managements[experiment_id]&amp;"_"&amp;managements[crop_season_id]=A4668))))</f>
        <v>#VALUE!</v>
      </c>
    </row>
    <row r="4669" spans="2:2" x14ac:dyDescent="0.25">
      <c r="B4669" t="e" cm="1" vm="1">
        <f t="array" ref="B4669">TRANSPOSE(_xlfn._xlws.SORT(_xlfn.UNIQUE(_xlfn._xlws.FILTER(managements[field_level], managements[experiment_id]&amp;"_"&amp;managements[crop_season_id]=A4669))))</f>
        <v>#VALUE!</v>
      </c>
    </row>
    <row r="4670" spans="2:2" x14ac:dyDescent="0.25">
      <c r="B4670" t="e" cm="1" vm="1">
        <f t="array" ref="B4670">TRANSPOSE(_xlfn._xlws.SORT(_xlfn.UNIQUE(_xlfn._xlws.FILTER(managements[field_level], managements[experiment_id]&amp;"_"&amp;managements[crop_season_id]=A4670))))</f>
        <v>#VALUE!</v>
      </c>
    </row>
    <row r="4671" spans="2:2" x14ac:dyDescent="0.25">
      <c r="B4671" t="e" cm="1" vm="1">
        <f t="array" ref="B4671">TRANSPOSE(_xlfn._xlws.SORT(_xlfn.UNIQUE(_xlfn._xlws.FILTER(managements[field_level], managements[experiment_id]&amp;"_"&amp;managements[crop_season_id]=A4671))))</f>
        <v>#VALUE!</v>
      </c>
    </row>
    <row r="4672" spans="2:2" x14ac:dyDescent="0.25">
      <c r="B4672" t="e" cm="1" vm="1">
        <f t="array" ref="B4672">TRANSPOSE(_xlfn._xlws.SORT(_xlfn.UNIQUE(_xlfn._xlws.FILTER(managements[field_level], managements[experiment_id]&amp;"_"&amp;managements[crop_season_id]=A4672))))</f>
        <v>#VALUE!</v>
      </c>
    </row>
    <row r="4673" spans="2:2" x14ac:dyDescent="0.25">
      <c r="B4673" t="e" cm="1" vm="1">
        <f t="array" ref="B4673">TRANSPOSE(_xlfn._xlws.SORT(_xlfn.UNIQUE(_xlfn._xlws.FILTER(managements[field_level], managements[experiment_id]&amp;"_"&amp;managements[crop_season_id]=A4673))))</f>
        <v>#VALUE!</v>
      </c>
    </row>
    <row r="4674" spans="2:2" x14ac:dyDescent="0.25">
      <c r="B4674" t="e" cm="1" vm="1">
        <f t="array" ref="B4674">TRANSPOSE(_xlfn._xlws.SORT(_xlfn.UNIQUE(_xlfn._xlws.FILTER(managements[field_level], managements[experiment_id]&amp;"_"&amp;managements[crop_season_id]=A4674))))</f>
        <v>#VALUE!</v>
      </c>
    </row>
    <row r="4675" spans="2:2" x14ac:dyDescent="0.25">
      <c r="B4675" t="e" cm="1" vm="1">
        <f t="array" ref="B4675">TRANSPOSE(_xlfn._xlws.SORT(_xlfn.UNIQUE(_xlfn._xlws.FILTER(managements[field_level], managements[experiment_id]&amp;"_"&amp;managements[crop_season_id]=A4675))))</f>
        <v>#VALUE!</v>
      </c>
    </row>
    <row r="4676" spans="2:2" x14ac:dyDescent="0.25">
      <c r="B4676" t="e" cm="1" vm="1">
        <f t="array" ref="B4676">TRANSPOSE(_xlfn._xlws.SORT(_xlfn.UNIQUE(_xlfn._xlws.FILTER(managements[field_level], managements[experiment_id]&amp;"_"&amp;managements[crop_season_id]=A4676))))</f>
        <v>#VALUE!</v>
      </c>
    </row>
    <row r="4677" spans="2:2" x14ac:dyDescent="0.25">
      <c r="B4677" t="e" cm="1" vm="1">
        <f t="array" ref="B4677">TRANSPOSE(_xlfn._xlws.SORT(_xlfn.UNIQUE(_xlfn._xlws.FILTER(managements[field_level], managements[experiment_id]&amp;"_"&amp;managements[crop_season_id]=A4677))))</f>
        <v>#VALUE!</v>
      </c>
    </row>
    <row r="4678" spans="2:2" x14ac:dyDescent="0.25">
      <c r="B4678" t="e" cm="1" vm="1">
        <f t="array" ref="B4678">TRANSPOSE(_xlfn._xlws.SORT(_xlfn.UNIQUE(_xlfn._xlws.FILTER(managements[field_level], managements[experiment_id]&amp;"_"&amp;managements[crop_season_id]=A4678))))</f>
        <v>#VALUE!</v>
      </c>
    </row>
    <row r="4679" spans="2:2" x14ac:dyDescent="0.25">
      <c r="B4679" t="e" cm="1" vm="1">
        <f t="array" ref="B4679">TRANSPOSE(_xlfn._xlws.SORT(_xlfn.UNIQUE(_xlfn._xlws.FILTER(managements[field_level], managements[experiment_id]&amp;"_"&amp;managements[crop_season_id]=A4679))))</f>
        <v>#VALUE!</v>
      </c>
    </row>
    <row r="4680" spans="2:2" x14ac:dyDescent="0.25">
      <c r="B4680" t="e" cm="1" vm="1">
        <f t="array" ref="B4680">TRANSPOSE(_xlfn._xlws.SORT(_xlfn.UNIQUE(_xlfn._xlws.FILTER(managements[field_level], managements[experiment_id]&amp;"_"&amp;managements[crop_season_id]=A4680))))</f>
        <v>#VALUE!</v>
      </c>
    </row>
    <row r="4681" spans="2:2" x14ac:dyDescent="0.25">
      <c r="B4681" t="e" cm="1" vm="1">
        <f t="array" ref="B4681">TRANSPOSE(_xlfn._xlws.SORT(_xlfn.UNIQUE(_xlfn._xlws.FILTER(managements[field_level], managements[experiment_id]&amp;"_"&amp;managements[crop_season_id]=A4681))))</f>
        <v>#VALUE!</v>
      </c>
    </row>
    <row r="4682" spans="2:2" x14ac:dyDescent="0.25">
      <c r="B4682" t="e" cm="1" vm="1">
        <f t="array" ref="B4682">TRANSPOSE(_xlfn._xlws.SORT(_xlfn.UNIQUE(_xlfn._xlws.FILTER(managements[field_level], managements[experiment_id]&amp;"_"&amp;managements[crop_season_id]=A4682))))</f>
        <v>#VALUE!</v>
      </c>
    </row>
    <row r="4683" spans="2:2" x14ac:dyDescent="0.25">
      <c r="B4683" t="e" cm="1" vm="1">
        <f t="array" ref="B4683">TRANSPOSE(_xlfn._xlws.SORT(_xlfn.UNIQUE(_xlfn._xlws.FILTER(managements[field_level], managements[experiment_id]&amp;"_"&amp;managements[crop_season_id]=A4683))))</f>
        <v>#VALUE!</v>
      </c>
    </row>
    <row r="4684" spans="2:2" x14ac:dyDescent="0.25">
      <c r="B4684" t="e" cm="1" vm="1">
        <f t="array" ref="B4684">TRANSPOSE(_xlfn._xlws.SORT(_xlfn.UNIQUE(_xlfn._xlws.FILTER(managements[field_level], managements[experiment_id]&amp;"_"&amp;managements[crop_season_id]=A4684))))</f>
        <v>#VALUE!</v>
      </c>
    </row>
    <row r="4685" spans="2:2" x14ac:dyDescent="0.25">
      <c r="B4685" t="e" cm="1" vm="1">
        <f t="array" ref="B4685">TRANSPOSE(_xlfn._xlws.SORT(_xlfn.UNIQUE(_xlfn._xlws.FILTER(managements[field_level], managements[experiment_id]&amp;"_"&amp;managements[crop_season_id]=A4685))))</f>
        <v>#VALUE!</v>
      </c>
    </row>
    <row r="4686" spans="2:2" x14ac:dyDescent="0.25">
      <c r="B4686" t="e" cm="1" vm="1">
        <f t="array" ref="B4686">TRANSPOSE(_xlfn._xlws.SORT(_xlfn.UNIQUE(_xlfn._xlws.FILTER(managements[field_level], managements[experiment_id]&amp;"_"&amp;managements[crop_season_id]=A4686))))</f>
        <v>#VALUE!</v>
      </c>
    </row>
    <row r="4687" spans="2:2" x14ac:dyDescent="0.25">
      <c r="B4687" t="e" cm="1" vm="1">
        <f t="array" ref="B4687">TRANSPOSE(_xlfn._xlws.SORT(_xlfn.UNIQUE(_xlfn._xlws.FILTER(managements[field_level], managements[experiment_id]&amp;"_"&amp;managements[crop_season_id]=A4687))))</f>
        <v>#VALUE!</v>
      </c>
    </row>
    <row r="4688" spans="2:2" x14ac:dyDescent="0.25">
      <c r="B4688" t="e" cm="1" vm="1">
        <f t="array" ref="B4688">TRANSPOSE(_xlfn._xlws.SORT(_xlfn.UNIQUE(_xlfn._xlws.FILTER(managements[field_level], managements[experiment_id]&amp;"_"&amp;managements[crop_season_id]=A4688))))</f>
        <v>#VALUE!</v>
      </c>
    </row>
    <row r="4689" spans="2:2" x14ac:dyDescent="0.25">
      <c r="B4689" t="e" cm="1" vm="1">
        <f t="array" ref="B4689">TRANSPOSE(_xlfn._xlws.SORT(_xlfn.UNIQUE(_xlfn._xlws.FILTER(managements[field_level], managements[experiment_id]&amp;"_"&amp;managements[crop_season_id]=A4689))))</f>
        <v>#VALUE!</v>
      </c>
    </row>
    <row r="4690" spans="2:2" x14ac:dyDescent="0.25">
      <c r="B4690" t="e" cm="1" vm="1">
        <f t="array" ref="B4690">TRANSPOSE(_xlfn._xlws.SORT(_xlfn.UNIQUE(_xlfn._xlws.FILTER(managements[field_level], managements[experiment_id]&amp;"_"&amp;managements[crop_season_id]=A4690))))</f>
        <v>#VALUE!</v>
      </c>
    </row>
    <row r="4691" spans="2:2" x14ac:dyDescent="0.25">
      <c r="B4691" t="e" cm="1" vm="1">
        <f t="array" ref="B4691">TRANSPOSE(_xlfn._xlws.SORT(_xlfn.UNIQUE(_xlfn._xlws.FILTER(managements[field_level], managements[experiment_id]&amp;"_"&amp;managements[crop_season_id]=A4691))))</f>
        <v>#VALUE!</v>
      </c>
    </row>
    <row r="4692" spans="2:2" x14ac:dyDescent="0.25">
      <c r="B4692" t="e" cm="1" vm="1">
        <f t="array" ref="B4692">TRANSPOSE(_xlfn._xlws.SORT(_xlfn.UNIQUE(_xlfn._xlws.FILTER(managements[field_level], managements[experiment_id]&amp;"_"&amp;managements[crop_season_id]=A4692))))</f>
        <v>#VALUE!</v>
      </c>
    </row>
    <row r="4693" spans="2:2" x14ac:dyDescent="0.25">
      <c r="B4693" t="e" cm="1" vm="1">
        <f t="array" ref="B4693">TRANSPOSE(_xlfn._xlws.SORT(_xlfn.UNIQUE(_xlfn._xlws.FILTER(managements[field_level], managements[experiment_id]&amp;"_"&amp;managements[crop_season_id]=A4693))))</f>
        <v>#VALUE!</v>
      </c>
    </row>
    <row r="4694" spans="2:2" x14ac:dyDescent="0.25">
      <c r="B4694" t="e" cm="1" vm="1">
        <f t="array" ref="B4694">TRANSPOSE(_xlfn._xlws.SORT(_xlfn.UNIQUE(_xlfn._xlws.FILTER(managements[field_level], managements[experiment_id]&amp;"_"&amp;managements[crop_season_id]=A4694))))</f>
        <v>#VALUE!</v>
      </c>
    </row>
    <row r="4695" spans="2:2" x14ac:dyDescent="0.25">
      <c r="B4695" t="e" cm="1" vm="1">
        <f t="array" ref="B4695">TRANSPOSE(_xlfn._xlws.SORT(_xlfn.UNIQUE(_xlfn._xlws.FILTER(managements[field_level], managements[experiment_id]&amp;"_"&amp;managements[crop_season_id]=A4695))))</f>
        <v>#VALUE!</v>
      </c>
    </row>
    <row r="4696" spans="2:2" x14ac:dyDescent="0.25">
      <c r="B4696" t="e" cm="1" vm="1">
        <f t="array" ref="B4696">TRANSPOSE(_xlfn._xlws.SORT(_xlfn.UNIQUE(_xlfn._xlws.FILTER(managements[field_level], managements[experiment_id]&amp;"_"&amp;managements[crop_season_id]=A4696))))</f>
        <v>#VALUE!</v>
      </c>
    </row>
    <row r="4697" spans="2:2" x14ac:dyDescent="0.25">
      <c r="B4697" t="e" cm="1" vm="1">
        <f t="array" ref="B4697">TRANSPOSE(_xlfn._xlws.SORT(_xlfn.UNIQUE(_xlfn._xlws.FILTER(managements[field_level], managements[experiment_id]&amp;"_"&amp;managements[crop_season_id]=A4697))))</f>
        <v>#VALUE!</v>
      </c>
    </row>
    <row r="4698" spans="2:2" x14ac:dyDescent="0.25">
      <c r="B4698" t="e" cm="1" vm="1">
        <f t="array" ref="B4698">TRANSPOSE(_xlfn._xlws.SORT(_xlfn.UNIQUE(_xlfn._xlws.FILTER(managements[field_level], managements[experiment_id]&amp;"_"&amp;managements[crop_season_id]=A4698))))</f>
        <v>#VALUE!</v>
      </c>
    </row>
    <row r="4699" spans="2:2" x14ac:dyDescent="0.25">
      <c r="B4699" t="e" cm="1" vm="1">
        <f t="array" ref="B4699">TRANSPOSE(_xlfn._xlws.SORT(_xlfn.UNIQUE(_xlfn._xlws.FILTER(managements[field_level], managements[experiment_id]&amp;"_"&amp;managements[crop_season_id]=A4699))))</f>
        <v>#VALUE!</v>
      </c>
    </row>
    <row r="4700" spans="2:2" x14ac:dyDescent="0.25">
      <c r="B4700" t="e" cm="1" vm="1">
        <f t="array" ref="B4700">TRANSPOSE(_xlfn._xlws.SORT(_xlfn.UNIQUE(_xlfn._xlws.FILTER(managements[field_level], managements[experiment_id]&amp;"_"&amp;managements[crop_season_id]=A4700))))</f>
        <v>#VALUE!</v>
      </c>
    </row>
    <row r="4701" spans="2:2" x14ac:dyDescent="0.25">
      <c r="B4701" t="e" cm="1" vm="1">
        <f t="array" ref="B4701">TRANSPOSE(_xlfn._xlws.SORT(_xlfn.UNIQUE(_xlfn._xlws.FILTER(managements[field_level], managements[experiment_id]&amp;"_"&amp;managements[crop_season_id]=A4701))))</f>
        <v>#VALUE!</v>
      </c>
    </row>
    <row r="4702" spans="2:2" x14ac:dyDescent="0.25">
      <c r="B4702" t="e" cm="1" vm="1">
        <f t="array" ref="B4702">TRANSPOSE(_xlfn._xlws.SORT(_xlfn.UNIQUE(_xlfn._xlws.FILTER(managements[field_level], managements[experiment_id]&amp;"_"&amp;managements[crop_season_id]=A4702))))</f>
        <v>#VALUE!</v>
      </c>
    </row>
    <row r="4703" spans="2:2" x14ac:dyDescent="0.25">
      <c r="B4703" t="e" cm="1" vm="1">
        <f t="array" ref="B4703">TRANSPOSE(_xlfn._xlws.SORT(_xlfn.UNIQUE(_xlfn._xlws.FILTER(managements[field_level], managements[experiment_id]&amp;"_"&amp;managements[crop_season_id]=A4703))))</f>
        <v>#VALUE!</v>
      </c>
    </row>
    <row r="4704" spans="2:2" x14ac:dyDescent="0.25">
      <c r="B4704" t="e" cm="1" vm="1">
        <f t="array" ref="B4704">TRANSPOSE(_xlfn._xlws.SORT(_xlfn.UNIQUE(_xlfn._xlws.FILTER(managements[field_level], managements[experiment_id]&amp;"_"&amp;managements[crop_season_id]=A4704))))</f>
        <v>#VALUE!</v>
      </c>
    </row>
    <row r="4705" spans="2:2" x14ac:dyDescent="0.25">
      <c r="B4705" t="e" cm="1" vm="1">
        <f t="array" ref="B4705">TRANSPOSE(_xlfn._xlws.SORT(_xlfn.UNIQUE(_xlfn._xlws.FILTER(managements[field_level], managements[experiment_id]&amp;"_"&amp;managements[crop_season_id]=A4705))))</f>
        <v>#VALUE!</v>
      </c>
    </row>
    <row r="4706" spans="2:2" x14ac:dyDescent="0.25">
      <c r="B4706" t="e" cm="1" vm="1">
        <f t="array" ref="B4706">TRANSPOSE(_xlfn._xlws.SORT(_xlfn.UNIQUE(_xlfn._xlws.FILTER(managements[field_level], managements[experiment_id]&amp;"_"&amp;managements[crop_season_id]=A4706))))</f>
        <v>#VALUE!</v>
      </c>
    </row>
    <row r="4707" spans="2:2" x14ac:dyDescent="0.25">
      <c r="B4707" t="e" cm="1" vm="1">
        <f t="array" ref="B4707">TRANSPOSE(_xlfn._xlws.SORT(_xlfn.UNIQUE(_xlfn._xlws.FILTER(managements[field_level], managements[experiment_id]&amp;"_"&amp;managements[crop_season_id]=A4707))))</f>
        <v>#VALUE!</v>
      </c>
    </row>
    <row r="4708" spans="2:2" x14ac:dyDescent="0.25">
      <c r="B4708" t="e" cm="1" vm="1">
        <f t="array" ref="B4708">TRANSPOSE(_xlfn._xlws.SORT(_xlfn.UNIQUE(_xlfn._xlws.FILTER(managements[field_level], managements[experiment_id]&amp;"_"&amp;managements[crop_season_id]=A4708))))</f>
        <v>#VALUE!</v>
      </c>
    </row>
    <row r="4709" spans="2:2" x14ac:dyDescent="0.25">
      <c r="B4709" t="e" cm="1" vm="1">
        <f t="array" ref="B4709">TRANSPOSE(_xlfn._xlws.SORT(_xlfn.UNIQUE(_xlfn._xlws.FILTER(managements[field_level], managements[experiment_id]&amp;"_"&amp;managements[crop_season_id]=A4709))))</f>
        <v>#VALUE!</v>
      </c>
    </row>
    <row r="4710" spans="2:2" x14ac:dyDescent="0.25">
      <c r="B4710" t="e" cm="1" vm="1">
        <f t="array" ref="B4710">TRANSPOSE(_xlfn._xlws.SORT(_xlfn.UNIQUE(_xlfn._xlws.FILTER(managements[field_level], managements[experiment_id]&amp;"_"&amp;managements[crop_season_id]=A4710))))</f>
        <v>#VALUE!</v>
      </c>
    </row>
    <row r="4711" spans="2:2" x14ac:dyDescent="0.25">
      <c r="B4711" t="e" cm="1" vm="1">
        <f t="array" ref="B4711">TRANSPOSE(_xlfn._xlws.SORT(_xlfn.UNIQUE(_xlfn._xlws.FILTER(managements[field_level], managements[experiment_id]&amp;"_"&amp;managements[crop_season_id]=A4711))))</f>
        <v>#VALUE!</v>
      </c>
    </row>
    <row r="4712" spans="2:2" x14ac:dyDescent="0.25">
      <c r="B4712" t="e" cm="1" vm="1">
        <f t="array" ref="B4712">TRANSPOSE(_xlfn._xlws.SORT(_xlfn.UNIQUE(_xlfn._xlws.FILTER(managements[field_level], managements[experiment_id]&amp;"_"&amp;managements[crop_season_id]=A4712))))</f>
        <v>#VALUE!</v>
      </c>
    </row>
    <row r="4713" spans="2:2" x14ac:dyDescent="0.25">
      <c r="B4713" t="e" cm="1" vm="1">
        <f t="array" ref="B4713">TRANSPOSE(_xlfn._xlws.SORT(_xlfn.UNIQUE(_xlfn._xlws.FILTER(managements[field_level], managements[experiment_id]&amp;"_"&amp;managements[crop_season_id]=A4713))))</f>
        <v>#VALUE!</v>
      </c>
    </row>
    <row r="4714" spans="2:2" x14ac:dyDescent="0.25">
      <c r="B4714" t="e" cm="1" vm="1">
        <f t="array" ref="B4714">TRANSPOSE(_xlfn._xlws.SORT(_xlfn.UNIQUE(_xlfn._xlws.FILTER(managements[field_level], managements[experiment_id]&amp;"_"&amp;managements[crop_season_id]=A4714))))</f>
        <v>#VALUE!</v>
      </c>
    </row>
    <row r="4715" spans="2:2" x14ac:dyDescent="0.25">
      <c r="B4715" t="e" cm="1" vm="1">
        <f t="array" ref="B4715">TRANSPOSE(_xlfn._xlws.SORT(_xlfn.UNIQUE(_xlfn._xlws.FILTER(managements[field_level], managements[experiment_id]&amp;"_"&amp;managements[crop_season_id]=A4715))))</f>
        <v>#VALUE!</v>
      </c>
    </row>
    <row r="4716" spans="2:2" x14ac:dyDescent="0.25">
      <c r="B4716" t="e" cm="1" vm="1">
        <f t="array" ref="B4716">TRANSPOSE(_xlfn._xlws.SORT(_xlfn.UNIQUE(_xlfn._xlws.FILTER(managements[field_level], managements[experiment_id]&amp;"_"&amp;managements[crop_season_id]=A4716))))</f>
        <v>#VALUE!</v>
      </c>
    </row>
    <row r="4717" spans="2:2" x14ac:dyDescent="0.25">
      <c r="B4717" t="e" cm="1" vm="1">
        <f t="array" ref="B4717">TRANSPOSE(_xlfn._xlws.SORT(_xlfn.UNIQUE(_xlfn._xlws.FILTER(managements[field_level], managements[experiment_id]&amp;"_"&amp;managements[crop_season_id]=A4717))))</f>
        <v>#VALUE!</v>
      </c>
    </row>
    <row r="4718" spans="2:2" x14ac:dyDescent="0.25">
      <c r="B4718" t="e" cm="1" vm="1">
        <f t="array" ref="B4718">TRANSPOSE(_xlfn._xlws.SORT(_xlfn.UNIQUE(_xlfn._xlws.FILTER(managements[field_level], managements[experiment_id]&amp;"_"&amp;managements[crop_season_id]=A4718))))</f>
        <v>#VALUE!</v>
      </c>
    </row>
    <row r="4719" spans="2:2" x14ac:dyDescent="0.25">
      <c r="B4719" t="e" cm="1" vm="1">
        <f t="array" ref="B4719">TRANSPOSE(_xlfn._xlws.SORT(_xlfn.UNIQUE(_xlfn._xlws.FILTER(managements[field_level], managements[experiment_id]&amp;"_"&amp;managements[crop_season_id]=A4719))))</f>
        <v>#VALUE!</v>
      </c>
    </row>
    <row r="4720" spans="2:2" x14ac:dyDescent="0.25">
      <c r="B4720" t="e" cm="1" vm="1">
        <f t="array" ref="B4720">TRANSPOSE(_xlfn._xlws.SORT(_xlfn.UNIQUE(_xlfn._xlws.FILTER(managements[field_level], managements[experiment_id]&amp;"_"&amp;managements[crop_season_id]=A4720))))</f>
        <v>#VALUE!</v>
      </c>
    </row>
    <row r="4721" spans="2:2" x14ac:dyDescent="0.25">
      <c r="B4721" t="e" cm="1" vm="1">
        <f t="array" ref="B4721">TRANSPOSE(_xlfn._xlws.SORT(_xlfn.UNIQUE(_xlfn._xlws.FILTER(managements[field_level], managements[experiment_id]&amp;"_"&amp;managements[crop_season_id]=A4721))))</f>
        <v>#VALUE!</v>
      </c>
    </row>
    <row r="4722" spans="2:2" x14ac:dyDescent="0.25">
      <c r="B4722" t="e" cm="1" vm="1">
        <f t="array" ref="B4722">TRANSPOSE(_xlfn._xlws.SORT(_xlfn.UNIQUE(_xlfn._xlws.FILTER(managements[field_level], managements[experiment_id]&amp;"_"&amp;managements[crop_season_id]=A4722))))</f>
        <v>#VALUE!</v>
      </c>
    </row>
    <row r="4723" spans="2:2" x14ac:dyDescent="0.25">
      <c r="B4723" t="e" cm="1" vm="1">
        <f t="array" ref="B4723">TRANSPOSE(_xlfn._xlws.SORT(_xlfn.UNIQUE(_xlfn._xlws.FILTER(managements[field_level], managements[experiment_id]&amp;"_"&amp;managements[crop_season_id]=A4723))))</f>
        <v>#VALUE!</v>
      </c>
    </row>
    <row r="4724" spans="2:2" x14ac:dyDescent="0.25">
      <c r="B4724" t="e" cm="1" vm="1">
        <f t="array" ref="B4724">TRANSPOSE(_xlfn._xlws.SORT(_xlfn.UNIQUE(_xlfn._xlws.FILTER(managements[field_level], managements[experiment_id]&amp;"_"&amp;managements[crop_season_id]=A4724))))</f>
        <v>#VALUE!</v>
      </c>
    </row>
    <row r="4725" spans="2:2" x14ac:dyDescent="0.25">
      <c r="B4725" t="e" cm="1" vm="1">
        <f t="array" ref="B4725">TRANSPOSE(_xlfn._xlws.SORT(_xlfn.UNIQUE(_xlfn._xlws.FILTER(managements[field_level], managements[experiment_id]&amp;"_"&amp;managements[crop_season_id]=A4725))))</f>
        <v>#VALUE!</v>
      </c>
    </row>
    <row r="4726" spans="2:2" x14ac:dyDescent="0.25">
      <c r="B4726" t="e" cm="1" vm="1">
        <f t="array" ref="B4726">TRANSPOSE(_xlfn._xlws.SORT(_xlfn.UNIQUE(_xlfn._xlws.FILTER(managements[field_level], managements[experiment_id]&amp;"_"&amp;managements[crop_season_id]=A4726))))</f>
        <v>#VALUE!</v>
      </c>
    </row>
    <row r="4727" spans="2:2" x14ac:dyDescent="0.25">
      <c r="B4727" t="e" cm="1" vm="1">
        <f t="array" ref="B4727">TRANSPOSE(_xlfn._xlws.SORT(_xlfn.UNIQUE(_xlfn._xlws.FILTER(managements[field_level], managements[experiment_id]&amp;"_"&amp;managements[crop_season_id]=A4727))))</f>
        <v>#VALUE!</v>
      </c>
    </row>
    <row r="4728" spans="2:2" x14ac:dyDescent="0.25">
      <c r="B4728" t="e" cm="1" vm="1">
        <f t="array" ref="B4728">TRANSPOSE(_xlfn._xlws.SORT(_xlfn.UNIQUE(_xlfn._xlws.FILTER(managements[field_level], managements[experiment_id]&amp;"_"&amp;managements[crop_season_id]=A4728))))</f>
        <v>#VALUE!</v>
      </c>
    </row>
    <row r="4729" spans="2:2" x14ac:dyDescent="0.25">
      <c r="B4729" t="e" cm="1" vm="1">
        <f t="array" ref="B4729">TRANSPOSE(_xlfn._xlws.SORT(_xlfn.UNIQUE(_xlfn._xlws.FILTER(managements[field_level], managements[experiment_id]&amp;"_"&amp;managements[crop_season_id]=A4729))))</f>
        <v>#VALUE!</v>
      </c>
    </row>
    <row r="4730" spans="2:2" x14ac:dyDescent="0.25">
      <c r="B4730" t="e" cm="1" vm="1">
        <f t="array" ref="B4730">TRANSPOSE(_xlfn._xlws.SORT(_xlfn.UNIQUE(_xlfn._xlws.FILTER(managements[field_level], managements[experiment_id]&amp;"_"&amp;managements[crop_season_id]=A4730))))</f>
        <v>#VALUE!</v>
      </c>
    </row>
    <row r="4731" spans="2:2" x14ac:dyDescent="0.25">
      <c r="B4731" t="e" cm="1" vm="1">
        <f t="array" ref="B4731">TRANSPOSE(_xlfn._xlws.SORT(_xlfn.UNIQUE(_xlfn._xlws.FILTER(managements[field_level], managements[experiment_id]&amp;"_"&amp;managements[crop_season_id]=A4731))))</f>
        <v>#VALUE!</v>
      </c>
    </row>
    <row r="4732" spans="2:2" x14ac:dyDescent="0.25">
      <c r="B4732" t="e" cm="1" vm="1">
        <f t="array" ref="B4732">TRANSPOSE(_xlfn._xlws.SORT(_xlfn.UNIQUE(_xlfn._xlws.FILTER(managements[field_level], managements[experiment_id]&amp;"_"&amp;managements[crop_season_id]=A4732))))</f>
        <v>#VALUE!</v>
      </c>
    </row>
    <row r="4733" spans="2:2" x14ac:dyDescent="0.25">
      <c r="B4733" t="e" cm="1" vm="1">
        <f t="array" ref="B4733">TRANSPOSE(_xlfn._xlws.SORT(_xlfn.UNIQUE(_xlfn._xlws.FILTER(managements[field_level], managements[experiment_id]&amp;"_"&amp;managements[crop_season_id]=A4733))))</f>
        <v>#VALUE!</v>
      </c>
    </row>
    <row r="4734" spans="2:2" x14ac:dyDescent="0.25">
      <c r="B4734" t="e" cm="1" vm="1">
        <f t="array" ref="B4734">TRANSPOSE(_xlfn._xlws.SORT(_xlfn.UNIQUE(_xlfn._xlws.FILTER(managements[field_level], managements[experiment_id]&amp;"_"&amp;managements[crop_season_id]=A4734))))</f>
        <v>#VALUE!</v>
      </c>
    </row>
    <row r="4735" spans="2:2" x14ac:dyDescent="0.25">
      <c r="B4735" t="e" cm="1" vm="1">
        <f t="array" ref="B4735">TRANSPOSE(_xlfn._xlws.SORT(_xlfn.UNIQUE(_xlfn._xlws.FILTER(managements[field_level], managements[experiment_id]&amp;"_"&amp;managements[crop_season_id]=A4735))))</f>
        <v>#VALUE!</v>
      </c>
    </row>
    <row r="4736" spans="2:2" x14ac:dyDescent="0.25">
      <c r="B4736" t="e" cm="1" vm="1">
        <f t="array" ref="B4736">TRANSPOSE(_xlfn._xlws.SORT(_xlfn.UNIQUE(_xlfn._xlws.FILTER(managements[field_level], managements[experiment_id]&amp;"_"&amp;managements[crop_season_id]=A4736))))</f>
        <v>#VALUE!</v>
      </c>
    </row>
    <row r="4737" spans="2:2" x14ac:dyDescent="0.25">
      <c r="B4737" t="e" cm="1" vm="1">
        <f t="array" ref="B4737">TRANSPOSE(_xlfn._xlws.SORT(_xlfn.UNIQUE(_xlfn._xlws.FILTER(managements[field_level], managements[experiment_id]&amp;"_"&amp;managements[crop_season_id]=A4737))))</f>
        <v>#VALUE!</v>
      </c>
    </row>
    <row r="4738" spans="2:2" x14ac:dyDescent="0.25">
      <c r="B4738" t="e" cm="1" vm="1">
        <f t="array" ref="B4738">TRANSPOSE(_xlfn._xlws.SORT(_xlfn.UNIQUE(_xlfn._xlws.FILTER(managements[field_level], managements[experiment_id]&amp;"_"&amp;managements[crop_season_id]=A4738))))</f>
        <v>#VALUE!</v>
      </c>
    </row>
    <row r="4739" spans="2:2" x14ac:dyDescent="0.25">
      <c r="B4739" t="e" cm="1" vm="1">
        <f t="array" ref="B4739">TRANSPOSE(_xlfn._xlws.SORT(_xlfn.UNIQUE(_xlfn._xlws.FILTER(managements[field_level], managements[experiment_id]&amp;"_"&amp;managements[crop_season_id]=A4739))))</f>
        <v>#VALUE!</v>
      </c>
    </row>
    <row r="4740" spans="2:2" x14ac:dyDescent="0.25">
      <c r="B4740" t="e" cm="1" vm="1">
        <f t="array" ref="B4740">TRANSPOSE(_xlfn._xlws.SORT(_xlfn.UNIQUE(_xlfn._xlws.FILTER(managements[field_level], managements[experiment_id]&amp;"_"&amp;managements[crop_season_id]=A4740))))</f>
        <v>#VALUE!</v>
      </c>
    </row>
    <row r="4741" spans="2:2" x14ac:dyDescent="0.25">
      <c r="B4741" t="e" cm="1" vm="1">
        <f t="array" ref="B4741">TRANSPOSE(_xlfn._xlws.SORT(_xlfn.UNIQUE(_xlfn._xlws.FILTER(managements[field_level], managements[experiment_id]&amp;"_"&amp;managements[crop_season_id]=A4741))))</f>
        <v>#VALUE!</v>
      </c>
    </row>
    <row r="4742" spans="2:2" x14ac:dyDescent="0.25">
      <c r="B4742" t="e" cm="1" vm="1">
        <f t="array" ref="B4742">TRANSPOSE(_xlfn._xlws.SORT(_xlfn.UNIQUE(_xlfn._xlws.FILTER(managements[field_level], managements[experiment_id]&amp;"_"&amp;managements[crop_season_id]=A4742))))</f>
        <v>#VALUE!</v>
      </c>
    </row>
    <row r="4743" spans="2:2" x14ac:dyDescent="0.25">
      <c r="B4743" t="e" cm="1" vm="1">
        <f t="array" ref="B4743">TRANSPOSE(_xlfn._xlws.SORT(_xlfn.UNIQUE(_xlfn._xlws.FILTER(managements[field_level], managements[experiment_id]&amp;"_"&amp;managements[crop_season_id]=A4743))))</f>
        <v>#VALUE!</v>
      </c>
    </row>
    <row r="4744" spans="2:2" x14ac:dyDescent="0.25">
      <c r="B4744" t="e" cm="1" vm="1">
        <f t="array" ref="B4744">TRANSPOSE(_xlfn._xlws.SORT(_xlfn.UNIQUE(_xlfn._xlws.FILTER(managements[field_level], managements[experiment_id]&amp;"_"&amp;managements[crop_season_id]=A4744))))</f>
        <v>#VALUE!</v>
      </c>
    </row>
    <row r="4745" spans="2:2" x14ac:dyDescent="0.25">
      <c r="B4745" t="e" cm="1" vm="1">
        <f t="array" ref="B4745">TRANSPOSE(_xlfn._xlws.SORT(_xlfn.UNIQUE(_xlfn._xlws.FILTER(managements[field_level], managements[experiment_id]&amp;"_"&amp;managements[crop_season_id]=A4745))))</f>
        <v>#VALUE!</v>
      </c>
    </row>
    <row r="4746" spans="2:2" x14ac:dyDescent="0.25">
      <c r="B4746" t="e" cm="1" vm="1">
        <f t="array" ref="B4746">TRANSPOSE(_xlfn._xlws.SORT(_xlfn.UNIQUE(_xlfn._xlws.FILTER(managements[field_level], managements[experiment_id]&amp;"_"&amp;managements[crop_season_id]=A4746))))</f>
        <v>#VALUE!</v>
      </c>
    </row>
    <row r="4747" spans="2:2" x14ac:dyDescent="0.25">
      <c r="B4747" t="e" cm="1" vm="1">
        <f t="array" ref="B4747">TRANSPOSE(_xlfn._xlws.SORT(_xlfn.UNIQUE(_xlfn._xlws.FILTER(managements[field_level], managements[experiment_id]&amp;"_"&amp;managements[crop_season_id]=A4747))))</f>
        <v>#VALUE!</v>
      </c>
    </row>
    <row r="4748" spans="2:2" x14ac:dyDescent="0.25">
      <c r="B4748" t="e" cm="1" vm="1">
        <f t="array" ref="B4748">TRANSPOSE(_xlfn._xlws.SORT(_xlfn.UNIQUE(_xlfn._xlws.FILTER(managements[field_level], managements[experiment_id]&amp;"_"&amp;managements[crop_season_id]=A4748))))</f>
        <v>#VALUE!</v>
      </c>
    </row>
    <row r="4749" spans="2:2" x14ac:dyDescent="0.25">
      <c r="B4749" t="e" cm="1" vm="1">
        <f t="array" ref="B4749">TRANSPOSE(_xlfn._xlws.SORT(_xlfn.UNIQUE(_xlfn._xlws.FILTER(managements[field_level], managements[experiment_id]&amp;"_"&amp;managements[crop_season_id]=A4749))))</f>
        <v>#VALUE!</v>
      </c>
    </row>
    <row r="4750" spans="2:2" x14ac:dyDescent="0.25">
      <c r="B4750" t="e" cm="1" vm="1">
        <f t="array" ref="B4750">TRANSPOSE(_xlfn._xlws.SORT(_xlfn.UNIQUE(_xlfn._xlws.FILTER(managements[field_level], managements[experiment_id]&amp;"_"&amp;managements[crop_season_id]=A4750))))</f>
        <v>#VALUE!</v>
      </c>
    </row>
    <row r="4751" spans="2:2" x14ac:dyDescent="0.25">
      <c r="B4751" t="e" cm="1" vm="1">
        <f t="array" ref="B4751">TRANSPOSE(_xlfn._xlws.SORT(_xlfn.UNIQUE(_xlfn._xlws.FILTER(managements[field_level], managements[experiment_id]&amp;"_"&amp;managements[crop_season_id]=A4751))))</f>
        <v>#VALUE!</v>
      </c>
    </row>
    <row r="4752" spans="2:2" x14ac:dyDescent="0.25">
      <c r="B4752" t="e" cm="1" vm="1">
        <f t="array" ref="B4752">TRANSPOSE(_xlfn._xlws.SORT(_xlfn.UNIQUE(_xlfn._xlws.FILTER(managements[field_level], managements[experiment_id]&amp;"_"&amp;managements[crop_season_id]=A4752))))</f>
        <v>#VALUE!</v>
      </c>
    </row>
    <row r="4753" spans="2:2" x14ac:dyDescent="0.25">
      <c r="B4753" t="e" cm="1" vm="1">
        <f t="array" ref="B4753">TRANSPOSE(_xlfn._xlws.SORT(_xlfn.UNIQUE(_xlfn._xlws.FILTER(managements[field_level], managements[experiment_id]&amp;"_"&amp;managements[crop_season_id]=A4753))))</f>
        <v>#VALUE!</v>
      </c>
    </row>
    <row r="4754" spans="2:2" x14ac:dyDescent="0.25">
      <c r="B4754" t="e" cm="1" vm="1">
        <f t="array" ref="B4754">TRANSPOSE(_xlfn._xlws.SORT(_xlfn.UNIQUE(_xlfn._xlws.FILTER(managements[field_level], managements[experiment_id]&amp;"_"&amp;managements[crop_season_id]=A4754))))</f>
        <v>#VALUE!</v>
      </c>
    </row>
    <row r="4755" spans="2:2" x14ac:dyDescent="0.25">
      <c r="B4755" t="e" cm="1" vm="1">
        <f t="array" ref="B4755">TRANSPOSE(_xlfn._xlws.SORT(_xlfn.UNIQUE(_xlfn._xlws.FILTER(managements[field_level], managements[experiment_id]&amp;"_"&amp;managements[crop_season_id]=A4755))))</f>
        <v>#VALUE!</v>
      </c>
    </row>
    <row r="4756" spans="2:2" x14ac:dyDescent="0.25">
      <c r="B4756" t="e" cm="1" vm="1">
        <f t="array" ref="B4756">TRANSPOSE(_xlfn._xlws.SORT(_xlfn.UNIQUE(_xlfn._xlws.FILTER(managements[field_level], managements[experiment_id]&amp;"_"&amp;managements[crop_season_id]=A4756))))</f>
        <v>#VALUE!</v>
      </c>
    </row>
    <row r="4757" spans="2:2" x14ac:dyDescent="0.25">
      <c r="B4757" t="e" cm="1" vm="1">
        <f t="array" ref="B4757">TRANSPOSE(_xlfn._xlws.SORT(_xlfn.UNIQUE(_xlfn._xlws.FILTER(managements[field_level], managements[experiment_id]&amp;"_"&amp;managements[crop_season_id]=A4757))))</f>
        <v>#VALUE!</v>
      </c>
    </row>
    <row r="4758" spans="2:2" x14ac:dyDescent="0.25">
      <c r="B4758" t="e" cm="1" vm="1">
        <f t="array" ref="B4758">TRANSPOSE(_xlfn._xlws.SORT(_xlfn.UNIQUE(_xlfn._xlws.FILTER(managements[field_level], managements[experiment_id]&amp;"_"&amp;managements[crop_season_id]=A4758))))</f>
        <v>#VALUE!</v>
      </c>
    </row>
    <row r="4759" spans="2:2" x14ac:dyDescent="0.25">
      <c r="B4759" t="e" cm="1" vm="1">
        <f t="array" ref="B4759">TRANSPOSE(_xlfn._xlws.SORT(_xlfn.UNIQUE(_xlfn._xlws.FILTER(managements[field_level], managements[experiment_id]&amp;"_"&amp;managements[crop_season_id]=A4759))))</f>
        <v>#VALUE!</v>
      </c>
    </row>
    <row r="4760" spans="2:2" x14ac:dyDescent="0.25">
      <c r="B4760" t="e" cm="1" vm="1">
        <f t="array" ref="B4760">TRANSPOSE(_xlfn._xlws.SORT(_xlfn.UNIQUE(_xlfn._xlws.FILTER(managements[field_level], managements[experiment_id]&amp;"_"&amp;managements[crop_season_id]=A4760))))</f>
        <v>#VALUE!</v>
      </c>
    </row>
    <row r="4761" spans="2:2" x14ac:dyDescent="0.25">
      <c r="B4761" t="e" cm="1" vm="1">
        <f t="array" ref="B4761">TRANSPOSE(_xlfn._xlws.SORT(_xlfn.UNIQUE(_xlfn._xlws.FILTER(managements[field_level], managements[experiment_id]&amp;"_"&amp;managements[crop_season_id]=A4761))))</f>
        <v>#VALUE!</v>
      </c>
    </row>
    <row r="4762" spans="2:2" x14ac:dyDescent="0.25">
      <c r="B4762" t="e" cm="1" vm="1">
        <f t="array" ref="B4762">TRANSPOSE(_xlfn._xlws.SORT(_xlfn.UNIQUE(_xlfn._xlws.FILTER(managements[field_level], managements[experiment_id]&amp;"_"&amp;managements[crop_season_id]=A4762))))</f>
        <v>#VALUE!</v>
      </c>
    </row>
    <row r="4763" spans="2:2" x14ac:dyDescent="0.25">
      <c r="B4763" t="e" cm="1" vm="1">
        <f t="array" ref="B4763">TRANSPOSE(_xlfn._xlws.SORT(_xlfn.UNIQUE(_xlfn._xlws.FILTER(managements[field_level], managements[experiment_id]&amp;"_"&amp;managements[crop_season_id]=A4763))))</f>
        <v>#VALUE!</v>
      </c>
    </row>
    <row r="4764" spans="2:2" x14ac:dyDescent="0.25">
      <c r="B4764" t="e" cm="1" vm="1">
        <f t="array" ref="B4764">TRANSPOSE(_xlfn._xlws.SORT(_xlfn.UNIQUE(_xlfn._xlws.FILTER(managements[field_level], managements[experiment_id]&amp;"_"&amp;managements[crop_season_id]=A4764))))</f>
        <v>#VALUE!</v>
      </c>
    </row>
    <row r="4765" spans="2:2" x14ac:dyDescent="0.25">
      <c r="B4765" t="e" cm="1" vm="1">
        <f t="array" ref="B4765">TRANSPOSE(_xlfn._xlws.SORT(_xlfn.UNIQUE(_xlfn._xlws.FILTER(managements[field_level], managements[experiment_id]&amp;"_"&amp;managements[crop_season_id]=A4765))))</f>
        <v>#VALUE!</v>
      </c>
    </row>
    <row r="4766" spans="2:2" x14ac:dyDescent="0.25">
      <c r="B4766" t="e" cm="1" vm="1">
        <f t="array" ref="B4766">TRANSPOSE(_xlfn._xlws.SORT(_xlfn.UNIQUE(_xlfn._xlws.FILTER(managements[field_level], managements[experiment_id]&amp;"_"&amp;managements[crop_season_id]=A4766))))</f>
        <v>#VALUE!</v>
      </c>
    </row>
    <row r="4767" spans="2:2" x14ac:dyDescent="0.25">
      <c r="B4767" t="e" cm="1" vm="1">
        <f t="array" ref="B4767">TRANSPOSE(_xlfn._xlws.SORT(_xlfn.UNIQUE(_xlfn._xlws.FILTER(managements[field_level], managements[experiment_id]&amp;"_"&amp;managements[crop_season_id]=A4767))))</f>
        <v>#VALUE!</v>
      </c>
    </row>
    <row r="4768" spans="2:2" x14ac:dyDescent="0.25">
      <c r="B4768" t="e" cm="1" vm="1">
        <f t="array" ref="B4768">TRANSPOSE(_xlfn._xlws.SORT(_xlfn.UNIQUE(_xlfn._xlws.FILTER(managements[field_level], managements[experiment_id]&amp;"_"&amp;managements[crop_season_id]=A4768))))</f>
        <v>#VALUE!</v>
      </c>
    </row>
    <row r="4769" spans="2:2" x14ac:dyDescent="0.25">
      <c r="B4769" t="e" cm="1" vm="1">
        <f t="array" ref="B4769">TRANSPOSE(_xlfn._xlws.SORT(_xlfn.UNIQUE(_xlfn._xlws.FILTER(managements[field_level], managements[experiment_id]&amp;"_"&amp;managements[crop_season_id]=A4769))))</f>
        <v>#VALUE!</v>
      </c>
    </row>
    <row r="4770" spans="2:2" x14ac:dyDescent="0.25">
      <c r="B4770" t="e" cm="1" vm="1">
        <f t="array" ref="B4770">TRANSPOSE(_xlfn._xlws.SORT(_xlfn.UNIQUE(_xlfn._xlws.FILTER(managements[field_level], managements[experiment_id]&amp;"_"&amp;managements[crop_season_id]=A4770))))</f>
        <v>#VALUE!</v>
      </c>
    </row>
    <row r="4771" spans="2:2" x14ac:dyDescent="0.25">
      <c r="B4771" t="e" cm="1" vm="1">
        <f t="array" ref="B4771">TRANSPOSE(_xlfn._xlws.SORT(_xlfn.UNIQUE(_xlfn._xlws.FILTER(managements[field_level], managements[experiment_id]&amp;"_"&amp;managements[crop_season_id]=A4771))))</f>
        <v>#VALUE!</v>
      </c>
    </row>
    <row r="4772" spans="2:2" x14ac:dyDescent="0.25">
      <c r="B4772" t="e" cm="1" vm="1">
        <f t="array" ref="B4772">TRANSPOSE(_xlfn._xlws.SORT(_xlfn.UNIQUE(_xlfn._xlws.FILTER(managements[field_level], managements[experiment_id]&amp;"_"&amp;managements[crop_season_id]=A4772))))</f>
        <v>#VALUE!</v>
      </c>
    </row>
    <row r="4773" spans="2:2" x14ac:dyDescent="0.25">
      <c r="B4773" t="e" cm="1" vm="1">
        <f t="array" ref="B4773">TRANSPOSE(_xlfn._xlws.SORT(_xlfn.UNIQUE(_xlfn._xlws.FILTER(managements[field_level], managements[experiment_id]&amp;"_"&amp;managements[crop_season_id]=A4773))))</f>
        <v>#VALUE!</v>
      </c>
    </row>
    <row r="4774" spans="2:2" x14ac:dyDescent="0.25">
      <c r="B4774" t="e" cm="1" vm="1">
        <f t="array" ref="B4774">TRANSPOSE(_xlfn._xlws.SORT(_xlfn.UNIQUE(_xlfn._xlws.FILTER(managements[field_level], managements[experiment_id]&amp;"_"&amp;managements[crop_season_id]=A4774))))</f>
        <v>#VALUE!</v>
      </c>
    </row>
    <row r="4775" spans="2:2" x14ac:dyDescent="0.25">
      <c r="B4775" t="e" cm="1" vm="1">
        <f t="array" ref="B4775">TRANSPOSE(_xlfn._xlws.SORT(_xlfn.UNIQUE(_xlfn._xlws.FILTER(managements[field_level], managements[experiment_id]&amp;"_"&amp;managements[crop_season_id]=A4775))))</f>
        <v>#VALUE!</v>
      </c>
    </row>
    <row r="4776" spans="2:2" x14ac:dyDescent="0.25">
      <c r="B4776" t="e" cm="1" vm="1">
        <f t="array" ref="B4776">TRANSPOSE(_xlfn._xlws.SORT(_xlfn.UNIQUE(_xlfn._xlws.FILTER(managements[field_level], managements[experiment_id]&amp;"_"&amp;managements[crop_season_id]=A4776))))</f>
        <v>#VALUE!</v>
      </c>
    </row>
    <row r="4777" spans="2:2" x14ac:dyDescent="0.25">
      <c r="B4777" t="e" cm="1" vm="1">
        <f t="array" ref="B4777">TRANSPOSE(_xlfn._xlws.SORT(_xlfn.UNIQUE(_xlfn._xlws.FILTER(managements[field_level], managements[experiment_id]&amp;"_"&amp;managements[crop_season_id]=A4777))))</f>
        <v>#VALUE!</v>
      </c>
    </row>
    <row r="4778" spans="2:2" x14ac:dyDescent="0.25">
      <c r="B4778" t="e" cm="1" vm="1">
        <f t="array" ref="B4778">TRANSPOSE(_xlfn._xlws.SORT(_xlfn.UNIQUE(_xlfn._xlws.FILTER(managements[field_level], managements[experiment_id]&amp;"_"&amp;managements[crop_season_id]=A4778))))</f>
        <v>#VALUE!</v>
      </c>
    </row>
    <row r="4779" spans="2:2" x14ac:dyDescent="0.25">
      <c r="B4779" t="e" cm="1" vm="1">
        <f t="array" ref="B4779">TRANSPOSE(_xlfn._xlws.SORT(_xlfn.UNIQUE(_xlfn._xlws.FILTER(managements[field_level], managements[experiment_id]&amp;"_"&amp;managements[crop_season_id]=A4779))))</f>
        <v>#VALUE!</v>
      </c>
    </row>
    <row r="4780" spans="2:2" x14ac:dyDescent="0.25">
      <c r="B4780" t="e" cm="1" vm="1">
        <f t="array" ref="B4780">TRANSPOSE(_xlfn._xlws.SORT(_xlfn.UNIQUE(_xlfn._xlws.FILTER(managements[field_level], managements[experiment_id]&amp;"_"&amp;managements[crop_season_id]=A4780))))</f>
        <v>#VALUE!</v>
      </c>
    </row>
    <row r="4781" spans="2:2" x14ac:dyDescent="0.25">
      <c r="B4781" t="e" cm="1" vm="1">
        <f t="array" ref="B4781">TRANSPOSE(_xlfn._xlws.SORT(_xlfn.UNIQUE(_xlfn._xlws.FILTER(managements[field_level], managements[experiment_id]&amp;"_"&amp;managements[crop_season_id]=A4781))))</f>
        <v>#VALUE!</v>
      </c>
    </row>
    <row r="4782" spans="2:2" x14ac:dyDescent="0.25">
      <c r="B4782" t="e" cm="1" vm="1">
        <f t="array" ref="B4782">TRANSPOSE(_xlfn._xlws.SORT(_xlfn.UNIQUE(_xlfn._xlws.FILTER(managements[field_level], managements[experiment_id]&amp;"_"&amp;managements[crop_season_id]=A4782))))</f>
        <v>#VALUE!</v>
      </c>
    </row>
    <row r="4783" spans="2:2" x14ac:dyDescent="0.25">
      <c r="B4783" t="e" cm="1" vm="1">
        <f t="array" ref="B4783">TRANSPOSE(_xlfn._xlws.SORT(_xlfn.UNIQUE(_xlfn._xlws.FILTER(managements[field_level], managements[experiment_id]&amp;"_"&amp;managements[crop_season_id]=A4783))))</f>
        <v>#VALUE!</v>
      </c>
    </row>
    <row r="4784" spans="2:2" x14ac:dyDescent="0.25">
      <c r="B4784" t="e" cm="1" vm="1">
        <f t="array" ref="B4784">TRANSPOSE(_xlfn._xlws.SORT(_xlfn.UNIQUE(_xlfn._xlws.FILTER(managements[field_level], managements[experiment_id]&amp;"_"&amp;managements[crop_season_id]=A4784))))</f>
        <v>#VALUE!</v>
      </c>
    </row>
    <row r="4785" spans="2:2" x14ac:dyDescent="0.25">
      <c r="B4785" t="e" cm="1" vm="1">
        <f t="array" ref="B4785">TRANSPOSE(_xlfn._xlws.SORT(_xlfn.UNIQUE(_xlfn._xlws.FILTER(managements[field_level], managements[experiment_id]&amp;"_"&amp;managements[crop_season_id]=A4785))))</f>
        <v>#VALUE!</v>
      </c>
    </row>
    <row r="4786" spans="2:2" x14ac:dyDescent="0.25">
      <c r="B4786" t="e" cm="1" vm="1">
        <f t="array" ref="B4786">TRANSPOSE(_xlfn._xlws.SORT(_xlfn.UNIQUE(_xlfn._xlws.FILTER(managements[field_level], managements[experiment_id]&amp;"_"&amp;managements[crop_season_id]=A4786))))</f>
        <v>#VALUE!</v>
      </c>
    </row>
    <row r="4787" spans="2:2" x14ac:dyDescent="0.25">
      <c r="B4787" t="e" cm="1" vm="1">
        <f t="array" ref="B4787">TRANSPOSE(_xlfn._xlws.SORT(_xlfn.UNIQUE(_xlfn._xlws.FILTER(managements[field_level], managements[experiment_id]&amp;"_"&amp;managements[crop_season_id]=A4787))))</f>
        <v>#VALUE!</v>
      </c>
    </row>
    <row r="4788" spans="2:2" x14ac:dyDescent="0.25">
      <c r="B4788" t="e" cm="1" vm="1">
        <f t="array" ref="B4788">TRANSPOSE(_xlfn._xlws.SORT(_xlfn.UNIQUE(_xlfn._xlws.FILTER(managements[field_level], managements[experiment_id]&amp;"_"&amp;managements[crop_season_id]=A4788))))</f>
        <v>#VALUE!</v>
      </c>
    </row>
    <row r="4789" spans="2:2" x14ac:dyDescent="0.25">
      <c r="B4789" t="e" cm="1" vm="1">
        <f t="array" ref="B4789">TRANSPOSE(_xlfn._xlws.SORT(_xlfn.UNIQUE(_xlfn._xlws.FILTER(managements[field_level], managements[experiment_id]&amp;"_"&amp;managements[crop_season_id]=A4789))))</f>
        <v>#VALUE!</v>
      </c>
    </row>
    <row r="4790" spans="2:2" x14ac:dyDescent="0.25">
      <c r="B4790" t="e" cm="1" vm="1">
        <f t="array" ref="B4790">TRANSPOSE(_xlfn._xlws.SORT(_xlfn.UNIQUE(_xlfn._xlws.FILTER(managements[field_level], managements[experiment_id]&amp;"_"&amp;managements[crop_season_id]=A4790))))</f>
        <v>#VALUE!</v>
      </c>
    </row>
    <row r="4791" spans="2:2" x14ac:dyDescent="0.25">
      <c r="B4791" t="e" cm="1" vm="1">
        <f t="array" ref="B4791">TRANSPOSE(_xlfn._xlws.SORT(_xlfn.UNIQUE(_xlfn._xlws.FILTER(managements[field_level], managements[experiment_id]&amp;"_"&amp;managements[crop_season_id]=A4791))))</f>
        <v>#VALUE!</v>
      </c>
    </row>
    <row r="4792" spans="2:2" x14ac:dyDescent="0.25">
      <c r="B4792" t="e" cm="1" vm="1">
        <f t="array" ref="B4792">TRANSPOSE(_xlfn._xlws.SORT(_xlfn.UNIQUE(_xlfn._xlws.FILTER(managements[field_level], managements[experiment_id]&amp;"_"&amp;managements[crop_season_id]=A4792))))</f>
        <v>#VALUE!</v>
      </c>
    </row>
    <row r="4793" spans="2:2" x14ac:dyDescent="0.25">
      <c r="B4793" t="e" cm="1" vm="1">
        <f t="array" ref="B4793">TRANSPOSE(_xlfn._xlws.SORT(_xlfn.UNIQUE(_xlfn._xlws.FILTER(managements[field_level], managements[experiment_id]&amp;"_"&amp;managements[crop_season_id]=A4793))))</f>
        <v>#VALUE!</v>
      </c>
    </row>
    <row r="4794" spans="2:2" x14ac:dyDescent="0.25">
      <c r="B4794" t="e" cm="1" vm="1">
        <f t="array" ref="B4794">TRANSPOSE(_xlfn._xlws.SORT(_xlfn.UNIQUE(_xlfn._xlws.FILTER(managements[field_level], managements[experiment_id]&amp;"_"&amp;managements[crop_season_id]=A4794))))</f>
        <v>#VALUE!</v>
      </c>
    </row>
    <row r="4795" spans="2:2" x14ac:dyDescent="0.25">
      <c r="B4795" t="e" cm="1" vm="1">
        <f t="array" ref="B4795">TRANSPOSE(_xlfn._xlws.SORT(_xlfn.UNIQUE(_xlfn._xlws.FILTER(managements[field_level], managements[experiment_id]&amp;"_"&amp;managements[crop_season_id]=A4795))))</f>
        <v>#VALUE!</v>
      </c>
    </row>
    <row r="4796" spans="2:2" x14ac:dyDescent="0.25">
      <c r="B4796" t="e" cm="1" vm="1">
        <f t="array" ref="B4796">TRANSPOSE(_xlfn._xlws.SORT(_xlfn.UNIQUE(_xlfn._xlws.FILTER(managements[field_level], managements[experiment_id]&amp;"_"&amp;managements[crop_season_id]=A4796))))</f>
        <v>#VALUE!</v>
      </c>
    </row>
    <row r="4797" spans="2:2" x14ac:dyDescent="0.25">
      <c r="B4797" t="e" cm="1" vm="1">
        <f t="array" ref="B4797">TRANSPOSE(_xlfn._xlws.SORT(_xlfn.UNIQUE(_xlfn._xlws.FILTER(managements[field_level], managements[experiment_id]&amp;"_"&amp;managements[crop_season_id]=A4797))))</f>
        <v>#VALUE!</v>
      </c>
    </row>
    <row r="4798" spans="2:2" x14ac:dyDescent="0.25">
      <c r="B4798" t="e" cm="1" vm="1">
        <f t="array" ref="B4798">TRANSPOSE(_xlfn._xlws.SORT(_xlfn.UNIQUE(_xlfn._xlws.FILTER(managements[field_level], managements[experiment_id]&amp;"_"&amp;managements[crop_season_id]=A4798))))</f>
        <v>#VALUE!</v>
      </c>
    </row>
    <row r="4799" spans="2:2" x14ac:dyDescent="0.25">
      <c r="B4799" t="e" cm="1" vm="1">
        <f t="array" ref="B4799">TRANSPOSE(_xlfn._xlws.SORT(_xlfn.UNIQUE(_xlfn._xlws.FILTER(managements[field_level], managements[experiment_id]&amp;"_"&amp;managements[crop_season_id]=A4799))))</f>
        <v>#VALUE!</v>
      </c>
    </row>
    <row r="4800" spans="2:2" x14ac:dyDescent="0.25">
      <c r="B4800" t="e" cm="1" vm="1">
        <f t="array" ref="B4800">TRANSPOSE(_xlfn._xlws.SORT(_xlfn.UNIQUE(_xlfn._xlws.FILTER(managements[field_level], managements[experiment_id]&amp;"_"&amp;managements[crop_season_id]=A4800))))</f>
        <v>#VALUE!</v>
      </c>
    </row>
    <row r="4801" spans="2:2" x14ac:dyDescent="0.25">
      <c r="B4801" t="e" cm="1" vm="1">
        <f t="array" ref="B4801">TRANSPOSE(_xlfn._xlws.SORT(_xlfn.UNIQUE(_xlfn._xlws.FILTER(managements[field_level], managements[experiment_id]&amp;"_"&amp;managements[crop_season_id]=A4801))))</f>
        <v>#VALUE!</v>
      </c>
    </row>
    <row r="4802" spans="2:2" x14ac:dyDescent="0.25">
      <c r="B4802" t="e" cm="1" vm="1">
        <f t="array" ref="B4802">TRANSPOSE(_xlfn._xlws.SORT(_xlfn.UNIQUE(_xlfn._xlws.FILTER(managements[field_level], managements[experiment_id]&amp;"_"&amp;managements[crop_season_id]=A4802))))</f>
        <v>#VALUE!</v>
      </c>
    </row>
    <row r="4803" spans="2:2" x14ac:dyDescent="0.25">
      <c r="B4803" t="e" cm="1" vm="1">
        <f t="array" ref="B4803">TRANSPOSE(_xlfn._xlws.SORT(_xlfn.UNIQUE(_xlfn._xlws.FILTER(managements[field_level], managements[experiment_id]&amp;"_"&amp;managements[crop_season_id]=A4803))))</f>
        <v>#VALUE!</v>
      </c>
    </row>
    <row r="4804" spans="2:2" x14ac:dyDescent="0.25">
      <c r="B4804" t="e" cm="1" vm="1">
        <f t="array" ref="B4804">TRANSPOSE(_xlfn._xlws.SORT(_xlfn.UNIQUE(_xlfn._xlws.FILTER(managements[field_level], managements[experiment_id]&amp;"_"&amp;managements[crop_season_id]=A4804))))</f>
        <v>#VALUE!</v>
      </c>
    </row>
    <row r="4805" spans="2:2" x14ac:dyDescent="0.25">
      <c r="B4805" t="e" cm="1" vm="1">
        <f t="array" ref="B4805">TRANSPOSE(_xlfn._xlws.SORT(_xlfn.UNIQUE(_xlfn._xlws.FILTER(managements[field_level], managements[experiment_id]&amp;"_"&amp;managements[crop_season_id]=A4805))))</f>
        <v>#VALUE!</v>
      </c>
    </row>
    <row r="4806" spans="2:2" x14ac:dyDescent="0.25">
      <c r="B4806" t="e" cm="1" vm="1">
        <f t="array" ref="B4806">TRANSPOSE(_xlfn._xlws.SORT(_xlfn.UNIQUE(_xlfn._xlws.FILTER(managements[field_level], managements[experiment_id]&amp;"_"&amp;managements[crop_season_id]=A4806))))</f>
        <v>#VALUE!</v>
      </c>
    </row>
    <row r="4807" spans="2:2" x14ac:dyDescent="0.25">
      <c r="B4807" t="e" cm="1" vm="1">
        <f t="array" ref="B4807">TRANSPOSE(_xlfn._xlws.SORT(_xlfn.UNIQUE(_xlfn._xlws.FILTER(managements[field_level], managements[experiment_id]&amp;"_"&amp;managements[crop_season_id]=A4807))))</f>
        <v>#VALUE!</v>
      </c>
    </row>
    <row r="4808" spans="2:2" x14ac:dyDescent="0.25">
      <c r="B4808" t="e" cm="1" vm="1">
        <f t="array" ref="B4808">TRANSPOSE(_xlfn._xlws.SORT(_xlfn.UNIQUE(_xlfn._xlws.FILTER(managements[field_level], managements[experiment_id]&amp;"_"&amp;managements[crop_season_id]=A4808))))</f>
        <v>#VALUE!</v>
      </c>
    </row>
    <row r="4809" spans="2:2" x14ac:dyDescent="0.25">
      <c r="B4809" t="e" cm="1" vm="1">
        <f t="array" ref="B4809">TRANSPOSE(_xlfn._xlws.SORT(_xlfn.UNIQUE(_xlfn._xlws.FILTER(managements[field_level], managements[experiment_id]&amp;"_"&amp;managements[crop_season_id]=A4809))))</f>
        <v>#VALUE!</v>
      </c>
    </row>
    <row r="4810" spans="2:2" x14ac:dyDescent="0.25">
      <c r="B4810" t="e" cm="1" vm="1">
        <f t="array" ref="B4810">TRANSPOSE(_xlfn._xlws.SORT(_xlfn.UNIQUE(_xlfn._xlws.FILTER(managements[field_level], managements[experiment_id]&amp;"_"&amp;managements[crop_season_id]=A4810))))</f>
        <v>#VALUE!</v>
      </c>
    </row>
    <row r="4811" spans="2:2" x14ac:dyDescent="0.25">
      <c r="B4811" t="e" cm="1" vm="1">
        <f t="array" ref="B4811">TRANSPOSE(_xlfn._xlws.SORT(_xlfn.UNIQUE(_xlfn._xlws.FILTER(managements[field_level], managements[experiment_id]&amp;"_"&amp;managements[crop_season_id]=A4811))))</f>
        <v>#VALUE!</v>
      </c>
    </row>
    <row r="4812" spans="2:2" x14ac:dyDescent="0.25">
      <c r="B4812" t="e" cm="1" vm="1">
        <f t="array" ref="B4812">TRANSPOSE(_xlfn._xlws.SORT(_xlfn.UNIQUE(_xlfn._xlws.FILTER(managements[field_level], managements[experiment_id]&amp;"_"&amp;managements[crop_season_id]=A4812))))</f>
        <v>#VALUE!</v>
      </c>
    </row>
    <row r="4813" spans="2:2" x14ac:dyDescent="0.25">
      <c r="B4813" t="e" cm="1" vm="1">
        <f t="array" ref="B4813">TRANSPOSE(_xlfn._xlws.SORT(_xlfn.UNIQUE(_xlfn._xlws.FILTER(managements[field_level], managements[experiment_id]&amp;"_"&amp;managements[crop_season_id]=A4813))))</f>
        <v>#VALUE!</v>
      </c>
    </row>
    <row r="4814" spans="2:2" x14ac:dyDescent="0.25">
      <c r="B4814" t="e" cm="1" vm="1">
        <f t="array" ref="B4814">TRANSPOSE(_xlfn._xlws.SORT(_xlfn.UNIQUE(_xlfn._xlws.FILTER(managements[field_level], managements[experiment_id]&amp;"_"&amp;managements[crop_season_id]=A4814))))</f>
        <v>#VALUE!</v>
      </c>
    </row>
    <row r="4815" spans="2:2" x14ac:dyDescent="0.25">
      <c r="B4815" t="e" cm="1" vm="1">
        <f t="array" ref="B4815">TRANSPOSE(_xlfn._xlws.SORT(_xlfn.UNIQUE(_xlfn._xlws.FILTER(managements[field_level], managements[experiment_id]&amp;"_"&amp;managements[crop_season_id]=A4815))))</f>
        <v>#VALUE!</v>
      </c>
    </row>
    <row r="4816" spans="2:2" x14ac:dyDescent="0.25">
      <c r="B4816" t="e" cm="1" vm="1">
        <f t="array" ref="B4816">TRANSPOSE(_xlfn._xlws.SORT(_xlfn.UNIQUE(_xlfn._xlws.FILTER(managements[field_level], managements[experiment_id]&amp;"_"&amp;managements[crop_season_id]=A4816))))</f>
        <v>#VALUE!</v>
      </c>
    </row>
    <row r="4817" spans="2:2" x14ac:dyDescent="0.25">
      <c r="B4817" t="e" cm="1" vm="1">
        <f t="array" ref="B4817">TRANSPOSE(_xlfn._xlws.SORT(_xlfn.UNIQUE(_xlfn._xlws.FILTER(managements[field_level], managements[experiment_id]&amp;"_"&amp;managements[crop_season_id]=A4817))))</f>
        <v>#VALUE!</v>
      </c>
    </row>
    <row r="4818" spans="2:2" x14ac:dyDescent="0.25">
      <c r="B4818" t="e" cm="1" vm="1">
        <f t="array" ref="B4818">TRANSPOSE(_xlfn._xlws.SORT(_xlfn.UNIQUE(_xlfn._xlws.FILTER(managements[field_level], managements[experiment_id]&amp;"_"&amp;managements[crop_season_id]=A4818))))</f>
        <v>#VALUE!</v>
      </c>
    </row>
    <row r="4819" spans="2:2" x14ac:dyDescent="0.25">
      <c r="B4819" t="e" cm="1" vm="1">
        <f t="array" ref="B4819">TRANSPOSE(_xlfn._xlws.SORT(_xlfn.UNIQUE(_xlfn._xlws.FILTER(managements[field_level], managements[experiment_id]&amp;"_"&amp;managements[crop_season_id]=A4819))))</f>
        <v>#VALUE!</v>
      </c>
    </row>
    <row r="4820" spans="2:2" x14ac:dyDescent="0.25">
      <c r="B4820" t="e" cm="1" vm="1">
        <f t="array" ref="B4820">TRANSPOSE(_xlfn._xlws.SORT(_xlfn.UNIQUE(_xlfn._xlws.FILTER(managements[field_level], managements[experiment_id]&amp;"_"&amp;managements[crop_season_id]=A4820))))</f>
        <v>#VALUE!</v>
      </c>
    </row>
    <row r="4821" spans="2:2" x14ac:dyDescent="0.25">
      <c r="B4821" t="e" cm="1" vm="1">
        <f t="array" ref="B4821">TRANSPOSE(_xlfn._xlws.SORT(_xlfn.UNIQUE(_xlfn._xlws.FILTER(managements[field_level], managements[experiment_id]&amp;"_"&amp;managements[crop_season_id]=A4821))))</f>
        <v>#VALUE!</v>
      </c>
    </row>
    <row r="4822" spans="2:2" x14ac:dyDescent="0.25">
      <c r="B4822" t="e" cm="1" vm="1">
        <f t="array" ref="B4822">TRANSPOSE(_xlfn._xlws.SORT(_xlfn.UNIQUE(_xlfn._xlws.FILTER(managements[field_level], managements[experiment_id]&amp;"_"&amp;managements[crop_season_id]=A4822))))</f>
        <v>#VALUE!</v>
      </c>
    </row>
    <row r="4823" spans="2:2" x14ac:dyDescent="0.25">
      <c r="B4823" t="e" cm="1" vm="1">
        <f t="array" ref="B4823">TRANSPOSE(_xlfn._xlws.SORT(_xlfn.UNIQUE(_xlfn._xlws.FILTER(managements[field_level], managements[experiment_id]&amp;"_"&amp;managements[crop_season_id]=A4823))))</f>
        <v>#VALUE!</v>
      </c>
    </row>
    <row r="4824" spans="2:2" x14ac:dyDescent="0.25">
      <c r="B4824" t="e" cm="1" vm="1">
        <f t="array" ref="B4824">TRANSPOSE(_xlfn._xlws.SORT(_xlfn.UNIQUE(_xlfn._xlws.FILTER(managements[field_level], managements[experiment_id]&amp;"_"&amp;managements[crop_season_id]=A4824))))</f>
        <v>#VALUE!</v>
      </c>
    </row>
    <row r="4825" spans="2:2" x14ac:dyDescent="0.25">
      <c r="B4825" t="e" cm="1" vm="1">
        <f t="array" ref="B4825">TRANSPOSE(_xlfn._xlws.SORT(_xlfn.UNIQUE(_xlfn._xlws.FILTER(managements[field_level], managements[experiment_id]&amp;"_"&amp;managements[crop_season_id]=A4825))))</f>
        <v>#VALUE!</v>
      </c>
    </row>
    <row r="4826" spans="2:2" x14ac:dyDescent="0.25">
      <c r="B4826" t="e" cm="1" vm="1">
        <f t="array" ref="B4826">TRANSPOSE(_xlfn._xlws.SORT(_xlfn.UNIQUE(_xlfn._xlws.FILTER(managements[field_level], managements[experiment_id]&amp;"_"&amp;managements[crop_season_id]=A4826))))</f>
        <v>#VALUE!</v>
      </c>
    </row>
    <row r="4827" spans="2:2" x14ac:dyDescent="0.25">
      <c r="B4827" t="e" cm="1" vm="1">
        <f t="array" ref="B4827">TRANSPOSE(_xlfn._xlws.SORT(_xlfn.UNIQUE(_xlfn._xlws.FILTER(managements[field_level], managements[experiment_id]&amp;"_"&amp;managements[crop_season_id]=A4827))))</f>
        <v>#VALUE!</v>
      </c>
    </row>
    <row r="4828" spans="2:2" x14ac:dyDescent="0.25">
      <c r="B4828" t="e" cm="1" vm="1">
        <f t="array" ref="B4828">TRANSPOSE(_xlfn._xlws.SORT(_xlfn.UNIQUE(_xlfn._xlws.FILTER(managements[field_level], managements[experiment_id]&amp;"_"&amp;managements[crop_season_id]=A4828))))</f>
        <v>#VALUE!</v>
      </c>
    </row>
    <row r="4829" spans="2:2" x14ac:dyDescent="0.25">
      <c r="B4829" t="e" cm="1" vm="1">
        <f t="array" ref="B4829">TRANSPOSE(_xlfn._xlws.SORT(_xlfn.UNIQUE(_xlfn._xlws.FILTER(managements[field_level], managements[experiment_id]&amp;"_"&amp;managements[crop_season_id]=A4829))))</f>
        <v>#VALUE!</v>
      </c>
    </row>
    <row r="4830" spans="2:2" x14ac:dyDescent="0.25">
      <c r="B4830" t="e" cm="1" vm="1">
        <f t="array" ref="B4830">TRANSPOSE(_xlfn._xlws.SORT(_xlfn.UNIQUE(_xlfn._xlws.FILTER(managements[field_level], managements[experiment_id]&amp;"_"&amp;managements[crop_season_id]=A4830))))</f>
        <v>#VALUE!</v>
      </c>
    </row>
    <row r="4831" spans="2:2" x14ac:dyDescent="0.25">
      <c r="B4831" t="e" cm="1" vm="1">
        <f t="array" ref="B4831">TRANSPOSE(_xlfn._xlws.SORT(_xlfn.UNIQUE(_xlfn._xlws.FILTER(managements[field_level], managements[experiment_id]&amp;"_"&amp;managements[crop_season_id]=A4831))))</f>
        <v>#VALUE!</v>
      </c>
    </row>
    <row r="4832" spans="2:2" x14ac:dyDescent="0.25">
      <c r="B4832" t="e" cm="1" vm="1">
        <f t="array" ref="B4832">TRANSPOSE(_xlfn._xlws.SORT(_xlfn.UNIQUE(_xlfn._xlws.FILTER(managements[field_level], managements[experiment_id]&amp;"_"&amp;managements[crop_season_id]=A4832))))</f>
        <v>#VALUE!</v>
      </c>
    </row>
    <row r="4833" spans="2:2" x14ac:dyDescent="0.25">
      <c r="B4833" t="e" cm="1" vm="1">
        <f t="array" ref="B4833">TRANSPOSE(_xlfn._xlws.SORT(_xlfn.UNIQUE(_xlfn._xlws.FILTER(managements[field_level], managements[experiment_id]&amp;"_"&amp;managements[crop_season_id]=A4833))))</f>
        <v>#VALUE!</v>
      </c>
    </row>
    <row r="4834" spans="2:2" x14ac:dyDescent="0.25">
      <c r="B4834" t="e" cm="1" vm="1">
        <f t="array" ref="B4834">TRANSPOSE(_xlfn._xlws.SORT(_xlfn.UNIQUE(_xlfn._xlws.FILTER(managements[field_level], managements[experiment_id]&amp;"_"&amp;managements[crop_season_id]=A4834))))</f>
        <v>#VALUE!</v>
      </c>
    </row>
    <row r="4835" spans="2:2" x14ac:dyDescent="0.25">
      <c r="B4835" t="e" cm="1" vm="1">
        <f t="array" ref="B4835">TRANSPOSE(_xlfn._xlws.SORT(_xlfn.UNIQUE(_xlfn._xlws.FILTER(managements[field_level], managements[experiment_id]&amp;"_"&amp;managements[crop_season_id]=A4835))))</f>
        <v>#VALUE!</v>
      </c>
    </row>
    <row r="4836" spans="2:2" x14ac:dyDescent="0.25">
      <c r="B4836" t="e" cm="1" vm="1">
        <f t="array" ref="B4836">TRANSPOSE(_xlfn._xlws.SORT(_xlfn.UNIQUE(_xlfn._xlws.FILTER(managements[field_level], managements[experiment_id]&amp;"_"&amp;managements[crop_season_id]=A4836))))</f>
        <v>#VALUE!</v>
      </c>
    </row>
    <row r="4837" spans="2:2" x14ac:dyDescent="0.25">
      <c r="B4837" t="e" cm="1" vm="1">
        <f t="array" ref="B4837">TRANSPOSE(_xlfn._xlws.SORT(_xlfn.UNIQUE(_xlfn._xlws.FILTER(managements[field_level], managements[experiment_id]&amp;"_"&amp;managements[crop_season_id]=A4837))))</f>
        <v>#VALUE!</v>
      </c>
    </row>
    <row r="4838" spans="2:2" x14ac:dyDescent="0.25">
      <c r="B4838" t="e" cm="1" vm="1">
        <f t="array" ref="B4838">TRANSPOSE(_xlfn._xlws.SORT(_xlfn.UNIQUE(_xlfn._xlws.FILTER(managements[field_level], managements[experiment_id]&amp;"_"&amp;managements[crop_season_id]=A4838))))</f>
        <v>#VALUE!</v>
      </c>
    </row>
    <row r="4839" spans="2:2" x14ac:dyDescent="0.25">
      <c r="B4839" t="e" cm="1" vm="1">
        <f t="array" ref="B4839">TRANSPOSE(_xlfn._xlws.SORT(_xlfn.UNIQUE(_xlfn._xlws.FILTER(managements[field_level], managements[experiment_id]&amp;"_"&amp;managements[crop_season_id]=A4839))))</f>
        <v>#VALUE!</v>
      </c>
    </row>
    <row r="4840" spans="2:2" x14ac:dyDescent="0.25">
      <c r="B4840" t="e" cm="1" vm="1">
        <f t="array" ref="B4840">TRANSPOSE(_xlfn._xlws.SORT(_xlfn.UNIQUE(_xlfn._xlws.FILTER(managements[field_level], managements[experiment_id]&amp;"_"&amp;managements[crop_season_id]=A4840))))</f>
        <v>#VALUE!</v>
      </c>
    </row>
    <row r="4841" spans="2:2" x14ac:dyDescent="0.25">
      <c r="B4841" t="e" cm="1" vm="1">
        <f t="array" ref="B4841">TRANSPOSE(_xlfn._xlws.SORT(_xlfn.UNIQUE(_xlfn._xlws.FILTER(managements[field_level], managements[experiment_id]&amp;"_"&amp;managements[crop_season_id]=A4841))))</f>
        <v>#VALUE!</v>
      </c>
    </row>
    <row r="4842" spans="2:2" x14ac:dyDescent="0.25">
      <c r="B4842" t="e" cm="1" vm="1">
        <f t="array" ref="B4842">TRANSPOSE(_xlfn._xlws.SORT(_xlfn.UNIQUE(_xlfn._xlws.FILTER(managements[field_level], managements[experiment_id]&amp;"_"&amp;managements[crop_season_id]=A4842))))</f>
        <v>#VALUE!</v>
      </c>
    </row>
    <row r="4843" spans="2:2" x14ac:dyDescent="0.25">
      <c r="B4843" t="e" cm="1" vm="1">
        <f t="array" ref="B4843">TRANSPOSE(_xlfn._xlws.SORT(_xlfn.UNIQUE(_xlfn._xlws.FILTER(managements[field_level], managements[experiment_id]&amp;"_"&amp;managements[crop_season_id]=A4843))))</f>
        <v>#VALUE!</v>
      </c>
    </row>
    <row r="4844" spans="2:2" x14ac:dyDescent="0.25">
      <c r="B4844" t="e" cm="1" vm="1">
        <f t="array" ref="B4844">TRANSPOSE(_xlfn._xlws.SORT(_xlfn.UNIQUE(_xlfn._xlws.FILTER(managements[field_level], managements[experiment_id]&amp;"_"&amp;managements[crop_season_id]=A4844))))</f>
        <v>#VALUE!</v>
      </c>
    </row>
    <row r="4845" spans="2:2" x14ac:dyDescent="0.25">
      <c r="B4845" t="e" cm="1" vm="1">
        <f t="array" ref="B4845">TRANSPOSE(_xlfn._xlws.SORT(_xlfn.UNIQUE(_xlfn._xlws.FILTER(managements[field_level], managements[experiment_id]&amp;"_"&amp;managements[crop_season_id]=A4845))))</f>
        <v>#VALUE!</v>
      </c>
    </row>
    <row r="4846" spans="2:2" x14ac:dyDescent="0.25">
      <c r="B4846" t="e" cm="1" vm="1">
        <f t="array" ref="B4846">TRANSPOSE(_xlfn._xlws.SORT(_xlfn.UNIQUE(_xlfn._xlws.FILTER(managements[field_level], managements[experiment_id]&amp;"_"&amp;managements[crop_season_id]=A4846))))</f>
        <v>#VALUE!</v>
      </c>
    </row>
    <row r="4847" spans="2:2" x14ac:dyDescent="0.25">
      <c r="B4847" t="e" cm="1" vm="1">
        <f t="array" ref="B4847">TRANSPOSE(_xlfn._xlws.SORT(_xlfn.UNIQUE(_xlfn._xlws.FILTER(managements[field_level], managements[experiment_id]&amp;"_"&amp;managements[crop_season_id]=A4847))))</f>
        <v>#VALUE!</v>
      </c>
    </row>
    <row r="4848" spans="2:2" x14ac:dyDescent="0.25">
      <c r="B4848" t="e" cm="1" vm="1">
        <f t="array" ref="B4848">TRANSPOSE(_xlfn._xlws.SORT(_xlfn.UNIQUE(_xlfn._xlws.FILTER(managements[field_level], managements[experiment_id]&amp;"_"&amp;managements[crop_season_id]=A4848))))</f>
        <v>#VALUE!</v>
      </c>
    </row>
    <row r="4849" spans="2:2" x14ac:dyDescent="0.25">
      <c r="B4849" t="e" cm="1" vm="1">
        <f t="array" ref="B4849">TRANSPOSE(_xlfn._xlws.SORT(_xlfn.UNIQUE(_xlfn._xlws.FILTER(managements[field_level], managements[experiment_id]&amp;"_"&amp;managements[crop_season_id]=A4849))))</f>
        <v>#VALUE!</v>
      </c>
    </row>
    <row r="4850" spans="2:2" x14ac:dyDescent="0.25">
      <c r="B4850" t="e" cm="1" vm="1">
        <f t="array" ref="B4850">TRANSPOSE(_xlfn._xlws.SORT(_xlfn.UNIQUE(_xlfn._xlws.FILTER(managements[field_level], managements[experiment_id]&amp;"_"&amp;managements[crop_season_id]=A4850))))</f>
        <v>#VALUE!</v>
      </c>
    </row>
    <row r="4851" spans="2:2" x14ac:dyDescent="0.25">
      <c r="B4851" t="e" cm="1" vm="1">
        <f t="array" ref="B4851">TRANSPOSE(_xlfn._xlws.SORT(_xlfn.UNIQUE(_xlfn._xlws.FILTER(managements[field_level], managements[experiment_id]&amp;"_"&amp;managements[crop_season_id]=A4851))))</f>
        <v>#VALUE!</v>
      </c>
    </row>
    <row r="4852" spans="2:2" x14ac:dyDescent="0.25">
      <c r="B4852" t="e" cm="1" vm="1">
        <f t="array" ref="B4852">TRANSPOSE(_xlfn._xlws.SORT(_xlfn.UNIQUE(_xlfn._xlws.FILTER(managements[field_level], managements[experiment_id]&amp;"_"&amp;managements[crop_season_id]=A4852))))</f>
        <v>#VALUE!</v>
      </c>
    </row>
    <row r="4853" spans="2:2" x14ac:dyDescent="0.25">
      <c r="B4853" t="e" cm="1" vm="1">
        <f t="array" ref="B4853">TRANSPOSE(_xlfn._xlws.SORT(_xlfn.UNIQUE(_xlfn._xlws.FILTER(managements[field_level], managements[experiment_id]&amp;"_"&amp;managements[crop_season_id]=A4853))))</f>
        <v>#VALUE!</v>
      </c>
    </row>
    <row r="4854" spans="2:2" x14ac:dyDescent="0.25">
      <c r="B4854" t="e" cm="1" vm="1">
        <f t="array" ref="B4854">TRANSPOSE(_xlfn._xlws.SORT(_xlfn.UNIQUE(_xlfn._xlws.FILTER(managements[field_level], managements[experiment_id]&amp;"_"&amp;managements[crop_season_id]=A4854))))</f>
        <v>#VALUE!</v>
      </c>
    </row>
    <row r="4855" spans="2:2" x14ac:dyDescent="0.25">
      <c r="B4855" t="e" cm="1" vm="1">
        <f t="array" ref="B4855">TRANSPOSE(_xlfn._xlws.SORT(_xlfn.UNIQUE(_xlfn._xlws.FILTER(managements[field_level], managements[experiment_id]&amp;"_"&amp;managements[crop_season_id]=A4855))))</f>
        <v>#VALUE!</v>
      </c>
    </row>
    <row r="4856" spans="2:2" x14ac:dyDescent="0.25">
      <c r="B4856" t="e" cm="1" vm="1">
        <f t="array" ref="B4856">TRANSPOSE(_xlfn._xlws.SORT(_xlfn.UNIQUE(_xlfn._xlws.FILTER(managements[field_level], managements[experiment_id]&amp;"_"&amp;managements[crop_season_id]=A4856))))</f>
        <v>#VALUE!</v>
      </c>
    </row>
    <row r="4857" spans="2:2" x14ac:dyDescent="0.25">
      <c r="B4857" t="e" cm="1" vm="1">
        <f t="array" ref="B4857">TRANSPOSE(_xlfn._xlws.SORT(_xlfn.UNIQUE(_xlfn._xlws.FILTER(managements[field_level], managements[experiment_id]&amp;"_"&amp;managements[crop_season_id]=A4857))))</f>
        <v>#VALUE!</v>
      </c>
    </row>
    <row r="4858" spans="2:2" x14ac:dyDescent="0.25">
      <c r="B4858" t="e" cm="1" vm="1">
        <f t="array" ref="B4858">TRANSPOSE(_xlfn._xlws.SORT(_xlfn.UNIQUE(_xlfn._xlws.FILTER(managements[field_level], managements[experiment_id]&amp;"_"&amp;managements[crop_season_id]=A4858))))</f>
        <v>#VALUE!</v>
      </c>
    </row>
    <row r="4859" spans="2:2" x14ac:dyDescent="0.25">
      <c r="B4859" t="e" cm="1" vm="1">
        <f t="array" ref="B4859">TRANSPOSE(_xlfn._xlws.SORT(_xlfn.UNIQUE(_xlfn._xlws.FILTER(managements[field_level], managements[experiment_id]&amp;"_"&amp;managements[crop_season_id]=A4859))))</f>
        <v>#VALUE!</v>
      </c>
    </row>
    <row r="4860" spans="2:2" x14ac:dyDescent="0.25">
      <c r="B4860" t="e" cm="1" vm="1">
        <f t="array" ref="B4860">TRANSPOSE(_xlfn._xlws.SORT(_xlfn.UNIQUE(_xlfn._xlws.FILTER(managements[field_level], managements[experiment_id]&amp;"_"&amp;managements[crop_season_id]=A4860))))</f>
        <v>#VALUE!</v>
      </c>
    </row>
    <row r="4861" spans="2:2" x14ac:dyDescent="0.25">
      <c r="B4861" t="e" cm="1" vm="1">
        <f t="array" ref="B4861">TRANSPOSE(_xlfn._xlws.SORT(_xlfn.UNIQUE(_xlfn._xlws.FILTER(managements[field_level], managements[experiment_id]&amp;"_"&amp;managements[crop_season_id]=A4861))))</f>
        <v>#VALUE!</v>
      </c>
    </row>
    <row r="4862" spans="2:2" x14ac:dyDescent="0.25">
      <c r="B4862" t="e" cm="1" vm="1">
        <f t="array" ref="B4862">TRANSPOSE(_xlfn._xlws.SORT(_xlfn.UNIQUE(_xlfn._xlws.FILTER(managements[field_level], managements[experiment_id]&amp;"_"&amp;managements[crop_season_id]=A4862))))</f>
        <v>#VALUE!</v>
      </c>
    </row>
    <row r="4863" spans="2:2" x14ac:dyDescent="0.25">
      <c r="B4863" t="e" cm="1" vm="1">
        <f t="array" ref="B4863">TRANSPOSE(_xlfn._xlws.SORT(_xlfn.UNIQUE(_xlfn._xlws.FILTER(managements[field_level], managements[experiment_id]&amp;"_"&amp;managements[crop_season_id]=A4863))))</f>
        <v>#VALUE!</v>
      </c>
    </row>
    <row r="4864" spans="2:2" x14ac:dyDescent="0.25">
      <c r="B4864" t="e" cm="1" vm="1">
        <f t="array" ref="B4864">TRANSPOSE(_xlfn._xlws.SORT(_xlfn.UNIQUE(_xlfn._xlws.FILTER(managements[field_level], managements[experiment_id]&amp;"_"&amp;managements[crop_season_id]=A4864))))</f>
        <v>#VALUE!</v>
      </c>
    </row>
    <row r="4865" spans="2:2" x14ac:dyDescent="0.25">
      <c r="B4865" t="e" cm="1" vm="1">
        <f t="array" ref="B4865">TRANSPOSE(_xlfn._xlws.SORT(_xlfn.UNIQUE(_xlfn._xlws.FILTER(managements[field_level], managements[experiment_id]&amp;"_"&amp;managements[crop_season_id]=A4865))))</f>
        <v>#VALUE!</v>
      </c>
    </row>
    <row r="4866" spans="2:2" x14ac:dyDescent="0.25">
      <c r="B4866" t="e" cm="1" vm="1">
        <f t="array" ref="B4866">TRANSPOSE(_xlfn._xlws.SORT(_xlfn.UNIQUE(_xlfn._xlws.FILTER(managements[field_level], managements[experiment_id]&amp;"_"&amp;managements[crop_season_id]=A4866))))</f>
        <v>#VALUE!</v>
      </c>
    </row>
    <row r="4867" spans="2:2" x14ac:dyDescent="0.25">
      <c r="B4867" t="e" cm="1" vm="1">
        <f t="array" ref="B4867">TRANSPOSE(_xlfn._xlws.SORT(_xlfn.UNIQUE(_xlfn._xlws.FILTER(managements[field_level], managements[experiment_id]&amp;"_"&amp;managements[crop_season_id]=A4867))))</f>
        <v>#VALUE!</v>
      </c>
    </row>
    <row r="4868" spans="2:2" x14ac:dyDescent="0.25">
      <c r="B4868" t="e" cm="1" vm="1">
        <f t="array" ref="B4868">TRANSPOSE(_xlfn._xlws.SORT(_xlfn.UNIQUE(_xlfn._xlws.FILTER(managements[field_level], managements[experiment_id]&amp;"_"&amp;managements[crop_season_id]=A4868))))</f>
        <v>#VALUE!</v>
      </c>
    </row>
    <row r="4869" spans="2:2" x14ac:dyDescent="0.25">
      <c r="B4869" t="e" cm="1" vm="1">
        <f t="array" ref="B4869">TRANSPOSE(_xlfn._xlws.SORT(_xlfn.UNIQUE(_xlfn._xlws.FILTER(managements[field_level], managements[experiment_id]&amp;"_"&amp;managements[crop_season_id]=A4869))))</f>
        <v>#VALUE!</v>
      </c>
    </row>
    <row r="4870" spans="2:2" x14ac:dyDescent="0.25">
      <c r="B4870" t="e" cm="1" vm="1">
        <f t="array" ref="B4870">TRANSPOSE(_xlfn._xlws.SORT(_xlfn.UNIQUE(_xlfn._xlws.FILTER(managements[field_level], managements[experiment_id]&amp;"_"&amp;managements[crop_season_id]=A4870))))</f>
        <v>#VALUE!</v>
      </c>
    </row>
    <row r="4871" spans="2:2" x14ac:dyDescent="0.25">
      <c r="B4871" t="e" cm="1" vm="1">
        <f t="array" ref="B4871">TRANSPOSE(_xlfn._xlws.SORT(_xlfn.UNIQUE(_xlfn._xlws.FILTER(managements[field_level], managements[experiment_id]&amp;"_"&amp;managements[crop_season_id]=A4871))))</f>
        <v>#VALUE!</v>
      </c>
    </row>
    <row r="4872" spans="2:2" x14ac:dyDescent="0.25">
      <c r="B4872" t="e" cm="1" vm="1">
        <f t="array" ref="B4872">TRANSPOSE(_xlfn._xlws.SORT(_xlfn.UNIQUE(_xlfn._xlws.FILTER(managements[field_level], managements[experiment_id]&amp;"_"&amp;managements[crop_season_id]=A4872))))</f>
        <v>#VALUE!</v>
      </c>
    </row>
    <row r="4873" spans="2:2" x14ac:dyDescent="0.25">
      <c r="B4873" t="e" cm="1" vm="1">
        <f t="array" ref="B4873">TRANSPOSE(_xlfn._xlws.SORT(_xlfn.UNIQUE(_xlfn._xlws.FILTER(managements[field_level], managements[experiment_id]&amp;"_"&amp;managements[crop_season_id]=A4873))))</f>
        <v>#VALUE!</v>
      </c>
    </row>
    <row r="4874" spans="2:2" x14ac:dyDescent="0.25">
      <c r="B4874" t="e" cm="1" vm="1">
        <f t="array" ref="B4874">TRANSPOSE(_xlfn._xlws.SORT(_xlfn.UNIQUE(_xlfn._xlws.FILTER(managements[field_level], managements[experiment_id]&amp;"_"&amp;managements[crop_season_id]=A4874))))</f>
        <v>#VALUE!</v>
      </c>
    </row>
    <row r="4875" spans="2:2" x14ac:dyDescent="0.25">
      <c r="B4875" t="e" cm="1" vm="1">
        <f t="array" ref="B4875">TRANSPOSE(_xlfn._xlws.SORT(_xlfn.UNIQUE(_xlfn._xlws.FILTER(managements[field_level], managements[experiment_id]&amp;"_"&amp;managements[crop_season_id]=A4875))))</f>
        <v>#VALUE!</v>
      </c>
    </row>
    <row r="4876" spans="2:2" x14ac:dyDescent="0.25">
      <c r="B4876" t="e" cm="1" vm="1">
        <f t="array" ref="B4876">TRANSPOSE(_xlfn._xlws.SORT(_xlfn.UNIQUE(_xlfn._xlws.FILTER(managements[field_level], managements[experiment_id]&amp;"_"&amp;managements[crop_season_id]=A4876))))</f>
        <v>#VALUE!</v>
      </c>
    </row>
    <row r="4877" spans="2:2" x14ac:dyDescent="0.25">
      <c r="B4877" t="e" cm="1" vm="1">
        <f t="array" ref="B4877">TRANSPOSE(_xlfn._xlws.SORT(_xlfn.UNIQUE(_xlfn._xlws.FILTER(managements[field_level], managements[experiment_id]&amp;"_"&amp;managements[crop_season_id]=A4877))))</f>
        <v>#VALUE!</v>
      </c>
    </row>
    <row r="4878" spans="2:2" x14ac:dyDescent="0.25">
      <c r="B4878" t="e" cm="1" vm="1">
        <f t="array" ref="B4878">TRANSPOSE(_xlfn._xlws.SORT(_xlfn.UNIQUE(_xlfn._xlws.FILTER(managements[field_level], managements[experiment_id]&amp;"_"&amp;managements[crop_season_id]=A4878))))</f>
        <v>#VALUE!</v>
      </c>
    </row>
    <row r="4879" spans="2:2" x14ac:dyDescent="0.25">
      <c r="B4879" t="e" cm="1" vm="1">
        <f t="array" ref="B4879">TRANSPOSE(_xlfn._xlws.SORT(_xlfn.UNIQUE(_xlfn._xlws.FILTER(managements[field_level], managements[experiment_id]&amp;"_"&amp;managements[crop_season_id]=A4879))))</f>
        <v>#VALUE!</v>
      </c>
    </row>
    <row r="4880" spans="2:2" x14ac:dyDescent="0.25">
      <c r="B4880" t="e" cm="1" vm="1">
        <f t="array" ref="B4880">TRANSPOSE(_xlfn._xlws.SORT(_xlfn.UNIQUE(_xlfn._xlws.FILTER(managements[field_level], managements[experiment_id]&amp;"_"&amp;managements[crop_season_id]=A4880))))</f>
        <v>#VALUE!</v>
      </c>
    </row>
    <row r="4881" spans="2:2" x14ac:dyDescent="0.25">
      <c r="B4881" t="e" cm="1" vm="1">
        <f t="array" ref="B4881">TRANSPOSE(_xlfn._xlws.SORT(_xlfn.UNIQUE(_xlfn._xlws.FILTER(managements[field_level], managements[experiment_id]&amp;"_"&amp;managements[crop_season_id]=A4881))))</f>
        <v>#VALUE!</v>
      </c>
    </row>
    <row r="4882" spans="2:2" x14ac:dyDescent="0.25">
      <c r="B4882" t="e" cm="1" vm="1">
        <f t="array" ref="B4882">TRANSPOSE(_xlfn._xlws.SORT(_xlfn.UNIQUE(_xlfn._xlws.FILTER(managements[field_level], managements[experiment_id]&amp;"_"&amp;managements[crop_season_id]=A4882))))</f>
        <v>#VALUE!</v>
      </c>
    </row>
    <row r="4883" spans="2:2" x14ac:dyDescent="0.25">
      <c r="B4883" t="e" cm="1" vm="1">
        <f t="array" ref="B4883">TRANSPOSE(_xlfn._xlws.SORT(_xlfn.UNIQUE(_xlfn._xlws.FILTER(managements[field_level], managements[experiment_id]&amp;"_"&amp;managements[crop_season_id]=A4883))))</f>
        <v>#VALUE!</v>
      </c>
    </row>
    <row r="4884" spans="2:2" x14ac:dyDescent="0.25">
      <c r="B4884" t="e" cm="1" vm="1">
        <f t="array" ref="B4884">TRANSPOSE(_xlfn._xlws.SORT(_xlfn.UNIQUE(_xlfn._xlws.FILTER(managements[field_level], managements[experiment_id]&amp;"_"&amp;managements[crop_season_id]=A4884))))</f>
        <v>#VALUE!</v>
      </c>
    </row>
    <row r="4885" spans="2:2" x14ac:dyDescent="0.25">
      <c r="B4885" t="e" cm="1" vm="1">
        <f t="array" ref="B4885">TRANSPOSE(_xlfn._xlws.SORT(_xlfn.UNIQUE(_xlfn._xlws.FILTER(managements[field_level], managements[experiment_id]&amp;"_"&amp;managements[crop_season_id]=A4885))))</f>
        <v>#VALUE!</v>
      </c>
    </row>
    <row r="4886" spans="2:2" x14ac:dyDescent="0.25">
      <c r="B4886" t="e" cm="1" vm="1">
        <f t="array" ref="B4886">TRANSPOSE(_xlfn._xlws.SORT(_xlfn.UNIQUE(_xlfn._xlws.FILTER(managements[field_level], managements[experiment_id]&amp;"_"&amp;managements[crop_season_id]=A4886))))</f>
        <v>#VALUE!</v>
      </c>
    </row>
    <row r="4887" spans="2:2" x14ac:dyDescent="0.25">
      <c r="B4887" t="e" cm="1" vm="1">
        <f t="array" ref="B4887">TRANSPOSE(_xlfn._xlws.SORT(_xlfn.UNIQUE(_xlfn._xlws.FILTER(managements[field_level], managements[experiment_id]&amp;"_"&amp;managements[crop_season_id]=A4887))))</f>
        <v>#VALUE!</v>
      </c>
    </row>
    <row r="4888" spans="2:2" x14ac:dyDescent="0.25">
      <c r="B4888" t="e" cm="1" vm="1">
        <f t="array" ref="B4888">TRANSPOSE(_xlfn._xlws.SORT(_xlfn.UNIQUE(_xlfn._xlws.FILTER(managements[field_level], managements[experiment_id]&amp;"_"&amp;managements[crop_season_id]=A4888))))</f>
        <v>#VALUE!</v>
      </c>
    </row>
    <row r="4889" spans="2:2" x14ac:dyDescent="0.25">
      <c r="B4889" t="e" cm="1" vm="1">
        <f t="array" ref="B4889">TRANSPOSE(_xlfn._xlws.SORT(_xlfn.UNIQUE(_xlfn._xlws.FILTER(managements[field_level], managements[experiment_id]&amp;"_"&amp;managements[crop_season_id]=A4889))))</f>
        <v>#VALUE!</v>
      </c>
    </row>
    <row r="4890" spans="2:2" x14ac:dyDescent="0.25">
      <c r="B4890" t="e" cm="1" vm="1">
        <f t="array" ref="B4890">TRANSPOSE(_xlfn._xlws.SORT(_xlfn.UNIQUE(_xlfn._xlws.FILTER(managements[field_level], managements[experiment_id]&amp;"_"&amp;managements[crop_season_id]=A4890))))</f>
        <v>#VALUE!</v>
      </c>
    </row>
    <row r="4891" spans="2:2" x14ac:dyDescent="0.25">
      <c r="B4891" t="e" cm="1" vm="1">
        <f t="array" ref="B4891">TRANSPOSE(_xlfn._xlws.SORT(_xlfn.UNIQUE(_xlfn._xlws.FILTER(managements[field_level], managements[experiment_id]&amp;"_"&amp;managements[crop_season_id]=A4891))))</f>
        <v>#VALUE!</v>
      </c>
    </row>
    <row r="4892" spans="2:2" x14ac:dyDescent="0.25">
      <c r="B4892" t="e" cm="1" vm="1">
        <f t="array" ref="B4892">TRANSPOSE(_xlfn._xlws.SORT(_xlfn.UNIQUE(_xlfn._xlws.FILTER(managements[field_level], managements[experiment_id]&amp;"_"&amp;managements[crop_season_id]=A4892))))</f>
        <v>#VALUE!</v>
      </c>
    </row>
    <row r="4893" spans="2:2" x14ac:dyDescent="0.25">
      <c r="B4893" t="e" cm="1" vm="1">
        <f t="array" ref="B4893">TRANSPOSE(_xlfn._xlws.SORT(_xlfn.UNIQUE(_xlfn._xlws.FILTER(managements[field_level], managements[experiment_id]&amp;"_"&amp;managements[crop_season_id]=A4893))))</f>
        <v>#VALUE!</v>
      </c>
    </row>
    <row r="4894" spans="2:2" x14ac:dyDescent="0.25">
      <c r="B4894" t="e" cm="1" vm="1">
        <f t="array" ref="B4894">TRANSPOSE(_xlfn._xlws.SORT(_xlfn.UNIQUE(_xlfn._xlws.FILTER(managements[field_level], managements[experiment_id]&amp;"_"&amp;managements[crop_season_id]=A4894))))</f>
        <v>#VALUE!</v>
      </c>
    </row>
    <row r="4895" spans="2:2" x14ac:dyDescent="0.25">
      <c r="B4895" t="e" cm="1" vm="1">
        <f t="array" ref="B4895">TRANSPOSE(_xlfn._xlws.SORT(_xlfn.UNIQUE(_xlfn._xlws.FILTER(managements[field_level], managements[experiment_id]&amp;"_"&amp;managements[crop_season_id]=A4895))))</f>
        <v>#VALUE!</v>
      </c>
    </row>
    <row r="4896" spans="2:2" x14ac:dyDescent="0.25">
      <c r="B4896" t="e" cm="1" vm="1">
        <f t="array" ref="B4896">TRANSPOSE(_xlfn._xlws.SORT(_xlfn.UNIQUE(_xlfn._xlws.FILTER(managements[field_level], managements[experiment_id]&amp;"_"&amp;managements[crop_season_id]=A4896))))</f>
        <v>#VALUE!</v>
      </c>
    </row>
    <row r="4897" spans="2:2" x14ac:dyDescent="0.25">
      <c r="B4897" t="e" cm="1" vm="1">
        <f t="array" ref="B4897">TRANSPOSE(_xlfn._xlws.SORT(_xlfn.UNIQUE(_xlfn._xlws.FILTER(managements[field_level], managements[experiment_id]&amp;"_"&amp;managements[crop_season_id]=A4897))))</f>
        <v>#VALUE!</v>
      </c>
    </row>
    <row r="4898" spans="2:2" x14ac:dyDescent="0.25">
      <c r="B4898" t="e" cm="1" vm="1">
        <f t="array" ref="B4898">TRANSPOSE(_xlfn._xlws.SORT(_xlfn.UNIQUE(_xlfn._xlws.FILTER(managements[field_level], managements[experiment_id]&amp;"_"&amp;managements[crop_season_id]=A4898))))</f>
        <v>#VALUE!</v>
      </c>
    </row>
    <row r="4899" spans="2:2" x14ac:dyDescent="0.25">
      <c r="B4899" t="e" cm="1" vm="1">
        <f t="array" ref="B4899">TRANSPOSE(_xlfn._xlws.SORT(_xlfn.UNIQUE(_xlfn._xlws.FILTER(managements[field_level], managements[experiment_id]&amp;"_"&amp;managements[crop_season_id]=A4899))))</f>
        <v>#VALUE!</v>
      </c>
    </row>
    <row r="4900" spans="2:2" x14ac:dyDescent="0.25">
      <c r="B4900" t="e" cm="1" vm="1">
        <f t="array" ref="B4900">TRANSPOSE(_xlfn._xlws.SORT(_xlfn.UNIQUE(_xlfn._xlws.FILTER(managements[field_level], managements[experiment_id]&amp;"_"&amp;managements[crop_season_id]=A4900))))</f>
        <v>#VALUE!</v>
      </c>
    </row>
    <row r="4901" spans="2:2" x14ac:dyDescent="0.25">
      <c r="B4901" t="e" cm="1" vm="1">
        <f t="array" ref="B4901">TRANSPOSE(_xlfn._xlws.SORT(_xlfn.UNIQUE(_xlfn._xlws.FILTER(managements[field_level], managements[experiment_id]&amp;"_"&amp;managements[crop_season_id]=A4901))))</f>
        <v>#VALUE!</v>
      </c>
    </row>
    <row r="4902" spans="2:2" x14ac:dyDescent="0.25">
      <c r="B4902" t="e" cm="1" vm="1">
        <f t="array" ref="B4902">TRANSPOSE(_xlfn._xlws.SORT(_xlfn.UNIQUE(_xlfn._xlws.FILTER(managements[field_level], managements[experiment_id]&amp;"_"&amp;managements[crop_season_id]=A4902))))</f>
        <v>#VALUE!</v>
      </c>
    </row>
    <row r="4903" spans="2:2" x14ac:dyDescent="0.25">
      <c r="B4903" t="e" cm="1" vm="1">
        <f t="array" ref="B4903">TRANSPOSE(_xlfn._xlws.SORT(_xlfn.UNIQUE(_xlfn._xlws.FILTER(managements[field_level], managements[experiment_id]&amp;"_"&amp;managements[crop_season_id]=A4903))))</f>
        <v>#VALUE!</v>
      </c>
    </row>
    <row r="4904" spans="2:2" x14ac:dyDescent="0.25">
      <c r="B4904" t="e" cm="1" vm="1">
        <f t="array" ref="B4904">TRANSPOSE(_xlfn._xlws.SORT(_xlfn.UNIQUE(_xlfn._xlws.FILTER(managements[field_level], managements[experiment_id]&amp;"_"&amp;managements[crop_season_id]=A4904))))</f>
        <v>#VALUE!</v>
      </c>
    </row>
    <row r="4905" spans="2:2" x14ac:dyDescent="0.25">
      <c r="B4905" t="e" cm="1" vm="1">
        <f t="array" ref="B4905">TRANSPOSE(_xlfn._xlws.SORT(_xlfn.UNIQUE(_xlfn._xlws.FILTER(managements[field_level], managements[experiment_id]&amp;"_"&amp;managements[crop_season_id]=A4905))))</f>
        <v>#VALUE!</v>
      </c>
    </row>
    <row r="4906" spans="2:2" x14ac:dyDescent="0.25">
      <c r="B4906" t="e" cm="1" vm="1">
        <f t="array" ref="B4906">TRANSPOSE(_xlfn._xlws.SORT(_xlfn.UNIQUE(_xlfn._xlws.FILTER(managements[field_level], managements[experiment_id]&amp;"_"&amp;managements[crop_season_id]=A4906))))</f>
        <v>#VALUE!</v>
      </c>
    </row>
    <row r="4907" spans="2:2" x14ac:dyDescent="0.25">
      <c r="B4907" t="e" cm="1" vm="1">
        <f t="array" ref="B4907">TRANSPOSE(_xlfn._xlws.SORT(_xlfn.UNIQUE(_xlfn._xlws.FILTER(managements[field_level], managements[experiment_id]&amp;"_"&amp;managements[crop_season_id]=A4907))))</f>
        <v>#VALUE!</v>
      </c>
    </row>
    <row r="4908" spans="2:2" x14ac:dyDescent="0.25">
      <c r="B4908" t="e" cm="1" vm="1">
        <f t="array" ref="B4908">TRANSPOSE(_xlfn._xlws.SORT(_xlfn.UNIQUE(_xlfn._xlws.FILTER(managements[field_level], managements[experiment_id]&amp;"_"&amp;managements[crop_season_id]=A4908))))</f>
        <v>#VALUE!</v>
      </c>
    </row>
    <row r="4909" spans="2:2" x14ac:dyDescent="0.25">
      <c r="B4909" t="e" cm="1" vm="1">
        <f t="array" ref="B4909">TRANSPOSE(_xlfn._xlws.SORT(_xlfn.UNIQUE(_xlfn._xlws.FILTER(managements[field_level], managements[experiment_id]&amp;"_"&amp;managements[crop_season_id]=A4909))))</f>
        <v>#VALUE!</v>
      </c>
    </row>
    <row r="4910" spans="2:2" x14ac:dyDescent="0.25">
      <c r="B4910" t="e" cm="1" vm="1">
        <f t="array" ref="B4910">TRANSPOSE(_xlfn._xlws.SORT(_xlfn.UNIQUE(_xlfn._xlws.FILTER(managements[field_level], managements[experiment_id]&amp;"_"&amp;managements[crop_season_id]=A4910))))</f>
        <v>#VALUE!</v>
      </c>
    </row>
    <row r="4911" spans="2:2" x14ac:dyDescent="0.25">
      <c r="B4911" t="e" cm="1" vm="1">
        <f t="array" ref="B4911">TRANSPOSE(_xlfn._xlws.SORT(_xlfn.UNIQUE(_xlfn._xlws.FILTER(managements[field_level], managements[experiment_id]&amp;"_"&amp;managements[crop_season_id]=A4911))))</f>
        <v>#VALUE!</v>
      </c>
    </row>
    <row r="4912" spans="2:2" x14ac:dyDescent="0.25">
      <c r="B4912" t="e" cm="1" vm="1">
        <f t="array" ref="B4912">TRANSPOSE(_xlfn._xlws.SORT(_xlfn.UNIQUE(_xlfn._xlws.FILTER(managements[field_level], managements[experiment_id]&amp;"_"&amp;managements[crop_season_id]=A4912))))</f>
        <v>#VALUE!</v>
      </c>
    </row>
    <row r="4913" spans="2:2" x14ac:dyDescent="0.25">
      <c r="B4913" t="e" cm="1" vm="1">
        <f t="array" ref="B4913">TRANSPOSE(_xlfn._xlws.SORT(_xlfn.UNIQUE(_xlfn._xlws.FILTER(managements[field_level], managements[experiment_id]&amp;"_"&amp;managements[crop_season_id]=A4913))))</f>
        <v>#VALUE!</v>
      </c>
    </row>
    <row r="4914" spans="2:2" x14ac:dyDescent="0.25">
      <c r="B4914" t="e" cm="1" vm="1">
        <f t="array" ref="B4914">TRANSPOSE(_xlfn._xlws.SORT(_xlfn.UNIQUE(_xlfn._xlws.FILTER(managements[field_level], managements[experiment_id]&amp;"_"&amp;managements[crop_season_id]=A4914))))</f>
        <v>#VALUE!</v>
      </c>
    </row>
    <row r="4915" spans="2:2" x14ac:dyDescent="0.25">
      <c r="B4915" t="e" cm="1" vm="1">
        <f t="array" ref="B4915">TRANSPOSE(_xlfn._xlws.SORT(_xlfn.UNIQUE(_xlfn._xlws.FILTER(managements[field_level], managements[experiment_id]&amp;"_"&amp;managements[crop_season_id]=A4915))))</f>
        <v>#VALUE!</v>
      </c>
    </row>
    <row r="4916" spans="2:2" x14ac:dyDescent="0.25">
      <c r="B4916" t="e" cm="1" vm="1">
        <f t="array" ref="B4916">TRANSPOSE(_xlfn._xlws.SORT(_xlfn.UNIQUE(_xlfn._xlws.FILTER(managements[field_level], managements[experiment_id]&amp;"_"&amp;managements[crop_season_id]=A4916))))</f>
        <v>#VALUE!</v>
      </c>
    </row>
    <row r="4917" spans="2:2" x14ac:dyDescent="0.25">
      <c r="B4917" t="e" cm="1" vm="1">
        <f t="array" ref="B4917">TRANSPOSE(_xlfn._xlws.SORT(_xlfn.UNIQUE(_xlfn._xlws.FILTER(managements[field_level], managements[experiment_id]&amp;"_"&amp;managements[crop_season_id]=A4917))))</f>
        <v>#VALUE!</v>
      </c>
    </row>
    <row r="4918" spans="2:2" x14ac:dyDescent="0.25">
      <c r="B4918" t="e" cm="1" vm="1">
        <f t="array" ref="B4918">TRANSPOSE(_xlfn._xlws.SORT(_xlfn.UNIQUE(_xlfn._xlws.FILTER(managements[field_level], managements[experiment_id]&amp;"_"&amp;managements[crop_season_id]=A4918))))</f>
        <v>#VALUE!</v>
      </c>
    </row>
    <row r="4919" spans="2:2" x14ac:dyDescent="0.25">
      <c r="B4919" t="e" cm="1" vm="1">
        <f t="array" ref="B4919">TRANSPOSE(_xlfn._xlws.SORT(_xlfn.UNIQUE(_xlfn._xlws.FILTER(managements[field_level], managements[experiment_id]&amp;"_"&amp;managements[crop_season_id]=A4919))))</f>
        <v>#VALUE!</v>
      </c>
    </row>
    <row r="4920" spans="2:2" x14ac:dyDescent="0.25">
      <c r="B4920" t="e" cm="1" vm="1">
        <f t="array" ref="B4920">TRANSPOSE(_xlfn._xlws.SORT(_xlfn.UNIQUE(_xlfn._xlws.FILTER(managements[field_level], managements[experiment_id]&amp;"_"&amp;managements[crop_season_id]=A4920))))</f>
        <v>#VALUE!</v>
      </c>
    </row>
    <row r="4921" spans="2:2" x14ac:dyDescent="0.25">
      <c r="B4921" t="e" cm="1" vm="1">
        <f t="array" ref="B4921">TRANSPOSE(_xlfn._xlws.SORT(_xlfn.UNIQUE(_xlfn._xlws.FILTER(managements[field_level], managements[experiment_id]&amp;"_"&amp;managements[crop_season_id]=A4921))))</f>
        <v>#VALUE!</v>
      </c>
    </row>
    <row r="4922" spans="2:2" x14ac:dyDescent="0.25">
      <c r="B4922" t="e" cm="1" vm="1">
        <f t="array" ref="B4922">TRANSPOSE(_xlfn._xlws.SORT(_xlfn.UNIQUE(_xlfn._xlws.FILTER(managements[field_level], managements[experiment_id]&amp;"_"&amp;managements[crop_season_id]=A4922))))</f>
        <v>#VALUE!</v>
      </c>
    </row>
    <row r="4923" spans="2:2" x14ac:dyDescent="0.25">
      <c r="B4923" t="e" cm="1" vm="1">
        <f t="array" ref="B4923">TRANSPOSE(_xlfn._xlws.SORT(_xlfn.UNIQUE(_xlfn._xlws.FILTER(managements[field_level], managements[experiment_id]&amp;"_"&amp;managements[crop_season_id]=A4923))))</f>
        <v>#VALUE!</v>
      </c>
    </row>
    <row r="4924" spans="2:2" x14ac:dyDescent="0.25">
      <c r="B4924" t="e" cm="1" vm="1">
        <f t="array" ref="B4924">TRANSPOSE(_xlfn._xlws.SORT(_xlfn.UNIQUE(_xlfn._xlws.FILTER(managements[field_level], managements[experiment_id]&amp;"_"&amp;managements[crop_season_id]=A4924))))</f>
        <v>#VALUE!</v>
      </c>
    </row>
    <row r="4925" spans="2:2" x14ac:dyDescent="0.25">
      <c r="B4925" t="e" cm="1" vm="1">
        <f t="array" ref="B4925">TRANSPOSE(_xlfn._xlws.SORT(_xlfn.UNIQUE(_xlfn._xlws.FILTER(managements[field_level], managements[experiment_id]&amp;"_"&amp;managements[crop_season_id]=A4925))))</f>
        <v>#VALUE!</v>
      </c>
    </row>
    <row r="4926" spans="2:2" x14ac:dyDescent="0.25">
      <c r="B4926" t="e" cm="1" vm="1">
        <f t="array" ref="B4926">TRANSPOSE(_xlfn._xlws.SORT(_xlfn.UNIQUE(_xlfn._xlws.FILTER(managements[field_level], managements[experiment_id]&amp;"_"&amp;managements[crop_season_id]=A4926))))</f>
        <v>#VALUE!</v>
      </c>
    </row>
    <row r="4927" spans="2:2" x14ac:dyDescent="0.25">
      <c r="B4927" t="e" cm="1" vm="1">
        <f t="array" ref="B4927">TRANSPOSE(_xlfn._xlws.SORT(_xlfn.UNIQUE(_xlfn._xlws.FILTER(managements[field_level], managements[experiment_id]&amp;"_"&amp;managements[crop_season_id]=A4927))))</f>
        <v>#VALUE!</v>
      </c>
    </row>
    <row r="4928" spans="2:2" x14ac:dyDescent="0.25">
      <c r="B4928" t="e" cm="1" vm="1">
        <f t="array" ref="B4928">TRANSPOSE(_xlfn._xlws.SORT(_xlfn.UNIQUE(_xlfn._xlws.FILTER(managements[field_level], managements[experiment_id]&amp;"_"&amp;managements[crop_season_id]=A4928))))</f>
        <v>#VALUE!</v>
      </c>
    </row>
    <row r="4929" spans="2:2" x14ac:dyDescent="0.25">
      <c r="B4929" t="e" cm="1" vm="1">
        <f t="array" ref="B4929">TRANSPOSE(_xlfn._xlws.SORT(_xlfn.UNIQUE(_xlfn._xlws.FILTER(managements[field_level], managements[experiment_id]&amp;"_"&amp;managements[crop_season_id]=A4929))))</f>
        <v>#VALUE!</v>
      </c>
    </row>
    <row r="4930" spans="2:2" x14ac:dyDescent="0.25">
      <c r="B4930" t="e" cm="1" vm="1">
        <f t="array" ref="B4930">TRANSPOSE(_xlfn._xlws.SORT(_xlfn.UNIQUE(_xlfn._xlws.FILTER(managements[field_level], managements[experiment_id]&amp;"_"&amp;managements[crop_season_id]=A4930))))</f>
        <v>#VALUE!</v>
      </c>
    </row>
    <row r="4931" spans="2:2" x14ac:dyDescent="0.25">
      <c r="B4931" t="e" cm="1" vm="1">
        <f t="array" ref="B4931">TRANSPOSE(_xlfn._xlws.SORT(_xlfn.UNIQUE(_xlfn._xlws.FILTER(managements[field_level], managements[experiment_id]&amp;"_"&amp;managements[crop_season_id]=A4931))))</f>
        <v>#VALUE!</v>
      </c>
    </row>
    <row r="4932" spans="2:2" x14ac:dyDescent="0.25">
      <c r="B4932" t="e" cm="1" vm="1">
        <f t="array" ref="B4932">TRANSPOSE(_xlfn._xlws.SORT(_xlfn.UNIQUE(_xlfn._xlws.FILTER(managements[field_level], managements[experiment_id]&amp;"_"&amp;managements[crop_season_id]=A4932))))</f>
        <v>#VALUE!</v>
      </c>
    </row>
    <row r="4933" spans="2:2" x14ac:dyDescent="0.25">
      <c r="B4933" t="e" cm="1" vm="1">
        <f t="array" ref="B4933">TRANSPOSE(_xlfn._xlws.SORT(_xlfn.UNIQUE(_xlfn._xlws.FILTER(managements[field_level], managements[experiment_id]&amp;"_"&amp;managements[crop_season_id]=A4933))))</f>
        <v>#VALUE!</v>
      </c>
    </row>
    <row r="4934" spans="2:2" x14ac:dyDescent="0.25">
      <c r="B4934" t="e" cm="1" vm="1">
        <f t="array" ref="B4934">TRANSPOSE(_xlfn._xlws.SORT(_xlfn.UNIQUE(_xlfn._xlws.FILTER(managements[field_level], managements[experiment_id]&amp;"_"&amp;managements[crop_season_id]=A4934))))</f>
        <v>#VALUE!</v>
      </c>
    </row>
    <row r="4935" spans="2:2" x14ac:dyDescent="0.25">
      <c r="B4935" t="e" cm="1" vm="1">
        <f t="array" ref="B4935">TRANSPOSE(_xlfn._xlws.SORT(_xlfn.UNIQUE(_xlfn._xlws.FILTER(managements[field_level], managements[experiment_id]&amp;"_"&amp;managements[crop_season_id]=A4935))))</f>
        <v>#VALUE!</v>
      </c>
    </row>
    <row r="4936" spans="2:2" x14ac:dyDescent="0.25">
      <c r="B4936" t="e" cm="1" vm="1">
        <f t="array" ref="B4936">TRANSPOSE(_xlfn._xlws.SORT(_xlfn.UNIQUE(_xlfn._xlws.FILTER(managements[field_level], managements[experiment_id]&amp;"_"&amp;managements[crop_season_id]=A4936))))</f>
        <v>#VALUE!</v>
      </c>
    </row>
    <row r="4937" spans="2:2" x14ac:dyDescent="0.25">
      <c r="B4937" t="e" cm="1" vm="1">
        <f t="array" ref="B4937">TRANSPOSE(_xlfn._xlws.SORT(_xlfn.UNIQUE(_xlfn._xlws.FILTER(managements[field_level], managements[experiment_id]&amp;"_"&amp;managements[crop_season_id]=A4937))))</f>
        <v>#VALUE!</v>
      </c>
    </row>
    <row r="4938" spans="2:2" x14ac:dyDescent="0.25">
      <c r="B4938" t="e" cm="1" vm="1">
        <f t="array" ref="B4938">TRANSPOSE(_xlfn._xlws.SORT(_xlfn.UNIQUE(_xlfn._xlws.FILTER(managements[field_level], managements[experiment_id]&amp;"_"&amp;managements[crop_season_id]=A4938))))</f>
        <v>#VALUE!</v>
      </c>
    </row>
    <row r="4939" spans="2:2" x14ac:dyDescent="0.25">
      <c r="B4939" t="e" cm="1" vm="1">
        <f t="array" ref="B4939">TRANSPOSE(_xlfn._xlws.SORT(_xlfn.UNIQUE(_xlfn._xlws.FILTER(managements[field_level], managements[experiment_id]&amp;"_"&amp;managements[crop_season_id]=A4939))))</f>
        <v>#VALUE!</v>
      </c>
    </row>
    <row r="4940" spans="2:2" x14ac:dyDescent="0.25">
      <c r="B4940" t="e" cm="1" vm="1">
        <f t="array" ref="B4940">TRANSPOSE(_xlfn._xlws.SORT(_xlfn.UNIQUE(_xlfn._xlws.FILTER(managements[field_level], managements[experiment_id]&amp;"_"&amp;managements[crop_season_id]=A4940))))</f>
        <v>#VALUE!</v>
      </c>
    </row>
    <row r="4941" spans="2:2" x14ac:dyDescent="0.25">
      <c r="B4941" t="e" cm="1" vm="1">
        <f t="array" ref="B4941">TRANSPOSE(_xlfn._xlws.SORT(_xlfn.UNIQUE(_xlfn._xlws.FILTER(managements[field_level], managements[experiment_id]&amp;"_"&amp;managements[crop_season_id]=A4941))))</f>
        <v>#VALUE!</v>
      </c>
    </row>
    <row r="4942" spans="2:2" x14ac:dyDescent="0.25">
      <c r="B4942" t="e" cm="1" vm="1">
        <f t="array" ref="B4942">TRANSPOSE(_xlfn._xlws.SORT(_xlfn.UNIQUE(_xlfn._xlws.FILTER(managements[field_level], managements[experiment_id]&amp;"_"&amp;managements[crop_season_id]=A4942))))</f>
        <v>#VALUE!</v>
      </c>
    </row>
    <row r="4943" spans="2:2" x14ac:dyDescent="0.25">
      <c r="B4943" t="e" cm="1" vm="1">
        <f t="array" ref="B4943">TRANSPOSE(_xlfn._xlws.SORT(_xlfn.UNIQUE(_xlfn._xlws.FILTER(managements[field_level], managements[experiment_id]&amp;"_"&amp;managements[crop_season_id]=A4943))))</f>
        <v>#VALUE!</v>
      </c>
    </row>
    <row r="4944" spans="2:2" x14ac:dyDescent="0.25">
      <c r="B4944" t="e" cm="1" vm="1">
        <f t="array" ref="B4944">TRANSPOSE(_xlfn._xlws.SORT(_xlfn.UNIQUE(_xlfn._xlws.FILTER(managements[field_level], managements[experiment_id]&amp;"_"&amp;managements[crop_season_id]=A4944))))</f>
        <v>#VALUE!</v>
      </c>
    </row>
    <row r="4945" spans="2:2" x14ac:dyDescent="0.25">
      <c r="B4945" t="e" cm="1" vm="1">
        <f t="array" ref="B4945">TRANSPOSE(_xlfn._xlws.SORT(_xlfn.UNIQUE(_xlfn._xlws.FILTER(managements[field_level], managements[experiment_id]&amp;"_"&amp;managements[crop_season_id]=A4945))))</f>
        <v>#VALUE!</v>
      </c>
    </row>
    <row r="4946" spans="2:2" x14ac:dyDescent="0.25">
      <c r="B4946" t="e" cm="1" vm="1">
        <f t="array" ref="B4946">TRANSPOSE(_xlfn._xlws.SORT(_xlfn.UNIQUE(_xlfn._xlws.FILTER(managements[field_level], managements[experiment_id]&amp;"_"&amp;managements[crop_season_id]=A4946))))</f>
        <v>#VALUE!</v>
      </c>
    </row>
    <row r="4947" spans="2:2" x14ac:dyDescent="0.25">
      <c r="B4947" t="e" cm="1" vm="1">
        <f t="array" ref="B4947">TRANSPOSE(_xlfn._xlws.SORT(_xlfn.UNIQUE(_xlfn._xlws.FILTER(managements[field_level], managements[experiment_id]&amp;"_"&amp;managements[crop_season_id]=A4947))))</f>
        <v>#VALUE!</v>
      </c>
    </row>
    <row r="4948" spans="2:2" x14ac:dyDescent="0.25">
      <c r="B4948" t="e" cm="1" vm="1">
        <f t="array" ref="B4948">TRANSPOSE(_xlfn._xlws.SORT(_xlfn.UNIQUE(_xlfn._xlws.FILTER(managements[field_level], managements[experiment_id]&amp;"_"&amp;managements[crop_season_id]=A4948))))</f>
        <v>#VALUE!</v>
      </c>
    </row>
    <row r="4949" spans="2:2" x14ac:dyDescent="0.25">
      <c r="B4949" t="e" cm="1" vm="1">
        <f t="array" ref="B4949">TRANSPOSE(_xlfn._xlws.SORT(_xlfn.UNIQUE(_xlfn._xlws.FILTER(managements[field_level], managements[experiment_id]&amp;"_"&amp;managements[crop_season_id]=A4949))))</f>
        <v>#VALUE!</v>
      </c>
    </row>
    <row r="4950" spans="2:2" x14ac:dyDescent="0.25">
      <c r="B4950" t="e" cm="1" vm="1">
        <f t="array" ref="B4950">TRANSPOSE(_xlfn._xlws.SORT(_xlfn.UNIQUE(_xlfn._xlws.FILTER(managements[field_level], managements[experiment_id]&amp;"_"&amp;managements[crop_season_id]=A4950))))</f>
        <v>#VALUE!</v>
      </c>
    </row>
    <row r="4951" spans="2:2" x14ac:dyDescent="0.25">
      <c r="B4951" t="e" cm="1" vm="1">
        <f t="array" ref="B4951">TRANSPOSE(_xlfn._xlws.SORT(_xlfn.UNIQUE(_xlfn._xlws.FILTER(managements[field_level], managements[experiment_id]&amp;"_"&amp;managements[crop_season_id]=A4951))))</f>
        <v>#VALUE!</v>
      </c>
    </row>
    <row r="4952" spans="2:2" x14ac:dyDescent="0.25">
      <c r="B4952" t="e" cm="1" vm="1">
        <f t="array" ref="B4952">TRANSPOSE(_xlfn._xlws.SORT(_xlfn.UNIQUE(_xlfn._xlws.FILTER(managements[field_level], managements[experiment_id]&amp;"_"&amp;managements[crop_season_id]=A4952))))</f>
        <v>#VALUE!</v>
      </c>
    </row>
    <row r="4953" spans="2:2" x14ac:dyDescent="0.25">
      <c r="B4953" t="e" cm="1" vm="1">
        <f t="array" ref="B4953">TRANSPOSE(_xlfn._xlws.SORT(_xlfn.UNIQUE(_xlfn._xlws.FILTER(managements[field_level], managements[experiment_id]&amp;"_"&amp;managements[crop_season_id]=A4953))))</f>
        <v>#VALUE!</v>
      </c>
    </row>
    <row r="4954" spans="2:2" x14ac:dyDescent="0.25">
      <c r="B4954" t="e" cm="1" vm="1">
        <f t="array" ref="B4954">TRANSPOSE(_xlfn._xlws.SORT(_xlfn.UNIQUE(_xlfn._xlws.FILTER(managements[field_level], managements[experiment_id]&amp;"_"&amp;managements[crop_season_id]=A4954))))</f>
        <v>#VALUE!</v>
      </c>
    </row>
    <row r="4955" spans="2:2" x14ac:dyDescent="0.25">
      <c r="B4955" t="e" cm="1" vm="1">
        <f t="array" ref="B4955">TRANSPOSE(_xlfn._xlws.SORT(_xlfn.UNIQUE(_xlfn._xlws.FILTER(managements[field_level], managements[experiment_id]&amp;"_"&amp;managements[crop_season_id]=A4955))))</f>
        <v>#VALUE!</v>
      </c>
    </row>
    <row r="4956" spans="2:2" x14ac:dyDescent="0.25">
      <c r="B4956" t="e" cm="1" vm="1">
        <f t="array" ref="B4956">TRANSPOSE(_xlfn._xlws.SORT(_xlfn.UNIQUE(_xlfn._xlws.FILTER(managements[field_level], managements[experiment_id]&amp;"_"&amp;managements[crop_season_id]=A4956))))</f>
        <v>#VALUE!</v>
      </c>
    </row>
    <row r="4957" spans="2:2" x14ac:dyDescent="0.25">
      <c r="B4957" t="e" cm="1" vm="1">
        <f t="array" ref="B4957">TRANSPOSE(_xlfn._xlws.SORT(_xlfn.UNIQUE(_xlfn._xlws.FILTER(managements[field_level], managements[experiment_id]&amp;"_"&amp;managements[crop_season_id]=A4957))))</f>
        <v>#VALUE!</v>
      </c>
    </row>
    <row r="4958" spans="2:2" x14ac:dyDescent="0.25">
      <c r="B4958" t="e" cm="1" vm="1">
        <f t="array" ref="B4958">TRANSPOSE(_xlfn._xlws.SORT(_xlfn.UNIQUE(_xlfn._xlws.FILTER(managements[field_level], managements[experiment_id]&amp;"_"&amp;managements[crop_season_id]=A4958))))</f>
        <v>#VALUE!</v>
      </c>
    </row>
    <row r="4959" spans="2:2" x14ac:dyDescent="0.25">
      <c r="B4959" t="e" cm="1" vm="1">
        <f t="array" ref="B4959">TRANSPOSE(_xlfn._xlws.SORT(_xlfn.UNIQUE(_xlfn._xlws.FILTER(managements[field_level], managements[experiment_id]&amp;"_"&amp;managements[crop_season_id]=A4959))))</f>
        <v>#VALUE!</v>
      </c>
    </row>
    <row r="4960" spans="2:2" x14ac:dyDescent="0.25">
      <c r="B4960" t="e" cm="1" vm="1">
        <f t="array" ref="B4960">TRANSPOSE(_xlfn._xlws.SORT(_xlfn.UNIQUE(_xlfn._xlws.FILTER(managements[field_level], managements[experiment_id]&amp;"_"&amp;managements[crop_season_id]=A4960))))</f>
        <v>#VALUE!</v>
      </c>
    </row>
    <row r="4961" spans="2:2" x14ac:dyDescent="0.25">
      <c r="B4961" t="e" cm="1" vm="1">
        <f t="array" ref="B4961">TRANSPOSE(_xlfn._xlws.SORT(_xlfn.UNIQUE(_xlfn._xlws.FILTER(managements[field_level], managements[experiment_id]&amp;"_"&amp;managements[crop_season_id]=A4961))))</f>
        <v>#VALUE!</v>
      </c>
    </row>
    <row r="4962" spans="2:2" x14ac:dyDescent="0.25">
      <c r="B4962" t="e" cm="1" vm="1">
        <f t="array" ref="B4962">TRANSPOSE(_xlfn._xlws.SORT(_xlfn.UNIQUE(_xlfn._xlws.FILTER(managements[field_level], managements[experiment_id]&amp;"_"&amp;managements[crop_season_id]=A4962))))</f>
        <v>#VALUE!</v>
      </c>
    </row>
    <row r="4963" spans="2:2" x14ac:dyDescent="0.25">
      <c r="B4963" t="e" cm="1" vm="1">
        <f t="array" ref="B4963">TRANSPOSE(_xlfn._xlws.SORT(_xlfn.UNIQUE(_xlfn._xlws.FILTER(managements[field_level], managements[experiment_id]&amp;"_"&amp;managements[crop_season_id]=A4963))))</f>
        <v>#VALUE!</v>
      </c>
    </row>
    <row r="4964" spans="2:2" x14ac:dyDescent="0.25">
      <c r="B4964" t="e" cm="1" vm="1">
        <f t="array" ref="B4964">TRANSPOSE(_xlfn._xlws.SORT(_xlfn.UNIQUE(_xlfn._xlws.FILTER(managements[field_level], managements[experiment_id]&amp;"_"&amp;managements[crop_season_id]=A4964))))</f>
        <v>#VALUE!</v>
      </c>
    </row>
    <row r="4965" spans="2:2" x14ac:dyDescent="0.25">
      <c r="B4965" t="e" cm="1" vm="1">
        <f t="array" ref="B4965">TRANSPOSE(_xlfn._xlws.SORT(_xlfn.UNIQUE(_xlfn._xlws.FILTER(managements[field_level], managements[experiment_id]&amp;"_"&amp;managements[crop_season_id]=A4965))))</f>
        <v>#VALUE!</v>
      </c>
    </row>
    <row r="4966" spans="2:2" x14ac:dyDescent="0.25">
      <c r="B4966" t="e" cm="1" vm="1">
        <f t="array" ref="B4966">TRANSPOSE(_xlfn._xlws.SORT(_xlfn.UNIQUE(_xlfn._xlws.FILTER(managements[field_level], managements[experiment_id]&amp;"_"&amp;managements[crop_season_id]=A4966))))</f>
        <v>#VALUE!</v>
      </c>
    </row>
    <row r="4967" spans="2:2" x14ac:dyDescent="0.25">
      <c r="B4967" t="e" cm="1" vm="1">
        <f t="array" ref="B4967">TRANSPOSE(_xlfn._xlws.SORT(_xlfn.UNIQUE(_xlfn._xlws.FILTER(managements[field_level], managements[experiment_id]&amp;"_"&amp;managements[crop_season_id]=A4967))))</f>
        <v>#VALUE!</v>
      </c>
    </row>
    <row r="4968" spans="2:2" x14ac:dyDescent="0.25">
      <c r="B4968" t="e" cm="1" vm="1">
        <f t="array" ref="B4968">TRANSPOSE(_xlfn._xlws.SORT(_xlfn.UNIQUE(_xlfn._xlws.FILTER(managements[field_level], managements[experiment_id]&amp;"_"&amp;managements[crop_season_id]=A4968))))</f>
        <v>#VALUE!</v>
      </c>
    </row>
    <row r="4969" spans="2:2" x14ac:dyDescent="0.25">
      <c r="B4969" t="e" cm="1" vm="1">
        <f t="array" ref="B4969">TRANSPOSE(_xlfn._xlws.SORT(_xlfn.UNIQUE(_xlfn._xlws.FILTER(managements[field_level], managements[experiment_id]&amp;"_"&amp;managements[crop_season_id]=A4969))))</f>
        <v>#VALUE!</v>
      </c>
    </row>
    <row r="4970" spans="2:2" x14ac:dyDescent="0.25">
      <c r="B4970" t="e" cm="1" vm="1">
        <f t="array" ref="B4970">TRANSPOSE(_xlfn._xlws.SORT(_xlfn.UNIQUE(_xlfn._xlws.FILTER(managements[field_level], managements[experiment_id]&amp;"_"&amp;managements[crop_season_id]=A4970))))</f>
        <v>#VALUE!</v>
      </c>
    </row>
    <row r="4971" spans="2:2" x14ac:dyDescent="0.25">
      <c r="B4971" t="e" cm="1" vm="1">
        <f t="array" ref="B4971">TRANSPOSE(_xlfn._xlws.SORT(_xlfn.UNIQUE(_xlfn._xlws.FILTER(managements[field_level], managements[experiment_id]&amp;"_"&amp;managements[crop_season_id]=A4971))))</f>
        <v>#VALUE!</v>
      </c>
    </row>
    <row r="4972" spans="2:2" x14ac:dyDescent="0.25">
      <c r="B4972" t="e" cm="1" vm="1">
        <f t="array" ref="B4972">TRANSPOSE(_xlfn._xlws.SORT(_xlfn.UNIQUE(_xlfn._xlws.FILTER(managements[field_level], managements[experiment_id]&amp;"_"&amp;managements[crop_season_id]=A4972))))</f>
        <v>#VALUE!</v>
      </c>
    </row>
    <row r="4973" spans="2:2" x14ac:dyDescent="0.25">
      <c r="B4973" t="e" cm="1" vm="1">
        <f t="array" ref="B4973">TRANSPOSE(_xlfn._xlws.SORT(_xlfn.UNIQUE(_xlfn._xlws.FILTER(managements[field_level], managements[experiment_id]&amp;"_"&amp;managements[crop_season_id]=A4973))))</f>
        <v>#VALUE!</v>
      </c>
    </row>
    <row r="4974" spans="2:2" x14ac:dyDescent="0.25">
      <c r="B4974" t="e" cm="1" vm="1">
        <f t="array" ref="B4974">TRANSPOSE(_xlfn._xlws.SORT(_xlfn.UNIQUE(_xlfn._xlws.FILTER(managements[field_level], managements[experiment_id]&amp;"_"&amp;managements[crop_season_id]=A4974))))</f>
        <v>#VALUE!</v>
      </c>
    </row>
    <row r="4975" spans="2:2" x14ac:dyDescent="0.25">
      <c r="B4975" t="e" cm="1" vm="1">
        <f t="array" ref="B4975">TRANSPOSE(_xlfn._xlws.SORT(_xlfn.UNIQUE(_xlfn._xlws.FILTER(managements[field_level], managements[experiment_id]&amp;"_"&amp;managements[crop_season_id]=A4975))))</f>
        <v>#VALUE!</v>
      </c>
    </row>
    <row r="4976" spans="2:2" x14ac:dyDescent="0.25">
      <c r="B4976" t="e" cm="1" vm="1">
        <f t="array" ref="B4976">TRANSPOSE(_xlfn._xlws.SORT(_xlfn.UNIQUE(_xlfn._xlws.FILTER(managements[field_level], managements[experiment_id]&amp;"_"&amp;managements[crop_season_id]=A4976))))</f>
        <v>#VALUE!</v>
      </c>
    </row>
    <row r="4977" spans="2:2" x14ac:dyDescent="0.25">
      <c r="B4977" t="e" cm="1" vm="1">
        <f t="array" ref="B4977">TRANSPOSE(_xlfn._xlws.SORT(_xlfn.UNIQUE(_xlfn._xlws.FILTER(managements[field_level], managements[experiment_id]&amp;"_"&amp;managements[crop_season_id]=A4977))))</f>
        <v>#VALUE!</v>
      </c>
    </row>
    <row r="4978" spans="2:2" x14ac:dyDescent="0.25">
      <c r="B4978" t="e" cm="1" vm="1">
        <f t="array" ref="B4978">TRANSPOSE(_xlfn._xlws.SORT(_xlfn.UNIQUE(_xlfn._xlws.FILTER(managements[field_level], managements[experiment_id]&amp;"_"&amp;managements[crop_season_id]=A4978))))</f>
        <v>#VALUE!</v>
      </c>
    </row>
    <row r="4979" spans="2:2" x14ac:dyDescent="0.25">
      <c r="B4979" t="e" cm="1" vm="1">
        <f t="array" ref="B4979">TRANSPOSE(_xlfn._xlws.SORT(_xlfn.UNIQUE(_xlfn._xlws.FILTER(managements[field_level], managements[experiment_id]&amp;"_"&amp;managements[crop_season_id]=A4979))))</f>
        <v>#VALUE!</v>
      </c>
    </row>
    <row r="4980" spans="2:2" x14ac:dyDescent="0.25">
      <c r="B4980" t="e" cm="1" vm="1">
        <f t="array" ref="B4980">TRANSPOSE(_xlfn._xlws.SORT(_xlfn.UNIQUE(_xlfn._xlws.FILTER(managements[field_level], managements[experiment_id]&amp;"_"&amp;managements[crop_season_id]=A4980))))</f>
        <v>#VALUE!</v>
      </c>
    </row>
    <row r="4981" spans="2:2" x14ac:dyDescent="0.25">
      <c r="B4981" t="e" cm="1" vm="1">
        <f t="array" ref="B4981">TRANSPOSE(_xlfn._xlws.SORT(_xlfn.UNIQUE(_xlfn._xlws.FILTER(managements[field_level], managements[experiment_id]&amp;"_"&amp;managements[crop_season_id]=A4981))))</f>
        <v>#VALUE!</v>
      </c>
    </row>
    <row r="4982" spans="2:2" x14ac:dyDescent="0.25">
      <c r="B4982" t="e" cm="1" vm="1">
        <f t="array" ref="B4982">TRANSPOSE(_xlfn._xlws.SORT(_xlfn.UNIQUE(_xlfn._xlws.FILTER(managements[field_level], managements[experiment_id]&amp;"_"&amp;managements[crop_season_id]=A4982))))</f>
        <v>#VALUE!</v>
      </c>
    </row>
    <row r="4983" spans="2:2" x14ac:dyDescent="0.25">
      <c r="B4983" t="e" cm="1" vm="1">
        <f t="array" ref="B4983">TRANSPOSE(_xlfn._xlws.SORT(_xlfn.UNIQUE(_xlfn._xlws.FILTER(managements[field_level], managements[experiment_id]&amp;"_"&amp;managements[crop_season_id]=A4983))))</f>
        <v>#VALUE!</v>
      </c>
    </row>
    <row r="4984" spans="2:2" x14ac:dyDescent="0.25">
      <c r="B4984" t="e" cm="1" vm="1">
        <f t="array" ref="B4984">TRANSPOSE(_xlfn._xlws.SORT(_xlfn.UNIQUE(_xlfn._xlws.FILTER(managements[field_level], managements[experiment_id]&amp;"_"&amp;managements[crop_season_id]=A4984))))</f>
        <v>#VALUE!</v>
      </c>
    </row>
    <row r="4985" spans="2:2" x14ac:dyDescent="0.25">
      <c r="B4985" t="e" cm="1" vm="1">
        <f t="array" ref="B4985">TRANSPOSE(_xlfn._xlws.SORT(_xlfn.UNIQUE(_xlfn._xlws.FILTER(managements[field_level], managements[experiment_id]&amp;"_"&amp;managements[crop_season_id]=A4985))))</f>
        <v>#VALUE!</v>
      </c>
    </row>
    <row r="4986" spans="2:2" x14ac:dyDescent="0.25">
      <c r="B4986" t="e" cm="1" vm="1">
        <f t="array" ref="B4986">TRANSPOSE(_xlfn._xlws.SORT(_xlfn.UNIQUE(_xlfn._xlws.FILTER(managements[field_level], managements[experiment_id]&amp;"_"&amp;managements[crop_season_id]=A4986))))</f>
        <v>#VALUE!</v>
      </c>
    </row>
    <row r="4987" spans="2:2" x14ac:dyDescent="0.25">
      <c r="B4987" t="e" cm="1" vm="1">
        <f t="array" ref="B4987">TRANSPOSE(_xlfn._xlws.SORT(_xlfn.UNIQUE(_xlfn._xlws.FILTER(managements[field_level], managements[experiment_id]&amp;"_"&amp;managements[crop_season_id]=A4987))))</f>
        <v>#VALUE!</v>
      </c>
    </row>
    <row r="4988" spans="2:2" x14ac:dyDescent="0.25">
      <c r="B4988" t="e" cm="1" vm="1">
        <f t="array" ref="B4988">TRANSPOSE(_xlfn._xlws.SORT(_xlfn.UNIQUE(_xlfn._xlws.FILTER(managements[field_level], managements[experiment_id]&amp;"_"&amp;managements[crop_season_id]=A4988))))</f>
        <v>#VALUE!</v>
      </c>
    </row>
    <row r="4989" spans="2:2" x14ac:dyDescent="0.25">
      <c r="B4989" t="e" cm="1" vm="1">
        <f t="array" ref="B4989">TRANSPOSE(_xlfn._xlws.SORT(_xlfn.UNIQUE(_xlfn._xlws.FILTER(managements[field_level], managements[experiment_id]&amp;"_"&amp;managements[crop_season_id]=A4989))))</f>
        <v>#VALUE!</v>
      </c>
    </row>
    <row r="4990" spans="2:2" x14ac:dyDescent="0.25">
      <c r="B4990" t="e" cm="1" vm="1">
        <f t="array" ref="B4990">TRANSPOSE(_xlfn._xlws.SORT(_xlfn.UNIQUE(_xlfn._xlws.FILTER(managements[field_level], managements[experiment_id]&amp;"_"&amp;managements[crop_season_id]=A4990))))</f>
        <v>#VALUE!</v>
      </c>
    </row>
    <row r="4991" spans="2:2" x14ac:dyDescent="0.25">
      <c r="B4991" t="e" cm="1" vm="1">
        <f t="array" ref="B4991">TRANSPOSE(_xlfn._xlws.SORT(_xlfn.UNIQUE(_xlfn._xlws.FILTER(managements[field_level], managements[experiment_id]&amp;"_"&amp;managements[crop_season_id]=A4991))))</f>
        <v>#VALUE!</v>
      </c>
    </row>
    <row r="4992" spans="2:2" x14ac:dyDescent="0.25">
      <c r="B4992" t="e" cm="1" vm="1">
        <f t="array" ref="B4992">TRANSPOSE(_xlfn._xlws.SORT(_xlfn.UNIQUE(_xlfn._xlws.FILTER(managements[field_level], managements[experiment_id]&amp;"_"&amp;managements[crop_season_id]=A4992))))</f>
        <v>#VALUE!</v>
      </c>
    </row>
    <row r="4993" spans="2:2" x14ac:dyDescent="0.25">
      <c r="B4993" t="e" cm="1" vm="1">
        <f t="array" ref="B4993">TRANSPOSE(_xlfn._xlws.SORT(_xlfn.UNIQUE(_xlfn._xlws.FILTER(managements[field_level], managements[experiment_id]&amp;"_"&amp;managements[crop_season_id]=A4993))))</f>
        <v>#VALUE!</v>
      </c>
    </row>
    <row r="4994" spans="2:2" x14ac:dyDescent="0.25">
      <c r="B4994" t="e" cm="1" vm="1">
        <f t="array" ref="B4994">TRANSPOSE(_xlfn._xlws.SORT(_xlfn.UNIQUE(_xlfn._xlws.FILTER(managements[field_level], managements[experiment_id]&amp;"_"&amp;managements[crop_season_id]=A4994))))</f>
        <v>#VALUE!</v>
      </c>
    </row>
    <row r="4995" spans="2:2" x14ac:dyDescent="0.25">
      <c r="B4995" t="e" cm="1" vm="1">
        <f t="array" ref="B4995">TRANSPOSE(_xlfn._xlws.SORT(_xlfn.UNIQUE(_xlfn._xlws.FILTER(managements[field_level], managements[experiment_id]&amp;"_"&amp;managements[crop_season_id]=A4995))))</f>
        <v>#VALUE!</v>
      </c>
    </row>
    <row r="4996" spans="2:2" x14ac:dyDescent="0.25">
      <c r="B4996" t="e" cm="1" vm="1">
        <f t="array" ref="B4996">TRANSPOSE(_xlfn._xlws.SORT(_xlfn.UNIQUE(_xlfn._xlws.FILTER(managements[field_level], managements[experiment_id]&amp;"_"&amp;managements[crop_season_id]=A4996))))</f>
        <v>#VALUE!</v>
      </c>
    </row>
    <row r="4997" spans="2:2" x14ac:dyDescent="0.25">
      <c r="B4997" t="e" cm="1" vm="1">
        <f t="array" ref="B4997">TRANSPOSE(_xlfn._xlws.SORT(_xlfn.UNIQUE(_xlfn._xlws.FILTER(managements[field_level], managements[experiment_id]&amp;"_"&amp;managements[crop_season_id]=A4997))))</f>
        <v>#VALUE!</v>
      </c>
    </row>
    <row r="4998" spans="2:2" x14ac:dyDescent="0.25">
      <c r="B4998" t="e" cm="1" vm="1">
        <f t="array" ref="B4998">TRANSPOSE(_xlfn._xlws.SORT(_xlfn.UNIQUE(_xlfn._xlws.FILTER(managements[field_level], managements[experiment_id]&amp;"_"&amp;managements[crop_season_id]=A4998))))</f>
        <v>#VALUE!</v>
      </c>
    </row>
    <row r="4999" spans="2:2" x14ac:dyDescent="0.25">
      <c r="B4999" t="e" cm="1" vm="1">
        <f t="array" ref="B4999">TRANSPOSE(_xlfn._xlws.SORT(_xlfn.UNIQUE(_xlfn._xlws.FILTER(managements[field_level], managements[experiment_id]&amp;"_"&amp;managements[crop_season_id]=A4999))))</f>
        <v>#VALUE!</v>
      </c>
    </row>
    <row r="5000" spans="2:2" s="94" customFormat="1" x14ac:dyDescent="0.25">
      <c r="B5000" s="94" t="e" cm="1" vm="1">
        <f t="array" ref="B5000">TRANSPOSE(_xlfn._xlws.SORT(_xlfn.UNIQUE(_xlfn._xlws.FILTER(managements[field_level], managements[experiment_id]&amp;"_"&amp;managements[crop_season_id]=A5000))))</f>
        <v>#VALUE!</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tint="0.39997558519241921"/>
  </sheetPr>
  <dimension ref="A1:L5"/>
  <sheetViews>
    <sheetView zoomScaleNormal="100" workbookViewId="0">
      <pane ySplit="4" topLeftCell="A5" activePane="bottomLeft" state="frozen"/>
      <selection activeCell="F22" sqref="F22"/>
      <selection pane="bottomLeft" activeCell="A5" sqref="A5:XFD6"/>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2" s="283" customFormat="1" ht="150" customHeight="1" x14ac:dyDescent="0.25">
      <c r="A1" s="351" t="s">
        <v>5921</v>
      </c>
      <c r="B1" s="351"/>
      <c r="C1" s="351"/>
      <c r="D1" s="351"/>
      <c r="E1" s="351"/>
      <c r="F1" s="351"/>
      <c r="G1" s="351"/>
      <c r="H1" s="351"/>
    </row>
    <row r="2" spans="1:12" ht="28.5" customHeight="1" x14ac:dyDescent="0.25">
      <c r="A2" s="25"/>
      <c r="B2" s="25"/>
    </row>
    <row r="3" spans="1:12" s="13" customFormat="1" ht="32.25" customHeight="1" x14ac:dyDescent="0.25">
      <c r="A3" s="13" t="s">
        <v>8168</v>
      </c>
      <c r="B3" s="13" t="s">
        <v>1457</v>
      </c>
      <c r="C3" s="13" t="s">
        <v>6134</v>
      </c>
      <c r="D3" s="13" t="s">
        <v>6135</v>
      </c>
      <c r="E3" s="13" t="s">
        <v>5715</v>
      </c>
      <c r="F3" s="13" t="s">
        <v>5723</v>
      </c>
      <c r="G3" s="13" t="s">
        <v>3201</v>
      </c>
      <c r="H3" s="13" t="s">
        <v>5729</v>
      </c>
      <c r="I3" s="13" t="s">
        <v>5730</v>
      </c>
      <c r="J3" s="13" t="s">
        <v>5714</v>
      </c>
      <c r="K3" s="13" t="s">
        <v>5716</v>
      </c>
      <c r="L3" s="13" t="s">
        <v>8316</v>
      </c>
    </row>
    <row r="4" spans="1:12" x14ac:dyDescent="0.25">
      <c r="A4" s="320" t="s">
        <v>7949</v>
      </c>
      <c r="B4" s="320" t="s">
        <v>94</v>
      </c>
      <c r="C4" s="320" t="s">
        <v>97</v>
      </c>
      <c r="D4" s="320" t="s">
        <v>98</v>
      </c>
      <c r="E4" s="320" t="s">
        <v>3129</v>
      </c>
      <c r="F4" s="320" t="s">
        <v>3137</v>
      </c>
      <c r="G4" s="320" t="s">
        <v>3130</v>
      </c>
      <c r="H4" s="320" t="s">
        <v>3146</v>
      </c>
      <c r="I4" s="320" t="s">
        <v>3147</v>
      </c>
      <c r="J4" s="320" t="s">
        <v>3127</v>
      </c>
      <c r="K4" s="320" t="s">
        <v>3128</v>
      </c>
      <c r="L4" s="320" t="s">
        <v>7962</v>
      </c>
    </row>
    <row r="5" spans="1:12" x14ac:dyDescent="0.25">
      <c r="A5" s="109"/>
      <c r="B5" s="109"/>
      <c r="C5" s="109"/>
      <c r="D5" s="109"/>
      <c r="E5" s="109"/>
      <c r="F5" s="110"/>
      <c r="G5" s="109"/>
      <c r="H5" s="18"/>
      <c r="I5" s="18"/>
      <c r="J5" s="109"/>
      <c r="K5" s="109"/>
      <c r="L5" s="109"/>
    </row>
  </sheetData>
  <mergeCells count="1">
    <mergeCell ref="A1:H1"/>
  </mergeCells>
  <dataValidations count="2">
    <dataValidation type="list" errorStyle="information" allowBlank="1" showInputMessage="1" sqref="C5" xr:uid="{C0D4121F-8092-4A89-B497-594D55C72440}">
      <formula1>ddl_experimentType_sort</formula1>
    </dataValidation>
    <dataValidation type="list" errorStyle="information" allowBlank="1" showInputMessage="1" sqref="D5" xr:uid="{F5FFF2DD-630E-4C0E-94C2-DBDC3EB58A7E}">
      <formula1>ddl_managementType_sort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4" tint="0.39997558519241921"/>
  </sheetPr>
  <dimension ref="A1:I5"/>
  <sheetViews>
    <sheetView zoomScaleNormal="100" workbookViewId="0">
      <pane ySplit="4" topLeftCell="A5" activePane="bottomLeft" state="frozen"/>
      <selection activeCell="F22" sqref="F22"/>
      <selection pane="bottomLeft" activeCell="A5" sqref="A5:XFD9"/>
    </sheetView>
  </sheetViews>
  <sheetFormatPr defaultRowHeight="15" x14ac:dyDescent="0.25"/>
  <cols>
    <col min="1" max="1" width="3" style="8" customWidth="1"/>
    <col min="2" max="2" width="28" customWidth="1"/>
    <col min="3" max="3" width="16" customWidth="1"/>
    <col min="4" max="5" width="27.42578125" customWidth="1"/>
    <col min="6" max="6" width="39.85546875" customWidth="1"/>
    <col min="7" max="7" width="26.28515625" customWidth="1"/>
    <col min="8" max="27" width="20.7109375" customWidth="1"/>
  </cols>
  <sheetData>
    <row r="1" spans="1:9" s="283" customFormat="1" ht="150" customHeight="1" x14ac:dyDescent="0.25">
      <c r="A1" s="351" t="s">
        <v>5922</v>
      </c>
      <c r="B1" s="351"/>
      <c r="C1" s="351"/>
      <c r="D1" s="351"/>
      <c r="E1" s="351"/>
      <c r="F1" s="351"/>
      <c r="G1" s="351"/>
      <c r="H1" s="351"/>
      <c r="I1" s="351"/>
    </row>
    <row r="2" spans="1:9" ht="28.5" customHeight="1" x14ac:dyDescent="0.25">
      <c r="A2" s="24"/>
      <c r="B2" s="25"/>
      <c r="C2" s="25"/>
    </row>
    <row r="3" spans="1:9" s="13" customFormat="1" ht="32.25" customHeight="1" x14ac:dyDescent="0.25">
      <c r="A3" s="13" t="s">
        <v>1859</v>
      </c>
      <c r="B3" s="13" t="s">
        <v>8330</v>
      </c>
      <c r="C3" s="13" t="s">
        <v>8161</v>
      </c>
      <c r="D3" s="13" t="s">
        <v>1469</v>
      </c>
      <c r="E3" s="13" t="s">
        <v>6821</v>
      </c>
      <c r="F3" s="13" t="s">
        <v>6820</v>
      </c>
      <c r="G3" s="13" t="s">
        <v>1440</v>
      </c>
    </row>
    <row r="4" spans="1:9" x14ac:dyDescent="0.25">
      <c r="A4" s="8" t="s">
        <v>7953</v>
      </c>
      <c r="B4" s="145" t="s">
        <v>8333</v>
      </c>
      <c r="C4" s="145" t="s">
        <v>8165</v>
      </c>
      <c r="D4" s="145" t="s">
        <v>107</v>
      </c>
      <c r="E4" s="145" t="s">
        <v>108</v>
      </c>
      <c r="F4" s="145" t="s">
        <v>109</v>
      </c>
      <c r="G4" s="145" t="s">
        <v>3166</v>
      </c>
    </row>
    <row r="5" spans="1:9" x14ac:dyDescent="0.25">
      <c r="A5" s="185"/>
      <c r="B5" s="109"/>
      <c r="C5" s="109"/>
      <c r="D5" s="109"/>
      <c r="E5" s="109"/>
      <c r="F5" s="109"/>
      <c r="G5" s="109"/>
    </row>
  </sheetData>
  <mergeCells count="1">
    <mergeCell ref="A1:I1"/>
  </mergeCells>
  <conditionalFormatting sqref="C4:G4">
    <cfRule type="duplicateValues" dxfId="148" priority="10265"/>
  </conditionalFormatting>
  <conditionalFormatting sqref="A4 C4:G4">
    <cfRule type="duplicateValues" dxfId="147" priority="13928"/>
  </conditionalFormatting>
  <conditionalFormatting sqref="B4">
    <cfRule type="duplicateValues" dxfId="146" priority="1"/>
  </conditionalFormatting>
  <conditionalFormatting sqref="B4">
    <cfRule type="duplicateValues" dxfId="145" priority="2"/>
  </conditionalFormatting>
  <dataValidations count="3">
    <dataValidation type="list" allowBlank="1" showInputMessage="1" showErrorMessage="1" sqref="E5" xr:uid="{49026145-CF5D-400E-B882-3F48E74AC420}">
      <formula1>ddl_instituteType_sort</formula1>
    </dataValidation>
    <dataValidation type="list" allowBlank="1" showInputMessage="1" showErrorMessage="1" sqref="F5" xr:uid="{783EB5AD-69A5-4EE9-A4A2-D4A30F4BBF9C}">
      <formula1>ddl_instituteRole_sort</formula1>
    </dataValidation>
    <dataValidation type="list" allowBlank="1" showInputMessage="1" showErrorMessage="1" sqref="B5" xr:uid="{03EBB516-F619-4FA5-A5DE-EA71F3D7115B}">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sheetPr>
  <dimension ref="A1:J5"/>
  <sheetViews>
    <sheetView zoomScaleNormal="100" workbookViewId="0">
      <pane ySplit="3" topLeftCell="A4" activePane="bottomLeft" state="frozen"/>
      <selection activeCell="F22" sqref="F22"/>
      <selection pane="bottomLeft" activeCell="A5" sqref="A5:XFD10"/>
    </sheetView>
  </sheetViews>
  <sheetFormatPr defaultRowHeight="15" x14ac:dyDescent="0.25"/>
  <cols>
    <col min="1" max="1" width="3" style="8" customWidth="1"/>
    <col min="2" max="2" width="29.7109375" customWidth="1"/>
    <col min="3" max="3" width="15.85546875" customWidth="1"/>
    <col min="4" max="4" width="34.140625" customWidth="1"/>
    <col min="5" max="7" width="20.7109375" customWidth="1"/>
    <col min="8" max="8" width="23.7109375" customWidth="1"/>
    <col min="9" max="28" width="20.7109375" customWidth="1"/>
  </cols>
  <sheetData>
    <row r="1" spans="1:10" s="283" customFormat="1" ht="150" customHeight="1" x14ac:dyDescent="0.25">
      <c r="A1" s="351" t="s">
        <v>8331</v>
      </c>
      <c r="B1" s="351"/>
      <c r="C1" s="351"/>
      <c r="D1" s="351"/>
      <c r="E1" s="351"/>
      <c r="F1" s="351"/>
      <c r="G1" s="351"/>
      <c r="H1" s="351"/>
      <c r="I1" s="351"/>
      <c r="J1" s="351"/>
    </row>
    <row r="2" spans="1:10" ht="28.5" customHeight="1" x14ac:dyDescent="0.25">
      <c r="A2" s="24"/>
      <c r="B2" s="25"/>
      <c r="C2" s="25"/>
      <c r="D2" s="25"/>
    </row>
    <row r="3" spans="1:10" s="13" customFormat="1" ht="32.25" customHeight="1" x14ac:dyDescent="0.25">
      <c r="A3" s="13" t="s">
        <v>1859</v>
      </c>
      <c r="B3" s="13" t="s">
        <v>8330</v>
      </c>
      <c r="C3" s="13" t="s">
        <v>1463</v>
      </c>
      <c r="D3" s="13" t="s">
        <v>1464</v>
      </c>
      <c r="E3" s="13" t="s">
        <v>6764</v>
      </c>
      <c r="F3" s="13" t="s">
        <v>1466</v>
      </c>
      <c r="G3" s="13" t="s">
        <v>5737</v>
      </c>
      <c r="H3" s="13" t="s">
        <v>8329</v>
      </c>
      <c r="I3" s="13" t="s">
        <v>5738</v>
      </c>
      <c r="J3" s="13" t="s">
        <v>1440</v>
      </c>
    </row>
    <row r="4" spans="1:10" x14ac:dyDescent="0.25">
      <c r="A4" s="146" t="s">
        <v>101</v>
      </c>
      <c r="B4" s="145" t="s">
        <v>8333</v>
      </c>
      <c r="C4" s="145" t="s">
        <v>102</v>
      </c>
      <c r="D4" s="145" t="s">
        <v>103</v>
      </c>
      <c r="E4" s="145" t="s">
        <v>104</v>
      </c>
      <c r="F4" s="145" t="s">
        <v>105</v>
      </c>
      <c r="G4" t="s">
        <v>3163</v>
      </c>
      <c r="H4" t="s">
        <v>7953</v>
      </c>
      <c r="I4" t="s">
        <v>3165</v>
      </c>
      <c r="J4" t="s">
        <v>3164</v>
      </c>
    </row>
    <row r="5" spans="1:10" x14ac:dyDescent="0.25">
      <c r="A5" s="185"/>
      <c r="B5" s="109"/>
      <c r="C5" s="109"/>
      <c r="D5" s="109"/>
      <c r="E5" s="109"/>
      <c r="F5" s="109"/>
      <c r="G5" s="109"/>
      <c r="H5" s="110"/>
      <c r="I5" s="109"/>
      <c r="J5" s="109"/>
    </row>
  </sheetData>
  <mergeCells count="1">
    <mergeCell ref="A1:J1"/>
  </mergeCells>
  <conditionalFormatting sqref="B4:I4">
    <cfRule type="duplicateValues" dxfId="144" priority="10398"/>
  </conditionalFormatting>
  <conditionalFormatting sqref="A4:I4">
    <cfRule type="duplicateValues" dxfId="143" priority="10399"/>
  </conditionalFormatting>
  <conditionalFormatting sqref="C4:J4">
    <cfRule type="duplicateValues" dxfId="142" priority="1"/>
  </conditionalFormatting>
  <conditionalFormatting sqref="C4:J4">
    <cfRule type="duplicateValues" dxfId="141" priority="2"/>
  </conditionalFormatting>
  <dataValidations count="3">
    <dataValidation type="list" allowBlank="1" showInputMessage="1" showErrorMessage="1" sqref="F5" xr:uid="{2CA68169-B2F3-4FDC-BD73-98CC8E3E5875}">
      <formula1>ddl_researcherRole_sort</formula1>
    </dataValidation>
    <dataValidation type="list" allowBlank="1" showInputMessage="1" showErrorMessage="1" sqref="B5" xr:uid="{14C772AD-BA6B-4D8A-9744-02CD543D924B}">
      <formula1>ddl_resources</formula1>
    </dataValidation>
    <dataValidation type="list" allowBlank="1" showInputMessage="1" showErrorMessage="1" sqref="H5" xr:uid="{FA12F627-8569-449C-90D6-82036F01BC88}">
      <formula1>ddl_institutions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4" tint="0.39997558519241921"/>
  </sheetPr>
  <dimension ref="A1:I5"/>
  <sheetViews>
    <sheetView zoomScaleNormal="100" workbookViewId="0">
      <pane ySplit="4" topLeftCell="A5" activePane="bottomLeft" state="frozen"/>
      <selection activeCell="D22" sqref="D22"/>
      <selection pane="bottomLeft" sqref="A1:H1"/>
    </sheetView>
  </sheetViews>
  <sheetFormatPr defaultRowHeight="15" x14ac:dyDescent="0.25"/>
  <cols>
    <col min="1" max="1" width="3" style="8" customWidth="1"/>
    <col min="2" max="2" width="13.140625" customWidth="1"/>
    <col min="3" max="3" width="23.42578125" customWidth="1"/>
    <col min="4" max="4" width="20.28515625" customWidth="1"/>
    <col min="5" max="5" width="18.140625" customWidth="1"/>
    <col min="6" max="6" width="20.7109375" customWidth="1"/>
    <col min="7" max="7" width="23.42578125" customWidth="1"/>
    <col min="8" max="27" width="20.7109375" customWidth="1"/>
  </cols>
  <sheetData>
    <row r="1" spans="1:9" s="283" customFormat="1" ht="150" customHeight="1" x14ac:dyDescent="0.25">
      <c r="A1" s="351" t="s">
        <v>5923</v>
      </c>
      <c r="B1" s="351"/>
      <c r="C1" s="351"/>
      <c r="D1" s="351"/>
      <c r="E1" s="351"/>
      <c r="F1" s="351"/>
      <c r="G1" s="351"/>
      <c r="H1" s="351"/>
    </row>
    <row r="2" spans="1:9" ht="28.5" customHeight="1" x14ac:dyDescent="0.25">
      <c r="A2" s="199"/>
      <c r="B2" s="78"/>
      <c r="C2" s="78"/>
      <c r="D2" s="79"/>
    </row>
    <row r="3" spans="1:9" s="13" customFormat="1" ht="32.25" customHeight="1" x14ac:dyDescent="0.25">
      <c r="A3" s="13" t="s">
        <v>1859</v>
      </c>
      <c r="B3" s="13" t="s">
        <v>8330</v>
      </c>
      <c r="C3" s="13" t="s">
        <v>1472</v>
      </c>
      <c r="D3" s="13" t="s">
        <v>1473</v>
      </c>
      <c r="E3" s="13" t="s">
        <v>1474</v>
      </c>
      <c r="F3" s="13" t="s">
        <v>2038</v>
      </c>
      <c r="G3" s="13" t="s">
        <v>1475</v>
      </c>
      <c r="H3" s="13" t="s">
        <v>1440</v>
      </c>
    </row>
    <row r="4" spans="1:9" x14ac:dyDescent="0.25">
      <c r="A4" s="279" t="s">
        <v>8167</v>
      </c>
      <c r="B4" s="228" t="s">
        <v>8333</v>
      </c>
      <c r="C4" s="228" t="s">
        <v>111</v>
      </c>
      <c r="D4" s="228" t="s">
        <v>7950</v>
      </c>
      <c r="E4" s="228" t="s">
        <v>113</v>
      </c>
      <c r="F4" s="228" t="s">
        <v>114</v>
      </c>
      <c r="G4" s="228" t="s">
        <v>115</v>
      </c>
      <c r="H4" s="229" t="s">
        <v>7965</v>
      </c>
      <c r="I4" s="4"/>
    </row>
    <row r="5" spans="1:9" x14ac:dyDescent="0.25">
      <c r="A5" s="185"/>
      <c r="B5" s="109"/>
      <c r="C5" s="109"/>
      <c r="D5" s="109"/>
      <c r="E5" s="109"/>
      <c r="F5" s="200"/>
      <c r="G5" s="139"/>
      <c r="H5" s="139"/>
    </row>
  </sheetData>
  <mergeCells count="1">
    <mergeCell ref="A1:H1"/>
  </mergeCells>
  <conditionalFormatting sqref="A4 C4:G4">
    <cfRule type="duplicateValues" dxfId="140" priority="10531"/>
  </conditionalFormatting>
  <conditionalFormatting sqref="C4:H4">
    <cfRule type="duplicateValues" dxfId="139" priority="3"/>
  </conditionalFormatting>
  <conditionalFormatting sqref="B4">
    <cfRule type="duplicateValues" dxfId="138" priority="1"/>
  </conditionalFormatting>
  <conditionalFormatting sqref="B4">
    <cfRule type="duplicateValues" dxfId="137" priority="2"/>
  </conditionalFormatting>
  <dataValidations count="1">
    <dataValidation type="list" allowBlank="1" showInputMessage="1" showErrorMessage="1" sqref="B5" xr:uid="{EEE7988A-2D4D-4AA6-8E54-FF0464F659A6}">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249977111117893"/>
  </sheetPr>
  <dimension ref="A1:Z5"/>
  <sheetViews>
    <sheetView zoomScaleNormal="100" workbookViewId="0">
      <pane ySplit="4" topLeftCell="A5" activePane="bottomLeft" state="frozen"/>
      <selection activeCell="F22" sqref="F22"/>
      <selection pane="bottomLeft" activeCell="A5" sqref="A5:XFD7"/>
    </sheetView>
  </sheetViews>
  <sheetFormatPr defaultRowHeight="15" x14ac:dyDescent="0.25"/>
  <cols>
    <col min="1" max="1" width="3.140625" customWidth="1"/>
    <col min="2" max="2" width="25.5703125" customWidth="1"/>
    <col min="3" max="26" width="20.7109375" customWidth="1"/>
  </cols>
  <sheetData>
    <row r="1" spans="1:26" s="283" customFormat="1" ht="150" customHeight="1" x14ac:dyDescent="0.25">
      <c r="A1" s="351" t="s">
        <v>5925</v>
      </c>
      <c r="B1" s="351"/>
      <c r="C1" s="351"/>
      <c r="D1" s="351"/>
      <c r="E1" s="351"/>
      <c r="F1" s="351"/>
      <c r="G1" s="351"/>
      <c r="H1" s="351"/>
    </row>
    <row r="2" spans="1:26" ht="28.5" customHeight="1" x14ac:dyDescent="0.25">
      <c r="A2" s="25"/>
      <c r="B2" s="25"/>
    </row>
    <row r="3" spans="1:26" s="14" customFormat="1" ht="32.25" customHeight="1" x14ac:dyDescent="0.25">
      <c r="A3" s="14" t="s">
        <v>1859</v>
      </c>
      <c r="B3" s="14" t="s">
        <v>8173</v>
      </c>
      <c r="C3" s="14" t="s">
        <v>1477</v>
      </c>
      <c r="D3" s="14" t="s">
        <v>7003</v>
      </c>
      <c r="E3" s="14" t="s">
        <v>1486</v>
      </c>
      <c r="F3" s="14" t="s">
        <v>7793</v>
      </c>
      <c r="G3" s="14" t="s">
        <v>7794</v>
      </c>
      <c r="H3" s="14" t="s">
        <v>2885</v>
      </c>
      <c r="I3" s="14" t="s">
        <v>3122</v>
      </c>
      <c r="J3" s="14" t="s">
        <v>3121</v>
      </c>
      <c r="K3" s="14" t="s">
        <v>1482</v>
      </c>
      <c r="L3" s="14" t="s">
        <v>3123</v>
      </c>
      <c r="M3" s="14" t="s">
        <v>1492</v>
      </c>
      <c r="N3" s="14" t="s">
        <v>2721</v>
      </c>
      <c r="O3" s="14" t="s">
        <v>2724</v>
      </c>
      <c r="P3" s="14" t="s">
        <v>6797</v>
      </c>
      <c r="Q3" s="14" t="s">
        <v>2728</v>
      </c>
      <c r="R3" s="14" t="s">
        <v>2317</v>
      </c>
      <c r="S3" s="14" t="s">
        <v>2725</v>
      </c>
      <c r="T3" s="14" t="s">
        <v>2729</v>
      </c>
      <c r="U3" s="14" t="s">
        <v>6806</v>
      </c>
      <c r="V3" s="14" t="s">
        <v>2730</v>
      </c>
      <c r="W3" s="14" t="s">
        <v>2731</v>
      </c>
      <c r="X3" s="14" t="s">
        <v>2722</v>
      </c>
      <c r="Y3" s="14" t="s">
        <v>2723</v>
      </c>
      <c r="Z3" s="14" t="s">
        <v>1440</v>
      </c>
    </row>
    <row r="4" spans="1:26" x14ac:dyDescent="0.25">
      <c r="A4" s="19" t="s">
        <v>119</v>
      </c>
      <c r="B4" s="145" t="s">
        <v>141</v>
      </c>
      <c r="C4" s="145" t="s">
        <v>142</v>
      </c>
      <c r="D4" s="19" t="s">
        <v>2103</v>
      </c>
      <c r="E4" s="145" t="s">
        <v>143</v>
      </c>
      <c r="F4" s="145" t="s">
        <v>144</v>
      </c>
      <c r="G4" s="145" t="s">
        <v>145</v>
      </c>
      <c r="H4" s="19" t="s">
        <v>2104</v>
      </c>
      <c r="I4" s="19" t="s">
        <v>2105</v>
      </c>
      <c r="J4" s="19" t="s">
        <v>2106</v>
      </c>
      <c r="K4" s="145" t="s">
        <v>146</v>
      </c>
      <c r="L4" s="19" t="s">
        <v>2107</v>
      </c>
      <c r="M4" s="145" t="s">
        <v>147</v>
      </c>
      <c r="N4" s="19" t="s">
        <v>2108</v>
      </c>
      <c r="O4" s="19" t="s">
        <v>2109</v>
      </c>
      <c r="P4" s="19" t="s">
        <v>2111</v>
      </c>
      <c r="Q4" s="19" t="s">
        <v>2112</v>
      </c>
      <c r="R4" s="19" t="s">
        <v>2113</v>
      </c>
      <c r="S4" s="19" t="s">
        <v>2114</v>
      </c>
      <c r="T4" s="19" t="s">
        <v>2115</v>
      </c>
      <c r="U4" s="19" t="s">
        <v>2117</v>
      </c>
      <c r="V4" s="19" t="s">
        <v>2118</v>
      </c>
      <c r="W4" s="19" t="s">
        <v>2119</v>
      </c>
      <c r="X4" s="19" t="s">
        <v>2120</v>
      </c>
      <c r="Y4" s="19" t="s">
        <v>2121</v>
      </c>
      <c r="Z4" s="19" t="s">
        <v>152</v>
      </c>
    </row>
    <row r="5" spans="1:26" x14ac:dyDescent="0.25">
      <c r="A5" s="185"/>
      <c r="B5" s="109"/>
      <c r="C5" s="109"/>
      <c r="D5" s="109"/>
      <c r="E5" s="109"/>
      <c r="F5" s="319"/>
      <c r="G5" s="319"/>
      <c r="H5" s="109"/>
      <c r="I5" s="109"/>
      <c r="J5" s="109"/>
      <c r="K5" s="92"/>
      <c r="L5" s="109"/>
      <c r="M5" s="92"/>
      <c r="N5" s="92"/>
      <c r="O5" s="109"/>
      <c r="P5" s="92"/>
      <c r="Q5" s="92"/>
      <c r="R5" s="92"/>
      <c r="S5" s="92"/>
      <c r="T5" s="92"/>
      <c r="U5" s="109"/>
      <c r="V5" s="109"/>
      <c r="W5" s="92"/>
      <c r="X5" s="92"/>
      <c r="Y5" s="92"/>
      <c r="Z5" s="109"/>
    </row>
  </sheetData>
  <mergeCells count="1">
    <mergeCell ref="A1:H1"/>
  </mergeCells>
  <phoneticPr fontId="22" type="noConversion"/>
  <conditionalFormatting sqref="A4:Z4">
    <cfRule type="duplicateValues" dxfId="136" priority="30512"/>
  </conditionalFormatting>
  <dataValidations count="3">
    <dataValidation type="list" allowBlank="1" showInputMessage="1" showErrorMessage="1" sqref="U5" xr:uid="{DC55CA83-3E7A-4704-8303-FE32537B1642}">
      <formula1>ddl_fieldHistory</formula1>
    </dataValidation>
    <dataValidation type="list" allowBlank="1" showInputMessage="1" showErrorMessage="1" sqref="H5" xr:uid="{C1564BB6-2246-44A3-ACA2-B73F51DBFBD8}">
      <formula1>ddl_logical</formula1>
    </dataValidation>
    <dataValidation type="list" allowBlank="1" showInputMessage="1" showErrorMessage="1" sqref="V5" xr:uid="{879D295E-82C6-4732-9AD7-97FE1EF6A76C}">
      <formula1>ddl_drainageType</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249977111117893"/>
  </sheetPr>
  <dimension ref="A1:H7"/>
  <sheetViews>
    <sheetView zoomScaleNormal="100" workbookViewId="0">
      <pane ySplit="4" topLeftCell="A5" activePane="bottomLeft" state="frozen"/>
      <selection activeCell="G28" sqref="G28"/>
      <selection pane="bottomLeft" sqref="A1:H1"/>
    </sheetView>
  </sheetViews>
  <sheetFormatPr defaultRowHeight="15" x14ac:dyDescent="0.25"/>
  <cols>
    <col min="1" max="1" width="3.7109375" customWidth="1"/>
    <col min="2" max="2" width="18.28515625" customWidth="1"/>
    <col min="3" max="16" width="20.7109375" customWidth="1"/>
    <col min="17" max="52" width="18.28515625" customWidth="1"/>
  </cols>
  <sheetData>
    <row r="1" spans="1:8" s="149" customFormat="1" ht="150" customHeight="1" x14ac:dyDescent="0.25">
      <c r="A1" s="352" t="s">
        <v>5924</v>
      </c>
      <c r="B1" s="352"/>
      <c r="C1" s="352"/>
      <c r="D1" s="352"/>
      <c r="E1" s="352"/>
      <c r="F1" s="352"/>
      <c r="G1" s="352"/>
      <c r="H1" s="352"/>
    </row>
    <row r="2" spans="1:8" ht="28.5" customHeight="1" x14ac:dyDescent="0.25">
      <c r="A2" s="25"/>
      <c r="B2" s="25"/>
    </row>
    <row r="3" spans="1:8" s="68" customFormat="1" ht="32.25" customHeight="1" x14ac:dyDescent="0.25">
      <c r="A3" s="211" t="s">
        <v>1859</v>
      </c>
      <c r="B3" s="13" t="s">
        <v>1489</v>
      </c>
      <c r="C3" s="13" t="s">
        <v>8128</v>
      </c>
      <c r="D3" s="13" t="s">
        <v>2886</v>
      </c>
      <c r="E3" s="13"/>
      <c r="F3" s="13"/>
      <c r="G3" s="13"/>
      <c r="H3" s="13"/>
    </row>
    <row r="4" spans="1:8" x14ac:dyDescent="0.25">
      <c r="A4" t="s">
        <v>7906</v>
      </c>
      <c r="B4" t="s">
        <v>7907</v>
      </c>
      <c r="C4" t="s">
        <v>7908</v>
      </c>
      <c r="D4" t="s">
        <v>2097</v>
      </c>
    </row>
    <row r="5" spans="1:8" x14ac:dyDescent="0.25">
      <c r="A5" s="185"/>
      <c r="B5" s="109"/>
      <c r="C5" s="109"/>
      <c r="D5" s="109"/>
    </row>
    <row r="6" spans="1:8" x14ac:dyDescent="0.25">
      <c r="A6" s="110"/>
      <c r="B6" s="109"/>
      <c r="C6" s="109"/>
      <c r="D6" s="109"/>
    </row>
    <row r="7" spans="1:8" x14ac:dyDescent="0.25">
      <c r="A7" s="110"/>
    </row>
  </sheetData>
  <mergeCells count="1">
    <mergeCell ref="A1:H1"/>
  </mergeCells>
  <phoneticPr fontId="22" type="noConversion"/>
  <dataValidations count="2">
    <dataValidation allowBlank="1" showDropDown="1" showInputMessage="1" showErrorMessage="1" sqref="A6:A7" xr:uid="{98E97757-5517-4F35-9624-2D78B7E1338B}"/>
    <dataValidation type="list" allowBlank="1" showInputMessage="1" showErrorMessage="1" sqref="B5" xr:uid="{A714392B-7467-46F7-9201-482F7E97A9F5}">
      <formula1>ddl_crop_sort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E30661D-D111-4DC5-9A74-5CAB778B9CD6}">
          <x14:formula1>
            <xm:f>DropDown!$N$3:$N$169</xm:f>
          </x14:formula1>
          <xm:sqref>D6</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4" tint="-0.249977111117893"/>
  </sheetPr>
  <dimension ref="A1:N5"/>
  <sheetViews>
    <sheetView zoomScaleNormal="100" workbookViewId="0">
      <pane ySplit="4" topLeftCell="A5" activePane="bottomLeft" state="frozen"/>
      <selection activeCell="G28" sqref="G28"/>
      <selection pane="bottomLeft" sqref="A1:H1"/>
    </sheetView>
  </sheetViews>
  <sheetFormatPr defaultRowHeight="15" x14ac:dyDescent="0.25"/>
  <cols>
    <col min="1" max="1" width="14.140625" customWidth="1"/>
    <col min="2" max="2" width="19.28515625" customWidth="1"/>
    <col min="3" max="26" width="20.7109375" customWidth="1"/>
  </cols>
  <sheetData>
    <row r="1" spans="1:14" s="149" customFormat="1" ht="150" customHeight="1" x14ac:dyDescent="0.25">
      <c r="A1" s="353" t="s">
        <v>8304</v>
      </c>
      <c r="B1" s="353"/>
      <c r="C1" s="353"/>
      <c r="D1" s="353"/>
      <c r="E1" s="353"/>
      <c r="F1" s="353"/>
      <c r="G1" s="353"/>
      <c r="H1" s="353"/>
    </row>
    <row r="2" spans="1:14" ht="28.5" customHeight="1" x14ac:dyDescent="0.25">
      <c r="A2" s="78"/>
      <c r="B2" s="78"/>
      <c r="C2" s="79"/>
    </row>
    <row r="3" spans="1:14" s="14" customFormat="1" ht="32.25" customHeight="1" x14ac:dyDescent="0.25">
      <c r="A3" s="14" t="s">
        <v>1447</v>
      </c>
      <c r="B3" s="14" t="s">
        <v>1501</v>
      </c>
      <c r="C3" s="14" t="s">
        <v>8303</v>
      </c>
      <c r="D3" s="14" t="s">
        <v>5815</v>
      </c>
      <c r="E3" s="14" t="s">
        <v>1483</v>
      </c>
      <c r="F3" s="14" t="s">
        <v>5814</v>
      </c>
      <c r="I3" s="13"/>
      <c r="K3" s="13"/>
      <c r="N3" s="13"/>
    </row>
    <row r="4" spans="1:14" x14ac:dyDescent="0.25">
      <c r="A4" s="227" t="s">
        <v>7946</v>
      </c>
      <c r="B4" s="227" t="s">
        <v>119</v>
      </c>
      <c r="C4" s="227" t="s">
        <v>203</v>
      </c>
      <c r="D4" s="227" t="s">
        <v>220</v>
      </c>
      <c r="E4" s="227" t="s">
        <v>210</v>
      </c>
      <c r="F4" s="227" t="s">
        <v>214</v>
      </c>
    </row>
    <row r="5" spans="1:14" x14ac:dyDescent="0.25">
      <c r="A5" s="248"/>
      <c r="B5" s="248"/>
      <c r="C5" s="248"/>
      <c r="D5" s="248"/>
      <c r="E5" s="327"/>
      <c r="F5" s="248"/>
    </row>
  </sheetData>
  <mergeCells count="1">
    <mergeCell ref="A1:H1"/>
  </mergeCells>
  <dataValidations count="3">
    <dataValidation type="list" allowBlank="1" showInputMessage="1" showErrorMessage="1" sqref="B5" xr:uid="{6B85368B-1DAF-48E7-8C37-7AFD99C557FE}">
      <formula1>ddl_fields</formula1>
    </dataValidation>
    <dataValidation type="list" allowBlank="1" showInputMessage="1" showErrorMessage="1" sqref="D5" xr:uid="{43A09BA3-90DA-4EC1-874F-A9B93E11E47E}">
      <formula1>ddl_soilTexture_sort</formula1>
    </dataValidation>
    <dataValidation type="list" errorStyle="information" allowBlank="1" showInputMessage="1" sqref="F5" xr:uid="{061226CC-1521-454B-8AFB-D23C12C3ECCC}">
      <formula1>ddl_soilDrainageClass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4" tint="-0.249977111117893"/>
  </sheetPr>
  <dimension ref="A1:N5"/>
  <sheetViews>
    <sheetView zoomScaleNormal="100" workbookViewId="0">
      <pane ySplit="4" topLeftCell="A5" activePane="bottomLeft" state="frozen"/>
      <selection activeCell="G28" sqref="G28"/>
      <selection pane="bottomLeft" sqref="A1:H1"/>
    </sheetView>
  </sheetViews>
  <sheetFormatPr defaultRowHeight="15" x14ac:dyDescent="0.25"/>
  <cols>
    <col min="1" max="1" width="21.28515625" customWidth="1"/>
    <col min="2" max="2" width="23.7109375" customWidth="1"/>
    <col min="3" max="3" width="31" customWidth="1"/>
    <col min="4" max="26" width="20.7109375" customWidth="1"/>
  </cols>
  <sheetData>
    <row r="1" spans="1:14" s="286" customFormat="1" ht="182.25" customHeight="1" x14ac:dyDescent="0.25">
      <c r="A1" s="354" t="s">
        <v>5938</v>
      </c>
      <c r="B1" s="354"/>
      <c r="C1" s="354"/>
      <c r="D1" s="354"/>
      <c r="E1" s="354"/>
      <c r="F1" s="354"/>
      <c r="G1" s="354"/>
      <c r="H1" s="354"/>
    </row>
    <row r="2" spans="1:14" ht="28.5" customHeight="1" x14ac:dyDescent="0.25">
      <c r="A2" s="78"/>
      <c r="B2" s="78"/>
      <c r="C2" s="79"/>
    </row>
    <row r="3" spans="1:14" s="14" customFormat="1" ht="32.25" customHeight="1" x14ac:dyDescent="0.25">
      <c r="A3" s="13" t="s">
        <v>7770</v>
      </c>
      <c r="B3" s="13" t="s">
        <v>1501</v>
      </c>
      <c r="C3" s="13" t="s">
        <v>8313</v>
      </c>
      <c r="D3" s="13" t="s">
        <v>5858</v>
      </c>
      <c r="E3" s="13" t="s">
        <v>5752</v>
      </c>
      <c r="F3" s="13"/>
      <c r="G3" s="13"/>
      <c r="H3" s="13"/>
      <c r="I3" s="13"/>
      <c r="J3" s="13"/>
      <c r="K3" s="13"/>
      <c r="L3" s="13"/>
      <c r="N3" s="13"/>
    </row>
    <row r="4" spans="1:14" x14ac:dyDescent="0.25">
      <c r="A4" s="251" t="s">
        <v>236</v>
      </c>
      <c r="B4" s="227" t="s">
        <v>119</v>
      </c>
      <c r="C4" s="227" t="s">
        <v>237</v>
      </c>
      <c r="D4" s="227" t="s">
        <v>246</v>
      </c>
      <c r="E4" s="227" t="s">
        <v>247</v>
      </c>
    </row>
    <row r="5" spans="1:14" x14ac:dyDescent="0.25">
      <c r="A5" s="109"/>
      <c r="B5" s="109"/>
      <c r="C5" s="109"/>
      <c r="D5" s="92"/>
      <c r="E5" s="92"/>
    </row>
  </sheetData>
  <mergeCells count="1">
    <mergeCell ref="A1:H1"/>
  </mergeCells>
  <conditionalFormatting sqref="A4">
    <cfRule type="duplicateValues" dxfId="135" priority="1"/>
  </conditionalFormatting>
  <conditionalFormatting sqref="A4">
    <cfRule type="duplicateValues" dxfId="134" priority="2"/>
  </conditionalFormatting>
  <dataValidations count="1">
    <dataValidation type="list" allowBlank="1" showInputMessage="1" showErrorMessage="1" sqref="B5" xr:uid="{BF62412B-41F0-4BC5-8497-8D4616459909}">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511E3-317D-4EC6-AA1B-73CC9BEF1F4E}">
  <sheetPr codeName="Sheet74">
    <tabColor theme="0" tint="-0.249977111117893"/>
  </sheetPr>
  <dimension ref="A1:H5"/>
  <sheetViews>
    <sheetView zoomScaleNormal="100" workbookViewId="0">
      <pane ySplit="4" topLeftCell="A5" activePane="bottomLeft" state="frozen"/>
      <selection activeCell="D29" sqref="D29"/>
      <selection pane="bottomLeft" sqref="A1:H1"/>
    </sheetView>
  </sheetViews>
  <sheetFormatPr defaultRowHeight="15" x14ac:dyDescent="0.25"/>
  <cols>
    <col min="1" max="1" width="3.140625" customWidth="1"/>
    <col min="2" max="2" width="20.7109375" customWidth="1"/>
    <col min="3" max="3" width="24.42578125" customWidth="1"/>
    <col min="4" max="4" width="17.7109375" customWidth="1"/>
    <col min="5" max="5" width="24.5703125" customWidth="1"/>
    <col min="6" max="6" width="26.85546875" customWidth="1"/>
    <col min="7" max="26" width="20.7109375" customWidth="1"/>
  </cols>
  <sheetData>
    <row r="1" spans="1:8" s="240" customFormat="1" ht="150" customHeight="1" x14ac:dyDescent="0.25">
      <c r="A1" s="355" t="s">
        <v>8169</v>
      </c>
      <c r="B1" s="355"/>
      <c r="C1" s="355"/>
      <c r="D1" s="355"/>
      <c r="E1" s="355"/>
      <c r="F1" s="355"/>
      <c r="G1" s="355"/>
      <c r="H1" s="355"/>
    </row>
    <row r="2" spans="1:8" ht="28.5" customHeight="1" x14ac:dyDescent="0.25">
      <c r="A2" s="25"/>
      <c r="B2" s="25"/>
    </row>
    <row r="3" spans="1:8" s="13" customFormat="1" ht="32.25" customHeight="1" x14ac:dyDescent="0.25">
      <c r="A3" s="13" t="s">
        <v>1859</v>
      </c>
      <c r="B3" s="13" t="s">
        <v>1468</v>
      </c>
      <c r="C3" s="13" t="s">
        <v>8250</v>
      </c>
      <c r="D3" s="13" t="s">
        <v>8153</v>
      </c>
      <c r="E3" s="13" t="s">
        <v>8396</v>
      </c>
      <c r="F3" s="13" t="s">
        <v>1491</v>
      </c>
    </row>
    <row r="4" spans="1:8" x14ac:dyDescent="0.25">
      <c r="A4" s="145" t="s">
        <v>8254</v>
      </c>
      <c r="B4" s="145" t="s">
        <v>7949</v>
      </c>
      <c r="C4" s="19" t="s">
        <v>3136</v>
      </c>
      <c r="D4" s="145" t="s">
        <v>3141</v>
      </c>
      <c r="E4" s="145" t="s">
        <v>7907</v>
      </c>
      <c r="F4" s="145" t="s">
        <v>137</v>
      </c>
      <c r="G4" s="145"/>
    </row>
    <row r="5" spans="1:8" x14ac:dyDescent="0.25">
      <c r="A5" s="210"/>
      <c r="B5" s="203"/>
      <c r="C5" s="110"/>
      <c r="D5" s="109"/>
      <c r="E5" s="109"/>
      <c r="F5" s="109"/>
    </row>
  </sheetData>
  <mergeCells count="1">
    <mergeCell ref="A1:H1"/>
  </mergeCells>
  <conditionalFormatting sqref="A4:C4 E4:G4">
    <cfRule type="duplicateValues" dxfId="133" priority="13"/>
  </conditionalFormatting>
  <conditionalFormatting sqref="A4:C4 E4:G4">
    <cfRule type="duplicateValues" dxfId="132" priority="14"/>
  </conditionalFormatting>
  <conditionalFormatting sqref="A4:C4 E4:G4">
    <cfRule type="duplicateValues" dxfId="131" priority="15"/>
  </conditionalFormatting>
  <conditionalFormatting sqref="A4:C4 E4:G4">
    <cfRule type="duplicateValues" dxfId="130" priority="16"/>
  </conditionalFormatting>
  <conditionalFormatting sqref="E4:F4">
    <cfRule type="duplicateValues" dxfId="129" priority="9"/>
  </conditionalFormatting>
  <conditionalFormatting sqref="E4:F4">
    <cfRule type="duplicateValues" dxfId="128" priority="10"/>
  </conditionalFormatting>
  <conditionalFormatting sqref="E4:F4">
    <cfRule type="duplicateValues" dxfId="127" priority="11"/>
  </conditionalFormatting>
  <conditionalFormatting sqref="E4:F4">
    <cfRule type="duplicateValues" dxfId="126" priority="12"/>
  </conditionalFormatting>
  <conditionalFormatting sqref="D4">
    <cfRule type="duplicateValues" dxfId="125" priority="5"/>
  </conditionalFormatting>
  <conditionalFormatting sqref="D4">
    <cfRule type="duplicateValues" dxfId="124" priority="6"/>
  </conditionalFormatting>
  <conditionalFormatting sqref="D4">
    <cfRule type="duplicateValues" dxfId="123" priority="7"/>
  </conditionalFormatting>
  <conditionalFormatting sqref="D4">
    <cfRule type="duplicateValues" dxfId="122" priority="8"/>
  </conditionalFormatting>
  <conditionalFormatting sqref="D4">
    <cfRule type="duplicateValues" dxfId="121" priority="1"/>
  </conditionalFormatting>
  <conditionalFormatting sqref="D4">
    <cfRule type="duplicateValues" dxfId="120" priority="2"/>
  </conditionalFormatting>
  <conditionalFormatting sqref="D4">
    <cfRule type="duplicateValues" dxfId="119" priority="3"/>
  </conditionalFormatting>
  <conditionalFormatting sqref="D4">
    <cfRule type="duplicateValues" dxfId="118" priority="4"/>
  </conditionalFormatting>
  <dataValidations count="4">
    <dataValidation type="list" allowBlank="1" showInputMessage="1" showErrorMessage="1" sqref="B5" xr:uid="{F5170661-7DD0-4DA9-8EEC-9ED093644ED7}">
      <formula1>ddl_experiments</formula1>
    </dataValidation>
    <dataValidation type="list" allowBlank="1" showInputMessage="1" showErrorMessage="1" sqref="E5" xr:uid="{F116C8AA-0316-438F-956D-A4E7196C8DD5}">
      <formula1>ddl_crop_sort</formula1>
    </dataValidation>
    <dataValidation type="list" allowBlank="1" showInputMessage="1" showErrorMessage="1" sqref="D5" xr:uid="{85B9B9B1-B5A4-4E8F-A9EA-4462D0049876}">
      <formula1>ddl_croppingSystem_sort</formula1>
    </dataValidation>
    <dataValidation type="list" allowBlank="1" showInputMessage="1" showErrorMessage="1" sqref="F5" xr:uid="{F979F2FB-2D8F-46B8-9D94-C9F5069CDCA7}">
      <formula1>ddl_cropUse_sort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theme="5"/>
  </sheetPr>
  <dimension ref="A1:N5"/>
  <sheetViews>
    <sheetView zoomScaleNormal="100" workbookViewId="0">
      <pane ySplit="4" topLeftCell="A5" activePane="bottomLeft" state="frozen"/>
      <selection activeCell="E27" sqref="E27"/>
      <selection pane="bottomLeft" activeCell="A5" sqref="A5:XFD7"/>
    </sheetView>
  </sheetViews>
  <sheetFormatPr defaultRowHeight="15" x14ac:dyDescent="0.25"/>
  <cols>
    <col min="1" max="1" width="4.28515625" style="8" customWidth="1"/>
    <col min="2" max="2" width="17.85546875" customWidth="1"/>
    <col min="3" max="3" width="22.140625" customWidth="1"/>
    <col min="4" max="4" width="20.140625" customWidth="1"/>
    <col min="5" max="5" width="28.140625" bestFit="1" customWidth="1"/>
    <col min="6" max="6" width="25.42578125" customWidth="1"/>
    <col min="7" max="26" width="20.7109375" customWidth="1"/>
  </cols>
  <sheetData>
    <row r="1" spans="1:14" s="94" customFormat="1" ht="150" customHeight="1" x14ac:dyDescent="0.25">
      <c r="A1" s="356" t="s">
        <v>8223</v>
      </c>
      <c r="B1" s="356"/>
      <c r="C1" s="356"/>
      <c r="D1" s="356"/>
      <c r="E1" s="356"/>
      <c r="F1" s="356"/>
      <c r="G1" s="356"/>
      <c r="H1" s="356"/>
    </row>
    <row r="2" spans="1:14" ht="28.5" customHeight="1" x14ac:dyDescent="0.25">
      <c r="A2" s="24"/>
      <c r="B2" s="25"/>
    </row>
    <row r="3" spans="1:14" s="74" customFormat="1" ht="32.25" customHeight="1" x14ac:dyDescent="0.25">
      <c r="A3" s="209" t="s">
        <v>1859</v>
      </c>
      <c r="B3" s="13" t="s">
        <v>1468</v>
      </c>
      <c r="C3" s="13" t="s">
        <v>8218</v>
      </c>
      <c r="D3" s="13" t="s">
        <v>5740</v>
      </c>
      <c r="E3" s="13" t="s">
        <v>1440</v>
      </c>
      <c r="F3" s="13"/>
      <c r="G3" s="13"/>
      <c r="H3" s="13"/>
      <c r="I3" s="13"/>
      <c r="J3" s="14"/>
      <c r="K3" s="13"/>
      <c r="M3" s="14"/>
      <c r="N3" s="13"/>
    </row>
    <row r="4" spans="1:14" x14ac:dyDescent="0.25">
      <c r="A4" s="226" t="s">
        <v>127</v>
      </c>
      <c r="B4" s="227" t="s">
        <v>7949</v>
      </c>
      <c r="C4" s="227" t="s">
        <v>1527</v>
      </c>
      <c r="D4" s="227" t="s">
        <v>1521</v>
      </c>
      <c r="E4" s="227" t="s">
        <v>1525</v>
      </c>
      <c r="F4" s="227"/>
      <c r="G4" s="227"/>
    </row>
    <row r="5" spans="1:14" x14ac:dyDescent="0.25">
      <c r="A5" s="185"/>
      <c r="B5" s="109"/>
      <c r="C5" s="109"/>
      <c r="D5" s="109"/>
      <c r="E5" s="109"/>
    </row>
  </sheetData>
  <mergeCells count="1">
    <mergeCell ref="A1:H1"/>
  </mergeCells>
  <phoneticPr fontId="22" type="noConversion"/>
  <conditionalFormatting sqref="C4:D4">
    <cfRule type="duplicateValues" dxfId="117" priority="1"/>
  </conditionalFormatting>
  <conditionalFormatting sqref="C4:D4">
    <cfRule type="duplicateValues" dxfId="116" priority="2"/>
  </conditionalFormatting>
  <dataValidations count="2">
    <dataValidation type="list" allowBlank="1" showInputMessage="1" showErrorMessage="1" sqref="B5" xr:uid="{A614CD3C-466F-4619-8603-7825C8BB85E9}">
      <formula1>ddl_experiments</formula1>
    </dataValidation>
    <dataValidation type="list" allowBlank="1" showInputMessage="1" showErrorMessage="1" sqref="C5" xr:uid="{CA7E7BF0-A077-4CC1-9BAD-BB7906A68851}">
      <formula1>ddl_tillageSystem_sort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theme="5"/>
  </sheetPr>
  <dimension ref="A1:U5"/>
  <sheetViews>
    <sheetView zoomScaleNormal="100" workbookViewId="0">
      <pane ySplit="4" topLeftCell="A5" activePane="bottomLeft" state="frozen"/>
      <selection activeCell="E27" sqref="E27"/>
      <selection pane="bottomLeft" sqref="A1:H1"/>
    </sheetView>
  </sheetViews>
  <sheetFormatPr defaultRowHeight="15" x14ac:dyDescent="0.25"/>
  <cols>
    <col min="1" max="1" width="4" style="8" customWidth="1"/>
    <col min="2" max="2" width="13.7109375" customWidth="1"/>
    <col min="3" max="3" width="11.7109375" customWidth="1"/>
    <col min="4" max="4" width="20.7109375" customWidth="1"/>
    <col min="5" max="5" width="18.140625" customWidth="1"/>
    <col min="6" max="7" width="20.7109375" customWidth="1"/>
    <col min="8" max="8" width="28.140625" bestFit="1" customWidth="1"/>
    <col min="9" max="27" width="20.7109375" customWidth="1"/>
  </cols>
  <sheetData>
    <row r="1" spans="1:21" s="94" customFormat="1" ht="150" customHeight="1" x14ac:dyDescent="0.25">
      <c r="A1" s="356" t="s">
        <v>5926</v>
      </c>
      <c r="B1" s="356"/>
      <c r="C1" s="356"/>
      <c r="D1" s="356"/>
      <c r="E1" s="356"/>
      <c r="F1" s="356"/>
      <c r="G1" s="356"/>
      <c r="H1" s="356"/>
    </row>
    <row r="2" spans="1:21" ht="28.5" customHeight="1" x14ac:dyDescent="0.25">
      <c r="B2" s="25"/>
      <c r="C2" s="25"/>
    </row>
    <row r="3" spans="1:21" s="74" customFormat="1" ht="32.25" customHeight="1" x14ac:dyDescent="0.25">
      <c r="A3" s="211" t="s">
        <v>1859</v>
      </c>
      <c r="B3" s="13" t="s">
        <v>1468</v>
      </c>
      <c r="C3" s="13" t="s">
        <v>8219</v>
      </c>
      <c r="D3" s="13" t="s">
        <v>1532</v>
      </c>
      <c r="E3" s="13" t="s">
        <v>1600</v>
      </c>
      <c r="F3" s="13" t="s">
        <v>1528</v>
      </c>
      <c r="G3" s="13" t="s">
        <v>1524</v>
      </c>
      <c r="H3" s="13" t="s">
        <v>1440</v>
      </c>
      <c r="I3" s="13"/>
      <c r="J3" s="13"/>
      <c r="K3" s="14"/>
      <c r="L3" s="13"/>
      <c r="N3" s="14"/>
      <c r="O3" s="13"/>
    </row>
    <row r="4" spans="1:21" x14ac:dyDescent="0.25">
      <c r="A4" s="230" t="s">
        <v>8220</v>
      </c>
      <c r="B4" s="227" t="s">
        <v>7949</v>
      </c>
      <c r="C4" s="227" t="s">
        <v>127</v>
      </c>
      <c r="D4" s="227" t="s">
        <v>1531</v>
      </c>
      <c r="E4" s="227" t="s">
        <v>1530</v>
      </c>
      <c r="F4" s="227" t="s">
        <v>1522</v>
      </c>
      <c r="G4" s="227" t="s">
        <v>1523</v>
      </c>
      <c r="H4" s="227" t="s">
        <v>6807</v>
      </c>
      <c r="J4" s="4"/>
      <c r="K4" s="4"/>
      <c r="L4" s="4"/>
      <c r="M4" s="4"/>
      <c r="N4" s="4"/>
      <c r="O4" s="4"/>
      <c r="P4" s="4"/>
      <c r="Q4" s="4"/>
      <c r="R4" s="4"/>
      <c r="S4" s="4"/>
      <c r="T4" s="4"/>
      <c r="U4" s="4"/>
    </row>
    <row r="5" spans="1:21" x14ac:dyDescent="0.25">
      <c r="A5" s="210"/>
      <c r="B5" s="109"/>
      <c r="C5" s="110"/>
      <c r="D5" s="109"/>
      <c r="E5" s="18"/>
      <c r="F5" s="109"/>
      <c r="G5" s="92"/>
      <c r="H5" s="109"/>
    </row>
  </sheetData>
  <mergeCells count="1">
    <mergeCell ref="A1:H1"/>
  </mergeCells>
  <phoneticPr fontId="22" type="noConversion"/>
  <dataValidations count="1">
    <dataValidation allowBlank="1" showDropDown="1" showInputMessage="1" showErrorMessage="1" sqref="D5:E5"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BFB7D7-DCB3-493C-80AC-11C641D16AF2}">
          <x14:formula1>
            <xm:f>DropDown!$X$3:$X$40</xm:f>
          </x14:formula1>
          <xm:sqref>F5</xm:sqref>
        </x14:dataValidation>
        <x14:dataValidation type="list" allowBlank="1" showInputMessage="1" showErrorMessage="1" xr:uid="{575FAEF5-7B17-4226-B2D5-997F8AC42B2D}">
          <x14:formula1>
            <xm:f>_xlfn.ANCHORARRAY(ddlTillage!$A$2)</xm:f>
          </x14:formula1>
          <xm:sqref>B5</xm:sqref>
        </x14:dataValidation>
        <x14:dataValidation type="list" allowBlank="1" showInputMessage="1" showErrorMessage="1" xr:uid="{A678FA4D-6C75-4593-A205-8FFF599676CA}">
          <x14:formula1>
            <xm:f>_xlfn.ANCHORARRAY(_xlfn.XLOOKUP($B5,ddlTillage!$A$2:$A$500,ddlTillage!$B$2:$B$500))</xm:f>
          </x14:formula1>
          <xm:sqref>C5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5"/>
  </sheetPr>
  <dimension ref="A1:N5"/>
  <sheetViews>
    <sheetView zoomScaleNormal="100" workbookViewId="0">
      <pane ySplit="4" topLeftCell="A5" activePane="bottomLeft" state="frozen"/>
      <selection activeCell="E27" sqref="E27"/>
      <selection pane="bottomLeft" sqref="A1:H1"/>
    </sheetView>
  </sheetViews>
  <sheetFormatPr defaultRowHeight="15" x14ac:dyDescent="0.25"/>
  <cols>
    <col min="1" max="1" width="3.140625" customWidth="1"/>
    <col min="2" max="2" width="20.7109375" customWidth="1"/>
    <col min="3" max="3" width="23.7109375" customWidth="1"/>
    <col min="4" max="4" width="21.42578125" customWidth="1"/>
    <col min="5" max="5" width="19.85546875" customWidth="1"/>
    <col min="6" max="6" width="21.85546875" customWidth="1"/>
    <col min="7" max="7" width="30" customWidth="1"/>
    <col min="8" max="8" width="23.28515625" bestFit="1" customWidth="1"/>
    <col min="9" max="26" width="20.7109375" customWidth="1"/>
  </cols>
  <sheetData>
    <row r="1" spans="1:14" s="94" customFormat="1" ht="150" customHeight="1" x14ac:dyDescent="0.25">
      <c r="A1" s="356" t="s">
        <v>5927</v>
      </c>
      <c r="B1" s="356"/>
      <c r="C1" s="356"/>
      <c r="D1" s="356"/>
      <c r="E1" s="356"/>
      <c r="F1" s="356"/>
      <c r="G1" s="356"/>
      <c r="H1" s="356"/>
    </row>
    <row r="2" spans="1:14" ht="29.45" customHeight="1" x14ac:dyDescent="0.25">
      <c r="A2" s="25"/>
      <c r="B2" s="25"/>
    </row>
    <row r="3" spans="1:14" s="14" customFormat="1" ht="33" customHeight="1" x14ac:dyDescent="0.25">
      <c r="A3" s="209" t="s">
        <v>1859</v>
      </c>
      <c r="B3" s="13" t="s">
        <v>1468</v>
      </c>
      <c r="C3" s="13" t="s">
        <v>8208</v>
      </c>
      <c r="D3" s="13" t="s">
        <v>8196</v>
      </c>
      <c r="E3" s="13" t="s">
        <v>8207</v>
      </c>
      <c r="F3" s="14" t="s">
        <v>2782</v>
      </c>
      <c r="G3" s="13" t="s">
        <v>2783</v>
      </c>
      <c r="I3" s="13"/>
      <c r="K3" s="13"/>
      <c r="N3" s="13"/>
    </row>
    <row r="4" spans="1:14" x14ac:dyDescent="0.25">
      <c r="A4" s="226" t="s">
        <v>121</v>
      </c>
      <c r="B4" s="227" t="s">
        <v>7949</v>
      </c>
      <c r="C4" s="228" t="s">
        <v>154</v>
      </c>
      <c r="D4" s="227" t="s">
        <v>8195</v>
      </c>
      <c r="E4" s="228" t="s">
        <v>155</v>
      </c>
      <c r="F4" s="229" t="s">
        <v>2081</v>
      </c>
      <c r="G4" s="229" t="s">
        <v>2155</v>
      </c>
      <c r="H4" s="228"/>
      <c r="I4" s="229"/>
    </row>
    <row r="5" spans="1:14" x14ac:dyDescent="0.25">
      <c r="A5" s="272"/>
      <c r="B5" s="306"/>
      <c r="C5" s="328"/>
      <c r="D5" s="306"/>
      <c r="E5" s="304"/>
      <c r="F5" s="307"/>
      <c r="G5" s="329"/>
    </row>
  </sheetData>
  <mergeCells count="1">
    <mergeCell ref="A1:H1"/>
  </mergeCells>
  <phoneticPr fontId="22" type="noConversion"/>
  <conditionalFormatting sqref="C4:D4">
    <cfRule type="duplicateValues" dxfId="115" priority="21"/>
  </conditionalFormatting>
  <conditionalFormatting sqref="C4:D4">
    <cfRule type="duplicateValues" dxfId="114" priority="22"/>
  </conditionalFormatting>
  <conditionalFormatting sqref="E4">
    <cfRule type="duplicateValues" dxfId="113" priority="16"/>
  </conditionalFormatting>
  <conditionalFormatting sqref="E4">
    <cfRule type="duplicateValues" dxfId="112" priority="17"/>
  </conditionalFormatting>
  <conditionalFormatting sqref="E4">
    <cfRule type="duplicateValues" dxfId="111" priority="18"/>
  </conditionalFormatting>
  <conditionalFormatting sqref="E4">
    <cfRule type="duplicateValues" dxfId="110" priority="19"/>
  </conditionalFormatting>
  <conditionalFormatting sqref="E4">
    <cfRule type="duplicateValues" dxfId="109" priority="20"/>
  </conditionalFormatting>
  <conditionalFormatting sqref="H4">
    <cfRule type="duplicateValues" dxfId="108" priority="12"/>
  </conditionalFormatting>
  <conditionalFormatting sqref="H4">
    <cfRule type="duplicateValues" dxfId="107" priority="13"/>
  </conditionalFormatting>
  <conditionalFormatting sqref="H4">
    <cfRule type="duplicateValues" dxfId="106" priority="14"/>
  </conditionalFormatting>
  <conditionalFormatting sqref="H4">
    <cfRule type="duplicateValues" dxfId="105" priority="15"/>
  </conditionalFormatting>
  <conditionalFormatting sqref="H4:I4">
    <cfRule type="duplicateValues" dxfId="104" priority="12846"/>
  </conditionalFormatting>
  <conditionalFormatting sqref="C4">
    <cfRule type="duplicateValues" dxfId="103" priority="5"/>
  </conditionalFormatting>
  <conditionalFormatting sqref="C4">
    <cfRule type="duplicateValues" dxfId="102" priority="6"/>
  </conditionalFormatting>
  <conditionalFormatting sqref="C4">
    <cfRule type="duplicateValues" dxfId="101" priority="7"/>
  </conditionalFormatting>
  <conditionalFormatting sqref="C4">
    <cfRule type="duplicateValues" dxfId="100" priority="8"/>
  </conditionalFormatting>
  <conditionalFormatting sqref="C4">
    <cfRule type="duplicateValues" dxfId="99" priority="9"/>
  </conditionalFormatting>
  <conditionalFormatting sqref="E4">
    <cfRule type="duplicateValues" dxfId="98" priority="1"/>
  </conditionalFormatting>
  <conditionalFormatting sqref="E4">
    <cfRule type="duplicateValues" dxfId="97" priority="2"/>
  </conditionalFormatting>
  <conditionalFormatting sqref="E4">
    <cfRule type="duplicateValues" dxfId="96" priority="3"/>
  </conditionalFormatting>
  <conditionalFormatting sqref="E4">
    <cfRule type="duplicateValues" dxfId="95" priority="4"/>
  </conditionalFormatting>
  <conditionalFormatting sqref="E4:G4">
    <cfRule type="duplicateValues" dxfId="94" priority="10"/>
  </conditionalFormatting>
  <dataValidations count="3">
    <dataValidation type="list" allowBlank="1" showInputMessage="1" showErrorMessage="1" sqref="B5" xr:uid="{8D6ABB58-6144-4606-A33E-8360AF62E2BE}">
      <formula1>ddl_experiments</formula1>
    </dataValidation>
    <dataValidation type="list" allowBlank="1" showInputMessage="1" showErrorMessage="1" sqref="D5" xr:uid="{DEBA21B1-BD2B-46B3-8F70-02C982EF8BB7}">
      <formula1>ddl_crmType_sort</formula1>
    </dataValidation>
    <dataValidation type="list" errorStyle="information" allowBlank="1" showInputMessage="1" sqref="F5" xr:uid="{0C24C2F6-9174-4323-B351-06A85842E94C}">
      <formula1>ddl_crop_sort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theme="5"/>
  </sheetPr>
  <dimension ref="A1:Z5"/>
  <sheetViews>
    <sheetView zoomScaleNormal="100" workbookViewId="0">
      <pane ySplit="4" topLeftCell="A5" activePane="bottomLeft" state="frozen"/>
      <selection activeCell="E27" sqref="E27"/>
      <selection pane="bottomLeft" sqref="A1:H1"/>
    </sheetView>
  </sheetViews>
  <sheetFormatPr defaultRowHeight="15" x14ac:dyDescent="0.25"/>
  <cols>
    <col min="1" max="1" width="3.140625" style="8" customWidth="1"/>
    <col min="2" max="2" width="20.28515625" customWidth="1"/>
    <col min="3" max="3" width="28.140625" bestFit="1" customWidth="1"/>
    <col min="4" max="5" width="20.7109375" customWidth="1"/>
    <col min="6" max="6" width="24.7109375" customWidth="1"/>
    <col min="7" max="26" width="20.7109375" customWidth="1"/>
  </cols>
  <sheetData>
    <row r="1" spans="1:26" s="94" customFormat="1" ht="150" customHeight="1" x14ac:dyDescent="0.25">
      <c r="A1" s="356" t="s">
        <v>5928</v>
      </c>
      <c r="B1" s="356"/>
      <c r="C1" s="356"/>
      <c r="D1" s="356"/>
      <c r="E1" s="356"/>
      <c r="F1" s="356"/>
      <c r="G1" s="356"/>
      <c r="H1" s="356"/>
    </row>
    <row r="2" spans="1:26" ht="28.5" customHeight="1" x14ac:dyDescent="0.25">
      <c r="A2" s="24"/>
      <c r="B2" s="25"/>
    </row>
    <row r="3" spans="1:26" s="68" customFormat="1" ht="32.25" customHeight="1" x14ac:dyDescent="0.25">
      <c r="A3" s="211" t="s">
        <v>1859</v>
      </c>
      <c r="B3" s="13" t="s">
        <v>1468</v>
      </c>
      <c r="C3" s="13" t="s">
        <v>8318</v>
      </c>
      <c r="D3" s="13" t="s">
        <v>5749</v>
      </c>
      <c r="E3" s="13" t="s">
        <v>2807</v>
      </c>
      <c r="F3" s="13" t="s">
        <v>2809</v>
      </c>
      <c r="G3" s="13" t="s">
        <v>2813</v>
      </c>
      <c r="H3" s="13" t="s">
        <v>2826</v>
      </c>
      <c r="I3" s="13" t="s">
        <v>1439</v>
      </c>
      <c r="J3" s="14"/>
      <c r="K3" s="13"/>
      <c r="M3" s="14"/>
      <c r="N3" s="13"/>
    </row>
    <row r="4" spans="1:26" x14ac:dyDescent="0.25">
      <c r="A4" s="226" t="s">
        <v>122</v>
      </c>
      <c r="B4" s="227" t="s">
        <v>7949</v>
      </c>
      <c r="C4" s="227" t="s">
        <v>7906</v>
      </c>
      <c r="D4" s="227" t="s">
        <v>167</v>
      </c>
      <c r="E4" s="227" t="s">
        <v>166</v>
      </c>
      <c r="F4" s="227" t="s">
        <v>2182</v>
      </c>
      <c r="G4" s="227" t="s">
        <v>169</v>
      </c>
      <c r="H4" s="227" t="s">
        <v>2186</v>
      </c>
      <c r="I4" s="227" t="s">
        <v>173</v>
      </c>
      <c r="J4" s="227"/>
      <c r="K4" s="227"/>
      <c r="L4" s="227"/>
      <c r="M4" s="4"/>
      <c r="N4" s="4"/>
      <c r="O4" s="4"/>
      <c r="P4" s="4"/>
      <c r="Q4" s="4"/>
      <c r="R4" s="4"/>
      <c r="S4" s="4"/>
      <c r="T4" s="4"/>
      <c r="U4" s="4"/>
      <c r="V4" s="4"/>
      <c r="W4" s="4"/>
      <c r="X4" s="4"/>
      <c r="Y4" s="4"/>
      <c r="Z4" s="4"/>
    </row>
    <row r="5" spans="1:26" x14ac:dyDescent="0.25">
      <c r="A5" s="215"/>
      <c r="B5" s="109"/>
      <c r="C5" s="110"/>
      <c r="D5" s="109"/>
      <c r="E5" s="18"/>
      <c r="F5" s="18"/>
      <c r="G5" s="109"/>
      <c r="H5" s="109"/>
      <c r="I5" s="92"/>
    </row>
  </sheetData>
  <mergeCells count="1">
    <mergeCell ref="A1:H1"/>
  </mergeCells>
  <phoneticPr fontId="22" type="noConversion"/>
  <conditionalFormatting sqref="C4:D4">
    <cfRule type="duplicateValues" dxfId="93" priority="1"/>
  </conditionalFormatting>
  <conditionalFormatting sqref="C4:D4">
    <cfRule type="duplicateValues" dxfId="92" priority="2"/>
  </conditionalFormatting>
  <dataValidations count="3">
    <dataValidation type="list" allowBlank="1" showInputMessage="1" showErrorMessage="1" sqref="B5" xr:uid="{52033A2A-83EB-4AD9-B420-B9992C75C05E}">
      <formula1>ddl_experiments</formula1>
    </dataValidation>
    <dataValidation type="list" allowBlank="1" showInputMessage="1" showErrorMessage="1" sqref="C5" xr:uid="{B7527842-1F0C-4DB4-BF3C-157A61E662C4}">
      <formula1>ddl_genotypes</formula1>
    </dataValidation>
    <dataValidation type="list" errorStyle="information" allowBlank="1" showInputMessage="1" sqref="G5" xr:uid="{6C1DC3E0-5BF8-4E1D-A238-4AEDBEAF480B}">
      <formula1>ddl_plantingMaterial_sort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theme="5"/>
  </sheetPr>
  <dimension ref="A1:N5"/>
  <sheetViews>
    <sheetView zoomScaleNormal="100" workbookViewId="0">
      <pane ySplit="4" topLeftCell="A5" activePane="bottomLeft" state="frozen"/>
      <selection activeCell="E27" sqref="E27"/>
      <selection pane="bottomLeft" sqref="A1:H1"/>
    </sheetView>
  </sheetViews>
  <sheetFormatPr defaultRowHeight="15" x14ac:dyDescent="0.25"/>
  <cols>
    <col min="1" max="1" width="3.42578125" style="8" customWidth="1"/>
    <col min="2" max="2" width="14.42578125" customWidth="1"/>
    <col min="3" max="4" width="20.7109375" customWidth="1"/>
    <col min="5" max="5" width="26" customWidth="1"/>
    <col min="6" max="26" width="20.7109375" customWidth="1"/>
  </cols>
  <sheetData>
    <row r="1" spans="1:14" s="94" customFormat="1" ht="150" customHeight="1" x14ac:dyDescent="0.25">
      <c r="A1" s="356" t="s">
        <v>6819</v>
      </c>
      <c r="B1" s="356"/>
      <c r="C1" s="356"/>
      <c r="D1" s="356"/>
      <c r="E1" s="356"/>
      <c r="F1" s="356"/>
      <c r="G1" s="356"/>
      <c r="H1" s="356"/>
    </row>
    <row r="2" spans="1:14" ht="28.5" customHeight="1" x14ac:dyDescent="0.25">
      <c r="A2" s="24"/>
      <c r="B2" s="25"/>
    </row>
    <row r="3" spans="1:14" s="214" customFormat="1" ht="32.25" customHeight="1" x14ac:dyDescent="0.25">
      <c r="A3" s="13" t="s">
        <v>1859</v>
      </c>
      <c r="B3" s="13" t="s">
        <v>1468</v>
      </c>
      <c r="C3" s="13" t="s">
        <v>5748</v>
      </c>
      <c r="D3" s="13" t="s">
        <v>1555</v>
      </c>
      <c r="E3" s="13" t="s">
        <v>1440</v>
      </c>
      <c r="F3" s="13"/>
      <c r="G3" s="13"/>
      <c r="H3" s="13"/>
      <c r="I3" s="13"/>
      <c r="J3" s="13"/>
      <c r="K3" s="13"/>
      <c r="M3" s="13"/>
      <c r="N3" s="13"/>
    </row>
    <row r="4" spans="1:14" x14ac:dyDescent="0.25">
      <c r="A4" s="226" t="s">
        <v>125</v>
      </c>
      <c r="B4" s="227" t="s">
        <v>7949</v>
      </c>
      <c r="C4" s="227" t="s">
        <v>1553</v>
      </c>
      <c r="D4" s="227" t="s">
        <v>1554</v>
      </c>
      <c r="E4" s="227" t="s">
        <v>1552</v>
      </c>
      <c r="F4" s="227" t="s">
        <v>8411</v>
      </c>
      <c r="G4" s="227" t="s">
        <v>8412</v>
      </c>
      <c r="I4" s="4"/>
      <c r="J4" s="4"/>
      <c r="K4" s="4"/>
      <c r="L4" s="4"/>
      <c r="M4" s="4"/>
    </row>
    <row r="5" spans="1:14" x14ac:dyDescent="0.25">
      <c r="A5" s="185"/>
      <c r="B5" s="109"/>
      <c r="C5" s="109"/>
      <c r="D5" s="92"/>
      <c r="E5" s="109"/>
    </row>
  </sheetData>
  <mergeCells count="1">
    <mergeCell ref="A1:H1"/>
  </mergeCells>
  <conditionalFormatting sqref="C4:D4">
    <cfRule type="duplicateValues" dxfId="91" priority="1"/>
  </conditionalFormatting>
  <conditionalFormatting sqref="C4:D4">
    <cfRule type="duplicateValues" dxfId="90" priority="2"/>
  </conditionalFormatting>
  <dataValidations count="1">
    <dataValidation type="list" allowBlank="1" showInputMessage="1" showErrorMessage="1" sqref="B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theme="5"/>
  </sheetPr>
  <dimension ref="A1:AN5"/>
  <sheetViews>
    <sheetView workbookViewId="0">
      <pane ySplit="4" topLeftCell="A5" activePane="bottomLeft" state="frozen"/>
      <selection activeCell="E27" sqref="E27"/>
      <selection pane="bottomLeft" sqref="A1:H1"/>
    </sheetView>
  </sheetViews>
  <sheetFormatPr defaultRowHeight="15" x14ac:dyDescent="0.25"/>
  <cols>
    <col min="1" max="1" width="3.140625" customWidth="1"/>
    <col min="2" max="2" width="16.42578125" bestFit="1" customWidth="1"/>
    <col min="3" max="3" width="26.42578125" bestFit="1" customWidth="1"/>
    <col min="4" max="5" width="20.7109375" customWidth="1"/>
    <col min="6" max="6" width="23.140625" customWidth="1"/>
    <col min="7" max="7" width="23.5703125" customWidth="1"/>
    <col min="8" max="9" width="20.7109375" customWidth="1"/>
    <col min="10" max="10" width="25" customWidth="1"/>
    <col min="11" max="25" width="20.7109375" customWidth="1"/>
  </cols>
  <sheetData>
    <row r="1" spans="1:40" s="94" customFormat="1" ht="150" customHeight="1" x14ac:dyDescent="0.25">
      <c r="A1" s="356" t="s">
        <v>5930</v>
      </c>
      <c r="B1" s="356"/>
      <c r="C1" s="356"/>
      <c r="D1" s="356"/>
      <c r="E1" s="356"/>
      <c r="F1" s="356"/>
      <c r="G1" s="356"/>
      <c r="H1" s="356"/>
    </row>
    <row r="2" spans="1:40" ht="28.5" customHeight="1" x14ac:dyDescent="0.25">
      <c r="A2" s="25"/>
      <c r="B2" s="25"/>
    </row>
    <row r="3" spans="1:40" s="74" customFormat="1" ht="31.5" customHeight="1" x14ac:dyDescent="0.25">
      <c r="A3" s="214" t="s">
        <v>1859</v>
      </c>
      <c r="B3" s="13" t="s">
        <v>1468</v>
      </c>
      <c r="C3" s="13" t="s">
        <v>8219</v>
      </c>
      <c r="D3" s="13" t="s">
        <v>1600</v>
      </c>
      <c r="E3" s="13" t="s">
        <v>1563</v>
      </c>
      <c r="F3" s="13" t="s">
        <v>1497</v>
      </c>
      <c r="G3" s="13" t="s">
        <v>2873</v>
      </c>
      <c r="H3" s="13" t="s">
        <v>7073</v>
      </c>
      <c r="I3" s="13" t="s">
        <v>1440</v>
      </c>
      <c r="J3" s="13"/>
      <c r="K3" s="13"/>
      <c r="L3" s="14"/>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row>
    <row r="4" spans="1:40" x14ac:dyDescent="0.25">
      <c r="A4" s="227" t="s">
        <v>8225</v>
      </c>
      <c r="B4" s="227" t="s">
        <v>7949</v>
      </c>
      <c r="C4" s="232" t="s">
        <v>125</v>
      </c>
      <c r="D4" s="227" t="s">
        <v>2234</v>
      </c>
      <c r="E4" s="227" t="s">
        <v>1562</v>
      </c>
      <c r="F4" s="227" t="s">
        <v>1558</v>
      </c>
      <c r="G4" s="227" t="s">
        <v>2235</v>
      </c>
      <c r="H4" s="227" t="s">
        <v>1564</v>
      </c>
      <c r="I4" s="227" t="s">
        <v>7930</v>
      </c>
    </row>
    <row r="5" spans="1:40" x14ac:dyDescent="0.25">
      <c r="A5" s="216"/>
      <c r="B5" s="217"/>
      <c r="C5" s="330"/>
      <c r="D5" s="331"/>
      <c r="E5" s="332"/>
      <c r="F5" s="332"/>
      <c r="G5" s="333"/>
      <c r="H5" s="333"/>
      <c r="I5" s="332"/>
    </row>
  </sheetData>
  <mergeCells count="1">
    <mergeCell ref="A1:H1"/>
  </mergeCells>
  <phoneticPr fontId="22" type="noConversion"/>
  <dataValidations count="2">
    <dataValidation type="list" errorStyle="information" allowBlank="1" showInputMessage="1" sqref="E5" xr:uid="{B68887B8-4005-40FF-87ED-7FF95AD90531}">
      <formula1>ddl_organicFertilizerMaterial_sort</formula1>
    </dataValidation>
    <dataValidation type="list" errorStyle="information" allowBlank="1" showInputMessage="1" sqref="F5" xr:uid="{0D946892-5032-4B63-9DD0-113B9A8091D2}">
      <formula1>ddl_applicationMethod_sort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E96DCF7B-733F-4585-8EF1-B4887A4B0A74}">
          <x14:formula1>
            <xm:f>_xlfn.ANCHORARRAY(ddlOrganicMaterials!$A$2)</xm:f>
          </x14:formula1>
          <xm:sqref>B5</xm:sqref>
        </x14:dataValidation>
        <x14:dataValidation type="list" allowBlank="1" showInputMessage="1" showErrorMessage="1" xr:uid="{A691D1CB-A151-4A1A-A29C-2E7541660988}">
          <x14:formula1>
            <xm:f>_xlfn.ANCHORARRAY(_xlfn.XLOOKUP($B5,ddlOrganicMaterials!$A$2:$A$500,ddlOrganicMaterials!$B$2:$B$500))</xm:f>
          </x14:formula1>
          <xm:sqref>C5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5"/>
  </sheetPr>
  <dimension ref="A1:R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5703125" customWidth="1"/>
    <col min="2" max="2" width="15.42578125" customWidth="1"/>
    <col min="3" max="3" width="23.28515625" bestFit="1" customWidth="1"/>
    <col min="4" max="4" width="17.42578125" customWidth="1"/>
    <col min="5" max="26" width="20.7109375" customWidth="1"/>
  </cols>
  <sheetData>
    <row r="1" spans="1:18" s="94" customFormat="1" ht="150" customHeight="1" x14ac:dyDescent="0.25">
      <c r="A1" s="356" t="s">
        <v>5931</v>
      </c>
      <c r="B1" s="356"/>
      <c r="C1" s="356"/>
      <c r="D1" s="356"/>
      <c r="E1" s="356"/>
      <c r="F1" s="356"/>
      <c r="G1" s="356"/>
      <c r="H1" s="356"/>
    </row>
    <row r="2" spans="1:18" ht="28.5" customHeight="1" x14ac:dyDescent="0.25">
      <c r="A2" s="25"/>
      <c r="B2" s="25"/>
    </row>
    <row r="3" spans="1:18" s="14" customFormat="1" ht="32.25" customHeight="1" x14ac:dyDescent="0.25">
      <c r="A3" s="14" t="s">
        <v>1859</v>
      </c>
      <c r="B3" s="13" t="s">
        <v>1468</v>
      </c>
      <c r="C3" s="13" t="s">
        <v>5742</v>
      </c>
      <c r="D3" s="13" t="s">
        <v>5960</v>
      </c>
      <c r="E3" s="13" t="s">
        <v>1440</v>
      </c>
      <c r="F3" s="13"/>
      <c r="G3" s="13"/>
      <c r="H3" s="13"/>
      <c r="I3" s="13"/>
      <c r="K3" s="13"/>
      <c r="N3" s="13"/>
      <c r="R3" s="14" t="s">
        <v>1440</v>
      </c>
    </row>
    <row r="4" spans="1:18" ht="15" customHeight="1" x14ac:dyDescent="0.25">
      <c r="A4" s="227" t="s">
        <v>124</v>
      </c>
      <c r="B4" s="227" t="s">
        <v>7949</v>
      </c>
      <c r="C4" s="234" t="s">
        <v>1596</v>
      </c>
      <c r="D4" s="235" t="s">
        <v>181</v>
      </c>
      <c r="E4" s="235" t="s">
        <v>180</v>
      </c>
      <c r="F4" s="235" t="s">
        <v>8411</v>
      </c>
      <c r="G4" s="235" t="s">
        <v>8412</v>
      </c>
      <c r="H4" s="4"/>
      <c r="I4" s="4"/>
      <c r="J4" s="4"/>
      <c r="K4" s="4"/>
      <c r="L4" s="4"/>
      <c r="M4" s="4"/>
      <c r="N4" s="4"/>
      <c r="O4" s="4"/>
      <c r="P4" s="4"/>
      <c r="Q4" s="4"/>
      <c r="R4" s="4"/>
    </row>
    <row r="5" spans="1:18" x14ac:dyDescent="0.25">
      <c r="A5" s="277"/>
      <c r="B5" s="305"/>
      <c r="C5" s="305"/>
      <c r="D5" s="305"/>
      <c r="E5" s="305"/>
    </row>
  </sheetData>
  <mergeCells count="1">
    <mergeCell ref="A1:H1"/>
  </mergeCells>
  <phoneticPr fontId="22" type="noConversion"/>
  <dataValidations count="2">
    <dataValidation type="list" allowBlank="1" showInputMessage="1" showErrorMessage="1" sqref="B5" xr:uid="{E52E8DD2-F8D3-4B5C-981F-89FDF908E90A}">
      <formula1>ddl_experiments</formula1>
    </dataValidation>
    <dataValidation type="list" allowBlank="1" showInputMessage="1" showErrorMessage="1" sqref="D5" xr:uid="{AFAB216E-61AB-4BA7-AE9B-01C8BBA88E3F}">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5"/>
  </sheetPr>
  <dimension ref="A1:X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 style="8" customWidth="1"/>
    <col min="2" max="2" width="13.140625" customWidth="1"/>
    <col min="3" max="3" width="16.42578125" bestFit="1" customWidth="1"/>
    <col min="4" max="26" width="20.7109375" customWidth="1"/>
  </cols>
  <sheetData>
    <row r="1" spans="1:24" s="94" customFormat="1" ht="150" customHeight="1" x14ac:dyDescent="0.25">
      <c r="A1" s="356" t="s">
        <v>5932</v>
      </c>
      <c r="B1" s="356"/>
      <c r="C1" s="356"/>
      <c r="D1" s="356"/>
      <c r="E1" s="356"/>
      <c r="F1" s="356"/>
      <c r="G1" s="356"/>
      <c r="H1" s="356"/>
    </row>
    <row r="2" spans="1:24" ht="28.5" customHeight="1" x14ac:dyDescent="0.25">
      <c r="A2" s="24"/>
      <c r="B2" s="25"/>
    </row>
    <row r="3" spans="1:24" s="14" customFormat="1" ht="33.6" customHeight="1" x14ac:dyDescent="0.25">
      <c r="A3" s="13" t="s">
        <v>1859</v>
      </c>
      <c r="B3" s="13" t="s">
        <v>1468</v>
      </c>
      <c r="C3" s="13" t="s">
        <v>8219</v>
      </c>
      <c r="D3" s="13" t="s">
        <v>5750</v>
      </c>
      <c r="E3" s="13" t="s">
        <v>1600</v>
      </c>
      <c r="F3" s="13" t="s">
        <v>1557</v>
      </c>
      <c r="G3" s="13" t="s">
        <v>1497</v>
      </c>
      <c r="H3" s="13" t="s">
        <v>1430</v>
      </c>
      <c r="I3" s="13" t="s">
        <v>2895</v>
      </c>
      <c r="J3" s="13" t="s">
        <v>1431</v>
      </c>
      <c r="K3" s="14" t="s">
        <v>2747</v>
      </c>
      <c r="L3" s="13" t="s">
        <v>2749</v>
      </c>
      <c r="M3" s="14" t="s">
        <v>2748</v>
      </c>
      <c r="N3" s="14" t="s">
        <v>2750</v>
      </c>
      <c r="O3" s="13" t="s">
        <v>2751</v>
      </c>
      <c r="P3" s="14" t="s">
        <v>2752</v>
      </c>
      <c r="Q3" s="14" t="s">
        <v>2753</v>
      </c>
      <c r="R3" s="14" t="s">
        <v>2754</v>
      </c>
      <c r="S3" s="14" t="s">
        <v>2755</v>
      </c>
      <c r="T3" s="14" t="s">
        <v>2756</v>
      </c>
      <c r="U3" s="14" t="s">
        <v>2757</v>
      </c>
      <c r="V3" s="14" t="s">
        <v>2758</v>
      </c>
      <c r="W3" s="14" t="s">
        <v>5906</v>
      </c>
      <c r="X3" s="14" t="s">
        <v>5905</v>
      </c>
    </row>
    <row r="4" spans="1:24" x14ac:dyDescent="0.25">
      <c r="A4" s="226" t="s">
        <v>8230</v>
      </c>
      <c r="B4" s="227" t="s">
        <v>7949</v>
      </c>
      <c r="C4" s="227" t="s">
        <v>124</v>
      </c>
      <c r="D4" s="227" t="s">
        <v>192</v>
      </c>
      <c r="E4" s="227" t="s">
        <v>185</v>
      </c>
      <c r="F4" s="227" t="s">
        <v>186</v>
      </c>
      <c r="G4" s="227" t="s">
        <v>187</v>
      </c>
      <c r="H4" s="227" t="s">
        <v>188</v>
      </c>
      <c r="I4" s="227" t="s">
        <v>2222</v>
      </c>
      <c r="J4" s="227" t="s">
        <v>189</v>
      </c>
      <c r="K4" s="227" t="s">
        <v>2223</v>
      </c>
      <c r="L4" s="227" t="s">
        <v>2224</v>
      </c>
      <c r="M4" s="227" t="s">
        <v>2225</v>
      </c>
      <c r="N4" s="227" t="s">
        <v>190</v>
      </c>
      <c r="O4" s="227" t="s">
        <v>191</v>
      </c>
      <c r="P4" s="227" t="s">
        <v>2229</v>
      </c>
      <c r="Q4" s="227" t="s">
        <v>2227</v>
      </c>
      <c r="R4" s="227" t="s">
        <v>2232</v>
      </c>
      <c r="S4" s="227" t="s">
        <v>2228</v>
      </c>
      <c r="T4" s="227" t="s">
        <v>2231</v>
      </c>
      <c r="U4" s="227" t="s">
        <v>2226</v>
      </c>
      <c r="V4" s="227" t="s">
        <v>2230</v>
      </c>
      <c r="W4" s="227" t="s">
        <v>2218</v>
      </c>
      <c r="X4" s="227" t="s">
        <v>2233</v>
      </c>
    </row>
    <row r="5" spans="1:24" x14ac:dyDescent="0.25">
      <c r="A5" s="185"/>
      <c r="B5" s="109"/>
      <c r="C5" s="110"/>
      <c r="D5" s="109"/>
      <c r="E5" s="308"/>
      <c r="F5" s="109"/>
      <c r="G5" s="109"/>
      <c r="H5" s="92"/>
      <c r="I5" s="92"/>
      <c r="J5" s="92"/>
      <c r="K5" s="92"/>
      <c r="L5" s="92"/>
      <c r="M5" s="92"/>
      <c r="N5" s="92"/>
      <c r="O5" s="92"/>
      <c r="P5" s="92"/>
      <c r="Q5" s="92"/>
      <c r="R5" s="92"/>
      <c r="S5" s="92"/>
      <c r="T5" s="92"/>
      <c r="U5" s="92"/>
      <c r="V5" s="92"/>
      <c r="W5" s="109"/>
      <c r="X5" s="92"/>
    </row>
  </sheetData>
  <mergeCells count="1">
    <mergeCell ref="A1:H1"/>
  </mergeCells>
  <dataValidations count="3">
    <dataValidation type="list" allowBlank="1" showInputMessage="1" showErrorMessage="1" sqref="F5" xr:uid="{E19B1DE6-A68A-41C7-B091-B2CF9D191879}">
      <formula1>ddl_fertilizerMaterial_sort</formula1>
    </dataValidation>
    <dataValidation type="list" allowBlank="1" showInputMessage="1" showErrorMessage="1" sqref="G5" xr:uid="{C856D855-F3F6-476A-9906-F47106876FC9}">
      <formula1>ddl_applicationMethod_sort</formula1>
    </dataValidation>
    <dataValidation type="list" allowBlank="1" showInputMessage="1" showErrorMessage="1" sqref="W5" xr:uid="{CF49FB02-4C0A-480D-A2B3-09E56B7D0D70}">
      <formula1>ddl_element_sort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F59DE57-71A9-4810-A6AE-F2311CEE2D8C}">
          <x14:formula1>
            <xm:f>_xlfn.ANCHORARRAY(ddlFertilizers!$A$2)</xm:f>
          </x14:formula1>
          <xm:sqref>B5</xm:sqref>
        </x14:dataValidation>
        <x14:dataValidation type="list" allowBlank="1" showInputMessage="1" showErrorMessage="1" xr:uid="{D8043651-570D-4028-9D13-01208F5CB4EA}">
          <x14:formula1>
            <xm:f>_xlfn.ANCHORARRAY(_xlfn.XLOOKUP($B5,ddlFertilizers!$A$2:$A$500,ddlFertilizers!$B$2:$B$500))</xm:f>
          </x14:formula1>
          <xm:sqref>C5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5"/>
  </sheetPr>
  <dimension ref="A1:N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5703125" style="146" customWidth="1"/>
    <col min="2" max="2" width="21" customWidth="1"/>
    <col min="3" max="3" width="22.42578125" customWidth="1"/>
    <col min="4" max="26" width="20.7109375" customWidth="1"/>
  </cols>
  <sheetData>
    <row r="1" spans="1:14" s="94" customFormat="1" ht="150" customHeight="1" x14ac:dyDescent="0.25">
      <c r="A1" s="356" t="s">
        <v>8224</v>
      </c>
      <c r="B1" s="356"/>
      <c r="C1" s="356"/>
      <c r="D1" s="356"/>
      <c r="E1" s="356"/>
      <c r="F1" s="356"/>
      <c r="G1" s="356"/>
      <c r="H1" s="356"/>
    </row>
    <row r="2" spans="1:14" ht="28.5" customHeight="1" x14ac:dyDescent="0.25">
      <c r="A2" s="24"/>
      <c r="B2" s="25"/>
    </row>
    <row r="3" spans="1:14" s="74" customFormat="1" ht="32.25" customHeight="1" x14ac:dyDescent="0.25">
      <c r="A3" s="209" t="s">
        <v>1859</v>
      </c>
      <c r="B3" s="13" t="s">
        <v>1468</v>
      </c>
      <c r="C3" s="13" t="s">
        <v>5745</v>
      </c>
      <c r="D3" s="13" t="s">
        <v>5959</v>
      </c>
      <c r="E3" s="13" t="s">
        <v>1440</v>
      </c>
      <c r="F3" s="13"/>
      <c r="G3" s="13"/>
      <c r="H3" s="13"/>
      <c r="I3" s="13"/>
      <c r="J3" s="14"/>
      <c r="K3" s="13"/>
      <c r="M3" s="14"/>
      <c r="N3" s="13"/>
    </row>
    <row r="4" spans="1:14" x14ac:dyDescent="0.25">
      <c r="A4" s="231" t="s">
        <v>123</v>
      </c>
      <c r="B4" s="227" t="s">
        <v>7949</v>
      </c>
      <c r="C4" s="227" t="s">
        <v>174</v>
      </c>
      <c r="D4" s="227" t="s">
        <v>2199</v>
      </c>
      <c r="E4" s="227" t="s">
        <v>175</v>
      </c>
      <c r="F4" s="227"/>
      <c r="G4" s="227"/>
      <c r="H4" s="4"/>
      <c r="I4" s="4"/>
    </row>
    <row r="5" spans="1:14" x14ac:dyDescent="0.25">
      <c r="A5" s="213"/>
      <c r="B5" s="109"/>
      <c r="C5" s="109"/>
      <c r="D5" s="109"/>
      <c r="E5" s="109"/>
    </row>
  </sheetData>
  <mergeCells count="1">
    <mergeCell ref="A1:H1"/>
  </mergeCells>
  <phoneticPr fontId="22" type="noConversion"/>
  <dataValidations count="2">
    <dataValidation type="list" allowBlank="1" showInputMessage="1" showErrorMessage="1" sqref="B5" xr:uid="{C33EEDC2-6BF4-4F8C-9144-C1881BFB46A2}">
      <formula1>ddl_experiments</formula1>
    </dataValidation>
    <dataValidation type="list" allowBlank="1" showInputMessage="1" showErrorMessage="1" sqref="D5" xr:uid="{03FD1019-76BD-4474-98E9-E79480A6D6EC}">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5"/>
  </sheetPr>
  <dimension ref="A1:N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7109375" style="8" customWidth="1"/>
    <col min="2" max="2" width="13.85546875" customWidth="1"/>
    <col min="3" max="3" width="16.85546875" bestFit="1" customWidth="1"/>
    <col min="4" max="4" width="17.140625" customWidth="1"/>
    <col min="5" max="26" width="20.7109375" customWidth="1"/>
  </cols>
  <sheetData>
    <row r="1" spans="1:14" s="94" customFormat="1" ht="150" customHeight="1" x14ac:dyDescent="0.25">
      <c r="A1" s="356" t="s">
        <v>5929</v>
      </c>
      <c r="B1" s="356"/>
      <c r="C1" s="356"/>
      <c r="D1" s="356"/>
      <c r="E1" s="356"/>
      <c r="F1" s="356"/>
      <c r="G1" s="356"/>
      <c r="H1" s="356"/>
    </row>
    <row r="2" spans="1:14" ht="28.5" customHeight="1" x14ac:dyDescent="0.25">
      <c r="A2" s="24"/>
      <c r="B2" s="25"/>
    </row>
    <row r="3" spans="1:14" s="74" customFormat="1" ht="32.25" customHeight="1" x14ac:dyDescent="0.25">
      <c r="A3" s="211" t="s">
        <v>1859</v>
      </c>
      <c r="B3" s="13" t="s">
        <v>1468</v>
      </c>
      <c r="C3" s="13" t="s">
        <v>8219</v>
      </c>
      <c r="D3" s="13" t="s">
        <v>5746</v>
      </c>
      <c r="E3" s="13" t="s">
        <v>1600</v>
      </c>
      <c r="F3" s="13" t="s">
        <v>1595</v>
      </c>
      <c r="G3" s="13" t="s">
        <v>1433</v>
      </c>
      <c r="H3" s="13"/>
      <c r="I3" s="13"/>
      <c r="J3" s="14"/>
      <c r="K3" s="13"/>
      <c r="M3" s="14"/>
      <c r="N3" s="13"/>
    </row>
    <row r="4" spans="1:14" x14ac:dyDescent="0.25">
      <c r="A4" s="226" t="s">
        <v>8240</v>
      </c>
      <c r="B4" s="227" t="s">
        <v>7949</v>
      </c>
      <c r="C4" s="227" t="s">
        <v>123</v>
      </c>
      <c r="D4" s="227" t="s">
        <v>2204</v>
      </c>
      <c r="E4" s="229" t="s">
        <v>177</v>
      </c>
      <c r="F4" s="229" t="s">
        <v>178</v>
      </c>
      <c r="G4" s="229" t="s">
        <v>179</v>
      </c>
      <c r="H4" s="4"/>
    </row>
    <row r="5" spans="1:14" x14ac:dyDescent="0.25">
      <c r="A5" s="210"/>
      <c r="B5" s="111"/>
      <c r="C5" s="110"/>
      <c r="D5" s="111"/>
      <c r="E5" s="334"/>
      <c r="F5" s="120"/>
      <c r="G5" s="121"/>
    </row>
  </sheetData>
  <mergeCells count="1">
    <mergeCell ref="A1:H1"/>
  </mergeCells>
  <phoneticPr fontId="22" type="noConversion"/>
  <conditionalFormatting sqref="E4:G4">
    <cfRule type="duplicateValues" dxfId="89" priority="1"/>
  </conditionalFormatting>
  <conditionalFormatting sqref="E4">
    <cfRule type="duplicateValues" dxfId="88" priority="2"/>
  </conditionalFormatting>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B5</xm:sqref>
        </x14:dataValidation>
        <x14:dataValidation type="list" allowBlank="1" showInputMessage="1" showErrorMessage="1" xr:uid="{621CB7BE-8EB6-47B2-8C1C-509F09FCD8BB}">
          <x14:formula1>
            <xm:f>_xlfn.ANCHORARRAY(_xlfn.XLOOKUP($B5,ddlIrrigations!$A$2:$A$500,ddlIrrigations!$B$2:$B$500))</xm:f>
          </x14:formula1>
          <xm:sqref>C5</xm:sqref>
        </x14:dataValidation>
        <x14:dataValidation type="list" allowBlank="1" showInputMessage="1" showErrorMessage="1" xr:uid="{B8E196A7-3E4D-4C18-946C-7CAB2AA72E43}">
          <x14:formula1>
            <xm:f>DropDown!$AN$3:$AN$15</xm:f>
          </x14:formula1>
          <xm:sqref>F5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theme="5"/>
  </sheetPr>
  <dimension ref="A1:N5"/>
  <sheetViews>
    <sheetView zoomScaleNormal="100" workbookViewId="0">
      <pane ySplit="4" topLeftCell="A5" activePane="bottomLeft" state="frozen"/>
      <selection activeCell="F31" sqref="F31"/>
      <selection pane="bottomLeft" activeCell="A5" sqref="A5:XFD6"/>
    </sheetView>
  </sheetViews>
  <sheetFormatPr defaultRowHeight="15" x14ac:dyDescent="0.25"/>
  <cols>
    <col min="1" max="1" width="2.7109375" style="8" customWidth="1"/>
    <col min="2" max="2" width="20.28515625" customWidth="1"/>
    <col min="3" max="3" width="41.140625" customWidth="1"/>
    <col min="4" max="4" width="33.140625" customWidth="1"/>
    <col min="5" max="5" width="23.42578125" customWidth="1"/>
    <col min="6" max="6" width="23.85546875" customWidth="1"/>
    <col min="7" max="26" width="20.7109375" customWidth="1"/>
  </cols>
  <sheetData>
    <row r="1" spans="1:14" s="94" customFormat="1" ht="150" customHeight="1" x14ac:dyDescent="0.25">
      <c r="A1" s="356" t="s">
        <v>5933</v>
      </c>
      <c r="B1" s="356"/>
      <c r="C1" s="356"/>
      <c r="D1" s="356"/>
      <c r="E1" s="356"/>
      <c r="F1" s="356"/>
      <c r="G1" s="356"/>
      <c r="H1" s="356"/>
    </row>
    <row r="2" spans="1:14" ht="28.5" customHeight="1" x14ac:dyDescent="0.25">
      <c r="A2" s="24"/>
      <c r="B2" s="25"/>
    </row>
    <row r="3" spans="1:14" s="74" customFormat="1" ht="32.25" customHeight="1" x14ac:dyDescent="0.25">
      <c r="A3" s="209" t="s">
        <v>1859</v>
      </c>
      <c r="B3" s="13" t="s">
        <v>1468</v>
      </c>
      <c r="C3" s="13" t="s">
        <v>8415</v>
      </c>
      <c r="D3" s="13" t="s">
        <v>1440</v>
      </c>
      <c r="E3" s="13"/>
      <c r="F3" s="13"/>
      <c r="G3" s="13"/>
      <c r="H3" s="13"/>
      <c r="I3" s="13"/>
      <c r="J3" s="14"/>
      <c r="K3" s="13"/>
      <c r="M3" s="14"/>
      <c r="N3" s="13"/>
    </row>
    <row r="4" spans="1:14" x14ac:dyDescent="0.25">
      <c r="A4" s="236" t="s">
        <v>126</v>
      </c>
      <c r="B4" s="227" t="s">
        <v>7949</v>
      </c>
      <c r="C4" s="237" t="s">
        <v>1581</v>
      </c>
      <c r="D4" s="237" t="s">
        <v>1582</v>
      </c>
      <c r="E4" s="237"/>
    </row>
    <row r="5" spans="1:14" x14ac:dyDescent="0.25">
      <c r="A5" s="185"/>
      <c r="B5" s="109"/>
      <c r="C5" s="109"/>
      <c r="D5" s="109"/>
    </row>
  </sheetData>
  <mergeCells count="1">
    <mergeCell ref="A1:H1"/>
  </mergeCells>
  <dataValidations count="2">
    <dataValidation type="list" allowBlank="1" showInputMessage="1" showErrorMessage="1" sqref="B5" xr:uid="{F652F8D0-2858-420D-B99B-C727360FC135}">
      <formula1>ddl_experiments</formula1>
    </dataValidation>
    <dataValidation allowBlank="1" showDropDown="1" showInputMessage="1" showErrorMessage="1" sqref="C5" xr:uid="{C2A76FA5-EE98-4B67-B822-3F0E00E66FE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theme="5"/>
  </sheetPr>
  <dimension ref="A1:N5"/>
  <sheetViews>
    <sheetView zoomScaleNormal="100" workbookViewId="0">
      <pane ySplit="4" topLeftCell="A5" activePane="bottomLeft" state="frozen"/>
      <selection activeCell="F31" sqref="F31"/>
      <selection pane="bottomLeft" sqref="A1:F1"/>
    </sheetView>
  </sheetViews>
  <sheetFormatPr defaultRowHeight="15" x14ac:dyDescent="0.25"/>
  <cols>
    <col min="1" max="1" width="3.42578125" customWidth="1"/>
    <col min="2" max="2" width="10.7109375" customWidth="1"/>
    <col min="3" max="3" width="24" bestFit="1" customWidth="1"/>
    <col min="4" max="4" width="20.7109375" customWidth="1"/>
    <col min="5" max="5" width="29.42578125" customWidth="1"/>
    <col min="6" max="6" width="20.7109375" customWidth="1"/>
    <col min="7" max="7" width="26" customWidth="1"/>
    <col min="8" max="26" width="20.7109375" customWidth="1"/>
  </cols>
  <sheetData>
    <row r="1" spans="1:14" s="94" customFormat="1" ht="150" customHeight="1" x14ac:dyDescent="0.25">
      <c r="A1" s="356" t="s">
        <v>5934</v>
      </c>
      <c r="B1" s="356"/>
      <c r="C1" s="356"/>
      <c r="D1" s="356"/>
      <c r="E1" s="356"/>
      <c r="F1" s="356"/>
      <c r="G1" s="284"/>
    </row>
    <row r="2" spans="1:14" ht="28.5" customHeight="1" x14ac:dyDescent="0.25">
      <c r="A2" s="25"/>
      <c r="B2" s="25"/>
    </row>
    <row r="3" spans="1:14" s="74" customFormat="1" ht="33" customHeight="1" x14ac:dyDescent="0.25">
      <c r="A3" s="214" t="s">
        <v>1859</v>
      </c>
      <c r="B3" s="13" t="s">
        <v>1468</v>
      </c>
      <c r="C3" s="13" t="s">
        <v>8219</v>
      </c>
      <c r="D3" s="13" t="s">
        <v>1600</v>
      </c>
      <c r="E3" s="13" t="s">
        <v>6767</v>
      </c>
      <c r="F3" s="13" t="s">
        <v>1497</v>
      </c>
      <c r="G3" s="13" t="s">
        <v>1430</v>
      </c>
      <c r="H3" s="13" t="s">
        <v>1576</v>
      </c>
      <c r="I3" s="13" t="s">
        <v>1580</v>
      </c>
      <c r="J3" s="13" t="s">
        <v>1440</v>
      </c>
      <c r="K3" s="13"/>
      <c r="M3" s="14"/>
      <c r="N3" s="13"/>
    </row>
    <row r="4" spans="1:14" x14ac:dyDescent="0.25">
      <c r="A4" s="227" t="s">
        <v>8231</v>
      </c>
      <c r="B4" s="227" t="s">
        <v>7949</v>
      </c>
      <c r="C4" s="232" t="s">
        <v>126</v>
      </c>
      <c r="D4" s="237" t="s">
        <v>1574</v>
      </c>
      <c r="E4" s="237" t="s">
        <v>1575</v>
      </c>
      <c r="F4" s="237" t="s">
        <v>1577</v>
      </c>
      <c r="G4" s="237" t="s">
        <v>2249</v>
      </c>
      <c r="H4" s="237" t="s">
        <v>1578</v>
      </c>
      <c r="I4" s="237" t="s">
        <v>1579</v>
      </c>
      <c r="J4" s="237" t="s">
        <v>1582</v>
      </c>
    </row>
    <row r="5" spans="1:14" x14ac:dyDescent="0.25">
      <c r="A5" s="210"/>
      <c r="B5" s="109"/>
      <c r="C5" s="110"/>
      <c r="D5" s="18"/>
      <c r="E5" s="109"/>
      <c r="F5" s="109"/>
      <c r="G5" s="92"/>
      <c r="H5" s="92"/>
      <c r="I5" s="109"/>
      <c r="J5" s="109"/>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55163B7C-9E6C-4A2D-953D-544E637DF124}">
          <x14:formula1>
            <xm:f>_xlfn.ANCHORARRAY(ddlChemicals!$A$2)</xm:f>
          </x14:formula1>
          <xm:sqref>B5</xm:sqref>
        </x14:dataValidation>
        <x14:dataValidation type="list" allowBlank="1" showInputMessage="1" showErrorMessage="1" xr:uid="{DADE2DDB-5DA9-4B17-9DD4-171A4D7964FC}">
          <x14:formula1>
            <xm:f>DropDown!$AT$3:$AT$22</xm:f>
          </x14:formula1>
          <xm:sqref>F5</xm:sqref>
        </x14:dataValidation>
        <x14:dataValidation type="list" errorStyle="information" allowBlank="1" showInputMessage="1" xr:uid="{21EBD287-BB4C-43D5-97D6-B78787368E3A}">
          <x14:formula1>
            <xm:f>DropDown!$AX$3:$AX$50</xm:f>
          </x14:formula1>
          <xm:sqref>E5</xm:sqref>
        </x14:dataValidation>
        <x14:dataValidation type="list" allowBlank="1" showInputMessage="1" showErrorMessage="1" xr:uid="{FB58C781-EEC6-4A2C-AE8E-816AAF79B2A5}">
          <x14:formula1>
            <xm:f>_xlfn.ANCHORARRAY(_xlfn.XLOOKUP($B5,ddlChemicals!$A$2:$A$500,ddlChemicals!$B$2:$B$500))</xm:f>
          </x14:formula1>
          <xm:sqref>C5</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theme="5"/>
  </sheetPr>
  <dimension ref="A1:I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42578125" customWidth="1"/>
    <col min="2" max="2" width="20.5703125" customWidth="1"/>
    <col min="3" max="3" width="22.42578125" customWidth="1"/>
    <col min="4" max="16" width="20.7109375" customWidth="1"/>
    <col min="17" max="52" width="18.28515625" customWidth="1"/>
  </cols>
  <sheetData>
    <row r="1" spans="1:9" s="94" customFormat="1" ht="150" customHeight="1" x14ac:dyDescent="0.25">
      <c r="A1" s="356" t="s">
        <v>6759</v>
      </c>
      <c r="B1" s="356"/>
      <c r="C1" s="356"/>
      <c r="D1" s="356"/>
      <c r="E1" s="356"/>
      <c r="F1" s="356"/>
      <c r="G1" s="356"/>
      <c r="H1" s="356"/>
    </row>
    <row r="2" spans="1:9" ht="28.5" customHeight="1" x14ac:dyDescent="0.25">
      <c r="A2" s="25"/>
      <c r="B2" s="25"/>
    </row>
    <row r="3" spans="1:9" s="68" customFormat="1" ht="32.25" customHeight="1" x14ac:dyDescent="0.25">
      <c r="A3" s="13" t="s">
        <v>1859</v>
      </c>
      <c r="B3" s="13" t="s">
        <v>1468</v>
      </c>
      <c r="C3" s="13" t="s">
        <v>5747</v>
      </c>
      <c r="D3" s="13" t="s">
        <v>2798</v>
      </c>
      <c r="E3" s="13" t="s">
        <v>2799</v>
      </c>
      <c r="F3" s="13" t="s">
        <v>2800</v>
      </c>
      <c r="G3" s="13" t="s">
        <v>2801</v>
      </c>
      <c r="H3" s="68" t="s">
        <v>2802</v>
      </c>
      <c r="I3" s="68" t="s">
        <v>1440</v>
      </c>
    </row>
    <row r="4" spans="1:9" x14ac:dyDescent="0.25">
      <c r="A4" t="s">
        <v>130</v>
      </c>
      <c r="B4" t="s">
        <v>7949</v>
      </c>
      <c r="C4" t="s">
        <v>2240</v>
      </c>
      <c r="D4" t="s">
        <v>2242</v>
      </c>
      <c r="E4" t="s">
        <v>2247</v>
      </c>
      <c r="F4" t="s">
        <v>2243</v>
      </c>
      <c r="G4" t="s">
        <v>2248</v>
      </c>
      <c r="H4" t="s">
        <v>2245</v>
      </c>
      <c r="I4" t="s">
        <v>2241</v>
      </c>
    </row>
    <row r="5" spans="1:9" x14ac:dyDescent="0.25">
      <c r="A5" s="212"/>
      <c r="B5" s="208"/>
      <c r="C5" s="221"/>
      <c r="D5" s="335"/>
      <c r="E5" s="335"/>
      <c r="F5" s="208"/>
      <c r="G5" s="222"/>
      <c r="H5" s="208"/>
      <c r="I5" s="208"/>
    </row>
  </sheetData>
  <mergeCells count="1">
    <mergeCell ref="A1:H1"/>
  </mergeCells>
  <phoneticPr fontId="22" type="noConversion"/>
  <conditionalFormatting sqref="C4:D4">
    <cfRule type="duplicateValues" dxfId="87" priority="1"/>
  </conditionalFormatting>
  <conditionalFormatting sqref="C4:D4">
    <cfRule type="duplicateValues" dxfId="86" priority="2"/>
  </conditionalFormatting>
  <dataValidations count="1">
    <dataValidation type="list" allowBlank="1" showInputMessage="1" showErrorMessage="1" sqref="B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F6481C1-05F6-4FB8-A573-48D5B2E85417}">
          <x14:formula1>
            <xm:f>DropDown!$AL$3:$AL$13</xm:f>
          </x14:formula1>
          <xm:sqref>F5:G5</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theme="5"/>
  </sheetPr>
  <dimension ref="A1:N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5703125" customWidth="1"/>
    <col min="2" max="2" width="21" customWidth="1"/>
    <col min="3" max="3" width="34.140625" customWidth="1"/>
    <col min="4" max="4" width="33.5703125" customWidth="1"/>
    <col min="5" max="5" width="21.140625" customWidth="1"/>
    <col min="6" max="26" width="20.7109375" customWidth="1"/>
  </cols>
  <sheetData>
    <row r="1" spans="1:14" s="94" customFormat="1" ht="150" customHeight="1" x14ac:dyDescent="0.25">
      <c r="A1" s="356" t="s">
        <v>6746</v>
      </c>
      <c r="B1" s="356"/>
      <c r="C1" s="356"/>
      <c r="D1" s="356"/>
      <c r="E1" s="356"/>
      <c r="F1" s="356"/>
      <c r="G1" s="356"/>
      <c r="H1" s="356"/>
    </row>
    <row r="2" spans="1:14" ht="28.5" customHeight="1" x14ac:dyDescent="0.25">
      <c r="A2" s="25"/>
      <c r="B2" s="25"/>
    </row>
    <row r="3" spans="1:14" s="74" customFormat="1" ht="32.25" customHeight="1" x14ac:dyDescent="0.25">
      <c r="A3" s="13" t="s">
        <v>1859</v>
      </c>
      <c r="B3" s="13" t="s">
        <v>1468</v>
      </c>
      <c r="C3" s="13" t="s">
        <v>5744</v>
      </c>
      <c r="D3" s="13" t="s">
        <v>1440</v>
      </c>
      <c r="E3" s="13"/>
      <c r="F3" s="13"/>
      <c r="G3" s="13"/>
      <c r="H3" s="13"/>
      <c r="I3" s="13"/>
      <c r="J3" s="14"/>
      <c r="K3" s="13"/>
      <c r="M3" s="14"/>
      <c r="N3" s="13"/>
    </row>
    <row r="4" spans="1:14" x14ac:dyDescent="0.25">
      <c r="A4" s="227" t="s">
        <v>128</v>
      </c>
      <c r="B4" s="276" t="s">
        <v>7949</v>
      </c>
      <c r="C4" s="276" t="s">
        <v>2256</v>
      </c>
      <c r="D4" s="227" t="s">
        <v>2257</v>
      </c>
      <c r="E4" s="276"/>
      <c r="F4" s="227"/>
      <c r="G4" s="4"/>
      <c r="H4" s="4"/>
      <c r="I4" s="4"/>
    </row>
    <row r="5" spans="1:14" x14ac:dyDescent="0.25">
      <c r="A5" s="277"/>
      <c r="B5" s="79"/>
      <c r="C5" s="79"/>
      <c r="D5" s="79"/>
    </row>
  </sheetData>
  <mergeCells count="1">
    <mergeCell ref="A1:H1"/>
  </mergeCells>
  <conditionalFormatting sqref="B4 E4">
    <cfRule type="duplicateValues" dxfId="85" priority="2"/>
  </conditionalFormatting>
  <conditionalFormatting sqref="B4">
    <cfRule type="duplicateValues" dxfId="84" priority="3"/>
  </conditionalFormatting>
  <conditionalFormatting sqref="B4">
    <cfRule type="duplicateValues" dxfId="83" priority="4"/>
  </conditionalFormatting>
  <conditionalFormatting sqref="B4">
    <cfRule type="duplicateValues" dxfId="82" priority="5"/>
  </conditionalFormatting>
  <conditionalFormatting sqref="B4">
    <cfRule type="duplicateValues" dxfId="81" priority="6"/>
  </conditionalFormatting>
  <conditionalFormatting sqref="B4">
    <cfRule type="duplicateValues" dxfId="80" priority="7"/>
  </conditionalFormatting>
  <conditionalFormatting sqref="C4">
    <cfRule type="duplicateValues" dxfId="79" priority="1"/>
  </conditionalFormatting>
  <dataValidations count="2">
    <dataValidation allowBlank="1" showDropDown="1" showInputMessage="1" showErrorMessage="1" sqref="C5" xr:uid="{3FAA1832-261E-47C5-BDB2-D04BB5C6813C}"/>
    <dataValidation type="list" allowBlank="1" showInputMessage="1" showErrorMessage="1" sqref="B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theme="5"/>
  </sheetPr>
  <dimension ref="A1:N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5703125" customWidth="1"/>
    <col min="2" max="2" width="13.42578125" customWidth="1"/>
    <col min="3" max="3" width="18.5703125" customWidth="1"/>
    <col min="4" max="4" width="18.140625" customWidth="1"/>
    <col min="5" max="6" width="20.7109375" customWidth="1"/>
    <col min="7" max="7" width="17" customWidth="1"/>
    <col min="8" max="26" width="20.7109375" customWidth="1"/>
  </cols>
  <sheetData>
    <row r="1" spans="1:14" s="94" customFormat="1" ht="150" customHeight="1" x14ac:dyDescent="0.25">
      <c r="A1" s="356" t="s">
        <v>5936</v>
      </c>
      <c r="B1" s="356"/>
      <c r="C1" s="356"/>
      <c r="D1" s="356"/>
      <c r="E1" s="356"/>
      <c r="F1" s="356"/>
      <c r="G1" s="356"/>
      <c r="H1" s="356"/>
    </row>
    <row r="2" spans="1:14" ht="28.5" customHeight="1" x14ac:dyDescent="0.25">
      <c r="A2" s="25"/>
      <c r="B2" s="25"/>
    </row>
    <row r="3" spans="1:14" s="68" customFormat="1" ht="32.25" customHeight="1" x14ac:dyDescent="0.25">
      <c r="A3" s="14" t="s">
        <v>1859</v>
      </c>
      <c r="B3" s="13" t="s">
        <v>1468</v>
      </c>
      <c r="C3" s="13" t="s">
        <v>8219</v>
      </c>
      <c r="D3" s="13" t="s">
        <v>1600</v>
      </c>
      <c r="E3" s="13" t="s">
        <v>5948</v>
      </c>
      <c r="F3" s="13" t="s">
        <v>5949</v>
      </c>
      <c r="G3" s="13" t="s">
        <v>5952</v>
      </c>
      <c r="H3" s="13" t="s">
        <v>5953</v>
      </c>
      <c r="I3" s="13"/>
      <c r="J3" s="14"/>
      <c r="K3" s="13"/>
      <c r="M3" s="14"/>
      <c r="N3" s="13"/>
    </row>
    <row r="4" spans="1:14" x14ac:dyDescent="0.25">
      <c r="A4" s="227" t="s">
        <v>8237</v>
      </c>
      <c r="B4" s="227" t="s">
        <v>7949</v>
      </c>
      <c r="C4" s="278" t="s">
        <v>128</v>
      </c>
      <c r="D4" s="227" t="s">
        <v>2258</v>
      </c>
      <c r="E4" s="227" t="s">
        <v>5946</v>
      </c>
      <c r="F4" s="227" t="s">
        <v>7791</v>
      </c>
      <c r="G4" s="227" t="s">
        <v>5947</v>
      </c>
      <c r="H4" s="227" t="s">
        <v>5951</v>
      </c>
    </row>
    <row r="5" spans="1:14" x14ac:dyDescent="0.25">
      <c r="A5" s="8"/>
      <c r="D5" s="18"/>
      <c r="G5" s="92"/>
    </row>
  </sheetData>
  <mergeCells count="1">
    <mergeCell ref="A1:H1"/>
  </mergeCells>
  <conditionalFormatting sqref="C4">
    <cfRule type="duplicateValues" dxfId="78" priority="2"/>
  </conditionalFormatting>
  <conditionalFormatting sqref="C4">
    <cfRule type="duplicateValues" dxfId="77" priority="3"/>
  </conditionalFormatting>
  <conditionalFormatting sqref="C4">
    <cfRule type="duplicateValues" dxfId="76" priority="4"/>
  </conditionalFormatting>
  <conditionalFormatting sqref="C4">
    <cfRule type="duplicateValues" dxfId="75" priority="1"/>
  </conditionalFormatting>
  <conditionalFormatting sqref="C4">
    <cfRule type="duplicateValues" dxfId="74" priority="5"/>
  </conditionalFormatting>
  <dataValidations count="2">
    <dataValidation type="list" allowBlank="1" showInputMessage="1" showErrorMessage="1" sqref="E5" xr:uid="{73567870-54E7-4635-BCC8-31D5E0E81598}">
      <formula1>ddl_envmodifParameter</formula1>
    </dataValidation>
    <dataValidation type="list" allowBlank="1" showInputMessage="1" showErrorMessage="1" sqref="F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B5</xm:sqref>
        </x14:dataValidation>
        <x14:dataValidation type="list" allowBlank="1" showInputMessage="1" showErrorMessage="1" xr:uid="{94C834F0-086F-4564-8103-C9A7D4995FE8}">
          <x14:formula1>
            <xm:f>_xlfn.ANCHORARRAY(_xlfn.XLOOKUP($B5,ddlEnvironModifications!$A$2:$A$500,ddlEnvironModifications!$B$2:$B$500))</xm:f>
          </x14:formula1>
          <xm:sqref>C5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theme="5"/>
  </sheetPr>
  <dimension ref="A1:N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140625" customWidth="1"/>
    <col min="2" max="2" width="20.85546875" customWidth="1"/>
    <col min="3" max="3" width="23.140625" customWidth="1"/>
    <col min="4" max="26" width="20.7109375" customWidth="1"/>
  </cols>
  <sheetData>
    <row r="1" spans="1:14" s="94" customFormat="1" ht="150" customHeight="1" x14ac:dyDescent="0.25">
      <c r="A1" s="356" t="s">
        <v>5935</v>
      </c>
      <c r="B1" s="356"/>
      <c r="C1" s="356"/>
      <c r="D1" s="356"/>
      <c r="E1" s="356"/>
      <c r="F1" s="356"/>
      <c r="G1" s="356"/>
      <c r="H1" s="356"/>
    </row>
    <row r="2" spans="1:14" ht="28.5" customHeight="1" x14ac:dyDescent="0.25">
      <c r="A2" s="25"/>
      <c r="B2" s="25"/>
    </row>
    <row r="3" spans="1:14" s="74" customFormat="1" ht="32.25" customHeight="1" x14ac:dyDescent="0.25">
      <c r="A3" s="13" t="s">
        <v>1859</v>
      </c>
      <c r="B3" s="13" t="s">
        <v>1468</v>
      </c>
      <c r="C3" s="13" t="s">
        <v>8244</v>
      </c>
      <c r="D3" s="13" t="s">
        <v>2766</v>
      </c>
      <c r="E3" s="13"/>
      <c r="F3" s="13"/>
      <c r="G3" s="13"/>
      <c r="H3" s="13"/>
      <c r="I3" s="13"/>
      <c r="J3" s="14"/>
      <c r="K3" s="13"/>
      <c r="M3" s="14"/>
      <c r="N3" s="13"/>
    </row>
    <row r="4" spans="1:14" x14ac:dyDescent="0.25">
      <c r="A4" s="10" t="s">
        <v>129</v>
      </c>
      <c r="B4" s="224" t="s">
        <v>7949</v>
      </c>
      <c r="C4" s="225" t="s">
        <v>193</v>
      </c>
      <c r="D4" s="225" t="s">
        <v>2277</v>
      </c>
      <c r="E4" s="225"/>
      <c r="F4" s="225"/>
      <c r="G4" s="4"/>
      <c r="H4" s="4"/>
    </row>
    <row r="5" spans="1:14" x14ac:dyDescent="0.25">
      <c r="A5" s="289"/>
      <c r="B5" s="307"/>
      <c r="C5" s="307"/>
      <c r="D5" s="307"/>
    </row>
  </sheetData>
  <mergeCells count="1">
    <mergeCell ref="A1:H1"/>
  </mergeCells>
  <phoneticPr fontId="22" type="noConversion"/>
  <dataValidations count="1">
    <dataValidation type="list" allowBlank="1" showInputMessage="1" showErrorMessage="1" sqref="B5"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5"/>
  </sheetPr>
  <dimension ref="A1:N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140625" customWidth="1"/>
    <col min="2" max="2" width="13.5703125" customWidth="1"/>
    <col min="3" max="3" width="26.28515625" bestFit="1" customWidth="1"/>
    <col min="4" max="26" width="20.7109375" customWidth="1"/>
  </cols>
  <sheetData>
    <row r="1" spans="1:14" s="94" customFormat="1" ht="150" customHeight="1" x14ac:dyDescent="0.25">
      <c r="A1" s="356" t="s">
        <v>5936</v>
      </c>
      <c r="B1" s="356"/>
      <c r="C1" s="356"/>
      <c r="D1" s="356"/>
      <c r="E1" s="356"/>
      <c r="F1" s="356"/>
      <c r="G1" s="356"/>
      <c r="H1" s="356"/>
    </row>
    <row r="2" spans="1:14" ht="28.5" customHeight="1" x14ac:dyDescent="0.25">
      <c r="A2" s="25"/>
      <c r="B2" s="25"/>
    </row>
    <row r="3" spans="1:14" s="74" customFormat="1" ht="32.25" customHeight="1" x14ac:dyDescent="0.25">
      <c r="A3" s="13" t="s">
        <v>1859</v>
      </c>
      <c r="B3" s="13" t="s">
        <v>1468</v>
      </c>
      <c r="C3" s="13" t="s">
        <v>8219</v>
      </c>
      <c r="D3" s="13" t="s">
        <v>1600</v>
      </c>
      <c r="E3" s="13" t="s">
        <v>1498</v>
      </c>
      <c r="F3" s="13" t="s">
        <v>1499</v>
      </c>
      <c r="G3" s="13" t="s">
        <v>2760</v>
      </c>
      <c r="H3" s="13" t="s">
        <v>1441</v>
      </c>
      <c r="I3" s="13" t="s">
        <v>1442</v>
      </c>
      <c r="J3" s="13" t="s">
        <v>2765</v>
      </c>
      <c r="K3" s="14"/>
      <c r="M3" s="14"/>
      <c r="N3" s="13"/>
    </row>
    <row r="4" spans="1:14" x14ac:dyDescent="0.25">
      <c r="A4" s="227" t="s">
        <v>8236</v>
      </c>
      <c r="B4" s="227" t="s">
        <v>7949</v>
      </c>
      <c r="C4" s="227" t="s">
        <v>129</v>
      </c>
      <c r="D4" s="227" t="s">
        <v>196</v>
      </c>
      <c r="E4" s="227" t="s">
        <v>197</v>
      </c>
      <c r="F4" s="227" t="s">
        <v>199</v>
      </c>
      <c r="G4" s="227" t="s">
        <v>2279</v>
      </c>
      <c r="H4" s="227" t="s">
        <v>200</v>
      </c>
      <c r="I4" s="227" t="s">
        <v>201</v>
      </c>
      <c r="J4" s="227" t="s">
        <v>2282</v>
      </c>
    </row>
    <row r="5" spans="1:14" x14ac:dyDescent="0.25">
      <c r="A5" s="216"/>
      <c r="B5" s="217"/>
      <c r="C5" s="220"/>
      <c r="D5" s="223"/>
      <c r="E5" s="217"/>
      <c r="F5" s="217"/>
      <c r="G5" s="217"/>
      <c r="H5" s="218"/>
      <c r="I5" s="218"/>
      <c r="J5" s="217"/>
    </row>
  </sheetData>
  <mergeCells count="1">
    <mergeCell ref="A1:H1"/>
  </mergeCells>
  <dataValidations count="5">
    <dataValidation allowBlank="1" showDropDown="1" showInputMessage="1" showErrorMessage="1" sqref="D5" xr:uid="{8FE417D8-93FB-4A4A-B87E-98E55D401FA1}"/>
    <dataValidation type="list" allowBlank="1" showInputMessage="1" showErrorMessage="1" sqref="E5" xr:uid="{F6FD34D7-4750-4889-A908-73052B6187B3}">
      <formula1>ddl_harvestComponent_sort</formula1>
    </dataValidation>
    <dataValidation type="list" allowBlank="1" showInputMessage="1" showErrorMessage="1" sqref="F5" xr:uid="{751F8CB0-0563-4FBB-B0E5-243D46634339}">
      <formula1>ddl_harvestMethod_sort</formula1>
    </dataValidation>
    <dataValidation type="list" allowBlank="1" showInputMessage="1" showErrorMessage="1" sqref="G5" xr:uid="{921570BE-33E3-4E9E-B517-12450EA07133}">
      <formula1>ddl_harvestStage</formula1>
    </dataValidation>
    <dataValidation type="list" allowBlank="1" showInputMessage="1" showErrorMessage="1" sqref="J5" xr:uid="{955B946E-8337-4A69-9CCD-E159E11ECF9F}">
      <formula1>ddl_harvestSize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B9151A8-47B4-4BBA-A224-4CCB667D1BC8}">
          <x14:formula1>
            <xm:f>_xlfn.ANCHORARRAY(ddlHarvests!$A$2)</xm:f>
          </x14:formula1>
          <xm:sqref>B5</xm:sqref>
        </x14:dataValidation>
        <x14:dataValidation type="list" allowBlank="1" showInputMessage="1" showErrorMessage="1" xr:uid="{ECE393B1-00BB-47D2-85E5-FDC6CB9F1CA1}">
          <x14:formula1>
            <xm:f>_xlfn.ANCHORARRAY(_xlfn.XLOOKUP($B5,ddlHarvests!$A$2:$A$500,ddlHarvests!$B$2:$B$500))</xm:f>
          </x14:formula1>
          <xm:sqref>C5</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0" tint="-0.249977111117893"/>
  </sheetPr>
  <dimension ref="A1:Q5"/>
  <sheetViews>
    <sheetView zoomScaleNormal="100" workbookViewId="0">
      <pane ySplit="4" topLeftCell="A5" activePane="bottomLeft" state="frozen"/>
      <selection activeCell="D29" sqref="D29"/>
      <selection pane="bottomLeft" sqref="A1:H1"/>
    </sheetView>
  </sheetViews>
  <sheetFormatPr defaultRowHeight="15" x14ac:dyDescent="0.25"/>
  <cols>
    <col min="1" max="1" width="2.85546875" customWidth="1"/>
    <col min="2" max="2" width="16.5703125" customWidth="1"/>
    <col min="3" max="3" width="52" customWidth="1"/>
    <col min="4" max="4" width="59.42578125" style="8" customWidth="1"/>
    <col min="5" max="17" width="15.7109375" style="8" customWidth="1"/>
    <col min="18" max="26" width="20.7109375" customWidth="1"/>
  </cols>
  <sheetData>
    <row r="1" spans="1:17" s="240" customFormat="1" ht="177.75" customHeight="1" x14ac:dyDescent="0.25">
      <c r="A1" s="357" t="s">
        <v>5937</v>
      </c>
      <c r="B1" s="357"/>
      <c r="C1" s="357"/>
      <c r="D1" s="357"/>
      <c r="E1" s="357"/>
      <c r="F1" s="357"/>
      <c r="G1" s="357"/>
      <c r="H1" s="357"/>
      <c r="I1" s="280"/>
      <c r="J1" s="280"/>
      <c r="K1" s="281"/>
      <c r="L1" s="281"/>
      <c r="M1" s="281"/>
      <c r="N1" s="281"/>
      <c r="O1" s="281"/>
      <c r="P1" s="281"/>
      <c r="Q1" s="281"/>
    </row>
    <row r="2" spans="1:17" ht="27.95" customHeight="1" x14ac:dyDescent="0.25">
      <c r="A2" s="25"/>
      <c r="B2" s="25"/>
    </row>
    <row r="3" spans="1:17" s="14" customFormat="1" ht="37.5" customHeight="1" x14ac:dyDescent="0.25">
      <c r="A3" s="13" t="s">
        <v>1859</v>
      </c>
      <c r="B3" s="13" t="s">
        <v>1468</v>
      </c>
      <c r="C3" s="13" t="s">
        <v>321</v>
      </c>
      <c r="D3" s="13" t="s">
        <v>1440</v>
      </c>
      <c r="F3" s="13"/>
      <c r="G3" s="13"/>
      <c r="H3" s="13"/>
      <c r="I3" s="13"/>
      <c r="K3" s="13"/>
      <c r="N3" s="13"/>
    </row>
    <row r="4" spans="1:17" s="8" customFormat="1" ht="15.75" customHeight="1" x14ac:dyDescent="0.25">
      <c r="A4" s="145" t="s">
        <v>116</v>
      </c>
      <c r="B4" s="145" t="s">
        <v>7949</v>
      </c>
      <c r="C4" s="145" t="s">
        <v>117</v>
      </c>
      <c r="D4" s="19" t="s">
        <v>2089</v>
      </c>
      <c r="F4" s="9"/>
      <c r="G4" s="9"/>
      <c r="H4" s="9"/>
      <c r="I4" s="9"/>
      <c r="J4" s="9"/>
      <c r="K4" s="9"/>
      <c r="L4" s="9"/>
      <c r="M4" s="9"/>
      <c r="N4" s="9"/>
      <c r="O4" s="9"/>
      <c r="P4" s="9"/>
      <c r="Q4" s="9"/>
    </row>
    <row r="5" spans="1:17" x14ac:dyDescent="0.25">
      <c r="A5" s="8"/>
      <c r="B5" s="11"/>
      <c r="D5" s="11"/>
    </row>
  </sheetData>
  <mergeCells count="1">
    <mergeCell ref="A1:H1"/>
  </mergeCells>
  <conditionalFormatting sqref="A4:D4">
    <cfRule type="duplicateValues" dxfId="73" priority="1"/>
  </conditionalFormatting>
  <dataValidations count="1">
    <dataValidation type="list" allowBlank="1" showInputMessage="1" showErrorMessage="1" sqref="B5" xr:uid="{09EA4D5C-83A9-4D14-8514-4F1140C87E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6FCE2-75F4-41FB-B0EA-AF55FCAB087C}">
  <sheetPr codeName="Sheet95">
    <tabColor rgb="FF7030A0"/>
  </sheetPr>
  <dimension ref="A1:O5"/>
  <sheetViews>
    <sheetView zoomScaleNormal="100" workbookViewId="0">
      <pane ySplit="4" topLeftCell="A5" activePane="bottomLeft" state="frozen"/>
      <selection activeCell="D29" sqref="D29"/>
      <selection pane="bottomLeft" sqref="A1:G1"/>
    </sheetView>
  </sheetViews>
  <sheetFormatPr defaultRowHeight="15" x14ac:dyDescent="0.25"/>
  <cols>
    <col min="1" max="1" width="3.5703125" customWidth="1"/>
    <col min="2" max="3" width="20.7109375" customWidth="1"/>
    <col min="4" max="4" width="22" bestFit="1" customWidth="1"/>
    <col min="5" max="5" width="30.85546875" bestFit="1" customWidth="1"/>
    <col min="6" max="15" width="13.5703125" customWidth="1"/>
    <col min="16" max="26" width="20.7109375" customWidth="1"/>
  </cols>
  <sheetData>
    <row r="1" spans="1:15" s="282" customFormat="1" ht="150" customHeight="1" x14ac:dyDescent="0.25">
      <c r="A1" s="358" t="s">
        <v>8418</v>
      </c>
      <c r="B1" s="358"/>
      <c r="C1" s="358"/>
      <c r="D1" s="358"/>
      <c r="E1" s="358"/>
      <c r="F1" s="358"/>
      <c r="G1" s="358"/>
    </row>
    <row r="2" spans="1:15" ht="28.5" customHeight="1" thickBot="1" x14ac:dyDescent="0.3">
      <c r="A2" s="25"/>
      <c r="B2" s="25"/>
      <c r="F2" s="359" t="s">
        <v>8414</v>
      </c>
      <c r="G2" s="359"/>
      <c r="H2" s="359"/>
      <c r="I2" s="359"/>
      <c r="J2" s="359"/>
      <c r="K2" s="359"/>
      <c r="L2" s="359"/>
      <c r="M2" s="359"/>
      <c r="N2" s="359"/>
      <c r="O2" s="359"/>
    </row>
    <row r="3" spans="1:15" s="13" customFormat="1" ht="30.75" customHeight="1" thickTop="1" x14ac:dyDescent="0.25">
      <c r="A3" s="13" t="s">
        <v>1859</v>
      </c>
      <c r="B3" s="13" t="s">
        <v>8181</v>
      </c>
      <c r="C3" s="13" t="s">
        <v>1501</v>
      </c>
      <c r="D3" s="13" t="s">
        <v>8255</v>
      </c>
      <c r="E3" s="13" t="s">
        <v>5821</v>
      </c>
      <c r="F3" s="311" t="s">
        <v>1589</v>
      </c>
      <c r="G3" s="311" t="s">
        <v>8416</v>
      </c>
      <c r="H3" s="311" t="s">
        <v>8413</v>
      </c>
      <c r="I3" s="311" t="s">
        <v>1214</v>
      </c>
      <c r="J3" s="311" t="s">
        <v>1591</v>
      </c>
      <c r="K3" s="311" t="s">
        <v>1215</v>
      </c>
      <c r="L3" s="311" t="s">
        <v>1590</v>
      </c>
      <c r="M3" s="311" t="s">
        <v>6760</v>
      </c>
      <c r="N3" s="311" t="s">
        <v>5920</v>
      </c>
      <c r="O3" s="311" t="s">
        <v>6747</v>
      </c>
    </row>
    <row r="4" spans="1:15" x14ac:dyDescent="0.25">
      <c r="A4" s="145" t="s">
        <v>8417</v>
      </c>
      <c r="B4" s="145" t="s">
        <v>7949</v>
      </c>
      <c r="C4" t="s">
        <v>119</v>
      </c>
      <c r="D4" s="145" t="s">
        <v>8254</v>
      </c>
      <c r="E4" s="145" t="s">
        <v>116</v>
      </c>
      <c r="F4" s="206" t="s">
        <v>127</v>
      </c>
      <c r="G4" s="206" t="s">
        <v>121</v>
      </c>
      <c r="H4" s="206" t="s">
        <v>122</v>
      </c>
      <c r="I4" s="206" t="s">
        <v>123</v>
      </c>
      <c r="J4" s="206" t="s">
        <v>125</v>
      </c>
      <c r="K4" s="206" t="s">
        <v>124</v>
      </c>
      <c r="L4" s="206" t="s">
        <v>126</v>
      </c>
      <c r="M4" s="206" t="s">
        <v>130</v>
      </c>
      <c r="N4" s="206" t="s">
        <v>129</v>
      </c>
      <c r="O4" s="206" t="s">
        <v>128</v>
      </c>
    </row>
    <row r="5" spans="1:15" x14ac:dyDescent="0.25">
      <c r="A5" s="289"/>
      <c r="B5" s="304"/>
      <c r="C5" s="312"/>
      <c r="D5" s="313"/>
      <c r="E5" s="313"/>
      <c r="F5" s="314"/>
      <c r="G5" s="314"/>
      <c r="H5" s="315"/>
      <c r="I5" s="315"/>
      <c r="J5" s="315"/>
      <c r="K5" s="315"/>
      <c r="L5" s="315"/>
      <c r="M5" s="315"/>
      <c r="N5" s="315"/>
      <c r="O5" s="315"/>
    </row>
  </sheetData>
  <mergeCells count="2">
    <mergeCell ref="A1:G1"/>
    <mergeCell ref="F2:O2"/>
  </mergeCells>
  <conditionalFormatting sqref="A4:B4">
    <cfRule type="duplicateValues" dxfId="72" priority="28"/>
  </conditionalFormatting>
  <conditionalFormatting sqref="A4:B4">
    <cfRule type="duplicateValues" dxfId="71" priority="29"/>
  </conditionalFormatting>
  <conditionalFormatting sqref="G4">
    <cfRule type="duplicateValues" dxfId="70" priority="27"/>
  </conditionalFormatting>
  <conditionalFormatting sqref="F4">
    <cfRule type="duplicateValues" dxfId="69" priority="26"/>
  </conditionalFormatting>
  <conditionalFormatting sqref="G4">
    <cfRule type="duplicateValues" dxfId="68" priority="23"/>
  </conditionalFormatting>
  <conditionalFormatting sqref="G4">
    <cfRule type="duplicateValues" dxfId="67" priority="24"/>
  </conditionalFormatting>
  <conditionalFormatting sqref="G4">
    <cfRule type="duplicateValues" dxfId="66" priority="25"/>
  </conditionalFormatting>
  <conditionalFormatting sqref="F4">
    <cfRule type="duplicateValues" dxfId="65" priority="22"/>
  </conditionalFormatting>
  <conditionalFormatting sqref="E4">
    <cfRule type="duplicateValues" dxfId="64" priority="21"/>
  </conditionalFormatting>
  <conditionalFormatting sqref="F4">
    <cfRule type="duplicateValues" dxfId="63" priority="20"/>
  </conditionalFormatting>
  <conditionalFormatting sqref="F4">
    <cfRule type="duplicateValues" dxfId="62" priority="17"/>
  </conditionalFormatting>
  <conditionalFormatting sqref="F4">
    <cfRule type="duplicateValues" dxfId="61" priority="18"/>
  </conditionalFormatting>
  <conditionalFormatting sqref="F4">
    <cfRule type="duplicateValues" dxfId="60" priority="19"/>
  </conditionalFormatting>
  <conditionalFormatting sqref="G4">
    <cfRule type="duplicateValues" dxfId="59" priority="16"/>
  </conditionalFormatting>
  <conditionalFormatting sqref="G4">
    <cfRule type="duplicateValues" dxfId="58" priority="15"/>
  </conditionalFormatting>
  <conditionalFormatting sqref="A4:B4 D4:E4">
    <cfRule type="duplicateValues" dxfId="57" priority="30"/>
  </conditionalFormatting>
  <conditionalFormatting sqref="F4">
    <cfRule type="duplicateValues" dxfId="56" priority="13"/>
  </conditionalFormatting>
  <conditionalFormatting sqref="E4">
    <cfRule type="duplicateValues" dxfId="55" priority="12"/>
  </conditionalFormatting>
  <conditionalFormatting sqref="F4">
    <cfRule type="duplicateValues" dxfId="54" priority="9"/>
  </conditionalFormatting>
  <conditionalFormatting sqref="F4">
    <cfRule type="duplicateValues" dxfId="53" priority="10"/>
  </conditionalFormatting>
  <conditionalFormatting sqref="F4">
    <cfRule type="duplicateValues" dxfId="52" priority="11"/>
  </conditionalFormatting>
  <conditionalFormatting sqref="E4">
    <cfRule type="duplicateValues" dxfId="51" priority="8"/>
  </conditionalFormatting>
  <conditionalFormatting sqref="D4">
    <cfRule type="duplicateValues" dxfId="50" priority="7"/>
  </conditionalFormatting>
  <conditionalFormatting sqref="E4">
    <cfRule type="duplicateValues" dxfId="49" priority="6"/>
  </conditionalFormatting>
  <conditionalFormatting sqref="E4">
    <cfRule type="duplicateValues" dxfId="48" priority="3"/>
  </conditionalFormatting>
  <conditionalFormatting sqref="E4">
    <cfRule type="duplicateValues" dxfId="47" priority="4"/>
  </conditionalFormatting>
  <conditionalFormatting sqref="E4">
    <cfRule type="duplicateValues" dxfId="46" priority="5"/>
  </conditionalFormatting>
  <conditionalFormatting sqref="F4">
    <cfRule type="duplicateValues" dxfId="45" priority="2"/>
  </conditionalFormatting>
  <conditionalFormatting sqref="F4">
    <cfRule type="duplicateValues" dxfId="44" priority="1"/>
  </conditionalFormatting>
  <conditionalFormatting sqref="D4">
    <cfRule type="duplicateValues" dxfId="43" priority="14"/>
  </conditionalFormatting>
  <dataValidations count="2">
    <dataValidation type="list" allowBlank="1" showInputMessage="1" showErrorMessage="1" sqref="B5" xr:uid="{7813E066-FA8B-49D3-A6C2-F14B5BC8AA86}">
      <formula1>ddl_experiments</formula1>
    </dataValidation>
    <dataValidation type="list" allowBlank="1" showInputMessage="1" showErrorMessage="1" sqref="C5" xr:uid="{FADAEF6E-E83E-4528-9C12-50481BE7BE39}">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3">
        <x14:dataValidation type="list" allowBlank="1" showInputMessage="1" showErrorMessage="1" xr:uid="{B48F1258-7B84-4A33-829C-08D6E82AB3B7}">
          <x14:formula1>
            <xm:f>_xlfn.ANCHORARRAY(_xlfn.XLOOKUP($B6,ddlPlots!$A$2:$A$500,ddlPlots!$B$2:$B$500))</xm:f>
          </x14:formula1>
          <xm:sqref>F6</xm:sqref>
        </x14:dataValidation>
        <x14:dataValidation type="list" allowBlank="1" showInputMessage="1" showErrorMessage="1" xr:uid="{3EA99514-0C48-453C-9656-359097794964}">
          <x14:formula1>
            <xm:f>_xlfn.ANCHORARRAY(_xlfn.XLOOKUP($B5,ddlTreatments!$A$2:$A$500,ddlTreatments!$B$2:$B$500))</xm:f>
          </x14:formula1>
          <xm:sqref>E5</xm:sqref>
        </x14:dataValidation>
        <x14:dataValidation type="list" allowBlank="1" showInputMessage="1" showErrorMessage="1" xr:uid="{FE888BE7-2FD7-45B1-83A2-99D2B59CC5A4}">
          <x14:formula1>
            <xm:f>_xlfn.ANCHORARRAY(_xlfn.XLOOKUP($B5,ddlCropSeason!$A$2:$A$500,ddlCropSeason!$B$2:$B$500))</xm:f>
          </x14:formula1>
          <xm:sqref>D5</xm:sqref>
        </x14:dataValidation>
        <x14:dataValidation type="list" allowBlank="1" showInputMessage="1" showErrorMessage="1" xr:uid="{CFB8F98A-2C89-4669-9FE0-D855FD05EAA3}">
          <x14:formula1>
            <xm:f>_xlfn.ANCHORARRAY(_xlfn.XLOOKUP($B5,ddlFertilizers!$A$2:$A$500,ddlFertilizers!$B$2:$B$500))</xm:f>
          </x14:formula1>
          <xm:sqref>K5</xm:sqref>
        </x14:dataValidation>
        <x14:dataValidation type="list" allowBlank="1" showInputMessage="1" showErrorMessage="1" xr:uid="{210A67D4-97E4-478B-BC6F-14F7477640A9}">
          <x14:formula1>
            <xm:f>_xlfn.ANCHORARRAY(_xlfn.XLOOKUP($B5,ddlTillage!$A$2:$A$500,ddlTillage!$B$2:$B$500))</xm:f>
          </x14:formula1>
          <xm:sqref>F5</xm:sqref>
        </x14:dataValidation>
        <x14:dataValidation type="list" allowBlank="1" showInputMessage="1" showErrorMessage="1" xr:uid="{A9A50986-FADE-498C-9122-66C73BA04F73}">
          <x14:formula1>
            <xm:f>_xlfn.ANCHORARRAY(_xlfn.XLOOKUP($B5,ddlPlantings!$A$2:$A$500,ddlPlantings!$B$2:$B$500))</xm:f>
          </x14:formula1>
          <xm:sqref>H5</xm:sqref>
        </x14:dataValidation>
        <x14:dataValidation type="list" allowBlank="1" showInputMessage="1" showErrorMessage="1" xr:uid="{7B10AB1A-3F1C-499D-BEB0-0343B15FC5FD}">
          <x14:formula1>
            <xm:f>_xlfn.ANCHORARRAY(_xlfn.XLOOKUP($B5,ddlIrrigations!$A$2:$A$500,ddlIrrigations!$B$2:$B$500))</xm:f>
          </x14:formula1>
          <xm:sqref>I5</xm:sqref>
        </x14:dataValidation>
        <x14:dataValidation type="list" allowBlank="1" showInputMessage="1" showErrorMessage="1" xr:uid="{C4E8303F-D915-47C5-9EF7-EA7F1EE010ED}">
          <x14:formula1>
            <xm:f>_xlfn.ANCHORARRAY(_xlfn.XLOOKUP($B5,ddlOrganicMaterials!$A$2:$A$500,ddlOrganicMaterials!$B$2:$B$500))</xm:f>
          </x14:formula1>
          <xm:sqref>J5</xm:sqref>
        </x14:dataValidation>
        <x14:dataValidation type="list" allowBlank="1" showInputMessage="1" showErrorMessage="1" xr:uid="{96436D1A-2A7D-4729-B35F-5B7A86E0971E}">
          <x14:formula1>
            <xm:f>_xlfn.ANCHORARRAY(_xlfn.XLOOKUP($B5,ddlChemicals!$A$2:$A$500,ddlChemicals!$B$2:$B$500))</xm:f>
          </x14:formula1>
          <xm:sqref>L5</xm:sqref>
        </x14:dataValidation>
        <x14:dataValidation type="list" allowBlank="1" showInputMessage="1" showErrorMessage="1" xr:uid="{19A70B82-DF80-4CC2-AB5B-2C4385984313}">
          <x14:formula1>
            <xm:f>_xlfn.ANCHORARRAY(_xlfn.XLOOKUP($B5,ddlMulches!$A$2:$A$500,ddlMulches!$B$2:$B$500))</xm:f>
          </x14:formula1>
          <xm:sqref>M5</xm:sqref>
        </x14:dataValidation>
        <x14:dataValidation type="list" allowBlank="1" showInputMessage="1" showErrorMessage="1" xr:uid="{49CB1F3C-36E1-4DDB-9E77-8681A76575FC}">
          <x14:formula1>
            <xm:f>_xlfn.ANCHORARRAY(_xlfn.XLOOKUP($B5,ddlHarvests!$A$2:$A$500,ddlHarvests!$B$2:$B$500))</xm:f>
          </x14:formula1>
          <xm:sqref>N5</xm:sqref>
        </x14:dataValidation>
        <x14:dataValidation type="list" allowBlank="1" showInputMessage="1" showErrorMessage="1" xr:uid="{616885B2-31C6-42BF-B368-7E4884BDE2D7}">
          <x14:formula1>
            <xm:f>_xlfn.ANCHORARRAY(_xlfn.XLOOKUP($B5,ddlInitialConditions!$A$2:$A$500,ddlInitialConditions!$B$2:$B$500))</xm:f>
          </x14:formula1>
          <xm:sqref>G5</xm:sqref>
        </x14:dataValidation>
        <x14:dataValidation type="list" allowBlank="1" showInputMessage="1" showErrorMessage="1" xr:uid="{0F325BB1-C510-4D9D-86CB-09F4C9434787}">
          <x14:formula1>
            <xm:f>_xlfn.ANCHORARRAY(_xlfn.XLOOKUP($B5,ddlEnvironModifications!$A$2:$A$500,ddlEnvironModifications!$B$2:$B$500))</xm:f>
          </x14:formula1>
          <xm:sqref>O5</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FAE37-BC41-430D-96B8-1464EE0091A7}">
  <sheetPr codeName="Sheet77">
    <tabColor theme="0" tint="-0.249977111117893"/>
  </sheetPr>
  <dimension ref="A1:K5"/>
  <sheetViews>
    <sheetView zoomScaleNormal="100" workbookViewId="0">
      <pane ySplit="4" topLeftCell="A5" activePane="bottomLeft" state="frozen"/>
      <selection activeCell="F6" sqref="F6"/>
      <selection pane="bottomLeft" sqref="A1:G1"/>
    </sheetView>
  </sheetViews>
  <sheetFormatPr defaultRowHeight="15" x14ac:dyDescent="0.25"/>
  <cols>
    <col min="1" max="1" width="3.5703125" customWidth="1"/>
    <col min="2" max="3" width="20.7109375" customWidth="1"/>
    <col min="4" max="4" width="22" bestFit="1" customWidth="1"/>
    <col min="5" max="5" width="30.85546875" bestFit="1" customWidth="1"/>
    <col min="6" max="9" width="17" customWidth="1"/>
    <col min="10" max="26" width="20.7109375" customWidth="1"/>
  </cols>
  <sheetData>
    <row r="1" spans="1:11" s="240" customFormat="1" ht="150" customHeight="1" x14ac:dyDescent="0.25">
      <c r="A1" s="355" t="s">
        <v>5921</v>
      </c>
      <c r="B1" s="355"/>
      <c r="C1" s="355"/>
      <c r="D1" s="355"/>
      <c r="E1" s="355"/>
      <c r="F1" s="355"/>
      <c r="G1" s="355"/>
    </row>
    <row r="2" spans="1:11" ht="28.5" customHeight="1" x14ac:dyDescent="0.25">
      <c r="A2" s="25"/>
      <c r="B2" s="25"/>
    </row>
    <row r="3" spans="1:11" s="13" customFormat="1" ht="32.25" customHeight="1" x14ac:dyDescent="0.25">
      <c r="A3" s="13" t="s">
        <v>1859</v>
      </c>
      <c r="B3" s="13" t="s">
        <v>8181</v>
      </c>
      <c r="C3" s="13" t="s">
        <v>1501</v>
      </c>
      <c r="D3" s="13" t="s">
        <v>8189</v>
      </c>
      <c r="E3" s="13" t="s">
        <v>8314</v>
      </c>
      <c r="F3" s="13" t="s">
        <v>1604</v>
      </c>
      <c r="G3" s="13" t="s">
        <v>1544</v>
      </c>
      <c r="H3" s="13" t="s">
        <v>8184</v>
      </c>
      <c r="I3" s="13" t="s">
        <v>5913</v>
      </c>
    </row>
    <row r="4" spans="1:11" x14ac:dyDescent="0.25">
      <c r="A4" s="145" t="s">
        <v>8187</v>
      </c>
      <c r="B4" s="145" t="s">
        <v>7949</v>
      </c>
      <c r="C4" s="145" t="s">
        <v>119</v>
      </c>
      <c r="D4" s="206" t="s">
        <v>8188</v>
      </c>
      <c r="E4" s="206" t="s">
        <v>99</v>
      </c>
      <c r="F4" s="206" t="s">
        <v>1534</v>
      </c>
      <c r="G4" s="206" t="s">
        <v>1536</v>
      </c>
      <c r="H4" s="206" t="s">
        <v>3167</v>
      </c>
      <c r="I4" s="206" t="s">
        <v>1539</v>
      </c>
      <c r="J4" s="145"/>
      <c r="K4" s="145"/>
    </row>
    <row r="5" spans="1:11" x14ac:dyDescent="0.25">
      <c r="A5" s="213"/>
      <c r="B5" s="208"/>
      <c r="C5" s="207"/>
      <c r="D5" s="207"/>
      <c r="E5" s="208"/>
      <c r="F5" s="336"/>
      <c r="G5" s="336"/>
      <c r="H5" s="336"/>
      <c r="I5" s="336"/>
    </row>
  </sheetData>
  <mergeCells count="1">
    <mergeCell ref="A1:G1"/>
  </mergeCells>
  <conditionalFormatting sqref="J4">
    <cfRule type="duplicateValues" dxfId="42" priority="21"/>
  </conditionalFormatting>
  <conditionalFormatting sqref="J4">
    <cfRule type="duplicateValues" dxfId="41" priority="22"/>
  </conditionalFormatting>
  <conditionalFormatting sqref="K4">
    <cfRule type="duplicateValues" dxfId="40" priority="18"/>
  </conditionalFormatting>
  <conditionalFormatting sqref="K4">
    <cfRule type="duplicateValues" dxfId="39" priority="19"/>
  </conditionalFormatting>
  <conditionalFormatting sqref="J4:K4">
    <cfRule type="duplicateValues" dxfId="38" priority="23"/>
  </conditionalFormatting>
  <conditionalFormatting sqref="A4:B4">
    <cfRule type="duplicateValues" dxfId="37" priority="6"/>
  </conditionalFormatting>
  <conditionalFormatting sqref="A4:B4">
    <cfRule type="duplicateValues" dxfId="36" priority="7"/>
  </conditionalFormatting>
  <conditionalFormatting sqref="A4:B4">
    <cfRule type="duplicateValues" dxfId="35" priority="8"/>
  </conditionalFormatting>
  <conditionalFormatting sqref="C4">
    <cfRule type="duplicateValues" dxfId="34" priority="4"/>
  </conditionalFormatting>
  <conditionalFormatting sqref="C4">
    <cfRule type="duplicateValues" dxfId="33" priority="5"/>
  </conditionalFormatting>
  <conditionalFormatting sqref="A4:I4">
    <cfRule type="duplicateValues" dxfId="32" priority="9"/>
  </conditionalFormatting>
  <conditionalFormatting sqref="A4:D4">
    <cfRule type="duplicateValues" dxfId="31" priority="10"/>
  </conditionalFormatting>
  <conditionalFormatting sqref="D4:I4">
    <cfRule type="duplicateValues" dxfId="30" priority="1"/>
  </conditionalFormatting>
  <conditionalFormatting sqref="D4">
    <cfRule type="duplicateValues" dxfId="29" priority="2"/>
  </conditionalFormatting>
  <conditionalFormatting sqref="D4">
    <cfRule type="duplicateValues" dxfId="28" priority="3"/>
  </conditionalFormatting>
  <dataValidations count="2">
    <dataValidation type="list" allowBlank="1" showInputMessage="1" showErrorMessage="1" sqref="B5" xr:uid="{AAC33EE5-2068-4B1D-A07C-B7414CAED590}">
      <formula1>ddl_experiments</formula1>
    </dataValidation>
    <dataValidation type="list" allowBlank="1" showInputMessage="1" showErrorMessage="1" sqref="C5" xr:uid="{A45CD94C-99E8-4D2A-9946-C8BC2A4D316B}">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C9EE-1B42-414C-ABB6-B949458AD08F}">
  <sheetPr codeName="Sheet76">
    <tabColor theme="0" tint="-0.249977111117893"/>
  </sheetPr>
  <dimension ref="A1:H5"/>
  <sheetViews>
    <sheetView zoomScaleNormal="100" workbookViewId="0">
      <pane ySplit="4" topLeftCell="A5" activePane="bottomLeft" state="frozen"/>
      <selection activeCell="F6" sqref="F6"/>
      <selection pane="bottomLeft" sqref="A1:G1"/>
    </sheetView>
  </sheetViews>
  <sheetFormatPr defaultRowHeight="15" x14ac:dyDescent="0.25"/>
  <cols>
    <col min="1" max="1" width="3" customWidth="1"/>
    <col min="2" max="2" width="20.7109375" customWidth="1"/>
    <col min="3" max="3" width="28.7109375" customWidth="1"/>
    <col min="4" max="4" width="25.42578125" customWidth="1"/>
    <col min="5" max="5" width="23.28515625" customWidth="1"/>
    <col min="6" max="7" width="15.28515625" customWidth="1"/>
    <col min="8" max="26" width="20.7109375" customWidth="1"/>
  </cols>
  <sheetData>
    <row r="1" spans="1:8" s="240" customFormat="1" ht="150" customHeight="1" x14ac:dyDescent="0.25">
      <c r="A1" s="355" t="s">
        <v>5921</v>
      </c>
      <c r="B1" s="355"/>
      <c r="C1" s="355"/>
      <c r="D1" s="355"/>
      <c r="E1" s="355"/>
      <c r="F1" s="355"/>
      <c r="G1" s="355"/>
    </row>
    <row r="2" spans="1:8" ht="28.5" customHeight="1" x14ac:dyDescent="0.25">
      <c r="A2" s="25"/>
      <c r="B2" s="25"/>
    </row>
    <row r="3" spans="1:8" s="13" customFormat="1" ht="32.25" customHeight="1" x14ac:dyDescent="0.25">
      <c r="A3" s="13" t="s">
        <v>1859</v>
      </c>
      <c r="B3" s="13" t="s">
        <v>8181</v>
      </c>
      <c r="C3" s="13" t="s">
        <v>1501</v>
      </c>
      <c r="D3" s="13" t="s">
        <v>8182</v>
      </c>
      <c r="E3" s="13" t="s">
        <v>8179</v>
      </c>
      <c r="F3" s="13" t="s">
        <v>8123</v>
      </c>
      <c r="G3" s="13" t="s">
        <v>8124</v>
      </c>
      <c r="H3" s="13" t="s">
        <v>8125</v>
      </c>
    </row>
    <row r="4" spans="1:8" x14ac:dyDescent="0.25">
      <c r="A4" s="205" t="s">
        <v>1533</v>
      </c>
      <c r="B4" s="205" t="s">
        <v>7949</v>
      </c>
      <c r="C4" s="302" t="s">
        <v>119</v>
      </c>
      <c r="D4" s="205" t="s">
        <v>8187</v>
      </c>
      <c r="E4" s="205" t="s">
        <v>8176</v>
      </c>
      <c r="F4" s="249" t="s">
        <v>8069</v>
      </c>
      <c r="G4" s="249" t="s">
        <v>8072</v>
      </c>
      <c r="H4" s="249" t="s">
        <v>8075</v>
      </c>
    </row>
    <row r="5" spans="1:8" x14ac:dyDescent="0.25">
      <c r="A5" s="210"/>
      <c r="B5" s="109"/>
      <c r="C5" s="110"/>
      <c r="D5" s="110"/>
      <c r="E5" s="109"/>
      <c r="F5" s="92"/>
      <c r="G5" s="92"/>
      <c r="H5" s="109"/>
    </row>
  </sheetData>
  <mergeCells count="1">
    <mergeCell ref="A1:G1"/>
  </mergeCells>
  <conditionalFormatting sqref="A4">
    <cfRule type="duplicateValues" dxfId="27" priority="11286"/>
  </conditionalFormatting>
  <conditionalFormatting sqref="B4:G4">
    <cfRule type="duplicateValues" dxfId="26" priority="2"/>
  </conditionalFormatting>
  <conditionalFormatting sqref="D4:H4">
    <cfRule type="duplicateValues" dxfId="25" priority="1"/>
  </conditionalFormatting>
  <dataValidations disablePrompts="1" count="1">
    <dataValidation type="list" allowBlank="1" showInputMessage="1" showErrorMessage="1" sqref="B5" xr:uid="{B7AD3AA1-CA65-4123-B608-41F452A7A3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8E8276F1-94BA-44BB-95D4-B60CB35CE6B5}">
          <x14:formula1>
            <xm:f>_xlfn.ANCHORARRAY(_xlfn.XLOOKUP($B5,ddlFields!$A$2:$A$500,ddlFields!$B$2:$B$500))</xm:f>
          </x14:formula1>
          <xm:sqref>C5</xm:sqref>
        </x14:dataValidation>
        <x14:dataValidation type="list" allowBlank="1" showInputMessage="1" showErrorMessage="1" xr:uid="{FCA20B3E-DDD8-4779-AABE-D3AE589C7E37}">
          <x14:formula1>
            <xm:f>_xlfn.ANCHORARRAY(_xlfn.XLOOKUP($C5,ddlPlotLayout!$A$2:$A$500,ddlPlotLayout!$B$2:$B$500))</xm:f>
          </x14:formula1>
          <xm:sqref>D5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1408C-1B3F-42B7-AC26-CA5E88004FFC}">
  <sheetPr codeName="Sheet73">
    <tabColor rgb="FF7030A0"/>
  </sheetPr>
  <dimension ref="A1:G5"/>
  <sheetViews>
    <sheetView zoomScaleNormal="100" workbookViewId="0">
      <pane ySplit="4" topLeftCell="A5" activePane="bottomLeft" state="frozen"/>
      <selection activeCell="D29" sqref="D29"/>
      <selection pane="bottomLeft" sqref="A1:G1"/>
    </sheetView>
  </sheetViews>
  <sheetFormatPr defaultRowHeight="15" x14ac:dyDescent="0.25"/>
  <cols>
    <col min="1" max="1" width="3.5703125" customWidth="1"/>
    <col min="2" max="3" width="20.7109375" customWidth="1"/>
    <col min="4" max="4" width="22" bestFit="1" customWidth="1"/>
    <col min="5" max="5" width="30.85546875" bestFit="1" customWidth="1"/>
    <col min="6" max="6" width="40" bestFit="1" customWidth="1"/>
    <col min="7" max="26" width="20.7109375" customWidth="1"/>
  </cols>
  <sheetData>
    <row r="1" spans="1:7" s="282" customFormat="1" ht="150" customHeight="1" x14ac:dyDescent="0.25">
      <c r="A1" s="358" t="s">
        <v>8193</v>
      </c>
      <c r="B1" s="358"/>
      <c r="C1" s="358"/>
      <c r="D1" s="358"/>
      <c r="E1" s="358"/>
      <c r="F1" s="358"/>
      <c r="G1" s="358"/>
    </row>
    <row r="2" spans="1:7" ht="28.5" customHeight="1" x14ac:dyDescent="0.25">
      <c r="A2" s="25"/>
      <c r="B2" s="25"/>
    </row>
    <row r="3" spans="1:7" s="13" customFormat="1" ht="32.25" customHeight="1" x14ac:dyDescent="0.25">
      <c r="A3" s="13" t="s">
        <v>1859</v>
      </c>
      <c r="B3" s="13" t="s">
        <v>8181</v>
      </c>
      <c r="C3" s="13" t="s">
        <v>1501</v>
      </c>
      <c r="D3" s="13" t="s">
        <v>8192</v>
      </c>
      <c r="E3" s="13" t="s">
        <v>8255</v>
      </c>
      <c r="F3" s="13" t="s">
        <v>5821</v>
      </c>
      <c r="G3" s="13" t="s">
        <v>8180</v>
      </c>
    </row>
    <row r="4" spans="1:7" x14ac:dyDescent="0.25">
      <c r="A4" s="145" t="s">
        <v>8175</v>
      </c>
      <c r="B4" s="145" t="s">
        <v>7949</v>
      </c>
      <c r="C4" t="s">
        <v>119</v>
      </c>
      <c r="D4" s="145" t="s">
        <v>8187</v>
      </c>
      <c r="E4" s="145" t="s">
        <v>8254</v>
      </c>
      <c r="F4" s="145" t="s">
        <v>116</v>
      </c>
      <c r="G4" s="206" t="s">
        <v>1533</v>
      </c>
    </row>
    <row r="5" spans="1:7" x14ac:dyDescent="0.25">
      <c r="A5" s="289"/>
      <c r="B5" s="304"/>
      <c r="C5" s="312"/>
      <c r="D5" s="313"/>
      <c r="E5" s="313"/>
      <c r="F5" s="219"/>
      <c r="G5" s="219"/>
    </row>
  </sheetData>
  <mergeCells count="1">
    <mergeCell ref="A1:G1"/>
  </mergeCells>
  <phoneticPr fontId="22" type="noConversion"/>
  <conditionalFormatting sqref="A4:B4">
    <cfRule type="duplicateValues" dxfId="24" priority="21"/>
  </conditionalFormatting>
  <conditionalFormatting sqref="A4:B4">
    <cfRule type="duplicateValues" dxfId="23" priority="22"/>
  </conditionalFormatting>
  <conditionalFormatting sqref="G4">
    <cfRule type="duplicateValues" dxfId="22" priority="15"/>
  </conditionalFormatting>
  <conditionalFormatting sqref="F4">
    <cfRule type="duplicateValues" dxfId="21" priority="14"/>
  </conditionalFormatting>
  <conditionalFormatting sqref="G4">
    <cfRule type="duplicateValues" dxfId="20" priority="11"/>
  </conditionalFormatting>
  <conditionalFormatting sqref="G4">
    <cfRule type="duplicateValues" dxfId="19" priority="12"/>
  </conditionalFormatting>
  <conditionalFormatting sqref="G4">
    <cfRule type="duplicateValues" dxfId="18" priority="13"/>
  </conditionalFormatting>
  <conditionalFormatting sqref="F4">
    <cfRule type="duplicateValues" dxfId="17" priority="10"/>
  </conditionalFormatting>
  <conditionalFormatting sqref="E4">
    <cfRule type="duplicateValues" dxfId="16" priority="9"/>
  </conditionalFormatting>
  <conditionalFormatting sqref="F4">
    <cfRule type="duplicateValues" dxfId="15" priority="6"/>
  </conditionalFormatting>
  <conditionalFormatting sqref="F4">
    <cfRule type="duplicateValues" dxfId="14" priority="3"/>
  </conditionalFormatting>
  <conditionalFormatting sqref="F4">
    <cfRule type="duplicateValues" dxfId="13" priority="4"/>
  </conditionalFormatting>
  <conditionalFormatting sqref="F4">
    <cfRule type="duplicateValues" dxfId="12" priority="5"/>
  </conditionalFormatting>
  <conditionalFormatting sqref="G4">
    <cfRule type="duplicateValues" dxfId="11" priority="2"/>
  </conditionalFormatting>
  <conditionalFormatting sqref="G4">
    <cfRule type="duplicateValues" dxfId="10" priority="1"/>
  </conditionalFormatting>
  <conditionalFormatting sqref="A4:B4 D4:E4">
    <cfRule type="duplicateValues" dxfId="9" priority="13356"/>
  </conditionalFormatting>
  <dataValidations count="1">
    <dataValidation type="list" allowBlank="1" showInputMessage="1" showErrorMessage="1" sqref="B5" xr:uid="{DEBDC9E1-E297-471F-BD12-159A04802A6F}">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4DEE26-A455-4FAC-8DEC-54F6001FA5D6}">
          <x14:formula1>
            <xm:f>_xlfn.ANCHORARRAY(_xlfn.XLOOKUP($B5,ddlPlots!$A$2:$A$500,ddlPlots!$B$2:$B$500))</xm:f>
          </x14:formula1>
          <xm:sqref>F6 G5</xm:sqref>
        </x14:dataValidation>
        <x14:dataValidation type="list" allowBlank="1" showInputMessage="1" showErrorMessage="1" xr:uid="{FF4BE43D-07DE-4FC4-9144-38F7F85CE883}">
          <x14:formula1>
            <xm:f>_xlfn.ANCHORARRAY(_xlfn.XLOOKUP($B5,ddlCropSeason!$A$2:$A$500,ddlCropSeason!$B$2:$B$500))</xm:f>
          </x14:formula1>
          <xm:sqref>E5</xm:sqref>
        </x14:dataValidation>
        <x14:dataValidation type="list" allowBlank="1" showInputMessage="1" showErrorMessage="1" xr:uid="{96AE8824-3A76-4ECA-97DF-D0D7E61321D9}">
          <x14:formula1>
            <xm:f>_xlfn.ANCHORARRAY(_xlfn.XLOOKUP($B5,ddlTreatments!$A$2:$A$500,ddlTreatments!$B$2:$B$500))</xm:f>
          </x14:formula1>
          <xm:sqref>F5</xm:sqref>
        </x14:dataValidation>
        <x14:dataValidation type="list" allowBlank="1" showInputMessage="1" showErrorMessage="1" xr:uid="{A5E2B793-A0DD-4171-BC37-786B186D814D}">
          <x14:formula1>
            <xm:f>_xlfn.ANCHORARRAY(_xlfn.XLOOKUP($B5,ddlFields!$A$2:$A$500,ddlFields!$B$2:$B$500))</xm:f>
          </x14:formula1>
          <xm:sqref>C5</xm:sqref>
        </x14:dataValidation>
        <x14:dataValidation type="list" allowBlank="1" showInputMessage="1" showErrorMessage="1" xr:uid="{6C6AA51D-CA8F-4015-B654-97AB4C355E72}">
          <x14:formula1>
            <xm:f>_xlfn.ANCHORARRAY(_xlfn.XLOOKUP($C5,ddlPlotLayout!$A$2:$A$500,ddlPlotLayout!$B$2:$B$500))</xm:f>
          </x14:formula1>
          <xm:sqref>D5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K6"/>
  <sheetViews>
    <sheetView topLeftCell="E1" workbookViewId="0">
      <selection activeCell="G3" sqref="G3"/>
    </sheetView>
  </sheetViews>
  <sheetFormatPr defaultRowHeight="15" x14ac:dyDescent="0.25"/>
  <cols>
    <col min="1" max="1" width="17.85546875" customWidth="1"/>
    <col min="2" max="2" width="20.140625" bestFit="1" customWidth="1"/>
    <col min="3" max="3" width="19.7109375" bestFit="1" customWidth="1"/>
    <col min="4" max="6" width="17.85546875" customWidth="1"/>
    <col min="7" max="7" width="29" bestFit="1" customWidth="1"/>
    <col min="8" max="8" width="17.85546875" customWidth="1"/>
    <col min="9" max="11" width="54.42578125" customWidth="1"/>
  </cols>
  <sheetData>
    <row r="2" spans="1:11" x14ac:dyDescent="0.25">
      <c r="A2" s="12" t="s">
        <v>1415</v>
      </c>
      <c r="B2" s="12" t="s">
        <v>1213</v>
      </c>
      <c r="C2" s="12" t="s">
        <v>8170</v>
      </c>
      <c r="D2" s="12" t="s">
        <v>6133</v>
      </c>
      <c r="E2" s="12" t="s">
        <v>1416</v>
      </c>
      <c r="F2" s="12" t="s">
        <v>1212</v>
      </c>
      <c r="G2" s="12" t="s">
        <v>6763</v>
      </c>
      <c r="H2" s="12" t="s">
        <v>5918</v>
      </c>
      <c r="I2" s="12" t="s">
        <v>8345</v>
      </c>
      <c r="J2" s="12" t="s">
        <v>8346</v>
      </c>
      <c r="K2" s="12" t="s">
        <v>8378</v>
      </c>
    </row>
    <row r="3" spans="1:11" x14ac:dyDescent="0.25">
      <c r="A3" t="e" cm="1" vm="1">
        <f t="array" ref="A3">_xlfn._xlws.SORT(_xlfn.UNIQUE(_xlfn._xlws.FILTER(expMetadata[experiment_id], expMetadata[experiment_id] &lt;&gt; "")))</f>
        <v>#VALUE!</v>
      </c>
      <c r="B3" t="str" cm="1">
        <f t="array" ref="B3">IFERROR(_xlfn._xlws.SORT(_xlfn.UNIQUE(_xlfn._xlws.FILTER(fields[field_level]&amp;"|"&amp;fields[field_name], fields[field_level] &lt;&gt; ""))), "")</f>
        <v/>
      </c>
      <c r="C3" t="str" cm="1">
        <f t="array" ref="C3">IFERROR(_xlfn._xlws.SORT(_xlfn.UNIQUE(_xlfn._xlws.FILTER(cropSeason[crop_season_id]&amp;"|"&amp;cropSeason[experiment_year]&amp;"-"&amp;cropSeason[crop_id], cropSeason[crop_season_id] &lt;&gt; ""))), "")</f>
        <v/>
      </c>
      <c r="D3" t="str" cm="1">
        <f t="array" ref="D3">IFERROR(_xlfn._xlws.SORT(_xlfn.UNIQUE(_xlfn._xlws.FILTER(soilMetadata[soil_profile_id], soilMetadata[soil_profile_id] &lt;&gt; ""))), "")</f>
        <v/>
      </c>
      <c r="E3" t="str" cm="1">
        <f t="array" ref="E3">IFERROR(_xlfn._xlws.SORT(_xlfn.UNIQUE(_xlfn._xlws.FILTER(weatherMetadata[weather_station_id],weatherMetadata[weather_station_id] &lt;&gt; ""))), "")</f>
        <v/>
      </c>
      <c r="F3" t="str" cm="1">
        <f t="array" ref="F3">IFERROR(_xlfn._xlws.SORT(_xlfn.UNIQUE(_xlfn._xlws.FILTER(genotypes[genotype_level]&amp;"|("&amp;genotypes[crop_id]&amp;") "&amp;genotypes[genotype_name], genotypes[genotype_level] &lt;&gt; ""))), "")</f>
        <v/>
      </c>
      <c r="G3" t="e" cm="1" vm="2">
        <f t="array" ref="G3">_xlfn._xlws.FILTER(_xlfn.VSTACK("[Experiment] " &amp; ddl_experiments, "[Soil] " &amp; ddl_soilProfiles, "[Weather source] " &amp; ddl_weatherStations, "[Genotype] " &amp; ddl_genotypes), _xlfn.VSTACK(ddl_experiments, ddl_soilProfiles, ddl_weatherStations, ddl_genotypes) &lt;&gt; "")</f>
        <v>#VALUE!</v>
      </c>
      <c r="H3" t="str" cm="1">
        <f t="array" ref="H3">IFERROR(_xlfn._xlws.SORT(_xlfn.UNIQUE(_xlfn._xlws.FILTER(institutions[institute_id]&amp;"|"&amp;institutions[institute_code],institutions[institute_id] &lt;&gt; ""))), "")</f>
        <v/>
      </c>
      <c r="I3" t="str" cm="1">
        <f t="array" ref="I3">IFERROR(_xlfn._xlws.SORT(_xlfn.UNIQUE(_xlfn._xlws.FILTER(soilData[soil_data_id_long], soilData[soil_data_id] &lt;&gt; ""))), "")</f>
        <v/>
      </c>
      <c r="J3" t="str" cm="1">
        <f t="array" ref="J3">IFERROR(_xlfn._xlws.SORT(_xlfn.UNIQUE(_xlfn._xlws.FILTER(plantData[data_id_long], plantData[data_id] &lt;&gt; ""))), "")</f>
        <v/>
      </c>
      <c r="K3" t="str" cm="1">
        <f t="array" ref="K3">IFERROR(_xlfn._xlws.SORT(_xlfn.UNIQUE(_xlfn._xlws.FILTER(envData[data_id_long], envData[data_id] &lt;&gt; ""))), "")</f>
        <v/>
      </c>
    </row>
    <row r="6" spans="1:11" x14ac:dyDescent="0.25">
      <c r="K6" s="257"/>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42AB-B5BF-44C5-91CD-E74B2FBD66AB}">
  <sheetPr codeName="Sheet79">
    <tabColor rgb="FF002060"/>
  </sheetPr>
  <dimension ref="A1:I5000"/>
  <sheetViews>
    <sheetView workbookViewId="0">
      <selection activeCell="A2" sqref="A2"/>
    </sheetView>
  </sheetViews>
  <sheetFormatPr defaultRowHeight="15" x14ac:dyDescent="0.25"/>
  <cols>
    <col min="1" max="1" width="38.28515625" bestFit="1" customWidth="1"/>
    <col min="2" max="3" width="18" bestFit="1" customWidth="1"/>
    <col min="4" max="200" width="3.140625" customWidth="1"/>
    <col min="16383" max="16383" width="8.7109375" customWidth="1"/>
  </cols>
  <sheetData>
    <row r="1" spans="1:9" s="106" customFormat="1" ht="24" customHeight="1" x14ac:dyDescent="0.25">
      <c r="A1" s="239" t="s">
        <v>8442</v>
      </c>
      <c r="I1" s="107"/>
    </row>
    <row r="2" spans="1:9" x14ac:dyDescent="0.25">
      <c r="A2" t="str" cm="1">
        <f t="array" ref="A2">_xlfn._xlws.SORT(_xlfn.UNIQUE(_xlfn._xlws.FILTER(managements[experiment_id]&amp;"_"&amp;managements[crop_season_id], managements[experiment_id] &lt;&gt; "", "")))</f>
        <v/>
      </c>
      <c r="B2" t="e" cm="1" vm="1">
        <f t="array" ref="B2">TRANSPOSE(_xlfn._xlws.SORT(_xlfn.UNIQUE(_xlfn._xlws.FILTER(managements[treatment_number], managements[experiment_id]&amp;"_"&amp;managements[crop_season_id]=A2))))</f>
        <v>#VALUE!</v>
      </c>
    </row>
    <row r="3" spans="1:9" x14ac:dyDescent="0.25">
      <c r="B3" t="e" cm="1" vm="1">
        <f t="array" ref="B3">TRANSPOSE(_xlfn._xlws.SORT(_xlfn.UNIQUE(_xlfn._xlws.FILTER(managements[treatment_number], managements[experiment_id]&amp;"_"&amp;managements[crop_season_id]=A3))))</f>
        <v>#VALUE!</v>
      </c>
    </row>
    <row r="4" spans="1:9" x14ac:dyDescent="0.25">
      <c r="B4" t="e" cm="1" vm="1">
        <f t="array" ref="B4">TRANSPOSE(_xlfn._xlws.SORT(_xlfn.UNIQUE(_xlfn._xlws.FILTER(managements[treatment_number], managements[experiment_id]&amp;"_"&amp;managements[crop_season_id]=A4))))</f>
        <v>#VALUE!</v>
      </c>
    </row>
    <row r="5" spans="1:9" x14ac:dyDescent="0.25">
      <c r="B5" t="e" cm="1" vm="1">
        <f t="array" ref="B5">TRANSPOSE(_xlfn._xlws.SORT(_xlfn.UNIQUE(_xlfn._xlws.FILTER(managements[treatment_number], managements[experiment_id]&amp;"_"&amp;managements[crop_season_id]=A5))))</f>
        <v>#VALUE!</v>
      </c>
    </row>
    <row r="6" spans="1:9" x14ac:dyDescent="0.25">
      <c r="B6" t="e" cm="1" vm="1">
        <f t="array" ref="B6">TRANSPOSE(_xlfn._xlws.SORT(_xlfn.UNIQUE(_xlfn._xlws.FILTER(managements[treatment_number], managements[experiment_id]&amp;"_"&amp;managements[crop_season_id]=A6))))</f>
        <v>#VALUE!</v>
      </c>
    </row>
    <row r="7" spans="1:9" x14ac:dyDescent="0.25">
      <c r="B7" t="e" cm="1" vm="1">
        <f t="array" ref="B7">TRANSPOSE(_xlfn._xlws.SORT(_xlfn.UNIQUE(_xlfn._xlws.FILTER(managements[treatment_number], managements[experiment_id]&amp;"_"&amp;managements[crop_season_id]=A7))))</f>
        <v>#VALUE!</v>
      </c>
    </row>
    <row r="8" spans="1:9" x14ac:dyDescent="0.25">
      <c r="B8" t="e" cm="1" vm="1">
        <f t="array" ref="B8">TRANSPOSE(_xlfn._xlws.SORT(_xlfn.UNIQUE(_xlfn._xlws.FILTER(managements[treatment_number], managements[experiment_id]&amp;"_"&amp;managements[crop_season_id]=A8))))</f>
        <v>#VALUE!</v>
      </c>
    </row>
    <row r="9" spans="1:9" x14ac:dyDescent="0.25">
      <c r="B9" t="e" cm="1" vm="1">
        <f t="array" ref="B9">TRANSPOSE(_xlfn._xlws.SORT(_xlfn.UNIQUE(_xlfn._xlws.FILTER(managements[treatment_number], managements[experiment_id]&amp;"_"&amp;managements[crop_season_id]=A9))))</f>
        <v>#VALUE!</v>
      </c>
    </row>
    <row r="10" spans="1:9" x14ac:dyDescent="0.25">
      <c r="B10" t="e" cm="1" vm="1">
        <f t="array" ref="B10">TRANSPOSE(_xlfn._xlws.SORT(_xlfn.UNIQUE(_xlfn._xlws.FILTER(managements[treatment_number], managements[experiment_id]&amp;"_"&amp;managements[crop_season_id]=A10))))</f>
        <v>#VALUE!</v>
      </c>
    </row>
    <row r="11" spans="1:9" x14ac:dyDescent="0.25">
      <c r="B11" t="e" cm="1" vm="1">
        <f t="array" ref="B11">TRANSPOSE(_xlfn._xlws.SORT(_xlfn.UNIQUE(_xlfn._xlws.FILTER(managements[treatment_number], managements[experiment_id]&amp;"_"&amp;managements[crop_season_id]=A11))))</f>
        <v>#VALUE!</v>
      </c>
    </row>
    <row r="12" spans="1:9" x14ac:dyDescent="0.25">
      <c r="B12" t="e" cm="1" vm="1">
        <f t="array" ref="B12">TRANSPOSE(_xlfn._xlws.SORT(_xlfn.UNIQUE(_xlfn._xlws.FILTER(managements[treatment_number], managements[experiment_id]&amp;"_"&amp;managements[crop_season_id]=A12))))</f>
        <v>#VALUE!</v>
      </c>
    </row>
    <row r="13" spans="1:9" x14ac:dyDescent="0.25">
      <c r="B13" t="e" cm="1" vm="1">
        <f t="array" ref="B13">TRANSPOSE(_xlfn._xlws.SORT(_xlfn.UNIQUE(_xlfn._xlws.FILTER(managements[treatment_number], managements[experiment_id]&amp;"_"&amp;managements[crop_season_id]=A13))))</f>
        <v>#VALUE!</v>
      </c>
    </row>
    <row r="14" spans="1:9" x14ac:dyDescent="0.25">
      <c r="B14" t="e" cm="1" vm="1">
        <f t="array" ref="B14">TRANSPOSE(_xlfn._xlws.SORT(_xlfn.UNIQUE(_xlfn._xlws.FILTER(managements[treatment_number], managements[experiment_id]&amp;"_"&amp;managements[crop_season_id]=A14))))</f>
        <v>#VALUE!</v>
      </c>
    </row>
    <row r="15" spans="1:9" x14ac:dyDescent="0.25">
      <c r="B15" t="e" cm="1" vm="1">
        <f t="array" ref="B15">TRANSPOSE(_xlfn._xlws.SORT(_xlfn.UNIQUE(_xlfn._xlws.FILTER(managements[treatment_number], managements[experiment_id]&amp;"_"&amp;managements[crop_season_id]=A15))))</f>
        <v>#VALUE!</v>
      </c>
    </row>
    <row r="16" spans="1:9" x14ac:dyDescent="0.25">
      <c r="B16" t="e" cm="1" vm="1">
        <f t="array" ref="B16">TRANSPOSE(_xlfn._xlws.SORT(_xlfn.UNIQUE(_xlfn._xlws.FILTER(managements[treatment_number], managements[experiment_id]&amp;"_"&amp;managements[crop_season_id]=A16))))</f>
        <v>#VALUE!</v>
      </c>
    </row>
    <row r="17" spans="2:2" x14ac:dyDescent="0.25">
      <c r="B17" t="e" cm="1" vm="1">
        <f t="array" ref="B17">TRANSPOSE(_xlfn._xlws.SORT(_xlfn.UNIQUE(_xlfn._xlws.FILTER(managements[treatment_number], managements[experiment_id]&amp;"_"&amp;managements[crop_season_id]=A17))))</f>
        <v>#VALUE!</v>
      </c>
    </row>
    <row r="18" spans="2:2" x14ac:dyDescent="0.25">
      <c r="B18" t="e" cm="1" vm="1">
        <f t="array" ref="B18">TRANSPOSE(_xlfn._xlws.SORT(_xlfn.UNIQUE(_xlfn._xlws.FILTER(managements[treatment_number], managements[experiment_id]&amp;"_"&amp;managements[crop_season_id]=A18))))</f>
        <v>#VALUE!</v>
      </c>
    </row>
    <row r="19" spans="2:2" x14ac:dyDescent="0.25">
      <c r="B19" t="e" cm="1" vm="1">
        <f t="array" ref="B19">TRANSPOSE(_xlfn._xlws.SORT(_xlfn.UNIQUE(_xlfn._xlws.FILTER(managements[treatment_number], managements[experiment_id]&amp;"_"&amp;managements[crop_season_id]=A19))))</f>
        <v>#VALUE!</v>
      </c>
    </row>
    <row r="20" spans="2:2" x14ac:dyDescent="0.25">
      <c r="B20" t="e" cm="1" vm="1">
        <f t="array" ref="B20">TRANSPOSE(_xlfn._xlws.SORT(_xlfn.UNIQUE(_xlfn._xlws.FILTER(managements[treatment_number], managements[experiment_id]&amp;"_"&amp;managements[crop_season_id]=A20))))</f>
        <v>#VALUE!</v>
      </c>
    </row>
    <row r="21" spans="2:2" x14ac:dyDescent="0.25">
      <c r="B21" t="e" cm="1" vm="1">
        <f t="array" ref="B21">TRANSPOSE(_xlfn._xlws.SORT(_xlfn.UNIQUE(_xlfn._xlws.FILTER(managements[treatment_number], managements[experiment_id]&amp;"_"&amp;managements[crop_season_id]=A21))))</f>
        <v>#VALUE!</v>
      </c>
    </row>
    <row r="22" spans="2:2" x14ac:dyDescent="0.25">
      <c r="B22" t="e" cm="1" vm="1">
        <f t="array" ref="B22">TRANSPOSE(_xlfn._xlws.SORT(_xlfn.UNIQUE(_xlfn._xlws.FILTER(managements[treatment_number], managements[experiment_id]&amp;"_"&amp;managements[crop_season_id]=A22))))</f>
        <v>#VALUE!</v>
      </c>
    </row>
    <row r="23" spans="2:2" x14ac:dyDescent="0.25">
      <c r="B23" t="e" cm="1" vm="1">
        <f t="array" ref="B23">TRANSPOSE(_xlfn._xlws.SORT(_xlfn.UNIQUE(_xlfn._xlws.FILTER(managements[treatment_number], managements[experiment_id]&amp;"_"&amp;managements[crop_season_id]=A23))))</f>
        <v>#VALUE!</v>
      </c>
    </row>
    <row r="24" spans="2:2" x14ac:dyDescent="0.25">
      <c r="B24" t="e" cm="1" vm="1">
        <f t="array" ref="B24">TRANSPOSE(_xlfn._xlws.SORT(_xlfn.UNIQUE(_xlfn._xlws.FILTER(managements[treatment_number], managements[experiment_id]&amp;"_"&amp;managements[crop_season_id]=A24))))</f>
        <v>#VALUE!</v>
      </c>
    </row>
    <row r="25" spans="2:2" x14ac:dyDescent="0.25">
      <c r="B25" t="e" cm="1" vm="1">
        <f t="array" ref="B25">TRANSPOSE(_xlfn._xlws.SORT(_xlfn.UNIQUE(_xlfn._xlws.FILTER(managements[treatment_number], managements[experiment_id]&amp;"_"&amp;managements[crop_season_id]=A25))))</f>
        <v>#VALUE!</v>
      </c>
    </row>
    <row r="26" spans="2:2" x14ac:dyDescent="0.25">
      <c r="B26" t="e" cm="1" vm="1">
        <f t="array" ref="B26">TRANSPOSE(_xlfn._xlws.SORT(_xlfn.UNIQUE(_xlfn._xlws.FILTER(managements[treatment_number], managements[experiment_id]&amp;"_"&amp;managements[crop_season_id]=A26))))</f>
        <v>#VALUE!</v>
      </c>
    </row>
    <row r="27" spans="2:2" x14ac:dyDescent="0.25">
      <c r="B27" t="e" cm="1" vm="1">
        <f t="array" ref="B27">TRANSPOSE(_xlfn._xlws.SORT(_xlfn.UNIQUE(_xlfn._xlws.FILTER(managements[treatment_number], managements[experiment_id]&amp;"_"&amp;managements[crop_season_id]=A27))))</f>
        <v>#VALUE!</v>
      </c>
    </row>
    <row r="28" spans="2:2" x14ac:dyDescent="0.25">
      <c r="B28" t="e" cm="1" vm="1">
        <f t="array" ref="B28">TRANSPOSE(_xlfn._xlws.SORT(_xlfn.UNIQUE(_xlfn._xlws.FILTER(managements[treatment_number], managements[experiment_id]&amp;"_"&amp;managements[crop_season_id]=A28))))</f>
        <v>#VALUE!</v>
      </c>
    </row>
    <row r="29" spans="2:2" x14ac:dyDescent="0.25">
      <c r="B29" t="e" cm="1" vm="1">
        <f t="array" ref="B29">TRANSPOSE(_xlfn._xlws.SORT(_xlfn.UNIQUE(_xlfn._xlws.FILTER(managements[treatment_number], managements[experiment_id]&amp;"_"&amp;managements[crop_season_id]=A29))))</f>
        <v>#VALUE!</v>
      </c>
    </row>
    <row r="30" spans="2:2" x14ac:dyDescent="0.25">
      <c r="B30" t="e" cm="1" vm="1">
        <f t="array" ref="B30">TRANSPOSE(_xlfn._xlws.SORT(_xlfn.UNIQUE(_xlfn._xlws.FILTER(managements[treatment_number], managements[experiment_id]&amp;"_"&amp;managements[crop_season_id]=A30))))</f>
        <v>#VALUE!</v>
      </c>
    </row>
    <row r="31" spans="2:2" x14ac:dyDescent="0.25">
      <c r="B31" t="e" cm="1" vm="1">
        <f t="array" ref="B31">TRANSPOSE(_xlfn._xlws.SORT(_xlfn.UNIQUE(_xlfn._xlws.FILTER(managements[treatment_number], managements[experiment_id]&amp;"_"&amp;managements[crop_season_id]=A31))))</f>
        <v>#VALUE!</v>
      </c>
    </row>
    <row r="32" spans="2:2" x14ac:dyDescent="0.25">
      <c r="B32" t="e" cm="1" vm="1">
        <f t="array" ref="B32">TRANSPOSE(_xlfn._xlws.SORT(_xlfn.UNIQUE(_xlfn._xlws.FILTER(managements[treatment_number], managements[experiment_id]&amp;"_"&amp;managements[crop_season_id]=A32))))</f>
        <v>#VALUE!</v>
      </c>
    </row>
    <row r="33" spans="2:2" x14ac:dyDescent="0.25">
      <c r="B33" t="e" cm="1" vm="1">
        <f t="array" ref="B33">TRANSPOSE(_xlfn._xlws.SORT(_xlfn.UNIQUE(_xlfn._xlws.FILTER(managements[treatment_number], managements[experiment_id]&amp;"_"&amp;managements[crop_season_id]=A33))))</f>
        <v>#VALUE!</v>
      </c>
    </row>
    <row r="34" spans="2:2" x14ac:dyDescent="0.25">
      <c r="B34" t="e" cm="1" vm="1">
        <f t="array" ref="B34">TRANSPOSE(_xlfn._xlws.SORT(_xlfn.UNIQUE(_xlfn._xlws.FILTER(managements[treatment_number], managements[experiment_id]&amp;"_"&amp;managements[crop_season_id]=A34))))</f>
        <v>#VALUE!</v>
      </c>
    </row>
    <row r="35" spans="2:2" x14ac:dyDescent="0.25">
      <c r="B35" t="e" cm="1" vm="1">
        <f t="array" ref="B35">TRANSPOSE(_xlfn._xlws.SORT(_xlfn.UNIQUE(_xlfn._xlws.FILTER(managements[treatment_number], managements[experiment_id]&amp;"_"&amp;managements[crop_season_id]=A35))))</f>
        <v>#VALUE!</v>
      </c>
    </row>
    <row r="36" spans="2:2" x14ac:dyDescent="0.25">
      <c r="B36" t="e" cm="1" vm="1">
        <f t="array" ref="B36">TRANSPOSE(_xlfn._xlws.SORT(_xlfn.UNIQUE(_xlfn._xlws.FILTER(managements[treatment_number], managements[experiment_id]&amp;"_"&amp;managements[crop_season_id]=A36))))</f>
        <v>#VALUE!</v>
      </c>
    </row>
    <row r="37" spans="2:2" x14ac:dyDescent="0.25">
      <c r="B37" t="e" cm="1" vm="1">
        <f t="array" ref="B37">TRANSPOSE(_xlfn._xlws.SORT(_xlfn.UNIQUE(_xlfn._xlws.FILTER(managements[treatment_number], managements[experiment_id]&amp;"_"&amp;managements[crop_season_id]=A37))))</f>
        <v>#VALUE!</v>
      </c>
    </row>
    <row r="38" spans="2:2" x14ac:dyDescent="0.25">
      <c r="B38" t="e" cm="1" vm="1">
        <f t="array" ref="B38">TRANSPOSE(_xlfn._xlws.SORT(_xlfn.UNIQUE(_xlfn._xlws.FILTER(managements[treatment_number], managements[experiment_id]&amp;"_"&amp;managements[crop_season_id]=A38))))</f>
        <v>#VALUE!</v>
      </c>
    </row>
    <row r="39" spans="2:2" x14ac:dyDescent="0.25">
      <c r="B39" t="e" cm="1" vm="1">
        <f t="array" ref="B39">TRANSPOSE(_xlfn._xlws.SORT(_xlfn.UNIQUE(_xlfn._xlws.FILTER(managements[treatment_number], managements[experiment_id]&amp;"_"&amp;managements[crop_season_id]=A39))))</f>
        <v>#VALUE!</v>
      </c>
    </row>
    <row r="40" spans="2:2" x14ac:dyDescent="0.25">
      <c r="B40" t="e" cm="1" vm="1">
        <f t="array" ref="B40">TRANSPOSE(_xlfn._xlws.SORT(_xlfn.UNIQUE(_xlfn._xlws.FILTER(managements[treatment_number], managements[experiment_id]&amp;"_"&amp;managements[crop_season_id]=A40))))</f>
        <v>#VALUE!</v>
      </c>
    </row>
    <row r="41" spans="2:2" x14ac:dyDescent="0.25">
      <c r="B41" t="e" cm="1" vm="1">
        <f t="array" ref="B41">TRANSPOSE(_xlfn._xlws.SORT(_xlfn.UNIQUE(_xlfn._xlws.FILTER(managements[treatment_number], managements[experiment_id]&amp;"_"&amp;managements[crop_season_id]=A41))))</f>
        <v>#VALUE!</v>
      </c>
    </row>
    <row r="42" spans="2:2" x14ac:dyDescent="0.25">
      <c r="B42" t="e" cm="1" vm="1">
        <f t="array" ref="B42">TRANSPOSE(_xlfn._xlws.SORT(_xlfn.UNIQUE(_xlfn._xlws.FILTER(managements[treatment_number], managements[experiment_id]&amp;"_"&amp;managements[crop_season_id]=A42))))</f>
        <v>#VALUE!</v>
      </c>
    </row>
    <row r="43" spans="2:2" x14ac:dyDescent="0.25">
      <c r="B43" t="e" cm="1" vm="1">
        <f t="array" ref="B43">TRANSPOSE(_xlfn._xlws.SORT(_xlfn.UNIQUE(_xlfn._xlws.FILTER(managements[treatment_number], managements[experiment_id]&amp;"_"&amp;managements[crop_season_id]=A43))))</f>
        <v>#VALUE!</v>
      </c>
    </row>
    <row r="44" spans="2:2" x14ac:dyDescent="0.25">
      <c r="B44" t="e" cm="1" vm="1">
        <f t="array" ref="B44">TRANSPOSE(_xlfn._xlws.SORT(_xlfn.UNIQUE(_xlfn._xlws.FILTER(managements[treatment_number], managements[experiment_id]&amp;"_"&amp;managements[crop_season_id]=A44))))</f>
        <v>#VALUE!</v>
      </c>
    </row>
    <row r="45" spans="2:2" x14ac:dyDescent="0.25">
      <c r="B45" t="e" cm="1" vm="1">
        <f t="array" ref="B45">TRANSPOSE(_xlfn._xlws.SORT(_xlfn.UNIQUE(_xlfn._xlws.FILTER(managements[treatment_number], managements[experiment_id]&amp;"_"&amp;managements[crop_season_id]=A45))))</f>
        <v>#VALUE!</v>
      </c>
    </row>
    <row r="46" spans="2:2" x14ac:dyDescent="0.25">
      <c r="B46" t="e" cm="1" vm="1">
        <f t="array" ref="B46">TRANSPOSE(_xlfn._xlws.SORT(_xlfn.UNIQUE(_xlfn._xlws.FILTER(managements[treatment_number], managements[experiment_id]&amp;"_"&amp;managements[crop_season_id]=A46))))</f>
        <v>#VALUE!</v>
      </c>
    </row>
    <row r="47" spans="2:2" x14ac:dyDescent="0.25">
      <c r="B47" t="e" cm="1" vm="1">
        <f t="array" ref="B47">TRANSPOSE(_xlfn._xlws.SORT(_xlfn.UNIQUE(_xlfn._xlws.FILTER(managements[treatment_number], managements[experiment_id]&amp;"_"&amp;managements[crop_season_id]=A47))))</f>
        <v>#VALUE!</v>
      </c>
    </row>
    <row r="48" spans="2:2" x14ac:dyDescent="0.25">
      <c r="B48" t="e" cm="1" vm="1">
        <f t="array" ref="B48">TRANSPOSE(_xlfn._xlws.SORT(_xlfn.UNIQUE(_xlfn._xlws.FILTER(managements[treatment_number], managements[experiment_id]&amp;"_"&amp;managements[crop_season_id]=A48))))</f>
        <v>#VALUE!</v>
      </c>
    </row>
    <row r="49" spans="2:2" x14ac:dyDescent="0.25">
      <c r="B49" t="e" cm="1" vm="1">
        <f t="array" ref="B49">TRANSPOSE(_xlfn._xlws.SORT(_xlfn.UNIQUE(_xlfn._xlws.FILTER(managements[treatment_number], managements[experiment_id]&amp;"_"&amp;managements[crop_season_id]=A49))))</f>
        <v>#VALUE!</v>
      </c>
    </row>
    <row r="50" spans="2:2" x14ac:dyDescent="0.25">
      <c r="B50" t="e" cm="1" vm="1">
        <f t="array" ref="B50">TRANSPOSE(_xlfn._xlws.SORT(_xlfn.UNIQUE(_xlfn._xlws.FILTER(managements[treatment_number], managements[experiment_id]&amp;"_"&amp;managements[crop_season_id]=A50))))</f>
        <v>#VALUE!</v>
      </c>
    </row>
    <row r="51" spans="2:2" x14ac:dyDescent="0.25">
      <c r="B51" t="e" cm="1" vm="1">
        <f t="array" ref="B51">TRANSPOSE(_xlfn._xlws.SORT(_xlfn.UNIQUE(_xlfn._xlws.FILTER(managements[treatment_number], managements[experiment_id]&amp;"_"&amp;managements[crop_season_id]=A51))))</f>
        <v>#VALUE!</v>
      </c>
    </row>
    <row r="52" spans="2:2" x14ac:dyDescent="0.25">
      <c r="B52" t="e" cm="1" vm="1">
        <f t="array" ref="B52">TRANSPOSE(_xlfn._xlws.SORT(_xlfn.UNIQUE(_xlfn._xlws.FILTER(managements[treatment_number], managements[experiment_id]&amp;"_"&amp;managements[crop_season_id]=A52))))</f>
        <v>#VALUE!</v>
      </c>
    </row>
    <row r="53" spans="2:2" x14ac:dyDescent="0.25">
      <c r="B53" t="e" cm="1" vm="1">
        <f t="array" ref="B53">TRANSPOSE(_xlfn._xlws.SORT(_xlfn.UNIQUE(_xlfn._xlws.FILTER(managements[treatment_number], managements[experiment_id]&amp;"_"&amp;managements[crop_season_id]=A53))))</f>
        <v>#VALUE!</v>
      </c>
    </row>
    <row r="54" spans="2:2" x14ac:dyDescent="0.25">
      <c r="B54" t="e" cm="1" vm="1">
        <f t="array" ref="B54">TRANSPOSE(_xlfn._xlws.SORT(_xlfn.UNIQUE(_xlfn._xlws.FILTER(managements[treatment_number], managements[experiment_id]&amp;"_"&amp;managements[crop_season_id]=A54))))</f>
        <v>#VALUE!</v>
      </c>
    </row>
    <row r="55" spans="2:2" x14ac:dyDescent="0.25">
      <c r="B55" t="e" cm="1" vm="1">
        <f t="array" ref="B55">TRANSPOSE(_xlfn._xlws.SORT(_xlfn.UNIQUE(_xlfn._xlws.FILTER(managements[treatment_number], managements[experiment_id]&amp;"_"&amp;managements[crop_season_id]=A55))))</f>
        <v>#VALUE!</v>
      </c>
    </row>
    <row r="56" spans="2:2" x14ac:dyDescent="0.25">
      <c r="B56" t="e" cm="1" vm="1">
        <f t="array" ref="B56">TRANSPOSE(_xlfn._xlws.SORT(_xlfn.UNIQUE(_xlfn._xlws.FILTER(managements[treatment_number], managements[experiment_id]&amp;"_"&amp;managements[crop_season_id]=A56))))</f>
        <v>#VALUE!</v>
      </c>
    </row>
    <row r="57" spans="2:2" x14ac:dyDescent="0.25">
      <c r="B57" t="e" cm="1" vm="1">
        <f t="array" ref="B57">TRANSPOSE(_xlfn._xlws.SORT(_xlfn.UNIQUE(_xlfn._xlws.FILTER(managements[treatment_number], managements[experiment_id]&amp;"_"&amp;managements[crop_season_id]=A57))))</f>
        <v>#VALUE!</v>
      </c>
    </row>
    <row r="58" spans="2:2" x14ac:dyDescent="0.25">
      <c r="B58" t="e" cm="1" vm="1">
        <f t="array" ref="B58">TRANSPOSE(_xlfn._xlws.SORT(_xlfn.UNIQUE(_xlfn._xlws.FILTER(managements[treatment_number], managements[experiment_id]&amp;"_"&amp;managements[crop_season_id]=A58))))</f>
        <v>#VALUE!</v>
      </c>
    </row>
    <row r="59" spans="2:2" x14ac:dyDescent="0.25">
      <c r="B59" t="e" cm="1" vm="1">
        <f t="array" ref="B59">TRANSPOSE(_xlfn._xlws.SORT(_xlfn.UNIQUE(_xlfn._xlws.FILTER(managements[treatment_number], managements[experiment_id]&amp;"_"&amp;managements[crop_season_id]=A59))))</f>
        <v>#VALUE!</v>
      </c>
    </row>
    <row r="60" spans="2:2" x14ac:dyDescent="0.25">
      <c r="B60" t="e" cm="1" vm="1">
        <f t="array" ref="B60">TRANSPOSE(_xlfn._xlws.SORT(_xlfn.UNIQUE(_xlfn._xlws.FILTER(managements[treatment_number], managements[experiment_id]&amp;"_"&amp;managements[crop_season_id]=A60))))</f>
        <v>#VALUE!</v>
      </c>
    </row>
    <row r="61" spans="2:2" x14ac:dyDescent="0.25">
      <c r="B61" t="e" cm="1" vm="1">
        <f t="array" ref="B61">TRANSPOSE(_xlfn._xlws.SORT(_xlfn.UNIQUE(_xlfn._xlws.FILTER(managements[treatment_number], managements[experiment_id]&amp;"_"&amp;managements[crop_season_id]=A61))))</f>
        <v>#VALUE!</v>
      </c>
    </row>
    <row r="62" spans="2:2" x14ac:dyDescent="0.25">
      <c r="B62" t="e" cm="1" vm="1">
        <f t="array" ref="B62">TRANSPOSE(_xlfn._xlws.SORT(_xlfn.UNIQUE(_xlfn._xlws.FILTER(managements[treatment_number], managements[experiment_id]&amp;"_"&amp;managements[crop_season_id]=A62))))</f>
        <v>#VALUE!</v>
      </c>
    </row>
    <row r="63" spans="2:2" x14ac:dyDescent="0.25">
      <c r="B63" t="e" cm="1" vm="1">
        <f t="array" ref="B63">TRANSPOSE(_xlfn._xlws.SORT(_xlfn.UNIQUE(_xlfn._xlws.FILTER(managements[treatment_number], managements[experiment_id]&amp;"_"&amp;managements[crop_season_id]=A63))))</f>
        <v>#VALUE!</v>
      </c>
    </row>
    <row r="64" spans="2:2" x14ac:dyDescent="0.25">
      <c r="B64" t="e" cm="1" vm="1">
        <f t="array" ref="B64">TRANSPOSE(_xlfn._xlws.SORT(_xlfn.UNIQUE(_xlfn._xlws.FILTER(managements[treatment_number], managements[experiment_id]&amp;"_"&amp;managements[crop_season_id]=A64))))</f>
        <v>#VALUE!</v>
      </c>
    </row>
    <row r="65" spans="2:2" x14ac:dyDescent="0.25">
      <c r="B65" t="e" cm="1" vm="1">
        <f t="array" ref="B65">TRANSPOSE(_xlfn._xlws.SORT(_xlfn.UNIQUE(_xlfn._xlws.FILTER(managements[treatment_number], managements[experiment_id]&amp;"_"&amp;managements[crop_season_id]=A65))))</f>
        <v>#VALUE!</v>
      </c>
    </row>
    <row r="66" spans="2:2" x14ac:dyDescent="0.25">
      <c r="B66" t="e" cm="1" vm="1">
        <f t="array" ref="B66">TRANSPOSE(_xlfn._xlws.SORT(_xlfn.UNIQUE(_xlfn._xlws.FILTER(managements[treatment_number], managements[experiment_id]&amp;"_"&amp;managements[crop_season_id]=A66))))</f>
        <v>#VALUE!</v>
      </c>
    </row>
    <row r="67" spans="2:2" x14ac:dyDescent="0.25">
      <c r="B67" t="e" cm="1" vm="1">
        <f t="array" ref="B67">TRANSPOSE(_xlfn._xlws.SORT(_xlfn.UNIQUE(_xlfn._xlws.FILTER(managements[treatment_number], managements[experiment_id]&amp;"_"&amp;managements[crop_season_id]=A67))))</f>
        <v>#VALUE!</v>
      </c>
    </row>
    <row r="68" spans="2:2" x14ac:dyDescent="0.25">
      <c r="B68" t="e" cm="1" vm="1">
        <f t="array" ref="B68">TRANSPOSE(_xlfn._xlws.SORT(_xlfn.UNIQUE(_xlfn._xlws.FILTER(managements[treatment_number], managements[experiment_id]&amp;"_"&amp;managements[crop_season_id]=A68))))</f>
        <v>#VALUE!</v>
      </c>
    </row>
    <row r="69" spans="2:2" x14ac:dyDescent="0.25">
      <c r="B69" t="e" cm="1" vm="1">
        <f t="array" ref="B69">TRANSPOSE(_xlfn._xlws.SORT(_xlfn.UNIQUE(_xlfn._xlws.FILTER(managements[treatment_number], managements[experiment_id]&amp;"_"&amp;managements[crop_season_id]=A69))))</f>
        <v>#VALUE!</v>
      </c>
    </row>
    <row r="70" spans="2:2" x14ac:dyDescent="0.25">
      <c r="B70" t="e" cm="1" vm="1">
        <f t="array" ref="B70">TRANSPOSE(_xlfn._xlws.SORT(_xlfn.UNIQUE(_xlfn._xlws.FILTER(managements[treatment_number], managements[experiment_id]&amp;"_"&amp;managements[crop_season_id]=A70))))</f>
        <v>#VALUE!</v>
      </c>
    </row>
    <row r="71" spans="2:2" x14ac:dyDescent="0.25">
      <c r="B71" t="e" cm="1" vm="1">
        <f t="array" ref="B71">TRANSPOSE(_xlfn._xlws.SORT(_xlfn.UNIQUE(_xlfn._xlws.FILTER(managements[treatment_number], managements[experiment_id]&amp;"_"&amp;managements[crop_season_id]=A71))))</f>
        <v>#VALUE!</v>
      </c>
    </row>
    <row r="72" spans="2:2" x14ac:dyDescent="0.25">
      <c r="B72" t="e" cm="1" vm="1">
        <f t="array" ref="B72">TRANSPOSE(_xlfn._xlws.SORT(_xlfn.UNIQUE(_xlfn._xlws.FILTER(managements[treatment_number], managements[experiment_id]&amp;"_"&amp;managements[crop_season_id]=A72))))</f>
        <v>#VALUE!</v>
      </c>
    </row>
    <row r="73" spans="2:2" x14ac:dyDescent="0.25">
      <c r="B73" t="e" cm="1" vm="1">
        <f t="array" ref="B73">TRANSPOSE(_xlfn._xlws.SORT(_xlfn.UNIQUE(_xlfn._xlws.FILTER(managements[treatment_number], managements[experiment_id]&amp;"_"&amp;managements[crop_season_id]=A73))))</f>
        <v>#VALUE!</v>
      </c>
    </row>
    <row r="74" spans="2:2" x14ac:dyDescent="0.25">
      <c r="B74" t="e" cm="1" vm="1">
        <f t="array" ref="B74">TRANSPOSE(_xlfn._xlws.SORT(_xlfn.UNIQUE(_xlfn._xlws.FILTER(managements[treatment_number], managements[experiment_id]&amp;"_"&amp;managements[crop_season_id]=A74))))</f>
        <v>#VALUE!</v>
      </c>
    </row>
    <row r="75" spans="2:2" x14ac:dyDescent="0.25">
      <c r="B75" t="e" cm="1" vm="1">
        <f t="array" ref="B75">TRANSPOSE(_xlfn._xlws.SORT(_xlfn.UNIQUE(_xlfn._xlws.FILTER(managements[treatment_number], managements[experiment_id]&amp;"_"&amp;managements[crop_season_id]=A75))))</f>
        <v>#VALUE!</v>
      </c>
    </row>
    <row r="76" spans="2:2" x14ac:dyDescent="0.25">
      <c r="B76" t="e" cm="1" vm="1">
        <f t="array" ref="B76">TRANSPOSE(_xlfn._xlws.SORT(_xlfn.UNIQUE(_xlfn._xlws.FILTER(managements[treatment_number], managements[experiment_id]&amp;"_"&amp;managements[crop_season_id]=A76))))</f>
        <v>#VALUE!</v>
      </c>
    </row>
    <row r="77" spans="2:2" x14ac:dyDescent="0.25">
      <c r="B77" t="e" cm="1" vm="1">
        <f t="array" ref="B77">TRANSPOSE(_xlfn._xlws.SORT(_xlfn.UNIQUE(_xlfn._xlws.FILTER(managements[treatment_number], managements[experiment_id]&amp;"_"&amp;managements[crop_season_id]=A77))))</f>
        <v>#VALUE!</v>
      </c>
    </row>
    <row r="78" spans="2:2" x14ac:dyDescent="0.25">
      <c r="B78" t="e" cm="1" vm="1">
        <f t="array" ref="B78">TRANSPOSE(_xlfn._xlws.SORT(_xlfn.UNIQUE(_xlfn._xlws.FILTER(managements[treatment_number], managements[experiment_id]&amp;"_"&amp;managements[crop_season_id]=A78))))</f>
        <v>#VALUE!</v>
      </c>
    </row>
    <row r="79" spans="2:2" x14ac:dyDescent="0.25">
      <c r="B79" t="e" cm="1" vm="1">
        <f t="array" ref="B79">TRANSPOSE(_xlfn._xlws.SORT(_xlfn.UNIQUE(_xlfn._xlws.FILTER(managements[treatment_number], managements[experiment_id]&amp;"_"&amp;managements[crop_season_id]=A79))))</f>
        <v>#VALUE!</v>
      </c>
    </row>
    <row r="80" spans="2:2" x14ac:dyDescent="0.25">
      <c r="B80" t="e" cm="1" vm="1">
        <f t="array" ref="B80">TRANSPOSE(_xlfn._xlws.SORT(_xlfn.UNIQUE(_xlfn._xlws.FILTER(managements[treatment_number], managements[experiment_id]&amp;"_"&amp;managements[crop_season_id]=A80))))</f>
        <v>#VALUE!</v>
      </c>
    </row>
    <row r="81" spans="2:2" x14ac:dyDescent="0.25">
      <c r="B81" t="e" cm="1" vm="1">
        <f t="array" ref="B81">TRANSPOSE(_xlfn._xlws.SORT(_xlfn.UNIQUE(_xlfn._xlws.FILTER(managements[treatment_number], managements[experiment_id]&amp;"_"&amp;managements[crop_season_id]=A81))))</f>
        <v>#VALUE!</v>
      </c>
    </row>
    <row r="82" spans="2:2" x14ac:dyDescent="0.25">
      <c r="B82" t="e" cm="1" vm="1">
        <f t="array" ref="B82">TRANSPOSE(_xlfn._xlws.SORT(_xlfn.UNIQUE(_xlfn._xlws.FILTER(managements[treatment_number], managements[experiment_id]&amp;"_"&amp;managements[crop_season_id]=A82))))</f>
        <v>#VALUE!</v>
      </c>
    </row>
    <row r="83" spans="2:2" x14ac:dyDescent="0.25">
      <c r="B83" t="e" cm="1" vm="1">
        <f t="array" ref="B83">TRANSPOSE(_xlfn._xlws.SORT(_xlfn.UNIQUE(_xlfn._xlws.FILTER(managements[treatment_number], managements[experiment_id]&amp;"_"&amp;managements[crop_season_id]=A83))))</f>
        <v>#VALUE!</v>
      </c>
    </row>
    <row r="84" spans="2:2" x14ac:dyDescent="0.25">
      <c r="B84" t="e" cm="1" vm="1">
        <f t="array" ref="B84">TRANSPOSE(_xlfn._xlws.SORT(_xlfn.UNIQUE(_xlfn._xlws.FILTER(managements[treatment_number], managements[experiment_id]&amp;"_"&amp;managements[crop_season_id]=A84))))</f>
        <v>#VALUE!</v>
      </c>
    </row>
    <row r="85" spans="2:2" x14ac:dyDescent="0.25">
      <c r="B85" t="e" cm="1" vm="1">
        <f t="array" ref="B85">TRANSPOSE(_xlfn._xlws.SORT(_xlfn.UNIQUE(_xlfn._xlws.FILTER(managements[treatment_number], managements[experiment_id]&amp;"_"&amp;managements[crop_season_id]=A85))))</f>
        <v>#VALUE!</v>
      </c>
    </row>
    <row r="86" spans="2:2" x14ac:dyDescent="0.25">
      <c r="B86" t="e" cm="1" vm="1">
        <f t="array" ref="B86">TRANSPOSE(_xlfn._xlws.SORT(_xlfn.UNIQUE(_xlfn._xlws.FILTER(managements[treatment_number], managements[experiment_id]&amp;"_"&amp;managements[crop_season_id]=A86))))</f>
        <v>#VALUE!</v>
      </c>
    </row>
    <row r="87" spans="2:2" x14ac:dyDescent="0.25">
      <c r="B87" t="e" cm="1" vm="1">
        <f t="array" ref="B87">TRANSPOSE(_xlfn._xlws.SORT(_xlfn.UNIQUE(_xlfn._xlws.FILTER(managements[treatment_number], managements[experiment_id]&amp;"_"&amp;managements[crop_season_id]=A87))))</f>
        <v>#VALUE!</v>
      </c>
    </row>
    <row r="88" spans="2:2" x14ac:dyDescent="0.25">
      <c r="B88" t="e" cm="1" vm="1">
        <f t="array" ref="B88">TRANSPOSE(_xlfn._xlws.SORT(_xlfn.UNIQUE(_xlfn._xlws.FILTER(managements[treatment_number], managements[experiment_id]&amp;"_"&amp;managements[crop_season_id]=A88))))</f>
        <v>#VALUE!</v>
      </c>
    </row>
    <row r="89" spans="2:2" x14ac:dyDescent="0.25">
      <c r="B89" t="e" cm="1" vm="1">
        <f t="array" ref="B89">TRANSPOSE(_xlfn._xlws.SORT(_xlfn.UNIQUE(_xlfn._xlws.FILTER(managements[treatment_number], managements[experiment_id]&amp;"_"&amp;managements[crop_season_id]=A89))))</f>
        <v>#VALUE!</v>
      </c>
    </row>
    <row r="90" spans="2:2" x14ac:dyDescent="0.25">
      <c r="B90" t="e" cm="1" vm="1">
        <f t="array" ref="B90">TRANSPOSE(_xlfn._xlws.SORT(_xlfn.UNIQUE(_xlfn._xlws.FILTER(managements[treatment_number], managements[experiment_id]&amp;"_"&amp;managements[crop_season_id]=A90))))</f>
        <v>#VALUE!</v>
      </c>
    </row>
    <row r="91" spans="2:2" x14ac:dyDescent="0.25">
      <c r="B91" t="e" cm="1" vm="1">
        <f t="array" ref="B91">TRANSPOSE(_xlfn._xlws.SORT(_xlfn.UNIQUE(_xlfn._xlws.FILTER(managements[treatment_number], managements[experiment_id]&amp;"_"&amp;managements[crop_season_id]=A91))))</f>
        <v>#VALUE!</v>
      </c>
    </row>
    <row r="92" spans="2:2" x14ac:dyDescent="0.25">
      <c r="B92" t="e" cm="1" vm="1">
        <f t="array" ref="B92">TRANSPOSE(_xlfn._xlws.SORT(_xlfn.UNIQUE(_xlfn._xlws.FILTER(managements[treatment_number], managements[experiment_id]&amp;"_"&amp;managements[crop_season_id]=A92))))</f>
        <v>#VALUE!</v>
      </c>
    </row>
    <row r="93" spans="2:2" x14ac:dyDescent="0.25">
      <c r="B93" t="e" cm="1" vm="1">
        <f t="array" ref="B93">TRANSPOSE(_xlfn._xlws.SORT(_xlfn.UNIQUE(_xlfn._xlws.FILTER(managements[treatment_number], managements[experiment_id]&amp;"_"&amp;managements[crop_season_id]=A93))))</f>
        <v>#VALUE!</v>
      </c>
    </row>
    <row r="94" spans="2:2" x14ac:dyDescent="0.25">
      <c r="B94" t="e" cm="1" vm="1">
        <f t="array" ref="B94">TRANSPOSE(_xlfn._xlws.SORT(_xlfn.UNIQUE(_xlfn._xlws.FILTER(managements[treatment_number], managements[experiment_id]&amp;"_"&amp;managements[crop_season_id]=A94))))</f>
        <v>#VALUE!</v>
      </c>
    </row>
    <row r="95" spans="2:2" x14ac:dyDescent="0.25">
      <c r="B95" t="e" cm="1" vm="1">
        <f t="array" ref="B95">TRANSPOSE(_xlfn._xlws.SORT(_xlfn.UNIQUE(_xlfn._xlws.FILTER(managements[treatment_number], managements[experiment_id]&amp;"_"&amp;managements[crop_season_id]=A95))))</f>
        <v>#VALUE!</v>
      </c>
    </row>
    <row r="96" spans="2:2" x14ac:dyDescent="0.25">
      <c r="B96" t="e" cm="1" vm="1">
        <f t="array" ref="B96">TRANSPOSE(_xlfn._xlws.SORT(_xlfn.UNIQUE(_xlfn._xlws.FILTER(managements[treatment_number], managements[experiment_id]&amp;"_"&amp;managements[crop_season_id]=A96))))</f>
        <v>#VALUE!</v>
      </c>
    </row>
    <row r="97" spans="2:2" x14ac:dyDescent="0.25">
      <c r="B97" t="e" cm="1" vm="1">
        <f t="array" ref="B97">TRANSPOSE(_xlfn._xlws.SORT(_xlfn.UNIQUE(_xlfn._xlws.FILTER(managements[treatment_number], managements[experiment_id]&amp;"_"&amp;managements[crop_season_id]=A97))))</f>
        <v>#VALUE!</v>
      </c>
    </row>
    <row r="98" spans="2:2" x14ac:dyDescent="0.25">
      <c r="B98" t="e" cm="1" vm="1">
        <f t="array" ref="B98">TRANSPOSE(_xlfn._xlws.SORT(_xlfn.UNIQUE(_xlfn._xlws.FILTER(managements[treatment_number], managements[experiment_id]&amp;"_"&amp;managements[crop_season_id]=A98))))</f>
        <v>#VALUE!</v>
      </c>
    </row>
    <row r="99" spans="2:2" x14ac:dyDescent="0.25">
      <c r="B99" t="e" cm="1" vm="1">
        <f t="array" ref="B99">TRANSPOSE(_xlfn._xlws.SORT(_xlfn.UNIQUE(_xlfn._xlws.FILTER(managements[treatment_number], managements[experiment_id]&amp;"_"&amp;managements[crop_season_id]=A99))))</f>
        <v>#VALUE!</v>
      </c>
    </row>
    <row r="100" spans="2:2" x14ac:dyDescent="0.25">
      <c r="B100" t="e" cm="1" vm="1">
        <f t="array" ref="B100">TRANSPOSE(_xlfn._xlws.SORT(_xlfn.UNIQUE(_xlfn._xlws.FILTER(managements[treatment_number], managements[experiment_id]&amp;"_"&amp;managements[crop_season_id]=A100))))</f>
        <v>#VALUE!</v>
      </c>
    </row>
    <row r="101" spans="2:2" x14ac:dyDescent="0.25">
      <c r="B101" t="e" cm="1" vm="1">
        <f t="array" ref="B101">TRANSPOSE(_xlfn._xlws.SORT(_xlfn.UNIQUE(_xlfn._xlws.FILTER(managements[treatment_number], managements[experiment_id]&amp;"_"&amp;managements[crop_season_id]=A101))))</f>
        <v>#VALUE!</v>
      </c>
    </row>
    <row r="102" spans="2:2" x14ac:dyDescent="0.25">
      <c r="B102" t="e" cm="1" vm="1">
        <f t="array" ref="B102">TRANSPOSE(_xlfn._xlws.SORT(_xlfn.UNIQUE(_xlfn._xlws.FILTER(managements[treatment_number], managements[experiment_id]&amp;"_"&amp;managements[crop_season_id]=A102))))</f>
        <v>#VALUE!</v>
      </c>
    </row>
    <row r="103" spans="2:2" x14ac:dyDescent="0.25">
      <c r="B103" t="e" cm="1" vm="1">
        <f t="array" ref="B103">TRANSPOSE(_xlfn._xlws.SORT(_xlfn.UNIQUE(_xlfn._xlws.FILTER(managements[treatment_number], managements[experiment_id]&amp;"_"&amp;managements[crop_season_id]=A103))))</f>
        <v>#VALUE!</v>
      </c>
    </row>
    <row r="104" spans="2:2" x14ac:dyDescent="0.25">
      <c r="B104" t="e" cm="1" vm="1">
        <f t="array" ref="B104">TRANSPOSE(_xlfn._xlws.SORT(_xlfn.UNIQUE(_xlfn._xlws.FILTER(managements[treatment_number], managements[experiment_id]&amp;"_"&amp;managements[crop_season_id]=A104))))</f>
        <v>#VALUE!</v>
      </c>
    </row>
    <row r="105" spans="2:2" x14ac:dyDescent="0.25">
      <c r="B105" t="e" cm="1" vm="1">
        <f t="array" ref="B105">TRANSPOSE(_xlfn._xlws.SORT(_xlfn.UNIQUE(_xlfn._xlws.FILTER(managements[treatment_number], managements[experiment_id]&amp;"_"&amp;managements[crop_season_id]=A105))))</f>
        <v>#VALUE!</v>
      </c>
    </row>
    <row r="106" spans="2:2" x14ac:dyDescent="0.25">
      <c r="B106" t="e" cm="1" vm="1">
        <f t="array" ref="B106">TRANSPOSE(_xlfn._xlws.SORT(_xlfn.UNIQUE(_xlfn._xlws.FILTER(managements[treatment_number], managements[experiment_id]&amp;"_"&amp;managements[crop_season_id]=A106))))</f>
        <v>#VALUE!</v>
      </c>
    </row>
    <row r="107" spans="2:2" x14ac:dyDescent="0.25">
      <c r="B107" t="e" cm="1" vm="1">
        <f t="array" ref="B107">TRANSPOSE(_xlfn._xlws.SORT(_xlfn.UNIQUE(_xlfn._xlws.FILTER(managements[treatment_number], managements[experiment_id]&amp;"_"&amp;managements[crop_season_id]=A107))))</f>
        <v>#VALUE!</v>
      </c>
    </row>
    <row r="108" spans="2:2" x14ac:dyDescent="0.25">
      <c r="B108" t="e" cm="1" vm="1">
        <f t="array" ref="B108">TRANSPOSE(_xlfn._xlws.SORT(_xlfn.UNIQUE(_xlfn._xlws.FILTER(managements[treatment_number], managements[experiment_id]&amp;"_"&amp;managements[crop_season_id]=A108))))</f>
        <v>#VALUE!</v>
      </c>
    </row>
    <row r="109" spans="2:2" x14ac:dyDescent="0.25">
      <c r="B109" t="e" cm="1" vm="1">
        <f t="array" ref="B109">TRANSPOSE(_xlfn._xlws.SORT(_xlfn.UNIQUE(_xlfn._xlws.FILTER(managements[treatment_number], managements[experiment_id]&amp;"_"&amp;managements[crop_season_id]=A109))))</f>
        <v>#VALUE!</v>
      </c>
    </row>
    <row r="110" spans="2:2" x14ac:dyDescent="0.25">
      <c r="B110" t="e" cm="1" vm="1">
        <f t="array" ref="B110">TRANSPOSE(_xlfn._xlws.SORT(_xlfn.UNIQUE(_xlfn._xlws.FILTER(managements[treatment_number], managements[experiment_id]&amp;"_"&amp;managements[crop_season_id]=A110))))</f>
        <v>#VALUE!</v>
      </c>
    </row>
    <row r="111" spans="2:2" x14ac:dyDescent="0.25">
      <c r="B111" t="e" cm="1" vm="1">
        <f t="array" ref="B111">TRANSPOSE(_xlfn._xlws.SORT(_xlfn.UNIQUE(_xlfn._xlws.FILTER(managements[treatment_number], managements[experiment_id]&amp;"_"&amp;managements[crop_season_id]=A111))))</f>
        <v>#VALUE!</v>
      </c>
    </row>
    <row r="112" spans="2:2" x14ac:dyDescent="0.25">
      <c r="B112" t="e" cm="1" vm="1">
        <f t="array" ref="B112">TRANSPOSE(_xlfn._xlws.SORT(_xlfn.UNIQUE(_xlfn._xlws.FILTER(managements[treatment_number], managements[experiment_id]&amp;"_"&amp;managements[crop_season_id]=A112))))</f>
        <v>#VALUE!</v>
      </c>
    </row>
    <row r="113" spans="2:2" x14ac:dyDescent="0.25">
      <c r="B113" t="e" cm="1" vm="1">
        <f t="array" ref="B113">TRANSPOSE(_xlfn._xlws.SORT(_xlfn.UNIQUE(_xlfn._xlws.FILTER(managements[treatment_number], managements[experiment_id]&amp;"_"&amp;managements[crop_season_id]=A113))))</f>
        <v>#VALUE!</v>
      </c>
    </row>
    <row r="114" spans="2:2" x14ac:dyDescent="0.25">
      <c r="B114" t="e" cm="1" vm="1">
        <f t="array" ref="B114">TRANSPOSE(_xlfn._xlws.SORT(_xlfn.UNIQUE(_xlfn._xlws.FILTER(managements[treatment_number], managements[experiment_id]&amp;"_"&amp;managements[crop_season_id]=A114))))</f>
        <v>#VALUE!</v>
      </c>
    </row>
    <row r="115" spans="2:2" x14ac:dyDescent="0.25">
      <c r="B115" t="e" cm="1" vm="1">
        <f t="array" ref="B115">TRANSPOSE(_xlfn._xlws.SORT(_xlfn.UNIQUE(_xlfn._xlws.FILTER(managements[treatment_number], managements[experiment_id]&amp;"_"&amp;managements[crop_season_id]=A115))))</f>
        <v>#VALUE!</v>
      </c>
    </row>
    <row r="116" spans="2:2" x14ac:dyDescent="0.25">
      <c r="B116" t="e" cm="1" vm="1">
        <f t="array" ref="B116">TRANSPOSE(_xlfn._xlws.SORT(_xlfn.UNIQUE(_xlfn._xlws.FILTER(managements[treatment_number], managements[experiment_id]&amp;"_"&amp;managements[crop_season_id]=A116))))</f>
        <v>#VALUE!</v>
      </c>
    </row>
    <row r="117" spans="2:2" x14ac:dyDescent="0.25">
      <c r="B117" t="e" cm="1" vm="1">
        <f t="array" ref="B117">TRANSPOSE(_xlfn._xlws.SORT(_xlfn.UNIQUE(_xlfn._xlws.FILTER(managements[treatment_number], managements[experiment_id]&amp;"_"&amp;managements[crop_season_id]=A117))))</f>
        <v>#VALUE!</v>
      </c>
    </row>
    <row r="118" spans="2:2" x14ac:dyDescent="0.25">
      <c r="B118" t="e" cm="1" vm="1">
        <f t="array" ref="B118">TRANSPOSE(_xlfn._xlws.SORT(_xlfn.UNIQUE(_xlfn._xlws.FILTER(managements[treatment_number], managements[experiment_id]&amp;"_"&amp;managements[crop_season_id]=A118))))</f>
        <v>#VALUE!</v>
      </c>
    </row>
    <row r="119" spans="2:2" x14ac:dyDescent="0.25">
      <c r="B119" t="e" cm="1" vm="1">
        <f t="array" ref="B119">TRANSPOSE(_xlfn._xlws.SORT(_xlfn.UNIQUE(_xlfn._xlws.FILTER(managements[treatment_number], managements[experiment_id]&amp;"_"&amp;managements[crop_season_id]=A119))))</f>
        <v>#VALUE!</v>
      </c>
    </row>
    <row r="120" spans="2:2" x14ac:dyDescent="0.25">
      <c r="B120" t="e" cm="1" vm="1">
        <f t="array" ref="B120">TRANSPOSE(_xlfn._xlws.SORT(_xlfn.UNIQUE(_xlfn._xlws.FILTER(managements[treatment_number], managements[experiment_id]&amp;"_"&amp;managements[crop_season_id]=A120))))</f>
        <v>#VALUE!</v>
      </c>
    </row>
    <row r="121" spans="2:2" x14ac:dyDescent="0.25">
      <c r="B121" t="e" cm="1" vm="1">
        <f t="array" ref="B121">TRANSPOSE(_xlfn._xlws.SORT(_xlfn.UNIQUE(_xlfn._xlws.FILTER(managements[treatment_number], managements[experiment_id]&amp;"_"&amp;managements[crop_season_id]=A121))))</f>
        <v>#VALUE!</v>
      </c>
    </row>
    <row r="122" spans="2:2" x14ac:dyDescent="0.25">
      <c r="B122" t="e" cm="1" vm="1">
        <f t="array" ref="B122">TRANSPOSE(_xlfn._xlws.SORT(_xlfn.UNIQUE(_xlfn._xlws.FILTER(managements[treatment_number], managements[experiment_id]&amp;"_"&amp;managements[crop_season_id]=A122))))</f>
        <v>#VALUE!</v>
      </c>
    </row>
    <row r="123" spans="2:2" x14ac:dyDescent="0.25">
      <c r="B123" t="e" cm="1" vm="1">
        <f t="array" ref="B123">TRANSPOSE(_xlfn._xlws.SORT(_xlfn.UNIQUE(_xlfn._xlws.FILTER(managements[treatment_number], managements[experiment_id]&amp;"_"&amp;managements[crop_season_id]=A123))))</f>
        <v>#VALUE!</v>
      </c>
    </row>
    <row r="124" spans="2:2" x14ac:dyDescent="0.25">
      <c r="B124" t="e" cm="1" vm="1">
        <f t="array" ref="B124">TRANSPOSE(_xlfn._xlws.SORT(_xlfn.UNIQUE(_xlfn._xlws.FILTER(managements[treatment_number], managements[experiment_id]&amp;"_"&amp;managements[crop_season_id]=A124))))</f>
        <v>#VALUE!</v>
      </c>
    </row>
    <row r="125" spans="2:2" x14ac:dyDescent="0.25">
      <c r="B125" t="e" cm="1" vm="1">
        <f t="array" ref="B125">TRANSPOSE(_xlfn._xlws.SORT(_xlfn.UNIQUE(_xlfn._xlws.FILTER(managements[treatment_number], managements[experiment_id]&amp;"_"&amp;managements[crop_season_id]=A125))))</f>
        <v>#VALUE!</v>
      </c>
    </row>
    <row r="126" spans="2:2" x14ac:dyDescent="0.25">
      <c r="B126" t="e" cm="1" vm="1">
        <f t="array" ref="B126">TRANSPOSE(_xlfn._xlws.SORT(_xlfn.UNIQUE(_xlfn._xlws.FILTER(managements[treatment_number], managements[experiment_id]&amp;"_"&amp;managements[crop_season_id]=A126))))</f>
        <v>#VALUE!</v>
      </c>
    </row>
    <row r="127" spans="2:2" x14ac:dyDescent="0.25">
      <c r="B127" t="e" cm="1" vm="1">
        <f t="array" ref="B127">TRANSPOSE(_xlfn._xlws.SORT(_xlfn.UNIQUE(_xlfn._xlws.FILTER(managements[treatment_number], managements[experiment_id]&amp;"_"&amp;managements[crop_season_id]=A127))))</f>
        <v>#VALUE!</v>
      </c>
    </row>
    <row r="128" spans="2:2" x14ac:dyDescent="0.25">
      <c r="B128" t="e" cm="1" vm="1">
        <f t="array" ref="B128">TRANSPOSE(_xlfn._xlws.SORT(_xlfn.UNIQUE(_xlfn._xlws.FILTER(managements[treatment_number], managements[experiment_id]&amp;"_"&amp;managements[crop_season_id]=A128))))</f>
        <v>#VALUE!</v>
      </c>
    </row>
    <row r="129" spans="2:2" x14ac:dyDescent="0.25">
      <c r="B129" t="e" cm="1" vm="1">
        <f t="array" ref="B129">TRANSPOSE(_xlfn._xlws.SORT(_xlfn.UNIQUE(_xlfn._xlws.FILTER(managements[treatment_number], managements[experiment_id]&amp;"_"&amp;managements[crop_season_id]=A129))))</f>
        <v>#VALUE!</v>
      </c>
    </row>
    <row r="130" spans="2:2" x14ac:dyDescent="0.25">
      <c r="B130" t="e" cm="1" vm="1">
        <f t="array" ref="B130">TRANSPOSE(_xlfn._xlws.SORT(_xlfn.UNIQUE(_xlfn._xlws.FILTER(managements[treatment_number], managements[experiment_id]&amp;"_"&amp;managements[crop_season_id]=A130))))</f>
        <v>#VALUE!</v>
      </c>
    </row>
    <row r="131" spans="2:2" x14ac:dyDescent="0.25">
      <c r="B131" t="e" cm="1" vm="1">
        <f t="array" ref="B131">TRANSPOSE(_xlfn._xlws.SORT(_xlfn.UNIQUE(_xlfn._xlws.FILTER(managements[treatment_number], managements[experiment_id]&amp;"_"&amp;managements[crop_season_id]=A131))))</f>
        <v>#VALUE!</v>
      </c>
    </row>
    <row r="132" spans="2:2" x14ac:dyDescent="0.25">
      <c r="B132" t="e" cm="1" vm="1">
        <f t="array" ref="B132">TRANSPOSE(_xlfn._xlws.SORT(_xlfn.UNIQUE(_xlfn._xlws.FILTER(managements[treatment_number], managements[experiment_id]&amp;"_"&amp;managements[crop_season_id]=A132))))</f>
        <v>#VALUE!</v>
      </c>
    </row>
    <row r="133" spans="2:2" x14ac:dyDescent="0.25">
      <c r="B133" t="e" cm="1" vm="1">
        <f t="array" ref="B133">TRANSPOSE(_xlfn._xlws.SORT(_xlfn.UNIQUE(_xlfn._xlws.FILTER(managements[treatment_number], managements[experiment_id]&amp;"_"&amp;managements[crop_season_id]=A133))))</f>
        <v>#VALUE!</v>
      </c>
    </row>
    <row r="134" spans="2:2" x14ac:dyDescent="0.25">
      <c r="B134" t="e" cm="1" vm="1">
        <f t="array" ref="B134">TRANSPOSE(_xlfn._xlws.SORT(_xlfn.UNIQUE(_xlfn._xlws.FILTER(managements[treatment_number], managements[experiment_id]&amp;"_"&amp;managements[crop_season_id]=A134))))</f>
        <v>#VALUE!</v>
      </c>
    </row>
    <row r="135" spans="2:2" x14ac:dyDescent="0.25">
      <c r="B135" t="e" cm="1" vm="1">
        <f t="array" ref="B135">TRANSPOSE(_xlfn._xlws.SORT(_xlfn.UNIQUE(_xlfn._xlws.FILTER(managements[treatment_number], managements[experiment_id]&amp;"_"&amp;managements[crop_season_id]=A135))))</f>
        <v>#VALUE!</v>
      </c>
    </row>
    <row r="136" spans="2:2" x14ac:dyDescent="0.25">
      <c r="B136" t="e" cm="1" vm="1">
        <f t="array" ref="B136">TRANSPOSE(_xlfn._xlws.SORT(_xlfn.UNIQUE(_xlfn._xlws.FILTER(managements[treatment_number], managements[experiment_id]&amp;"_"&amp;managements[crop_season_id]=A136))))</f>
        <v>#VALUE!</v>
      </c>
    </row>
    <row r="137" spans="2:2" x14ac:dyDescent="0.25">
      <c r="B137" t="e" cm="1" vm="1">
        <f t="array" ref="B137">TRANSPOSE(_xlfn._xlws.SORT(_xlfn.UNIQUE(_xlfn._xlws.FILTER(managements[treatment_number], managements[experiment_id]&amp;"_"&amp;managements[crop_season_id]=A137))))</f>
        <v>#VALUE!</v>
      </c>
    </row>
    <row r="138" spans="2:2" x14ac:dyDescent="0.25">
      <c r="B138" t="e" cm="1" vm="1">
        <f t="array" ref="B138">TRANSPOSE(_xlfn._xlws.SORT(_xlfn.UNIQUE(_xlfn._xlws.FILTER(managements[treatment_number], managements[experiment_id]&amp;"_"&amp;managements[crop_season_id]=A138))))</f>
        <v>#VALUE!</v>
      </c>
    </row>
    <row r="139" spans="2:2" x14ac:dyDescent="0.25">
      <c r="B139" t="e" cm="1" vm="1">
        <f t="array" ref="B139">TRANSPOSE(_xlfn._xlws.SORT(_xlfn.UNIQUE(_xlfn._xlws.FILTER(managements[treatment_number], managements[experiment_id]&amp;"_"&amp;managements[crop_season_id]=A139))))</f>
        <v>#VALUE!</v>
      </c>
    </row>
    <row r="140" spans="2:2" x14ac:dyDescent="0.25">
      <c r="B140" t="e" cm="1" vm="1">
        <f t="array" ref="B140">TRANSPOSE(_xlfn._xlws.SORT(_xlfn.UNIQUE(_xlfn._xlws.FILTER(managements[treatment_number], managements[experiment_id]&amp;"_"&amp;managements[crop_season_id]=A140))))</f>
        <v>#VALUE!</v>
      </c>
    </row>
    <row r="141" spans="2:2" x14ac:dyDescent="0.25">
      <c r="B141" t="e" cm="1" vm="1">
        <f t="array" ref="B141">TRANSPOSE(_xlfn._xlws.SORT(_xlfn.UNIQUE(_xlfn._xlws.FILTER(managements[treatment_number], managements[experiment_id]&amp;"_"&amp;managements[crop_season_id]=A141))))</f>
        <v>#VALUE!</v>
      </c>
    </row>
    <row r="142" spans="2:2" x14ac:dyDescent="0.25">
      <c r="B142" t="e" cm="1" vm="1">
        <f t="array" ref="B142">TRANSPOSE(_xlfn._xlws.SORT(_xlfn.UNIQUE(_xlfn._xlws.FILTER(managements[treatment_number], managements[experiment_id]&amp;"_"&amp;managements[crop_season_id]=A142))))</f>
        <v>#VALUE!</v>
      </c>
    </row>
    <row r="143" spans="2:2" x14ac:dyDescent="0.25">
      <c r="B143" t="e" cm="1" vm="1">
        <f t="array" ref="B143">TRANSPOSE(_xlfn._xlws.SORT(_xlfn.UNIQUE(_xlfn._xlws.FILTER(managements[treatment_number], managements[experiment_id]&amp;"_"&amp;managements[crop_season_id]=A143))))</f>
        <v>#VALUE!</v>
      </c>
    </row>
    <row r="144" spans="2:2" x14ac:dyDescent="0.25">
      <c r="B144" t="e" cm="1" vm="1">
        <f t="array" ref="B144">TRANSPOSE(_xlfn._xlws.SORT(_xlfn.UNIQUE(_xlfn._xlws.FILTER(managements[treatment_number], managements[experiment_id]&amp;"_"&amp;managements[crop_season_id]=A144))))</f>
        <v>#VALUE!</v>
      </c>
    </row>
    <row r="145" spans="2:2" x14ac:dyDescent="0.25">
      <c r="B145" t="e" cm="1" vm="1">
        <f t="array" ref="B145">TRANSPOSE(_xlfn._xlws.SORT(_xlfn.UNIQUE(_xlfn._xlws.FILTER(managements[treatment_number], managements[experiment_id]&amp;"_"&amp;managements[crop_season_id]=A145))))</f>
        <v>#VALUE!</v>
      </c>
    </row>
    <row r="146" spans="2:2" x14ac:dyDescent="0.25">
      <c r="B146" t="e" cm="1" vm="1">
        <f t="array" ref="B146">TRANSPOSE(_xlfn._xlws.SORT(_xlfn.UNIQUE(_xlfn._xlws.FILTER(managements[treatment_number], managements[experiment_id]&amp;"_"&amp;managements[crop_season_id]=A146))))</f>
        <v>#VALUE!</v>
      </c>
    </row>
    <row r="147" spans="2:2" x14ac:dyDescent="0.25">
      <c r="B147" t="e" cm="1" vm="1">
        <f t="array" ref="B147">TRANSPOSE(_xlfn._xlws.SORT(_xlfn.UNIQUE(_xlfn._xlws.FILTER(managements[treatment_number], managements[experiment_id]&amp;"_"&amp;managements[crop_season_id]=A147))))</f>
        <v>#VALUE!</v>
      </c>
    </row>
    <row r="148" spans="2:2" x14ac:dyDescent="0.25">
      <c r="B148" t="e" cm="1" vm="1">
        <f t="array" ref="B148">TRANSPOSE(_xlfn._xlws.SORT(_xlfn.UNIQUE(_xlfn._xlws.FILTER(managements[treatment_number], managements[experiment_id]&amp;"_"&amp;managements[crop_season_id]=A148))))</f>
        <v>#VALUE!</v>
      </c>
    </row>
    <row r="149" spans="2:2" x14ac:dyDescent="0.25">
      <c r="B149" t="e" cm="1" vm="1">
        <f t="array" ref="B149">TRANSPOSE(_xlfn._xlws.SORT(_xlfn.UNIQUE(_xlfn._xlws.FILTER(managements[treatment_number], managements[experiment_id]&amp;"_"&amp;managements[crop_season_id]=A149))))</f>
        <v>#VALUE!</v>
      </c>
    </row>
    <row r="150" spans="2:2" x14ac:dyDescent="0.25">
      <c r="B150" t="e" cm="1" vm="1">
        <f t="array" ref="B150">TRANSPOSE(_xlfn._xlws.SORT(_xlfn.UNIQUE(_xlfn._xlws.FILTER(managements[treatment_number], managements[experiment_id]&amp;"_"&amp;managements[crop_season_id]=A150))))</f>
        <v>#VALUE!</v>
      </c>
    </row>
    <row r="151" spans="2:2" x14ac:dyDescent="0.25">
      <c r="B151" t="e" cm="1" vm="1">
        <f t="array" ref="B151">TRANSPOSE(_xlfn._xlws.SORT(_xlfn.UNIQUE(_xlfn._xlws.FILTER(managements[treatment_number], managements[experiment_id]&amp;"_"&amp;managements[crop_season_id]=A151))))</f>
        <v>#VALUE!</v>
      </c>
    </row>
    <row r="152" spans="2:2" x14ac:dyDescent="0.25">
      <c r="B152" t="e" cm="1" vm="1">
        <f t="array" ref="B152">TRANSPOSE(_xlfn._xlws.SORT(_xlfn.UNIQUE(_xlfn._xlws.FILTER(managements[treatment_number], managements[experiment_id]&amp;"_"&amp;managements[crop_season_id]=A152))))</f>
        <v>#VALUE!</v>
      </c>
    </row>
    <row r="153" spans="2:2" x14ac:dyDescent="0.25">
      <c r="B153" t="e" cm="1" vm="1">
        <f t="array" ref="B153">TRANSPOSE(_xlfn._xlws.SORT(_xlfn.UNIQUE(_xlfn._xlws.FILTER(managements[treatment_number], managements[experiment_id]&amp;"_"&amp;managements[crop_season_id]=A153))))</f>
        <v>#VALUE!</v>
      </c>
    </row>
    <row r="154" spans="2:2" x14ac:dyDescent="0.25">
      <c r="B154" t="e" cm="1" vm="1">
        <f t="array" ref="B154">TRANSPOSE(_xlfn._xlws.SORT(_xlfn.UNIQUE(_xlfn._xlws.FILTER(managements[treatment_number], managements[experiment_id]&amp;"_"&amp;managements[crop_season_id]=A154))))</f>
        <v>#VALUE!</v>
      </c>
    </row>
    <row r="155" spans="2:2" x14ac:dyDescent="0.25">
      <c r="B155" t="e" cm="1" vm="1">
        <f t="array" ref="B155">TRANSPOSE(_xlfn._xlws.SORT(_xlfn.UNIQUE(_xlfn._xlws.FILTER(managements[treatment_number], managements[experiment_id]&amp;"_"&amp;managements[crop_season_id]=A155))))</f>
        <v>#VALUE!</v>
      </c>
    </row>
    <row r="156" spans="2:2" x14ac:dyDescent="0.25">
      <c r="B156" t="e" cm="1" vm="1">
        <f t="array" ref="B156">TRANSPOSE(_xlfn._xlws.SORT(_xlfn.UNIQUE(_xlfn._xlws.FILTER(managements[treatment_number], managements[experiment_id]&amp;"_"&amp;managements[crop_season_id]=A156))))</f>
        <v>#VALUE!</v>
      </c>
    </row>
    <row r="157" spans="2:2" x14ac:dyDescent="0.25">
      <c r="B157" t="e" cm="1" vm="1">
        <f t="array" ref="B157">TRANSPOSE(_xlfn._xlws.SORT(_xlfn.UNIQUE(_xlfn._xlws.FILTER(managements[treatment_number], managements[experiment_id]&amp;"_"&amp;managements[crop_season_id]=A157))))</f>
        <v>#VALUE!</v>
      </c>
    </row>
    <row r="158" spans="2:2" x14ac:dyDescent="0.25">
      <c r="B158" t="e" cm="1" vm="1">
        <f t="array" ref="B158">TRANSPOSE(_xlfn._xlws.SORT(_xlfn.UNIQUE(_xlfn._xlws.FILTER(managements[treatment_number], managements[experiment_id]&amp;"_"&amp;managements[crop_season_id]=A158))))</f>
        <v>#VALUE!</v>
      </c>
    </row>
    <row r="159" spans="2:2" x14ac:dyDescent="0.25">
      <c r="B159" t="e" cm="1" vm="1">
        <f t="array" ref="B159">TRANSPOSE(_xlfn._xlws.SORT(_xlfn.UNIQUE(_xlfn._xlws.FILTER(managements[treatment_number], managements[experiment_id]&amp;"_"&amp;managements[crop_season_id]=A159))))</f>
        <v>#VALUE!</v>
      </c>
    </row>
    <row r="160" spans="2:2" x14ac:dyDescent="0.25">
      <c r="B160" t="e" cm="1" vm="1">
        <f t="array" ref="B160">TRANSPOSE(_xlfn._xlws.SORT(_xlfn.UNIQUE(_xlfn._xlws.FILTER(managements[treatment_number], managements[experiment_id]&amp;"_"&amp;managements[crop_season_id]=A160))))</f>
        <v>#VALUE!</v>
      </c>
    </row>
    <row r="161" spans="2:2" x14ac:dyDescent="0.25">
      <c r="B161" t="e" cm="1" vm="1">
        <f t="array" ref="B161">TRANSPOSE(_xlfn._xlws.SORT(_xlfn.UNIQUE(_xlfn._xlws.FILTER(managements[treatment_number], managements[experiment_id]&amp;"_"&amp;managements[crop_season_id]=A161))))</f>
        <v>#VALUE!</v>
      </c>
    </row>
    <row r="162" spans="2:2" x14ac:dyDescent="0.25">
      <c r="B162" t="e" cm="1" vm="1">
        <f t="array" ref="B162">TRANSPOSE(_xlfn._xlws.SORT(_xlfn.UNIQUE(_xlfn._xlws.FILTER(managements[treatment_number], managements[experiment_id]&amp;"_"&amp;managements[crop_season_id]=A162))))</f>
        <v>#VALUE!</v>
      </c>
    </row>
    <row r="163" spans="2:2" x14ac:dyDescent="0.25">
      <c r="B163" t="e" cm="1" vm="1">
        <f t="array" ref="B163">TRANSPOSE(_xlfn._xlws.SORT(_xlfn.UNIQUE(_xlfn._xlws.FILTER(managements[treatment_number], managements[experiment_id]&amp;"_"&amp;managements[crop_season_id]=A163))))</f>
        <v>#VALUE!</v>
      </c>
    </row>
    <row r="164" spans="2:2" x14ac:dyDescent="0.25">
      <c r="B164" t="e" cm="1" vm="1">
        <f t="array" ref="B164">TRANSPOSE(_xlfn._xlws.SORT(_xlfn.UNIQUE(_xlfn._xlws.FILTER(managements[treatment_number], managements[experiment_id]&amp;"_"&amp;managements[crop_season_id]=A164))))</f>
        <v>#VALUE!</v>
      </c>
    </row>
    <row r="165" spans="2:2" x14ac:dyDescent="0.25">
      <c r="B165" t="e" cm="1" vm="1">
        <f t="array" ref="B165">TRANSPOSE(_xlfn._xlws.SORT(_xlfn.UNIQUE(_xlfn._xlws.FILTER(managements[treatment_number], managements[experiment_id]&amp;"_"&amp;managements[crop_season_id]=A165))))</f>
        <v>#VALUE!</v>
      </c>
    </row>
    <row r="166" spans="2:2" x14ac:dyDescent="0.25">
      <c r="B166" t="e" cm="1" vm="1">
        <f t="array" ref="B166">TRANSPOSE(_xlfn._xlws.SORT(_xlfn.UNIQUE(_xlfn._xlws.FILTER(managements[treatment_number], managements[experiment_id]&amp;"_"&amp;managements[crop_season_id]=A166))))</f>
        <v>#VALUE!</v>
      </c>
    </row>
    <row r="167" spans="2:2" x14ac:dyDescent="0.25">
      <c r="B167" t="e" cm="1" vm="1">
        <f t="array" ref="B167">TRANSPOSE(_xlfn._xlws.SORT(_xlfn.UNIQUE(_xlfn._xlws.FILTER(managements[treatment_number], managements[experiment_id]&amp;"_"&amp;managements[crop_season_id]=A167))))</f>
        <v>#VALUE!</v>
      </c>
    </row>
    <row r="168" spans="2:2" x14ac:dyDescent="0.25">
      <c r="B168" t="e" cm="1" vm="1">
        <f t="array" ref="B168">TRANSPOSE(_xlfn._xlws.SORT(_xlfn.UNIQUE(_xlfn._xlws.FILTER(managements[treatment_number], managements[experiment_id]&amp;"_"&amp;managements[crop_season_id]=A168))))</f>
        <v>#VALUE!</v>
      </c>
    </row>
    <row r="169" spans="2:2" x14ac:dyDescent="0.25">
      <c r="B169" t="e" cm="1" vm="1">
        <f t="array" ref="B169">TRANSPOSE(_xlfn._xlws.SORT(_xlfn.UNIQUE(_xlfn._xlws.FILTER(managements[treatment_number], managements[experiment_id]&amp;"_"&amp;managements[crop_season_id]=A169))))</f>
        <v>#VALUE!</v>
      </c>
    </row>
    <row r="170" spans="2:2" x14ac:dyDescent="0.25">
      <c r="B170" t="e" cm="1" vm="1">
        <f t="array" ref="B170">TRANSPOSE(_xlfn._xlws.SORT(_xlfn.UNIQUE(_xlfn._xlws.FILTER(managements[treatment_number], managements[experiment_id]&amp;"_"&amp;managements[crop_season_id]=A170))))</f>
        <v>#VALUE!</v>
      </c>
    </row>
    <row r="171" spans="2:2" x14ac:dyDescent="0.25">
      <c r="B171" t="e" cm="1" vm="1">
        <f t="array" ref="B171">TRANSPOSE(_xlfn._xlws.SORT(_xlfn.UNIQUE(_xlfn._xlws.FILTER(managements[treatment_number], managements[experiment_id]&amp;"_"&amp;managements[crop_season_id]=A171))))</f>
        <v>#VALUE!</v>
      </c>
    </row>
    <row r="172" spans="2:2" x14ac:dyDescent="0.25">
      <c r="B172" t="e" cm="1" vm="1">
        <f t="array" ref="B172">TRANSPOSE(_xlfn._xlws.SORT(_xlfn.UNIQUE(_xlfn._xlws.FILTER(managements[treatment_number], managements[experiment_id]&amp;"_"&amp;managements[crop_season_id]=A172))))</f>
        <v>#VALUE!</v>
      </c>
    </row>
    <row r="173" spans="2:2" x14ac:dyDescent="0.25">
      <c r="B173" t="e" cm="1" vm="1">
        <f t="array" ref="B173">TRANSPOSE(_xlfn._xlws.SORT(_xlfn.UNIQUE(_xlfn._xlws.FILTER(managements[treatment_number], managements[experiment_id]&amp;"_"&amp;managements[crop_season_id]=A173))))</f>
        <v>#VALUE!</v>
      </c>
    </row>
    <row r="174" spans="2:2" x14ac:dyDescent="0.25">
      <c r="B174" t="e" cm="1" vm="1">
        <f t="array" ref="B174">TRANSPOSE(_xlfn._xlws.SORT(_xlfn.UNIQUE(_xlfn._xlws.FILTER(managements[treatment_number], managements[experiment_id]&amp;"_"&amp;managements[crop_season_id]=A174))))</f>
        <v>#VALUE!</v>
      </c>
    </row>
    <row r="175" spans="2:2" x14ac:dyDescent="0.25">
      <c r="B175" t="e" cm="1" vm="1">
        <f t="array" ref="B175">TRANSPOSE(_xlfn._xlws.SORT(_xlfn.UNIQUE(_xlfn._xlws.FILTER(managements[treatment_number], managements[experiment_id]&amp;"_"&amp;managements[crop_season_id]=A175))))</f>
        <v>#VALUE!</v>
      </c>
    </row>
    <row r="176" spans="2:2" x14ac:dyDescent="0.25">
      <c r="B176" t="e" cm="1" vm="1">
        <f t="array" ref="B176">TRANSPOSE(_xlfn._xlws.SORT(_xlfn.UNIQUE(_xlfn._xlws.FILTER(managements[treatment_number], managements[experiment_id]&amp;"_"&amp;managements[crop_season_id]=A176))))</f>
        <v>#VALUE!</v>
      </c>
    </row>
    <row r="177" spans="2:2" x14ac:dyDescent="0.25">
      <c r="B177" t="e" cm="1" vm="1">
        <f t="array" ref="B177">TRANSPOSE(_xlfn._xlws.SORT(_xlfn.UNIQUE(_xlfn._xlws.FILTER(managements[treatment_number], managements[experiment_id]&amp;"_"&amp;managements[crop_season_id]=A177))))</f>
        <v>#VALUE!</v>
      </c>
    </row>
    <row r="178" spans="2:2" x14ac:dyDescent="0.25">
      <c r="B178" t="e" cm="1" vm="1">
        <f t="array" ref="B178">TRANSPOSE(_xlfn._xlws.SORT(_xlfn.UNIQUE(_xlfn._xlws.FILTER(managements[treatment_number], managements[experiment_id]&amp;"_"&amp;managements[crop_season_id]=A178))))</f>
        <v>#VALUE!</v>
      </c>
    </row>
    <row r="179" spans="2:2" x14ac:dyDescent="0.25">
      <c r="B179" t="e" cm="1" vm="1">
        <f t="array" ref="B179">TRANSPOSE(_xlfn._xlws.SORT(_xlfn.UNIQUE(_xlfn._xlws.FILTER(managements[treatment_number], managements[experiment_id]&amp;"_"&amp;managements[crop_season_id]=A179))))</f>
        <v>#VALUE!</v>
      </c>
    </row>
    <row r="180" spans="2:2" x14ac:dyDescent="0.25">
      <c r="B180" t="e" cm="1" vm="1">
        <f t="array" ref="B180">TRANSPOSE(_xlfn._xlws.SORT(_xlfn.UNIQUE(_xlfn._xlws.FILTER(managements[treatment_number], managements[experiment_id]&amp;"_"&amp;managements[crop_season_id]=A180))))</f>
        <v>#VALUE!</v>
      </c>
    </row>
    <row r="181" spans="2:2" x14ac:dyDescent="0.25">
      <c r="B181" t="e" cm="1" vm="1">
        <f t="array" ref="B181">TRANSPOSE(_xlfn._xlws.SORT(_xlfn.UNIQUE(_xlfn._xlws.FILTER(managements[treatment_number], managements[experiment_id]&amp;"_"&amp;managements[crop_season_id]=A181))))</f>
        <v>#VALUE!</v>
      </c>
    </row>
    <row r="182" spans="2:2" x14ac:dyDescent="0.25">
      <c r="B182" t="e" cm="1" vm="1">
        <f t="array" ref="B182">TRANSPOSE(_xlfn._xlws.SORT(_xlfn.UNIQUE(_xlfn._xlws.FILTER(managements[treatment_number], managements[experiment_id]&amp;"_"&amp;managements[crop_season_id]=A182))))</f>
        <v>#VALUE!</v>
      </c>
    </row>
    <row r="183" spans="2:2" x14ac:dyDescent="0.25">
      <c r="B183" t="e" cm="1" vm="1">
        <f t="array" ref="B183">TRANSPOSE(_xlfn._xlws.SORT(_xlfn.UNIQUE(_xlfn._xlws.FILTER(managements[treatment_number], managements[experiment_id]&amp;"_"&amp;managements[crop_season_id]=A183))))</f>
        <v>#VALUE!</v>
      </c>
    </row>
    <row r="184" spans="2:2" x14ac:dyDescent="0.25">
      <c r="B184" t="e" cm="1" vm="1">
        <f t="array" ref="B184">TRANSPOSE(_xlfn._xlws.SORT(_xlfn.UNIQUE(_xlfn._xlws.FILTER(managements[treatment_number], managements[experiment_id]&amp;"_"&amp;managements[crop_season_id]=A184))))</f>
        <v>#VALUE!</v>
      </c>
    </row>
    <row r="185" spans="2:2" x14ac:dyDescent="0.25">
      <c r="B185" t="e" cm="1" vm="1">
        <f t="array" ref="B185">TRANSPOSE(_xlfn._xlws.SORT(_xlfn.UNIQUE(_xlfn._xlws.FILTER(managements[treatment_number], managements[experiment_id]&amp;"_"&amp;managements[crop_season_id]=A185))))</f>
        <v>#VALUE!</v>
      </c>
    </row>
    <row r="186" spans="2:2" x14ac:dyDescent="0.25">
      <c r="B186" t="e" cm="1" vm="1">
        <f t="array" ref="B186">TRANSPOSE(_xlfn._xlws.SORT(_xlfn.UNIQUE(_xlfn._xlws.FILTER(managements[treatment_number], managements[experiment_id]&amp;"_"&amp;managements[crop_season_id]=A186))))</f>
        <v>#VALUE!</v>
      </c>
    </row>
    <row r="187" spans="2:2" x14ac:dyDescent="0.25">
      <c r="B187" t="e" cm="1" vm="1">
        <f t="array" ref="B187">TRANSPOSE(_xlfn._xlws.SORT(_xlfn.UNIQUE(_xlfn._xlws.FILTER(managements[treatment_number], managements[experiment_id]&amp;"_"&amp;managements[crop_season_id]=A187))))</f>
        <v>#VALUE!</v>
      </c>
    </row>
    <row r="188" spans="2:2" x14ac:dyDescent="0.25">
      <c r="B188" t="e" cm="1" vm="1">
        <f t="array" ref="B188">TRANSPOSE(_xlfn._xlws.SORT(_xlfn.UNIQUE(_xlfn._xlws.FILTER(managements[treatment_number], managements[experiment_id]&amp;"_"&amp;managements[crop_season_id]=A188))))</f>
        <v>#VALUE!</v>
      </c>
    </row>
    <row r="189" spans="2:2" x14ac:dyDescent="0.25">
      <c r="B189" t="e" cm="1" vm="1">
        <f t="array" ref="B189">TRANSPOSE(_xlfn._xlws.SORT(_xlfn.UNIQUE(_xlfn._xlws.FILTER(managements[treatment_number], managements[experiment_id]&amp;"_"&amp;managements[crop_season_id]=A189))))</f>
        <v>#VALUE!</v>
      </c>
    </row>
    <row r="190" spans="2:2" x14ac:dyDescent="0.25">
      <c r="B190" t="e" cm="1" vm="1">
        <f t="array" ref="B190">TRANSPOSE(_xlfn._xlws.SORT(_xlfn.UNIQUE(_xlfn._xlws.FILTER(managements[treatment_number], managements[experiment_id]&amp;"_"&amp;managements[crop_season_id]=A190))))</f>
        <v>#VALUE!</v>
      </c>
    </row>
    <row r="191" spans="2:2" x14ac:dyDescent="0.25">
      <c r="B191" t="e" cm="1" vm="1">
        <f t="array" ref="B191">TRANSPOSE(_xlfn._xlws.SORT(_xlfn.UNIQUE(_xlfn._xlws.FILTER(managements[treatment_number], managements[experiment_id]&amp;"_"&amp;managements[crop_season_id]=A191))))</f>
        <v>#VALUE!</v>
      </c>
    </row>
    <row r="192" spans="2:2" x14ac:dyDescent="0.25">
      <c r="B192" t="e" cm="1" vm="1">
        <f t="array" ref="B192">TRANSPOSE(_xlfn._xlws.SORT(_xlfn.UNIQUE(_xlfn._xlws.FILTER(managements[treatment_number], managements[experiment_id]&amp;"_"&amp;managements[crop_season_id]=A192))))</f>
        <v>#VALUE!</v>
      </c>
    </row>
    <row r="193" spans="2:2" x14ac:dyDescent="0.25">
      <c r="B193" t="e" cm="1" vm="1">
        <f t="array" ref="B193">TRANSPOSE(_xlfn._xlws.SORT(_xlfn.UNIQUE(_xlfn._xlws.FILTER(managements[treatment_number], managements[experiment_id]&amp;"_"&amp;managements[crop_season_id]=A193))))</f>
        <v>#VALUE!</v>
      </c>
    </row>
    <row r="194" spans="2:2" x14ac:dyDescent="0.25">
      <c r="B194" t="e" cm="1" vm="1">
        <f t="array" ref="B194">TRANSPOSE(_xlfn._xlws.SORT(_xlfn.UNIQUE(_xlfn._xlws.FILTER(managements[treatment_number], managements[experiment_id]&amp;"_"&amp;managements[crop_season_id]=A194))))</f>
        <v>#VALUE!</v>
      </c>
    </row>
    <row r="195" spans="2:2" x14ac:dyDescent="0.25">
      <c r="B195" t="e" cm="1" vm="1">
        <f t="array" ref="B195">TRANSPOSE(_xlfn._xlws.SORT(_xlfn.UNIQUE(_xlfn._xlws.FILTER(managements[treatment_number], managements[experiment_id]&amp;"_"&amp;managements[crop_season_id]=A195))))</f>
        <v>#VALUE!</v>
      </c>
    </row>
    <row r="196" spans="2:2" x14ac:dyDescent="0.25">
      <c r="B196" t="e" cm="1" vm="1">
        <f t="array" ref="B196">TRANSPOSE(_xlfn._xlws.SORT(_xlfn.UNIQUE(_xlfn._xlws.FILTER(managements[treatment_number], managements[experiment_id]&amp;"_"&amp;managements[crop_season_id]=A196))))</f>
        <v>#VALUE!</v>
      </c>
    </row>
    <row r="197" spans="2:2" x14ac:dyDescent="0.25">
      <c r="B197" t="e" cm="1" vm="1">
        <f t="array" ref="B197">TRANSPOSE(_xlfn._xlws.SORT(_xlfn.UNIQUE(_xlfn._xlws.FILTER(managements[treatment_number], managements[experiment_id]&amp;"_"&amp;managements[crop_season_id]=A197))))</f>
        <v>#VALUE!</v>
      </c>
    </row>
    <row r="198" spans="2:2" x14ac:dyDescent="0.25">
      <c r="B198" t="e" cm="1" vm="1">
        <f t="array" ref="B198">TRANSPOSE(_xlfn._xlws.SORT(_xlfn.UNIQUE(_xlfn._xlws.FILTER(managements[treatment_number], managements[experiment_id]&amp;"_"&amp;managements[crop_season_id]=A198))))</f>
        <v>#VALUE!</v>
      </c>
    </row>
    <row r="199" spans="2:2" x14ac:dyDescent="0.25">
      <c r="B199" t="e" cm="1" vm="1">
        <f t="array" ref="B199">TRANSPOSE(_xlfn._xlws.SORT(_xlfn.UNIQUE(_xlfn._xlws.FILTER(managements[treatment_number], managements[experiment_id]&amp;"_"&amp;managements[crop_season_id]=A199))))</f>
        <v>#VALUE!</v>
      </c>
    </row>
    <row r="200" spans="2:2" x14ac:dyDescent="0.25">
      <c r="B200" t="e" cm="1" vm="1">
        <f t="array" ref="B200">TRANSPOSE(_xlfn._xlws.SORT(_xlfn.UNIQUE(_xlfn._xlws.FILTER(managements[treatment_number], managements[experiment_id]&amp;"_"&amp;managements[crop_season_id]=A200))))</f>
        <v>#VALUE!</v>
      </c>
    </row>
    <row r="201" spans="2:2" x14ac:dyDescent="0.25">
      <c r="B201" t="e" cm="1" vm="1">
        <f t="array" ref="B201">TRANSPOSE(_xlfn._xlws.SORT(_xlfn.UNIQUE(_xlfn._xlws.FILTER(managements[treatment_number], managements[experiment_id]&amp;"_"&amp;managements[crop_season_id]=A201))))</f>
        <v>#VALUE!</v>
      </c>
    </row>
    <row r="202" spans="2:2" x14ac:dyDescent="0.25">
      <c r="B202" t="e" cm="1" vm="1">
        <f t="array" ref="B202">TRANSPOSE(_xlfn._xlws.SORT(_xlfn.UNIQUE(_xlfn._xlws.FILTER(managements[treatment_number], managements[experiment_id]&amp;"_"&amp;managements[crop_season_id]=A202))))</f>
        <v>#VALUE!</v>
      </c>
    </row>
    <row r="203" spans="2:2" x14ac:dyDescent="0.25">
      <c r="B203" t="e" cm="1" vm="1">
        <f t="array" ref="B203">TRANSPOSE(_xlfn._xlws.SORT(_xlfn.UNIQUE(_xlfn._xlws.FILTER(managements[treatment_number], managements[experiment_id]&amp;"_"&amp;managements[crop_season_id]=A203))))</f>
        <v>#VALUE!</v>
      </c>
    </row>
    <row r="204" spans="2:2" x14ac:dyDescent="0.25">
      <c r="B204" t="e" cm="1" vm="1">
        <f t="array" ref="B204">TRANSPOSE(_xlfn._xlws.SORT(_xlfn.UNIQUE(_xlfn._xlws.FILTER(managements[treatment_number], managements[experiment_id]&amp;"_"&amp;managements[crop_season_id]=A204))))</f>
        <v>#VALUE!</v>
      </c>
    </row>
    <row r="205" spans="2:2" x14ac:dyDescent="0.25">
      <c r="B205" t="e" cm="1" vm="1">
        <f t="array" ref="B205">TRANSPOSE(_xlfn._xlws.SORT(_xlfn.UNIQUE(_xlfn._xlws.FILTER(managements[treatment_number], managements[experiment_id]&amp;"_"&amp;managements[crop_season_id]=A205))))</f>
        <v>#VALUE!</v>
      </c>
    </row>
    <row r="206" spans="2:2" x14ac:dyDescent="0.25">
      <c r="B206" t="e" cm="1" vm="1">
        <f t="array" ref="B206">TRANSPOSE(_xlfn._xlws.SORT(_xlfn.UNIQUE(_xlfn._xlws.FILTER(managements[treatment_number], managements[experiment_id]&amp;"_"&amp;managements[crop_season_id]=A206))))</f>
        <v>#VALUE!</v>
      </c>
    </row>
    <row r="207" spans="2:2" x14ac:dyDescent="0.25">
      <c r="B207" t="e" cm="1" vm="1">
        <f t="array" ref="B207">TRANSPOSE(_xlfn._xlws.SORT(_xlfn.UNIQUE(_xlfn._xlws.FILTER(managements[treatment_number], managements[experiment_id]&amp;"_"&amp;managements[crop_season_id]=A207))))</f>
        <v>#VALUE!</v>
      </c>
    </row>
    <row r="208" spans="2:2" x14ac:dyDescent="0.25">
      <c r="B208" t="e" cm="1" vm="1">
        <f t="array" ref="B208">TRANSPOSE(_xlfn._xlws.SORT(_xlfn.UNIQUE(_xlfn._xlws.FILTER(managements[treatment_number], managements[experiment_id]&amp;"_"&amp;managements[crop_season_id]=A208))))</f>
        <v>#VALUE!</v>
      </c>
    </row>
    <row r="209" spans="2:2" x14ac:dyDescent="0.25">
      <c r="B209" t="e" cm="1" vm="1">
        <f t="array" ref="B209">TRANSPOSE(_xlfn._xlws.SORT(_xlfn.UNIQUE(_xlfn._xlws.FILTER(managements[treatment_number], managements[experiment_id]&amp;"_"&amp;managements[crop_season_id]=A209))))</f>
        <v>#VALUE!</v>
      </c>
    </row>
    <row r="210" spans="2:2" x14ac:dyDescent="0.25">
      <c r="B210" t="e" cm="1" vm="1">
        <f t="array" ref="B210">TRANSPOSE(_xlfn._xlws.SORT(_xlfn.UNIQUE(_xlfn._xlws.FILTER(managements[treatment_number], managements[experiment_id]&amp;"_"&amp;managements[crop_season_id]=A210))))</f>
        <v>#VALUE!</v>
      </c>
    </row>
    <row r="211" spans="2:2" x14ac:dyDescent="0.25">
      <c r="B211" t="e" cm="1" vm="1">
        <f t="array" ref="B211">TRANSPOSE(_xlfn._xlws.SORT(_xlfn.UNIQUE(_xlfn._xlws.FILTER(managements[treatment_number], managements[experiment_id]&amp;"_"&amp;managements[crop_season_id]=A211))))</f>
        <v>#VALUE!</v>
      </c>
    </row>
    <row r="212" spans="2:2" x14ac:dyDescent="0.25">
      <c r="B212" t="e" cm="1" vm="1">
        <f t="array" ref="B212">TRANSPOSE(_xlfn._xlws.SORT(_xlfn.UNIQUE(_xlfn._xlws.FILTER(managements[treatment_number], managements[experiment_id]&amp;"_"&amp;managements[crop_season_id]=A212))))</f>
        <v>#VALUE!</v>
      </c>
    </row>
    <row r="213" spans="2:2" x14ac:dyDescent="0.25">
      <c r="B213" t="e" cm="1" vm="1">
        <f t="array" ref="B213">TRANSPOSE(_xlfn._xlws.SORT(_xlfn.UNIQUE(_xlfn._xlws.FILTER(managements[treatment_number], managements[experiment_id]&amp;"_"&amp;managements[crop_season_id]=A213))))</f>
        <v>#VALUE!</v>
      </c>
    </row>
    <row r="214" spans="2:2" x14ac:dyDescent="0.25">
      <c r="B214" t="e" cm="1" vm="1">
        <f t="array" ref="B214">TRANSPOSE(_xlfn._xlws.SORT(_xlfn.UNIQUE(_xlfn._xlws.FILTER(managements[treatment_number], managements[experiment_id]&amp;"_"&amp;managements[crop_season_id]=A214))))</f>
        <v>#VALUE!</v>
      </c>
    </row>
    <row r="215" spans="2:2" x14ac:dyDescent="0.25">
      <c r="B215" t="e" cm="1" vm="1">
        <f t="array" ref="B215">TRANSPOSE(_xlfn._xlws.SORT(_xlfn.UNIQUE(_xlfn._xlws.FILTER(managements[treatment_number], managements[experiment_id]&amp;"_"&amp;managements[crop_season_id]=A215))))</f>
        <v>#VALUE!</v>
      </c>
    </row>
    <row r="216" spans="2:2" x14ac:dyDescent="0.25">
      <c r="B216" t="e" cm="1" vm="1">
        <f t="array" ref="B216">TRANSPOSE(_xlfn._xlws.SORT(_xlfn.UNIQUE(_xlfn._xlws.FILTER(managements[treatment_number], managements[experiment_id]&amp;"_"&amp;managements[crop_season_id]=A216))))</f>
        <v>#VALUE!</v>
      </c>
    </row>
    <row r="217" spans="2:2" x14ac:dyDescent="0.25">
      <c r="B217" t="e" cm="1" vm="1">
        <f t="array" ref="B217">TRANSPOSE(_xlfn._xlws.SORT(_xlfn.UNIQUE(_xlfn._xlws.FILTER(managements[treatment_number], managements[experiment_id]&amp;"_"&amp;managements[crop_season_id]=A217))))</f>
        <v>#VALUE!</v>
      </c>
    </row>
    <row r="218" spans="2:2" x14ac:dyDescent="0.25">
      <c r="B218" t="e" cm="1" vm="1">
        <f t="array" ref="B218">TRANSPOSE(_xlfn._xlws.SORT(_xlfn.UNIQUE(_xlfn._xlws.FILTER(managements[treatment_number], managements[experiment_id]&amp;"_"&amp;managements[crop_season_id]=A218))))</f>
        <v>#VALUE!</v>
      </c>
    </row>
    <row r="219" spans="2:2" x14ac:dyDescent="0.25">
      <c r="B219" t="e" cm="1" vm="1">
        <f t="array" ref="B219">TRANSPOSE(_xlfn._xlws.SORT(_xlfn.UNIQUE(_xlfn._xlws.FILTER(managements[treatment_number], managements[experiment_id]&amp;"_"&amp;managements[crop_season_id]=A219))))</f>
        <v>#VALUE!</v>
      </c>
    </row>
    <row r="220" spans="2:2" x14ac:dyDescent="0.25">
      <c r="B220" t="e" cm="1" vm="1">
        <f t="array" ref="B220">TRANSPOSE(_xlfn._xlws.SORT(_xlfn.UNIQUE(_xlfn._xlws.FILTER(managements[treatment_number], managements[experiment_id]&amp;"_"&amp;managements[crop_season_id]=A220))))</f>
        <v>#VALUE!</v>
      </c>
    </row>
    <row r="221" spans="2:2" x14ac:dyDescent="0.25">
      <c r="B221" t="e" cm="1" vm="1">
        <f t="array" ref="B221">TRANSPOSE(_xlfn._xlws.SORT(_xlfn.UNIQUE(_xlfn._xlws.FILTER(managements[treatment_number], managements[experiment_id]&amp;"_"&amp;managements[crop_season_id]=A221))))</f>
        <v>#VALUE!</v>
      </c>
    </row>
    <row r="222" spans="2:2" x14ac:dyDescent="0.25">
      <c r="B222" t="e" cm="1" vm="1">
        <f t="array" ref="B222">TRANSPOSE(_xlfn._xlws.SORT(_xlfn.UNIQUE(_xlfn._xlws.FILTER(managements[treatment_number], managements[experiment_id]&amp;"_"&amp;managements[crop_season_id]=A222))))</f>
        <v>#VALUE!</v>
      </c>
    </row>
    <row r="223" spans="2:2" x14ac:dyDescent="0.25">
      <c r="B223" t="e" cm="1" vm="1">
        <f t="array" ref="B223">TRANSPOSE(_xlfn._xlws.SORT(_xlfn.UNIQUE(_xlfn._xlws.FILTER(managements[treatment_number], managements[experiment_id]&amp;"_"&amp;managements[crop_season_id]=A223))))</f>
        <v>#VALUE!</v>
      </c>
    </row>
    <row r="224" spans="2:2" x14ac:dyDescent="0.25">
      <c r="B224" t="e" cm="1" vm="1">
        <f t="array" ref="B224">TRANSPOSE(_xlfn._xlws.SORT(_xlfn.UNIQUE(_xlfn._xlws.FILTER(managements[treatment_number], managements[experiment_id]&amp;"_"&amp;managements[crop_season_id]=A224))))</f>
        <v>#VALUE!</v>
      </c>
    </row>
    <row r="225" spans="2:2" x14ac:dyDescent="0.25">
      <c r="B225" t="e" cm="1" vm="1">
        <f t="array" ref="B225">TRANSPOSE(_xlfn._xlws.SORT(_xlfn.UNIQUE(_xlfn._xlws.FILTER(managements[treatment_number], managements[experiment_id]&amp;"_"&amp;managements[crop_season_id]=A225))))</f>
        <v>#VALUE!</v>
      </c>
    </row>
    <row r="226" spans="2:2" x14ac:dyDescent="0.25">
      <c r="B226" t="e" cm="1" vm="1">
        <f t="array" ref="B226">TRANSPOSE(_xlfn._xlws.SORT(_xlfn.UNIQUE(_xlfn._xlws.FILTER(managements[treatment_number], managements[experiment_id]&amp;"_"&amp;managements[crop_season_id]=A226))))</f>
        <v>#VALUE!</v>
      </c>
    </row>
    <row r="227" spans="2:2" x14ac:dyDescent="0.25">
      <c r="B227" t="e" cm="1" vm="1">
        <f t="array" ref="B227">TRANSPOSE(_xlfn._xlws.SORT(_xlfn.UNIQUE(_xlfn._xlws.FILTER(managements[treatment_number], managements[experiment_id]&amp;"_"&amp;managements[crop_season_id]=A227))))</f>
        <v>#VALUE!</v>
      </c>
    </row>
    <row r="228" spans="2:2" x14ac:dyDescent="0.25">
      <c r="B228" t="e" cm="1" vm="1">
        <f t="array" ref="B228">TRANSPOSE(_xlfn._xlws.SORT(_xlfn.UNIQUE(_xlfn._xlws.FILTER(managements[treatment_number], managements[experiment_id]&amp;"_"&amp;managements[crop_season_id]=A228))))</f>
        <v>#VALUE!</v>
      </c>
    </row>
    <row r="229" spans="2:2" x14ac:dyDescent="0.25">
      <c r="B229" t="e" cm="1" vm="1">
        <f t="array" ref="B229">TRANSPOSE(_xlfn._xlws.SORT(_xlfn.UNIQUE(_xlfn._xlws.FILTER(managements[treatment_number], managements[experiment_id]&amp;"_"&amp;managements[crop_season_id]=A229))))</f>
        <v>#VALUE!</v>
      </c>
    </row>
    <row r="230" spans="2:2" x14ac:dyDescent="0.25">
      <c r="B230" t="e" cm="1" vm="1">
        <f t="array" ref="B230">TRANSPOSE(_xlfn._xlws.SORT(_xlfn.UNIQUE(_xlfn._xlws.FILTER(managements[treatment_number], managements[experiment_id]&amp;"_"&amp;managements[crop_season_id]=A230))))</f>
        <v>#VALUE!</v>
      </c>
    </row>
    <row r="231" spans="2:2" x14ac:dyDescent="0.25">
      <c r="B231" t="e" cm="1" vm="1">
        <f t="array" ref="B231">TRANSPOSE(_xlfn._xlws.SORT(_xlfn.UNIQUE(_xlfn._xlws.FILTER(managements[treatment_number], managements[experiment_id]&amp;"_"&amp;managements[crop_season_id]=A231))))</f>
        <v>#VALUE!</v>
      </c>
    </row>
    <row r="232" spans="2:2" x14ac:dyDescent="0.25">
      <c r="B232" t="e" cm="1" vm="1">
        <f t="array" ref="B232">TRANSPOSE(_xlfn._xlws.SORT(_xlfn.UNIQUE(_xlfn._xlws.FILTER(managements[treatment_number], managements[experiment_id]&amp;"_"&amp;managements[crop_season_id]=A232))))</f>
        <v>#VALUE!</v>
      </c>
    </row>
    <row r="233" spans="2:2" x14ac:dyDescent="0.25">
      <c r="B233" t="e" cm="1" vm="1">
        <f t="array" ref="B233">TRANSPOSE(_xlfn._xlws.SORT(_xlfn.UNIQUE(_xlfn._xlws.FILTER(managements[treatment_number], managements[experiment_id]&amp;"_"&amp;managements[crop_season_id]=A233))))</f>
        <v>#VALUE!</v>
      </c>
    </row>
    <row r="234" spans="2:2" x14ac:dyDescent="0.25">
      <c r="B234" t="e" cm="1" vm="1">
        <f t="array" ref="B234">TRANSPOSE(_xlfn._xlws.SORT(_xlfn.UNIQUE(_xlfn._xlws.FILTER(managements[treatment_number], managements[experiment_id]&amp;"_"&amp;managements[crop_season_id]=A234))))</f>
        <v>#VALUE!</v>
      </c>
    </row>
    <row r="235" spans="2:2" x14ac:dyDescent="0.25">
      <c r="B235" t="e" cm="1" vm="1">
        <f t="array" ref="B235">TRANSPOSE(_xlfn._xlws.SORT(_xlfn.UNIQUE(_xlfn._xlws.FILTER(managements[treatment_number], managements[experiment_id]&amp;"_"&amp;managements[crop_season_id]=A235))))</f>
        <v>#VALUE!</v>
      </c>
    </row>
    <row r="236" spans="2:2" x14ac:dyDescent="0.25">
      <c r="B236" t="e" cm="1" vm="1">
        <f t="array" ref="B236">TRANSPOSE(_xlfn._xlws.SORT(_xlfn.UNIQUE(_xlfn._xlws.FILTER(managements[treatment_number], managements[experiment_id]&amp;"_"&amp;managements[crop_season_id]=A236))))</f>
        <v>#VALUE!</v>
      </c>
    </row>
    <row r="237" spans="2:2" x14ac:dyDescent="0.25">
      <c r="B237" t="e" cm="1" vm="1">
        <f t="array" ref="B237">TRANSPOSE(_xlfn._xlws.SORT(_xlfn.UNIQUE(_xlfn._xlws.FILTER(managements[treatment_number], managements[experiment_id]&amp;"_"&amp;managements[crop_season_id]=A237))))</f>
        <v>#VALUE!</v>
      </c>
    </row>
    <row r="238" spans="2:2" x14ac:dyDescent="0.25">
      <c r="B238" t="e" cm="1" vm="1">
        <f t="array" ref="B238">TRANSPOSE(_xlfn._xlws.SORT(_xlfn.UNIQUE(_xlfn._xlws.FILTER(managements[treatment_number], managements[experiment_id]&amp;"_"&amp;managements[crop_season_id]=A238))))</f>
        <v>#VALUE!</v>
      </c>
    </row>
    <row r="239" spans="2:2" x14ac:dyDescent="0.25">
      <c r="B239" t="e" cm="1" vm="1">
        <f t="array" ref="B239">TRANSPOSE(_xlfn._xlws.SORT(_xlfn.UNIQUE(_xlfn._xlws.FILTER(managements[treatment_number], managements[experiment_id]&amp;"_"&amp;managements[crop_season_id]=A239))))</f>
        <v>#VALUE!</v>
      </c>
    </row>
    <row r="240" spans="2:2" x14ac:dyDescent="0.25">
      <c r="B240" t="e" cm="1" vm="1">
        <f t="array" ref="B240">TRANSPOSE(_xlfn._xlws.SORT(_xlfn.UNIQUE(_xlfn._xlws.FILTER(managements[treatment_number], managements[experiment_id]&amp;"_"&amp;managements[crop_season_id]=A240))))</f>
        <v>#VALUE!</v>
      </c>
    </row>
    <row r="241" spans="2:2" x14ac:dyDescent="0.25">
      <c r="B241" t="e" cm="1" vm="1">
        <f t="array" ref="B241">TRANSPOSE(_xlfn._xlws.SORT(_xlfn.UNIQUE(_xlfn._xlws.FILTER(managements[treatment_number], managements[experiment_id]&amp;"_"&amp;managements[crop_season_id]=A241))))</f>
        <v>#VALUE!</v>
      </c>
    </row>
    <row r="242" spans="2:2" x14ac:dyDescent="0.25">
      <c r="B242" t="e" cm="1" vm="1">
        <f t="array" ref="B242">TRANSPOSE(_xlfn._xlws.SORT(_xlfn.UNIQUE(_xlfn._xlws.FILTER(managements[treatment_number], managements[experiment_id]&amp;"_"&amp;managements[crop_season_id]=A242))))</f>
        <v>#VALUE!</v>
      </c>
    </row>
    <row r="243" spans="2:2" x14ac:dyDescent="0.25">
      <c r="B243" t="e" cm="1" vm="1">
        <f t="array" ref="B243">TRANSPOSE(_xlfn._xlws.SORT(_xlfn.UNIQUE(_xlfn._xlws.FILTER(managements[treatment_number], managements[experiment_id]&amp;"_"&amp;managements[crop_season_id]=A243))))</f>
        <v>#VALUE!</v>
      </c>
    </row>
    <row r="244" spans="2:2" x14ac:dyDescent="0.25">
      <c r="B244" t="e" cm="1" vm="1">
        <f t="array" ref="B244">TRANSPOSE(_xlfn._xlws.SORT(_xlfn.UNIQUE(_xlfn._xlws.FILTER(managements[treatment_number], managements[experiment_id]&amp;"_"&amp;managements[crop_season_id]=A244))))</f>
        <v>#VALUE!</v>
      </c>
    </row>
    <row r="245" spans="2:2" x14ac:dyDescent="0.25">
      <c r="B245" t="e" cm="1" vm="1">
        <f t="array" ref="B245">TRANSPOSE(_xlfn._xlws.SORT(_xlfn.UNIQUE(_xlfn._xlws.FILTER(managements[treatment_number], managements[experiment_id]&amp;"_"&amp;managements[crop_season_id]=A245))))</f>
        <v>#VALUE!</v>
      </c>
    </row>
    <row r="246" spans="2:2" x14ac:dyDescent="0.25">
      <c r="B246" t="e" cm="1" vm="1">
        <f t="array" ref="B246">TRANSPOSE(_xlfn._xlws.SORT(_xlfn.UNIQUE(_xlfn._xlws.FILTER(managements[treatment_number], managements[experiment_id]&amp;"_"&amp;managements[crop_season_id]=A246))))</f>
        <v>#VALUE!</v>
      </c>
    </row>
    <row r="247" spans="2:2" x14ac:dyDescent="0.25">
      <c r="B247" t="e" cm="1" vm="1">
        <f t="array" ref="B247">TRANSPOSE(_xlfn._xlws.SORT(_xlfn.UNIQUE(_xlfn._xlws.FILTER(managements[treatment_number], managements[experiment_id]&amp;"_"&amp;managements[crop_season_id]=A247))))</f>
        <v>#VALUE!</v>
      </c>
    </row>
    <row r="248" spans="2:2" x14ac:dyDescent="0.25">
      <c r="B248" t="e" cm="1" vm="1">
        <f t="array" ref="B248">TRANSPOSE(_xlfn._xlws.SORT(_xlfn.UNIQUE(_xlfn._xlws.FILTER(managements[treatment_number], managements[experiment_id]&amp;"_"&amp;managements[crop_season_id]=A248))))</f>
        <v>#VALUE!</v>
      </c>
    </row>
    <row r="249" spans="2:2" x14ac:dyDescent="0.25">
      <c r="B249" t="e" cm="1" vm="1">
        <f t="array" ref="B249">TRANSPOSE(_xlfn._xlws.SORT(_xlfn.UNIQUE(_xlfn._xlws.FILTER(managements[treatment_number], managements[experiment_id]&amp;"_"&amp;managements[crop_season_id]=A249))))</f>
        <v>#VALUE!</v>
      </c>
    </row>
    <row r="250" spans="2:2" x14ac:dyDescent="0.25">
      <c r="B250" t="e" cm="1" vm="1">
        <f t="array" ref="B250">TRANSPOSE(_xlfn._xlws.SORT(_xlfn.UNIQUE(_xlfn._xlws.FILTER(managements[treatment_number], managements[experiment_id]&amp;"_"&amp;managements[crop_season_id]=A250))))</f>
        <v>#VALUE!</v>
      </c>
    </row>
    <row r="251" spans="2:2" x14ac:dyDescent="0.25">
      <c r="B251" t="e" cm="1" vm="1">
        <f t="array" ref="B251">TRANSPOSE(_xlfn._xlws.SORT(_xlfn.UNIQUE(_xlfn._xlws.FILTER(managements[treatment_number], managements[experiment_id]&amp;"_"&amp;managements[crop_season_id]=A251))))</f>
        <v>#VALUE!</v>
      </c>
    </row>
    <row r="252" spans="2:2" x14ac:dyDescent="0.25">
      <c r="B252" t="e" cm="1" vm="1">
        <f t="array" ref="B252">TRANSPOSE(_xlfn._xlws.SORT(_xlfn.UNIQUE(_xlfn._xlws.FILTER(managements[treatment_number], managements[experiment_id]&amp;"_"&amp;managements[crop_season_id]=A252))))</f>
        <v>#VALUE!</v>
      </c>
    </row>
    <row r="253" spans="2:2" x14ac:dyDescent="0.25">
      <c r="B253" t="e" cm="1" vm="1">
        <f t="array" ref="B253">TRANSPOSE(_xlfn._xlws.SORT(_xlfn.UNIQUE(_xlfn._xlws.FILTER(managements[treatment_number], managements[experiment_id]&amp;"_"&amp;managements[crop_season_id]=A253))))</f>
        <v>#VALUE!</v>
      </c>
    </row>
    <row r="254" spans="2:2" x14ac:dyDescent="0.25">
      <c r="B254" t="e" cm="1" vm="1">
        <f t="array" ref="B254">TRANSPOSE(_xlfn._xlws.SORT(_xlfn.UNIQUE(_xlfn._xlws.FILTER(managements[treatment_number], managements[experiment_id]&amp;"_"&amp;managements[crop_season_id]=A254))))</f>
        <v>#VALUE!</v>
      </c>
    </row>
    <row r="255" spans="2:2" x14ac:dyDescent="0.25">
      <c r="B255" t="e" cm="1" vm="1">
        <f t="array" ref="B255">TRANSPOSE(_xlfn._xlws.SORT(_xlfn.UNIQUE(_xlfn._xlws.FILTER(managements[treatment_number], managements[experiment_id]&amp;"_"&amp;managements[crop_season_id]=A255))))</f>
        <v>#VALUE!</v>
      </c>
    </row>
    <row r="256" spans="2:2" x14ac:dyDescent="0.25">
      <c r="B256" t="e" cm="1" vm="1">
        <f t="array" ref="B256">TRANSPOSE(_xlfn._xlws.SORT(_xlfn.UNIQUE(_xlfn._xlws.FILTER(managements[treatment_number], managements[experiment_id]&amp;"_"&amp;managements[crop_season_id]=A256))))</f>
        <v>#VALUE!</v>
      </c>
    </row>
    <row r="257" spans="2:2" x14ac:dyDescent="0.25">
      <c r="B257" t="e" cm="1" vm="1">
        <f t="array" ref="B257">TRANSPOSE(_xlfn._xlws.SORT(_xlfn.UNIQUE(_xlfn._xlws.FILTER(managements[treatment_number], managements[experiment_id]&amp;"_"&amp;managements[crop_season_id]=A257))))</f>
        <v>#VALUE!</v>
      </c>
    </row>
    <row r="258" spans="2:2" x14ac:dyDescent="0.25">
      <c r="B258" t="e" cm="1" vm="1">
        <f t="array" ref="B258">TRANSPOSE(_xlfn._xlws.SORT(_xlfn.UNIQUE(_xlfn._xlws.FILTER(managements[treatment_number], managements[experiment_id]&amp;"_"&amp;managements[crop_season_id]=A258))))</f>
        <v>#VALUE!</v>
      </c>
    </row>
    <row r="259" spans="2:2" x14ac:dyDescent="0.25">
      <c r="B259" t="e" cm="1" vm="1">
        <f t="array" ref="B259">TRANSPOSE(_xlfn._xlws.SORT(_xlfn.UNIQUE(_xlfn._xlws.FILTER(managements[treatment_number], managements[experiment_id]&amp;"_"&amp;managements[crop_season_id]=A259))))</f>
        <v>#VALUE!</v>
      </c>
    </row>
    <row r="260" spans="2:2" x14ac:dyDescent="0.25">
      <c r="B260" t="e" cm="1" vm="1">
        <f t="array" ref="B260">TRANSPOSE(_xlfn._xlws.SORT(_xlfn.UNIQUE(_xlfn._xlws.FILTER(managements[treatment_number], managements[experiment_id]&amp;"_"&amp;managements[crop_season_id]=A260))))</f>
        <v>#VALUE!</v>
      </c>
    </row>
    <row r="261" spans="2:2" x14ac:dyDescent="0.25">
      <c r="B261" t="e" cm="1" vm="1">
        <f t="array" ref="B261">TRANSPOSE(_xlfn._xlws.SORT(_xlfn.UNIQUE(_xlfn._xlws.FILTER(managements[treatment_number], managements[experiment_id]&amp;"_"&amp;managements[crop_season_id]=A261))))</f>
        <v>#VALUE!</v>
      </c>
    </row>
    <row r="262" spans="2:2" x14ac:dyDescent="0.25">
      <c r="B262" t="e" cm="1" vm="1">
        <f t="array" ref="B262">TRANSPOSE(_xlfn._xlws.SORT(_xlfn.UNIQUE(_xlfn._xlws.FILTER(managements[treatment_number], managements[experiment_id]&amp;"_"&amp;managements[crop_season_id]=A262))))</f>
        <v>#VALUE!</v>
      </c>
    </row>
    <row r="263" spans="2:2" x14ac:dyDescent="0.25">
      <c r="B263" t="e" cm="1" vm="1">
        <f t="array" ref="B263">TRANSPOSE(_xlfn._xlws.SORT(_xlfn.UNIQUE(_xlfn._xlws.FILTER(managements[treatment_number], managements[experiment_id]&amp;"_"&amp;managements[crop_season_id]=A263))))</f>
        <v>#VALUE!</v>
      </c>
    </row>
    <row r="264" spans="2:2" x14ac:dyDescent="0.25">
      <c r="B264" t="e" cm="1" vm="1">
        <f t="array" ref="B264">TRANSPOSE(_xlfn._xlws.SORT(_xlfn.UNIQUE(_xlfn._xlws.FILTER(managements[treatment_number], managements[experiment_id]&amp;"_"&amp;managements[crop_season_id]=A264))))</f>
        <v>#VALUE!</v>
      </c>
    </row>
    <row r="265" spans="2:2" x14ac:dyDescent="0.25">
      <c r="B265" t="e" cm="1" vm="1">
        <f t="array" ref="B265">TRANSPOSE(_xlfn._xlws.SORT(_xlfn.UNIQUE(_xlfn._xlws.FILTER(managements[treatment_number], managements[experiment_id]&amp;"_"&amp;managements[crop_season_id]=A265))))</f>
        <v>#VALUE!</v>
      </c>
    </row>
    <row r="266" spans="2:2" x14ac:dyDescent="0.25">
      <c r="B266" t="e" cm="1" vm="1">
        <f t="array" ref="B266">TRANSPOSE(_xlfn._xlws.SORT(_xlfn.UNIQUE(_xlfn._xlws.FILTER(managements[treatment_number], managements[experiment_id]&amp;"_"&amp;managements[crop_season_id]=A266))))</f>
        <v>#VALUE!</v>
      </c>
    </row>
    <row r="267" spans="2:2" x14ac:dyDescent="0.25">
      <c r="B267" t="e" cm="1" vm="1">
        <f t="array" ref="B267">TRANSPOSE(_xlfn._xlws.SORT(_xlfn.UNIQUE(_xlfn._xlws.FILTER(managements[treatment_number], managements[experiment_id]&amp;"_"&amp;managements[crop_season_id]=A267))))</f>
        <v>#VALUE!</v>
      </c>
    </row>
    <row r="268" spans="2:2" x14ac:dyDescent="0.25">
      <c r="B268" t="e" cm="1" vm="1">
        <f t="array" ref="B268">TRANSPOSE(_xlfn._xlws.SORT(_xlfn.UNIQUE(_xlfn._xlws.FILTER(managements[treatment_number], managements[experiment_id]&amp;"_"&amp;managements[crop_season_id]=A268))))</f>
        <v>#VALUE!</v>
      </c>
    </row>
    <row r="269" spans="2:2" x14ac:dyDescent="0.25">
      <c r="B269" t="e" cm="1" vm="1">
        <f t="array" ref="B269">TRANSPOSE(_xlfn._xlws.SORT(_xlfn.UNIQUE(_xlfn._xlws.FILTER(managements[treatment_number], managements[experiment_id]&amp;"_"&amp;managements[crop_season_id]=A269))))</f>
        <v>#VALUE!</v>
      </c>
    </row>
    <row r="270" spans="2:2" x14ac:dyDescent="0.25">
      <c r="B270" t="e" cm="1" vm="1">
        <f t="array" ref="B270">TRANSPOSE(_xlfn._xlws.SORT(_xlfn.UNIQUE(_xlfn._xlws.FILTER(managements[treatment_number], managements[experiment_id]&amp;"_"&amp;managements[crop_season_id]=A270))))</f>
        <v>#VALUE!</v>
      </c>
    </row>
    <row r="271" spans="2:2" x14ac:dyDescent="0.25">
      <c r="B271" t="e" cm="1" vm="1">
        <f t="array" ref="B271">TRANSPOSE(_xlfn._xlws.SORT(_xlfn.UNIQUE(_xlfn._xlws.FILTER(managements[treatment_number], managements[experiment_id]&amp;"_"&amp;managements[crop_season_id]=A271))))</f>
        <v>#VALUE!</v>
      </c>
    </row>
    <row r="272" spans="2:2" x14ac:dyDescent="0.25">
      <c r="B272" t="e" cm="1" vm="1">
        <f t="array" ref="B272">TRANSPOSE(_xlfn._xlws.SORT(_xlfn.UNIQUE(_xlfn._xlws.FILTER(managements[treatment_number], managements[experiment_id]&amp;"_"&amp;managements[crop_season_id]=A272))))</f>
        <v>#VALUE!</v>
      </c>
    </row>
    <row r="273" spans="2:2" x14ac:dyDescent="0.25">
      <c r="B273" t="e" cm="1" vm="1">
        <f t="array" ref="B273">TRANSPOSE(_xlfn._xlws.SORT(_xlfn.UNIQUE(_xlfn._xlws.FILTER(managements[treatment_number], managements[experiment_id]&amp;"_"&amp;managements[crop_season_id]=A273))))</f>
        <v>#VALUE!</v>
      </c>
    </row>
    <row r="274" spans="2:2" x14ac:dyDescent="0.25">
      <c r="B274" t="e" cm="1" vm="1">
        <f t="array" ref="B274">TRANSPOSE(_xlfn._xlws.SORT(_xlfn.UNIQUE(_xlfn._xlws.FILTER(managements[treatment_number], managements[experiment_id]&amp;"_"&amp;managements[crop_season_id]=A274))))</f>
        <v>#VALUE!</v>
      </c>
    </row>
    <row r="275" spans="2:2" x14ac:dyDescent="0.25">
      <c r="B275" t="e" cm="1" vm="1">
        <f t="array" ref="B275">TRANSPOSE(_xlfn._xlws.SORT(_xlfn.UNIQUE(_xlfn._xlws.FILTER(managements[treatment_number], managements[experiment_id]&amp;"_"&amp;managements[crop_season_id]=A275))))</f>
        <v>#VALUE!</v>
      </c>
    </row>
    <row r="276" spans="2:2" x14ac:dyDescent="0.25">
      <c r="B276" t="e" cm="1" vm="1">
        <f t="array" ref="B276">TRANSPOSE(_xlfn._xlws.SORT(_xlfn.UNIQUE(_xlfn._xlws.FILTER(managements[treatment_number], managements[experiment_id]&amp;"_"&amp;managements[crop_season_id]=A276))))</f>
        <v>#VALUE!</v>
      </c>
    </row>
    <row r="277" spans="2:2" x14ac:dyDescent="0.25">
      <c r="B277" t="e" cm="1" vm="1">
        <f t="array" ref="B277">TRANSPOSE(_xlfn._xlws.SORT(_xlfn.UNIQUE(_xlfn._xlws.FILTER(managements[treatment_number], managements[experiment_id]&amp;"_"&amp;managements[crop_season_id]=A277))))</f>
        <v>#VALUE!</v>
      </c>
    </row>
    <row r="278" spans="2:2" x14ac:dyDescent="0.25">
      <c r="B278" t="e" cm="1" vm="1">
        <f t="array" ref="B278">TRANSPOSE(_xlfn._xlws.SORT(_xlfn.UNIQUE(_xlfn._xlws.FILTER(managements[treatment_number], managements[experiment_id]&amp;"_"&amp;managements[crop_season_id]=A278))))</f>
        <v>#VALUE!</v>
      </c>
    </row>
    <row r="279" spans="2:2" x14ac:dyDescent="0.25">
      <c r="B279" t="e" cm="1" vm="1">
        <f t="array" ref="B279">TRANSPOSE(_xlfn._xlws.SORT(_xlfn.UNIQUE(_xlfn._xlws.FILTER(managements[treatment_number], managements[experiment_id]&amp;"_"&amp;managements[crop_season_id]=A279))))</f>
        <v>#VALUE!</v>
      </c>
    </row>
    <row r="280" spans="2:2" x14ac:dyDescent="0.25">
      <c r="B280" t="e" cm="1" vm="1">
        <f t="array" ref="B280">TRANSPOSE(_xlfn._xlws.SORT(_xlfn.UNIQUE(_xlfn._xlws.FILTER(managements[treatment_number], managements[experiment_id]&amp;"_"&amp;managements[crop_season_id]=A280))))</f>
        <v>#VALUE!</v>
      </c>
    </row>
    <row r="281" spans="2:2" x14ac:dyDescent="0.25">
      <c r="B281" t="e" cm="1" vm="1">
        <f t="array" ref="B281">TRANSPOSE(_xlfn._xlws.SORT(_xlfn.UNIQUE(_xlfn._xlws.FILTER(managements[treatment_number], managements[experiment_id]&amp;"_"&amp;managements[crop_season_id]=A281))))</f>
        <v>#VALUE!</v>
      </c>
    </row>
    <row r="282" spans="2:2" x14ac:dyDescent="0.25">
      <c r="B282" t="e" cm="1" vm="1">
        <f t="array" ref="B282">TRANSPOSE(_xlfn._xlws.SORT(_xlfn.UNIQUE(_xlfn._xlws.FILTER(managements[treatment_number], managements[experiment_id]&amp;"_"&amp;managements[crop_season_id]=A282))))</f>
        <v>#VALUE!</v>
      </c>
    </row>
    <row r="283" spans="2:2" x14ac:dyDescent="0.25">
      <c r="B283" t="e" cm="1" vm="1">
        <f t="array" ref="B283">TRANSPOSE(_xlfn._xlws.SORT(_xlfn.UNIQUE(_xlfn._xlws.FILTER(managements[treatment_number], managements[experiment_id]&amp;"_"&amp;managements[crop_season_id]=A283))))</f>
        <v>#VALUE!</v>
      </c>
    </row>
    <row r="284" spans="2:2" x14ac:dyDescent="0.25">
      <c r="B284" t="e" cm="1" vm="1">
        <f t="array" ref="B284">TRANSPOSE(_xlfn._xlws.SORT(_xlfn.UNIQUE(_xlfn._xlws.FILTER(managements[treatment_number], managements[experiment_id]&amp;"_"&amp;managements[crop_season_id]=A284))))</f>
        <v>#VALUE!</v>
      </c>
    </row>
    <row r="285" spans="2:2" x14ac:dyDescent="0.25">
      <c r="B285" t="e" cm="1" vm="1">
        <f t="array" ref="B285">TRANSPOSE(_xlfn._xlws.SORT(_xlfn.UNIQUE(_xlfn._xlws.FILTER(managements[treatment_number], managements[experiment_id]&amp;"_"&amp;managements[crop_season_id]=A285))))</f>
        <v>#VALUE!</v>
      </c>
    </row>
    <row r="286" spans="2:2" x14ac:dyDescent="0.25">
      <c r="B286" t="e" cm="1" vm="1">
        <f t="array" ref="B286">TRANSPOSE(_xlfn._xlws.SORT(_xlfn.UNIQUE(_xlfn._xlws.FILTER(managements[treatment_number], managements[experiment_id]&amp;"_"&amp;managements[crop_season_id]=A286))))</f>
        <v>#VALUE!</v>
      </c>
    </row>
    <row r="287" spans="2:2" x14ac:dyDescent="0.25">
      <c r="B287" t="e" cm="1" vm="1">
        <f t="array" ref="B287">TRANSPOSE(_xlfn._xlws.SORT(_xlfn.UNIQUE(_xlfn._xlws.FILTER(managements[treatment_number], managements[experiment_id]&amp;"_"&amp;managements[crop_season_id]=A287))))</f>
        <v>#VALUE!</v>
      </c>
    </row>
    <row r="288" spans="2:2" x14ac:dyDescent="0.25">
      <c r="B288" t="e" cm="1" vm="1">
        <f t="array" ref="B288">TRANSPOSE(_xlfn._xlws.SORT(_xlfn.UNIQUE(_xlfn._xlws.FILTER(managements[treatment_number], managements[experiment_id]&amp;"_"&amp;managements[crop_season_id]=A288))))</f>
        <v>#VALUE!</v>
      </c>
    </row>
    <row r="289" spans="2:2" x14ac:dyDescent="0.25">
      <c r="B289" t="e" cm="1" vm="1">
        <f t="array" ref="B289">TRANSPOSE(_xlfn._xlws.SORT(_xlfn.UNIQUE(_xlfn._xlws.FILTER(managements[treatment_number], managements[experiment_id]&amp;"_"&amp;managements[crop_season_id]=A289))))</f>
        <v>#VALUE!</v>
      </c>
    </row>
    <row r="290" spans="2:2" x14ac:dyDescent="0.25">
      <c r="B290" t="e" cm="1" vm="1">
        <f t="array" ref="B290">TRANSPOSE(_xlfn._xlws.SORT(_xlfn.UNIQUE(_xlfn._xlws.FILTER(managements[treatment_number], managements[experiment_id]&amp;"_"&amp;managements[crop_season_id]=A290))))</f>
        <v>#VALUE!</v>
      </c>
    </row>
    <row r="291" spans="2:2" x14ac:dyDescent="0.25">
      <c r="B291" t="e" cm="1" vm="1">
        <f t="array" ref="B291">TRANSPOSE(_xlfn._xlws.SORT(_xlfn.UNIQUE(_xlfn._xlws.FILTER(managements[treatment_number], managements[experiment_id]&amp;"_"&amp;managements[crop_season_id]=A291))))</f>
        <v>#VALUE!</v>
      </c>
    </row>
    <row r="292" spans="2:2" x14ac:dyDescent="0.25">
      <c r="B292" t="e" cm="1" vm="1">
        <f t="array" ref="B292">TRANSPOSE(_xlfn._xlws.SORT(_xlfn.UNIQUE(_xlfn._xlws.FILTER(managements[treatment_number], managements[experiment_id]&amp;"_"&amp;managements[crop_season_id]=A292))))</f>
        <v>#VALUE!</v>
      </c>
    </row>
    <row r="293" spans="2:2" x14ac:dyDescent="0.25">
      <c r="B293" t="e" cm="1" vm="1">
        <f t="array" ref="B293">TRANSPOSE(_xlfn._xlws.SORT(_xlfn.UNIQUE(_xlfn._xlws.FILTER(managements[treatment_number], managements[experiment_id]&amp;"_"&amp;managements[crop_season_id]=A293))))</f>
        <v>#VALUE!</v>
      </c>
    </row>
    <row r="294" spans="2:2" x14ac:dyDescent="0.25">
      <c r="B294" t="e" cm="1" vm="1">
        <f t="array" ref="B294">TRANSPOSE(_xlfn._xlws.SORT(_xlfn.UNIQUE(_xlfn._xlws.FILTER(managements[treatment_number], managements[experiment_id]&amp;"_"&amp;managements[crop_season_id]=A294))))</f>
        <v>#VALUE!</v>
      </c>
    </row>
    <row r="295" spans="2:2" x14ac:dyDescent="0.25">
      <c r="B295" t="e" cm="1" vm="1">
        <f t="array" ref="B295">TRANSPOSE(_xlfn._xlws.SORT(_xlfn.UNIQUE(_xlfn._xlws.FILTER(managements[treatment_number], managements[experiment_id]&amp;"_"&amp;managements[crop_season_id]=A295))))</f>
        <v>#VALUE!</v>
      </c>
    </row>
    <row r="296" spans="2:2" x14ac:dyDescent="0.25">
      <c r="B296" t="e" cm="1" vm="1">
        <f t="array" ref="B296">TRANSPOSE(_xlfn._xlws.SORT(_xlfn.UNIQUE(_xlfn._xlws.FILTER(managements[treatment_number], managements[experiment_id]&amp;"_"&amp;managements[crop_season_id]=A296))))</f>
        <v>#VALUE!</v>
      </c>
    </row>
    <row r="297" spans="2:2" x14ac:dyDescent="0.25">
      <c r="B297" t="e" cm="1" vm="1">
        <f t="array" ref="B297">TRANSPOSE(_xlfn._xlws.SORT(_xlfn.UNIQUE(_xlfn._xlws.FILTER(managements[treatment_number], managements[experiment_id]&amp;"_"&amp;managements[crop_season_id]=A297))))</f>
        <v>#VALUE!</v>
      </c>
    </row>
    <row r="298" spans="2:2" x14ac:dyDescent="0.25">
      <c r="B298" t="e" cm="1" vm="1">
        <f t="array" ref="B298">TRANSPOSE(_xlfn._xlws.SORT(_xlfn.UNIQUE(_xlfn._xlws.FILTER(managements[treatment_number], managements[experiment_id]&amp;"_"&amp;managements[crop_season_id]=A298))))</f>
        <v>#VALUE!</v>
      </c>
    </row>
    <row r="299" spans="2:2" x14ac:dyDescent="0.25">
      <c r="B299" t="e" cm="1" vm="1">
        <f t="array" ref="B299">TRANSPOSE(_xlfn._xlws.SORT(_xlfn.UNIQUE(_xlfn._xlws.FILTER(managements[treatment_number], managements[experiment_id]&amp;"_"&amp;managements[crop_season_id]=A299))))</f>
        <v>#VALUE!</v>
      </c>
    </row>
    <row r="300" spans="2:2" x14ac:dyDescent="0.25">
      <c r="B300" t="e" cm="1" vm="1">
        <f t="array" ref="B300">TRANSPOSE(_xlfn._xlws.SORT(_xlfn.UNIQUE(_xlfn._xlws.FILTER(managements[treatment_number], managements[experiment_id]&amp;"_"&amp;managements[crop_season_id]=A300))))</f>
        <v>#VALUE!</v>
      </c>
    </row>
    <row r="301" spans="2:2" x14ac:dyDescent="0.25">
      <c r="B301" t="e" cm="1" vm="1">
        <f t="array" ref="B301">TRANSPOSE(_xlfn._xlws.SORT(_xlfn.UNIQUE(_xlfn._xlws.FILTER(managements[treatment_number], managements[experiment_id]&amp;"_"&amp;managements[crop_season_id]=A301))))</f>
        <v>#VALUE!</v>
      </c>
    </row>
    <row r="302" spans="2:2" x14ac:dyDescent="0.25">
      <c r="B302" t="e" cm="1" vm="1">
        <f t="array" ref="B302">TRANSPOSE(_xlfn._xlws.SORT(_xlfn.UNIQUE(_xlfn._xlws.FILTER(managements[treatment_number], managements[experiment_id]&amp;"_"&amp;managements[crop_season_id]=A302))))</f>
        <v>#VALUE!</v>
      </c>
    </row>
    <row r="303" spans="2:2" x14ac:dyDescent="0.25">
      <c r="B303" t="e" cm="1" vm="1">
        <f t="array" ref="B303">TRANSPOSE(_xlfn._xlws.SORT(_xlfn.UNIQUE(_xlfn._xlws.FILTER(managements[treatment_number], managements[experiment_id]&amp;"_"&amp;managements[crop_season_id]=A303))))</f>
        <v>#VALUE!</v>
      </c>
    </row>
    <row r="304" spans="2:2" x14ac:dyDescent="0.25">
      <c r="B304" t="e" cm="1" vm="1">
        <f t="array" ref="B304">TRANSPOSE(_xlfn._xlws.SORT(_xlfn.UNIQUE(_xlfn._xlws.FILTER(managements[treatment_number], managements[experiment_id]&amp;"_"&amp;managements[crop_season_id]=A304))))</f>
        <v>#VALUE!</v>
      </c>
    </row>
    <row r="305" spans="2:2" x14ac:dyDescent="0.25">
      <c r="B305" t="e" cm="1" vm="1">
        <f t="array" ref="B305">TRANSPOSE(_xlfn._xlws.SORT(_xlfn.UNIQUE(_xlfn._xlws.FILTER(managements[treatment_number], managements[experiment_id]&amp;"_"&amp;managements[crop_season_id]=A305))))</f>
        <v>#VALUE!</v>
      </c>
    </row>
    <row r="306" spans="2:2" x14ac:dyDescent="0.25">
      <c r="B306" t="e" cm="1" vm="1">
        <f t="array" ref="B306">TRANSPOSE(_xlfn._xlws.SORT(_xlfn.UNIQUE(_xlfn._xlws.FILTER(managements[treatment_number], managements[experiment_id]&amp;"_"&amp;managements[crop_season_id]=A306))))</f>
        <v>#VALUE!</v>
      </c>
    </row>
    <row r="307" spans="2:2" x14ac:dyDescent="0.25">
      <c r="B307" t="e" cm="1" vm="1">
        <f t="array" ref="B307">TRANSPOSE(_xlfn._xlws.SORT(_xlfn.UNIQUE(_xlfn._xlws.FILTER(managements[treatment_number], managements[experiment_id]&amp;"_"&amp;managements[crop_season_id]=A307))))</f>
        <v>#VALUE!</v>
      </c>
    </row>
    <row r="308" spans="2:2" x14ac:dyDescent="0.25">
      <c r="B308" t="e" cm="1" vm="1">
        <f t="array" ref="B308">TRANSPOSE(_xlfn._xlws.SORT(_xlfn.UNIQUE(_xlfn._xlws.FILTER(managements[treatment_number], managements[experiment_id]&amp;"_"&amp;managements[crop_season_id]=A308))))</f>
        <v>#VALUE!</v>
      </c>
    </row>
    <row r="309" spans="2:2" x14ac:dyDescent="0.25">
      <c r="B309" t="e" cm="1" vm="1">
        <f t="array" ref="B309">TRANSPOSE(_xlfn._xlws.SORT(_xlfn.UNIQUE(_xlfn._xlws.FILTER(managements[treatment_number], managements[experiment_id]&amp;"_"&amp;managements[crop_season_id]=A309))))</f>
        <v>#VALUE!</v>
      </c>
    </row>
    <row r="310" spans="2:2" x14ac:dyDescent="0.25">
      <c r="B310" t="e" cm="1" vm="1">
        <f t="array" ref="B310">TRANSPOSE(_xlfn._xlws.SORT(_xlfn.UNIQUE(_xlfn._xlws.FILTER(managements[treatment_number], managements[experiment_id]&amp;"_"&amp;managements[crop_season_id]=A310))))</f>
        <v>#VALUE!</v>
      </c>
    </row>
    <row r="311" spans="2:2" x14ac:dyDescent="0.25">
      <c r="B311" t="e" cm="1" vm="1">
        <f t="array" ref="B311">TRANSPOSE(_xlfn._xlws.SORT(_xlfn.UNIQUE(_xlfn._xlws.FILTER(managements[treatment_number], managements[experiment_id]&amp;"_"&amp;managements[crop_season_id]=A311))))</f>
        <v>#VALUE!</v>
      </c>
    </row>
    <row r="312" spans="2:2" x14ac:dyDescent="0.25">
      <c r="B312" t="e" cm="1" vm="1">
        <f t="array" ref="B312">TRANSPOSE(_xlfn._xlws.SORT(_xlfn.UNIQUE(_xlfn._xlws.FILTER(managements[treatment_number], managements[experiment_id]&amp;"_"&amp;managements[crop_season_id]=A312))))</f>
        <v>#VALUE!</v>
      </c>
    </row>
    <row r="313" spans="2:2" x14ac:dyDescent="0.25">
      <c r="B313" t="e" cm="1" vm="1">
        <f t="array" ref="B313">TRANSPOSE(_xlfn._xlws.SORT(_xlfn.UNIQUE(_xlfn._xlws.FILTER(managements[treatment_number], managements[experiment_id]&amp;"_"&amp;managements[crop_season_id]=A313))))</f>
        <v>#VALUE!</v>
      </c>
    </row>
    <row r="314" spans="2:2" x14ac:dyDescent="0.25">
      <c r="B314" t="e" cm="1" vm="1">
        <f t="array" ref="B314">TRANSPOSE(_xlfn._xlws.SORT(_xlfn.UNIQUE(_xlfn._xlws.FILTER(managements[treatment_number], managements[experiment_id]&amp;"_"&amp;managements[crop_season_id]=A314))))</f>
        <v>#VALUE!</v>
      </c>
    </row>
    <row r="315" spans="2:2" x14ac:dyDescent="0.25">
      <c r="B315" t="e" cm="1" vm="1">
        <f t="array" ref="B315">TRANSPOSE(_xlfn._xlws.SORT(_xlfn.UNIQUE(_xlfn._xlws.FILTER(managements[treatment_number], managements[experiment_id]&amp;"_"&amp;managements[crop_season_id]=A315))))</f>
        <v>#VALUE!</v>
      </c>
    </row>
    <row r="316" spans="2:2" x14ac:dyDescent="0.25">
      <c r="B316" t="e" cm="1" vm="1">
        <f t="array" ref="B316">TRANSPOSE(_xlfn._xlws.SORT(_xlfn.UNIQUE(_xlfn._xlws.FILTER(managements[treatment_number], managements[experiment_id]&amp;"_"&amp;managements[crop_season_id]=A316))))</f>
        <v>#VALUE!</v>
      </c>
    </row>
    <row r="317" spans="2:2" x14ac:dyDescent="0.25">
      <c r="B317" t="e" cm="1" vm="1">
        <f t="array" ref="B317">TRANSPOSE(_xlfn._xlws.SORT(_xlfn.UNIQUE(_xlfn._xlws.FILTER(managements[treatment_number], managements[experiment_id]&amp;"_"&amp;managements[crop_season_id]=A317))))</f>
        <v>#VALUE!</v>
      </c>
    </row>
    <row r="318" spans="2:2" x14ac:dyDescent="0.25">
      <c r="B318" t="e" cm="1" vm="1">
        <f t="array" ref="B318">TRANSPOSE(_xlfn._xlws.SORT(_xlfn.UNIQUE(_xlfn._xlws.FILTER(managements[treatment_number], managements[experiment_id]&amp;"_"&amp;managements[crop_season_id]=A318))))</f>
        <v>#VALUE!</v>
      </c>
    </row>
    <row r="319" spans="2:2" x14ac:dyDescent="0.25">
      <c r="B319" t="e" cm="1" vm="1">
        <f t="array" ref="B319">TRANSPOSE(_xlfn._xlws.SORT(_xlfn.UNIQUE(_xlfn._xlws.FILTER(managements[treatment_number], managements[experiment_id]&amp;"_"&amp;managements[crop_season_id]=A319))))</f>
        <v>#VALUE!</v>
      </c>
    </row>
    <row r="320" spans="2:2" x14ac:dyDescent="0.25">
      <c r="B320" t="e" cm="1" vm="1">
        <f t="array" ref="B320">TRANSPOSE(_xlfn._xlws.SORT(_xlfn.UNIQUE(_xlfn._xlws.FILTER(managements[treatment_number], managements[experiment_id]&amp;"_"&amp;managements[crop_season_id]=A320))))</f>
        <v>#VALUE!</v>
      </c>
    </row>
    <row r="321" spans="2:2" x14ac:dyDescent="0.25">
      <c r="B321" t="e" cm="1" vm="1">
        <f t="array" ref="B321">TRANSPOSE(_xlfn._xlws.SORT(_xlfn.UNIQUE(_xlfn._xlws.FILTER(managements[treatment_number], managements[experiment_id]&amp;"_"&amp;managements[crop_season_id]=A321))))</f>
        <v>#VALUE!</v>
      </c>
    </row>
    <row r="322" spans="2:2" x14ac:dyDescent="0.25">
      <c r="B322" t="e" cm="1" vm="1">
        <f t="array" ref="B322">TRANSPOSE(_xlfn._xlws.SORT(_xlfn.UNIQUE(_xlfn._xlws.FILTER(managements[treatment_number], managements[experiment_id]&amp;"_"&amp;managements[crop_season_id]=A322))))</f>
        <v>#VALUE!</v>
      </c>
    </row>
    <row r="323" spans="2:2" x14ac:dyDescent="0.25">
      <c r="B323" t="e" cm="1" vm="1">
        <f t="array" ref="B323">TRANSPOSE(_xlfn._xlws.SORT(_xlfn.UNIQUE(_xlfn._xlws.FILTER(managements[treatment_number], managements[experiment_id]&amp;"_"&amp;managements[crop_season_id]=A323))))</f>
        <v>#VALUE!</v>
      </c>
    </row>
    <row r="324" spans="2:2" x14ac:dyDescent="0.25">
      <c r="B324" t="e" cm="1" vm="1">
        <f t="array" ref="B324">TRANSPOSE(_xlfn._xlws.SORT(_xlfn.UNIQUE(_xlfn._xlws.FILTER(managements[treatment_number], managements[experiment_id]&amp;"_"&amp;managements[crop_season_id]=A324))))</f>
        <v>#VALUE!</v>
      </c>
    </row>
    <row r="325" spans="2:2" x14ac:dyDescent="0.25">
      <c r="B325" t="e" cm="1" vm="1">
        <f t="array" ref="B325">TRANSPOSE(_xlfn._xlws.SORT(_xlfn.UNIQUE(_xlfn._xlws.FILTER(managements[treatment_number], managements[experiment_id]&amp;"_"&amp;managements[crop_season_id]=A325))))</f>
        <v>#VALUE!</v>
      </c>
    </row>
    <row r="326" spans="2:2" x14ac:dyDescent="0.25">
      <c r="B326" t="e" cm="1" vm="1">
        <f t="array" ref="B326">TRANSPOSE(_xlfn._xlws.SORT(_xlfn.UNIQUE(_xlfn._xlws.FILTER(managements[treatment_number], managements[experiment_id]&amp;"_"&amp;managements[crop_season_id]=A326))))</f>
        <v>#VALUE!</v>
      </c>
    </row>
    <row r="327" spans="2:2" x14ac:dyDescent="0.25">
      <c r="B327" t="e" cm="1" vm="1">
        <f t="array" ref="B327">TRANSPOSE(_xlfn._xlws.SORT(_xlfn.UNIQUE(_xlfn._xlws.FILTER(managements[treatment_number], managements[experiment_id]&amp;"_"&amp;managements[crop_season_id]=A327))))</f>
        <v>#VALUE!</v>
      </c>
    </row>
    <row r="328" spans="2:2" x14ac:dyDescent="0.25">
      <c r="B328" t="e" cm="1" vm="1">
        <f t="array" ref="B328">TRANSPOSE(_xlfn._xlws.SORT(_xlfn.UNIQUE(_xlfn._xlws.FILTER(managements[treatment_number], managements[experiment_id]&amp;"_"&amp;managements[crop_season_id]=A328))))</f>
        <v>#VALUE!</v>
      </c>
    </row>
    <row r="329" spans="2:2" x14ac:dyDescent="0.25">
      <c r="B329" t="e" cm="1" vm="1">
        <f t="array" ref="B329">TRANSPOSE(_xlfn._xlws.SORT(_xlfn.UNIQUE(_xlfn._xlws.FILTER(managements[treatment_number], managements[experiment_id]&amp;"_"&amp;managements[crop_season_id]=A329))))</f>
        <v>#VALUE!</v>
      </c>
    </row>
    <row r="330" spans="2:2" x14ac:dyDescent="0.25">
      <c r="B330" t="e" cm="1" vm="1">
        <f t="array" ref="B330">TRANSPOSE(_xlfn._xlws.SORT(_xlfn.UNIQUE(_xlfn._xlws.FILTER(managements[treatment_number], managements[experiment_id]&amp;"_"&amp;managements[crop_season_id]=A330))))</f>
        <v>#VALUE!</v>
      </c>
    </row>
    <row r="331" spans="2:2" x14ac:dyDescent="0.25">
      <c r="B331" t="e" cm="1" vm="1">
        <f t="array" ref="B331">TRANSPOSE(_xlfn._xlws.SORT(_xlfn.UNIQUE(_xlfn._xlws.FILTER(managements[treatment_number], managements[experiment_id]&amp;"_"&amp;managements[crop_season_id]=A331))))</f>
        <v>#VALUE!</v>
      </c>
    </row>
    <row r="332" spans="2:2" x14ac:dyDescent="0.25">
      <c r="B332" t="e" cm="1" vm="1">
        <f t="array" ref="B332">TRANSPOSE(_xlfn._xlws.SORT(_xlfn.UNIQUE(_xlfn._xlws.FILTER(managements[treatment_number], managements[experiment_id]&amp;"_"&amp;managements[crop_season_id]=A332))))</f>
        <v>#VALUE!</v>
      </c>
    </row>
    <row r="333" spans="2:2" x14ac:dyDescent="0.25">
      <c r="B333" t="e" cm="1" vm="1">
        <f t="array" ref="B333">TRANSPOSE(_xlfn._xlws.SORT(_xlfn.UNIQUE(_xlfn._xlws.FILTER(managements[treatment_number], managements[experiment_id]&amp;"_"&amp;managements[crop_season_id]=A333))))</f>
        <v>#VALUE!</v>
      </c>
    </row>
    <row r="334" spans="2:2" x14ac:dyDescent="0.25">
      <c r="B334" t="e" cm="1" vm="1">
        <f t="array" ref="B334">TRANSPOSE(_xlfn._xlws.SORT(_xlfn.UNIQUE(_xlfn._xlws.FILTER(managements[treatment_number], managements[experiment_id]&amp;"_"&amp;managements[crop_season_id]=A334))))</f>
        <v>#VALUE!</v>
      </c>
    </row>
    <row r="335" spans="2:2" x14ac:dyDescent="0.25">
      <c r="B335" t="e" cm="1" vm="1">
        <f t="array" ref="B335">TRANSPOSE(_xlfn._xlws.SORT(_xlfn.UNIQUE(_xlfn._xlws.FILTER(managements[treatment_number], managements[experiment_id]&amp;"_"&amp;managements[crop_season_id]=A335))))</f>
        <v>#VALUE!</v>
      </c>
    </row>
    <row r="336" spans="2:2" x14ac:dyDescent="0.25">
      <c r="B336" t="e" cm="1" vm="1">
        <f t="array" ref="B336">TRANSPOSE(_xlfn._xlws.SORT(_xlfn.UNIQUE(_xlfn._xlws.FILTER(managements[treatment_number], managements[experiment_id]&amp;"_"&amp;managements[crop_season_id]=A336))))</f>
        <v>#VALUE!</v>
      </c>
    </row>
    <row r="337" spans="2:2" x14ac:dyDescent="0.25">
      <c r="B337" t="e" cm="1" vm="1">
        <f t="array" ref="B337">TRANSPOSE(_xlfn._xlws.SORT(_xlfn.UNIQUE(_xlfn._xlws.FILTER(managements[treatment_number], managements[experiment_id]&amp;"_"&amp;managements[crop_season_id]=A337))))</f>
        <v>#VALUE!</v>
      </c>
    </row>
    <row r="338" spans="2:2" x14ac:dyDescent="0.25">
      <c r="B338" t="e" cm="1" vm="1">
        <f t="array" ref="B338">TRANSPOSE(_xlfn._xlws.SORT(_xlfn.UNIQUE(_xlfn._xlws.FILTER(managements[treatment_number], managements[experiment_id]&amp;"_"&amp;managements[crop_season_id]=A338))))</f>
        <v>#VALUE!</v>
      </c>
    </row>
    <row r="339" spans="2:2" x14ac:dyDescent="0.25">
      <c r="B339" t="e" cm="1" vm="1">
        <f t="array" ref="B339">TRANSPOSE(_xlfn._xlws.SORT(_xlfn.UNIQUE(_xlfn._xlws.FILTER(managements[treatment_number], managements[experiment_id]&amp;"_"&amp;managements[crop_season_id]=A339))))</f>
        <v>#VALUE!</v>
      </c>
    </row>
    <row r="340" spans="2:2" x14ac:dyDescent="0.25">
      <c r="B340" t="e" cm="1" vm="1">
        <f t="array" ref="B340">TRANSPOSE(_xlfn._xlws.SORT(_xlfn.UNIQUE(_xlfn._xlws.FILTER(managements[treatment_number], managements[experiment_id]&amp;"_"&amp;managements[crop_season_id]=A340))))</f>
        <v>#VALUE!</v>
      </c>
    </row>
    <row r="341" spans="2:2" x14ac:dyDescent="0.25">
      <c r="B341" t="e" cm="1" vm="1">
        <f t="array" ref="B341">TRANSPOSE(_xlfn._xlws.SORT(_xlfn.UNIQUE(_xlfn._xlws.FILTER(managements[treatment_number], managements[experiment_id]&amp;"_"&amp;managements[crop_season_id]=A341))))</f>
        <v>#VALUE!</v>
      </c>
    </row>
    <row r="342" spans="2:2" x14ac:dyDescent="0.25">
      <c r="B342" t="e" cm="1" vm="1">
        <f t="array" ref="B342">TRANSPOSE(_xlfn._xlws.SORT(_xlfn.UNIQUE(_xlfn._xlws.FILTER(managements[treatment_number], managements[experiment_id]&amp;"_"&amp;managements[crop_season_id]=A342))))</f>
        <v>#VALUE!</v>
      </c>
    </row>
    <row r="343" spans="2:2" x14ac:dyDescent="0.25">
      <c r="B343" t="e" cm="1" vm="1">
        <f t="array" ref="B343">TRANSPOSE(_xlfn._xlws.SORT(_xlfn.UNIQUE(_xlfn._xlws.FILTER(managements[treatment_number], managements[experiment_id]&amp;"_"&amp;managements[crop_season_id]=A343))))</f>
        <v>#VALUE!</v>
      </c>
    </row>
    <row r="344" spans="2:2" x14ac:dyDescent="0.25">
      <c r="B344" t="e" cm="1" vm="1">
        <f t="array" ref="B344">TRANSPOSE(_xlfn._xlws.SORT(_xlfn.UNIQUE(_xlfn._xlws.FILTER(managements[treatment_number], managements[experiment_id]&amp;"_"&amp;managements[crop_season_id]=A344))))</f>
        <v>#VALUE!</v>
      </c>
    </row>
    <row r="345" spans="2:2" x14ac:dyDescent="0.25">
      <c r="B345" t="e" cm="1" vm="1">
        <f t="array" ref="B345">TRANSPOSE(_xlfn._xlws.SORT(_xlfn.UNIQUE(_xlfn._xlws.FILTER(managements[treatment_number], managements[experiment_id]&amp;"_"&amp;managements[crop_season_id]=A345))))</f>
        <v>#VALUE!</v>
      </c>
    </row>
    <row r="346" spans="2:2" x14ac:dyDescent="0.25">
      <c r="B346" t="e" cm="1" vm="1">
        <f t="array" ref="B346">TRANSPOSE(_xlfn._xlws.SORT(_xlfn.UNIQUE(_xlfn._xlws.FILTER(managements[treatment_number], managements[experiment_id]&amp;"_"&amp;managements[crop_season_id]=A346))))</f>
        <v>#VALUE!</v>
      </c>
    </row>
    <row r="347" spans="2:2" x14ac:dyDescent="0.25">
      <c r="B347" t="e" cm="1" vm="1">
        <f t="array" ref="B347">TRANSPOSE(_xlfn._xlws.SORT(_xlfn.UNIQUE(_xlfn._xlws.FILTER(managements[treatment_number], managements[experiment_id]&amp;"_"&amp;managements[crop_season_id]=A347))))</f>
        <v>#VALUE!</v>
      </c>
    </row>
    <row r="348" spans="2:2" x14ac:dyDescent="0.25">
      <c r="B348" t="e" cm="1" vm="1">
        <f t="array" ref="B348">TRANSPOSE(_xlfn._xlws.SORT(_xlfn.UNIQUE(_xlfn._xlws.FILTER(managements[treatment_number], managements[experiment_id]&amp;"_"&amp;managements[crop_season_id]=A348))))</f>
        <v>#VALUE!</v>
      </c>
    </row>
    <row r="349" spans="2:2" x14ac:dyDescent="0.25">
      <c r="B349" t="e" cm="1" vm="1">
        <f t="array" ref="B349">TRANSPOSE(_xlfn._xlws.SORT(_xlfn.UNIQUE(_xlfn._xlws.FILTER(managements[treatment_number], managements[experiment_id]&amp;"_"&amp;managements[crop_season_id]=A349))))</f>
        <v>#VALUE!</v>
      </c>
    </row>
    <row r="350" spans="2:2" x14ac:dyDescent="0.25">
      <c r="B350" t="e" cm="1" vm="1">
        <f t="array" ref="B350">TRANSPOSE(_xlfn._xlws.SORT(_xlfn.UNIQUE(_xlfn._xlws.FILTER(managements[treatment_number], managements[experiment_id]&amp;"_"&amp;managements[crop_season_id]=A350))))</f>
        <v>#VALUE!</v>
      </c>
    </row>
    <row r="351" spans="2:2" x14ac:dyDescent="0.25">
      <c r="B351" t="e" cm="1" vm="1">
        <f t="array" ref="B351">TRANSPOSE(_xlfn._xlws.SORT(_xlfn.UNIQUE(_xlfn._xlws.FILTER(managements[treatment_number], managements[experiment_id]&amp;"_"&amp;managements[crop_season_id]=A351))))</f>
        <v>#VALUE!</v>
      </c>
    </row>
    <row r="352" spans="2:2" x14ac:dyDescent="0.25">
      <c r="B352" t="e" cm="1" vm="1">
        <f t="array" ref="B352">TRANSPOSE(_xlfn._xlws.SORT(_xlfn.UNIQUE(_xlfn._xlws.FILTER(managements[treatment_number], managements[experiment_id]&amp;"_"&amp;managements[crop_season_id]=A352))))</f>
        <v>#VALUE!</v>
      </c>
    </row>
    <row r="353" spans="2:2" x14ac:dyDescent="0.25">
      <c r="B353" t="e" cm="1" vm="1">
        <f t="array" ref="B353">TRANSPOSE(_xlfn._xlws.SORT(_xlfn.UNIQUE(_xlfn._xlws.FILTER(managements[treatment_number], managements[experiment_id]&amp;"_"&amp;managements[crop_season_id]=A353))))</f>
        <v>#VALUE!</v>
      </c>
    </row>
    <row r="354" spans="2:2" x14ac:dyDescent="0.25">
      <c r="B354" t="e" cm="1" vm="1">
        <f t="array" ref="B354">TRANSPOSE(_xlfn._xlws.SORT(_xlfn.UNIQUE(_xlfn._xlws.FILTER(managements[treatment_number], managements[experiment_id]&amp;"_"&amp;managements[crop_season_id]=A354))))</f>
        <v>#VALUE!</v>
      </c>
    </row>
    <row r="355" spans="2:2" x14ac:dyDescent="0.25">
      <c r="B355" t="e" cm="1" vm="1">
        <f t="array" ref="B355">TRANSPOSE(_xlfn._xlws.SORT(_xlfn.UNIQUE(_xlfn._xlws.FILTER(managements[treatment_number], managements[experiment_id]&amp;"_"&amp;managements[crop_season_id]=A355))))</f>
        <v>#VALUE!</v>
      </c>
    </row>
    <row r="356" spans="2:2" x14ac:dyDescent="0.25">
      <c r="B356" t="e" cm="1" vm="1">
        <f t="array" ref="B356">TRANSPOSE(_xlfn._xlws.SORT(_xlfn.UNIQUE(_xlfn._xlws.FILTER(managements[treatment_number], managements[experiment_id]&amp;"_"&amp;managements[crop_season_id]=A356))))</f>
        <v>#VALUE!</v>
      </c>
    </row>
    <row r="357" spans="2:2" x14ac:dyDescent="0.25">
      <c r="B357" t="e" cm="1" vm="1">
        <f t="array" ref="B357">TRANSPOSE(_xlfn._xlws.SORT(_xlfn.UNIQUE(_xlfn._xlws.FILTER(managements[treatment_number], managements[experiment_id]&amp;"_"&amp;managements[crop_season_id]=A357))))</f>
        <v>#VALUE!</v>
      </c>
    </row>
    <row r="358" spans="2:2" x14ac:dyDescent="0.25">
      <c r="B358" t="e" cm="1" vm="1">
        <f t="array" ref="B358">TRANSPOSE(_xlfn._xlws.SORT(_xlfn.UNIQUE(_xlfn._xlws.FILTER(managements[treatment_number], managements[experiment_id]&amp;"_"&amp;managements[crop_season_id]=A358))))</f>
        <v>#VALUE!</v>
      </c>
    </row>
    <row r="359" spans="2:2" x14ac:dyDescent="0.25">
      <c r="B359" t="e" cm="1" vm="1">
        <f t="array" ref="B359">TRANSPOSE(_xlfn._xlws.SORT(_xlfn.UNIQUE(_xlfn._xlws.FILTER(managements[treatment_number], managements[experiment_id]&amp;"_"&amp;managements[crop_season_id]=A359))))</f>
        <v>#VALUE!</v>
      </c>
    </row>
    <row r="360" spans="2:2" x14ac:dyDescent="0.25">
      <c r="B360" t="e" cm="1" vm="1">
        <f t="array" ref="B360">TRANSPOSE(_xlfn._xlws.SORT(_xlfn.UNIQUE(_xlfn._xlws.FILTER(managements[treatment_number], managements[experiment_id]&amp;"_"&amp;managements[crop_season_id]=A360))))</f>
        <v>#VALUE!</v>
      </c>
    </row>
    <row r="361" spans="2:2" x14ac:dyDescent="0.25">
      <c r="B361" t="e" cm="1" vm="1">
        <f t="array" ref="B361">TRANSPOSE(_xlfn._xlws.SORT(_xlfn.UNIQUE(_xlfn._xlws.FILTER(managements[treatment_number], managements[experiment_id]&amp;"_"&amp;managements[crop_season_id]=A361))))</f>
        <v>#VALUE!</v>
      </c>
    </row>
    <row r="362" spans="2:2" x14ac:dyDescent="0.25">
      <c r="B362" t="e" cm="1" vm="1">
        <f t="array" ref="B362">TRANSPOSE(_xlfn._xlws.SORT(_xlfn.UNIQUE(_xlfn._xlws.FILTER(managements[treatment_number], managements[experiment_id]&amp;"_"&amp;managements[crop_season_id]=A362))))</f>
        <v>#VALUE!</v>
      </c>
    </row>
    <row r="363" spans="2:2" x14ac:dyDescent="0.25">
      <c r="B363" t="e" cm="1" vm="1">
        <f t="array" ref="B363">TRANSPOSE(_xlfn._xlws.SORT(_xlfn.UNIQUE(_xlfn._xlws.FILTER(managements[treatment_number], managements[experiment_id]&amp;"_"&amp;managements[crop_season_id]=A363))))</f>
        <v>#VALUE!</v>
      </c>
    </row>
    <row r="364" spans="2:2" x14ac:dyDescent="0.25">
      <c r="B364" t="e" cm="1" vm="1">
        <f t="array" ref="B364">TRANSPOSE(_xlfn._xlws.SORT(_xlfn.UNIQUE(_xlfn._xlws.FILTER(managements[treatment_number], managements[experiment_id]&amp;"_"&amp;managements[crop_season_id]=A364))))</f>
        <v>#VALUE!</v>
      </c>
    </row>
    <row r="365" spans="2:2" x14ac:dyDescent="0.25">
      <c r="B365" t="e" cm="1" vm="1">
        <f t="array" ref="B365">TRANSPOSE(_xlfn._xlws.SORT(_xlfn.UNIQUE(_xlfn._xlws.FILTER(managements[treatment_number], managements[experiment_id]&amp;"_"&amp;managements[crop_season_id]=A365))))</f>
        <v>#VALUE!</v>
      </c>
    </row>
    <row r="366" spans="2:2" x14ac:dyDescent="0.25">
      <c r="B366" t="e" cm="1" vm="1">
        <f t="array" ref="B366">TRANSPOSE(_xlfn._xlws.SORT(_xlfn.UNIQUE(_xlfn._xlws.FILTER(managements[treatment_number], managements[experiment_id]&amp;"_"&amp;managements[crop_season_id]=A366))))</f>
        <v>#VALUE!</v>
      </c>
    </row>
    <row r="367" spans="2:2" x14ac:dyDescent="0.25">
      <c r="B367" t="e" cm="1" vm="1">
        <f t="array" ref="B367">TRANSPOSE(_xlfn._xlws.SORT(_xlfn.UNIQUE(_xlfn._xlws.FILTER(managements[treatment_number], managements[experiment_id]&amp;"_"&amp;managements[crop_season_id]=A367))))</f>
        <v>#VALUE!</v>
      </c>
    </row>
    <row r="368" spans="2:2" x14ac:dyDescent="0.25">
      <c r="B368" t="e" cm="1" vm="1">
        <f t="array" ref="B368">TRANSPOSE(_xlfn._xlws.SORT(_xlfn.UNIQUE(_xlfn._xlws.FILTER(managements[treatment_number], managements[experiment_id]&amp;"_"&amp;managements[crop_season_id]=A368))))</f>
        <v>#VALUE!</v>
      </c>
    </row>
    <row r="369" spans="2:2" x14ac:dyDescent="0.25">
      <c r="B369" t="e" cm="1" vm="1">
        <f t="array" ref="B369">TRANSPOSE(_xlfn._xlws.SORT(_xlfn.UNIQUE(_xlfn._xlws.FILTER(managements[treatment_number], managements[experiment_id]&amp;"_"&amp;managements[crop_season_id]=A369))))</f>
        <v>#VALUE!</v>
      </c>
    </row>
    <row r="370" spans="2:2" x14ac:dyDescent="0.25">
      <c r="B370" t="e" cm="1" vm="1">
        <f t="array" ref="B370">TRANSPOSE(_xlfn._xlws.SORT(_xlfn.UNIQUE(_xlfn._xlws.FILTER(managements[treatment_number], managements[experiment_id]&amp;"_"&amp;managements[crop_season_id]=A370))))</f>
        <v>#VALUE!</v>
      </c>
    </row>
    <row r="371" spans="2:2" x14ac:dyDescent="0.25">
      <c r="B371" t="e" cm="1" vm="1">
        <f t="array" ref="B371">TRANSPOSE(_xlfn._xlws.SORT(_xlfn.UNIQUE(_xlfn._xlws.FILTER(managements[treatment_number], managements[experiment_id]&amp;"_"&amp;managements[crop_season_id]=A371))))</f>
        <v>#VALUE!</v>
      </c>
    </row>
    <row r="372" spans="2:2" x14ac:dyDescent="0.25">
      <c r="B372" t="e" cm="1" vm="1">
        <f t="array" ref="B372">TRANSPOSE(_xlfn._xlws.SORT(_xlfn.UNIQUE(_xlfn._xlws.FILTER(managements[treatment_number], managements[experiment_id]&amp;"_"&amp;managements[crop_season_id]=A372))))</f>
        <v>#VALUE!</v>
      </c>
    </row>
    <row r="373" spans="2:2" x14ac:dyDescent="0.25">
      <c r="B373" t="e" cm="1" vm="1">
        <f t="array" ref="B373">TRANSPOSE(_xlfn._xlws.SORT(_xlfn.UNIQUE(_xlfn._xlws.FILTER(managements[treatment_number], managements[experiment_id]&amp;"_"&amp;managements[crop_season_id]=A373))))</f>
        <v>#VALUE!</v>
      </c>
    </row>
    <row r="374" spans="2:2" x14ac:dyDescent="0.25">
      <c r="B374" t="e" cm="1" vm="1">
        <f t="array" ref="B374">TRANSPOSE(_xlfn._xlws.SORT(_xlfn.UNIQUE(_xlfn._xlws.FILTER(managements[treatment_number], managements[experiment_id]&amp;"_"&amp;managements[crop_season_id]=A374))))</f>
        <v>#VALUE!</v>
      </c>
    </row>
    <row r="375" spans="2:2" x14ac:dyDescent="0.25">
      <c r="B375" t="e" cm="1" vm="1">
        <f t="array" ref="B375">TRANSPOSE(_xlfn._xlws.SORT(_xlfn.UNIQUE(_xlfn._xlws.FILTER(managements[treatment_number], managements[experiment_id]&amp;"_"&amp;managements[crop_season_id]=A375))))</f>
        <v>#VALUE!</v>
      </c>
    </row>
    <row r="376" spans="2:2" x14ac:dyDescent="0.25">
      <c r="B376" t="e" cm="1" vm="1">
        <f t="array" ref="B376">TRANSPOSE(_xlfn._xlws.SORT(_xlfn.UNIQUE(_xlfn._xlws.FILTER(managements[treatment_number], managements[experiment_id]&amp;"_"&amp;managements[crop_season_id]=A376))))</f>
        <v>#VALUE!</v>
      </c>
    </row>
    <row r="377" spans="2:2" x14ac:dyDescent="0.25">
      <c r="B377" t="e" cm="1" vm="1">
        <f t="array" ref="B377">TRANSPOSE(_xlfn._xlws.SORT(_xlfn.UNIQUE(_xlfn._xlws.FILTER(managements[treatment_number], managements[experiment_id]&amp;"_"&amp;managements[crop_season_id]=A377))))</f>
        <v>#VALUE!</v>
      </c>
    </row>
    <row r="378" spans="2:2" x14ac:dyDescent="0.25">
      <c r="B378" t="e" cm="1" vm="1">
        <f t="array" ref="B378">TRANSPOSE(_xlfn._xlws.SORT(_xlfn.UNIQUE(_xlfn._xlws.FILTER(managements[treatment_number], managements[experiment_id]&amp;"_"&amp;managements[crop_season_id]=A378))))</f>
        <v>#VALUE!</v>
      </c>
    </row>
    <row r="379" spans="2:2" x14ac:dyDescent="0.25">
      <c r="B379" t="e" cm="1" vm="1">
        <f t="array" ref="B379">TRANSPOSE(_xlfn._xlws.SORT(_xlfn.UNIQUE(_xlfn._xlws.FILTER(managements[treatment_number], managements[experiment_id]&amp;"_"&amp;managements[crop_season_id]=A379))))</f>
        <v>#VALUE!</v>
      </c>
    </row>
    <row r="380" spans="2:2" x14ac:dyDescent="0.25">
      <c r="B380" t="e" cm="1" vm="1">
        <f t="array" ref="B380">TRANSPOSE(_xlfn._xlws.SORT(_xlfn.UNIQUE(_xlfn._xlws.FILTER(managements[treatment_number], managements[experiment_id]&amp;"_"&amp;managements[crop_season_id]=A380))))</f>
        <v>#VALUE!</v>
      </c>
    </row>
    <row r="381" spans="2:2" x14ac:dyDescent="0.25">
      <c r="B381" t="e" cm="1" vm="1">
        <f t="array" ref="B381">TRANSPOSE(_xlfn._xlws.SORT(_xlfn.UNIQUE(_xlfn._xlws.FILTER(managements[treatment_number], managements[experiment_id]&amp;"_"&amp;managements[crop_season_id]=A381))))</f>
        <v>#VALUE!</v>
      </c>
    </row>
    <row r="382" spans="2:2" x14ac:dyDescent="0.25">
      <c r="B382" t="e" cm="1" vm="1">
        <f t="array" ref="B382">TRANSPOSE(_xlfn._xlws.SORT(_xlfn.UNIQUE(_xlfn._xlws.FILTER(managements[treatment_number], managements[experiment_id]&amp;"_"&amp;managements[crop_season_id]=A382))))</f>
        <v>#VALUE!</v>
      </c>
    </row>
    <row r="383" spans="2:2" x14ac:dyDescent="0.25">
      <c r="B383" t="e" cm="1" vm="1">
        <f t="array" ref="B383">TRANSPOSE(_xlfn._xlws.SORT(_xlfn.UNIQUE(_xlfn._xlws.FILTER(managements[treatment_number], managements[experiment_id]&amp;"_"&amp;managements[crop_season_id]=A383))))</f>
        <v>#VALUE!</v>
      </c>
    </row>
    <row r="384" spans="2:2" x14ac:dyDescent="0.25">
      <c r="B384" t="e" cm="1" vm="1">
        <f t="array" ref="B384">TRANSPOSE(_xlfn._xlws.SORT(_xlfn.UNIQUE(_xlfn._xlws.FILTER(managements[treatment_number], managements[experiment_id]&amp;"_"&amp;managements[crop_season_id]=A384))))</f>
        <v>#VALUE!</v>
      </c>
    </row>
    <row r="385" spans="2:2" x14ac:dyDescent="0.25">
      <c r="B385" t="e" cm="1" vm="1">
        <f t="array" ref="B385">TRANSPOSE(_xlfn._xlws.SORT(_xlfn.UNIQUE(_xlfn._xlws.FILTER(managements[treatment_number], managements[experiment_id]&amp;"_"&amp;managements[crop_season_id]=A385))))</f>
        <v>#VALUE!</v>
      </c>
    </row>
    <row r="386" spans="2:2" x14ac:dyDescent="0.25">
      <c r="B386" t="e" cm="1" vm="1">
        <f t="array" ref="B386">TRANSPOSE(_xlfn._xlws.SORT(_xlfn.UNIQUE(_xlfn._xlws.FILTER(managements[treatment_number], managements[experiment_id]&amp;"_"&amp;managements[crop_season_id]=A386))))</f>
        <v>#VALUE!</v>
      </c>
    </row>
    <row r="387" spans="2:2" x14ac:dyDescent="0.25">
      <c r="B387" t="e" cm="1" vm="1">
        <f t="array" ref="B387">TRANSPOSE(_xlfn._xlws.SORT(_xlfn.UNIQUE(_xlfn._xlws.FILTER(managements[treatment_number], managements[experiment_id]&amp;"_"&amp;managements[crop_season_id]=A387))))</f>
        <v>#VALUE!</v>
      </c>
    </row>
    <row r="388" spans="2:2" x14ac:dyDescent="0.25">
      <c r="B388" t="e" cm="1" vm="1">
        <f t="array" ref="B388">TRANSPOSE(_xlfn._xlws.SORT(_xlfn.UNIQUE(_xlfn._xlws.FILTER(managements[treatment_number], managements[experiment_id]&amp;"_"&amp;managements[crop_season_id]=A388))))</f>
        <v>#VALUE!</v>
      </c>
    </row>
    <row r="389" spans="2:2" x14ac:dyDescent="0.25">
      <c r="B389" t="e" cm="1" vm="1">
        <f t="array" ref="B389">TRANSPOSE(_xlfn._xlws.SORT(_xlfn.UNIQUE(_xlfn._xlws.FILTER(managements[treatment_number], managements[experiment_id]&amp;"_"&amp;managements[crop_season_id]=A389))))</f>
        <v>#VALUE!</v>
      </c>
    </row>
    <row r="390" spans="2:2" x14ac:dyDescent="0.25">
      <c r="B390" t="e" cm="1" vm="1">
        <f t="array" ref="B390">TRANSPOSE(_xlfn._xlws.SORT(_xlfn.UNIQUE(_xlfn._xlws.FILTER(managements[treatment_number], managements[experiment_id]&amp;"_"&amp;managements[crop_season_id]=A390))))</f>
        <v>#VALUE!</v>
      </c>
    </row>
    <row r="391" spans="2:2" x14ac:dyDescent="0.25">
      <c r="B391" t="e" cm="1" vm="1">
        <f t="array" ref="B391">TRANSPOSE(_xlfn._xlws.SORT(_xlfn.UNIQUE(_xlfn._xlws.FILTER(managements[treatment_number], managements[experiment_id]&amp;"_"&amp;managements[crop_season_id]=A391))))</f>
        <v>#VALUE!</v>
      </c>
    </row>
    <row r="392" spans="2:2" x14ac:dyDescent="0.25">
      <c r="B392" t="e" cm="1" vm="1">
        <f t="array" ref="B392">TRANSPOSE(_xlfn._xlws.SORT(_xlfn.UNIQUE(_xlfn._xlws.FILTER(managements[treatment_number], managements[experiment_id]&amp;"_"&amp;managements[crop_season_id]=A392))))</f>
        <v>#VALUE!</v>
      </c>
    </row>
    <row r="393" spans="2:2" x14ac:dyDescent="0.25">
      <c r="B393" t="e" cm="1" vm="1">
        <f t="array" ref="B393">TRANSPOSE(_xlfn._xlws.SORT(_xlfn.UNIQUE(_xlfn._xlws.FILTER(managements[treatment_number], managements[experiment_id]&amp;"_"&amp;managements[crop_season_id]=A393))))</f>
        <v>#VALUE!</v>
      </c>
    </row>
    <row r="394" spans="2:2" x14ac:dyDescent="0.25">
      <c r="B394" t="e" cm="1" vm="1">
        <f t="array" ref="B394">TRANSPOSE(_xlfn._xlws.SORT(_xlfn.UNIQUE(_xlfn._xlws.FILTER(managements[treatment_number], managements[experiment_id]&amp;"_"&amp;managements[crop_season_id]=A394))))</f>
        <v>#VALUE!</v>
      </c>
    </row>
    <row r="395" spans="2:2" x14ac:dyDescent="0.25">
      <c r="B395" t="e" cm="1" vm="1">
        <f t="array" ref="B395">TRANSPOSE(_xlfn._xlws.SORT(_xlfn.UNIQUE(_xlfn._xlws.FILTER(managements[treatment_number], managements[experiment_id]&amp;"_"&amp;managements[crop_season_id]=A395))))</f>
        <v>#VALUE!</v>
      </c>
    </row>
    <row r="396" spans="2:2" x14ac:dyDescent="0.25">
      <c r="B396" t="e" cm="1" vm="1">
        <f t="array" ref="B396">TRANSPOSE(_xlfn._xlws.SORT(_xlfn.UNIQUE(_xlfn._xlws.FILTER(managements[treatment_number], managements[experiment_id]&amp;"_"&amp;managements[crop_season_id]=A396))))</f>
        <v>#VALUE!</v>
      </c>
    </row>
    <row r="397" spans="2:2" x14ac:dyDescent="0.25">
      <c r="B397" t="e" cm="1" vm="1">
        <f t="array" ref="B397">TRANSPOSE(_xlfn._xlws.SORT(_xlfn.UNIQUE(_xlfn._xlws.FILTER(managements[treatment_number], managements[experiment_id]&amp;"_"&amp;managements[crop_season_id]=A397))))</f>
        <v>#VALUE!</v>
      </c>
    </row>
    <row r="398" spans="2:2" x14ac:dyDescent="0.25">
      <c r="B398" t="e" cm="1" vm="1">
        <f t="array" ref="B398">TRANSPOSE(_xlfn._xlws.SORT(_xlfn.UNIQUE(_xlfn._xlws.FILTER(managements[treatment_number], managements[experiment_id]&amp;"_"&amp;managements[crop_season_id]=A398))))</f>
        <v>#VALUE!</v>
      </c>
    </row>
    <row r="399" spans="2:2" x14ac:dyDescent="0.25">
      <c r="B399" t="e" cm="1" vm="1">
        <f t="array" ref="B399">TRANSPOSE(_xlfn._xlws.SORT(_xlfn.UNIQUE(_xlfn._xlws.FILTER(managements[treatment_number], managements[experiment_id]&amp;"_"&amp;managements[crop_season_id]=A399))))</f>
        <v>#VALUE!</v>
      </c>
    </row>
    <row r="400" spans="2:2" x14ac:dyDescent="0.25">
      <c r="B400" t="e" cm="1" vm="1">
        <f t="array" ref="B400">TRANSPOSE(_xlfn._xlws.SORT(_xlfn.UNIQUE(_xlfn._xlws.FILTER(managements[treatment_number], managements[experiment_id]&amp;"_"&amp;managements[crop_season_id]=A400))))</f>
        <v>#VALUE!</v>
      </c>
    </row>
    <row r="401" spans="2:2" x14ac:dyDescent="0.25">
      <c r="B401" t="e" cm="1" vm="1">
        <f t="array" ref="B401">TRANSPOSE(_xlfn._xlws.SORT(_xlfn.UNIQUE(_xlfn._xlws.FILTER(managements[treatment_number], managements[experiment_id]&amp;"_"&amp;managements[crop_season_id]=A401))))</f>
        <v>#VALUE!</v>
      </c>
    </row>
    <row r="402" spans="2:2" x14ac:dyDescent="0.25">
      <c r="B402" t="e" cm="1" vm="1">
        <f t="array" ref="B402">TRANSPOSE(_xlfn._xlws.SORT(_xlfn.UNIQUE(_xlfn._xlws.FILTER(managements[treatment_number], managements[experiment_id]&amp;"_"&amp;managements[crop_season_id]=A402))))</f>
        <v>#VALUE!</v>
      </c>
    </row>
    <row r="403" spans="2:2" x14ac:dyDescent="0.25">
      <c r="B403" t="e" cm="1" vm="1">
        <f t="array" ref="B403">TRANSPOSE(_xlfn._xlws.SORT(_xlfn.UNIQUE(_xlfn._xlws.FILTER(managements[treatment_number], managements[experiment_id]&amp;"_"&amp;managements[crop_season_id]=A403))))</f>
        <v>#VALUE!</v>
      </c>
    </row>
    <row r="404" spans="2:2" x14ac:dyDescent="0.25">
      <c r="B404" t="e" cm="1" vm="1">
        <f t="array" ref="B404">TRANSPOSE(_xlfn._xlws.SORT(_xlfn.UNIQUE(_xlfn._xlws.FILTER(managements[treatment_number], managements[experiment_id]&amp;"_"&amp;managements[crop_season_id]=A404))))</f>
        <v>#VALUE!</v>
      </c>
    </row>
    <row r="405" spans="2:2" x14ac:dyDescent="0.25">
      <c r="B405" t="e" cm="1" vm="1">
        <f t="array" ref="B405">TRANSPOSE(_xlfn._xlws.SORT(_xlfn.UNIQUE(_xlfn._xlws.FILTER(managements[treatment_number], managements[experiment_id]&amp;"_"&amp;managements[crop_season_id]=A405))))</f>
        <v>#VALUE!</v>
      </c>
    </row>
    <row r="406" spans="2:2" x14ac:dyDescent="0.25">
      <c r="B406" t="e" cm="1" vm="1">
        <f t="array" ref="B406">TRANSPOSE(_xlfn._xlws.SORT(_xlfn.UNIQUE(_xlfn._xlws.FILTER(managements[treatment_number], managements[experiment_id]&amp;"_"&amp;managements[crop_season_id]=A406))))</f>
        <v>#VALUE!</v>
      </c>
    </row>
    <row r="407" spans="2:2" x14ac:dyDescent="0.25">
      <c r="B407" t="e" cm="1" vm="1">
        <f t="array" ref="B407">TRANSPOSE(_xlfn._xlws.SORT(_xlfn.UNIQUE(_xlfn._xlws.FILTER(managements[treatment_number], managements[experiment_id]&amp;"_"&amp;managements[crop_season_id]=A407))))</f>
        <v>#VALUE!</v>
      </c>
    </row>
    <row r="408" spans="2:2" x14ac:dyDescent="0.25">
      <c r="B408" t="e" cm="1" vm="1">
        <f t="array" ref="B408">TRANSPOSE(_xlfn._xlws.SORT(_xlfn.UNIQUE(_xlfn._xlws.FILTER(managements[treatment_number], managements[experiment_id]&amp;"_"&amp;managements[crop_season_id]=A408))))</f>
        <v>#VALUE!</v>
      </c>
    </row>
    <row r="409" spans="2:2" x14ac:dyDescent="0.25">
      <c r="B409" t="e" cm="1" vm="1">
        <f t="array" ref="B409">TRANSPOSE(_xlfn._xlws.SORT(_xlfn.UNIQUE(_xlfn._xlws.FILTER(managements[treatment_number], managements[experiment_id]&amp;"_"&amp;managements[crop_season_id]=A409))))</f>
        <v>#VALUE!</v>
      </c>
    </row>
    <row r="410" spans="2:2" x14ac:dyDescent="0.25">
      <c r="B410" t="e" cm="1" vm="1">
        <f t="array" ref="B410">TRANSPOSE(_xlfn._xlws.SORT(_xlfn.UNIQUE(_xlfn._xlws.FILTER(managements[treatment_number], managements[experiment_id]&amp;"_"&amp;managements[crop_season_id]=A410))))</f>
        <v>#VALUE!</v>
      </c>
    </row>
    <row r="411" spans="2:2" x14ac:dyDescent="0.25">
      <c r="B411" t="e" cm="1" vm="1">
        <f t="array" ref="B411">TRANSPOSE(_xlfn._xlws.SORT(_xlfn.UNIQUE(_xlfn._xlws.FILTER(managements[treatment_number], managements[experiment_id]&amp;"_"&amp;managements[crop_season_id]=A411))))</f>
        <v>#VALUE!</v>
      </c>
    </row>
    <row r="412" spans="2:2" x14ac:dyDescent="0.25">
      <c r="B412" t="e" cm="1" vm="1">
        <f t="array" ref="B412">TRANSPOSE(_xlfn._xlws.SORT(_xlfn.UNIQUE(_xlfn._xlws.FILTER(managements[treatment_number], managements[experiment_id]&amp;"_"&amp;managements[crop_season_id]=A412))))</f>
        <v>#VALUE!</v>
      </c>
    </row>
    <row r="413" spans="2:2" x14ac:dyDescent="0.25">
      <c r="B413" t="e" cm="1" vm="1">
        <f t="array" ref="B413">TRANSPOSE(_xlfn._xlws.SORT(_xlfn.UNIQUE(_xlfn._xlws.FILTER(managements[treatment_number], managements[experiment_id]&amp;"_"&amp;managements[crop_season_id]=A413))))</f>
        <v>#VALUE!</v>
      </c>
    </row>
    <row r="414" spans="2:2" x14ac:dyDescent="0.25">
      <c r="B414" t="e" cm="1" vm="1">
        <f t="array" ref="B414">TRANSPOSE(_xlfn._xlws.SORT(_xlfn.UNIQUE(_xlfn._xlws.FILTER(managements[treatment_number], managements[experiment_id]&amp;"_"&amp;managements[crop_season_id]=A414))))</f>
        <v>#VALUE!</v>
      </c>
    </row>
    <row r="415" spans="2:2" x14ac:dyDescent="0.25">
      <c r="B415" t="e" cm="1" vm="1">
        <f t="array" ref="B415">TRANSPOSE(_xlfn._xlws.SORT(_xlfn.UNIQUE(_xlfn._xlws.FILTER(managements[treatment_number], managements[experiment_id]&amp;"_"&amp;managements[crop_season_id]=A415))))</f>
        <v>#VALUE!</v>
      </c>
    </row>
    <row r="416" spans="2:2" x14ac:dyDescent="0.25">
      <c r="B416" t="e" cm="1" vm="1">
        <f t="array" ref="B416">TRANSPOSE(_xlfn._xlws.SORT(_xlfn.UNIQUE(_xlfn._xlws.FILTER(managements[treatment_number], managements[experiment_id]&amp;"_"&amp;managements[crop_season_id]=A416))))</f>
        <v>#VALUE!</v>
      </c>
    </row>
    <row r="417" spans="2:2" x14ac:dyDescent="0.25">
      <c r="B417" t="e" cm="1" vm="1">
        <f t="array" ref="B417">TRANSPOSE(_xlfn._xlws.SORT(_xlfn.UNIQUE(_xlfn._xlws.FILTER(managements[treatment_number], managements[experiment_id]&amp;"_"&amp;managements[crop_season_id]=A417))))</f>
        <v>#VALUE!</v>
      </c>
    </row>
    <row r="418" spans="2:2" x14ac:dyDescent="0.25">
      <c r="B418" t="e" cm="1" vm="1">
        <f t="array" ref="B418">TRANSPOSE(_xlfn._xlws.SORT(_xlfn.UNIQUE(_xlfn._xlws.FILTER(managements[treatment_number], managements[experiment_id]&amp;"_"&amp;managements[crop_season_id]=A418))))</f>
        <v>#VALUE!</v>
      </c>
    </row>
    <row r="419" spans="2:2" x14ac:dyDescent="0.25">
      <c r="B419" t="e" cm="1" vm="1">
        <f t="array" ref="B419">TRANSPOSE(_xlfn._xlws.SORT(_xlfn.UNIQUE(_xlfn._xlws.FILTER(managements[treatment_number], managements[experiment_id]&amp;"_"&amp;managements[crop_season_id]=A419))))</f>
        <v>#VALUE!</v>
      </c>
    </row>
    <row r="420" spans="2:2" x14ac:dyDescent="0.25">
      <c r="B420" t="e" cm="1" vm="1">
        <f t="array" ref="B420">TRANSPOSE(_xlfn._xlws.SORT(_xlfn.UNIQUE(_xlfn._xlws.FILTER(managements[treatment_number], managements[experiment_id]&amp;"_"&amp;managements[crop_season_id]=A420))))</f>
        <v>#VALUE!</v>
      </c>
    </row>
    <row r="421" spans="2:2" x14ac:dyDescent="0.25">
      <c r="B421" t="e" cm="1" vm="1">
        <f t="array" ref="B421">TRANSPOSE(_xlfn._xlws.SORT(_xlfn.UNIQUE(_xlfn._xlws.FILTER(managements[treatment_number], managements[experiment_id]&amp;"_"&amp;managements[crop_season_id]=A421))))</f>
        <v>#VALUE!</v>
      </c>
    </row>
    <row r="422" spans="2:2" x14ac:dyDescent="0.25">
      <c r="B422" t="e" cm="1" vm="1">
        <f t="array" ref="B422">TRANSPOSE(_xlfn._xlws.SORT(_xlfn.UNIQUE(_xlfn._xlws.FILTER(managements[treatment_number], managements[experiment_id]&amp;"_"&amp;managements[crop_season_id]=A422))))</f>
        <v>#VALUE!</v>
      </c>
    </row>
    <row r="423" spans="2:2" x14ac:dyDescent="0.25">
      <c r="B423" t="e" cm="1" vm="1">
        <f t="array" ref="B423">TRANSPOSE(_xlfn._xlws.SORT(_xlfn.UNIQUE(_xlfn._xlws.FILTER(managements[treatment_number], managements[experiment_id]&amp;"_"&amp;managements[crop_season_id]=A423))))</f>
        <v>#VALUE!</v>
      </c>
    </row>
    <row r="424" spans="2:2" x14ac:dyDescent="0.25">
      <c r="B424" t="e" cm="1" vm="1">
        <f t="array" ref="B424">TRANSPOSE(_xlfn._xlws.SORT(_xlfn.UNIQUE(_xlfn._xlws.FILTER(managements[treatment_number], managements[experiment_id]&amp;"_"&amp;managements[crop_season_id]=A424))))</f>
        <v>#VALUE!</v>
      </c>
    </row>
    <row r="425" spans="2:2" x14ac:dyDescent="0.25">
      <c r="B425" t="e" cm="1" vm="1">
        <f t="array" ref="B425">TRANSPOSE(_xlfn._xlws.SORT(_xlfn.UNIQUE(_xlfn._xlws.FILTER(managements[treatment_number], managements[experiment_id]&amp;"_"&amp;managements[crop_season_id]=A425))))</f>
        <v>#VALUE!</v>
      </c>
    </row>
    <row r="426" spans="2:2" x14ac:dyDescent="0.25">
      <c r="B426" t="e" cm="1" vm="1">
        <f t="array" ref="B426">TRANSPOSE(_xlfn._xlws.SORT(_xlfn.UNIQUE(_xlfn._xlws.FILTER(managements[treatment_number], managements[experiment_id]&amp;"_"&amp;managements[crop_season_id]=A426))))</f>
        <v>#VALUE!</v>
      </c>
    </row>
    <row r="427" spans="2:2" x14ac:dyDescent="0.25">
      <c r="B427" t="e" cm="1" vm="1">
        <f t="array" ref="B427">TRANSPOSE(_xlfn._xlws.SORT(_xlfn.UNIQUE(_xlfn._xlws.FILTER(managements[treatment_number], managements[experiment_id]&amp;"_"&amp;managements[crop_season_id]=A427))))</f>
        <v>#VALUE!</v>
      </c>
    </row>
    <row r="428" spans="2:2" x14ac:dyDescent="0.25">
      <c r="B428" t="e" cm="1" vm="1">
        <f t="array" ref="B428">TRANSPOSE(_xlfn._xlws.SORT(_xlfn.UNIQUE(_xlfn._xlws.FILTER(managements[treatment_number], managements[experiment_id]&amp;"_"&amp;managements[crop_season_id]=A428))))</f>
        <v>#VALUE!</v>
      </c>
    </row>
    <row r="429" spans="2:2" x14ac:dyDescent="0.25">
      <c r="B429" t="e" cm="1" vm="1">
        <f t="array" ref="B429">TRANSPOSE(_xlfn._xlws.SORT(_xlfn.UNIQUE(_xlfn._xlws.FILTER(managements[treatment_number], managements[experiment_id]&amp;"_"&amp;managements[crop_season_id]=A429))))</f>
        <v>#VALUE!</v>
      </c>
    </row>
    <row r="430" spans="2:2" x14ac:dyDescent="0.25">
      <c r="B430" t="e" cm="1" vm="1">
        <f t="array" ref="B430">TRANSPOSE(_xlfn._xlws.SORT(_xlfn.UNIQUE(_xlfn._xlws.FILTER(managements[treatment_number], managements[experiment_id]&amp;"_"&amp;managements[crop_season_id]=A430))))</f>
        <v>#VALUE!</v>
      </c>
    </row>
    <row r="431" spans="2:2" x14ac:dyDescent="0.25">
      <c r="B431" t="e" cm="1" vm="1">
        <f t="array" ref="B431">TRANSPOSE(_xlfn._xlws.SORT(_xlfn.UNIQUE(_xlfn._xlws.FILTER(managements[treatment_number], managements[experiment_id]&amp;"_"&amp;managements[crop_season_id]=A431))))</f>
        <v>#VALUE!</v>
      </c>
    </row>
    <row r="432" spans="2:2" x14ac:dyDescent="0.25">
      <c r="B432" t="e" cm="1" vm="1">
        <f t="array" ref="B432">TRANSPOSE(_xlfn._xlws.SORT(_xlfn.UNIQUE(_xlfn._xlws.FILTER(managements[treatment_number], managements[experiment_id]&amp;"_"&amp;managements[crop_season_id]=A432))))</f>
        <v>#VALUE!</v>
      </c>
    </row>
    <row r="433" spans="2:2" x14ac:dyDescent="0.25">
      <c r="B433" t="e" cm="1" vm="1">
        <f t="array" ref="B433">TRANSPOSE(_xlfn._xlws.SORT(_xlfn.UNIQUE(_xlfn._xlws.FILTER(managements[treatment_number], managements[experiment_id]&amp;"_"&amp;managements[crop_season_id]=A433))))</f>
        <v>#VALUE!</v>
      </c>
    </row>
    <row r="434" spans="2:2" x14ac:dyDescent="0.25">
      <c r="B434" t="e" cm="1" vm="1">
        <f t="array" ref="B434">TRANSPOSE(_xlfn._xlws.SORT(_xlfn.UNIQUE(_xlfn._xlws.FILTER(managements[treatment_number], managements[experiment_id]&amp;"_"&amp;managements[crop_season_id]=A434))))</f>
        <v>#VALUE!</v>
      </c>
    </row>
    <row r="435" spans="2:2" x14ac:dyDescent="0.25">
      <c r="B435" t="e" cm="1" vm="1">
        <f t="array" ref="B435">TRANSPOSE(_xlfn._xlws.SORT(_xlfn.UNIQUE(_xlfn._xlws.FILTER(managements[treatment_number], managements[experiment_id]&amp;"_"&amp;managements[crop_season_id]=A435))))</f>
        <v>#VALUE!</v>
      </c>
    </row>
    <row r="436" spans="2:2" x14ac:dyDescent="0.25">
      <c r="B436" t="e" cm="1" vm="1">
        <f t="array" ref="B436">TRANSPOSE(_xlfn._xlws.SORT(_xlfn.UNIQUE(_xlfn._xlws.FILTER(managements[treatment_number], managements[experiment_id]&amp;"_"&amp;managements[crop_season_id]=A436))))</f>
        <v>#VALUE!</v>
      </c>
    </row>
    <row r="437" spans="2:2" x14ac:dyDescent="0.25">
      <c r="B437" t="e" cm="1" vm="1">
        <f t="array" ref="B437">TRANSPOSE(_xlfn._xlws.SORT(_xlfn.UNIQUE(_xlfn._xlws.FILTER(managements[treatment_number], managements[experiment_id]&amp;"_"&amp;managements[crop_season_id]=A437))))</f>
        <v>#VALUE!</v>
      </c>
    </row>
    <row r="438" spans="2:2" x14ac:dyDescent="0.25">
      <c r="B438" t="e" cm="1" vm="1">
        <f t="array" ref="B438">TRANSPOSE(_xlfn._xlws.SORT(_xlfn.UNIQUE(_xlfn._xlws.FILTER(managements[treatment_number], managements[experiment_id]&amp;"_"&amp;managements[crop_season_id]=A438))))</f>
        <v>#VALUE!</v>
      </c>
    </row>
    <row r="439" spans="2:2" x14ac:dyDescent="0.25">
      <c r="B439" t="e" cm="1" vm="1">
        <f t="array" ref="B439">TRANSPOSE(_xlfn._xlws.SORT(_xlfn.UNIQUE(_xlfn._xlws.FILTER(managements[treatment_number], managements[experiment_id]&amp;"_"&amp;managements[crop_season_id]=A439))))</f>
        <v>#VALUE!</v>
      </c>
    </row>
    <row r="440" spans="2:2" x14ac:dyDescent="0.25">
      <c r="B440" t="e" cm="1" vm="1">
        <f t="array" ref="B440">TRANSPOSE(_xlfn._xlws.SORT(_xlfn.UNIQUE(_xlfn._xlws.FILTER(managements[treatment_number], managements[experiment_id]&amp;"_"&amp;managements[crop_season_id]=A440))))</f>
        <v>#VALUE!</v>
      </c>
    </row>
    <row r="441" spans="2:2" x14ac:dyDescent="0.25">
      <c r="B441" t="e" cm="1" vm="1">
        <f t="array" ref="B441">TRANSPOSE(_xlfn._xlws.SORT(_xlfn.UNIQUE(_xlfn._xlws.FILTER(managements[treatment_number], managements[experiment_id]&amp;"_"&amp;managements[crop_season_id]=A441))))</f>
        <v>#VALUE!</v>
      </c>
    </row>
    <row r="442" spans="2:2" x14ac:dyDescent="0.25">
      <c r="B442" t="e" cm="1" vm="1">
        <f t="array" ref="B442">TRANSPOSE(_xlfn._xlws.SORT(_xlfn.UNIQUE(_xlfn._xlws.FILTER(managements[treatment_number], managements[experiment_id]&amp;"_"&amp;managements[crop_season_id]=A442))))</f>
        <v>#VALUE!</v>
      </c>
    </row>
    <row r="443" spans="2:2" x14ac:dyDescent="0.25">
      <c r="B443" t="e" cm="1" vm="1">
        <f t="array" ref="B443">TRANSPOSE(_xlfn._xlws.SORT(_xlfn.UNIQUE(_xlfn._xlws.FILTER(managements[treatment_number], managements[experiment_id]&amp;"_"&amp;managements[crop_season_id]=A443))))</f>
        <v>#VALUE!</v>
      </c>
    </row>
    <row r="444" spans="2:2" x14ac:dyDescent="0.25">
      <c r="B444" t="e" cm="1" vm="1">
        <f t="array" ref="B444">TRANSPOSE(_xlfn._xlws.SORT(_xlfn.UNIQUE(_xlfn._xlws.FILTER(managements[treatment_number], managements[experiment_id]&amp;"_"&amp;managements[crop_season_id]=A444))))</f>
        <v>#VALUE!</v>
      </c>
    </row>
    <row r="445" spans="2:2" x14ac:dyDescent="0.25">
      <c r="B445" t="e" cm="1" vm="1">
        <f t="array" ref="B445">TRANSPOSE(_xlfn._xlws.SORT(_xlfn.UNIQUE(_xlfn._xlws.FILTER(managements[treatment_number], managements[experiment_id]&amp;"_"&amp;managements[crop_season_id]=A445))))</f>
        <v>#VALUE!</v>
      </c>
    </row>
    <row r="446" spans="2:2" x14ac:dyDescent="0.25">
      <c r="B446" t="e" cm="1" vm="1">
        <f t="array" ref="B446">TRANSPOSE(_xlfn._xlws.SORT(_xlfn.UNIQUE(_xlfn._xlws.FILTER(managements[treatment_number], managements[experiment_id]&amp;"_"&amp;managements[crop_season_id]=A446))))</f>
        <v>#VALUE!</v>
      </c>
    </row>
    <row r="447" spans="2:2" x14ac:dyDescent="0.25">
      <c r="B447" t="e" cm="1" vm="1">
        <f t="array" ref="B447">TRANSPOSE(_xlfn._xlws.SORT(_xlfn.UNIQUE(_xlfn._xlws.FILTER(managements[treatment_number], managements[experiment_id]&amp;"_"&amp;managements[crop_season_id]=A447))))</f>
        <v>#VALUE!</v>
      </c>
    </row>
    <row r="448" spans="2:2" x14ac:dyDescent="0.25">
      <c r="B448" t="e" cm="1" vm="1">
        <f t="array" ref="B448">TRANSPOSE(_xlfn._xlws.SORT(_xlfn.UNIQUE(_xlfn._xlws.FILTER(managements[treatment_number], managements[experiment_id]&amp;"_"&amp;managements[crop_season_id]=A448))))</f>
        <v>#VALUE!</v>
      </c>
    </row>
    <row r="449" spans="2:2" x14ac:dyDescent="0.25">
      <c r="B449" t="e" cm="1" vm="1">
        <f t="array" ref="B449">TRANSPOSE(_xlfn._xlws.SORT(_xlfn.UNIQUE(_xlfn._xlws.FILTER(managements[treatment_number], managements[experiment_id]&amp;"_"&amp;managements[crop_season_id]=A449))))</f>
        <v>#VALUE!</v>
      </c>
    </row>
    <row r="450" spans="2:2" x14ac:dyDescent="0.25">
      <c r="B450" t="e" cm="1" vm="1">
        <f t="array" ref="B450">TRANSPOSE(_xlfn._xlws.SORT(_xlfn.UNIQUE(_xlfn._xlws.FILTER(managements[treatment_number], managements[experiment_id]&amp;"_"&amp;managements[crop_season_id]=A450))))</f>
        <v>#VALUE!</v>
      </c>
    </row>
    <row r="451" spans="2:2" x14ac:dyDescent="0.25">
      <c r="B451" t="e" cm="1" vm="1">
        <f t="array" ref="B451">TRANSPOSE(_xlfn._xlws.SORT(_xlfn.UNIQUE(_xlfn._xlws.FILTER(managements[treatment_number], managements[experiment_id]&amp;"_"&amp;managements[crop_season_id]=A451))))</f>
        <v>#VALUE!</v>
      </c>
    </row>
    <row r="452" spans="2:2" x14ac:dyDescent="0.25">
      <c r="B452" t="e" cm="1" vm="1">
        <f t="array" ref="B452">TRANSPOSE(_xlfn._xlws.SORT(_xlfn.UNIQUE(_xlfn._xlws.FILTER(managements[treatment_number], managements[experiment_id]&amp;"_"&amp;managements[crop_season_id]=A452))))</f>
        <v>#VALUE!</v>
      </c>
    </row>
    <row r="453" spans="2:2" x14ac:dyDescent="0.25">
      <c r="B453" t="e" cm="1" vm="1">
        <f t="array" ref="B453">TRANSPOSE(_xlfn._xlws.SORT(_xlfn.UNIQUE(_xlfn._xlws.FILTER(managements[treatment_number], managements[experiment_id]&amp;"_"&amp;managements[crop_season_id]=A453))))</f>
        <v>#VALUE!</v>
      </c>
    </row>
    <row r="454" spans="2:2" x14ac:dyDescent="0.25">
      <c r="B454" t="e" cm="1" vm="1">
        <f t="array" ref="B454">TRANSPOSE(_xlfn._xlws.SORT(_xlfn.UNIQUE(_xlfn._xlws.FILTER(managements[treatment_number], managements[experiment_id]&amp;"_"&amp;managements[crop_season_id]=A454))))</f>
        <v>#VALUE!</v>
      </c>
    </row>
    <row r="455" spans="2:2" x14ac:dyDescent="0.25">
      <c r="B455" t="e" cm="1" vm="1">
        <f t="array" ref="B455">TRANSPOSE(_xlfn._xlws.SORT(_xlfn.UNIQUE(_xlfn._xlws.FILTER(managements[treatment_number], managements[experiment_id]&amp;"_"&amp;managements[crop_season_id]=A455))))</f>
        <v>#VALUE!</v>
      </c>
    </row>
    <row r="456" spans="2:2" x14ac:dyDescent="0.25">
      <c r="B456" t="e" cm="1" vm="1">
        <f t="array" ref="B456">TRANSPOSE(_xlfn._xlws.SORT(_xlfn.UNIQUE(_xlfn._xlws.FILTER(managements[treatment_number], managements[experiment_id]&amp;"_"&amp;managements[crop_season_id]=A456))))</f>
        <v>#VALUE!</v>
      </c>
    </row>
    <row r="457" spans="2:2" x14ac:dyDescent="0.25">
      <c r="B457" t="e" cm="1" vm="1">
        <f t="array" ref="B457">TRANSPOSE(_xlfn._xlws.SORT(_xlfn.UNIQUE(_xlfn._xlws.FILTER(managements[treatment_number], managements[experiment_id]&amp;"_"&amp;managements[crop_season_id]=A457))))</f>
        <v>#VALUE!</v>
      </c>
    </row>
    <row r="458" spans="2:2" x14ac:dyDescent="0.25">
      <c r="B458" t="e" cm="1" vm="1">
        <f t="array" ref="B458">TRANSPOSE(_xlfn._xlws.SORT(_xlfn.UNIQUE(_xlfn._xlws.FILTER(managements[treatment_number], managements[experiment_id]&amp;"_"&amp;managements[crop_season_id]=A458))))</f>
        <v>#VALUE!</v>
      </c>
    </row>
    <row r="459" spans="2:2" x14ac:dyDescent="0.25">
      <c r="B459" t="e" cm="1" vm="1">
        <f t="array" ref="B459">TRANSPOSE(_xlfn._xlws.SORT(_xlfn.UNIQUE(_xlfn._xlws.FILTER(managements[treatment_number], managements[experiment_id]&amp;"_"&amp;managements[crop_season_id]=A459))))</f>
        <v>#VALUE!</v>
      </c>
    </row>
    <row r="460" spans="2:2" x14ac:dyDescent="0.25">
      <c r="B460" t="e" cm="1" vm="1">
        <f t="array" ref="B460">TRANSPOSE(_xlfn._xlws.SORT(_xlfn.UNIQUE(_xlfn._xlws.FILTER(managements[treatment_number], managements[experiment_id]&amp;"_"&amp;managements[crop_season_id]=A460))))</f>
        <v>#VALUE!</v>
      </c>
    </row>
    <row r="461" spans="2:2" x14ac:dyDescent="0.25">
      <c r="B461" t="e" cm="1" vm="1">
        <f t="array" ref="B461">TRANSPOSE(_xlfn._xlws.SORT(_xlfn.UNIQUE(_xlfn._xlws.FILTER(managements[treatment_number], managements[experiment_id]&amp;"_"&amp;managements[crop_season_id]=A461))))</f>
        <v>#VALUE!</v>
      </c>
    </row>
    <row r="462" spans="2:2" x14ac:dyDescent="0.25">
      <c r="B462" t="e" cm="1" vm="1">
        <f t="array" ref="B462">TRANSPOSE(_xlfn._xlws.SORT(_xlfn.UNIQUE(_xlfn._xlws.FILTER(managements[treatment_number], managements[experiment_id]&amp;"_"&amp;managements[crop_season_id]=A462))))</f>
        <v>#VALUE!</v>
      </c>
    </row>
    <row r="463" spans="2:2" x14ac:dyDescent="0.25">
      <c r="B463" t="e" cm="1" vm="1">
        <f t="array" ref="B463">TRANSPOSE(_xlfn._xlws.SORT(_xlfn.UNIQUE(_xlfn._xlws.FILTER(managements[treatment_number], managements[experiment_id]&amp;"_"&amp;managements[crop_season_id]=A463))))</f>
        <v>#VALUE!</v>
      </c>
    </row>
    <row r="464" spans="2:2" x14ac:dyDescent="0.25">
      <c r="B464" t="e" cm="1" vm="1">
        <f t="array" ref="B464">TRANSPOSE(_xlfn._xlws.SORT(_xlfn.UNIQUE(_xlfn._xlws.FILTER(managements[treatment_number], managements[experiment_id]&amp;"_"&amp;managements[crop_season_id]=A464))))</f>
        <v>#VALUE!</v>
      </c>
    </row>
    <row r="465" spans="2:2" x14ac:dyDescent="0.25">
      <c r="B465" t="e" cm="1" vm="1">
        <f t="array" ref="B465">TRANSPOSE(_xlfn._xlws.SORT(_xlfn.UNIQUE(_xlfn._xlws.FILTER(managements[treatment_number], managements[experiment_id]&amp;"_"&amp;managements[crop_season_id]=A465))))</f>
        <v>#VALUE!</v>
      </c>
    </row>
    <row r="466" spans="2:2" x14ac:dyDescent="0.25">
      <c r="B466" t="e" cm="1" vm="1">
        <f t="array" ref="B466">TRANSPOSE(_xlfn._xlws.SORT(_xlfn.UNIQUE(_xlfn._xlws.FILTER(managements[treatment_number], managements[experiment_id]&amp;"_"&amp;managements[crop_season_id]=A466))))</f>
        <v>#VALUE!</v>
      </c>
    </row>
    <row r="467" spans="2:2" x14ac:dyDescent="0.25">
      <c r="B467" t="e" cm="1" vm="1">
        <f t="array" ref="B467">TRANSPOSE(_xlfn._xlws.SORT(_xlfn.UNIQUE(_xlfn._xlws.FILTER(managements[treatment_number], managements[experiment_id]&amp;"_"&amp;managements[crop_season_id]=A467))))</f>
        <v>#VALUE!</v>
      </c>
    </row>
    <row r="468" spans="2:2" x14ac:dyDescent="0.25">
      <c r="B468" t="e" cm="1" vm="1">
        <f t="array" ref="B468">TRANSPOSE(_xlfn._xlws.SORT(_xlfn.UNIQUE(_xlfn._xlws.FILTER(managements[treatment_number], managements[experiment_id]&amp;"_"&amp;managements[crop_season_id]=A468))))</f>
        <v>#VALUE!</v>
      </c>
    </row>
    <row r="469" spans="2:2" x14ac:dyDescent="0.25">
      <c r="B469" t="e" cm="1" vm="1">
        <f t="array" ref="B469">TRANSPOSE(_xlfn._xlws.SORT(_xlfn.UNIQUE(_xlfn._xlws.FILTER(managements[treatment_number], managements[experiment_id]&amp;"_"&amp;managements[crop_season_id]=A469))))</f>
        <v>#VALUE!</v>
      </c>
    </row>
    <row r="470" spans="2:2" x14ac:dyDescent="0.25">
      <c r="B470" t="e" cm="1" vm="1">
        <f t="array" ref="B470">TRANSPOSE(_xlfn._xlws.SORT(_xlfn.UNIQUE(_xlfn._xlws.FILTER(managements[treatment_number], managements[experiment_id]&amp;"_"&amp;managements[crop_season_id]=A470))))</f>
        <v>#VALUE!</v>
      </c>
    </row>
    <row r="471" spans="2:2" x14ac:dyDescent="0.25">
      <c r="B471" t="e" cm="1" vm="1">
        <f t="array" ref="B471">TRANSPOSE(_xlfn._xlws.SORT(_xlfn.UNIQUE(_xlfn._xlws.FILTER(managements[treatment_number], managements[experiment_id]&amp;"_"&amp;managements[crop_season_id]=A471))))</f>
        <v>#VALUE!</v>
      </c>
    </row>
    <row r="472" spans="2:2" x14ac:dyDescent="0.25">
      <c r="B472" t="e" cm="1" vm="1">
        <f t="array" ref="B472">TRANSPOSE(_xlfn._xlws.SORT(_xlfn.UNIQUE(_xlfn._xlws.FILTER(managements[treatment_number], managements[experiment_id]&amp;"_"&amp;managements[crop_season_id]=A472))))</f>
        <v>#VALUE!</v>
      </c>
    </row>
    <row r="473" spans="2:2" x14ac:dyDescent="0.25">
      <c r="B473" t="e" cm="1" vm="1">
        <f t="array" ref="B473">TRANSPOSE(_xlfn._xlws.SORT(_xlfn.UNIQUE(_xlfn._xlws.FILTER(managements[treatment_number], managements[experiment_id]&amp;"_"&amp;managements[crop_season_id]=A473))))</f>
        <v>#VALUE!</v>
      </c>
    </row>
    <row r="474" spans="2:2" x14ac:dyDescent="0.25">
      <c r="B474" t="e" cm="1" vm="1">
        <f t="array" ref="B474">TRANSPOSE(_xlfn._xlws.SORT(_xlfn.UNIQUE(_xlfn._xlws.FILTER(managements[treatment_number], managements[experiment_id]&amp;"_"&amp;managements[crop_season_id]=A474))))</f>
        <v>#VALUE!</v>
      </c>
    </row>
    <row r="475" spans="2:2" x14ac:dyDescent="0.25">
      <c r="B475" t="e" cm="1" vm="1">
        <f t="array" ref="B475">TRANSPOSE(_xlfn._xlws.SORT(_xlfn.UNIQUE(_xlfn._xlws.FILTER(managements[treatment_number], managements[experiment_id]&amp;"_"&amp;managements[crop_season_id]=A475))))</f>
        <v>#VALUE!</v>
      </c>
    </row>
    <row r="476" spans="2:2" x14ac:dyDescent="0.25">
      <c r="B476" t="e" cm="1" vm="1">
        <f t="array" ref="B476">TRANSPOSE(_xlfn._xlws.SORT(_xlfn.UNIQUE(_xlfn._xlws.FILTER(managements[treatment_number], managements[experiment_id]&amp;"_"&amp;managements[crop_season_id]=A476))))</f>
        <v>#VALUE!</v>
      </c>
    </row>
    <row r="477" spans="2:2" x14ac:dyDescent="0.25">
      <c r="B477" t="e" cm="1" vm="1">
        <f t="array" ref="B477">TRANSPOSE(_xlfn._xlws.SORT(_xlfn.UNIQUE(_xlfn._xlws.FILTER(managements[treatment_number], managements[experiment_id]&amp;"_"&amp;managements[crop_season_id]=A477))))</f>
        <v>#VALUE!</v>
      </c>
    </row>
    <row r="478" spans="2:2" x14ac:dyDescent="0.25">
      <c r="B478" t="e" cm="1" vm="1">
        <f t="array" ref="B478">TRANSPOSE(_xlfn._xlws.SORT(_xlfn.UNIQUE(_xlfn._xlws.FILTER(managements[treatment_number], managements[experiment_id]&amp;"_"&amp;managements[crop_season_id]=A478))))</f>
        <v>#VALUE!</v>
      </c>
    </row>
    <row r="479" spans="2:2" x14ac:dyDescent="0.25">
      <c r="B479" t="e" cm="1" vm="1">
        <f t="array" ref="B479">TRANSPOSE(_xlfn._xlws.SORT(_xlfn.UNIQUE(_xlfn._xlws.FILTER(managements[treatment_number], managements[experiment_id]&amp;"_"&amp;managements[crop_season_id]=A479))))</f>
        <v>#VALUE!</v>
      </c>
    </row>
    <row r="480" spans="2:2" x14ac:dyDescent="0.25">
      <c r="B480" t="e" cm="1" vm="1">
        <f t="array" ref="B480">TRANSPOSE(_xlfn._xlws.SORT(_xlfn.UNIQUE(_xlfn._xlws.FILTER(managements[treatment_number], managements[experiment_id]&amp;"_"&amp;managements[crop_season_id]=A480))))</f>
        <v>#VALUE!</v>
      </c>
    </row>
    <row r="481" spans="2:2" x14ac:dyDescent="0.25">
      <c r="B481" t="e" cm="1" vm="1">
        <f t="array" ref="B481">TRANSPOSE(_xlfn._xlws.SORT(_xlfn.UNIQUE(_xlfn._xlws.FILTER(managements[treatment_number], managements[experiment_id]&amp;"_"&amp;managements[crop_season_id]=A481))))</f>
        <v>#VALUE!</v>
      </c>
    </row>
    <row r="482" spans="2:2" x14ac:dyDescent="0.25">
      <c r="B482" t="e" cm="1" vm="1">
        <f t="array" ref="B482">TRANSPOSE(_xlfn._xlws.SORT(_xlfn.UNIQUE(_xlfn._xlws.FILTER(managements[treatment_number], managements[experiment_id]&amp;"_"&amp;managements[crop_season_id]=A482))))</f>
        <v>#VALUE!</v>
      </c>
    </row>
    <row r="483" spans="2:2" x14ac:dyDescent="0.25">
      <c r="B483" t="e" cm="1" vm="1">
        <f t="array" ref="B483">TRANSPOSE(_xlfn._xlws.SORT(_xlfn.UNIQUE(_xlfn._xlws.FILTER(managements[treatment_number], managements[experiment_id]&amp;"_"&amp;managements[crop_season_id]=A483))))</f>
        <v>#VALUE!</v>
      </c>
    </row>
    <row r="484" spans="2:2" x14ac:dyDescent="0.25">
      <c r="B484" t="e" cm="1" vm="1">
        <f t="array" ref="B484">TRANSPOSE(_xlfn._xlws.SORT(_xlfn.UNIQUE(_xlfn._xlws.FILTER(managements[treatment_number], managements[experiment_id]&amp;"_"&amp;managements[crop_season_id]=A484))))</f>
        <v>#VALUE!</v>
      </c>
    </row>
    <row r="485" spans="2:2" x14ac:dyDescent="0.25">
      <c r="B485" t="e" cm="1" vm="1">
        <f t="array" ref="B485">TRANSPOSE(_xlfn._xlws.SORT(_xlfn.UNIQUE(_xlfn._xlws.FILTER(managements[treatment_number], managements[experiment_id]&amp;"_"&amp;managements[crop_season_id]=A485))))</f>
        <v>#VALUE!</v>
      </c>
    </row>
    <row r="486" spans="2:2" x14ac:dyDescent="0.25">
      <c r="B486" t="e" cm="1" vm="1">
        <f t="array" ref="B486">TRANSPOSE(_xlfn._xlws.SORT(_xlfn.UNIQUE(_xlfn._xlws.FILTER(managements[treatment_number], managements[experiment_id]&amp;"_"&amp;managements[crop_season_id]=A486))))</f>
        <v>#VALUE!</v>
      </c>
    </row>
    <row r="487" spans="2:2" x14ac:dyDescent="0.25">
      <c r="B487" t="e" cm="1" vm="1">
        <f t="array" ref="B487">TRANSPOSE(_xlfn._xlws.SORT(_xlfn.UNIQUE(_xlfn._xlws.FILTER(managements[treatment_number], managements[experiment_id]&amp;"_"&amp;managements[crop_season_id]=A487))))</f>
        <v>#VALUE!</v>
      </c>
    </row>
    <row r="488" spans="2:2" x14ac:dyDescent="0.25">
      <c r="B488" t="e" cm="1" vm="1">
        <f t="array" ref="B488">TRANSPOSE(_xlfn._xlws.SORT(_xlfn.UNIQUE(_xlfn._xlws.FILTER(managements[treatment_number], managements[experiment_id]&amp;"_"&amp;managements[crop_season_id]=A488))))</f>
        <v>#VALUE!</v>
      </c>
    </row>
    <row r="489" spans="2:2" x14ac:dyDescent="0.25">
      <c r="B489" t="e" cm="1" vm="1">
        <f t="array" ref="B489">TRANSPOSE(_xlfn._xlws.SORT(_xlfn.UNIQUE(_xlfn._xlws.FILTER(managements[treatment_number], managements[experiment_id]&amp;"_"&amp;managements[crop_season_id]=A489))))</f>
        <v>#VALUE!</v>
      </c>
    </row>
    <row r="490" spans="2:2" x14ac:dyDescent="0.25">
      <c r="B490" t="e" cm="1" vm="1">
        <f t="array" ref="B490">TRANSPOSE(_xlfn._xlws.SORT(_xlfn.UNIQUE(_xlfn._xlws.FILTER(managements[treatment_number], managements[experiment_id]&amp;"_"&amp;managements[crop_season_id]=A490))))</f>
        <v>#VALUE!</v>
      </c>
    </row>
    <row r="491" spans="2:2" x14ac:dyDescent="0.25">
      <c r="B491" t="e" cm="1" vm="1">
        <f t="array" ref="B491">TRANSPOSE(_xlfn._xlws.SORT(_xlfn.UNIQUE(_xlfn._xlws.FILTER(managements[treatment_number], managements[experiment_id]&amp;"_"&amp;managements[crop_season_id]=A491))))</f>
        <v>#VALUE!</v>
      </c>
    </row>
    <row r="492" spans="2:2" x14ac:dyDescent="0.25">
      <c r="B492" t="e" cm="1" vm="1">
        <f t="array" ref="B492">TRANSPOSE(_xlfn._xlws.SORT(_xlfn.UNIQUE(_xlfn._xlws.FILTER(managements[treatment_number], managements[experiment_id]&amp;"_"&amp;managements[crop_season_id]=A492))))</f>
        <v>#VALUE!</v>
      </c>
    </row>
    <row r="493" spans="2:2" x14ac:dyDescent="0.25">
      <c r="B493" t="e" cm="1" vm="1">
        <f t="array" ref="B493">TRANSPOSE(_xlfn._xlws.SORT(_xlfn.UNIQUE(_xlfn._xlws.FILTER(managements[treatment_number], managements[experiment_id]&amp;"_"&amp;managements[crop_season_id]=A493))))</f>
        <v>#VALUE!</v>
      </c>
    </row>
    <row r="494" spans="2:2" x14ac:dyDescent="0.25">
      <c r="B494" t="e" cm="1" vm="1">
        <f t="array" ref="B494">TRANSPOSE(_xlfn._xlws.SORT(_xlfn.UNIQUE(_xlfn._xlws.FILTER(managements[treatment_number], managements[experiment_id]&amp;"_"&amp;managements[crop_season_id]=A494))))</f>
        <v>#VALUE!</v>
      </c>
    </row>
    <row r="495" spans="2:2" x14ac:dyDescent="0.25">
      <c r="B495" t="e" cm="1" vm="1">
        <f t="array" ref="B495">TRANSPOSE(_xlfn._xlws.SORT(_xlfn.UNIQUE(_xlfn._xlws.FILTER(managements[treatment_number], managements[experiment_id]&amp;"_"&amp;managements[crop_season_id]=A495))))</f>
        <v>#VALUE!</v>
      </c>
    </row>
    <row r="496" spans="2:2" x14ac:dyDescent="0.25">
      <c r="B496" t="e" cm="1" vm="1">
        <f t="array" ref="B496">TRANSPOSE(_xlfn._xlws.SORT(_xlfn.UNIQUE(_xlfn._xlws.FILTER(managements[treatment_number], managements[experiment_id]&amp;"_"&amp;managements[crop_season_id]=A496))))</f>
        <v>#VALUE!</v>
      </c>
    </row>
    <row r="497" spans="2:2" x14ac:dyDescent="0.25">
      <c r="B497" t="e" cm="1" vm="1">
        <f t="array" ref="B497">TRANSPOSE(_xlfn._xlws.SORT(_xlfn.UNIQUE(_xlfn._xlws.FILTER(managements[treatment_number], managements[experiment_id]&amp;"_"&amp;managements[crop_season_id]=A497))))</f>
        <v>#VALUE!</v>
      </c>
    </row>
    <row r="498" spans="2:2" x14ac:dyDescent="0.25">
      <c r="B498" t="e" cm="1" vm="1">
        <f t="array" ref="B498">TRANSPOSE(_xlfn._xlws.SORT(_xlfn.UNIQUE(_xlfn._xlws.FILTER(managements[treatment_number], managements[experiment_id]&amp;"_"&amp;managements[crop_season_id]=A498))))</f>
        <v>#VALUE!</v>
      </c>
    </row>
    <row r="499" spans="2:2" x14ac:dyDescent="0.25">
      <c r="B499" t="e" cm="1" vm="1">
        <f t="array" ref="B499">TRANSPOSE(_xlfn._xlws.SORT(_xlfn.UNIQUE(_xlfn._xlws.FILTER(managements[treatment_number], managements[experiment_id]&amp;"_"&amp;managements[crop_season_id]=A499))))</f>
        <v>#VALUE!</v>
      </c>
    </row>
    <row r="500" spans="2:2" x14ac:dyDescent="0.25">
      <c r="B500" t="e" cm="1" vm="1">
        <f t="array" ref="B500">TRANSPOSE(_xlfn._xlws.SORT(_xlfn.UNIQUE(_xlfn._xlws.FILTER(managements[treatment_number], managements[experiment_id]&amp;"_"&amp;managements[crop_season_id]=A500))))</f>
        <v>#VALUE!</v>
      </c>
    </row>
    <row r="501" spans="2:2" x14ac:dyDescent="0.25">
      <c r="B501" t="e" cm="1" vm="1">
        <f t="array" ref="B501">TRANSPOSE(_xlfn._xlws.SORT(_xlfn.UNIQUE(_xlfn._xlws.FILTER(managements[treatment_number], managements[experiment_id]&amp;"_"&amp;managements[crop_season_id]=A501))))</f>
        <v>#VALUE!</v>
      </c>
    </row>
    <row r="502" spans="2:2" x14ac:dyDescent="0.25">
      <c r="B502" t="e" cm="1" vm="1">
        <f t="array" ref="B502">TRANSPOSE(_xlfn._xlws.SORT(_xlfn.UNIQUE(_xlfn._xlws.FILTER(managements[treatment_number], managements[experiment_id]&amp;"_"&amp;managements[crop_season_id]=A502))))</f>
        <v>#VALUE!</v>
      </c>
    </row>
    <row r="503" spans="2:2" x14ac:dyDescent="0.25">
      <c r="B503" t="e" cm="1" vm="1">
        <f t="array" ref="B503">TRANSPOSE(_xlfn._xlws.SORT(_xlfn.UNIQUE(_xlfn._xlws.FILTER(managements[treatment_number], managements[experiment_id]&amp;"_"&amp;managements[crop_season_id]=A503))))</f>
        <v>#VALUE!</v>
      </c>
    </row>
    <row r="504" spans="2:2" x14ac:dyDescent="0.25">
      <c r="B504" t="e" cm="1" vm="1">
        <f t="array" ref="B504">TRANSPOSE(_xlfn._xlws.SORT(_xlfn.UNIQUE(_xlfn._xlws.FILTER(managements[treatment_number], managements[experiment_id]&amp;"_"&amp;managements[crop_season_id]=A504))))</f>
        <v>#VALUE!</v>
      </c>
    </row>
    <row r="505" spans="2:2" x14ac:dyDescent="0.25">
      <c r="B505" t="e" cm="1" vm="1">
        <f t="array" ref="B505">TRANSPOSE(_xlfn._xlws.SORT(_xlfn.UNIQUE(_xlfn._xlws.FILTER(managements[treatment_number], managements[experiment_id]&amp;"_"&amp;managements[crop_season_id]=A505))))</f>
        <v>#VALUE!</v>
      </c>
    </row>
    <row r="506" spans="2:2" x14ac:dyDescent="0.25">
      <c r="B506" t="e" cm="1" vm="1">
        <f t="array" ref="B506">TRANSPOSE(_xlfn._xlws.SORT(_xlfn.UNIQUE(_xlfn._xlws.FILTER(managements[treatment_number], managements[experiment_id]&amp;"_"&amp;managements[crop_season_id]=A506))))</f>
        <v>#VALUE!</v>
      </c>
    </row>
    <row r="507" spans="2:2" x14ac:dyDescent="0.25">
      <c r="B507" t="e" cm="1" vm="1">
        <f t="array" ref="B507">TRANSPOSE(_xlfn._xlws.SORT(_xlfn.UNIQUE(_xlfn._xlws.FILTER(managements[treatment_number], managements[experiment_id]&amp;"_"&amp;managements[crop_season_id]=A507))))</f>
        <v>#VALUE!</v>
      </c>
    </row>
    <row r="508" spans="2:2" x14ac:dyDescent="0.25">
      <c r="B508" t="e" cm="1" vm="1">
        <f t="array" ref="B508">TRANSPOSE(_xlfn._xlws.SORT(_xlfn.UNIQUE(_xlfn._xlws.FILTER(managements[treatment_number], managements[experiment_id]&amp;"_"&amp;managements[crop_season_id]=A508))))</f>
        <v>#VALUE!</v>
      </c>
    </row>
    <row r="509" spans="2:2" x14ac:dyDescent="0.25">
      <c r="B509" t="e" cm="1" vm="1">
        <f t="array" ref="B509">TRANSPOSE(_xlfn._xlws.SORT(_xlfn.UNIQUE(_xlfn._xlws.FILTER(managements[treatment_number], managements[experiment_id]&amp;"_"&amp;managements[crop_season_id]=A509))))</f>
        <v>#VALUE!</v>
      </c>
    </row>
    <row r="510" spans="2:2" x14ac:dyDescent="0.25">
      <c r="B510" t="e" cm="1" vm="1">
        <f t="array" ref="B510">TRANSPOSE(_xlfn._xlws.SORT(_xlfn.UNIQUE(_xlfn._xlws.FILTER(managements[treatment_number], managements[experiment_id]&amp;"_"&amp;managements[crop_season_id]=A510))))</f>
        <v>#VALUE!</v>
      </c>
    </row>
    <row r="511" spans="2:2" x14ac:dyDescent="0.25">
      <c r="B511" t="e" cm="1" vm="1">
        <f t="array" ref="B511">TRANSPOSE(_xlfn._xlws.SORT(_xlfn.UNIQUE(_xlfn._xlws.FILTER(managements[treatment_number], managements[experiment_id]&amp;"_"&amp;managements[crop_season_id]=A511))))</f>
        <v>#VALUE!</v>
      </c>
    </row>
    <row r="512" spans="2:2" x14ac:dyDescent="0.25">
      <c r="B512" t="e" cm="1" vm="1">
        <f t="array" ref="B512">TRANSPOSE(_xlfn._xlws.SORT(_xlfn.UNIQUE(_xlfn._xlws.FILTER(managements[treatment_number], managements[experiment_id]&amp;"_"&amp;managements[crop_season_id]=A512))))</f>
        <v>#VALUE!</v>
      </c>
    </row>
    <row r="513" spans="2:2" x14ac:dyDescent="0.25">
      <c r="B513" t="e" cm="1" vm="1">
        <f t="array" ref="B513">TRANSPOSE(_xlfn._xlws.SORT(_xlfn.UNIQUE(_xlfn._xlws.FILTER(managements[treatment_number], managements[experiment_id]&amp;"_"&amp;managements[crop_season_id]=A513))))</f>
        <v>#VALUE!</v>
      </c>
    </row>
    <row r="514" spans="2:2" x14ac:dyDescent="0.25">
      <c r="B514" t="e" cm="1" vm="1">
        <f t="array" ref="B514">TRANSPOSE(_xlfn._xlws.SORT(_xlfn.UNIQUE(_xlfn._xlws.FILTER(managements[treatment_number], managements[experiment_id]&amp;"_"&amp;managements[crop_season_id]=A514))))</f>
        <v>#VALUE!</v>
      </c>
    </row>
    <row r="515" spans="2:2" x14ac:dyDescent="0.25">
      <c r="B515" t="e" cm="1" vm="1">
        <f t="array" ref="B515">TRANSPOSE(_xlfn._xlws.SORT(_xlfn.UNIQUE(_xlfn._xlws.FILTER(managements[treatment_number], managements[experiment_id]&amp;"_"&amp;managements[crop_season_id]=A515))))</f>
        <v>#VALUE!</v>
      </c>
    </row>
    <row r="516" spans="2:2" x14ac:dyDescent="0.25">
      <c r="B516" t="e" cm="1" vm="1">
        <f t="array" ref="B516">TRANSPOSE(_xlfn._xlws.SORT(_xlfn.UNIQUE(_xlfn._xlws.FILTER(managements[treatment_number], managements[experiment_id]&amp;"_"&amp;managements[crop_season_id]=A516))))</f>
        <v>#VALUE!</v>
      </c>
    </row>
    <row r="517" spans="2:2" x14ac:dyDescent="0.25">
      <c r="B517" t="e" cm="1" vm="1">
        <f t="array" ref="B517">TRANSPOSE(_xlfn._xlws.SORT(_xlfn.UNIQUE(_xlfn._xlws.FILTER(managements[treatment_number], managements[experiment_id]&amp;"_"&amp;managements[crop_season_id]=A517))))</f>
        <v>#VALUE!</v>
      </c>
    </row>
    <row r="518" spans="2:2" x14ac:dyDescent="0.25">
      <c r="B518" t="e" cm="1" vm="1">
        <f t="array" ref="B518">TRANSPOSE(_xlfn._xlws.SORT(_xlfn.UNIQUE(_xlfn._xlws.FILTER(managements[treatment_number], managements[experiment_id]&amp;"_"&amp;managements[crop_season_id]=A518))))</f>
        <v>#VALUE!</v>
      </c>
    </row>
    <row r="519" spans="2:2" x14ac:dyDescent="0.25">
      <c r="B519" t="e" cm="1" vm="1">
        <f t="array" ref="B519">TRANSPOSE(_xlfn._xlws.SORT(_xlfn.UNIQUE(_xlfn._xlws.FILTER(managements[treatment_number], managements[experiment_id]&amp;"_"&amp;managements[crop_season_id]=A519))))</f>
        <v>#VALUE!</v>
      </c>
    </row>
    <row r="520" spans="2:2" x14ac:dyDescent="0.25">
      <c r="B520" t="e" cm="1" vm="1">
        <f t="array" ref="B520">TRANSPOSE(_xlfn._xlws.SORT(_xlfn.UNIQUE(_xlfn._xlws.FILTER(managements[treatment_number], managements[experiment_id]&amp;"_"&amp;managements[crop_season_id]=A520))))</f>
        <v>#VALUE!</v>
      </c>
    </row>
    <row r="521" spans="2:2" x14ac:dyDescent="0.25">
      <c r="B521" t="e" cm="1" vm="1">
        <f t="array" ref="B521">TRANSPOSE(_xlfn._xlws.SORT(_xlfn.UNIQUE(_xlfn._xlws.FILTER(managements[treatment_number], managements[experiment_id]&amp;"_"&amp;managements[crop_season_id]=A521))))</f>
        <v>#VALUE!</v>
      </c>
    </row>
    <row r="522" spans="2:2" x14ac:dyDescent="0.25">
      <c r="B522" t="e" cm="1" vm="1">
        <f t="array" ref="B522">TRANSPOSE(_xlfn._xlws.SORT(_xlfn.UNIQUE(_xlfn._xlws.FILTER(managements[treatment_number], managements[experiment_id]&amp;"_"&amp;managements[crop_season_id]=A522))))</f>
        <v>#VALUE!</v>
      </c>
    </row>
    <row r="523" spans="2:2" x14ac:dyDescent="0.25">
      <c r="B523" t="e" cm="1" vm="1">
        <f t="array" ref="B523">TRANSPOSE(_xlfn._xlws.SORT(_xlfn.UNIQUE(_xlfn._xlws.FILTER(managements[treatment_number], managements[experiment_id]&amp;"_"&amp;managements[crop_season_id]=A523))))</f>
        <v>#VALUE!</v>
      </c>
    </row>
    <row r="524" spans="2:2" x14ac:dyDescent="0.25">
      <c r="B524" t="e" cm="1" vm="1">
        <f t="array" ref="B524">TRANSPOSE(_xlfn._xlws.SORT(_xlfn.UNIQUE(_xlfn._xlws.FILTER(managements[treatment_number], managements[experiment_id]&amp;"_"&amp;managements[crop_season_id]=A524))))</f>
        <v>#VALUE!</v>
      </c>
    </row>
    <row r="525" spans="2:2" x14ac:dyDescent="0.25">
      <c r="B525" t="e" cm="1" vm="1">
        <f t="array" ref="B525">TRANSPOSE(_xlfn._xlws.SORT(_xlfn.UNIQUE(_xlfn._xlws.FILTER(managements[treatment_number], managements[experiment_id]&amp;"_"&amp;managements[crop_season_id]=A525))))</f>
        <v>#VALUE!</v>
      </c>
    </row>
    <row r="526" spans="2:2" x14ac:dyDescent="0.25">
      <c r="B526" t="e" cm="1" vm="1">
        <f t="array" ref="B526">TRANSPOSE(_xlfn._xlws.SORT(_xlfn.UNIQUE(_xlfn._xlws.FILTER(managements[treatment_number], managements[experiment_id]&amp;"_"&amp;managements[crop_season_id]=A526))))</f>
        <v>#VALUE!</v>
      </c>
    </row>
    <row r="527" spans="2:2" x14ac:dyDescent="0.25">
      <c r="B527" t="e" cm="1" vm="1">
        <f t="array" ref="B527">TRANSPOSE(_xlfn._xlws.SORT(_xlfn.UNIQUE(_xlfn._xlws.FILTER(managements[treatment_number], managements[experiment_id]&amp;"_"&amp;managements[crop_season_id]=A527))))</f>
        <v>#VALUE!</v>
      </c>
    </row>
    <row r="528" spans="2:2" x14ac:dyDescent="0.25">
      <c r="B528" t="e" cm="1" vm="1">
        <f t="array" ref="B528">TRANSPOSE(_xlfn._xlws.SORT(_xlfn.UNIQUE(_xlfn._xlws.FILTER(managements[treatment_number], managements[experiment_id]&amp;"_"&amp;managements[crop_season_id]=A528))))</f>
        <v>#VALUE!</v>
      </c>
    </row>
    <row r="529" spans="2:2" x14ac:dyDescent="0.25">
      <c r="B529" t="e" cm="1" vm="1">
        <f t="array" ref="B529">TRANSPOSE(_xlfn._xlws.SORT(_xlfn.UNIQUE(_xlfn._xlws.FILTER(managements[treatment_number], managements[experiment_id]&amp;"_"&amp;managements[crop_season_id]=A529))))</f>
        <v>#VALUE!</v>
      </c>
    </row>
    <row r="530" spans="2:2" x14ac:dyDescent="0.25">
      <c r="B530" t="e" cm="1" vm="1">
        <f t="array" ref="B530">TRANSPOSE(_xlfn._xlws.SORT(_xlfn.UNIQUE(_xlfn._xlws.FILTER(managements[treatment_number], managements[experiment_id]&amp;"_"&amp;managements[crop_season_id]=A530))))</f>
        <v>#VALUE!</v>
      </c>
    </row>
    <row r="531" spans="2:2" x14ac:dyDescent="0.25">
      <c r="B531" t="e" cm="1" vm="1">
        <f t="array" ref="B531">TRANSPOSE(_xlfn._xlws.SORT(_xlfn.UNIQUE(_xlfn._xlws.FILTER(managements[treatment_number], managements[experiment_id]&amp;"_"&amp;managements[crop_season_id]=A531))))</f>
        <v>#VALUE!</v>
      </c>
    </row>
    <row r="532" spans="2:2" x14ac:dyDescent="0.25">
      <c r="B532" t="e" cm="1" vm="1">
        <f t="array" ref="B532">TRANSPOSE(_xlfn._xlws.SORT(_xlfn.UNIQUE(_xlfn._xlws.FILTER(managements[treatment_number], managements[experiment_id]&amp;"_"&amp;managements[crop_season_id]=A532))))</f>
        <v>#VALUE!</v>
      </c>
    </row>
    <row r="533" spans="2:2" x14ac:dyDescent="0.25">
      <c r="B533" t="e" cm="1" vm="1">
        <f t="array" ref="B533">TRANSPOSE(_xlfn._xlws.SORT(_xlfn.UNIQUE(_xlfn._xlws.FILTER(managements[treatment_number], managements[experiment_id]&amp;"_"&amp;managements[crop_season_id]=A533))))</f>
        <v>#VALUE!</v>
      </c>
    </row>
    <row r="534" spans="2:2" x14ac:dyDescent="0.25">
      <c r="B534" t="e" cm="1" vm="1">
        <f t="array" ref="B534">TRANSPOSE(_xlfn._xlws.SORT(_xlfn.UNIQUE(_xlfn._xlws.FILTER(managements[treatment_number], managements[experiment_id]&amp;"_"&amp;managements[crop_season_id]=A534))))</f>
        <v>#VALUE!</v>
      </c>
    </row>
    <row r="535" spans="2:2" x14ac:dyDescent="0.25">
      <c r="B535" t="e" cm="1" vm="1">
        <f t="array" ref="B535">TRANSPOSE(_xlfn._xlws.SORT(_xlfn.UNIQUE(_xlfn._xlws.FILTER(managements[treatment_number], managements[experiment_id]&amp;"_"&amp;managements[crop_season_id]=A535))))</f>
        <v>#VALUE!</v>
      </c>
    </row>
    <row r="536" spans="2:2" x14ac:dyDescent="0.25">
      <c r="B536" t="e" cm="1" vm="1">
        <f t="array" ref="B536">TRANSPOSE(_xlfn._xlws.SORT(_xlfn.UNIQUE(_xlfn._xlws.FILTER(managements[treatment_number], managements[experiment_id]&amp;"_"&amp;managements[crop_season_id]=A536))))</f>
        <v>#VALUE!</v>
      </c>
    </row>
    <row r="537" spans="2:2" x14ac:dyDescent="0.25">
      <c r="B537" t="e" cm="1" vm="1">
        <f t="array" ref="B537">TRANSPOSE(_xlfn._xlws.SORT(_xlfn.UNIQUE(_xlfn._xlws.FILTER(managements[treatment_number], managements[experiment_id]&amp;"_"&amp;managements[crop_season_id]=A537))))</f>
        <v>#VALUE!</v>
      </c>
    </row>
    <row r="538" spans="2:2" x14ac:dyDescent="0.25">
      <c r="B538" t="e" cm="1" vm="1">
        <f t="array" ref="B538">TRANSPOSE(_xlfn._xlws.SORT(_xlfn.UNIQUE(_xlfn._xlws.FILTER(managements[treatment_number], managements[experiment_id]&amp;"_"&amp;managements[crop_season_id]=A538))))</f>
        <v>#VALUE!</v>
      </c>
    </row>
    <row r="539" spans="2:2" x14ac:dyDescent="0.25">
      <c r="B539" t="e" cm="1" vm="1">
        <f t="array" ref="B539">TRANSPOSE(_xlfn._xlws.SORT(_xlfn.UNIQUE(_xlfn._xlws.FILTER(managements[treatment_number], managements[experiment_id]&amp;"_"&amp;managements[crop_season_id]=A539))))</f>
        <v>#VALUE!</v>
      </c>
    </row>
    <row r="540" spans="2:2" x14ac:dyDescent="0.25">
      <c r="B540" t="e" cm="1" vm="1">
        <f t="array" ref="B540">TRANSPOSE(_xlfn._xlws.SORT(_xlfn.UNIQUE(_xlfn._xlws.FILTER(managements[treatment_number], managements[experiment_id]&amp;"_"&amp;managements[crop_season_id]=A540))))</f>
        <v>#VALUE!</v>
      </c>
    </row>
    <row r="541" spans="2:2" x14ac:dyDescent="0.25">
      <c r="B541" t="e" cm="1" vm="1">
        <f t="array" ref="B541">TRANSPOSE(_xlfn._xlws.SORT(_xlfn.UNIQUE(_xlfn._xlws.FILTER(managements[treatment_number], managements[experiment_id]&amp;"_"&amp;managements[crop_season_id]=A541))))</f>
        <v>#VALUE!</v>
      </c>
    </row>
    <row r="542" spans="2:2" x14ac:dyDescent="0.25">
      <c r="B542" t="e" cm="1" vm="1">
        <f t="array" ref="B542">TRANSPOSE(_xlfn._xlws.SORT(_xlfn.UNIQUE(_xlfn._xlws.FILTER(managements[treatment_number], managements[experiment_id]&amp;"_"&amp;managements[crop_season_id]=A542))))</f>
        <v>#VALUE!</v>
      </c>
    </row>
    <row r="543" spans="2:2" x14ac:dyDescent="0.25">
      <c r="B543" t="e" cm="1" vm="1">
        <f t="array" ref="B543">TRANSPOSE(_xlfn._xlws.SORT(_xlfn.UNIQUE(_xlfn._xlws.FILTER(managements[treatment_number], managements[experiment_id]&amp;"_"&amp;managements[crop_season_id]=A543))))</f>
        <v>#VALUE!</v>
      </c>
    </row>
    <row r="544" spans="2:2" x14ac:dyDescent="0.25">
      <c r="B544" t="e" cm="1" vm="1">
        <f t="array" ref="B544">TRANSPOSE(_xlfn._xlws.SORT(_xlfn.UNIQUE(_xlfn._xlws.FILTER(managements[treatment_number], managements[experiment_id]&amp;"_"&amp;managements[crop_season_id]=A544))))</f>
        <v>#VALUE!</v>
      </c>
    </row>
    <row r="545" spans="2:2" x14ac:dyDescent="0.25">
      <c r="B545" t="e" cm="1" vm="1">
        <f t="array" ref="B545">TRANSPOSE(_xlfn._xlws.SORT(_xlfn.UNIQUE(_xlfn._xlws.FILTER(managements[treatment_number], managements[experiment_id]&amp;"_"&amp;managements[crop_season_id]=A545))))</f>
        <v>#VALUE!</v>
      </c>
    </row>
    <row r="546" spans="2:2" x14ac:dyDescent="0.25">
      <c r="B546" t="e" cm="1" vm="1">
        <f t="array" ref="B546">TRANSPOSE(_xlfn._xlws.SORT(_xlfn.UNIQUE(_xlfn._xlws.FILTER(managements[treatment_number], managements[experiment_id]&amp;"_"&amp;managements[crop_season_id]=A546))))</f>
        <v>#VALUE!</v>
      </c>
    </row>
    <row r="547" spans="2:2" x14ac:dyDescent="0.25">
      <c r="B547" t="e" cm="1" vm="1">
        <f t="array" ref="B547">TRANSPOSE(_xlfn._xlws.SORT(_xlfn.UNIQUE(_xlfn._xlws.FILTER(managements[treatment_number], managements[experiment_id]&amp;"_"&amp;managements[crop_season_id]=A547))))</f>
        <v>#VALUE!</v>
      </c>
    </row>
    <row r="548" spans="2:2" x14ac:dyDescent="0.25">
      <c r="B548" t="e" cm="1" vm="1">
        <f t="array" ref="B548">TRANSPOSE(_xlfn._xlws.SORT(_xlfn.UNIQUE(_xlfn._xlws.FILTER(managements[treatment_number], managements[experiment_id]&amp;"_"&amp;managements[crop_season_id]=A548))))</f>
        <v>#VALUE!</v>
      </c>
    </row>
    <row r="549" spans="2:2" x14ac:dyDescent="0.25">
      <c r="B549" t="e" cm="1" vm="1">
        <f t="array" ref="B549">TRANSPOSE(_xlfn._xlws.SORT(_xlfn.UNIQUE(_xlfn._xlws.FILTER(managements[treatment_number], managements[experiment_id]&amp;"_"&amp;managements[crop_season_id]=A549))))</f>
        <v>#VALUE!</v>
      </c>
    </row>
    <row r="550" spans="2:2" x14ac:dyDescent="0.25">
      <c r="B550" t="e" cm="1" vm="1">
        <f t="array" ref="B550">TRANSPOSE(_xlfn._xlws.SORT(_xlfn.UNIQUE(_xlfn._xlws.FILTER(managements[treatment_number], managements[experiment_id]&amp;"_"&amp;managements[crop_season_id]=A550))))</f>
        <v>#VALUE!</v>
      </c>
    </row>
    <row r="551" spans="2:2" x14ac:dyDescent="0.25">
      <c r="B551" t="e" cm="1" vm="1">
        <f t="array" ref="B551">TRANSPOSE(_xlfn._xlws.SORT(_xlfn.UNIQUE(_xlfn._xlws.FILTER(managements[treatment_number], managements[experiment_id]&amp;"_"&amp;managements[crop_season_id]=A551))))</f>
        <v>#VALUE!</v>
      </c>
    </row>
    <row r="552" spans="2:2" x14ac:dyDescent="0.25">
      <c r="B552" t="e" cm="1" vm="1">
        <f t="array" ref="B552">TRANSPOSE(_xlfn._xlws.SORT(_xlfn.UNIQUE(_xlfn._xlws.FILTER(managements[treatment_number], managements[experiment_id]&amp;"_"&amp;managements[crop_season_id]=A552))))</f>
        <v>#VALUE!</v>
      </c>
    </row>
    <row r="553" spans="2:2" x14ac:dyDescent="0.25">
      <c r="B553" t="e" cm="1" vm="1">
        <f t="array" ref="B553">TRANSPOSE(_xlfn._xlws.SORT(_xlfn.UNIQUE(_xlfn._xlws.FILTER(managements[treatment_number], managements[experiment_id]&amp;"_"&amp;managements[crop_season_id]=A553))))</f>
        <v>#VALUE!</v>
      </c>
    </row>
    <row r="554" spans="2:2" x14ac:dyDescent="0.25">
      <c r="B554" t="e" cm="1" vm="1">
        <f t="array" ref="B554">TRANSPOSE(_xlfn._xlws.SORT(_xlfn.UNIQUE(_xlfn._xlws.FILTER(managements[treatment_number], managements[experiment_id]&amp;"_"&amp;managements[crop_season_id]=A554))))</f>
        <v>#VALUE!</v>
      </c>
    </row>
    <row r="555" spans="2:2" x14ac:dyDescent="0.25">
      <c r="B555" t="e" cm="1" vm="1">
        <f t="array" ref="B555">TRANSPOSE(_xlfn._xlws.SORT(_xlfn.UNIQUE(_xlfn._xlws.FILTER(managements[treatment_number], managements[experiment_id]&amp;"_"&amp;managements[crop_season_id]=A555))))</f>
        <v>#VALUE!</v>
      </c>
    </row>
    <row r="556" spans="2:2" x14ac:dyDescent="0.25">
      <c r="B556" t="e" cm="1" vm="1">
        <f t="array" ref="B556">TRANSPOSE(_xlfn._xlws.SORT(_xlfn.UNIQUE(_xlfn._xlws.FILTER(managements[treatment_number], managements[experiment_id]&amp;"_"&amp;managements[crop_season_id]=A556))))</f>
        <v>#VALUE!</v>
      </c>
    </row>
    <row r="557" spans="2:2" x14ac:dyDescent="0.25">
      <c r="B557" t="e" cm="1" vm="1">
        <f t="array" ref="B557">TRANSPOSE(_xlfn._xlws.SORT(_xlfn.UNIQUE(_xlfn._xlws.FILTER(managements[treatment_number], managements[experiment_id]&amp;"_"&amp;managements[crop_season_id]=A557))))</f>
        <v>#VALUE!</v>
      </c>
    </row>
    <row r="558" spans="2:2" x14ac:dyDescent="0.25">
      <c r="B558" t="e" cm="1" vm="1">
        <f t="array" ref="B558">TRANSPOSE(_xlfn._xlws.SORT(_xlfn.UNIQUE(_xlfn._xlws.FILTER(managements[treatment_number], managements[experiment_id]&amp;"_"&amp;managements[crop_season_id]=A558))))</f>
        <v>#VALUE!</v>
      </c>
    </row>
    <row r="559" spans="2:2" x14ac:dyDescent="0.25">
      <c r="B559" t="e" cm="1" vm="1">
        <f t="array" ref="B559">TRANSPOSE(_xlfn._xlws.SORT(_xlfn.UNIQUE(_xlfn._xlws.FILTER(managements[treatment_number], managements[experiment_id]&amp;"_"&amp;managements[crop_season_id]=A559))))</f>
        <v>#VALUE!</v>
      </c>
    </row>
    <row r="560" spans="2:2" x14ac:dyDescent="0.25">
      <c r="B560" t="e" cm="1" vm="1">
        <f t="array" ref="B560">TRANSPOSE(_xlfn._xlws.SORT(_xlfn.UNIQUE(_xlfn._xlws.FILTER(managements[treatment_number], managements[experiment_id]&amp;"_"&amp;managements[crop_season_id]=A560))))</f>
        <v>#VALUE!</v>
      </c>
    </row>
    <row r="561" spans="2:2" x14ac:dyDescent="0.25">
      <c r="B561" t="e" cm="1" vm="1">
        <f t="array" ref="B561">TRANSPOSE(_xlfn._xlws.SORT(_xlfn.UNIQUE(_xlfn._xlws.FILTER(managements[treatment_number], managements[experiment_id]&amp;"_"&amp;managements[crop_season_id]=A561))))</f>
        <v>#VALUE!</v>
      </c>
    </row>
    <row r="562" spans="2:2" x14ac:dyDescent="0.25">
      <c r="B562" t="e" cm="1" vm="1">
        <f t="array" ref="B562">TRANSPOSE(_xlfn._xlws.SORT(_xlfn.UNIQUE(_xlfn._xlws.FILTER(managements[treatment_number], managements[experiment_id]&amp;"_"&amp;managements[crop_season_id]=A562))))</f>
        <v>#VALUE!</v>
      </c>
    </row>
    <row r="563" spans="2:2" x14ac:dyDescent="0.25">
      <c r="B563" t="e" cm="1" vm="1">
        <f t="array" ref="B563">TRANSPOSE(_xlfn._xlws.SORT(_xlfn.UNIQUE(_xlfn._xlws.FILTER(managements[treatment_number], managements[experiment_id]&amp;"_"&amp;managements[crop_season_id]=A563))))</f>
        <v>#VALUE!</v>
      </c>
    </row>
    <row r="564" spans="2:2" x14ac:dyDescent="0.25">
      <c r="B564" t="e" cm="1" vm="1">
        <f t="array" ref="B564">TRANSPOSE(_xlfn._xlws.SORT(_xlfn.UNIQUE(_xlfn._xlws.FILTER(managements[treatment_number], managements[experiment_id]&amp;"_"&amp;managements[crop_season_id]=A564))))</f>
        <v>#VALUE!</v>
      </c>
    </row>
    <row r="565" spans="2:2" x14ac:dyDescent="0.25">
      <c r="B565" t="e" cm="1" vm="1">
        <f t="array" ref="B565">TRANSPOSE(_xlfn._xlws.SORT(_xlfn.UNIQUE(_xlfn._xlws.FILTER(managements[treatment_number], managements[experiment_id]&amp;"_"&amp;managements[crop_season_id]=A565))))</f>
        <v>#VALUE!</v>
      </c>
    </row>
    <row r="566" spans="2:2" x14ac:dyDescent="0.25">
      <c r="B566" t="e" cm="1" vm="1">
        <f t="array" ref="B566">TRANSPOSE(_xlfn._xlws.SORT(_xlfn.UNIQUE(_xlfn._xlws.FILTER(managements[treatment_number], managements[experiment_id]&amp;"_"&amp;managements[crop_season_id]=A566))))</f>
        <v>#VALUE!</v>
      </c>
    </row>
    <row r="567" spans="2:2" x14ac:dyDescent="0.25">
      <c r="B567" t="e" cm="1" vm="1">
        <f t="array" ref="B567">TRANSPOSE(_xlfn._xlws.SORT(_xlfn.UNIQUE(_xlfn._xlws.FILTER(managements[treatment_number], managements[experiment_id]&amp;"_"&amp;managements[crop_season_id]=A567))))</f>
        <v>#VALUE!</v>
      </c>
    </row>
    <row r="568" spans="2:2" x14ac:dyDescent="0.25">
      <c r="B568" t="e" cm="1" vm="1">
        <f t="array" ref="B568">TRANSPOSE(_xlfn._xlws.SORT(_xlfn.UNIQUE(_xlfn._xlws.FILTER(managements[treatment_number], managements[experiment_id]&amp;"_"&amp;managements[crop_season_id]=A568))))</f>
        <v>#VALUE!</v>
      </c>
    </row>
    <row r="569" spans="2:2" x14ac:dyDescent="0.25">
      <c r="B569" t="e" cm="1" vm="1">
        <f t="array" ref="B569">TRANSPOSE(_xlfn._xlws.SORT(_xlfn.UNIQUE(_xlfn._xlws.FILTER(managements[treatment_number], managements[experiment_id]&amp;"_"&amp;managements[crop_season_id]=A569))))</f>
        <v>#VALUE!</v>
      </c>
    </row>
    <row r="570" spans="2:2" x14ac:dyDescent="0.25">
      <c r="B570" t="e" cm="1" vm="1">
        <f t="array" ref="B570">TRANSPOSE(_xlfn._xlws.SORT(_xlfn.UNIQUE(_xlfn._xlws.FILTER(managements[treatment_number], managements[experiment_id]&amp;"_"&amp;managements[crop_season_id]=A570))))</f>
        <v>#VALUE!</v>
      </c>
    </row>
    <row r="571" spans="2:2" x14ac:dyDescent="0.25">
      <c r="B571" t="e" cm="1" vm="1">
        <f t="array" ref="B571">TRANSPOSE(_xlfn._xlws.SORT(_xlfn.UNIQUE(_xlfn._xlws.FILTER(managements[treatment_number], managements[experiment_id]&amp;"_"&amp;managements[crop_season_id]=A571))))</f>
        <v>#VALUE!</v>
      </c>
    </row>
    <row r="572" spans="2:2" x14ac:dyDescent="0.25">
      <c r="B572" t="e" cm="1" vm="1">
        <f t="array" ref="B572">TRANSPOSE(_xlfn._xlws.SORT(_xlfn.UNIQUE(_xlfn._xlws.FILTER(managements[treatment_number], managements[experiment_id]&amp;"_"&amp;managements[crop_season_id]=A572))))</f>
        <v>#VALUE!</v>
      </c>
    </row>
    <row r="573" spans="2:2" x14ac:dyDescent="0.25">
      <c r="B573" t="e" cm="1" vm="1">
        <f t="array" ref="B573">TRANSPOSE(_xlfn._xlws.SORT(_xlfn.UNIQUE(_xlfn._xlws.FILTER(managements[treatment_number], managements[experiment_id]&amp;"_"&amp;managements[crop_season_id]=A573))))</f>
        <v>#VALUE!</v>
      </c>
    </row>
    <row r="574" spans="2:2" x14ac:dyDescent="0.25">
      <c r="B574" t="e" cm="1" vm="1">
        <f t="array" ref="B574">TRANSPOSE(_xlfn._xlws.SORT(_xlfn.UNIQUE(_xlfn._xlws.FILTER(managements[treatment_number], managements[experiment_id]&amp;"_"&amp;managements[crop_season_id]=A574))))</f>
        <v>#VALUE!</v>
      </c>
    </row>
    <row r="575" spans="2:2" x14ac:dyDescent="0.25">
      <c r="B575" t="e" cm="1" vm="1">
        <f t="array" ref="B575">TRANSPOSE(_xlfn._xlws.SORT(_xlfn.UNIQUE(_xlfn._xlws.FILTER(managements[treatment_number], managements[experiment_id]&amp;"_"&amp;managements[crop_season_id]=A575))))</f>
        <v>#VALUE!</v>
      </c>
    </row>
    <row r="576" spans="2:2" x14ac:dyDescent="0.25">
      <c r="B576" t="e" cm="1" vm="1">
        <f t="array" ref="B576">TRANSPOSE(_xlfn._xlws.SORT(_xlfn.UNIQUE(_xlfn._xlws.FILTER(managements[treatment_number], managements[experiment_id]&amp;"_"&amp;managements[crop_season_id]=A576))))</f>
        <v>#VALUE!</v>
      </c>
    </row>
    <row r="577" spans="2:2" x14ac:dyDescent="0.25">
      <c r="B577" t="e" cm="1" vm="1">
        <f t="array" ref="B577">TRANSPOSE(_xlfn._xlws.SORT(_xlfn.UNIQUE(_xlfn._xlws.FILTER(managements[treatment_number], managements[experiment_id]&amp;"_"&amp;managements[crop_season_id]=A577))))</f>
        <v>#VALUE!</v>
      </c>
    </row>
    <row r="578" spans="2:2" x14ac:dyDescent="0.25">
      <c r="B578" t="e" cm="1" vm="1">
        <f t="array" ref="B578">TRANSPOSE(_xlfn._xlws.SORT(_xlfn.UNIQUE(_xlfn._xlws.FILTER(managements[treatment_number], managements[experiment_id]&amp;"_"&amp;managements[crop_season_id]=A578))))</f>
        <v>#VALUE!</v>
      </c>
    </row>
    <row r="579" spans="2:2" x14ac:dyDescent="0.25">
      <c r="B579" t="e" cm="1" vm="1">
        <f t="array" ref="B579">TRANSPOSE(_xlfn._xlws.SORT(_xlfn.UNIQUE(_xlfn._xlws.FILTER(managements[treatment_number], managements[experiment_id]&amp;"_"&amp;managements[crop_season_id]=A579))))</f>
        <v>#VALUE!</v>
      </c>
    </row>
    <row r="580" spans="2:2" x14ac:dyDescent="0.25">
      <c r="B580" t="e" cm="1" vm="1">
        <f t="array" ref="B580">TRANSPOSE(_xlfn._xlws.SORT(_xlfn.UNIQUE(_xlfn._xlws.FILTER(managements[treatment_number], managements[experiment_id]&amp;"_"&amp;managements[crop_season_id]=A580))))</f>
        <v>#VALUE!</v>
      </c>
    </row>
    <row r="581" spans="2:2" x14ac:dyDescent="0.25">
      <c r="B581" t="e" cm="1" vm="1">
        <f t="array" ref="B581">TRANSPOSE(_xlfn._xlws.SORT(_xlfn.UNIQUE(_xlfn._xlws.FILTER(managements[treatment_number], managements[experiment_id]&amp;"_"&amp;managements[crop_season_id]=A581))))</f>
        <v>#VALUE!</v>
      </c>
    </row>
    <row r="582" spans="2:2" x14ac:dyDescent="0.25">
      <c r="B582" t="e" cm="1" vm="1">
        <f t="array" ref="B582">TRANSPOSE(_xlfn._xlws.SORT(_xlfn.UNIQUE(_xlfn._xlws.FILTER(managements[treatment_number], managements[experiment_id]&amp;"_"&amp;managements[crop_season_id]=A582))))</f>
        <v>#VALUE!</v>
      </c>
    </row>
    <row r="583" spans="2:2" x14ac:dyDescent="0.25">
      <c r="B583" t="e" cm="1" vm="1">
        <f t="array" ref="B583">TRANSPOSE(_xlfn._xlws.SORT(_xlfn.UNIQUE(_xlfn._xlws.FILTER(managements[treatment_number], managements[experiment_id]&amp;"_"&amp;managements[crop_season_id]=A583))))</f>
        <v>#VALUE!</v>
      </c>
    </row>
    <row r="584" spans="2:2" x14ac:dyDescent="0.25">
      <c r="B584" t="e" cm="1" vm="1">
        <f t="array" ref="B584">TRANSPOSE(_xlfn._xlws.SORT(_xlfn.UNIQUE(_xlfn._xlws.FILTER(managements[treatment_number], managements[experiment_id]&amp;"_"&amp;managements[crop_season_id]=A584))))</f>
        <v>#VALUE!</v>
      </c>
    </row>
    <row r="585" spans="2:2" x14ac:dyDescent="0.25">
      <c r="B585" t="e" cm="1" vm="1">
        <f t="array" ref="B585">TRANSPOSE(_xlfn._xlws.SORT(_xlfn.UNIQUE(_xlfn._xlws.FILTER(managements[treatment_number], managements[experiment_id]&amp;"_"&amp;managements[crop_season_id]=A585))))</f>
        <v>#VALUE!</v>
      </c>
    </row>
    <row r="586" spans="2:2" x14ac:dyDescent="0.25">
      <c r="B586" t="e" cm="1" vm="1">
        <f t="array" ref="B586">TRANSPOSE(_xlfn._xlws.SORT(_xlfn.UNIQUE(_xlfn._xlws.FILTER(managements[treatment_number], managements[experiment_id]&amp;"_"&amp;managements[crop_season_id]=A586))))</f>
        <v>#VALUE!</v>
      </c>
    </row>
    <row r="587" spans="2:2" x14ac:dyDescent="0.25">
      <c r="B587" t="e" cm="1" vm="1">
        <f t="array" ref="B587">TRANSPOSE(_xlfn._xlws.SORT(_xlfn.UNIQUE(_xlfn._xlws.FILTER(managements[treatment_number], managements[experiment_id]&amp;"_"&amp;managements[crop_season_id]=A587))))</f>
        <v>#VALUE!</v>
      </c>
    </row>
    <row r="588" spans="2:2" x14ac:dyDescent="0.25">
      <c r="B588" t="e" cm="1" vm="1">
        <f t="array" ref="B588">TRANSPOSE(_xlfn._xlws.SORT(_xlfn.UNIQUE(_xlfn._xlws.FILTER(managements[treatment_number], managements[experiment_id]&amp;"_"&amp;managements[crop_season_id]=A588))))</f>
        <v>#VALUE!</v>
      </c>
    </row>
    <row r="589" spans="2:2" x14ac:dyDescent="0.25">
      <c r="B589" t="e" cm="1" vm="1">
        <f t="array" ref="B589">TRANSPOSE(_xlfn._xlws.SORT(_xlfn.UNIQUE(_xlfn._xlws.FILTER(managements[treatment_number], managements[experiment_id]&amp;"_"&amp;managements[crop_season_id]=A589))))</f>
        <v>#VALUE!</v>
      </c>
    </row>
    <row r="590" spans="2:2" x14ac:dyDescent="0.25">
      <c r="B590" t="e" cm="1" vm="1">
        <f t="array" ref="B590">TRANSPOSE(_xlfn._xlws.SORT(_xlfn.UNIQUE(_xlfn._xlws.FILTER(managements[treatment_number], managements[experiment_id]&amp;"_"&amp;managements[crop_season_id]=A590))))</f>
        <v>#VALUE!</v>
      </c>
    </row>
    <row r="591" spans="2:2" x14ac:dyDescent="0.25">
      <c r="B591" t="e" cm="1" vm="1">
        <f t="array" ref="B591">TRANSPOSE(_xlfn._xlws.SORT(_xlfn.UNIQUE(_xlfn._xlws.FILTER(managements[treatment_number], managements[experiment_id]&amp;"_"&amp;managements[crop_season_id]=A591))))</f>
        <v>#VALUE!</v>
      </c>
    </row>
    <row r="592" spans="2:2" x14ac:dyDescent="0.25">
      <c r="B592" t="e" cm="1" vm="1">
        <f t="array" ref="B592">TRANSPOSE(_xlfn._xlws.SORT(_xlfn.UNIQUE(_xlfn._xlws.FILTER(managements[treatment_number], managements[experiment_id]&amp;"_"&amp;managements[crop_season_id]=A592))))</f>
        <v>#VALUE!</v>
      </c>
    </row>
    <row r="593" spans="2:2" x14ac:dyDescent="0.25">
      <c r="B593" t="e" cm="1" vm="1">
        <f t="array" ref="B593">TRANSPOSE(_xlfn._xlws.SORT(_xlfn.UNIQUE(_xlfn._xlws.FILTER(managements[treatment_number], managements[experiment_id]&amp;"_"&amp;managements[crop_season_id]=A593))))</f>
        <v>#VALUE!</v>
      </c>
    </row>
    <row r="594" spans="2:2" x14ac:dyDescent="0.25">
      <c r="B594" t="e" cm="1" vm="1">
        <f t="array" ref="B594">TRANSPOSE(_xlfn._xlws.SORT(_xlfn.UNIQUE(_xlfn._xlws.FILTER(managements[treatment_number], managements[experiment_id]&amp;"_"&amp;managements[crop_season_id]=A594))))</f>
        <v>#VALUE!</v>
      </c>
    </row>
    <row r="595" spans="2:2" x14ac:dyDescent="0.25">
      <c r="B595" t="e" cm="1" vm="1">
        <f t="array" ref="B595">TRANSPOSE(_xlfn._xlws.SORT(_xlfn.UNIQUE(_xlfn._xlws.FILTER(managements[treatment_number], managements[experiment_id]&amp;"_"&amp;managements[crop_season_id]=A595))))</f>
        <v>#VALUE!</v>
      </c>
    </row>
    <row r="596" spans="2:2" x14ac:dyDescent="0.25">
      <c r="B596" t="e" cm="1" vm="1">
        <f t="array" ref="B596">TRANSPOSE(_xlfn._xlws.SORT(_xlfn.UNIQUE(_xlfn._xlws.FILTER(managements[treatment_number], managements[experiment_id]&amp;"_"&amp;managements[crop_season_id]=A596))))</f>
        <v>#VALUE!</v>
      </c>
    </row>
    <row r="597" spans="2:2" x14ac:dyDescent="0.25">
      <c r="B597" t="e" cm="1" vm="1">
        <f t="array" ref="B597">TRANSPOSE(_xlfn._xlws.SORT(_xlfn.UNIQUE(_xlfn._xlws.FILTER(managements[treatment_number], managements[experiment_id]&amp;"_"&amp;managements[crop_season_id]=A597))))</f>
        <v>#VALUE!</v>
      </c>
    </row>
    <row r="598" spans="2:2" x14ac:dyDescent="0.25">
      <c r="B598" t="e" cm="1" vm="1">
        <f t="array" ref="B598">TRANSPOSE(_xlfn._xlws.SORT(_xlfn.UNIQUE(_xlfn._xlws.FILTER(managements[treatment_number], managements[experiment_id]&amp;"_"&amp;managements[crop_season_id]=A598))))</f>
        <v>#VALUE!</v>
      </c>
    </row>
    <row r="599" spans="2:2" x14ac:dyDescent="0.25">
      <c r="B599" t="e" cm="1" vm="1">
        <f t="array" ref="B599">TRANSPOSE(_xlfn._xlws.SORT(_xlfn.UNIQUE(_xlfn._xlws.FILTER(managements[treatment_number], managements[experiment_id]&amp;"_"&amp;managements[crop_season_id]=A599))))</f>
        <v>#VALUE!</v>
      </c>
    </row>
    <row r="600" spans="2:2" x14ac:dyDescent="0.25">
      <c r="B600" t="e" cm="1" vm="1">
        <f t="array" ref="B600">TRANSPOSE(_xlfn._xlws.SORT(_xlfn.UNIQUE(_xlfn._xlws.FILTER(managements[treatment_number], managements[experiment_id]&amp;"_"&amp;managements[crop_season_id]=A600))))</f>
        <v>#VALUE!</v>
      </c>
    </row>
    <row r="601" spans="2:2" x14ac:dyDescent="0.25">
      <c r="B601" t="e" cm="1" vm="1">
        <f t="array" ref="B601">TRANSPOSE(_xlfn._xlws.SORT(_xlfn.UNIQUE(_xlfn._xlws.FILTER(managements[treatment_number], managements[experiment_id]&amp;"_"&amp;managements[crop_season_id]=A601))))</f>
        <v>#VALUE!</v>
      </c>
    </row>
    <row r="602" spans="2:2" x14ac:dyDescent="0.25">
      <c r="B602" t="e" cm="1" vm="1">
        <f t="array" ref="B602">TRANSPOSE(_xlfn._xlws.SORT(_xlfn.UNIQUE(_xlfn._xlws.FILTER(managements[treatment_number], managements[experiment_id]&amp;"_"&amp;managements[crop_season_id]=A602))))</f>
        <v>#VALUE!</v>
      </c>
    </row>
    <row r="603" spans="2:2" x14ac:dyDescent="0.25">
      <c r="B603" t="e" cm="1" vm="1">
        <f t="array" ref="B603">TRANSPOSE(_xlfn._xlws.SORT(_xlfn.UNIQUE(_xlfn._xlws.FILTER(managements[treatment_number], managements[experiment_id]&amp;"_"&amp;managements[crop_season_id]=A603))))</f>
        <v>#VALUE!</v>
      </c>
    </row>
    <row r="604" spans="2:2" x14ac:dyDescent="0.25">
      <c r="B604" t="e" cm="1" vm="1">
        <f t="array" ref="B604">TRANSPOSE(_xlfn._xlws.SORT(_xlfn.UNIQUE(_xlfn._xlws.FILTER(managements[treatment_number], managements[experiment_id]&amp;"_"&amp;managements[crop_season_id]=A604))))</f>
        <v>#VALUE!</v>
      </c>
    </row>
    <row r="605" spans="2:2" x14ac:dyDescent="0.25">
      <c r="B605" t="e" cm="1" vm="1">
        <f t="array" ref="B605">TRANSPOSE(_xlfn._xlws.SORT(_xlfn.UNIQUE(_xlfn._xlws.FILTER(managements[treatment_number], managements[experiment_id]&amp;"_"&amp;managements[crop_season_id]=A605))))</f>
        <v>#VALUE!</v>
      </c>
    </row>
    <row r="606" spans="2:2" x14ac:dyDescent="0.25">
      <c r="B606" t="e" cm="1" vm="1">
        <f t="array" ref="B606">TRANSPOSE(_xlfn._xlws.SORT(_xlfn.UNIQUE(_xlfn._xlws.FILTER(managements[treatment_number], managements[experiment_id]&amp;"_"&amp;managements[crop_season_id]=A606))))</f>
        <v>#VALUE!</v>
      </c>
    </row>
    <row r="607" spans="2:2" x14ac:dyDescent="0.25">
      <c r="B607" t="e" cm="1" vm="1">
        <f t="array" ref="B607">TRANSPOSE(_xlfn._xlws.SORT(_xlfn.UNIQUE(_xlfn._xlws.FILTER(managements[treatment_number], managements[experiment_id]&amp;"_"&amp;managements[crop_season_id]=A607))))</f>
        <v>#VALUE!</v>
      </c>
    </row>
    <row r="608" spans="2:2" x14ac:dyDescent="0.25">
      <c r="B608" t="e" cm="1" vm="1">
        <f t="array" ref="B608">TRANSPOSE(_xlfn._xlws.SORT(_xlfn.UNIQUE(_xlfn._xlws.FILTER(managements[treatment_number], managements[experiment_id]&amp;"_"&amp;managements[crop_season_id]=A608))))</f>
        <v>#VALUE!</v>
      </c>
    </row>
    <row r="609" spans="2:2" x14ac:dyDescent="0.25">
      <c r="B609" t="e" cm="1" vm="1">
        <f t="array" ref="B609">TRANSPOSE(_xlfn._xlws.SORT(_xlfn.UNIQUE(_xlfn._xlws.FILTER(managements[treatment_number], managements[experiment_id]&amp;"_"&amp;managements[crop_season_id]=A609))))</f>
        <v>#VALUE!</v>
      </c>
    </row>
    <row r="610" spans="2:2" x14ac:dyDescent="0.25">
      <c r="B610" t="e" cm="1" vm="1">
        <f t="array" ref="B610">TRANSPOSE(_xlfn._xlws.SORT(_xlfn.UNIQUE(_xlfn._xlws.FILTER(managements[treatment_number], managements[experiment_id]&amp;"_"&amp;managements[crop_season_id]=A610))))</f>
        <v>#VALUE!</v>
      </c>
    </row>
    <row r="611" spans="2:2" x14ac:dyDescent="0.25">
      <c r="B611" t="e" cm="1" vm="1">
        <f t="array" ref="B611">TRANSPOSE(_xlfn._xlws.SORT(_xlfn.UNIQUE(_xlfn._xlws.FILTER(managements[treatment_number], managements[experiment_id]&amp;"_"&amp;managements[crop_season_id]=A611))))</f>
        <v>#VALUE!</v>
      </c>
    </row>
    <row r="612" spans="2:2" x14ac:dyDescent="0.25">
      <c r="B612" t="e" cm="1" vm="1">
        <f t="array" ref="B612">TRANSPOSE(_xlfn._xlws.SORT(_xlfn.UNIQUE(_xlfn._xlws.FILTER(managements[treatment_number], managements[experiment_id]&amp;"_"&amp;managements[crop_season_id]=A612))))</f>
        <v>#VALUE!</v>
      </c>
    </row>
    <row r="613" spans="2:2" x14ac:dyDescent="0.25">
      <c r="B613" t="e" cm="1" vm="1">
        <f t="array" ref="B613">TRANSPOSE(_xlfn._xlws.SORT(_xlfn.UNIQUE(_xlfn._xlws.FILTER(managements[treatment_number], managements[experiment_id]&amp;"_"&amp;managements[crop_season_id]=A613))))</f>
        <v>#VALUE!</v>
      </c>
    </row>
    <row r="614" spans="2:2" x14ac:dyDescent="0.25">
      <c r="B614" t="e" cm="1" vm="1">
        <f t="array" ref="B614">TRANSPOSE(_xlfn._xlws.SORT(_xlfn.UNIQUE(_xlfn._xlws.FILTER(managements[treatment_number], managements[experiment_id]&amp;"_"&amp;managements[crop_season_id]=A614))))</f>
        <v>#VALUE!</v>
      </c>
    </row>
    <row r="615" spans="2:2" x14ac:dyDescent="0.25">
      <c r="B615" t="e" cm="1" vm="1">
        <f t="array" ref="B615">TRANSPOSE(_xlfn._xlws.SORT(_xlfn.UNIQUE(_xlfn._xlws.FILTER(managements[treatment_number], managements[experiment_id]&amp;"_"&amp;managements[crop_season_id]=A615))))</f>
        <v>#VALUE!</v>
      </c>
    </row>
    <row r="616" spans="2:2" x14ac:dyDescent="0.25">
      <c r="B616" t="e" cm="1" vm="1">
        <f t="array" ref="B616">TRANSPOSE(_xlfn._xlws.SORT(_xlfn.UNIQUE(_xlfn._xlws.FILTER(managements[treatment_number], managements[experiment_id]&amp;"_"&amp;managements[crop_season_id]=A616))))</f>
        <v>#VALUE!</v>
      </c>
    </row>
    <row r="617" spans="2:2" x14ac:dyDescent="0.25">
      <c r="B617" t="e" cm="1" vm="1">
        <f t="array" ref="B617">TRANSPOSE(_xlfn._xlws.SORT(_xlfn.UNIQUE(_xlfn._xlws.FILTER(managements[treatment_number], managements[experiment_id]&amp;"_"&amp;managements[crop_season_id]=A617))))</f>
        <v>#VALUE!</v>
      </c>
    </row>
    <row r="618" spans="2:2" x14ac:dyDescent="0.25">
      <c r="B618" t="e" cm="1" vm="1">
        <f t="array" ref="B618">TRANSPOSE(_xlfn._xlws.SORT(_xlfn.UNIQUE(_xlfn._xlws.FILTER(managements[treatment_number], managements[experiment_id]&amp;"_"&amp;managements[crop_season_id]=A618))))</f>
        <v>#VALUE!</v>
      </c>
    </row>
    <row r="619" spans="2:2" x14ac:dyDescent="0.25">
      <c r="B619" t="e" cm="1" vm="1">
        <f t="array" ref="B619">TRANSPOSE(_xlfn._xlws.SORT(_xlfn.UNIQUE(_xlfn._xlws.FILTER(managements[treatment_number], managements[experiment_id]&amp;"_"&amp;managements[crop_season_id]=A619))))</f>
        <v>#VALUE!</v>
      </c>
    </row>
    <row r="620" spans="2:2" x14ac:dyDescent="0.25">
      <c r="B620" t="e" cm="1" vm="1">
        <f t="array" ref="B620">TRANSPOSE(_xlfn._xlws.SORT(_xlfn.UNIQUE(_xlfn._xlws.FILTER(managements[treatment_number], managements[experiment_id]&amp;"_"&amp;managements[crop_season_id]=A620))))</f>
        <v>#VALUE!</v>
      </c>
    </row>
    <row r="621" spans="2:2" x14ac:dyDescent="0.25">
      <c r="B621" t="e" cm="1" vm="1">
        <f t="array" ref="B621">TRANSPOSE(_xlfn._xlws.SORT(_xlfn.UNIQUE(_xlfn._xlws.FILTER(managements[treatment_number], managements[experiment_id]&amp;"_"&amp;managements[crop_season_id]=A621))))</f>
        <v>#VALUE!</v>
      </c>
    </row>
    <row r="622" spans="2:2" x14ac:dyDescent="0.25">
      <c r="B622" t="e" cm="1" vm="1">
        <f t="array" ref="B622">TRANSPOSE(_xlfn._xlws.SORT(_xlfn.UNIQUE(_xlfn._xlws.FILTER(managements[treatment_number], managements[experiment_id]&amp;"_"&amp;managements[crop_season_id]=A622))))</f>
        <v>#VALUE!</v>
      </c>
    </row>
    <row r="623" spans="2:2" x14ac:dyDescent="0.25">
      <c r="B623" t="e" cm="1" vm="1">
        <f t="array" ref="B623">TRANSPOSE(_xlfn._xlws.SORT(_xlfn.UNIQUE(_xlfn._xlws.FILTER(managements[treatment_number], managements[experiment_id]&amp;"_"&amp;managements[crop_season_id]=A623))))</f>
        <v>#VALUE!</v>
      </c>
    </row>
    <row r="624" spans="2:2" x14ac:dyDescent="0.25">
      <c r="B624" t="e" cm="1" vm="1">
        <f t="array" ref="B624">TRANSPOSE(_xlfn._xlws.SORT(_xlfn.UNIQUE(_xlfn._xlws.FILTER(managements[treatment_number], managements[experiment_id]&amp;"_"&amp;managements[crop_season_id]=A624))))</f>
        <v>#VALUE!</v>
      </c>
    </row>
    <row r="625" spans="2:2" x14ac:dyDescent="0.25">
      <c r="B625" t="e" cm="1" vm="1">
        <f t="array" ref="B625">TRANSPOSE(_xlfn._xlws.SORT(_xlfn.UNIQUE(_xlfn._xlws.FILTER(managements[treatment_number], managements[experiment_id]&amp;"_"&amp;managements[crop_season_id]=A625))))</f>
        <v>#VALUE!</v>
      </c>
    </row>
    <row r="626" spans="2:2" x14ac:dyDescent="0.25">
      <c r="B626" t="e" cm="1" vm="1">
        <f t="array" ref="B626">TRANSPOSE(_xlfn._xlws.SORT(_xlfn.UNIQUE(_xlfn._xlws.FILTER(managements[treatment_number], managements[experiment_id]&amp;"_"&amp;managements[crop_season_id]=A626))))</f>
        <v>#VALUE!</v>
      </c>
    </row>
    <row r="627" spans="2:2" x14ac:dyDescent="0.25">
      <c r="B627" t="e" cm="1" vm="1">
        <f t="array" ref="B627">TRANSPOSE(_xlfn._xlws.SORT(_xlfn.UNIQUE(_xlfn._xlws.FILTER(managements[treatment_number], managements[experiment_id]&amp;"_"&amp;managements[crop_season_id]=A627))))</f>
        <v>#VALUE!</v>
      </c>
    </row>
    <row r="628" spans="2:2" x14ac:dyDescent="0.25">
      <c r="B628" t="e" cm="1" vm="1">
        <f t="array" ref="B628">TRANSPOSE(_xlfn._xlws.SORT(_xlfn.UNIQUE(_xlfn._xlws.FILTER(managements[treatment_number], managements[experiment_id]&amp;"_"&amp;managements[crop_season_id]=A628))))</f>
        <v>#VALUE!</v>
      </c>
    </row>
    <row r="629" spans="2:2" x14ac:dyDescent="0.25">
      <c r="B629" t="e" cm="1" vm="1">
        <f t="array" ref="B629">TRANSPOSE(_xlfn._xlws.SORT(_xlfn.UNIQUE(_xlfn._xlws.FILTER(managements[treatment_number], managements[experiment_id]&amp;"_"&amp;managements[crop_season_id]=A629))))</f>
        <v>#VALUE!</v>
      </c>
    </row>
    <row r="630" spans="2:2" x14ac:dyDescent="0.25">
      <c r="B630" t="e" cm="1" vm="1">
        <f t="array" ref="B630">TRANSPOSE(_xlfn._xlws.SORT(_xlfn.UNIQUE(_xlfn._xlws.FILTER(managements[treatment_number], managements[experiment_id]&amp;"_"&amp;managements[crop_season_id]=A630))))</f>
        <v>#VALUE!</v>
      </c>
    </row>
    <row r="631" spans="2:2" x14ac:dyDescent="0.25">
      <c r="B631" t="e" cm="1" vm="1">
        <f t="array" ref="B631">TRANSPOSE(_xlfn._xlws.SORT(_xlfn.UNIQUE(_xlfn._xlws.FILTER(managements[treatment_number], managements[experiment_id]&amp;"_"&amp;managements[crop_season_id]=A631))))</f>
        <v>#VALUE!</v>
      </c>
    </row>
    <row r="632" spans="2:2" x14ac:dyDescent="0.25">
      <c r="B632" t="e" cm="1" vm="1">
        <f t="array" ref="B632">TRANSPOSE(_xlfn._xlws.SORT(_xlfn.UNIQUE(_xlfn._xlws.FILTER(managements[treatment_number], managements[experiment_id]&amp;"_"&amp;managements[crop_season_id]=A632))))</f>
        <v>#VALUE!</v>
      </c>
    </row>
    <row r="633" spans="2:2" x14ac:dyDescent="0.25">
      <c r="B633" t="e" cm="1" vm="1">
        <f t="array" ref="B633">TRANSPOSE(_xlfn._xlws.SORT(_xlfn.UNIQUE(_xlfn._xlws.FILTER(managements[treatment_number], managements[experiment_id]&amp;"_"&amp;managements[crop_season_id]=A633))))</f>
        <v>#VALUE!</v>
      </c>
    </row>
    <row r="634" spans="2:2" x14ac:dyDescent="0.25">
      <c r="B634" t="e" cm="1" vm="1">
        <f t="array" ref="B634">TRANSPOSE(_xlfn._xlws.SORT(_xlfn.UNIQUE(_xlfn._xlws.FILTER(managements[treatment_number], managements[experiment_id]&amp;"_"&amp;managements[crop_season_id]=A634))))</f>
        <v>#VALUE!</v>
      </c>
    </row>
    <row r="635" spans="2:2" x14ac:dyDescent="0.25">
      <c r="B635" t="e" cm="1" vm="1">
        <f t="array" ref="B635">TRANSPOSE(_xlfn._xlws.SORT(_xlfn.UNIQUE(_xlfn._xlws.FILTER(managements[treatment_number], managements[experiment_id]&amp;"_"&amp;managements[crop_season_id]=A635))))</f>
        <v>#VALUE!</v>
      </c>
    </row>
    <row r="636" spans="2:2" x14ac:dyDescent="0.25">
      <c r="B636" t="e" cm="1" vm="1">
        <f t="array" ref="B636">TRANSPOSE(_xlfn._xlws.SORT(_xlfn.UNIQUE(_xlfn._xlws.FILTER(managements[treatment_number], managements[experiment_id]&amp;"_"&amp;managements[crop_season_id]=A636))))</f>
        <v>#VALUE!</v>
      </c>
    </row>
    <row r="637" spans="2:2" x14ac:dyDescent="0.25">
      <c r="B637" t="e" cm="1" vm="1">
        <f t="array" ref="B637">TRANSPOSE(_xlfn._xlws.SORT(_xlfn.UNIQUE(_xlfn._xlws.FILTER(managements[treatment_number], managements[experiment_id]&amp;"_"&amp;managements[crop_season_id]=A637))))</f>
        <v>#VALUE!</v>
      </c>
    </row>
    <row r="638" spans="2:2" x14ac:dyDescent="0.25">
      <c r="B638" t="e" cm="1" vm="1">
        <f t="array" ref="B638">TRANSPOSE(_xlfn._xlws.SORT(_xlfn.UNIQUE(_xlfn._xlws.FILTER(managements[treatment_number], managements[experiment_id]&amp;"_"&amp;managements[crop_season_id]=A638))))</f>
        <v>#VALUE!</v>
      </c>
    </row>
    <row r="639" spans="2:2" x14ac:dyDescent="0.25">
      <c r="B639" t="e" cm="1" vm="1">
        <f t="array" ref="B639">TRANSPOSE(_xlfn._xlws.SORT(_xlfn.UNIQUE(_xlfn._xlws.FILTER(managements[treatment_number], managements[experiment_id]&amp;"_"&amp;managements[crop_season_id]=A639))))</f>
        <v>#VALUE!</v>
      </c>
    </row>
    <row r="640" spans="2:2" x14ac:dyDescent="0.25">
      <c r="B640" t="e" cm="1" vm="1">
        <f t="array" ref="B640">TRANSPOSE(_xlfn._xlws.SORT(_xlfn.UNIQUE(_xlfn._xlws.FILTER(managements[treatment_number], managements[experiment_id]&amp;"_"&amp;managements[crop_season_id]=A640))))</f>
        <v>#VALUE!</v>
      </c>
    </row>
    <row r="641" spans="2:2" x14ac:dyDescent="0.25">
      <c r="B641" t="e" cm="1" vm="1">
        <f t="array" ref="B641">TRANSPOSE(_xlfn._xlws.SORT(_xlfn.UNIQUE(_xlfn._xlws.FILTER(managements[treatment_number], managements[experiment_id]&amp;"_"&amp;managements[crop_season_id]=A641))))</f>
        <v>#VALUE!</v>
      </c>
    </row>
    <row r="642" spans="2:2" x14ac:dyDescent="0.25">
      <c r="B642" t="e" cm="1" vm="1">
        <f t="array" ref="B642">TRANSPOSE(_xlfn._xlws.SORT(_xlfn.UNIQUE(_xlfn._xlws.FILTER(managements[treatment_number], managements[experiment_id]&amp;"_"&amp;managements[crop_season_id]=A642))))</f>
        <v>#VALUE!</v>
      </c>
    </row>
    <row r="643" spans="2:2" x14ac:dyDescent="0.25">
      <c r="B643" t="e" cm="1" vm="1">
        <f t="array" ref="B643">TRANSPOSE(_xlfn._xlws.SORT(_xlfn.UNIQUE(_xlfn._xlws.FILTER(managements[treatment_number], managements[experiment_id]&amp;"_"&amp;managements[crop_season_id]=A643))))</f>
        <v>#VALUE!</v>
      </c>
    </row>
    <row r="644" spans="2:2" x14ac:dyDescent="0.25">
      <c r="B644" t="e" cm="1" vm="1">
        <f t="array" ref="B644">TRANSPOSE(_xlfn._xlws.SORT(_xlfn.UNIQUE(_xlfn._xlws.FILTER(managements[treatment_number], managements[experiment_id]&amp;"_"&amp;managements[crop_season_id]=A644))))</f>
        <v>#VALUE!</v>
      </c>
    </row>
    <row r="645" spans="2:2" x14ac:dyDescent="0.25">
      <c r="B645" t="e" cm="1" vm="1">
        <f t="array" ref="B645">TRANSPOSE(_xlfn._xlws.SORT(_xlfn.UNIQUE(_xlfn._xlws.FILTER(managements[treatment_number], managements[experiment_id]&amp;"_"&amp;managements[crop_season_id]=A645))))</f>
        <v>#VALUE!</v>
      </c>
    </row>
    <row r="646" spans="2:2" x14ac:dyDescent="0.25">
      <c r="B646" t="e" cm="1" vm="1">
        <f t="array" ref="B646">TRANSPOSE(_xlfn._xlws.SORT(_xlfn.UNIQUE(_xlfn._xlws.FILTER(managements[treatment_number], managements[experiment_id]&amp;"_"&amp;managements[crop_season_id]=A646))))</f>
        <v>#VALUE!</v>
      </c>
    </row>
    <row r="647" spans="2:2" x14ac:dyDescent="0.25">
      <c r="B647" t="e" cm="1" vm="1">
        <f t="array" ref="B647">TRANSPOSE(_xlfn._xlws.SORT(_xlfn.UNIQUE(_xlfn._xlws.FILTER(managements[treatment_number], managements[experiment_id]&amp;"_"&amp;managements[crop_season_id]=A647))))</f>
        <v>#VALUE!</v>
      </c>
    </row>
    <row r="648" spans="2:2" x14ac:dyDescent="0.25">
      <c r="B648" t="e" cm="1" vm="1">
        <f t="array" ref="B648">TRANSPOSE(_xlfn._xlws.SORT(_xlfn.UNIQUE(_xlfn._xlws.FILTER(managements[treatment_number], managements[experiment_id]&amp;"_"&amp;managements[crop_season_id]=A648))))</f>
        <v>#VALUE!</v>
      </c>
    </row>
    <row r="649" spans="2:2" x14ac:dyDescent="0.25">
      <c r="B649" t="e" cm="1" vm="1">
        <f t="array" ref="B649">TRANSPOSE(_xlfn._xlws.SORT(_xlfn.UNIQUE(_xlfn._xlws.FILTER(managements[treatment_number], managements[experiment_id]&amp;"_"&amp;managements[crop_season_id]=A649))))</f>
        <v>#VALUE!</v>
      </c>
    </row>
    <row r="650" spans="2:2" x14ac:dyDescent="0.25">
      <c r="B650" t="e" cm="1" vm="1">
        <f t="array" ref="B650">TRANSPOSE(_xlfn._xlws.SORT(_xlfn.UNIQUE(_xlfn._xlws.FILTER(managements[treatment_number], managements[experiment_id]&amp;"_"&amp;managements[crop_season_id]=A650))))</f>
        <v>#VALUE!</v>
      </c>
    </row>
    <row r="651" spans="2:2" x14ac:dyDescent="0.25">
      <c r="B651" t="e" cm="1" vm="1">
        <f t="array" ref="B651">TRANSPOSE(_xlfn._xlws.SORT(_xlfn.UNIQUE(_xlfn._xlws.FILTER(managements[treatment_number], managements[experiment_id]&amp;"_"&amp;managements[crop_season_id]=A651))))</f>
        <v>#VALUE!</v>
      </c>
    </row>
    <row r="652" spans="2:2" x14ac:dyDescent="0.25">
      <c r="B652" t="e" cm="1" vm="1">
        <f t="array" ref="B652">TRANSPOSE(_xlfn._xlws.SORT(_xlfn.UNIQUE(_xlfn._xlws.FILTER(managements[treatment_number], managements[experiment_id]&amp;"_"&amp;managements[crop_season_id]=A652))))</f>
        <v>#VALUE!</v>
      </c>
    </row>
    <row r="653" spans="2:2" x14ac:dyDescent="0.25">
      <c r="B653" t="e" cm="1" vm="1">
        <f t="array" ref="B653">TRANSPOSE(_xlfn._xlws.SORT(_xlfn.UNIQUE(_xlfn._xlws.FILTER(managements[treatment_number], managements[experiment_id]&amp;"_"&amp;managements[crop_season_id]=A653))))</f>
        <v>#VALUE!</v>
      </c>
    </row>
    <row r="654" spans="2:2" x14ac:dyDescent="0.25">
      <c r="B654" t="e" cm="1" vm="1">
        <f t="array" ref="B654">TRANSPOSE(_xlfn._xlws.SORT(_xlfn.UNIQUE(_xlfn._xlws.FILTER(managements[treatment_number], managements[experiment_id]&amp;"_"&amp;managements[crop_season_id]=A654))))</f>
        <v>#VALUE!</v>
      </c>
    </row>
    <row r="655" spans="2:2" x14ac:dyDescent="0.25">
      <c r="B655" t="e" cm="1" vm="1">
        <f t="array" ref="B655">TRANSPOSE(_xlfn._xlws.SORT(_xlfn.UNIQUE(_xlfn._xlws.FILTER(managements[treatment_number], managements[experiment_id]&amp;"_"&amp;managements[crop_season_id]=A655))))</f>
        <v>#VALUE!</v>
      </c>
    </row>
    <row r="656" spans="2:2" x14ac:dyDescent="0.25">
      <c r="B656" t="e" cm="1" vm="1">
        <f t="array" ref="B656">TRANSPOSE(_xlfn._xlws.SORT(_xlfn.UNIQUE(_xlfn._xlws.FILTER(managements[treatment_number], managements[experiment_id]&amp;"_"&amp;managements[crop_season_id]=A656))))</f>
        <v>#VALUE!</v>
      </c>
    </row>
    <row r="657" spans="2:2" x14ac:dyDescent="0.25">
      <c r="B657" t="e" cm="1" vm="1">
        <f t="array" ref="B657">TRANSPOSE(_xlfn._xlws.SORT(_xlfn.UNIQUE(_xlfn._xlws.FILTER(managements[treatment_number], managements[experiment_id]&amp;"_"&amp;managements[crop_season_id]=A657))))</f>
        <v>#VALUE!</v>
      </c>
    </row>
    <row r="658" spans="2:2" x14ac:dyDescent="0.25">
      <c r="B658" t="e" cm="1" vm="1">
        <f t="array" ref="B658">TRANSPOSE(_xlfn._xlws.SORT(_xlfn.UNIQUE(_xlfn._xlws.FILTER(managements[treatment_number], managements[experiment_id]&amp;"_"&amp;managements[crop_season_id]=A658))))</f>
        <v>#VALUE!</v>
      </c>
    </row>
    <row r="659" spans="2:2" x14ac:dyDescent="0.25">
      <c r="B659" t="e" cm="1" vm="1">
        <f t="array" ref="B659">TRANSPOSE(_xlfn._xlws.SORT(_xlfn.UNIQUE(_xlfn._xlws.FILTER(managements[treatment_number], managements[experiment_id]&amp;"_"&amp;managements[crop_season_id]=A659))))</f>
        <v>#VALUE!</v>
      </c>
    </row>
    <row r="660" spans="2:2" x14ac:dyDescent="0.25">
      <c r="B660" t="e" cm="1" vm="1">
        <f t="array" ref="B660">TRANSPOSE(_xlfn._xlws.SORT(_xlfn.UNIQUE(_xlfn._xlws.FILTER(managements[treatment_number], managements[experiment_id]&amp;"_"&amp;managements[crop_season_id]=A660))))</f>
        <v>#VALUE!</v>
      </c>
    </row>
    <row r="661" spans="2:2" x14ac:dyDescent="0.25">
      <c r="B661" t="e" cm="1" vm="1">
        <f t="array" ref="B661">TRANSPOSE(_xlfn._xlws.SORT(_xlfn.UNIQUE(_xlfn._xlws.FILTER(managements[treatment_number], managements[experiment_id]&amp;"_"&amp;managements[crop_season_id]=A661))))</f>
        <v>#VALUE!</v>
      </c>
    </row>
    <row r="662" spans="2:2" x14ac:dyDescent="0.25">
      <c r="B662" t="e" cm="1" vm="1">
        <f t="array" ref="B662">TRANSPOSE(_xlfn._xlws.SORT(_xlfn.UNIQUE(_xlfn._xlws.FILTER(managements[treatment_number], managements[experiment_id]&amp;"_"&amp;managements[crop_season_id]=A662))))</f>
        <v>#VALUE!</v>
      </c>
    </row>
    <row r="663" spans="2:2" x14ac:dyDescent="0.25">
      <c r="B663" t="e" cm="1" vm="1">
        <f t="array" ref="B663">TRANSPOSE(_xlfn._xlws.SORT(_xlfn.UNIQUE(_xlfn._xlws.FILTER(managements[treatment_number], managements[experiment_id]&amp;"_"&amp;managements[crop_season_id]=A663))))</f>
        <v>#VALUE!</v>
      </c>
    </row>
    <row r="664" spans="2:2" x14ac:dyDescent="0.25">
      <c r="B664" t="e" cm="1" vm="1">
        <f t="array" ref="B664">TRANSPOSE(_xlfn._xlws.SORT(_xlfn.UNIQUE(_xlfn._xlws.FILTER(managements[treatment_number], managements[experiment_id]&amp;"_"&amp;managements[crop_season_id]=A664))))</f>
        <v>#VALUE!</v>
      </c>
    </row>
    <row r="665" spans="2:2" x14ac:dyDescent="0.25">
      <c r="B665" t="e" cm="1" vm="1">
        <f t="array" ref="B665">TRANSPOSE(_xlfn._xlws.SORT(_xlfn.UNIQUE(_xlfn._xlws.FILTER(managements[treatment_number], managements[experiment_id]&amp;"_"&amp;managements[crop_season_id]=A665))))</f>
        <v>#VALUE!</v>
      </c>
    </row>
    <row r="666" spans="2:2" x14ac:dyDescent="0.25">
      <c r="B666" t="e" cm="1" vm="1">
        <f t="array" ref="B666">TRANSPOSE(_xlfn._xlws.SORT(_xlfn.UNIQUE(_xlfn._xlws.FILTER(managements[treatment_number], managements[experiment_id]&amp;"_"&amp;managements[crop_season_id]=A666))))</f>
        <v>#VALUE!</v>
      </c>
    </row>
    <row r="667" spans="2:2" x14ac:dyDescent="0.25">
      <c r="B667" t="e" cm="1" vm="1">
        <f t="array" ref="B667">TRANSPOSE(_xlfn._xlws.SORT(_xlfn.UNIQUE(_xlfn._xlws.FILTER(managements[treatment_number], managements[experiment_id]&amp;"_"&amp;managements[crop_season_id]=A667))))</f>
        <v>#VALUE!</v>
      </c>
    </row>
    <row r="668" spans="2:2" x14ac:dyDescent="0.25">
      <c r="B668" t="e" cm="1" vm="1">
        <f t="array" ref="B668">TRANSPOSE(_xlfn._xlws.SORT(_xlfn.UNIQUE(_xlfn._xlws.FILTER(managements[treatment_number], managements[experiment_id]&amp;"_"&amp;managements[crop_season_id]=A668))))</f>
        <v>#VALUE!</v>
      </c>
    </row>
    <row r="669" spans="2:2" x14ac:dyDescent="0.25">
      <c r="B669" t="e" cm="1" vm="1">
        <f t="array" ref="B669">TRANSPOSE(_xlfn._xlws.SORT(_xlfn.UNIQUE(_xlfn._xlws.FILTER(managements[treatment_number], managements[experiment_id]&amp;"_"&amp;managements[crop_season_id]=A669))))</f>
        <v>#VALUE!</v>
      </c>
    </row>
    <row r="670" spans="2:2" x14ac:dyDescent="0.25">
      <c r="B670" t="e" cm="1" vm="1">
        <f t="array" ref="B670">TRANSPOSE(_xlfn._xlws.SORT(_xlfn.UNIQUE(_xlfn._xlws.FILTER(managements[treatment_number], managements[experiment_id]&amp;"_"&amp;managements[crop_season_id]=A670))))</f>
        <v>#VALUE!</v>
      </c>
    </row>
    <row r="671" spans="2:2" x14ac:dyDescent="0.25">
      <c r="B671" t="e" cm="1" vm="1">
        <f t="array" ref="B671">TRANSPOSE(_xlfn._xlws.SORT(_xlfn.UNIQUE(_xlfn._xlws.FILTER(managements[treatment_number], managements[experiment_id]&amp;"_"&amp;managements[crop_season_id]=A671))))</f>
        <v>#VALUE!</v>
      </c>
    </row>
    <row r="672" spans="2:2" x14ac:dyDescent="0.25">
      <c r="B672" t="e" cm="1" vm="1">
        <f t="array" ref="B672">TRANSPOSE(_xlfn._xlws.SORT(_xlfn.UNIQUE(_xlfn._xlws.FILTER(managements[treatment_number], managements[experiment_id]&amp;"_"&amp;managements[crop_season_id]=A672))))</f>
        <v>#VALUE!</v>
      </c>
    </row>
    <row r="673" spans="2:2" x14ac:dyDescent="0.25">
      <c r="B673" t="e" cm="1" vm="1">
        <f t="array" ref="B673">TRANSPOSE(_xlfn._xlws.SORT(_xlfn.UNIQUE(_xlfn._xlws.FILTER(managements[treatment_number], managements[experiment_id]&amp;"_"&amp;managements[crop_season_id]=A673))))</f>
        <v>#VALUE!</v>
      </c>
    </row>
    <row r="674" spans="2:2" x14ac:dyDescent="0.25">
      <c r="B674" t="e" cm="1" vm="1">
        <f t="array" ref="B674">TRANSPOSE(_xlfn._xlws.SORT(_xlfn.UNIQUE(_xlfn._xlws.FILTER(managements[treatment_number], managements[experiment_id]&amp;"_"&amp;managements[crop_season_id]=A674))))</f>
        <v>#VALUE!</v>
      </c>
    </row>
    <row r="675" spans="2:2" x14ac:dyDescent="0.25">
      <c r="B675" t="e" cm="1" vm="1">
        <f t="array" ref="B675">TRANSPOSE(_xlfn._xlws.SORT(_xlfn.UNIQUE(_xlfn._xlws.FILTER(managements[treatment_number], managements[experiment_id]&amp;"_"&amp;managements[crop_season_id]=A675))))</f>
        <v>#VALUE!</v>
      </c>
    </row>
    <row r="676" spans="2:2" x14ac:dyDescent="0.25">
      <c r="B676" t="e" cm="1" vm="1">
        <f t="array" ref="B676">TRANSPOSE(_xlfn._xlws.SORT(_xlfn.UNIQUE(_xlfn._xlws.FILTER(managements[treatment_number], managements[experiment_id]&amp;"_"&amp;managements[crop_season_id]=A676))))</f>
        <v>#VALUE!</v>
      </c>
    </row>
    <row r="677" spans="2:2" x14ac:dyDescent="0.25">
      <c r="B677" t="e" cm="1" vm="1">
        <f t="array" ref="B677">TRANSPOSE(_xlfn._xlws.SORT(_xlfn.UNIQUE(_xlfn._xlws.FILTER(managements[treatment_number], managements[experiment_id]&amp;"_"&amp;managements[crop_season_id]=A677))))</f>
        <v>#VALUE!</v>
      </c>
    </row>
    <row r="678" spans="2:2" x14ac:dyDescent="0.25">
      <c r="B678" t="e" cm="1" vm="1">
        <f t="array" ref="B678">TRANSPOSE(_xlfn._xlws.SORT(_xlfn.UNIQUE(_xlfn._xlws.FILTER(managements[treatment_number], managements[experiment_id]&amp;"_"&amp;managements[crop_season_id]=A678))))</f>
        <v>#VALUE!</v>
      </c>
    </row>
    <row r="679" spans="2:2" x14ac:dyDescent="0.25">
      <c r="B679" t="e" cm="1" vm="1">
        <f t="array" ref="B679">TRANSPOSE(_xlfn._xlws.SORT(_xlfn.UNIQUE(_xlfn._xlws.FILTER(managements[treatment_number], managements[experiment_id]&amp;"_"&amp;managements[crop_season_id]=A679))))</f>
        <v>#VALUE!</v>
      </c>
    </row>
    <row r="680" spans="2:2" x14ac:dyDescent="0.25">
      <c r="B680" t="e" cm="1" vm="1">
        <f t="array" ref="B680">TRANSPOSE(_xlfn._xlws.SORT(_xlfn.UNIQUE(_xlfn._xlws.FILTER(managements[treatment_number], managements[experiment_id]&amp;"_"&amp;managements[crop_season_id]=A680))))</f>
        <v>#VALUE!</v>
      </c>
    </row>
    <row r="681" spans="2:2" x14ac:dyDescent="0.25">
      <c r="B681" t="e" cm="1" vm="1">
        <f t="array" ref="B681">TRANSPOSE(_xlfn._xlws.SORT(_xlfn.UNIQUE(_xlfn._xlws.FILTER(managements[treatment_number], managements[experiment_id]&amp;"_"&amp;managements[crop_season_id]=A681))))</f>
        <v>#VALUE!</v>
      </c>
    </row>
    <row r="682" spans="2:2" x14ac:dyDescent="0.25">
      <c r="B682" t="e" cm="1" vm="1">
        <f t="array" ref="B682">TRANSPOSE(_xlfn._xlws.SORT(_xlfn.UNIQUE(_xlfn._xlws.FILTER(managements[treatment_number], managements[experiment_id]&amp;"_"&amp;managements[crop_season_id]=A682))))</f>
        <v>#VALUE!</v>
      </c>
    </row>
    <row r="683" spans="2:2" x14ac:dyDescent="0.25">
      <c r="B683" t="e" cm="1" vm="1">
        <f t="array" ref="B683">TRANSPOSE(_xlfn._xlws.SORT(_xlfn.UNIQUE(_xlfn._xlws.FILTER(managements[treatment_number], managements[experiment_id]&amp;"_"&amp;managements[crop_season_id]=A683))))</f>
        <v>#VALUE!</v>
      </c>
    </row>
    <row r="684" spans="2:2" x14ac:dyDescent="0.25">
      <c r="B684" t="e" cm="1" vm="1">
        <f t="array" ref="B684">TRANSPOSE(_xlfn._xlws.SORT(_xlfn.UNIQUE(_xlfn._xlws.FILTER(managements[treatment_number], managements[experiment_id]&amp;"_"&amp;managements[crop_season_id]=A684))))</f>
        <v>#VALUE!</v>
      </c>
    </row>
    <row r="685" spans="2:2" x14ac:dyDescent="0.25">
      <c r="B685" t="e" cm="1" vm="1">
        <f t="array" ref="B685">TRANSPOSE(_xlfn._xlws.SORT(_xlfn.UNIQUE(_xlfn._xlws.FILTER(managements[treatment_number], managements[experiment_id]&amp;"_"&amp;managements[crop_season_id]=A685))))</f>
        <v>#VALUE!</v>
      </c>
    </row>
    <row r="686" spans="2:2" x14ac:dyDescent="0.25">
      <c r="B686" t="e" cm="1" vm="1">
        <f t="array" ref="B686">TRANSPOSE(_xlfn._xlws.SORT(_xlfn.UNIQUE(_xlfn._xlws.FILTER(managements[treatment_number], managements[experiment_id]&amp;"_"&amp;managements[crop_season_id]=A686))))</f>
        <v>#VALUE!</v>
      </c>
    </row>
    <row r="687" spans="2:2" x14ac:dyDescent="0.25">
      <c r="B687" t="e" cm="1" vm="1">
        <f t="array" ref="B687">TRANSPOSE(_xlfn._xlws.SORT(_xlfn.UNIQUE(_xlfn._xlws.FILTER(managements[treatment_number], managements[experiment_id]&amp;"_"&amp;managements[crop_season_id]=A687))))</f>
        <v>#VALUE!</v>
      </c>
    </row>
    <row r="688" spans="2:2" x14ac:dyDescent="0.25">
      <c r="B688" t="e" cm="1" vm="1">
        <f t="array" ref="B688">TRANSPOSE(_xlfn._xlws.SORT(_xlfn.UNIQUE(_xlfn._xlws.FILTER(managements[treatment_number], managements[experiment_id]&amp;"_"&amp;managements[crop_season_id]=A688))))</f>
        <v>#VALUE!</v>
      </c>
    </row>
    <row r="689" spans="2:2" x14ac:dyDescent="0.25">
      <c r="B689" t="e" cm="1" vm="1">
        <f t="array" ref="B689">TRANSPOSE(_xlfn._xlws.SORT(_xlfn.UNIQUE(_xlfn._xlws.FILTER(managements[treatment_number], managements[experiment_id]&amp;"_"&amp;managements[crop_season_id]=A689))))</f>
        <v>#VALUE!</v>
      </c>
    </row>
    <row r="690" spans="2:2" x14ac:dyDescent="0.25">
      <c r="B690" t="e" cm="1" vm="1">
        <f t="array" ref="B690">TRANSPOSE(_xlfn._xlws.SORT(_xlfn.UNIQUE(_xlfn._xlws.FILTER(managements[treatment_number], managements[experiment_id]&amp;"_"&amp;managements[crop_season_id]=A690))))</f>
        <v>#VALUE!</v>
      </c>
    </row>
    <row r="691" spans="2:2" x14ac:dyDescent="0.25">
      <c r="B691" t="e" cm="1" vm="1">
        <f t="array" ref="B691">TRANSPOSE(_xlfn._xlws.SORT(_xlfn.UNIQUE(_xlfn._xlws.FILTER(managements[treatment_number], managements[experiment_id]&amp;"_"&amp;managements[crop_season_id]=A691))))</f>
        <v>#VALUE!</v>
      </c>
    </row>
    <row r="692" spans="2:2" x14ac:dyDescent="0.25">
      <c r="B692" t="e" cm="1" vm="1">
        <f t="array" ref="B692">TRANSPOSE(_xlfn._xlws.SORT(_xlfn.UNIQUE(_xlfn._xlws.FILTER(managements[treatment_number], managements[experiment_id]&amp;"_"&amp;managements[crop_season_id]=A692))))</f>
        <v>#VALUE!</v>
      </c>
    </row>
    <row r="693" spans="2:2" x14ac:dyDescent="0.25">
      <c r="B693" t="e" cm="1" vm="1">
        <f t="array" ref="B693">TRANSPOSE(_xlfn._xlws.SORT(_xlfn.UNIQUE(_xlfn._xlws.FILTER(managements[treatment_number], managements[experiment_id]&amp;"_"&amp;managements[crop_season_id]=A693))))</f>
        <v>#VALUE!</v>
      </c>
    </row>
    <row r="694" spans="2:2" x14ac:dyDescent="0.25">
      <c r="B694" t="e" cm="1" vm="1">
        <f t="array" ref="B694">TRANSPOSE(_xlfn._xlws.SORT(_xlfn.UNIQUE(_xlfn._xlws.FILTER(managements[treatment_number], managements[experiment_id]&amp;"_"&amp;managements[crop_season_id]=A694))))</f>
        <v>#VALUE!</v>
      </c>
    </row>
    <row r="695" spans="2:2" x14ac:dyDescent="0.25">
      <c r="B695" t="e" cm="1" vm="1">
        <f t="array" ref="B695">TRANSPOSE(_xlfn._xlws.SORT(_xlfn.UNIQUE(_xlfn._xlws.FILTER(managements[treatment_number], managements[experiment_id]&amp;"_"&amp;managements[crop_season_id]=A695))))</f>
        <v>#VALUE!</v>
      </c>
    </row>
    <row r="696" spans="2:2" x14ac:dyDescent="0.25">
      <c r="B696" t="e" cm="1" vm="1">
        <f t="array" ref="B696">TRANSPOSE(_xlfn._xlws.SORT(_xlfn.UNIQUE(_xlfn._xlws.FILTER(managements[treatment_number], managements[experiment_id]&amp;"_"&amp;managements[crop_season_id]=A696))))</f>
        <v>#VALUE!</v>
      </c>
    </row>
    <row r="697" spans="2:2" x14ac:dyDescent="0.25">
      <c r="B697" t="e" cm="1" vm="1">
        <f t="array" ref="B697">TRANSPOSE(_xlfn._xlws.SORT(_xlfn.UNIQUE(_xlfn._xlws.FILTER(managements[treatment_number], managements[experiment_id]&amp;"_"&amp;managements[crop_season_id]=A697))))</f>
        <v>#VALUE!</v>
      </c>
    </row>
    <row r="698" spans="2:2" x14ac:dyDescent="0.25">
      <c r="B698" t="e" cm="1" vm="1">
        <f t="array" ref="B698">TRANSPOSE(_xlfn._xlws.SORT(_xlfn.UNIQUE(_xlfn._xlws.FILTER(managements[treatment_number], managements[experiment_id]&amp;"_"&amp;managements[crop_season_id]=A698))))</f>
        <v>#VALUE!</v>
      </c>
    </row>
    <row r="699" spans="2:2" x14ac:dyDescent="0.25">
      <c r="B699" t="e" cm="1" vm="1">
        <f t="array" ref="B699">TRANSPOSE(_xlfn._xlws.SORT(_xlfn.UNIQUE(_xlfn._xlws.FILTER(managements[treatment_number], managements[experiment_id]&amp;"_"&amp;managements[crop_season_id]=A699))))</f>
        <v>#VALUE!</v>
      </c>
    </row>
    <row r="700" spans="2:2" x14ac:dyDescent="0.25">
      <c r="B700" t="e" cm="1" vm="1">
        <f t="array" ref="B700">TRANSPOSE(_xlfn._xlws.SORT(_xlfn.UNIQUE(_xlfn._xlws.FILTER(managements[treatment_number], managements[experiment_id]&amp;"_"&amp;managements[crop_season_id]=A700))))</f>
        <v>#VALUE!</v>
      </c>
    </row>
    <row r="701" spans="2:2" x14ac:dyDescent="0.25">
      <c r="B701" t="e" cm="1" vm="1">
        <f t="array" ref="B701">TRANSPOSE(_xlfn._xlws.SORT(_xlfn.UNIQUE(_xlfn._xlws.FILTER(managements[treatment_number], managements[experiment_id]&amp;"_"&amp;managements[crop_season_id]=A701))))</f>
        <v>#VALUE!</v>
      </c>
    </row>
    <row r="702" spans="2:2" x14ac:dyDescent="0.25">
      <c r="B702" t="e" cm="1" vm="1">
        <f t="array" ref="B702">TRANSPOSE(_xlfn._xlws.SORT(_xlfn.UNIQUE(_xlfn._xlws.FILTER(managements[treatment_number], managements[experiment_id]&amp;"_"&amp;managements[crop_season_id]=A702))))</f>
        <v>#VALUE!</v>
      </c>
    </row>
    <row r="703" spans="2:2" x14ac:dyDescent="0.25">
      <c r="B703" t="e" cm="1" vm="1">
        <f t="array" ref="B703">TRANSPOSE(_xlfn._xlws.SORT(_xlfn.UNIQUE(_xlfn._xlws.FILTER(managements[treatment_number], managements[experiment_id]&amp;"_"&amp;managements[crop_season_id]=A703))))</f>
        <v>#VALUE!</v>
      </c>
    </row>
    <row r="704" spans="2:2" x14ac:dyDescent="0.25">
      <c r="B704" t="e" cm="1" vm="1">
        <f t="array" ref="B704">TRANSPOSE(_xlfn._xlws.SORT(_xlfn.UNIQUE(_xlfn._xlws.FILTER(managements[treatment_number], managements[experiment_id]&amp;"_"&amp;managements[crop_season_id]=A704))))</f>
        <v>#VALUE!</v>
      </c>
    </row>
    <row r="705" spans="2:2" x14ac:dyDescent="0.25">
      <c r="B705" t="e" cm="1" vm="1">
        <f t="array" ref="B705">TRANSPOSE(_xlfn._xlws.SORT(_xlfn.UNIQUE(_xlfn._xlws.FILTER(managements[treatment_number], managements[experiment_id]&amp;"_"&amp;managements[crop_season_id]=A705))))</f>
        <v>#VALUE!</v>
      </c>
    </row>
    <row r="706" spans="2:2" x14ac:dyDescent="0.25">
      <c r="B706" t="e" cm="1" vm="1">
        <f t="array" ref="B706">TRANSPOSE(_xlfn._xlws.SORT(_xlfn.UNIQUE(_xlfn._xlws.FILTER(managements[treatment_number], managements[experiment_id]&amp;"_"&amp;managements[crop_season_id]=A706))))</f>
        <v>#VALUE!</v>
      </c>
    </row>
    <row r="707" spans="2:2" x14ac:dyDescent="0.25">
      <c r="B707" t="e" cm="1" vm="1">
        <f t="array" ref="B707">TRANSPOSE(_xlfn._xlws.SORT(_xlfn.UNIQUE(_xlfn._xlws.FILTER(managements[treatment_number], managements[experiment_id]&amp;"_"&amp;managements[crop_season_id]=A707))))</f>
        <v>#VALUE!</v>
      </c>
    </row>
    <row r="708" spans="2:2" x14ac:dyDescent="0.25">
      <c r="B708" t="e" cm="1" vm="1">
        <f t="array" ref="B708">TRANSPOSE(_xlfn._xlws.SORT(_xlfn.UNIQUE(_xlfn._xlws.FILTER(managements[treatment_number], managements[experiment_id]&amp;"_"&amp;managements[crop_season_id]=A708))))</f>
        <v>#VALUE!</v>
      </c>
    </row>
    <row r="709" spans="2:2" x14ac:dyDescent="0.25">
      <c r="B709" t="e" cm="1" vm="1">
        <f t="array" ref="B709">TRANSPOSE(_xlfn._xlws.SORT(_xlfn.UNIQUE(_xlfn._xlws.FILTER(managements[treatment_number], managements[experiment_id]&amp;"_"&amp;managements[crop_season_id]=A709))))</f>
        <v>#VALUE!</v>
      </c>
    </row>
    <row r="710" spans="2:2" x14ac:dyDescent="0.25">
      <c r="B710" t="e" cm="1" vm="1">
        <f t="array" ref="B710">TRANSPOSE(_xlfn._xlws.SORT(_xlfn.UNIQUE(_xlfn._xlws.FILTER(managements[treatment_number], managements[experiment_id]&amp;"_"&amp;managements[crop_season_id]=A710))))</f>
        <v>#VALUE!</v>
      </c>
    </row>
    <row r="711" spans="2:2" x14ac:dyDescent="0.25">
      <c r="B711" t="e" cm="1" vm="1">
        <f t="array" ref="B711">TRANSPOSE(_xlfn._xlws.SORT(_xlfn.UNIQUE(_xlfn._xlws.FILTER(managements[treatment_number], managements[experiment_id]&amp;"_"&amp;managements[crop_season_id]=A711))))</f>
        <v>#VALUE!</v>
      </c>
    </row>
    <row r="712" spans="2:2" x14ac:dyDescent="0.25">
      <c r="B712" t="e" cm="1" vm="1">
        <f t="array" ref="B712">TRANSPOSE(_xlfn._xlws.SORT(_xlfn.UNIQUE(_xlfn._xlws.FILTER(managements[treatment_number], managements[experiment_id]&amp;"_"&amp;managements[crop_season_id]=A712))))</f>
        <v>#VALUE!</v>
      </c>
    </row>
    <row r="713" spans="2:2" x14ac:dyDescent="0.25">
      <c r="B713" t="e" cm="1" vm="1">
        <f t="array" ref="B713">TRANSPOSE(_xlfn._xlws.SORT(_xlfn.UNIQUE(_xlfn._xlws.FILTER(managements[treatment_number], managements[experiment_id]&amp;"_"&amp;managements[crop_season_id]=A713))))</f>
        <v>#VALUE!</v>
      </c>
    </row>
    <row r="714" spans="2:2" x14ac:dyDescent="0.25">
      <c r="B714" t="e" cm="1" vm="1">
        <f t="array" ref="B714">TRANSPOSE(_xlfn._xlws.SORT(_xlfn.UNIQUE(_xlfn._xlws.FILTER(managements[treatment_number], managements[experiment_id]&amp;"_"&amp;managements[crop_season_id]=A714))))</f>
        <v>#VALUE!</v>
      </c>
    </row>
    <row r="715" spans="2:2" x14ac:dyDescent="0.25">
      <c r="B715" t="e" cm="1" vm="1">
        <f t="array" ref="B715">TRANSPOSE(_xlfn._xlws.SORT(_xlfn.UNIQUE(_xlfn._xlws.FILTER(managements[treatment_number], managements[experiment_id]&amp;"_"&amp;managements[crop_season_id]=A715))))</f>
        <v>#VALUE!</v>
      </c>
    </row>
    <row r="716" spans="2:2" x14ac:dyDescent="0.25">
      <c r="B716" t="e" cm="1" vm="1">
        <f t="array" ref="B716">TRANSPOSE(_xlfn._xlws.SORT(_xlfn.UNIQUE(_xlfn._xlws.FILTER(managements[treatment_number], managements[experiment_id]&amp;"_"&amp;managements[crop_season_id]=A716))))</f>
        <v>#VALUE!</v>
      </c>
    </row>
    <row r="717" spans="2:2" x14ac:dyDescent="0.25">
      <c r="B717" t="e" cm="1" vm="1">
        <f t="array" ref="B717">TRANSPOSE(_xlfn._xlws.SORT(_xlfn.UNIQUE(_xlfn._xlws.FILTER(managements[treatment_number], managements[experiment_id]&amp;"_"&amp;managements[crop_season_id]=A717))))</f>
        <v>#VALUE!</v>
      </c>
    </row>
    <row r="718" spans="2:2" x14ac:dyDescent="0.25">
      <c r="B718" t="e" cm="1" vm="1">
        <f t="array" ref="B718">TRANSPOSE(_xlfn._xlws.SORT(_xlfn.UNIQUE(_xlfn._xlws.FILTER(managements[treatment_number], managements[experiment_id]&amp;"_"&amp;managements[crop_season_id]=A718))))</f>
        <v>#VALUE!</v>
      </c>
    </row>
    <row r="719" spans="2:2" x14ac:dyDescent="0.25">
      <c r="B719" t="e" cm="1" vm="1">
        <f t="array" ref="B719">TRANSPOSE(_xlfn._xlws.SORT(_xlfn.UNIQUE(_xlfn._xlws.FILTER(managements[treatment_number], managements[experiment_id]&amp;"_"&amp;managements[crop_season_id]=A719))))</f>
        <v>#VALUE!</v>
      </c>
    </row>
    <row r="720" spans="2:2" x14ac:dyDescent="0.25">
      <c r="B720" t="e" cm="1" vm="1">
        <f t="array" ref="B720">TRANSPOSE(_xlfn._xlws.SORT(_xlfn.UNIQUE(_xlfn._xlws.FILTER(managements[treatment_number], managements[experiment_id]&amp;"_"&amp;managements[crop_season_id]=A720))))</f>
        <v>#VALUE!</v>
      </c>
    </row>
    <row r="721" spans="2:2" x14ac:dyDescent="0.25">
      <c r="B721" t="e" cm="1" vm="1">
        <f t="array" ref="B721">TRANSPOSE(_xlfn._xlws.SORT(_xlfn.UNIQUE(_xlfn._xlws.FILTER(managements[treatment_number], managements[experiment_id]&amp;"_"&amp;managements[crop_season_id]=A721))))</f>
        <v>#VALUE!</v>
      </c>
    </row>
    <row r="722" spans="2:2" x14ac:dyDescent="0.25">
      <c r="B722" t="e" cm="1" vm="1">
        <f t="array" ref="B722">TRANSPOSE(_xlfn._xlws.SORT(_xlfn.UNIQUE(_xlfn._xlws.FILTER(managements[treatment_number], managements[experiment_id]&amp;"_"&amp;managements[crop_season_id]=A722))))</f>
        <v>#VALUE!</v>
      </c>
    </row>
    <row r="723" spans="2:2" x14ac:dyDescent="0.25">
      <c r="B723" t="e" cm="1" vm="1">
        <f t="array" ref="B723">TRANSPOSE(_xlfn._xlws.SORT(_xlfn.UNIQUE(_xlfn._xlws.FILTER(managements[treatment_number], managements[experiment_id]&amp;"_"&amp;managements[crop_season_id]=A723))))</f>
        <v>#VALUE!</v>
      </c>
    </row>
    <row r="724" spans="2:2" x14ac:dyDescent="0.25">
      <c r="B724" t="e" cm="1" vm="1">
        <f t="array" ref="B724">TRANSPOSE(_xlfn._xlws.SORT(_xlfn.UNIQUE(_xlfn._xlws.FILTER(managements[treatment_number], managements[experiment_id]&amp;"_"&amp;managements[crop_season_id]=A724))))</f>
        <v>#VALUE!</v>
      </c>
    </row>
    <row r="725" spans="2:2" x14ac:dyDescent="0.25">
      <c r="B725" t="e" cm="1" vm="1">
        <f t="array" ref="B725">TRANSPOSE(_xlfn._xlws.SORT(_xlfn.UNIQUE(_xlfn._xlws.FILTER(managements[treatment_number], managements[experiment_id]&amp;"_"&amp;managements[crop_season_id]=A725))))</f>
        <v>#VALUE!</v>
      </c>
    </row>
    <row r="726" spans="2:2" x14ac:dyDescent="0.25">
      <c r="B726" t="e" cm="1" vm="1">
        <f t="array" ref="B726">TRANSPOSE(_xlfn._xlws.SORT(_xlfn.UNIQUE(_xlfn._xlws.FILTER(managements[treatment_number], managements[experiment_id]&amp;"_"&amp;managements[crop_season_id]=A726))))</f>
        <v>#VALUE!</v>
      </c>
    </row>
    <row r="727" spans="2:2" x14ac:dyDescent="0.25">
      <c r="B727" t="e" cm="1" vm="1">
        <f t="array" ref="B727">TRANSPOSE(_xlfn._xlws.SORT(_xlfn.UNIQUE(_xlfn._xlws.FILTER(managements[treatment_number], managements[experiment_id]&amp;"_"&amp;managements[crop_season_id]=A727))))</f>
        <v>#VALUE!</v>
      </c>
    </row>
    <row r="728" spans="2:2" x14ac:dyDescent="0.25">
      <c r="B728" t="e" cm="1" vm="1">
        <f t="array" ref="B728">TRANSPOSE(_xlfn._xlws.SORT(_xlfn.UNIQUE(_xlfn._xlws.FILTER(managements[treatment_number], managements[experiment_id]&amp;"_"&amp;managements[crop_season_id]=A728))))</f>
        <v>#VALUE!</v>
      </c>
    </row>
    <row r="729" spans="2:2" x14ac:dyDescent="0.25">
      <c r="B729" t="e" cm="1" vm="1">
        <f t="array" ref="B729">TRANSPOSE(_xlfn._xlws.SORT(_xlfn.UNIQUE(_xlfn._xlws.FILTER(managements[treatment_number], managements[experiment_id]&amp;"_"&amp;managements[crop_season_id]=A729))))</f>
        <v>#VALUE!</v>
      </c>
    </row>
    <row r="730" spans="2:2" x14ac:dyDescent="0.25">
      <c r="B730" t="e" cm="1" vm="1">
        <f t="array" ref="B730">TRANSPOSE(_xlfn._xlws.SORT(_xlfn.UNIQUE(_xlfn._xlws.FILTER(managements[treatment_number], managements[experiment_id]&amp;"_"&amp;managements[crop_season_id]=A730))))</f>
        <v>#VALUE!</v>
      </c>
    </row>
    <row r="731" spans="2:2" x14ac:dyDescent="0.25">
      <c r="B731" t="e" cm="1" vm="1">
        <f t="array" ref="B731">TRANSPOSE(_xlfn._xlws.SORT(_xlfn.UNIQUE(_xlfn._xlws.FILTER(managements[treatment_number], managements[experiment_id]&amp;"_"&amp;managements[crop_season_id]=A731))))</f>
        <v>#VALUE!</v>
      </c>
    </row>
    <row r="732" spans="2:2" x14ac:dyDescent="0.25">
      <c r="B732" t="e" cm="1" vm="1">
        <f t="array" ref="B732">TRANSPOSE(_xlfn._xlws.SORT(_xlfn.UNIQUE(_xlfn._xlws.FILTER(managements[treatment_number], managements[experiment_id]&amp;"_"&amp;managements[crop_season_id]=A732))))</f>
        <v>#VALUE!</v>
      </c>
    </row>
    <row r="733" spans="2:2" x14ac:dyDescent="0.25">
      <c r="B733" t="e" cm="1" vm="1">
        <f t="array" ref="B733">TRANSPOSE(_xlfn._xlws.SORT(_xlfn.UNIQUE(_xlfn._xlws.FILTER(managements[treatment_number], managements[experiment_id]&amp;"_"&amp;managements[crop_season_id]=A733))))</f>
        <v>#VALUE!</v>
      </c>
    </row>
    <row r="734" spans="2:2" x14ac:dyDescent="0.25">
      <c r="B734" t="e" cm="1" vm="1">
        <f t="array" ref="B734">TRANSPOSE(_xlfn._xlws.SORT(_xlfn.UNIQUE(_xlfn._xlws.FILTER(managements[treatment_number], managements[experiment_id]&amp;"_"&amp;managements[crop_season_id]=A734))))</f>
        <v>#VALUE!</v>
      </c>
    </row>
    <row r="735" spans="2:2" x14ac:dyDescent="0.25">
      <c r="B735" t="e" cm="1" vm="1">
        <f t="array" ref="B735">TRANSPOSE(_xlfn._xlws.SORT(_xlfn.UNIQUE(_xlfn._xlws.FILTER(managements[treatment_number], managements[experiment_id]&amp;"_"&amp;managements[crop_season_id]=A735))))</f>
        <v>#VALUE!</v>
      </c>
    </row>
    <row r="736" spans="2:2" x14ac:dyDescent="0.25">
      <c r="B736" t="e" cm="1" vm="1">
        <f t="array" ref="B736">TRANSPOSE(_xlfn._xlws.SORT(_xlfn.UNIQUE(_xlfn._xlws.FILTER(managements[treatment_number], managements[experiment_id]&amp;"_"&amp;managements[crop_season_id]=A736))))</f>
        <v>#VALUE!</v>
      </c>
    </row>
    <row r="737" spans="2:2" x14ac:dyDescent="0.25">
      <c r="B737" t="e" cm="1" vm="1">
        <f t="array" ref="B737">TRANSPOSE(_xlfn._xlws.SORT(_xlfn.UNIQUE(_xlfn._xlws.FILTER(managements[treatment_number], managements[experiment_id]&amp;"_"&amp;managements[crop_season_id]=A737))))</f>
        <v>#VALUE!</v>
      </c>
    </row>
    <row r="738" spans="2:2" x14ac:dyDescent="0.25">
      <c r="B738" t="e" cm="1" vm="1">
        <f t="array" ref="B738">TRANSPOSE(_xlfn._xlws.SORT(_xlfn.UNIQUE(_xlfn._xlws.FILTER(managements[treatment_number], managements[experiment_id]&amp;"_"&amp;managements[crop_season_id]=A738))))</f>
        <v>#VALUE!</v>
      </c>
    </row>
    <row r="739" spans="2:2" x14ac:dyDescent="0.25">
      <c r="B739" t="e" cm="1" vm="1">
        <f t="array" ref="B739">TRANSPOSE(_xlfn._xlws.SORT(_xlfn.UNIQUE(_xlfn._xlws.FILTER(managements[treatment_number], managements[experiment_id]&amp;"_"&amp;managements[crop_season_id]=A739))))</f>
        <v>#VALUE!</v>
      </c>
    </row>
    <row r="740" spans="2:2" x14ac:dyDescent="0.25">
      <c r="B740" t="e" cm="1" vm="1">
        <f t="array" ref="B740">TRANSPOSE(_xlfn._xlws.SORT(_xlfn.UNIQUE(_xlfn._xlws.FILTER(managements[treatment_number], managements[experiment_id]&amp;"_"&amp;managements[crop_season_id]=A740))))</f>
        <v>#VALUE!</v>
      </c>
    </row>
    <row r="741" spans="2:2" x14ac:dyDescent="0.25">
      <c r="B741" t="e" cm="1" vm="1">
        <f t="array" ref="B741">TRANSPOSE(_xlfn._xlws.SORT(_xlfn.UNIQUE(_xlfn._xlws.FILTER(managements[treatment_number], managements[experiment_id]&amp;"_"&amp;managements[crop_season_id]=A741))))</f>
        <v>#VALUE!</v>
      </c>
    </row>
    <row r="742" spans="2:2" x14ac:dyDescent="0.25">
      <c r="B742" t="e" cm="1" vm="1">
        <f t="array" ref="B742">TRANSPOSE(_xlfn._xlws.SORT(_xlfn.UNIQUE(_xlfn._xlws.FILTER(managements[treatment_number], managements[experiment_id]&amp;"_"&amp;managements[crop_season_id]=A742))))</f>
        <v>#VALUE!</v>
      </c>
    </row>
    <row r="743" spans="2:2" x14ac:dyDescent="0.25">
      <c r="B743" t="e" cm="1" vm="1">
        <f t="array" ref="B743">TRANSPOSE(_xlfn._xlws.SORT(_xlfn.UNIQUE(_xlfn._xlws.FILTER(managements[treatment_number], managements[experiment_id]&amp;"_"&amp;managements[crop_season_id]=A743))))</f>
        <v>#VALUE!</v>
      </c>
    </row>
    <row r="744" spans="2:2" x14ac:dyDescent="0.25">
      <c r="B744" t="e" cm="1" vm="1">
        <f t="array" ref="B744">TRANSPOSE(_xlfn._xlws.SORT(_xlfn.UNIQUE(_xlfn._xlws.FILTER(managements[treatment_number], managements[experiment_id]&amp;"_"&amp;managements[crop_season_id]=A744))))</f>
        <v>#VALUE!</v>
      </c>
    </row>
    <row r="745" spans="2:2" x14ac:dyDescent="0.25">
      <c r="B745" t="e" cm="1" vm="1">
        <f t="array" ref="B745">TRANSPOSE(_xlfn._xlws.SORT(_xlfn.UNIQUE(_xlfn._xlws.FILTER(managements[treatment_number], managements[experiment_id]&amp;"_"&amp;managements[crop_season_id]=A745))))</f>
        <v>#VALUE!</v>
      </c>
    </row>
    <row r="746" spans="2:2" x14ac:dyDescent="0.25">
      <c r="B746" t="e" cm="1" vm="1">
        <f t="array" ref="B746">TRANSPOSE(_xlfn._xlws.SORT(_xlfn.UNIQUE(_xlfn._xlws.FILTER(managements[treatment_number], managements[experiment_id]&amp;"_"&amp;managements[crop_season_id]=A746))))</f>
        <v>#VALUE!</v>
      </c>
    </row>
    <row r="747" spans="2:2" x14ac:dyDescent="0.25">
      <c r="B747" t="e" cm="1" vm="1">
        <f t="array" ref="B747">TRANSPOSE(_xlfn._xlws.SORT(_xlfn.UNIQUE(_xlfn._xlws.FILTER(managements[treatment_number], managements[experiment_id]&amp;"_"&amp;managements[crop_season_id]=A747))))</f>
        <v>#VALUE!</v>
      </c>
    </row>
    <row r="748" spans="2:2" x14ac:dyDescent="0.25">
      <c r="B748" t="e" cm="1" vm="1">
        <f t="array" ref="B748">TRANSPOSE(_xlfn._xlws.SORT(_xlfn.UNIQUE(_xlfn._xlws.FILTER(managements[treatment_number], managements[experiment_id]&amp;"_"&amp;managements[crop_season_id]=A748))))</f>
        <v>#VALUE!</v>
      </c>
    </row>
    <row r="749" spans="2:2" x14ac:dyDescent="0.25">
      <c r="B749" t="e" cm="1" vm="1">
        <f t="array" ref="B749">TRANSPOSE(_xlfn._xlws.SORT(_xlfn.UNIQUE(_xlfn._xlws.FILTER(managements[treatment_number], managements[experiment_id]&amp;"_"&amp;managements[crop_season_id]=A749))))</f>
        <v>#VALUE!</v>
      </c>
    </row>
    <row r="750" spans="2:2" x14ac:dyDescent="0.25">
      <c r="B750" t="e" cm="1" vm="1">
        <f t="array" ref="B750">TRANSPOSE(_xlfn._xlws.SORT(_xlfn.UNIQUE(_xlfn._xlws.FILTER(managements[treatment_number], managements[experiment_id]&amp;"_"&amp;managements[crop_season_id]=A750))))</f>
        <v>#VALUE!</v>
      </c>
    </row>
    <row r="751" spans="2:2" x14ac:dyDescent="0.25">
      <c r="B751" t="e" cm="1" vm="1">
        <f t="array" ref="B751">TRANSPOSE(_xlfn._xlws.SORT(_xlfn.UNIQUE(_xlfn._xlws.FILTER(managements[treatment_number], managements[experiment_id]&amp;"_"&amp;managements[crop_season_id]=A751))))</f>
        <v>#VALUE!</v>
      </c>
    </row>
    <row r="752" spans="2:2" x14ac:dyDescent="0.25">
      <c r="B752" t="e" cm="1" vm="1">
        <f t="array" ref="B752">TRANSPOSE(_xlfn._xlws.SORT(_xlfn.UNIQUE(_xlfn._xlws.FILTER(managements[treatment_number], managements[experiment_id]&amp;"_"&amp;managements[crop_season_id]=A752))))</f>
        <v>#VALUE!</v>
      </c>
    </row>
    <row r="753" spans="2:2" x14ac:dyDescent="0.25">
      <c r="B753" t="e" cm="1" vm="1">
        <f t="array" ref="B753">TRANSPOSE(_xlfn._xlws.SORT(_xlfn.UNIQUE(_xlfn._xlws.FILTER(managements[treatment_number], managements[experiment_id]&amp;"_"&amp;managements[crop_season_id]=A753))))</f>
        <v>#VALUE!</v>
      </c>
    </row>
    <row r="754" spans="2:2" x14ac:dyDescent="0.25">
      <c r="B754" t="e" cm="1" vm="1">
        <f t="array" ref="B754">TRANSPOSE(_xlfn._xlws.SORT(_xlfn.UNIQUE(_xlfn._xlws.FILTER(managements[treatment_number], managements[experiment_id]&amp;"_"&amp;managements[crop_season_id]=A754))))</f>
        <v>#VALUE!</v>
      </c>
    </row>
    <row r="755" spans="2:2" x14ac:dyDescent="0.25">
      <c r="B755" t="e" cm="1" vm="1">
        <f t="array" ref="B755">TRANSPOSE(_xlfn._xlws.SORT(_xlfn.UNIQUE(_xlfn._xlws.FILTER(managements[treatment_number], managements[experiment_id]&amp;"_"&amp;managements[crop_season_id]=A755))))</f>
        <v>#VALUE!</v>
      </c>
    </row>
    <row r="756" spans="2:2" x14ac:dyDescent="0.25">
      <c r="B756" t="e" cm="1" vm="1">
        <f t="array" ref="B756">TRANSPOSE(_xlfn._xlws.SORT(_xlfn.UNIQUE(_xlfn._xlws.FILTER(managements[treatment_number], managements[experiment_id]&amp;"_"&amp;managements[crop_season_id]=A756))))</f>
        <v>#VALUE!</v>
      </c>
    </row>
    <row r="757" spans="2:2" x14ac:dyDescent="0.25">
      <c r="B757" t="e" cm="1" vm="1">
        <f t="array" ref="B757">TRANSPOSE(_xlfn._xlws.SORT(_xlfn.UNIQUE(_xlfn._xlws.FILTER(managements[treatment_number], managements[experiment_id]&amp;"_"&amp;managements[crop_season_id]=A757))))</f>
        <v>#VALUE!</v>
      </c>
    </row>
    <row r="758" spans="2:2" x14ac:dyDescent="0.25">
      <c r="B758" t="e" cm="1" vm="1">
        <f t="array" ref="B758">TRANSPOSE(_xlfn._xlws.SORT(_xlfn.UNIQUE(_xlfn._xlws.FILTER(managements[treatment_number], managements[experiment_id]&amp;"_"&amp;managements[crop_season_id]=A758))))</f>
        <v>#VALUE!</v>
      </c>
    </row>
    <row r="759" spans="2:2" x14ac:dyDescent="0.25">
      <c r="B759" t="e" cm="1" vm="1">
        <f t="array" ref="B759">TRANSPOSE(_xlfn._xlws.SORT(_xlfn.UNIQUE(_xlfn._xlws.FILTER(managements[treatment_number], managements[experiment_id]&amp;"_"&amp;managements[crop_season_id]=A759))))</f>
        <v>#VALUE!</v>
      </c>
    </row>
    <row r="760" spans="2:2" x14ac:dyDescent="0.25">
      <c r="B760" t="e" cm="1" vm="1">
        <f t="array" ref="B760">TRANSPOSE(_xlfn._xlws.SORT(_xlfn.UNIQUE(_xlfn._xlws.FILTER(managements[treatment_number], managements[experiment_id]&amp;"_"&amp;managements[crop_season_id]=A760))))</f>
        <v>#VALUE!</v>
      </c>
    </row>
    <row r="761" spans="2:2" x14ac:dyDescent="0.25">
      <c r="B761" t="e" cm="1" vm="1">
        <f t="array" ref="B761">TRANSPOSE(_xlfn._xlws.SORT(_xlfn.UNIQUE(_xlfn._xlws.FILTER(managements[treatment_number], managements[experiment_id]&amp;"_"&amp;managements[crop_season_id]=A761))))</f>
        <v>#VALUE!</v>
      </c>
    </row>
    <row r="762" spans="2:2" x14ac:dyDescent="0.25">
      <c r="B762" t="e" cm="1" vm="1">
        <f t="array" ref="B762">TRANSPOSE(_xlfn._xlws.SORT(_xlfn.UNIQUE(_xlfn._xlws.FILTER(managements[treatment_number], managements[experiment_id]&amp;"_"&amp;managements[crop_season_id]=A762))))</f>
        <v>#VALUE!</v>
      </c>
    </row>
    <row r="763" spans="2:2" x14ac:dyDescent="0.25">
      <c r="B763" t="e" cm="1" vm="1">
        <f t="array" ref="B763">TRANSPOSE(_xlfn._xlws.SORT(_xlfn.UNIQUE(_xlfn._xlws.FILTER(managements[treatment_number], managements[experiment_id]&amp;"_"&amp;managements[crop_season_id]=A763))))</f>
        <v>#VALUE!</v>
      </c>
    </row>
    <row r="764" spans="2:2" x14ac:dyDescent="0.25">
      <c r="B764" t="e" cm="1" vm="1">
        <f t="array" ref="B764">TRANSPOSE(_xlfn._xlws.SORT(_xlfn.UNIQUE(_xlfn._xlws.FILTER(managements[treatment_number], managements[experiment_id]&amp;"_"&amp;managements[crop_season_id]=A764))))</f>
        <v>#VALUE!</v>
      </c>
    </row>
    <row r="765" spans="2:2" x14ac:dyDescent="0.25">
      <c r="B765" t="e" cm="1" vm="1">
        <f t="array" ref="B765">TRANSPOSE(_xlfn._xlws.SORT(_xlfn.UNIQUE(_xlfn._xlws.FILTER(managements[treatment_number], managements[experiment_id]&amp;"_"&amp;managements[crop_season_id]=A765))))</f>
        <v>#VALUE!</v>
      </c>
    </row>
    <row r="766" spans="2:2" x14ac:dyDescent="0.25">
      <c r="B766" t="e" cm="1" vm="1">
        <f t="array" ref="B766">TRANSPOSE(_xlfn._xlws.SORT(_xlfn.UNIQUE(_xlfn._xlws.FILTER(managements[treatment_number], managements[experiment_id]&amp;"_"&amp;managements[crop_season_id]=A766))))</f>
        <v>#VALUE!</v>
      </c>
    </row>
    <row r="767" spans="2:2" x14ac:dyDescent="0.25">
      <c r="B767" t="e" cm="1" vm="1">
        <f t="array" ref="B767">TRANSPOSE(_xlfn._xlws.SORT(_xlfn.UNIQUE(_xlfn._xlws.FILTER(managements[treatment_number], managements[experiment_id]&amp;"_"&amp;managements[crop_season_id]=A767))))</f>
        <v>#VALUE!</v>
      </c>
    </row>
    <row r="768" spans="2:2" x14ac:dyDescent="0.25">
      <c r="B768" t="e" cm="1" vm="1">
        <f t="array" ref="B768">TRANSPOSE(_xlfn._xlws.SORT(_xlfn.UNIQUE(_xlfn._xlws.FILTER(managements[treatment_number], managements[experiment_id]&amp;"_"&amp;managements[crop_season_id]=A768))))</f>
        <v>#VALUE!</v>
      </c>
    </row>
    <row r="769" spans="2:2" x14ac:dyDescent="0.25">
      <c r="B769" t="e" cm="1" vm="1">
        <f t="array" ref="B769">TRANSPOSE(_xlfn._xlws.SORT(_xlfn.UNIQUE(_xlfn._xlws.FILTER(managements[treatment_number], managements[experiment_id]&amp;"_"&amp;managements[crop_season_id]=A769))))</f>
        <v>#VALUE!</v>
      </c>
    </row>
    <row r="770" spans="2:2" x14ac:dyDescent="0.25">
      <c r="B770" t="e" cm="1" vm="1">
        <f t="array" ref="B770">TRANSPOSE(_xlfn._xlws.SORT(_xlfn.UNIQUE(_xlfn._xlws.FILTER(managements[treatment_number], managements[experiment_id]&amp;"_"&amp;managements[crop_season_id]=A770))))</f>
        <v>#VALUE!</v>
      </c>
    </row>
    <row r="771" spans="2:2" x14ac:dyDescent="0.25">
      <c r="B771" t="e" cm="1" vm="1">
        <f t="array" ref="B771">TRANSPOSE(_xlfn._xlws.SORT(_xlfn.UNIQUE(_xlfn._xlws.FILTER(managements[treatment_number], managements[experiment_id]&amp;"_"&amp;managements[crop_season_id]=A771))))</f>
        <v>#VALUE!</v>
      </c>
    </row>
    <row r="772" spans="2:2" x14ac:dyDescent="0.25">
      <c r="B772" t="e" cm="1" vm="1">
        <f t="array" ref="B772">TRANSPOSE(_xlfn._xlws.SORT(_xlfn.UNIQUE(_xlfn._xlws.FILTER(managements[treatment_number], managements[experiment_id]&amp;"_"&amp;managements[crop_season_id]=A772))))</f>
        <v>#VALUE!</v>
      </c>
    </row>
    <row r="773" spans="2:2" x14ac:dyDescent="0.25">
      <c r="B773" t="e" cm="1" vm="1">
        <f t="array" ref="B773">TRANSPOSE(_xlfn._xlws.SORT(_xlfn.UNIQUE(_xlfn._xlws.FILTER(managements[treatment_number], managements[experiment_id]&amp;"_"&amp;managements[crop_season_id]=A773))))</f>
        <v>#VALUE!</v>
      </c>
    </row>
    <row r="774" spans="2:2" x14ac:dyDescent="0.25">
      <c r="B774" t="e" cm="1" vm="1">
        <f t="array" ref="B774">TRANSPOSE(_xlfn._xlws.SORT(_xlfn.UNIQUE(_xlfn._xlws.FILTER(managements[treatment_number], managements[experiment_id]&amp;"_"&amp;managements[crop_season_id]=A774))))</f>
        <v>#VALUE!</v>
      </c>
    </row>
    <row r="775" spans="2:2" x14ac:dyDescent="0.25">
      <c r="B775" t="e" cm="1" vm="1">
        <f t="array" ref="B775">TRANSPOSE(_xlfn._xlws.SORT(_xlfn.UNIQUE(_xlfn._xlws.FILTER(managements[treatment_number], managements[experiment_id]&amp;"_"&amp;managements[crop_season_id]=A775))))</f>
        <v>#VALUE!</v>
      </c>
    </row>
    <row r="776" spans="2:2" x14ac:dyDescent="0.25">
      <c r="B776" t="e" cm="1" vm="1">
        <f t="array" ref="B776">TRANSPOSE(_xlfn._xlws.SORT(_xlfn.UNIQUE(_xlfn._xlws.FILTER(managements[treatment_number], managements[experiment_id]&amp;"_"&amp;managements[crop_season_id]=A776))))</f>
        <v>#VALUE!</v>
      </c>
    </row>
    <row r="777" spans="2:2" x14ac:dyDescent="0.25">
      <c r="B777" t="e" cm="1" vm="1">
        <f t="array" ref="B777">TRANSPOSE(_xlfn._xlws.SORT(_xlfn.UNIQUE(_xlfn._xlws.FILTER(managements[treatment_number], managements[experiment_id]&amp;"_"&amp;managements[crop_season_id]=A777))))</f>
        <v>#VALUE!</v>
      </c>
    </row>
    <row r="778" spans="2:2" x14ac:dyDescent="0.25">
      <c r="B778" t="e" cm="1" vm="1">
        <f t="array" ref="B778">TRANSPOSE(_xlfn._xlws.SORT(_xlfn.UNIQUE(_xlfn._xlws.FILTER(managements[treatment_number], managements[experiment_id]&amp;"_"&amp;managements[crop_season_id]=A778))))</f>
        <v>#VALUE!</v>
      </c>
    </row>
    <row r="779" spans="2:2" x14ac:dyDescent="0.25">
      <c r="B779" t="e" cm="1" vm="1">
        <f t="array" ref="B779">TRANSPOSE(_xlfn._xlws.SORT(_xlfn.UNIQUE(_xlfn._xlws.FILTER(managements[treatment_number], managements[experiment_id]&amp;"_"&amp;managements[crop_season_id]=A779))))</f>
        <v>#VALUE!</v>
      </c>
    </row>
    <row r="780" spans="2:2" x14ac:dyDescent="0.25">
      <c r="B780" t="e" cm="1" vm="1">
        <f t="array" ref="B780">TRANSPOSE(_xlfn._xlws.SORT(_xlfn.UNIQUE(_xlfn._xlws.FILTER(managements[treatment_number], managements[experiment_id]&amp;"_"&amp;managements[crop_season_id]=A780))))</f>
        <v>#VALUE!</v>
      </c>
    </row>
    <row r="781" spans="2:2" x14ac:dyDescent="0.25">
      <c r="B781" t="e" cm="1" vm="1">
        <f t="array" ref="B781">TRANSPOSE(_xlfn._xlws.SORT(_xlfn.UNIQUE(_xlfn._xlws.FILTER(managements[treatment_number], managements[experiment_id]&amp;"_"&amp;managements[crop_season_id]=A781))))</f>
        <v>#VALUE!</v>
      </c>
    </row>
    <row r="782" spans="2:2" x14ac:dyDescent="0.25">
      <c r="B782" t="e" cm="1" vm="1">
        <f t="array" ref="B782">TRANSPOSE(_xlfn._xlws.SORT(_xlfn.UNIQUE(_xlfn._xlws.FILTER(managements[treatment_number], managements[experiment_id]&amp;"_"&amp;managements[crop_season_id]=A782))))</f>
        <v>#VALUE!</v>
      </c>
    </row>
    <row r="783" spans="2:2" x14ac:dyDescent="0.25">
      <c r="B783" t="e" cm="1" vm="1">
        <f t="array" ref="B783">TRANSPOSE(_xlfn._xlws.SORT(_xlfn.UNIQUE(_xlfn._xlws.FILTER(managements[treatment_number], managements[experiment_id]&amp;"_"&amp;managements[crop_season_id]=A783))))</f>
        <v>#VALUE!</v>
      </c>
    </row>
    <row r="784" spans="2:2" x14ac:dyDescent="0.25">
      <c r="B784" t="e" cm="1" vm="1">
        <f t="array" ref="B784">TRANSPOSE(_xlfn._xlws.SORT(_xlfn.UNIQUE(_xlfn._xlws.FILTER(managements[treatment_number], managements[experiment_id]&amp;"_"&amp;managements[crop_season_id]=A784))))</f>
        <v>#VALUE!</v>
      </c>
    </row>
    <row r="785" spans="2:2" x14ac:dyDescent="0.25">
      <c r="B785" t="e" cm="1" vm="1">
        <f t="array" ref="B785">TRANSPOSE(_xlfn._xlws.SORT(_xlfn.UNIQUE(_xlfn._xlws.FILTER(managements[treatment_number], managements[experiment_id]&amp;"_"&amp;managements[crop_season_id]=A785))))</f>
        <v>#VALUE!</v>
      </c>
    </row>
    <row r="786" spans="2:2" x14ac:dyDescent="0.25">
      <c r="B786" t="e" cm="1" vm="1">
        <f t="array" ref="B786">TRANSPOSE(_xlfn._xlws.SORT(_xlfn.UNIQUE(_xlfn._xlws.FILTER(managements[treatment_number], managements[experiment_id]&amp;"_"&amp;managements[crop_season_id]=A786))))</f>
        <v>#VALUE!</v>
      </c>
    </row>
    <row r="787" spans="2:2" x14ac:dyDescent="0.25">
      <c r="B787" t="e" cm="1" vm="1">
        <f t="array" ref="B787">TRANSPOSE(_xlfn._xlws.SORT(_xlfn.UNIQUE(_xlfn._xlws.FILTER(managements[treatment_number], managements[experiment_id]&amp;"_"&amp;managements[crop_season_id]=A787))))</f>
        <v>#VALUE!</v>
      </c>
    </row>
    <row r="788" spans="2:2" x14ac:dyDescent="0.25">
      <c r="B788" t="e" cm="1" vm="1">
        <f t="array" ref="B788">TRANSPOSE(_xlfn._xlws.SORT(_xlfn.UNIQUE(_xlfn._xlws.FILTER(managements[treatment_number], managements[experiment_id]&amp;"_"&amp;managements[crop_season_id]=A788))))</f>
        <v>#VALUE!</v>
      </c>
    </row>
    <row r="789" spans="2:2" x14ac:dyDescent="0.25">
      <c r="B789" t="e" cm="1" vm="1">
        <f t="array" ref="B789">TRANSPOSE(_xlfn._xlws.SORT(_xlfn.UNIQUE(_xlfn._xlws.FILTER(managements[treatment_number], managements[experiment_id]&amp;"_"&amp;managements[crop_season_id]=A789))))</f>
        <v>#VALUE!</v>
      </c>
    </row>
    <row r="790" spans="2:2" x14ac:dyDescent="0.25">
      <c r="B790" t="e" cm="1" vm="1">
        <f t="array" ref="B790">TRANSPOSE(_xlfn._xlws.SORT(_xlfn.UNIQUE(_xlfn._xlws.FILTER(managements[treatment_number], managements[experiment_id]&amp;"_"&amp;managements[crop_season_id]=A790))))</f>
        <v>#VALUE!</v>
      </c>
    </row>
    <row r="791" spans="2:2" x14ac:dyDescent="0.25">
      <c r="B791" t="e" cm="1" vm="1">
        <f t="array" ref="B791">TRANSPOSE(_xlfn._xlws.SORT(_xlfn.UNIQUE(_xlfn._xlws.FILTER(managements[treatment_number], managements[experiment_id]&amp;"_"&amp;managements[crop_season_id]=A791))))</f>
        <v>#VALUE!</v>
      </c>
    </row>
    <row r="792" spans="2:2" x14ac:dyDescent="0.25">
      <c r="B792" t="e" cm="1" vm="1">
        <f t="array" ref="B792">TRANSPOSE(_xlfn._xlws.SORT(_xlfn.UNIQUE(_xlfn._xlws.FILTER(managements[treatment_number], managements[experiment_id]&amp;"_"&amp;managements[crop_season_id]=A792))))</f>
        <v>#VALUE!</v>
      </c>
    </row>
    <row r="793" spans="2:2" x14ac:dyDescent="0.25">
      <c r="B793" t="e" cm="1" vm="1">
        <f t="array" ref="B793">TRANSPOSE(_xlfn._xlws.SORT(_xlfn.UNIQUE(_xlfn._xlws.FILTER(managements[treatment_number], managements[experiment_id]&amp;"_"&amp;managements[crop_season_id]=A793))))</f>
        <v>#VALUE!</v>
      </c>
    </row>
    <row r="794" spans="2:2" x14ac:dyDescent="0.25">
      <c r="B794" t="e" cm="1" vm="1">
        <f t="array" ref="B794">TRANSPOSE(_xlfn._xlws.SORT(_xlfn.UNIQUE(_xlfn._xlws.FILTER(managements[treatment_number], managements[experiment_id]&amp;"_"&amp;managements[crop_season_id]=A794))))</f>
        <v>#VALUE!</v>
      </c>
    </row>
    <row r="795" spans="2:2" x14ac:dyDescent="0.25">
      <c r="B795" t="e" cm="1" vm="1">
        <f t="array" ref="B795">TRANSPOSE(_xlfn._xlws.SORT(_xlfn.UNIQUE(_xlfn._xlws.FILTER(managements[treatment_number], managements[experiment_id]&amp;"_"&amp;managements[crop_season_id]=A795))))</f>
        <v>#VALUE!</v>
      </c>
    </row>
    <row r="796" spans="2:2" x14ac:dyDescent="0.25">
      <c r="B796" t="e" cm="1" vm="1">
        <f t="array" ref="B796">TRANSPOSE(_xlfn._xlws.SORT(_xlfn.UNIQUE(_xlfn._xlws.FILTER(managements[treatment_number], managements[experiment_id]&amp;"_"&amp;managements[crop_season_id]=A796))))</f>
        <v>#VALUE!</v>
      </c>
    </row>
    <row r="797" spans="2:2" x14ac:dyDescent="0.25">
      <c r="B797" t="e" cm="1" vm="1">
        <f t="array" ref="B797">TRANSPOSE(_xlfn._xlws.SORT(_xlfn.UNIQUE(_xlfn._xlws.FILTER(managements[treatment_number], managements[experiment_id]&amp;"_"&amp;managements[crop_season_id]=A797))))</f>
        <v>#VALUE!</v>
      </c>
    </row>
    <row r="798" spans="2:2" x14ac:dyDescent="0.25">
      <c r="B798" t="e" cm="1" vm="1">
        <f t="array" ref="B798">TRANSPOSE(_xlfn._xlws.SORT(_xlfn.UNIQUE(_xlfn._xlws.FILTER(managements[treatment_number], managements[experiment_id]&amp;"_"&amp;managements[crop_season_id]=A798))))</f>
        <v>#VALUE!</v>
      </c>
    </row>
    <row r="799" spans="2:2" x14ac:dyDescent="0.25">
      <c r="B799" t="e" cm="1" vm="1">
        <f t="array" ref="B799">TRANSPOSE(_xlfn._xlws.SORT(_xlfn.UNIQUE(_xlfn._xlws.FILTER(managements[treatment_number], managements[experiment_id]&amp;"_"&amp;managements[crop_season_id]=A799))))</f>
        <v>#VALUE!</v>
      </c>
    </row>
    <row r="800" spans="2:2" x14ac:dyDescent="0.25">
      <c r="B800" t="e" cm="1" vm="1">
        <f t="array" ref="B800">TRANSPOSE(_xlfn._xlws.SORT(_xlfn.UNIQUE(_xlfn._xlws.FILTER(managements[treatment_number], managements[experiment_id]&amp;"_"&amp;managements[crop_season_id]=A800))))</f>
        <v>#VALUE!</v>
      </c>
    </row>
    <row r="801" spans="2:2" x14ac:dyDescent="0.25">
      <c r="B801" t="e" cm="1" vm="1">
        <f t="array" ref="B801">TRANSPOSE(_xlfn._xlws.SORT(_xlfn.UNIQUE(_xlfn._xlws.FILTER(managements[treatment_number], managements[experiment_id]&amp;"_"&amp;managements[crop_season_id]=A801))))</f>
        <v>#VALUE!</v>
      </c>
    </row>
    <row r="802" spans="2:2" x14ac:dyDescent="0.25">
      <c r="B802" t="e" cm="1" vm="1">
        <f t="array" ref="B802">TRANSPOSE(_xlfn._xlws.SORT(_xlfn.UNIQUE(_xlfn._xlws.FILTER(managements[treatment_number], managements[experiment_id]&amp;"_"&amp;managements[crop_season_id]=A802))))</f>
        <v>#VALUE!</v>
      </c>
    </row>
    <row r="803" spans="2:2" x14ac:dyDescent="0.25">
      <c r="B803" t="e" cm="1" vm="1">
        <f t="array" ref="B803">TRANSPOSE(_xlfn._xlws.SORT(_xlfn.UNIQUE(_xlfn._xlws.FILTER(managements[treatment_number], managements[experiment_id]&amp;"_"&amp;managements[crop_season_id]=A803))))</f>
        <v>#VALUE!</v>
      </c>
    </row>
    <row r="804" spans="2:2" x14ac:dyDescent="0.25">
      <c r="B804" t="e" cm="1" vm="1">
        <f t="array" ref="B804">TRANSPOSE(_xlfn._xlws.SORT(_xlfn.UNIQUE(_xlfn._xlws.FILTER(managements[treatment_number], managements[experiment_id]&amp;"_"&amp;managements[crop_season_id]=A804))))</f>
        <v>#VALUE!</v>
      </c>
    </row>
    <row r="805" spans="2:2" x14ac:dyDescent="0.25">
      <c r="B805" t="e" cm="1" vm="1">
        <f t="array" ref="B805">TRANSPOSE(_xlfn._xlws.SORT(_xlfn.UNIQUE(_xlfn._xlws.FILTER(managements[treatment_number], managements[experiment_id]&amp;"_"&amp;managements[crop_season_id]=A805))))</f>
        <v>#VALUE!</v>
      </c>
    </row>
    <row r="806" spans="2:2" x14ac:dyDescent="0.25">
      <c r="B806" t="e" cm="1" vm="1">
        <f t="array" ref="B806">TRANSPOSE(_xlfn._xlws.SORT(_xlfn.UNIQUE(_xlfn._xlws.FILTER(managements[treatment_number], managements[experiment_id]&amp;"_"&amp;managements[crop_season_id]=A806))))</f>
        <v>#VALUE!</v>
      </c>
    </row>
    <row r="807" spans="2:2" x14ac:dyDescent="0.25">
      <c r="B807" t="e" cm="1" vm="1">
        <f t="array" ref="B807">TRANSPOSE(_xlfn._xlws.SORT(_xlfn.UNIQUE(_xlfn._xlws.FILTER(managements[treatment_number], managements[experiment_id]&amp;"_"&amp;managements[crop_season_id]=A807))))</f>
        <v>#VALUE!</v>
      </c>
    </row>
    <row r="808" spans="2:2" x14ac:dyDescent="0.25">
      <c r="B808" t="e" cm="1" vm="1">
        <f t="array" ref="B808">TRANSPOSE(_xlfn._xlws.SORT(_xlfn.UNIQUE(_xlfn._xlws.FILTER(managements[treatment_number], managements[experiment_id]&amp;"_"&amp;managements[crop_season_id]=A808))))</f>
        <v>#VALUE!</v>
      </c>
    </row>
    <row r="809" spans="2:2" x14ac:dyDescent="0.25">
      <c r="B809" t="e" cm="1" vm="1">
        <f t="array" ref="B809">TRANSPOSE(_xlfn._xlws.SORT(_xlfn.UNIQUE(_xlfn._xlws.FILTER(managements[treatment_number], managements[experiment_id]&amp;"_"&amp;managements[crop_season_id]=A809))))</f>
        <v>#VALUE!</v>
      </c>
    </row>
    <row r="810" spans="2:2" x14ac:dyDescent="0.25">
      <c r="B810" t="e" cm="1" vm="1">
        <f t="array" ref="B810">TRANSPOSE(_xlfn._xlws.SORT(_xlfn.UNIQUE(_xlfn._xlws.FILTER(managements[treatment_number], managements[experiment_id]&amp;"_"&amp;managements[crop_season_id]=A810))))</f>
        <v>#VALUE!</v>
      </c>
    </row>
    <row r="811" spans="2:2" x14ac:dyDescent="0.25">
      <c r="B811" t="e" cm="1" vm="1">
        <f t="array" ref="B811">TRANSPOSE(_xlfn._xlws.SORT(_xlfn.UNIQUE(_xlfn._xlws.FILTER(managements[treatment_number], managements[experiment_id]&amp;"_"&amp;managements[crop_season_id]=A811))))</f>
        <v>#VALUE!</v>
      </c>
    </row>
    <row r="812" spans="2:2" x14ac:dyDescent="0.25">
      <c r="B812" t="e" cm="1" vm="1">
        <f t="array" ref="B812">TRANSPOSE(_xlfn._xlws.SORT(_xlfn.UNIQUE(_xlfn._xlws.FILTER(managements[treatment_number], managements[experiment_id]&amp;"_"&amp;managements[crop_season_id]=A812))))</f>
        <v>#VALUE!</v>
      </c>
    </row>
    <row r="813" spans="2:2" x14ac:dyDescent="0.25">
      <c r="B813" t="e" cm="1" vm="1">
        <f t="array" ref="B813">TRANSPOSE(_xlfn._xlws.SORT(_xlfn.UNIQUE(_xlfn._xlws.FILTER(managements[treatment_number], managements[experiment_id]&amp;"_"&amp;managements[crop_season_id]=A813))))</f>
        <v>#VALUE!</v>
      </c>
    </row>
    <row r="814" spans="2:2" x14ac:dyDescent="0.25">
      <c r="B814" t="e" cm="1" vm="1">
        <f t="array" ref="B814">TRANSPOSE(_xlfn._xlws.SORT(_xlfn.UNIQUE(_xlfn._xlws.FILTER(managements[treatment_number], managements[experiment_id]&amp;"_"&amp;managements[crop_season_id]=A814))))</f>
        <v>#VALUE!</v>
      </c>
    </row>
    <row r="815" spans="2:2" x14ac:dyDescent="0.25">
      <c r="B815" t="e" cm="1" vm="1">
        <f t="array" ref="B815">TRANSPOSE(_xlfn._xlws.SORT(_xlfn.UNIQUE(_xlfn._xlws.FILTER(managements[treatment_number], managements[experiment_id]&amp;"_"&amp;managements[crop_season_id]=A815))))</f>
        <v>#VALUE!</v>
      </c>
    </row>
    <row r="816" spans="2:2" x14ac:dyDescent="0.25">
      <c r="B816" t="e" cm="1" vm="1">
        <f t="array" ref="B816">TRANSPOSE(_xlfn._xlws.SORT(_xlfn.UNIQUE(_xlfn._xlws.FILTER(managements[treatment_number], managements[experiment_id]&amp;"_"&amp;managements[crop_season_id]=A816))))</f>
        <v>#VALUE!</v>
      </c>
    </row>
    <row r="817" spans="2:2" x14ac:dyDescent="0.25">
      <c r="B817" t="e" cm="1" vm="1">
        <f t="array" ref="B817">TRANSPOSE(_xlfn._xlws.SORT(_xlfn.UNIQUE(_xlfn._xlws.FILTER(managements[treatment_number], managements[experiment_id]&amp;"_"&amp;managements[crop_season_id]=A817))))</f>
        <v>#VALUE!</v>
      </c>
    </row>
    <row r="818" spans="2:2" x14ac:dyDescent="0.25">
      <c r="B818" t="e" cm="1" vm="1">
        <f t="array" ref="B818">TRANSPOSE(_xlfn._xlws.SORT(_xlfn.UNIQUE(_xlfn._xlws.FILTER(managements[treatment_number], managements[experiment_id]&amp;"_"&amp;managements[crop_season_id]=A818))))</f>
        <v>#VALUE!</v>
      </c>
    </row>
    <row r="819" spans="2:2" x14ac:dyDescent="0.25">
      <c r="B819" t="e" cm="1" vm="1">
        <f t="array" ref="B819">TRANSPOSE(_xlfn._xlws.SORT(_xlfn.UNIQUE(_xlfn._xlws.FILTER(managements[treatment_number], managements[experiment_id]&amp;"_"&amp;managements[crop_season_id]=A819))))</f>
        <v>#VALUE!</v>
      </c>
    </row>
    <row r="820" spans="2:2" x14ac:dyDescent="0.25">
      <c r="B820" t="e" cm="1" vm="1">
        <f t="array" ref="B820">TRANSPOSE(_xlfn._xlws.SORT(_xlfn.UNIQUE(_xlfn._xlws.FILTER(managements[treatment_number], managements[experiment_id]&amp;"_"&amp;managements[crop_season_id]=A820))))</f>
        <v>#VALUE!</v>
      </c>
    </row>
    <row r="821" spans="2:2" x14ac:dyDescent="0.25">
      <c r="B821" t="e" cm="1" vm="1">
        <f t="array" ref="B821">TRANSPOSE(_xlfn._xlws.SORT(_xlfn.UNIQUE(_xlfn._xlws.FILTER(managements[treatment_number], managements[experiment_id]&amp;"_"&amp;managements[crop_season_id]=A821))))</f>
        <v>#VALUE!</v>
      </c>
    </row>
    <row r="822" spans="2:2" x14ac:dyDescent="0.25">
      <c r="B822" t="e" cm="1" vm="1">
        <f t="array" ref="B822">TRANSPOSE(_xlfn._xlws.SORT(_xlfn.UNIQUE(_xlfn._xlws.FILTER(managements[treatment_number], managements[experiment_id]&amp;"_"&amp;managements[crop_season_id]=A822))))</f>
        <v>#VALUE!</v>
      </c>
    </row>
    <row r="823" spans="2:2" x14ac:dyDescent="0.25">
      <c r="B823" t="e" cm="1" vm="1">
        <f t="array" ref="B823">TRANSPOSE(_xlfn._xlws.SORT(_xlfn.UNIQUE(_xlfn._xlws.FILTER(managements[treatment_number], managements[experiment_id]&amp;"_"&amp;managements[crop_season_id]=A823))))</f>
        <v>#VALUE!</v>
      </c>
    </row>
    <row r="824" spans="2:2" x14ac:dyDescent="0.25">
      <c r="B824" t="e" cm="1" vm="1">
        <f t="array" ref="B824">TRANSPOSE(_xlfn._xlws.SORT(_xlfn.UNIQUE(_xlfn._xlws.FILTER(managements[treatment_number], managements[experiment_id]&amp;"_"&amp;managements[crop_season_id]=A824))))</f>
        <v>#VALUE!</v>
      </c>
    </row>
    <row r="825" spans="2:2" x14ac:dyDescent="0.25">
      <c r="B825" t="e" cm="1" vm="1">
        <f t="array" ref="B825">TRANSPOSE(_xlfn._xlws.SORT(_xlfn.UNIQUE(_xlfn._xlws.FILTER(managements[treatment_number], managements[experiment_id]&amp;"_"&amp;managements[crop_season_id]=A825))))</f>
        <v>#VALUE!</v>
      </c>
    </row>
    <row r="826" spans="2:2" x14ac:dyDescent="0.25">
      <c r="B826" t="e" cm="1" vm="1">
        <f t="array" ref="B826">TRANSPOSE(_xlfn._xlws.SORT(_xlfn.UNIQUE(_xlfn._xlws.FILTER(managements[treatment_number], managements[experiment_id]&amp;"_"&amp;managements[crop_season_id]=A826))))</f>
        <v>#VALUE!</v>
      </c>
    </row>
    <row r="827" spans="2:2" x14ac:dyDescent="0.25">
      <c r="B827" t="e" cm="1" vm="1">
        <f t="array" ref="B827">TRANSPOSE(_xlfn._xlws.SORT(_xlfn.UNIQUE(_xlfn._xlws.FILTER(managements[treatment_number], managements[experiment_id]&amp;"_"&amp;managements[crop_season_id]=A827))))</f>
        <v>#VALUE!</v>
      </c>
    </row>
    <row r="828" spans="2:2" x14ac:dyDescent="0.25">
      <c r="B828" t="e" cm="1" vm="1">
        <f t="array" ref="B828">TRANSPOSE(_xlfn._xlws.SORT(_xlfn.UNIQUE(_xlfn._xlws.FILTER(managements[treatment_number], managements[experiment_id]&amp;"_"&amp;managements[crop_season_id]=A828))))</f>
        <v>#VALUE!</v>
      </c>
    </row>
    <row r="829" spans="2:2" x14ac:dyDescent="0.25">
      <c r="B829" t="e" cm="1" vm="1">
        <f t="array" ref="B829">TRANSPOSE(_xlfn._xlws.SORT(_xlfn.UNIQUE(_xlfn._xlws.FILTER(managements[treatment_number], managements[experiment_id]&amp;"_"&amp;managements[crop_season_id]=A829))))</f>
        <v>#VALUE!</v>
      </c>
    </row>
    <row r="830" spans="2:2" x14ac:dyDescent="0.25">
      <c r="B830" t="e" cm="1" vm="1">
        <f t="array" ref="B830">TRANSPOSE(_xlfn._xlws.SORT(_xlfn.UNIQUE(_xlfn._xlws.FILTER(managements[treatment_number], managements[experiment_id]&amp;"_"&amp;managements[crop_season_id]=A830))))</f>
        <v>#VALUE!</v>
      </c>
    </row>
    <row r="831" spans="2:2" x14ac:dyDescent="0.25">
      <c r="B831" t="e" cm="1" vm="1">
        <f t="array" ref="B831">TRANSPOSE(_xlfn._xlws.SORT(_xlfn.UNIQUE(_xlfn._xlws.FILTER(managements[treatment_number], managements[experiment_id]&amp;"_"&amp;managements[crop_season_id]=A831))))</f>
        <v>#VALUE!</v>
      </c>
    </row>
    <row r="832" spans="2:2" x14ac:dyDescent="0.25">
      <c r="B832" t="e" cm="1" vm="1">
        <f t="array" ref="B832">TRANSPOSE(_xlfn._xlws.SORT(_xlfn.UNIQUE(_xlfn._xlws.FILTER(managements[treatment_number], managements[experiment_id]&amp;"_"&amp;managements[crop_season_id]=A832))))</f>
        <v>#VALUE!</v>
      </c>
    </row>
    <row r="833" spans="2:2" x14ac:dyDescent="0.25">
      <c r="B833" t="e" cm="1" vm="1">
        <f t="array" ref="B833">TRANSPOSE(_xlfn._xlws.SORT(_xlfn.UNIQUE(_xlfn._xlws.FILTER(managements[treatment_number], managements[experiment_id]&amp;"_"&amp;managements[crop_season_id]=A833))))</f>
        <v>#VALUE!</v>
      </c>
    </row>
    <row r="834" spans="2:2" x14ac:dyDescent="0.25">
      <c r="B834" t="e" cm="1" vm="1">
        <f t="array" ref="B834">TRANSPOSE(_xlfn._xlws.SORT(_xlfn.UNIQUE(_xlfn._xlws.FILTER(managements[treatment_number], managements[experiment_id]&amp;"_"&amp;managements[crop_season_id]=A834))))</f>
        <v>#VALUE!</v>
      </c>
    </row>
    <row r="835" spans="2:2" x14ac:dyDescent="0.25">
      <c r="B835" t="e" cm="1" vm="1">
        <f t="array" ref="B835">TRANSPOSE(_xlfn._xlws.SORT(_xlfn.UNIQUE(_xlfn._xlws.FILTER(managements[treatment_number], managements[experiment_id]&amp;"_"&amp;managements[crop_season_id]=A835))))</f>
        <v>#VALUE!</v>
      </c>
    </row>
    <row r="836" spans="2:2" x14ac:dyDescent="0.25">
      <c r="B836" t="e" cm="1" vm="1">
        <f t="array" ref="B836">TRANSPOSE(_xlfn._xlws.SORT(_xlfn.UNIQUE(_xlfn._xlws.FILTER(managements[treatment_number], managements[experiment_id]&amp;"_"&amp;managements[crop_season_id]=A836))))</f>
        <v>#VALUE!</v>
      </c>
    </row>
    <row r="837" spans="2:2" x14ac:dyDescent="0.25">
      <c r="B837" t="e" cm="1" vm="1">
        <f t="array" ref="B837">TRANSPOSE(_xlfn._xlws.SORT(_xlfn.UNIQUE(_xlfn._xlws.FILTER(managements[treatment_number], managements[experiment_id]&amp;"_"&amp;managements[crop_season_id]=A837))))</f>
        <v>#VALUE!</v>
      </c>
    </row>
    <row r="838" spans="2:2" x14ac:dyDescent="0.25">
      <c r="B838" t="e" cm="1" vm="1">
        <f t="array" ref="B838">TRANSPOSE(_xlfn._xlws.SORT(_xlfn.UNIQUE(_xlfn._xlws.FILTER(managements[treatment_number], managements[experiment_id]&amp;"_"&amp;managements[crop_season_id]=A838))))</f>
        <v>#VALUE!</v>
      </c>
    </row>
    <row r="839" spans="2:2" x14ac:dyDescent="0.25">
      <c r="B839" t="e" cm="1" vm="1">
        <f t="array" ref="B839">TRANSPOSE(_xlfn._xlws.SORT(_xlfn.UNIQUE(_xlfn._xlws.FILTER(managements[treatment_number], managements[experiment_id]&amp;"_"&amp;managements[crop_season_id]=A839))))</f>
        <v>#VALUE!</v>
      </c>
    </row>
    <row r="840" spans="2:2" x14ac:dyDescent="0.25">
      <c r="B840" t="e" cm="1" vm="1">
        <f t="array" ref="B840">TRANSPOSE(_xlfn._xlws.SORT(_xlfn.UNIQUE(_xlfn._xlws.FILTER(managements[treatment_number], managements[experiment_id]&amp;"_"&amp;managements[crop_season_id]=A840))))</f>
        <v>#VALUE!</v>
      </c>
    </row>
    <row r="841" spans="2:2" x14ac:dyDescent="0.25">
      <c r="B841" t="e" cm="1" vm="1">
        <f t="array" ref="B841">TRANSPOSE(_xlfn._xlws.SORT(_xlfn.UNIQUE(_xlfn._xlws.FILTER(managements[treatment_number], managements[experiment_id]&amp;"_"&amp;managements[crop_season_id]=A841))))</f>
        <v>#VALUE!</v>
      </c>
    </row>
    <row r="842" spans="2:2" x14ac:dyDescent="0.25">
      <c r="B842" t="e" cm="1" vm="1">
        <f t="array" ref="B842">TRANSPOSE(_xlfn._xlws.SORT(_xlfn.UNIQUE(_xlfn._xlws.FILTER(managements[treatment_number], managements[experiment_id]&amp;"_"&amp;managements[crop_season_id]=A842))))</f>
        <v>#VALUE!</v>
      </c>
    </row>
    <row r="843" spans="2:2" x14ac:dyDescent="0.25">
      <c r="B843" t="e" cm="1" vm="1">
        <f t="array" ref="B843">TRANSPOSE(_xlfn._xlws.SORT(_xlfn.UNIQUE(_xlfn._xlws.FILTER(managements[treatment_number], managements[experiment_id]&amp;"_"&amp;managements[crop_season_id]=A843))))</f>
        <v>#VALUE!</v>
      </c>
    </row>
    <row r="844" spans="2:2" x14ac:dyDescent="0.25">
      <c r="B844" t="e" cm="1" vm="1">
        <f t="array" ref="B844">TRANSPOSE(_xlfn._xlws.SORT(_xlfn.UNIQUE(_xlfn._xlws.FILTER(managements[treatment_number], managements[experiment_id]&amp;"_"&amp;managements[crop_season_id]=A844))))</f>
        <v>#VALUE!</v>
      </c>
    </row>
    <row r="845" spans="2:2" x14ac:dyDescent="0.25">
      <c r="B845" t="e" cm="1" vm="1">
        <f t="array" ref="B845">TRANSPOSE(_xlfn._xlws.SORT(_xlfn.UNIQUE(_xlfn._xlws.FILTER(managements[treatment_number], managements[experiment_id]&amp;"_"&amp;managements[crop_season_id]=A845))))</f>
        <v>#VALUE!</v>
      </c>
    </row>
    <row r="846" spans="2:2" x14ac:dyDescent="0.25">
      <c r="B846" t="e" cm="1" vm="1">
        <f t="array" ref="B846">TRANSPOSE(_xlfn._xlws.SORT(_xlfn.UNIQUE(_xlfn._xlws.FILTER(managements[treatment_number], managements[experiment_id]&amp;"_"&amp;managements[crop_season_id]=A846))))</f>
        <v>#VALUE!</v>
      </c>
    </row>
    <row r="847" spans="2:2" x14ac:dyDescent="0.25">
      <c r="B847" t="e" cm="1" vm="1">
        <f t="array" ref="B847">TRANSPOSE(_xlfn._xlws.SORT(_xlfn.UNIQUE(_xlfn._xlws.FILTER(managements[treatment_number], managements[experiment_id]&amp;"_"&amp;managements[crop_season_id]=A847))))</f>
        <v>#VALUE!</v>
      </c>
    </row>
    <row r="848" spans="2:2" x14ac:dyDescent="0.25">
      <c r="B848" t="e" cm="1" vm="1">
        <f t="array" ref="B848">TRANSPOSE(_xlfn._xlws.SORT(_xlfn.UNIQUE(_xlfn._xlws.FILTER(managements[treatment_number], managements[experiment_id]&amp;"_"&amp;managements[crop_season_id]=A848))))</f>
        <v>#VALUE!</v>
      </c>
    </row>
    <row r="849" spans="2:2" x14ac:dyDescent="0.25">
      <c r="B849" t="e" cm="1" vm="1">
        <f t="array" ref="B849">TRANSPOSE(_xlfn._xlws.SORT(_xlfn.UNIQUE(_xlfn._xlws.FILTER(managements[treatment_number], managements[experiment_id]&amp;"_"&amp;managements[crop_season_id]=A849))))</f>
        <v>#VALUE!</v>
      </c>
    </row>
    <row r="850" spans="2:2" x14ac:dyDescent="0.25">
      <c r="B850" t="e" cm="1" vm="1">
        <f t="array" ref="B850">TRANSPOSE(_xlfn._xlws.SORT(_xlfn.UNIQUE(_xlfn._xlws.FILTER(managements[treatment_number], managements[experiment_id]&amp;"_"&amp;managements[crop_season_id]=A850))))</f>
        <v>#VALUE!</v>
      </c>
    </row>
    <row r="851" spans="2:2" x14ac:dyDescent="0.25">
      <c r="B851" t="e" cm="1" vm="1">
        <f t="array" ref="B851">TRANSPOSE(_xlfn._xlws.SORT(_xlfn.UNIQUE(_xlfn._xlws.FILTER(managements[treatment_number], managements[experiment_id]&amp;"_"&amp;managements[crop_season_id]=A851))))</f>
        <v>#VALUE!</v>
      </c>
    </row>
    <row r="852" spans="2:2" x14ac:dyDescent="0.25">
      <c r="B852" t="e" cm="1" vm="1">
        <f t="array" ref="B852">TRANSPOSE(_xlfn._xlws.SORT(_xlfn.UNIQUE(_xlfn._xlws.FILTER(managements[treatment_number], managements[experiment_id]&amp;"_"&amp;managements[crop_season_id]=A852))))</f>
        <v>#VALUE!</v>
      </c>
    </row>
    <row r="853" spans="2:2" x14ac:dyDescent="0.25">
      <c r="B853" t="e" cm="1" vm="1">
        <f t="array" ref="B853">TRANSPOSE(_xlfn._xlws.SORT(_xlfn.UNIQUE(_xlfn._xlws.FILTER(managements[treatment_number], managements[experiment_id]&amp;"_"&amp;managements[crop_season_id]=A853))))</f>
        <v>#VALUE!</v>
      </c>
    </row>
    <row r="854" spans="2:2" x14ac:dyDescent="0.25">
      <c r="B854" t="e" cm="1" vm="1">
        <f t="array" ref="B854">TRANSPOSE(_xlfn._xlws.SORT(_xlfn.UNIQUE(_xlfn._xlws.FILTER(managements[treatment_number], managements[experiment_id]&amp;"_"&amp;managements[crop_season_id]=A854))))</f>
        <v>#VALUE!</v>
      </c>
    </row>
    <row r="855" spans="2:2" x14ac:dyDescent="0.25">
      <c r="B855" t="e" cm="1" vm="1">
        <f t="array" ref="B855">TRANSPOSE(_xlfn._xlws.SORT(_xlfn.UNIQUE(_xlfn._xlws.FILTER(managements[treatment_number], managements[experiment_id]&amp;"_"&amp;managements[crop_season_id]=A855))))</f>
        <v>#VALUE!</v>
      </c>
    </row>
    <row r="856" spans="2:2" x14ac:dyDescent="0.25">
      <c r="B856" t="e" cm="1" vm="1">
        <f t="array" ref="B856">TRANSPOSE(_xlfn._xlws.SORT(_xlfn.UNIQUE(_xlfn._xlws.FILTER(managements[treatment_number], managements[experiment_id]&amp;"_"&amp;managements[crop_season_id]=A856))))</f>
        <v>#VALUE!</v>
      </c>
    </row>
    <row r="857" spans="2:2" x14ac:dyDescent="0.25">
      <c r="B857" t="e" cm="1" vm="1">
        <f t="array" ref="B857">TRANSPOSE(_xlfn._xlws.SORT(_xlfn.UNIQUE(_xlfn._xlws.FILTER(managements[treatment_number], managements[experiment_id]&amp;"_"&amp;managements[crop_season_id]=A857))))</f>
        <v>#VALUE!</v>
      </c>
    </row>
    <row r="858" spans="2:2" x14ac:dyDescent="0.25">
      <c r="B858" t="e" cm="1" vm="1">
        <f t="array" ref="B858">TRANSPOSE(_xlfn._xlws.SORT(_xlfn.UNIQUE(_xlfn._xlws.FILTER(managements[treatment_number], managements[experiment_id]&amp;"_"&amp;managements[crop_season_id]=A858))))</f>
        <v>#VALUE!</v>
      </c>
    </row>
    <row r="859" spans="2:2" x14ac:dyDescent="0.25">
      <c r="B859" t="e" cm="1" vm="1">
        <f t="array" ref="B859">TRANSPOSE(_xlfn._xlws.SORT(_xlfn.UNIQUE(_xlfn._xlws.FILTER(managements[treatment_number], managements[experiment_id]&amp;"_"&amp;managements[crop_season_id]=A859))))</f>
        <v>#VALUE!</v>
      </c>
    </row>
    <row r="860" spans="2:2" x14ac:dyDescent="0.25">
      <c r="B860" t="e" cm="1" vm="1">
        <f t="array" ref="B860">TRANSPOSE(_xlfn._xlws.SORT(_xlfn.UNIQUE(_xlfn._xlws.FILTER(managements[treatment_number], managements[experiment_id]&amp;"_"&amp;managements[crop_season_id]=A860))))</f>
        <v>#VALUE!</v>
      </c>
    </row>
    <row r="861" spans="2:2" x14ac:dyDescent="0.25">
      <c r="B861" t="e" cm="1" vm="1">
        <f t="array" ref="B861">TRANSPOSE(_xlfn._xlws.SORT(_xlfn.UNIQUE(_xlfn._xlws.FILTER(managements[treatment_number], managements[experiment_id]&amp;"_"&amp;managements[crop_season_id]=A861))))</f>
        <v>#VALUE!</v>
      </c>
    </row>
    <row r="862" spans="2:2" x14ac:dyDescent="0.25">
      <c r="B862" t="e" cm="1" vm="1">
        <f t="array" ref="B862">TRANSPOSE(_xlfn._xlws.SORT(_xlfn.UNIQUE(_xlfn._xlws.FILTER(managements[treatment_number], managements[experiment_id]&amp;"_"&amp;managements[crop_season_id]=A862))))</f>
        <v>#VALUE!</v>
      </c>
    </row>
    <row r="863" spans="2:2" x14ac:dyDescent="0.25">
      <c r="B863" t="e" cm="1" vm="1">
        <f t="array" ref="B863">TRANSPOSE(_xlfn._xlws.SORT(_xlfn.UNIQUE(_xlfn._xlws.FILTER(managements[treatment_number], managements[experiment_id]&amp;"_"&amp;managements[crop_season_id]=A863))))</f>
        <v>#VALUE!</v>
      </c>
    </row>
    <row r="864" spans="2:2" x14ac:dyDescent="0.25">
      <c r="B864" t="e" cm="1" vm="1">
        <f t="array" ref="B864">TRANSPOSE(_xlfn._xlws.SORT(_xlfn.UNIQUE(_xlfn._xlws.FILTER(managements[treatment_number], managements[experiment_id]&amp;"_"&amp;managements[crop_season_id]=A864))))</f>
        <v>#VALUE!</v>
      </c>
    </row>
    <row r="865" spans="2:2" x14ac:dyDescent="0.25">
      <c r="B865" t="e" cm="1" vm="1">
        <f t="array" ref="B865">TRANSPOSE(_xlfn._xlws.SORT(_xlfn.UNIQUE(_xlfn._xlws.FILTER(managements[treatment_number], managements[experiment_id]&amp;"_"&amp;managements[crop_season_id]=A865))))</f>
        <v>#VALUE!</v>
      </c>
    </row>
    <row r="866" spans="2:2" x14ac:dyDescent="0.25">
      <c r="B866" t="e" cm="1" vm="1">
        <f t="array" ref="B866">TRANSPOSE(_xlfn._xlws.SORT(_xlfn.UNIQUE(_xlfn._xlws.FILTER(managements[treatment_number], managements[experiment_id]&amp;"_"&amp;managements[crop_season_id]=A866))))</f>
        <v>#VALUE!</v>
      </c>
    </row>
    <row r="867" spans="2:2" x14ac:dyDescent="0.25">
      <c r="B867" t="e" cm="1" vm="1">
        <f t="array" ref="B867">TRANSPOSE(_xlfn._xlws.SORT(_xlfn.UNIQUE(_xlfn._xlws.FILTER(managements[treatment_number], managements[experiment_id]&amp;"_"&amp;managements[crop_season_id]=A867))))</f>
        <v>#VALUE!</v>
      </c>
    </row>
    <row r="868" spans="2:2" x14ac:dyDescent="0.25">
      <c r="B868" t="e" cm="1" vm="1">
        <f t="array" ref="B868">TRANSPOSE(_xlfn._xlws.SORT(_xlfn.UNIQUE(_xlfn._xlws.FILTER(managements[treatment_number], managements[experiment_id]&amp;"_"&amp;managements[crop_season_id]=A868))))</f>
        <v>#VALUE!</v>
      </c>
    </row>
    <row r="869" spans="2:2" x14ac:dyDescent="0.25">
      <c r="B869" t="e" cm="1" vm="1">
        <f t="array" ref="B869">TRANSPOSE(_xlfn._xlws.SORT(_xlfn.UNIQUE(_xlfn._xlws.FILTER(managements[treatment_number], managements[experiment_id]&amp;"_"&amp;managements[crop_season_id]=A869))))</f>
        <v>#VALUE!</v>
      </c>
    </row>
    <row r="870" spans="2:2" x14ac:dyDescent="0.25">
      <c r="B870" t="e" cm="1" vm="1">
        <f t="array" ref="B870">TRANSPOSE(_xlfn._xlws.SORT(_xlfn.UNIQUE(_xlfn._xlws.FILTER(managements[treatment_number], managements[experiment_id]&amp;"_"&amp;managements[crop_season_id]=A870))))</f>
        <v>#VALUE!</v>
      </c>
    </row>
    <row r="871" spans="2:2" x14ac:dyDescent="0.25">
      <c r="B871" t="e" cm="1" vm="1">
        <f t="array" ref="B871">TRANSPOSE(_xlfn._xlws.SORT(_xlfn.UNIQUE(_xlfn._xlws.FILTER(managements[treatment_number], managements[experiment_id]&amp;"_"&amp;managements[crop_season_id]=A871))))</f>
        <v>#VALUE!</v>
      </c>
    </row>
    <row r="872" spans="2:2" x14ac:dyDescent="0.25">
      <c r="B872" t="e" cm="1" vm="1">
        <f t="array" ref="B872">TRANSPOSE(_xlfn._xlws.SORT(_xlfn.UNIQUE(_xlfn._xlws.FILTER(managements[treatment_number], managements[experiment_id]&amp;"_"&amp;managements[crop_season_id]=A872))))</f>
        <v>#VALUE!</v>
      </c>
    </row>
    <row r="873" spans="2:2" x14ac:dyDescent="0.25">
      <c r="B873" t="e" cm="1" vm="1">
        <f t="array" ref="B873">TRANSPOSE(_xlfn._xlws.SORT(_xlfn.UNIQUE(_xlfn._xlws.FILTER(managements[treatment_number], managements[experiment_id]&amp;"_"&amp;managements[crop_season_id]=A873))))</f>
        <v>#VALUE!</v>
      </c>
    </row>
    <row r="874" spans="2:2" x14ac:dyDescent="0.25">
      <c r="B874" t="e" cm="1" vm="1">
        <f t="array" ref="B874">TRANSPOSE(_xlfn._xlws.SORT(_xlfn.UNIQUE(_xlfn._xlws.FILTER(managements[treatment_number], managements[experiment_id]&amp;"_"&amp;managements[crop_season_id]=A874))))</f>
        <v>#VALUE!</v>
      </c>
    </row>
    <row r="875" spans="2:2" x14ac:dyDescent="0.25">
      <c r="B875" t="e" cm="1" vm="1">
        <f t="array" ref="B875">TRANSPOSE(_xlfn._xlws.SORT(_xlfn.UNIQUE(_xlfn._xlws.FILTER(managements[treatment_number], managements[experiment_id]&amp;"_"&amp;managements[crop_season_id]=A875))))</f>
        <v>#VALUE!</v>
      </c>
    </row>
    <row r="876" spans="2:2" x14ac:dyDescent="0.25">
      <c r="B876" t="e" cm="1" vm="1">
        <f t="array" ref="B876">TRANSPOSE(_xlfn._xlws.SORT(_xlfn.UNIQUE(_xlfn._xlws.FILTER(managements[treatment_number], managements[experiment_id]&amp;"_"&amp;managements[crop_season_id]=A876))))</f>
        <v>#VALUE!</v>
      </c>
    </row>
    <row r="877" spans="2:2" x14ac:dyDescent="0.25">
      <c r="B877" t="e" cm="1" vm="1">
        <f t="array" ref="B877">TRANSPOSE(_xlfn._xlws.SORT(_xlfn.UNIQUE(_xlfn._xlws.FILTER(managements[treatment_number], managements[experiment_id]&amp;"_"&amp;managements[crop_season_id]=A877))))</f>
        <v>#VALUE!</v>
      </c>
    </row>
    <row r="878" spans="2:2" x14ac:dyDescent="0.25">
      <c r="B878" t="e" cm="1" vm="1">
        <f t="array" ref="B878">TRANSPOSE(_xlfn._xlws.SORT(_xlfn.UNIQUE(_xlfn._xlws.FILTER(managements[treatment_number], managements[experiment_id]&amp;"_"&amp;managements[crop_season_id]=A878))))</f>
        <v>#VALUE!</v>
      </c>
    </row>
    <row r="879" spans="2:2" x14ac:dyDescent="0.25">
      <c r="B879" t="e" cm="1" vm="1">
        <f t="array" ref="B879">TRANSPOSE(_xlfn._xlws.SORT(_xlfn.UNIQUE(_xlfn._xlws.FILTER(managements[treatment_number], managements[experiment_id]&amp;"_"&amp;managements[crop_season_id]=A879))))</f>
        <v>#VALUE!</v>
      </c>
    </row>
    <row r="880" spans="2:2" x14ac:dyDescent="0.25">
      <c r="B880" t="e" cm="1" vm="1">
        <f t="array" ref="B880">TRANSPOSE(_xlfn._xlws.SORT(_xlfn.UNIQUE(_xlfn._xlws.FILTER(managements[treatment_number], managements[experiment_id]&amp;"_"&amp;managements[crop_season_id]=A880))))</f>
        <v>#VALUE!</v>
      </c>
    </row>
    <row r="881" spans="2:2" x14ac:dyDescent="0.25">
      <c r="B881" t="e" cm="1" vm="1">
        <f t="array" ref="B881">TRANSPOSE(_xlfn._xlws.SORT(_xlfn.UNIQUE(_xlfn._xlws.FILTER(managements[treatment_number], managements[experiment_id]&amp;"_"&amp;managements[crop_season_id]=A881))))</f>
        <v>#VALUE!</v>
      </c>
    </row>
    <row r="882" spans="2:2" x14ac:dyDescent="0.25">
      <c r="B882" t="e" cm="1" vm="1">
        <f t="array" ref="B882">TRANSPOSE(_xlfn._xlws.SORT(_xlfn.UNIQUE(_xlfn._xlws.FILTER(managements[treatment_number], managements[experiment_id]&amp;"_"&amp;managements[crop_season_id]=A882))))</f>
        <v>#VALUE!</v>
      </c>
    </row>
    <row r="883" spans="2:2" x14ac:dyDescent="0.25">
      <c r="B883" t="e" cm="1" vm="1">
        <f t="array" ref="B883">TRANSPOSE(_xlfn._xlws.SORT(_xlfn.UNIQUE(_xlfn._xlws.FILTER(managements[treatment_number], managements[experiment_id]&amp;"_"&amp;managements[crop_season_id]=A883))))</f>
        <v>#VALUE!</v>
      </c>
    </row>
    <row r="884" spans="2:2" x14ac:dyDescent="0.25">
      <c r="B884" t="e" cm="1" vm="1">
        <f t="array" ref="B884">TRANSPOSE(_xlfn._xlws.SORT(_xlfn.UNIQUE(_xlfn._xlws.FILTER(managements[treatment_number], managements[experiment_id]&amp;"_"&amp;managements[crop_season_id]=A884))))</f>
        <v>#VALUE!</v>
      </c>
    </row>
    <row r="885" spans="2:2" x14ac:dyDescent="0.25">
      <c r="B885" t="e" cm="1" vm="1">
        <f t="array" ref="B885">TRANSPOSE(_xlfn._xlws.SORT(_xlfn.UNIQUE(_xlfn._xlws.FILTER(managements[treatment_number], managements[experiment_id]&amp;"_"&amp;managements[crop_season_id]=A885))))</f>
        <v>#VALUE!</v>
      </c>
    </row>
    <row r="886" spans="2:2" x14ac:dyDescent="0.25">
      <c r="B886" t="e" cm="1" vm="1">
        <f t="array" ref="B886">TRANSPOSE(_xlfn._xlws.SORT(_xlfn.UNIQUE(_xlfn._xlws.FILTER(managements[treatment_number], managements[experiment_id]&amp;"_"&amp;managements[crop_season_id]=A886))))</f>
        <v>#VALUE!</v>
      </c>
    </row>
    <row r="887" spans="2:2" x14ac:dyDescent="0.25">
      <c r="B887" t="e" cm="1" vm="1">
        <f t="array" ref="B887">TRANSPOSE(_xlfn._xlws.SORT(_xlfn.UNIQUE(_xlfn._xlws.FILTER(managements[treatment_number], managements[experiment_id]&amp;"_"&amp;managements[crop_season_id]=A887))))</f>
        <v>#VALUE!</v>
      </c>
    </row>
    <row r="888" spans="2:2" x14ac:dyDescent="0.25">
      <c r="B888" t="e" cm="1" vm="1">
        <f t="array" ref="B888">TRANSPOSE(_xlfn._xlws.SORT(_xlfn.UNIQUE(_xlfn._xlws.FILTER(managements[treatment_number], managements[experiment_id]&amp;"_"&amp;managements[crop_season_id]=A888))))</f>
        <v>#VALUE!</v>
      </c>
    </row>
    <row r="889" spans="2:2" x14ac:dyDescent="0.25">
      <c r="B889" t="e" cm="1" vm="1">
        <f t="array" ref="B889">TRANSPOSE(_xlfn._xlws.SORT(_xlfn.UNIQUE(_xlfn._xlws.FILTER(managements[treatment_number], managements[experiment_id]&amp;"_"&amp;managements[crop_season_id]=A889))))</f>
        <v>#VALUE!</v>
      </c>
    </row>
    <row r="890" spans="2:2" x14ac:dyDescent="0.25">
      <c r="B890" t="e" cm="1" vm="1">
        <f t="array" ref="B890">TRANSPOSE(_xlfn._xlws.SORT(_xlfn.UNIQUE(_xlfn._xlws.FILTER(managements[treatment_number], managements[experiment_id]&amp;"_"&amp;managements[crop_season_id]=A890))))</f>
        <v>#VALUE!</v>
      </c>
    </row>
    <row r="891" spans="2:2" x14ac:dyDescent="0.25">
      <c r="B891" t="e" cm="1" vm="1">
        <f t="array" ref="B891">TRANSPOSE(_xlfn._xlws.SORT(_xlfn.UNIQUE(_xlfn._xlws.FILTER(managements[treatment_number], managements[experiment_id]&amp;"_"&amp;managements[crop_season_id]=A891))))</f>
        <v>#VALUE!</v>
      </c>
    </row>
    <row r="892" spans="2:2" x14ac:dyDescent="0.25">
      <c r="B892" t="e" cm="1" vm="1">
        <f t="array" ref="B892">TRANSPOSE(_xlfn._xlws.SORT(_xlfn.UNIQUE(_xlfn._xlws.FILTER(managements[treatment_number], managements[experiment_id]&amp;"_"&amp;managements[crop_season_id]=A892))))</f>
        <v>#VALUE!</v>
      </c>
    </row>
    <row r="893" spans="2:2" x14ac:dyDescent="0.25">
      <c r="B893" t="e" cm="1" vm="1">
        <f t="array" ref="B893">TRANSPOSE(_xlfn._xlws.SORT(_xlfn.UNIQUE(_xlfn._xlws.FILTER(managements[treatment_number], managements[experiment_id]&amp;"_"&amp;managements[crop_season_id]=A893))))</f>
        <v>#VALUE!</v>
      </c>
    </row>
    <row r="894" spans="2:2" x14ac:dyDescent="0.25">
      <c r="B894" t="e" cm="1" vm="1">
        <f t="array" ref="B894">TRANSPOSE(_xlfn._xlws.SORT(_xlfn.UNIQUE(_xlfn._xlws.FILTER(managements[treatment_number], managements[experiment_id]&amp;"_"&amp;managements[crop_season_id]=A894))))</f>
        <v>#VALUE!</v>
      </c>
    </row>
    <row r="895" spans="2:2" x14ac:dyDescent="0.25">
      <c r="B895" t="e" cm="1" vm="1">
        <f t="array" ref="B895">TRANSPOSE(_xlfn._xlws.SORT(_xlfn.UNIQUE(_xlfn._xlws.FILTER(managements[treatment_number], managements[experiment_id]&amp;"_"&amp;managements[crop_season_id]=A895))))</f>
        <v>#VALUE!</v>
      </c>
    </row>
    <row r="896" spans="2:2" x14ac:dyDescent="0.25">
      <c r="B896" t="e" cm="1" vm="1">
        <f t="array" ref="B896">TRANSPOSE(_xlfn._xlws.SORT(_xlfn.UNIQUE(_xlfn._xlws.FILTER(managements[treatment_number], managements[experiment_id]&amp;"_"&amp;managements[crop_season_id]=A896))))</f>
        <v>#VALUE!</v>
      </c>
    </row>
    <row r="897" spans="2:2" x14ac:dyDescent="0.25">
      <c r="B897" t="e" cm="1" vm="1">
        <f t="array" ref="B897">TRANSPOSE(_xlfn._xlws.SORT(_xlfn.UNIQUE(_xlfn._xlws.FILTER(managements[treatment_number], managements[experiment_id]&amp;"_"&amp;managements[crop_season_id]=A897))))</f>
        <v>#VALUE!</v>
      </c>
    </row>
    <row r="898" spans="2:2" x14ac:dyDescent="0.25">
      <c r="B898" t="e" cm="1" vm="1">
        <f t="array" ref="B898">TRANSPOSE(_xlfn._xlws.SORT(_xlfn.UNIQUE(_xlfn._xlws.FILTER(managements[treatment_number], managements[experiment_id]&amp;"_"&amp;managements[crop_season_id]=A898))))</f>
        <v>#VALUE!</v>
      </c>
    </row>
    <row r="899" spans="2:2" x14ac:dyDescent="0.25">
      <c r="B899" t="e" cm="1" vm="1">
        <f t="array" ref="B899">TRANSPOSE(_xlfn._xlws.SORT(_xlfn.UNIQUE(_xlfn._xlws.FILTER(managements[treatment_number], managements[experiment_id]&amp;"_"&amp;managements[crop_season_id]=A899))))</f>
        <v>#VALUE!</v>
      </c>
    </row>
    <row r="900" spans="2:2" x14ac:dyDescent="0.25">
      <c r="B900" t="e" cm="1" vm="1">
        <f t="array" ref="B900">TRANSPOSE(_xlfn._xlws.SORT(_xlfn.UNIQUE(_xlfn._xlws.FILTER(managements[treatment_number], managements[experiment_id]&amp;"_"&amp;managements[crop_season_id]=A900))))</f>
        <v>#VALUE!</v>
      </c>
    </row>
    <row r="901" spans="2:2" x14ac:dyDescent="0.25">
      <c r="B901" t="e" cm="1" vm="1">
        <f t="array" ref="B901">TRANSPOSE(_xlfn._xlws.SORT(_xlfn.UNIQUE(_xlfn._xlws.FILTER(managements[treatment_number], managements[experiment_id]&amp;"_"&amp;managements[crop_season_id]=A901))))</f>
        <v>#VALUE!</v>
      </c>
    </row>
    <row r="902" spans="2:2" x14ac:dyDescent="0.25">
      <c r="B902" t="e" cm="1" vm="1">
        <f t="array" ref="B902">TRANSPOSE(_xlfn._xlws.SORT(_xlfn.UNIQUE(_xlfn._xlws.FILTER(managements[treatment_number], managements[experiment_id]&amp;"_"&amp;managements[crop_season_id]=A902))))</f>
        <v>#VALUE!</v>
      </c>
    </row>
    <row r="903" spans="2:2" x14ac:dyDescent="0.25">
      <c r="B903" t="e" cm="1" vm="1">
        <f t="array" ref="B903">TRANSPOSE(_xlfn._xlws.SORT(_xlfn.UNIQUE(_xlfn._xlws.FILTER(managements[treatment_number], managements[experiment_id]&amp;"_"&amp;managements[crop_season_id]=A903))))</f>
        <v>#VALUE!</v>
      </c>
    </row>
    <row r="904" spans="2:2" x14ac:dyDescent="0.25">
      <c r="B904" t="e" cm="1" vm="1">
        <f t="array" ref="B904">TRANSPOSE(_xlfn._xlws.SORT(_xlfn.UNIQUE(_xlfn._xlws.FILTER(managements[treatment_number], managements[experiment_id]&amp;"_"&amp;managements[crop_season_id]=A904))))</f>
        <v>#VALUE!</v>
      </c>
    </row>
    <row r="905" spans="2:2" x14ac:dyDescent="0.25">
      <c r="B905" t="e" cm="1" vm="1">
        <f t="array" ref="B905">TRANSPOSE(_xlfn._xlws.SORT(_xlfn.UNIQUE(_xlfn._xlws.FILTER(managements[treatment_number], managements[experiment_id]&amp;"_"&amp;managements[crop_season_id]=A905))))</f>
        <v>#VALUE!</v>
      </c>
    </row>
    <row r="906" spans="2:2" x14ac:dyDescent="0.25">
      <c r="B906" t="e" cm="1" vm="1">
        <f t="array" ref="B906">TRANSPOSE(_xlfn._xlws.SORT(_xlfn.UNIQUE(_xlfn._xlws.FILTER(managements[treatment_number], managements[experiment_id]&amp;"_"&amp;managements[crop_season_id]=A906))))</f>
        <v>#VALUE!</v>
      </c>
    </row>
    <row r="907" spans="2:2" x14ac:dyDescent="0.25">
      <c r="B907" t="e" cm="1" vm="1">
        <f t="array" ref="B907">TRANSPOSE(_xlfn._xlws.SORT(_xlfn.UNIQUE(_xlfn._xlws.FILTER(managements[treatment_number], managements[experiment_id]&amp;"_"&amp;managements[crop_season_id]=A907))))</f>
        <v>#VALUE!</v>
      </c>
    </row>
    <row r="908" spans="2:2" x14ac:dyDescent="0.25">
      <c r="B908" t="e" cm="1" vm="1">
        <f t="array" ref="B908">TRANSPOSE(_xlfn._xlws.SORT(_xlfn.UNIQUE(_xlfn._xlws.FILTER(managements[treatment_number], managements[experiment_id]&amp;"_"&amp;managements[crop_season_id]=A908))))</f>
        <v>#VALUE!</v>
      </c>
    </row>
    <row r="909" spans="2:2" x14ac:dyDescent="0.25">
      <c r="B909" t="e" cm="1" vm="1">
        <f t="array" ref="B909">TRANSPOSE(_xlfn._xlws.SORT(_xlfn.UNIQUE(_xlfn._xlws.FILTER(managements[treatment_number], managements[experiment_id]&amp;"_"&amp;managements[crop_season_id]=A909))))</f>
        <v>#VALUE!</v>
      </c>
    </row>
    <row r="910" spans="2:2" x14ac:dyDescent="0.25">
      <c r="B910" t="e" cm="1" vm="1">
        <f t="array" ref="B910">TRANSPOSE(_xlfn._xlws.SORT(_xlfn.UNIQUE(_xlfn._xlws.FILTER(managements[treatment_number], managements[experiment_id]&amp;"_"&amp;managements[crop_season_id]=A910))))</f>
        <v>#VALUE!</v>
      </c>
    </row>
    <row r="911" spans="2:2" x14ac:dyDescent="0.25">
      <c r="B911" t="e" cm="1" vm="1">
        <f t="array" ref="B911">TRANSPOSE(_xlfn._xlws.SORT(_xlfn.UNIQUE(_xlfn._xlws.FILTER(managements[treatment_number], managements[experiment_id]&amp;"_"&amp;managements[crop_season_id]=A911))))</f>
        <v>#VALUE!</v>
      </c>
    </row>
    <row r="912" spans="2:2" x14ac:dyDescent="0.25">
      <c r="B912" t="e" cm="1" vm="1">
        <f t="array" ref="B912">TRANSPOSE(_xlfn._xlws.SORT(_xlfn.UNIQUE(_xlfn._xlws.FILTER(managements[treatment_number], managements[experiment_id]&amp;"_"&amp;managements[crop_season_id]=A912))))</f>
        <v>#VALUE!</v>
      </c>
    </row>
    <row r="913" spans="2:2" x14ac:dyDescent="0.25">
      <c r="B913" t="e" cm="1" vm="1">
        <f t="array" ref="B913">TRANSPOSE(_xlfn._xlws.SORT(_xlfn.UNIQUE(_xlfn._xlws.FILTER(managements[treatment_number], managements[experiment_id]&amp;"_"&amp;managements[crop_season_id]=A913))))</f>
        <v>#VALUE!</v>
      </c>
    </row>
    <row r="914" spans="2:2" x14ac:dyDescent="0.25">
      <c r="B914" t="e" cm="1" vm="1">
        <f t="array" ref="B914">TRANSPOSE(_xlfn._xlws.SORT(_xlfn.UNIQUE(_xlfn._xlws.FILTER(managements[treatment_number], managements[experiment_id]&amp;"_"&amp;managements[crop_season_id]=A914))))</f>
        <v>#VALUE!</v>
      </c>
    </row>
    <row r="915" spans="2:2" x14ac:dyDescent="0.25">
      <c r="B915" t="e" cm="1" vm="1">
        <f t="array" ref="B915">TRANSPOSE(_xlfn._xlws.SORT(_xlfn.UNIQUE(_xlfn._xlws.FILTER(managements[treatment_number], managements[experiment_id]&amp;"_"&amp;managements[crop_season_id]=A915))))</f>
        <v>#VALUE!</v>
      </c>
    </row>
    <row r="916" spans="2:2" x14ac:dyDescent="0.25">
      <c r="B916" t="e" cm="1" vm="1">
        <f t="array" ref="B916">TRANSPOSE(_xlfn._xlws.SORT(_xlfn.UNIQUE(_xlfn._xlws.FILTER(managements[treatment_number], managements[experiment_id]&amp;"_"&amp;managements[crop_season_id]=A916))))</f>
        <v>#VALUE!</v>
      </c>
    </row>
    <row r="917" spans="2:2" x14ac:dyDescent="0.25">
      <c r="B917" t="e" cm="1" vm="1">
        <f t="array" ref="B917">TRANSPOSE(_xlfn._xlws.SORT(_xlfn.UNIQUE(_xlfn._xlws.FILTER(managements[treatment_number], managements[experiment_id]&amp;"_"&amp;managements[crop_season_id]=A917))))</f>
        <v>#VALUE!</v>
      </c>
    </row>
    <row r="918" spans="2:2" x14ac:dyDescent="0.25">
      <c r="B918" t="e" cm="1" vm="1">
        <f t="array" ref="B918">TRANSPOSE(_xlfn._xlws.SORT(_xlfn.UNIQUE(_xlfn._xlws.FILTER(managements[treatment_number], managements[experiment_id]&amp;"_"&amp;managements[crop_season_id]=A918))))</f>
        <v>#VALUE!</v>
      </c>
    </row>
    <row r="919" spans="2:2" x14ac:dyDescent="0.25">
      <c r="B919" t="e" cm="1" vm="1">
        <f t="array" ref="B919">TRANSPOSE(_xlfn._xlws.SORT(_xlfn.UNIQUE(_xlfn._xlws.FILTER(managements[treatment_number], managements[experiment_id]&amp;"_"&amp;managements[crop_season_id]=A919))))</f>
        <v>#VALUE!</v>
      </c>
    </row>
    <row r="920" spans="2:2" x14ac:dyDescent="0.25">
      <c r="B920" t="e" cm="1" vm="1">
        <f t="array" ref="B920">TRANSPOSE(_xlfn._xlws.SORT(_xlfn.UNIQUE(_xlfn._xlws.FILTER(managements[treatment_number], managements[experiment_id]&amp;"_"&amp;managements[crop_season_id]=A920))))</f>
        <v>#VALUE!</v>
      </c>
    </row>
    <row r="921" spans="2:2" x14ac:dyDescent="0.25">
      <c r="B921" t="e" cm="1" vm="1">
        <f t="array" ref="B921">TRANSPOSE(_xlfn._xlws.SORT(_xlfn.UNIQUE(_xlfn._xlws.FILTER(managements[treatment_number], managements[experiment_id]&amp;"_"&amp;managements[crop_season_id]=A921))))</f>
        <v>#VALUE!</v>
      </c>
    </row>
    <row r="922" spans="2:2" x14ac:dyDescent="0.25">
      <c r="B922" t="e" cm="1" vm="1">
        <f t="array" ref="B922">TRANSPOSE(_xlfn._xlws.SORT(_xlfn.UNIQUE(_xlfn._xlws.FILTER(managements[treatment_number], managements[experiment_id]&amp;"_"&amp;managements[crop_season_id]=A922))))</f>
        <v>#VALUE!</v>
      </c>
    </row>
    <row r="923" spans="2:2" x14ac:dyDescent="0.25">
      <c r="B923" t="e" cm="1" vm="1">
        <f t="array" ref="B923">TRANSPOSE(_xlfn._xlws.SORT(_xlfn.UNIQUE(_xlfn._xlws.FILTER(managements[treatment_number], managements[experiment_id]&amp;"_"&amp;managements[crop_season_id]=A923))))</f>
        <v>#VALUE!</v>
      </c>
    </row>
    <row r="924" spans="2:2" x14ac:dyDescent="0.25">
      <c r="B924" t="e" cm="1" vm="1">
        <f t="array" ref="B924">TRANSPOSE(_xlfn._xlws.SORT(_xlfn.UNIQUE(_xlfn._xlws.FILTER(managements[treatment_number], managements[experiment_id]&amp;"_"&amp;managements[crop_season_id]=A924))))</f>
        <v>#VALUE!</v>
      </c>
    </row>
    <row r="925" spans="2:2" x14ac:dyDescent="0.25">
      <c r="B925" t="e" cm="1" vm="1">
        <f t="array" ref="B925">TRANSPOSE(_xlfn._xlws.SORT(_xlfn.UNIQUE(_xlfn._xlws.FILTER(managements[treatment_number], managements[experiment_id]&amp;"_"&amp;managements[crop_season_id]=A925))))</f>
        <v>#VALUE!</v>
      </c>
    </row>
    <row r="926" spans="2:2" x14ac:dyDescent="0.25">
      <c r="B926" t="e" cm="1" vm="1">
        <f t="array" ref="B926">TRANSPOSE(_xlfn._xlws.SORT(_xlfn.UNIQUE(_xlfn._xlws.FILTER(managements[treatment_number], managements[experiment_id]&amp;"_"&amp;managements[crop_season_id]=A926))))</f>
        <v>#VALUE!</v>
      </c>
    </row>
    <row r="927" spans="2:2" x14ac:dyDescent="0.25">
      <c r="B927" t="e" cm="1" vm="1">
        <f t="array" ref="B927">TRANSPOSE(_xlfn._xlws.SORT(_xlfn.UNIQUE(_xlfn._xlws.FILTER(managements[treatment_number], managements[experiment_id]&amp;"_"&amp;managements[crop_season_id]=A927))))</f>
        <v>#VALUE!</v>
      </c>
    </row>
    <row r="928" spans="2:2" x14ac:dyDescent="0.25">
      <c r="B928" t="e" cm="1" vm="1">
        <f t="array" ref="B928">TRANSPOSE(_xlfn._xlws.SORT(_xlfn.UNIQUE(_xlfn._xlws.FILTER(managements[treatment_number], managements[experiment_id]&amp;"_"&amp;managements[crop_season_id]=A928))))</f>
        <v>#VALUE!</v>
      </c>
    </row>
    <row r="929" spans="2:2" x14ac:dyDescent="0.25">
      <c r="B929" t="e" cm="1" vm="1">
        <f t="array" ref="B929">TRANSPOSE(_xlfn._xlws.SORT(_xlfn.UNIQUE(_xlfn._xlws.FILTER(managements[treatment_number], managements[experiment_id]&amp;"_"&amp;managements[crop_season_id]=A929))))</f>
        <v>#VALUE!</v>
      </c>
    </row>
    <row r="930" spans="2:2" x14ac:dyDescent="0.25">
      <c r="B930" t="e" cm="1" vm="1">
        <f t="array" ref="B930">TRANSPOSE(_xlfn._xlws.SORT(_xlfn.UNIQUE(_xlfn._xlws.FILTER(managements[treatment_number], managements[experiment_id]&amp;"_"&amp;managements[crop_season_id]=A930))))</f>
        <v>#VALUE!</v>
      </c>
    </row>
    <row r="931" spans="2:2" x14ac:dyDescent="0.25">
      <c r="B931" t="e" cm="1" vm="1">
        <f t="array" ref="B931">TRANSPOSE(_xlfn._xlws.SORT(_xlfn.UNIQUE(_xlfn._xlws.FILTER(managements[treatment_number], managements[experiment_id]&amp;"_"&amp;managements[crop_season_id]=A931))))</f>
        <v>#VALUE!</v>
      </c>
    </row>
    <row r="932" spans="2:2" x14ac:dyDescent="0.25">
      <c r="B932" t="e" cm="1" vm="1">
        <f t="array" ref="B932">TRANSPOSE(_xlfn._xlws.SORT(_xlfn.UNIQUE(_xlfn._xlws.FILTER(managements[treatment_number], managements[experiment_id]&amp;"_"&amp;managements[crop_season_id]=A932))))</f>
        <v>#VALUE!</v>
      </c>
    </row>
    <row r="933" spans="2:2" x14ac:dyDescent="0.25">
      <c r="B933" t="e" cm="1" vm="1">
        <f t="array" ref="B933">TRANSPOSE(_xlfn._xlws.SORT(_xlfn.UNIQUE(_xlfn._xlws.FILTER(managements[treatment_number], managements[experiment_id]&amp;"_"&amp;managements[crop_season_id]=A933))))</f>
        <v>#VALUE!</v>
      </c>
    </row>
    <row r="934" spans="2:2" x14ac:dyDescent="0.25">
      <c r="B934" t="e" cm="1" vm="1">
        <f t="array" ref="B934">TRANSPOSE(_xlfn._xlws.SORT(_xlfn.UNIQUE(_xlfn._xlws.FILTER(managements[treatment_number], managements[experiment_id]&amp;"_"&amp;managements[crop_season_id]=A934))))</f>
        <v>#VALUE!</v>
      </c>
    </row>
    <row r="935" spans="2:2" x14ac:dyDescent="0.25">
      <c r="B935" t="e" cm="1" vm="1">
        <f t="array" ref="B935">TRANSPOSE(_xlfn._xlws.SORT(_xlfn.UNIQUE(_xlfn._xlws.FILTER(managements[treatment_number], managements[experiment_id]&amp;"_"&amp;managements[crop_season_id]=A935))))</f>
        <v>#VALUE!</v>
      </c>
    </row>
    <row r="936" spans="2:2" x14ac:dyDescent="0.25">
      <c r="B936" t="e" cm="1" vm="1">
        <f t="array" ref="B936">TRANSPOSE(_xlfn._xlws.SORT(_xlfn.UNIQUE(_xlfn._xlws.FILTER(managements[treatment_number], managements[experiment_id]&amp;"_"&amp;managements[crop_season_id]=A936))))</f>
        <v>#VALUE!</v>
      </c>
    </row>
    <row r="937" spans="2:2" x14ac:dyDescent="0.25">
      <c r="B937" t="e" cm="1" vm="1">
        <f t="array" ref="B937">TRANSPOSE(_xlfn._xlws.SORT(_xlfn.UNIQUE(_xlfn._xlws.FILTER(managements[treatment_number], managements[experiment_id]&amp;"_"&amp;managements[crop_season_id]=A937))))</f>
        <v>#VALUE!</v>
      </c>
    </row>
    <row r="938" spans="2:2" x14ac:dyDescent="0.25">
      <c r="B938" t="e" cm="1" vm="1">
        <f t="array" ref="B938">TRANSPOSE(_xlfn._xlws.SORT(_xlfn.UNIQUE(_xlfn._xlws.FILTER(managements[treatment_number], managements[experiment_id]&amp;"_"&amp;managements[crop_season_id]=A938))))</f>
        <v>#VALUE!</v>
      </c>
    </row>
    <row r="939" spans="2:2" x14ac:dyDescent="0.25">
      <c r="B939" t="e" cm="1" vm="1">
        <f t="array" ref="B939">TRANSPOSE(_xlfn._xlws.SORT(_xlfn.UNIQUE(_xlfn._xlws.FILTER(managements[treatment_number], managements[experiment_id]&amp;"_"&amp;managements[crop_season_id]=A939))))</f>
        <v>#VALUE!</v>
      </c>
    </row>
    <row r="940" spans="2:2" x14ac:dyDescent="0.25">
      <c r="B940" t="e" cm="1" vm="1">
        <f t="array" ref="B940">TRANSPOSE(_xlfn._xlws.SORT(_xlfn.UNIQUE(_xlfn._xlws.FILTER(managements[treatment_number], managements[experiment_id]&amp;"_"&amp;managements[crop_season_id]=A940))))</f>
        <v>#VALUE!</v>
      </c>
    </row>
    <row r="941" spans="2:2" x14ac:dyDescent="0.25">
      <c r="B941" t="e" cm="1" vm="1">
        <f t="array" ref="B941">TRANSPOSE(_xlfn._xlws.SORT(_xlfn.UNIQUE(_xlfn._xlws.FILTER(managements[treatment_number], managements[experiment_id]&amp;"_"&amp;managements[crop_season_id]=A941))))</f>
        <v>#VALUE!</v>
      </c>
    </row>
    <row r="942" spans="2:2" x14ac:dyDescent="0.25">
      <c r="B942" t="e" cm="1" vm="1">
        <f t="array" ref="B942">TRANSPOSE(_xlfn._xlws.SORT(_xlfn.UNIQUE(_xlfn._xlws.FILTER(managements[treatment_number], managements[experiment_id]&amp;"_"&amp;managements[crop_season_id]=A942))))</f>
        <v>#VALUE!</v>
      </c>
    </row>
    <row r="943" spans="2:2" x14ac:dyDescent="0.25">
      <c r="B943" t="e" cm="1" vm="1">
        <f t="array" ref="B943">TRANSPOSE(_xlfn._xlws.SORT(_xlfn.UNIQUE(_xlfn._xlws.FILTER(managements[treatment_number], managements[experiment_id]&amp;"_"&amp;managements[crop_season_id]=A943))))</f>
        <v>#VALUE!</v>
      </c>
    </row>
    <row r="944" spans="2:2" x14ac:dyDescent="0.25">
      <c r="B944" t="e" cm="1" vm="1">
        <f t="array" ref="B944">TRANSPOSE(_xlfn._xlws.SORT(_xlfn.UNIQUE(_xlfn._xlws.FILTER(managements[treatment_number], managements[experiment_id]&amp;"_"&amp;managements[crop_season_id]=A944))))</f>
        <v>#VALUE!</v>
      </c>
    </row>
    <row r="945" spans="2:2" x14ac:dyDescent="0.25">
      <c r="B945" t="e" cm="1" vm="1">
        <f t="array" ref="B945">TRANSPOSE(_xlfn._xlws.SORT(_xlfn.UNIQUE(_xlfn._xlws.FILTER(managements[treatment_number], managements[experiment_id]&amp;"_"&amp;managements[crop_season_id]=A945))))</f>
        <v>#VALUE!</v>
      </c>
    </row>
    <row r="946" spans="2:2" x14ac:dyDescent="0.25">
      <c r="B946" t="e" cm="1" vm="1">
        <f t="array" ref="B946">TRANSPOSE(_xlfn._xlws.SORT(_xlfn.UNIQUE(_xlfn._xlws.FILTER(managements[treatment_number], managements[experiment_id]&amp;"_"&amp;managements[crop_season_id]=A946))))</f>
        <v>#VALUE!</v>
      </c>
    </row>
    <row r="947" spans="2:2" x14ac:dyDescent="0.25">
      <c r="B947" t="e" cm="1" vm="1">
        <f t="array" ref="B947">TRANSPOSE(_xlfn._xlws.SORT(_xlfn.UNIQUE(_xlfn._xlws.FILTER(managements[treatment_number], managements[experiment_id]&amp;"_"&amp;managements[crop_season_id]=A947))))</f>
        <v>#VALUE!</v>
      </c>
    </row>
    <row r="948" spans="2:2" x14ac:dyDescent="0.25">
      <c r="B948" t="e" cm="1" vm="1">
        <f t="array" ref="B948">TRANSPOSE(_xlfn._xlws.SORT(_xlfn.UNIQUE(_xlfn._xlws.FILTER(managements[treatment_number], managements[experiment_id]&amp;"_"&amp;managements[crop_season_id]=A948))))</f>
        <v>#VALUE!</v>
      </c>
    </row>
    <row r="949" spans="2:2" x14ac:dyDescent="0.25">
      <c r="B949" t="e" cm="1" vm="1">
        <f t="array" ref="B949">TRANSPOSE(_xlfn._xlws.SORT(_xlfn.UNIQUE(_xlfn._xlws.FILTER(managements[treatment_number], managements[experiment_id]&amp;"_"&amp;managements[crop_season_id]=A949))))</f>
        <v>#VALUE!</v>
      </c>
    </row>
    <row r="950" spans="2:2" x14ac:dyDescent="0.25">
      <c r="B950" t="e" cm="1" vm="1">
        <f t="array" ref="B950">TRANSPOSE(_xlfn._xlws.SORT(_xlfn.UNIQUE(_xlfn._xlws.FILTER(managements[treatment_number], managements[experiment_id]&amp;"_"&amp;managements[crop_season_id]=A950))))</f>
        <v>#VALUE!</v>
      </c>
    </row>
    <row r="951" spans="2:2" x14ac:dyDescent="0.25">
      <c r="B951" t="e" cm="1" vm="1">
        <f t="array" ref="B951">TRANSPOSE(_xlfn._xlws.SORT(_xlfn.UNIQUE(_xlfn._xlws.FILTER(managements[treatment_number], managements[experiment_id]&amp;"_"&amp;managements[crop_season_id]=A951))))</f>
        <v>#VALUE!</v>
      </c>
    </row>
    <row r="952" spans="2:2" x14ac:dyDescent="0.25">
      <c r="B952" t="e" cm="1" vm="1">
        <f t="array" ref="B952">TRANSPOSE(_xlfn._xlws.SORT(_xlfn.UNIQUE(_xlfn._xlws.FILTER(managements[treatment_number], managements[experiment_id]&amp;"_"&amp;managements[crop_season_id]=A952))))</f>
        <v>#VALUE!</v>
      </c>
    </row>
    <row r="953" spans="2:2" x14ac:dyDescent="0.25">
      <c r="B953" t="e" cm="1" vm="1">
        <f t="array" ref="B953">TRANSPOSE(_xlfn._xlws.SORT(_xlfn.UNIQUE(_xlfn._xlws.FILTER(managements[treatment_number], managements[experiment_id]&amp;"_"&amp;managements[crop_season_id]=A953))))</f>
        <v>#VALUE!</v>
      </c>
    </row>
    <row r="954" spans="2:2" x14ac:dyDescent="0.25">
      <c r="B954" t="e" cm="1" vm="1">
        <f t="array" ref="B954">TRANSPOSE(_xlfn._xlws.SORT(_xlfn.UNIQUE(_xlfn._xlws.FILTER(managements[treatment_number], managements[experiment_id]&amp;"_"&amp;managements[crop_season_id]=A954))))</f>
        <v>#VALUE!</v>
      </c>
    </row>
    <row r="955" spans="2:2" x14ac:dyDescent="0.25">
      <c r="B955" t="e" cm="1" vm="1">
        <f t="array" ref="B955">TRANSPOSE(_xlfn._xlws.SORT(_xlfn.UNIQUE(_xlfn._xlws.FILTER(managements[treatment_number], managements[experiment_id]&amp;"_"&amp;managements[crop_season_id]=A955))))</f>
        <v>#VALUE!</v>
      </c>
    </row>
    <row r="956" spans="2:2" x14ac:dyDescent="0.25">
      <c r="B956" t="e" cm="1" vm="1">
        <f t="array" ref="B956">TRANSPOSE(_xlfn._xlws.SORT(_xlfn.UNIQUE(_xlfn._xlws.FILTER(managements[treatment_number], managements[experiment_id]&amp;"_"&amp;managements[crop_season_id]=A956))))</f>
        <v>#VALUE!</v>
      </c>
    </row>
    <row r="957" spans="2:2" x14ac:dyDescent="0.25">
      <c r="B957" t="e" cm="1" vm="1">
        <f t="array" ref="B957">TRANSPOSE(_xlfn._xlws.SORT(_xlfn.UNIQUE(_xlfn._xlws.FILTER(managements[treatment_number], managements[experiment_id]&amp;"_"&amp;managements[crop_season_id]=A957))))</f>
        <v>#VALUE!</v>
      </c>
    </row>
    <row r="958" spans="2:2" x14ac:dyDescent="0.25">
      <c r="B958" t="e" cm="1" vm="1">
        <f t="array" ref="B958">TRANSPOSE(_xlfn._xlws.SORT(_xlfn.UNIQUE(_xlfn._xlws.FILTER(managements[treatment_number], managements[experiment_id]&amp;"_"&amp;managements[crop_season_id]=A958))))</f>
        <v>#VALUE!</v>
      </c>
    </row>
    <row r="959" spans="2:2" x14ac:dyDescent="0.25">
      <c r="B959" t="e" cm="1" vm="1">
        <f t="array" ref="B959">TRANSPOSE(_xlfn._xlws.SORT(_xlfn.UNIQUE(_xlfn._xlws.FILTER(managements[treatment_number], managements[experiment_id]&amp;"_"&amp;managements[crop_season_id]=A959))))</f>
        <v>#VALUE!</v>
      </c>
    </row>
    <row r="960" spans="2:2" x14ac:dyDescent="0.25">
      <c r="B960" t="e" cm="1" vm="1">
        <f t="array" ref="B960">TRANSPOSE(_xlfn._xlws.SORT(_xlfn.UNIQUE(_xlfn._xlws.FILTER(managements[treatment_number], managements[experiment_id]&amp;"_"&amp;managements[crop_season_id]=A960))))</f>
        <v>#VALUE!</v>
      </c>
    </row>
    <row r="961" spans="2:2" x14ac:dyDescent="0.25">
      <c r="B961" t="e" cm="1" vm="1">
        <f t="array" ref="B961">TRANSPOSE(_xlfn._xlws.SORT(_xlfn.UNIQUE(_xlfn._xlws.FILTER(managements[treatment_number], managements[experiment_id]&amp;"_"&amp;managements[crop_season_id]=A961))))</f>
        <v>#VALUE!</v>
      </c>
    </row>
    <row r="962" spans="2:2" x14ac:dyDescent="0.25">
      <c r="B962" t="e" cm="1" vm="1">
        <f t="array" ref="B962">TRANSPOSE(_xlfn._xlws.SORT(_xlfn.UNIQUE(_xlfn._xlws.FILTER(managements[treatment_number], managements[experiment_id]&amp;"_"&amp;managements[crop_season_id]=A962))))</f>
        <v>#VALUE!</v>
      </c>
    </row>
    <row r="963" spans="2:2" x14ac:dyDescent="0.25">
      <c r="B963" t="e" cm="1" vm="1">
        <f t="array" ref="B963">TRANSPOSE(_xlfn._xlws.SORT(_xlfn.UNIQUE(_xlfn._xlws.FILTER(managements[treatment_number], managements[experiment_id]&amp;"_"&amp;managements[crop_season_id]=A963))))</f>
        <v>#VALUE!</v>
      </c>
    </row>
    <row r="964" spans="2:2" x14ac:dyDescent="0.25">
      <c r="B964" t="e" cm="1" vm="1">
        <f t="array" ref="B964">TRANSPOSE(_xlfn._xlws.SORT(_xlfn.UNIQUE(_xlfn._xlws.FILTER(managements[treatment_number], managements[experiment_id]&amp;"_"&amp;managements[crop_season_id]=A964))))</f>
        <v>#VALUE!</v>
      </c>
    </row>
    <row r="965" spans="2:2" x14ac:dyDescent="0.25">
      <c r="B965" t="e" cm="1" vm="1">
        <f t="array" ref="B965">TRANSPOSE(_xlfn._xlws.SORT(_xlfn.UNIQUE(_xlfn._xlws.FILTER(managements[treatment_number], managements[experiment_id]&amp;"_"&amp;managements[crop_season_id]=A965))))</f>
        <v>#VALUE!</v>
      </c>
    </row>
    <row r="966" spans="2:2" x14ac:dyDescent="0.25">
      <c r="B966" t="e" cm="1" vm="1">
        <f t="array" ref="B966">TRANSPOSE(_xlfn._xlws.SORT(_xlfn.UNIQUE(_xlfn._xlws.FILTER(managements[treatment_number], managements[experiment_id]&amp;"_"&amp;managements[crop_season_id]=A966))))</f>
        <v>#VALUE!</v>
      </c>
    </row>
    <row r="967" spans="2:2" x14ac:dyDescent="0.25">
      <c r="B967" t="e" cm="1" vm="1">
        <f t="array" ref="B967">TRANSPOSE(_xlfn._xlws.SORT(_xlfn.UNIQUE(_xlfn._xlws.FILTER(managements[treatment_number], managements[experiment_id]&amp;"_"&amp;managements[crop_season_id]=A967))))</f>
        <v>#VALUE!</v>
      </c>
    </row>
    <row r="968" spans="2:2" x14ac:dyDescent="0.25">
      <c r="B968" t="e" cm="1" vm="1">
        <f t="array" ref="B968">TRANSPOSE(_xlfn._xlws.SORT(_xlfn.UNIQUE(_xlfn._xlws.FILTER(managements[treatment_number], managements[experiment_id]&amp;"_"&amp;managements[crop_season_id]=A968))))</f>
        <v>#VALUE!</v>
      </c>
    </row>
    <row r="969" spans="2:2" x14ac:dyDescent="0.25">
      <c r="B969" t="e" cm="1" vm="1">
        <f t="array" ref="B969">TRANSPOSE(_xlfn._xlws.SORT(_xlfn.UNIQUE(_xlfn._xlws.FILTER(managements[treatment_number], managements[experiment_id]&amp;"_"&amp;managements[crop_season_id]=A969))))</f>
        <v>#VALUE!</v>
      </c>
    </row>
    <row r="970" spans="2:2" x14ac:dyDescent="0.25">
      <c r="B970" t="e" cm="1" vm="1">
        <f t="array" ref="B970">TRANSPOSE(_xlfn._xlws.SORT(_xlfn.UNIQUE(_xlfn._xlws.FILTER(managements[treatment_number], managements[experiment_id]&amp;"_"&amp;managements[crop_season_id]=A970))))</f>
        <v>#VALUE!</v>
      </c>
    </row>
    <row r="971" spans="2:2" x14ac:dyDescent="0.25">
      <c r="B971" t="e" cm="1" vm="1">
        <f t="array" ref="B971">TRANSPOSE(_xlfn._xlws.SORT(_xlfn.UNIQUE(_xlfn._xlws.FILTER(managements[treatment_number], managements[experiment_id]&amp;"_"&amp;managements[crop_season_id]=A971))))</f>
        <v>#VALUE!</v>
      </c>
    </row>
    <row r="972" spans="2:2" x14ac:dyDescent="0.25">
      <c r="B972" t="e" cm="1" vm="1">
        <f t="array" ref="B972">TRANSPOSE(_xlfn._xlws.SORT(_xlfn.UNIQUE(_xlfn._xlws.FILTER(managements[treatment_number], managements[experiment_id]&amp;"_"&amp;managements[crop_season_id]=A972))))</f>
        <v>#VALUE!</v>
      </c>
    </row>
    <row r="973" spans="2:2" x14ac:dyDescent="0.25">
      <c r="B973" t="e" cm="1" vm="1">
        <f t="array" ref="B973">TRANSPOSE(_xlfn._xlws.SORT(_xlfn.UNIQUE(_xlfn._xlws.FILTER(managements[treatment_number], managements[experiment_id]&amp;"_"&amp;managements[crop_season_id]=A973))))</f>
        <v>#VALUE!</v>
      </c>
    </row>
    <row r="974" spans="2:2" x14ac:dyDescent="0.25">
      <c r="B974" t="e" cm="1" vm="1">
        <f t="array" ref="B974">TRANSPOSE(_xlfn._xlws.SORT(_xlfn.UNIQUE(_xlfn._xlws.FILTER(managements[treatment_number], managements[experiment_id]&amp;"_"&amp;managements[crop_season_id]=A974))))</f>
        <v>#VALUE!</v>
      </c>
    </row>
    <row r="975" spans="2:2" x14ac:dyDescent="0.25">
      <c r="B975" t="e" cm="1" vm="1">
        <f t="array" ref="B975">TRANSPOSE(_xlfn._xlws.SORT(_xlfn.UNIQUE(_xlfn._xlws.FILTER(managements[treatment_number], managements[experiment_id]&amp;"_"&amp;managements[crop_season_id]=A975))))</f>
        <v>#VALUE!</v>
      </c>
    </row>
    <row r="976" spans="2:2" x14ac:dyDescent="0.25">
      <c r="B976" t="e" cm="1" vm="1">
        <f t="array" ref="B976">TRANSPOSE(_xlfn._xlws.SORT(_xlfn.UNIQUE(_xlfn._xlws.FILTER(managements[treatment_number], managements[experiment_id]&amp;"_"&amp;managements[crop_season_id]=A976))))</f>
        <v>#VALUE!</v>
      </c>
    </row>
    <row r="977" spans="2:2" x14ac:dyDescent="0.25">
      <c r="B977" t="e" cm="1" vm="1">
        <f t="array" ref="B977">TRANSPOSE(_xlfn._xlws.SORT(_xlfn.UNIQUE(_xlfn._xlws.FILTER(managements[treatment_number], managements[experiment_id]&amp;"_"&amp;managements[crop_season_id]=A977))))</f>
        <v>#VALUE!</v>
      </c>
    </row>
    <row r="978" spans="2:2" x14ac:dyDescent="0.25">
      <c r="B978" t="e" cm="1" vm="1">
        <f t="array" ref="B978">TRANSPOSE(_xlfn._xlws.SORT(_xlfn.UNIQUE(_xlfn._xlws.FILTER(managements[treatment_number], managements[experiment_id]&amp;"_"&amp;managements[crop_season_id]=A978))))</f>
        <v>#VALUE!</v>
      </c>
    </row>
    <row r="979" spans="2:2" x14ac:dyDescent="0.25">
      <c r="B979" t="e" cm="1" vm="1">
        <f t="array" ref="B979">TRANSPOSE(_xlfn._xlws.SORT(_xlfn.UNIQUE(_xlfn._xlws.FILTER(managements[treatment_number], managements[experiment_id]&amp;"_"&amp;managements[crop_season_id]=A979))))</f>
        <v>#VALUE!</v>
      </c>
    </row>
    <row r="980" spans="2:2" x14ac:dyDescent="0.25">
      <c r="B980" t="e" cm="1" vm="1">
        <f t="array" ref="B980">TRANSPOSE(_xlfn._xlws.SORT(_xlfn.UNIQUE(_xlfn._xlws.FILTER(managements[treatment_number], managements[experiment_id]&amp;"_"&amp;managements[crop_season_id]=A980))))</f>
        <v>#VALUE!</v>
      </c>
    </row>
    <row r="981" spans="2:2" x14ac:dyDescent="0.25">
      <c r="B981" t="e" cm="1" vm="1">
        <f t="array" ref="B981">TRANSPOSE(_xlfn._xlws.SORT(_xlfn.UNIQUE(_xlfn._xlws.FILTER(managements[treatment_number], managements[experiment_id]&amp;"_"&amp;managements[crop_season_id]=A981))))</f>
        <v>#VALUE!</v>
      </c>
    </row>
    <row r="982" spans="2:2" x14ac:dyDescent="0.25">
      <c r="B982" t="e" cm="1" vm="1">
        <f t="array" ref="B982">TRANSPOSE(_xlfn._xlws.SORT(_xlfn.UNIQUE(_xlfn._xlws.FILTER(managements[treatment_number], managements[experiment_id]&amp;"_"&amp;managements[crop_season_id]=A982))))</f>
        <v>#VALUE!</v>
      </c>
    </row>
    <row r="983" spans="2:2" x14ac:dyDescent="0.25">
      <c r="B983" t="e" cm="1" vm="1">
        <f t="array" ref="B983">TRANSPOSE(_xlfn._xlws.SORT(_xlfn.UNIQUE(_xlfn._xlws.FILTER(managements[treatment_number], managements[experiment_id]&amp;"_"&amp;managements[crop_season_id]=A983))))</f>
        <v>#VALUE!</v>
      </c>
    </row>
    <row r="984" spans="2:2" x14ac:dyDescent="0.25">
      <c r="B984" t="e" cm="1" vm="1">
        <f t="array" ref="B984">TRANSPOSE(_xlfn._xlws.SORT(_xlfn.UNIQUE(_xlfn._xlws.FILTER(managements[treatment_number], managements[experiment_id]&amp;"_"&amp;managements[crop_season_id]=A984))))</f>
        <v>#VALUE!</v>
      </c>
    </row>
    <row r="985" spans="2:2" x14ac:dyDescent="0.25">
      <c r="B985" t="e" cm="1" vm="1">
        <f t="array" ref="B985">TRANSPOSE(_xlfn._xlws.SORT(_xlfn.UNIQUE(_xlfn._xlws.FILTER(managements[treatment_number], managements[experiment_id]&amp;"_"&amp;managements[crop_season_id]=A985))))</f>
        <v>#VALUE!</v>
      </c>
    </row>
    <row r="986" spans="2:2" x14ac:dyDescent="0.25">
      <c r="B986" t="e" cm="1" vm="1">
        <f t="array" ref="B986">TRANSPOSE(_xlfn._xlws.SORT(_xlfn.UNIQUE(_xlfn._xlws.FILTER(managements[treatment_number], managements[experiment_id]&amp;"_"&amp;managements[crop_season_id]=A986))))</f>
        <v>#VALUE!</v>
      </c>
    </row>
    <row r="987" spans="2:2" x14ac:dyDescent="0.25">
      <c r="B987" t="e" cm="1" vm="1">
        <f t="array" ref="B987">TRANSPOSE(_xlfn._xlws.SORT(_xlfn.UNIQUE(_xlfn._xlws.FILTER(managements[treatment_number], managements[experiment_id]&amp;"_"&amp;managements[crop_season_id]=A987))))</f>
        <v>#VALUE!</v>
      </c>
    </row>
    <row r="988" spans="2:2" x14ac:dyDescent="0.25">
      <c r="B988" t="e" cm="1" vm="1">
        <f t="array" ref="B988">TRANSPOSE(_xlfn._xlws.SORT(_xlfn.UNIQUE(_xlfn._xlws.FILTER(managements[treatment_number], managements[experiment_id]&amp;"_"&amp;managements[crop_season_id]=A988))))</f>
        <v>#VALUE!</v>
      </c>
    </row>
    <row r="989" spans="2:2" x14ac:dyDescent="0.25">
      <c r="B989" t="e" cm="1" vm="1">
        <f t="array" ref="B989">TRANSPOSE(_xlfn._xlws.SORT(_xlfn.UNIQUE(_xlfn._xlws.FILTER(managements[treatment_number], managements[experiment_id]&amp;"_"&amp;managements[crop_season_id]=A989))))</f>
        <v>#VALUE!</v>
      </c>
    </row>
    <row r="990" spans="2:2" x14ac:dyDescent="0.25">
      <c r="B990" t="e" cm="1" vm="1">
        <f t="array" ref="B990">TRANSPOSE(_xlfn._xlws.SORT(_xlfn.UNIQUE(_xlfn._xlws.FILTER(managements[treatment_number], managements[experiment_id]&amp;"_"&amp;managements[crop_season_id]=A990))))</f>
        <v>#VALUE!</v>
      </c>
    </row>
    <row r="991" spans="2:2" x14ac:dyDescent="0.25">
      <c r="B991" t="e" cm="1" vm="1">
        <f t="array" ref="B991">TRANSPOSE(_xlfn._xlws.SORT(_xlfn.UNIQUE(_xlfn._xlws.FILTER(managements[treatment_number], managements[experiment_id]&amp;"_"&amp;managements[crop_season_id]=A991))))</f>
        <v>#VALUE!</v>
      </c>
    </row>
    <row r="992" spans="2:2" x14ac:dyDescent="0.25">
      <c r="B992" t="e" cm="1" vm="1">
        <f t="array" ref="B992">TRANSPOSE(_xlfn._xlws.SORT(_xlfn.UNIQUE(_xlfn._xlws.FILTER(managements[treatment_number], managements[experiment_id]&amp;"_"&amp;managements[crop_season_id]=A992))))</f>
        <v>#VALUE!</v>
      </c>
    </row>
    <row r="993" spans="2:2" x14ac:dyDescent="0.25">
      <c r="B993" t="e" cm="1" vm="1">
        <f t="array" ref="B993">TRANSPOSE(_xlfn._xlws.SORT(_xlfn.UNIQUE(_xlfn._xlws.FILTER(managements[treatment_number], managements[experiment_id]&amp;"_"&amp;managements[crop_season_id]=A993))))</f>
        <v>#VALUE!</v>
      </c>
    </row>
    <row r="994" spans="2:2" x14ac:dyDescent="0.25">
      <c r="B994" t="e" cm="1" vm="1">
        <f t="array" ref="B994">TRANSPOSE(_xlfn._xlws.SORT(_xlfn.UNIQUE(_xlfn._xlws.FILTER(managements[treatment_number], managements[experiment_id]&amp;"_"&amp;managements[crop_season_id]=A994))))</f>
        <v>#VALUE!</v>
      </c>
    </row>
    <row r="995" spans="2:2" x14ac:dyDescent="0.25">
      <c r="B995" t="e" cm="1" vm="1">
        <f t="array" ref="B995">TRANSPOSE(_xlfn._xlws.SORT(_xlfn.UNIQUE(_xlfn._xlws.FILTER(managements[treatment_number], managements[experiment_id]&amp;"_"&amp;managements[crop_season_id]=A995))))</f>
        <v>#VALUE!</v>
      </c>
    </row>
    <row r="996" spans="2:2" x14ac:dyDescent="0.25">
      <c r="B996" t="e" cm="1" vm="1">
        <f t="array" ref="B996">TRANSPOSE(_xlfn._xlws.SORT(_xlfn.UNIQUE(_xlfn._xlws.FILTER(managements[treatment_number], managements[experiment_id]&amp;"_"&amp;managements[crop_season_id]=A996))))</f>
        <v>#VALUE!</v>
      </c>
    </row>
    <row r="997" spans="2:2" x14ac:dyDescent="0.25">
      <c r="B997" t="e" cm="1" vm="1">
        <f t="array" ref="B997">TRANSPOSE(_xlfn._xlws.SORT(_xlfn.UNIQUE(_xlfn._xlws.FILTER(managements[treatment_number], managements[experiment_id]&amp;"_"&amp;managements[crop_season_id]=A997))))</f>
        <v>#VALUE!</v>
      </c>
    </row>
    <row r="998" spans="2:2" x14ac:dyDescent="0.25">
      <c r="B998" t="e" cm="1" vm="1">
        <f t="array" ref="B998">TRANSPOSE(_xlfn._xlws.SORT(_xlfn.UNIQUE(_xlfn._xlws.FILTER(managements[treatment_number], managements[experiment_id]&amp;"_"&amp;managements[crop_season_id]=A998))))</f>
        <v>#VALUE!</v>
      </c>
    </row>
    <row r="999" spans="2:2" x14ac:dyDescent="0.25">
      <c r="B999" t="e" cm="1" vm="1">
        <f t="array" ref="B999">TRANSPOSE(_xlfn._xlws.SORT(_xlfn.UNIQUE(_xlfn._xlws.FILTER(managements[treatment_number], managements[experiment_id]&amp;"_"&amp;managements[crop_season_id]=A999))))</f>
        <v>#VALUE!</v>
      </c>
    </row>
    <row r="1000" spans="2:2" x14ac:dyDescent="0.25">
      <c r="B1000" t="e" cm="1" vm="1">
        <f t="array" ref="B1000">TRANSPOSE(_xlfn._xlws.SORT(_xlfn.UNIQUE(_xlfn._xlws.FILTER(managements[treatment_number], managements[experiment_id]&amp;"_"&amp;managements[crop_season_id]=A1000))))</f>
        <v>#VALUE!</v>
      </c>
    </row>
    <row r="1001" spans="2:2" x14ac:dyDescent="0.25">
      <c r="B1001" t="e" cm="1" vm="1">
        <f t="array" ref="B1001">TRANSPOSE(_xlfn._xlws.SORT(_xlfn.UNIQUE(_xlfn._xlws.FILTER(managements[treatment_number], managements[experiment_id]&amp;"_"&amp;managements[crop_season_id]=A1001))))</f>
        <v>#VALUE!</v>
      </c>
    </row>
    <row r="1002" spans="2:2" x14ac:dyDescent="0.25">
      <c r="B1002" t="e" cm="1" vm="1">
        <f t="array" ref="B1002">TRANSPOSE(_xlfn._xlws.SORT(_xlfn.UNIQUE(_xlfn._xlws.FILTER(managements[treatment_number], managements[experiment_id]&amp;"_"&amp;managements[crop_season_id]=A1002))))</f>
        <v>#VALUE!</v>
      </c>
    </row>
    <row r="1003" spans="2:2" x14ac:dyDescent="0.25">
      <c r="B1003" t="e" cm="1" vm="1">
        <f t="array" ref="B1003">TRANSPOSE(_xlfn._xlws.SORT(_xlfn.UNIQUE(_xlfn._xlws.FILTER(managements[treatment_number], managements[experiment_id]&amp;"_"&amp;managements[crop_season_id]=A1003))))</f>
        <v>#VALUE!</v>
      </c>
    </row>
    <row r="1004" spans="2:2" x14ac:dyDescent="0.25">
      <c r="B1004" t="e" cm="1" vm="1">
        <f t="array" ref="B1004">TRANSPOSE(_xlfn._xlws.SORT(_xlfn.UNIQUE(_xlfn._xlws.FILTER(managements[treatment_number], managements[experiment_id]&amp;"_"&amp;managements[crop_season_id]=A1004))))</f>
        <v>#VALUE!</v>
      </c>
    </row>
    <row r="1005" spans="2:2" x14ac:dyDescent="0.25">
      <c r="B1005" t="e" cm="1" vm="1">
        <f t="array" ref="B1005">TRANSPOSE(_xlfn._xlws.SORT(_xlfn.UNIQUE(_xlfn._xlws.FILTER(managements[treatment_number], managements[experiment_id]&amp;"_"&amp;managements[crop_season_id]=A1005))))</f>
        <v>#VALUE!</v>
      </c>
    </row>
    <row r="1006" spans="2:2" x14ac:dyDescent="0.25">
      <c r="B1006" t="e" cm="1" vm="1">
        <f t="array" ref="B1006">TRANSPOSE(_xlfn._xlws.SORT(_xlfn.UNIQUE(_xlfn._xlws.FILTER(managements[treatment_number], managements[experiment_id]&amp;"_"&amp;managements[crop_season_id]=A1006))))</f>
        <v>#VALUE!</v>
      </c>
    </row>
    <row r="1007" spans="2:2" x14ac:dyDescent="0.25">
      <c r="B1007" t="e" cm="1" vm="1">
        <f t="array" ref="B1007">TRANSPOSE(_xlfn._xlws.SORT(_xlfn.UNIQUE(_xlfn._xlws.FILTER(managements[treatment_number], managements[experiment_id]&amp;"_"&amp;managements[crop_season_id]=A1007))))</f>
        <v>#VALUE!</v>
      </c>
    </row>
    <row r="1008" spans="2:2" x14ac:dyDescent="0.25">
      <c r="B1008" t="e" cm="1" vm="1">
        <f t="array" ref="B1008">TRANSPOSE(_xlfn._xlws.SORT(_xlfn.UNIQUE(_xlfn._xlws.FILTER(managements[treatment_number], managements[experiment_id]&amp;"_"&amp;managements[crop_season_id]=A1008))))</f>
        <v>#VALUE!</v>
      </c>
    </row>
    <row r="1009" spans="2:2" x14ac:dyDescent="0.25">
      <c r="B1009" t="e" cm="1" vm="1">
        <f t="array" ref="B1009">TRANSPOSE(_xlfn._xlws.SORT(_xlfn.UNIQUE(_xlfn._xlws.FILTER(managements[treatment_number], managements[experiment_id]&amp;"_"&amp;managements[crop_season_id]=A1009))))</f>
        <v>#VALUE!</v>
      </c>
    </row>
    <row r="1010" spans="2:2" x14ac:dyDescent="0.25">
      <c r="B1010" t="e" cm="1" vm="1">
        <f t="array" ref="B1010">TRANSPOSE(_xlfn._xlws.SORT(_xlfn.UNIQUE(_xlfn._xlws.FILTER(managements[treatment_number], managements[experiment_id]&amp;"_"&amp;managements[crop_season_id]=A1010))))</f>
        <v>#VALUE!</v>
      </c>
    </row>
    <row r="1011" spans="2:2" x14ac:dyDescent="0.25">
      <c r="B1011" t="e" cm="1" vm="1">
        <f t="array" ref="B1011">TRANSPOSE(_xlfn._xlws.SORT(_xlfn.UNIQUE(_xlfn._xlws.FILTER(managements[treatment_number], managements[experiment_id]&amp;"_"&amp;managements[crop_season_id]=A1011))))</f>
        <v>#VALUE!</v>
      </c>
    </row>
    <row r="1012" spans="2:2" x14ac:dyDescent="0.25">
      <c r="B1012" t="e" cm="1" vm="1">
        <f t="array" ref="B1012">TRANSPOSE(_xlfn._xlws.SORT(_xlfn.UNIQUE(_xlfn._xlws.FILTER(managements[treatment_number], managements[experiment_id]&amp;"_"&amp;managements[crop_season_id]=A1012))))</f>
        <v>#VALUE!</v>
      </c>
    </row>
    <row r="1013" spans="2:2" x14ac:dyDescent="0.25">
      <c r="B1013" t="e" cm="1" vm="1">
        <f t="array" ref="B1013">TRANSPOSE(_xlfn._xlws.SORT(_xlfn.UNIQUE(_xlfn._xlws.FILTER(managements[treatment_number], managements[experiment_id]&amp;"_"&amp;managements[crop_season_id]=A1013))))</f>
        <v>#VALUE!</v>
      </c>
    </row>
    <row r="1014" spans="2:2" x14ac:dyDescent="0.25">
      <c r="B1014" t="e" cm="1" vm="1">
        <f t="array" ref="B1014">TRANSPOSE(_xlfn._xlws.SORT(_xlfn.UNIQUE(_xlfn._xlws.FILTER(managements[treatment_number], managements[experiment_id]&amp;"_"&amp;managements[crop_season_id]=A1014))))</f>
        <v>#VALUE!</v>
      </c>
    </row>
    <row r="1015" spans="2:2" x14ac:dyDescent="0.25">
      <c r="B1015" t="e" cm="1" vm="1">
        <f t="array" ref="B1015">TRANSPOSE(_xlfn._xlws.SORT(_xlfn.UNIQUE(_xlfn._xlws.FILTER(managements[treatment_number], managements[experiment_id]&amp;"_"&amp;managements[crop_season_id]=A1015))))</f>
        <v>#VALUE!</v>
      </c>
    </row>
    <row r="1016" spans="2:2" x14ac:dyDescent="0.25">
      <c r="B1016" t="e" cm="1" vm="1">
        <f t="array" ref="B1016">TRANSPOSE(_xlfn._xlws.SORT(_xlfn.UNIQUE(_xlfn._xlws.FILTER(managements[treatment_number], managements[experiment_id]&amp;"_"&amp;managements[crop_season_id]=A1016))))</f>
        <v>#VALUE!</v>
      </c>
    </row>
    <row r="1017" spans="2:2" x14ac:dyDescent="0.25">
      <c r="B1017" t="e" cm="1" vm="1">
        <f t="array" ref="B1017">TRANSPOSE(_xlfn._xlws.SORT(_xlfn.UNIQUE(_xlfn._xlws.FILTER(managements[treatment_number], managements[experiment_id]&amp;"_"&amp;managements[crop_season_id]=A1017))))</f>
        <v>#VALUE!</v>
      </c>
    </row>
    <row r="1018" spans="2:2" x14ac:dyDescent="0.25">
      <c r="B1018" t="e" cm="1" vm="1">
        <f t="array" ref="B1018">TRANSPOSE(_xlfn._xlws.SORT(_xlfn.UNIQUE(_xlfn._xlws.FILTER(managements[treatment_number], managements[experiment_id]&amp;"_"&amp;managements[crop_season_id]=A1018))))</f>
        <v>#VALUE!</v>
      </c>
    </row>
    <row r="1019" spans="2:2" x14ac:dyDescent="0.25">
      <c r="B1019" t="e" cm="1" vm="1">
        <f t="array" ref="B1019">TRANSPOSE(_xlfn._xlws.SORT(_xlfn.UNIQUE(_xlfn._xlws.FILTER(managements[treatment_number], managements[experiment_id]&amp;"_"&amp;managements[crop_season_id]=A1019))))</f>
        <v>#VALUE!</v>
      </c>
    </row>
    <row r="1020" spans="2:2" x14ac:dyDescent="0.25">
      <c r="B1020" t="e" cm="1" vm="1">
        <f t="array" ref="B1020">TRANSPOSE(_xlfn._xlws.SORT(_xlfn.UNIQUE(_xlfn._xlws.FILTER(managements[treatment_number], managements[experiment_id]&amp;"_"&amp;managements[crop_season_id]=A1020))))</f>
        <v>#VALUE!</v>
      </c>
    </row>
    <row r="1021" spans="2:2" x14ac:dyDescent="0.25">
      <c r="B1021" t="e" cm="1" vm="1">
        <f t="array" ref="B1021">TRANSPOSE(_xlfn._xlws.SORT(_xlfn.UNIQUE(_xlfn._xlws.FILTER(managements[treatment_number], managements[experiment_id]&amp;"_"&amp;managements[crop_season_id]=A1021))))</f>
        <v>#VALUE!</v>
      </c>
    </row>
    <row r="1022" spans="2:2" x14ac:dyDescent="0.25">
      <c r="B1022" t="e" cm="1" vm="1">
        <f t="array" ref="B1022">TRANSPOSE(_xlfn._xlws.SORT(_xlfn.UNIQUE(_xlfn._xlws.FILTER(managements[treatment_number], managements[experiment_id]&amp;"_"&amp;managements[crop_season_id]=A1022))))</f>
        <v>#VALUE!</v>
      </c>
    </row>
    <row r="1023" spans="2:2" x14ac:dyDescent="0.25">
      <c r="B1023" t="e" cm="1" vm="1">
        <f t="array" ref="B1023">TRANSPOSE(_xlfn._xlws.SORT(_xlfn.UNIQUE(_xlfn._xlws.FILTER(managements[treatment_number], managements[experiment_id]&amp;"_"&amp;managements[crop_season_id]=A1023))))</f>
        <v>#VALUE!</v>
      </c>
    </row>
    <row r="1024" spans="2:2" x14ac:dyDescent="0.25">
      <c r="B1024" t="e" cm="1" vm="1">
        <f t="array" ref="B1024">TRANSPOSE(_xlfn._xlws.SORT(_xlfn.UNIQUE(_xlfn._xlws.FILTER(managements[treatment_number], managements[experiment_id]&amp;"_"&amp;managements[crop_season_id]=A1024))))</f>
        <v>#VALUE!</v>
      </c>
    </row>
    <row r="1025" spans="2:2" x14ac:dyDescent="0.25">
      <c r="B1025" t="e" cm="1" vm="1">
        <f t="array" ref="B1025">TRANSPOSE(_xlfn._xlws.SORT(_xlfn.UNIQUE(_xlfn._xlws.FILTER(managements[treatment_number], managements[experiment_id]&amp;"_"&amp;managements[crop_season_id]=A1025))))</f>
        <v>#VALUE!</v>
      </c>
    </row>
    <row r="1026" spans="2:2" x14ac:dyDescent="0.25">
      <c r="B1026" t="e" cm="1" vm="1">
        <f t="array" ref="B1026">TRANSPOSE(_xlfn._xlws.SORT(_xlfn.UNIQUE(_xlfn._xlws.FILTER(managements[treatment_number], managements[experiment_id]&amp;"_"&amp;managements[crop_season_id]=A1026))))</f>
        <v>#VALUE!</v>
      </c>
    </row>
    <row r="1027" spans="2:2" x14ac:dyDescent="0.25">
      <c r="B1027" t="e" cm="1" vm="1">
        <f t="array" ref="B1027">TRANSPOSE(_xlfn._xlws.SORT(_xlfn.UNIQUE(_xlfn._xlws.FILTER(managements[treatment_number], managements[experiment_id]&amp;"_"&amp;managements[crop_season_id]=A1027))))</f>
        <v>#VALUE!</v>
      </c>
    </row>
    <row r="1028" spans="2:2" x14ac:dyDescent="0.25">
      <c r="B1028" t="e" cm="1" vm="1">
        <f t="array" ref="B1028">TRANSPOSE(_xlfn._xlws.SORT(_xlfn.UNIQUE(_xlfn._xlws.FILTER(managements[treatment_number], managements[experiment_id]&amp;"_"&amp;managements[crop_season_id]=A1028))))</f>
        <v>#VALUE!</v>
      </c>
    </row>
    <row r="1029" spans="2:2" x14ac:dyDescent="0.25">
      <c r="B1029" t="e" cm="1" vm="1">
        <f t="array" ref="B1029">TRANSPOSE(_xlfn._xlws.SORT(_xlfn.UNIQUE(_xlfn._xlws.FILTER(managements[treatment_number], managements[experiment_id]&amp;"_"&amp;managements[crop_season_id]=A1029))))</f>
        <v>#VALUE!</v>
      </c>
    </row>
    <row r="1030" spans="2:2" x14ac:dyDescent="0.25">
      <c r="B1030" t="e" cm="1" vm="1">
        <f t="array" ref="B1030">TRANSPOSE(_xlfn._xlws.SORT(_xlfn.UNIQUE(_xlfn._xlws.FILTER(managements[treatment_number], managements[experiment_id]&amp;"_"&amp;managements[crop_season_id]=A1030))))</f>
        <v>#VALUE!</v>
      </c>
    </row>
    <row r="1031" spans="2:2" x14ac:dyDescent="0.25">
      <c r="B1031" t="e" cm="1" vm="1">
        <f t="array" ref="B1031">TRANSPOSE(_xlfn._xlws.SORT(_xlfn.UNIQUE(_xlfn._xlws.FILTER(managements[treatment_number], managements[experiment_id]&amp;"_"&amp;managements[crop_season_id]=A1031))))</f>
        <v>#VALUE!</v>
      </c>
    </row>
    <row r="1032" spans="2:2" x14ac:dyDescent="0.25">
      <c r="B1032" t="e" cm="1" vm="1">
        <f t="array" ref="B1032">TRANSPOSE(_xlfn._xlws.SORT(_xlfn.UNIQUE(_xlfn._xlws.FILTER(managements[treatment_number], managements[experiment_id]&amp;"_"&amp;managements[crop_season_id]=A1032))))</f>
        <v>#VALUE!</v>
      </c>
    </row>
    <row r="1033" spans="2:2" x14ac:dyDescent="0.25">
      <c r="B1033" t="e" cm="1" vm="1">
        <f t="array" ref="B1033">TRANSPOSE(_xlfn._xlws.SORT(_xlfn.UNIQUE(_xlfn._xlws.FILTER(managements[treatment_number], managements[experiment_id]&amp;"_"&amp;managements[crop_season_id]=A1033))))</f>
        <v>#VALUE!</v>
      </c>
    </row>
    <row r="1034" spans="2:2" x14ac:dyDescent="0.25">
      <c r="B1034" t="e" cm="1" vm="1">
        <f t="array" ref="B1034">TRANSPOSE(_xlfn._xlws.SORT(_xlfn.UNIQUE(_xlfn._xlws.FILTER(managements[treatment_number], managements[experiment_id]&amp;"_"&amp;managements[crop_season_id]=A1034))))</f>
        <v>#VALUE!</v>
      </c>
    </row>
    <row r="1035" spans="2:2" x14ac:dyDescent="0.25">
      <c r="B1035" t="e" cm="1" vm="1">
        <f t="array" ref="B1035">TRANSPOSE(_xlfn._xlws.SORT(_xlfn.UNIQUE(_xlfn._xlws.FILTER(managements[treatment_number], managements[experiment_id]&amp;"_"&amp;managements[crop_season_id]=A1035))))</f>
        <v>#VALUE!</v>
      </c>
    </row>
    <row r="1036" spans="2:2" x14ac:dyDescent="0.25">
      <c r="B1036" t="e" cm="1" vm="1">
        <f t="array" ref="B1036">TRANSPOSE(_xlfn._xlws.SORT(_xlfn.UNIQUE(_xlfn._xlws.FILTER(managements[treatment_number], managements[experiment_id]&amp;"_"&amp;managements[crop_season_id]=A1036))))</f>
        <v>#VALUE!</v>
      </c>
    </row>
    <row r="1037" spans="2:2" x14ac:dyDescent="0.25">
      <c r="B1037" t="e" cm="1" vm="1">
        <f t="array" ref="B1037">TRANSPOSE(_xlfn._xlws.SORT(_xlfn.UNIQUE(_xlfn._xlws.FILTER(managements[treatment_number], managements[experiment_id]&amp;"_"&amp;managements[crop_season_id]=A1037))))</f>
        <v>#VALUE!</v>
      </c>
    </row>
    <row r="1038" spans="2:2" x14ac:dyDescent="0.25">
      <c r="B1038" t="e" cm="1" vm="1">
        <f t="array" ref="B1038">TRANSPOSE(_xlfn._xlws.SORT(_xlfn.UNIQUE(_xlfn._xlws.FILTER(managements[treatment_number], managements[experiment_id]&amp;"_"&amp;managements[crop_season_id]=A1038))))</f>
        <v>#VALUE!</v>
      </c>
    </row>
    <row r="1039" spans="2:2" x14ac:dyDescent="0.25">
      <c r="B1039" t="e" cm="1" vm="1">
        <f t="array" ref="B1039">TRANSPOSE(_xlfn._xlws.SORT(_xlfn.UNIQUE(_xlfn._xlws.FILTER(managements[treatment_number], managements[experiment_id]&amp;"_"&amp;managements[crop_season_id]=A1039))))</f>
        <v>#VALUE!</v>
      </c>
    </row>
    <row r="1040" spans="2:2" x14ac:dyDescent="0.25">
      <c r="B1040" t="e" cm="1" vm="1">
        <f t="array" ref="B1040">TRANSPOSE(_xlfn._xlws.SORT(_xlfn.UNIQUE(_xlfn._xlws.FILTER(managements[treatment_number], managements[experiment_id]&amp;"_"&amp;managements[crop_season_id]=A1040))))</f>
        <v>#VALUE!</v>
      </c>
    </row>
    <row r="1041" spans="2:2" x14ac:dyDescent="0.25">
      <c r="B1041" t="e" cm="1" vm="1">
        <f t="array" ref="B1041">TRANSPOSE(_xlfn._xlws.SORT(_xlfn.UNIQUE(_xlfn._xlws.FILTER(managements[treatment_number], managements[experiment_id]&amp;"_"&amp;managements[crop_season_id]=A1041))))</f>
        <v>#VALUE!</v>
      </c>
    </row>
    <row r="1042" spans="2:2" x14ac:dyDescent="0.25">
      <c r="B1042" t="e" cm="1" vm="1">
        <f t="array" ref="B1042">TRANSPOSE(_xlfn._xlws.SORT(_xlfn.UNIQUE(_xlfn._xlws.FILTER(managements[treatment_number], managements[experiment_id]&amp;"_"&amp;managements[crop_season_id]=A1042))))</f>
        <v>#VALUE!</v>
      </c>
    </row>
    <row r="1043" spans="2:2" x14ac:dyDescent="0.25">
      <c r="B1043" t="e" cm="1" vm="1">
        <f t="array" ref="B1043">TRANSPOSE(_xlfn._xlws.SORT(_xlfn.UNIQUE(_xlfn._xlws.FILTER(managements[treatment_number], managements[experiment_id]&amp;"_"&amp;managements[crop_season_id]=A1043))))</f>
        <v>#VALUE!</v>
      </c>
    </row>
    <row r="1044" spans="2:2" x14ac:dyDescent="0.25">
      <c r="B1044" t="e" cm="1" vm="1">
        <f t="array" ref="B1044">TRANSPOSE(_xlfn._xlws.SORT(_xlfn.UNIQUE(_xlfn._xlws.FILTER(managements[treatment_number], managements[experiment_id]&amp;"_"&amp;managements[crop_season_id]=A1044))))</f>
        <v>#VALUE!</v>
      </c>
    </row>
    <row r="1045" spans="2:2" x14ac:dyDescent="0.25">
      <c r="B1045" t="e" cm="1" vm="1">
        <f t="array" ref="B1045">TRANSPOSE(_xlfn._xlws.SORT(_xlfn.UNIQUE(_xlfn._xlws.FILTER(managements[treatment_number], managements[experiment_id]&amp;"_"&amp;managements[crop_season_id]=A1045))))</f>
        <v>#VALUE!</v>
      </c>
    </row>
    <row r="1046" spans="2:2" x14ac:dyDescent="0.25">
      <c r="B1046" t="e" cm="1" vm="1">
        <f t="array" ref="B1046">TRANSPOSE(_xlfn._xlws.SORT(_xlfn.UNIQUE(_xlfn._xlws.FILTER(managements[treatment_number], managements[experiment_id]&amp;"_"&amp;managements[crop_season_id]=A1046))))</f>
        <v>#VALUE!</v>
      </c>
    </row>
    <row r="1047" spans="2:2" x14ac:dyDescent="0.25">
      <c r="B1047" t="e" cm="1" vm="1">
        <f t="array" ref="B1047">TRANSPOSE(_xlfn._xlws.SORT(_xlfn.UNIQUE(_xlfn._xlws.FILTER(managements[treatment_number], managements[experiment_id]&amp;"_"&amp;managements[crop_season_id]=A1047))))</f>
        <v>#VALUE!</v>
      </c>
    </row>
    <row r="1048" spans="2:2" x14ac:dyDescent="0.25">
      <c r="B1048" t="e" cm="1" vm="1">
        <f t="array" ref="B1048">TRANSPOSE(_xlfn._xlws.SORT(_xlfn.UNIQUE(_xlfn._xlws.FILTER(managements[treatment_number], managements[experiment_id]&amp;"_"&amp;managements[crop_season_id]=A1048))))</f>
        <v>#VALUE!</v>
      </c>
    </row>
    <row r="1049" spans="2:2" x14ac:dyDescent="0.25">
      <c r="B1049" t="e" cm="1" vm="1">
        <f t="array" ref="B1049">TRANSPOSE(_xlfn._xlws.SORT(_xlfn.UNIQUE(_xlfn._xlws.FILTER(managements[treatment_number], managements[experiment_id]&amp;"_"&amp;managements[crop_season_id]=A1049))))</f>
        <v>#VALUE!</v>
      </c>
    </row>
    <row r="1050" spans="2:2" x14ac:dyDescent="0.25">
      <c r="B1050" t="e" cm="1" vm="1">
        <f t="array" ref="B1050">TRANSPOSE(_xlfn._xlws.SORT(_xlfn.UNIQUE(_xlfn._xlws.FILTER(managements[treatment_number], managements[experiment_id]&amp;"_"&amp;managements[crop_season_id]=A1050))))</f>
        <v>#VALUE!</v>
      </c>
    </row>
    <row r="1051" spans="2:2" x14ac:dyDescent="0.25">
      <c r="B1051" t="e" cm="1" vm="1">
        <f t="array" ref="B1051">TRANSPOSE(_xlfn._xlws.SORT(_xlfn.UNIQUE(_xlfn._xlws.FILTER(managements[treatment_number], managements[experiment_id]&amp;"_"&amp;managements[crop_season_id]=A1051))))</f>
        <v>#VALUE!</v>
      </c>
    </row>
    <row r="1052" spans="2:2" x14ac:dyDescent="0.25">
      <c r="B1052" t="e" cm="1" vm="1">
        <f t="array" ref="B1052">TRANSPOSE(_xlfn._xlws.SORT(_xlfn.UNIQUE(_xlfn._xlws.FILTER(managements[treatment_number], managements[experiment_id]&amp;"_"&amp;managements[crop_season_id]=A1052))))</f>
        <v>#VALUE!</v>
      </c>
    </row>
    <row r="1053" spans="2:2" x14ac:dyDescent="0.25">
      <c r="B1053" t="e" cm="1" vm="1">
        <f t="array" ref="B1053">TRANSPOSE(_xlfn._xlws.SORT(_xlfn.UNIQUE(_xlfn._xlws.FILTER(managements[treatment_number], managements[experiment_id]&amp;"_"&amp;managements[crop_season_id]=A1053))))</f>
        <v>#VALUE!</v>
      </c>
    </row>
    <row r="1054" spans="2:2" x14ac:dyDescent="0.25">
      <c r="B1054" t="e" cm="1" vm="1">
        <f t="array" ref="B1054">TRANSPOSE(_xlfn._xlws.SORT(_xlfn.UNIQUE(_xlfn._xlws.FILTER(managements[treatment_number], managements[experiment_id]&amp;"_"&amp;managements[crop_season_id]=A1054))))</f>
        <v>#VALUE!</v>
      </c>
    </row>
    <row r="1055" spans="2:2" x14ac:dyDescent="0.25">
      <c r="B1055" t="e" cm="1" vm="1">
        <f t="array" ref="B1055">TRANSPOSE(_xlfn._xlws.SORT(_xlfn.UNIQUE(_xlfn._xlws.FILTER(managements[treatment_number], managements[experiment_id]&amp;"_"&amp;managements[crop_season_id]=A1055))))</f>
        <v>#VALUE!</v>
      </c>
    </row>
    <row r="1056" spans="2:2" x14ac:dyDescent="0.25">
      <c r="B1056" t="e" cm="1" vm="1">
        <f t="array" ref="B1056">TRANSPOSE(_xlfn._xlws.SORT(_xlfn.UNIQUE(_xlfn._xlws.FILTER(managements[treatment_number], managements[experiment_id]&amp;"_"&amp;managements[crop_season_id]=A1056))))</f>
        <v>#VALUE!</v>
      </c>
    </row>
    <row r="1057" spans="2:2" x14ac:dyDescent="0.25">
      <c r="B1057" t="e" cm="1" vm="1">
        <f t="array" ref="B1057">TRANSPOSE(_xlfn._xlws.SORT(_xlfn.UNIQUE(_xlfn._xlws.FILTER(managements[treatment_number], managements[experiment_id]&amp;"_"&amp;managements[crop_season_id]=A1057))))</f>
        <v>#VALUE!</v>
      </c>
    </row>
    <row r="1058" spans="2:2" x14ac:dyDescent="0.25">
      <c r="B1058" t="e" cm="1" vm="1">
        <f t="array" ref="B1058">TRANSPOSE(_xlfn._xlws.SORT(_xlfn.UNIQUE(_xlfn._xlws.FILTER(managements[treatment_number], managements[experiment_id]&amp;"_"&amp;managements[crop_season_id]=A1058))))</f>
        <v>#VALUE!</v>
      </c>
    </row>
    <row r="1059" spans="2:2" x14ac:dyDescent="0.25">
      <c r="B1059" t="e" cm="1" vm="1">
        <f t="array" ref="B1059">TRANSPOSE(_xlfn._xlws.SORT(_xlfn.UNIQUE(_xlfn._xlws.FILTER(managements[treatment_number], managements[experiment_id]&amp;"_"&amp;managements[crop_season_id]=A1059))))</f>
        <v>#VALUE!</v>
      </c>
    </row>
    <row r="1060" spans="2:2" x14ac:dyDescent="0.25">
      <c r="B1060" t="e" cm="1" vm="1">
        <f t="array" ref="B1060">TRANSPOSE(_xlfn._xlws.SORT(_xlfn.UNIQUE(_xlfn._xlws.FILTER(managements[treatment_number], managements[experiment_id]&amp;"_"&amp;managements[crop_season_id]=A1060))))</f>
        <v>#VALUE!</v>
      </c>
    </row>
    <row r="1061" spans="2:2" x14ac:dyDescent="0.25">
      <c r="B1061" t="e" cm="1" vm="1">
        <f t="array" ref="B1061">TRANSPOSE(_xlfn._xlws.SORT(_xlfn.UNIQUE(_xlfn._xlws.FILTER(managements[treatment_number], managements[experiment_id]&amp;"_"&amp;managements[crop_season_id]=A1061))))</f>
        <v>#VALUE!</v>
      </c>
    </row>
    <row r="1062" spans="2:2" x14ac:dyDescent="0.25">
      <c r="B1062" t="e" cm="1" vm="1">
        <f t="array" ref="B1062">TRANSPOSE(_xlfn._xlws.SORT(_xlfn.UNIQUE(_xlfn._xlws.FILTER(managements[treatment_number], managements[experiment_id]&amp;"_"&amp;managements[crop_season_id]=A1062))))</f>
        <v>#VALUE!</v>
      </c>
    </row>
    <row r="1063" spans="2:2" x14ac:dyDescent="0.25">
      <c r="B1063" t="e" cm="1" vm="1">
        <f t="array" ref="B1063">TRANSPOSE(_xlfn._xlws.SORT(_xlfn.UNIQUE(_xlfn._xlws.FILTER(managements[treatment_number], managements[experiment_id]&amp;"_"&amp;managements[crop_season_id]=A1063))))</f>
        <v>#VALUE!</v>
      </c>
    </row>
    <row r="1064" spans="2:2" x14ac:dyDescent="0.25">
      <c r="B1064" t="e" cm="1" vm="1">
        <f t="array" ref="B1064">TRANSPOSE(_xlfn._xlws.SORT(_xlfn.UNIQUE(_xlfn._xlws.FILTER(managements[treatment_number], managements[experiment_id]&amp;"_"&amp;managements[crop_season_id]=A1064))))</f>
        <v>#VALUE!</v>
      </c>
    </row>
    <row r="1065" spans="2:2" x14ac:dyDescent="0.25">
      <c r="B1065" t="e" cm="1" vm="1">
        <f t="array" ref="B1065">TRANSPOSE(_xlfn._xlws.SORT(_xlfn.UNIQUE(_xlfn._xlws.FILTER(managements[treatment_number], managements[experiment_id]&amp;"_"&amp;managements[crop_season_id]=A1065))))</f>
        <v>#VALUE!</v>
      </c>
    </row>
    <row r="1066" spans="2:2" x14ac:dyDescent="0.25">
      <c r="B1066" t="e" cm="1" vm="1">
        <f t="array" ref="B1066">TRANSPOSE(_xlfn._xlws.SORT(_xlfn.UNIQUE(_xlfn._xlws.FILTER(managements[treatment_number], managements[experiment_id]&amp;"_"&amp;managements[crop_season_id]=A1066))))</f>
        <v>#VALUE!</v>
      </c>
    </row>
    <row r="1067" spans="2:2" x14ac:dyDescent="0.25">
      <c r="B1067" t="e" cm="1" vm="1">
        <f t="array" ref="B1067">TRANSPOSE(_xlfn._xlws.SORT(_xlfn.UNIQUE(_xlfn._xlws.FILTER(managements[treatment_number], managements[experiment_id]&amp;"_"&amp;managements[crop_season_id]=A1067))))</f>
        <v>#VALUE!</v>
      </c>
    </row>
    <row r="1068" spans="2:2" x14ac:dyDescent="0.25">
      <c r="B1068" t="e" cm="1" vm="1">
        <f t="array" ref="B1068">TRANSPOSE(_xlfn._xlws.SORT(_xlfn.UNIQUE(_xlfn._xlws.FILTER(managements[treatment_number], managements[experiment_id]&amp;"_"&amp;managements[crop_season_id]=A1068))))</f>
        <v>#VALUE!</v>
      </c>
    </row>
    <row r="1069" spans="2:2" x14ac:dyDescent="0.25">
      <c r="B1069" t="e" cm="1" vm="1">
        <f t="array" ref="B1069">TRANSPOSE(_xlfn._xlws.SORT(_xlfn.UNIQUE(_xlfn._xlws.FILTER(managements[treatment_number], managements[experiment_id]&amp;"_"&amp;managements[crop_season_id]=A1069))))</f>
        <v>#VALUE!</v>
      </c>
    </row>
    <row r="1070" spans="2:2" x14ac:dyDescent="0.25">
      <c r="B1070" t="e" cm="1" vm="1">
        <f t="array" ref="B1070">TRANSPOSE(_xlfn._xlws.SORT(_xlfn.UNIQUE(_xlfn._xlws.FILTER(managements[treatment_number], managements[experiment_id]&amp;"_"&amp;managements[crop_season_id]=A1070))))</f>
        <v>#VALUE!</v>
      </c>
    </row>
    <row r="1071" spans="2:2" x14ac:dyDescent="0.25">
      <c r="B1071" t="e" cm="1" vm="1">
        <f t="array" ref="B1071">TRANSPOSE(_xlfn._xlws.SORT(_xlfn.UNIQUE(_xlfn._xlws.FILTER(managements[treatment_number], managements[experiment_id]&amp;"_"&amp;managements[crop_season_id]=A1071))))</f>
        <v>#VALUE!</v>
      </c>
    </row>
    <row r="1072" spans="2:2" x14ac:dyDescent="0.25">
      <c r="B1072" t="e" cm="1" vm="1">
        <f t="array" ref="B1072">TRANSPOSE(_xlfn._xlws.SORT(_xlfn.UNIQUE(_xlfn._xlws.FILTER(managements[treatment_number], managements[experiment_id]&amp;"_"&amp;managements[crop_season_id]=A1072))))</f>
        <v>#VALUE!</v>
      </c>
    </row>
    <row r="1073" spans="2:2" x14ac:dyDescent="0.25">
      <c r="B1073" t="e" cm="1" vm="1">
        <f t="array" ref="B1073">TRANSPOSE(_xlfn._xlws.SORT(_xlfn.UNIQUE(_xlfn._xlws.FILTER(managements[treatment_number], managements[experiment_id]&amp;"_"&amp;managements[crop_season_id]=A1073))))</f>
        <v>#VALUE!</v>
      </c>
    </row>
    <row r="1074" spans="2:2" x14ac:dyDescent="0.25">
      <c r="B1074" t="e" cm="1" vm="1">
        <f t="array" ref="B1074">TRANSPOSE(_xlfn._xlws.SORT(_xlfn.UNIQUE(_xlfn._xlws.FILTER(managements[treatment_number], managements[experiment_id]&amp;"_"&amp;managements[crop_season_id]=A1074))))</f>
        <v>#VALUE!</v>
      </c>
    </row>
    <row r="1075" spans="2:2" x14ac:dyDescent="0.25">
      <c r="B1075" t="e" cm="1" vm="1">
        <f t="array" ref="B1075">TRANSPOSE(_xlfn._xlws.SORT(_xlfn.UNIQUE(_xlfn._xlws.FILTER(managements[treatment_number], managements[experiment_id]&amp;"_"&amp;managements[crop_season_id]=A1075))))</f>
        <v>#VALUE!</v>
      </c>
    </row>
    <row r="1076" spans="2:2" x14ac:dyDescent="0.25">
      <c r="B1076" t="e" cm="1" vm="1">
        <f t="array" ref="B1076">TRANSPOSE(_xlfn._xlws.SORT(_xlfn.UNIQUE(_xlfn._xlws.FILTER(managements[treatment_number], managements[experiment_id]&amp;"_"&amp;managements[crop_season_id]=A1076))))</f>
        <v>#VALUE!</v>
      </c>
    </row>
    <row r="1077" spans="2:2" x14ac:dyDescent="0.25">
      <c r="B1077" t="e" cm="1" vm="1">
        <f t="array" ref="B1077">TRANSPOSE(_xlfn._xlws.SORT(_xlfn.UNIQUE(_xlfn._xlws.FILTER(managements[treatment_number], managements[experiment_id]&amp;"_"&amp;managements[crop_season_id]=A1077))))</f>
        <v>#VALUE!</v>
      </c>
    </row>
    <row r="1078" spans="2:2" x14ac:dyDescent="0.25">
      <c r="B1078" t="e" cm="1" vm="1">
        <f t="array" ref="B1078">TRANSPOSE(_xlfn._xlws.SORT(_xlfn.UNIQUE(_xlfn._xlws.FILTER(managements[treatment_number], managements[experiment_id]&amp;"_"&amp;managements[crop_season_id]=A1078))))</f>
        <v>#VALUE!</v>
      </c>
    </row>
    <row r="1079" spans="2:2" x14ac:dyDescent="0.25">
      <c r="B1079" t="e" cm="1" vm="1">
        <f t="array" ref="B1079">TRANSPOSE(_xlfn._xlws.SORT(_xlfn.UNIQUE(_xlfn._xlws.FILTER(managements[treatment_number], managements[experiment_id]&amp;"_"&amp;managements[crop_season_id]=A1079))))</f>
        <v>#VALUE!</v>
      </c>
    </row>
    <row r="1080" spans="2:2" x14ac:dyDescent="0.25">
      <c r="B1080" t="e" cm="1" vm="1">
        <f t="array" ref="B1080">TRANSPOSE(_xlfn._xlws.SORT(_xlfn.UNIQUE(_xlfn._xlws.FILTER(managements[treatment_number], managements[experiment_id]&amp;"_"&amp;managements[crop_season_id]=A1080))))</f>
        <v>#VALUE!</v>
      </c>
    </row>
    <row r="1081" spans="2:2" x14ac:dyDescent="0.25">
      <c r="B1081" t="e" cm="1" vm="1">
        <f t="array" ref="B1081">TRANSPOSE(_xlfn._xlws.SORT(_xlfn.UNIQUE(_xlfn._xlws.FILTER(managements[treatment_number], managements[experiment_id]&amp;"_"&amp;managements[crop_season_id]=A1081))))</f>
        <v>#VALUE!</v>
      </c>
    </row>
    <row r="1082" spans="2:2" x14ac:dyDescent="0.25">
      <c r="B1082" t="e" cm="1" vm="1">
        <f t="array" ref="B1082">TRANSPOSE(_xlfn._xlws.SORT(_xlfn.UNIQUE(_xlfn._xlws.FILTER(managements[treatment_number], managements[experiment_id]&amp;"_"&amp;managements[crop_season_id]=A1082))))</f>
        <v>#VALUE!</v>
      </c>
    </row>
    <row r="1083" spans="2:2" x14ac:dyDescent="0.25">
      <c r="B1083" t="e" cm="1" vm="1">
        <f t="array" ref="B1083">TRANSPOSE(_xlfn._xlws.SORT(_xlfn.UNIQUE(_xlfn._xlws.FILTER(managements[treatment_number], managements[experiment_id]&amp;"_"&amp;managements[crop_season_id]=A1083))))</f>
        <v>#VALUE!</v>
      </c>
    </row>
    <row r="1084" spans="2:2" x14ac:dyDescent="0.25">
      <c r="B1084" t="e" cm="1" vm="1">
        <f t="array" ref="B1084">TRANSPOSE(_xlfn._xlws.SORT(_xlfn.UNIQUE(_xlfn._xlws.FILTER(managements[treatment_number], managements[experiment_id]&amp;"_"&amp;managements[crop_season_id]=A1084))))</f>
        <v>#VALUE!</v>
      </c>
    </row>
    <row r="1085" spans="2:2" x14ac:dyDescent="0.25">
      <c r="B1085" t="e" cm="1" vm="1">
        <f t="array" ref="B1085">TRANSPOSE(_xlfn._xlws.SORT(_xlfn.UNIQUE(_xlfn._xlws.FILTER(managements[treatment_number], managements[experiment_id]&amp;"_"&amp;managements[crop_season_id]=A1085))))</f>
        <v>#VALUE!</v>
      </c>
    </row>
    <row r="1086" spans="2:2" x14ac:dyDescent="0.25">
      <c r="B1086" t="e" cm="1" vm="1">
        <f t="array" ref="B1086">TRANSPOSE(_xlfn._xlws.SORT(_xlfn.UNIQUE(_xlfn._xlws.FILTER(managements[treatment_number], managements[experiment_id]&amp;"_"&amp;managements[crop_season_id]=A1086))))</f>
        <v>#VALUE!</v>
      </c>
    </row>
    <row r="1087" spans="2:2" x14ac:dyDescent="0.25">
      <c r="B1087" t="e" cm="1" vm="1">
        <f t="array" ref="B1087">TRANSPOSE(_xlfn._xlws.SORT(_xlfn.UNIQUE(_xlfn._xlws.FILTER(managements[treatment_number], managements[experiment_id]&amp;"_"&amp;managements[crop_season_id]=A1087))))</f>
        <v>#VALUE!</v>
      </c>
    </row>
    <row r="1088" spans="2:2" x14ac:dyDescent="0.25">
      <c r="B1088" t="e" cm="1" vm="1">
        <f t="array" ref="B1088">TRANSPOSE(_xlfn._xlws.SORT(_xlfn.UNIQUE(_xlfn._xlws.FILTER(managements[treatment_number], managements[experiment_id]&amp;"_"&amp;managements[crop_season_id]=A1088))))</f>
        <v>#VALUE!</v>
      </c>
    </row>
    <row r="1089" spans="2:2" x14ac:dyDescent="0.25">
      <c r="B1089" t="e" cm="1" vm="1">
        <f t="array" ref="B1089">TRANSPOSE(_xlfn._xlws.SORT(_xlfn.UNIQUE(_xlfn._xlws.FILTER(managements[treatment_number], managements[experiment_id]&amp;"_"&amp;managements[crop_season_id]=A1089))))</f>
        <v>#VALUE!</v>
      </c>
    </row>
    <row r="1090" spans="2:2" x14ac:dyDescent="0.25">
      <c r="B1090" t="e" cm="1" vm="1">
        <f t="array" ref="B1090">TRANSPOSE(_xlfn._xlws.SORT(_xlfn.UNIQUE(_xlfn._xlws.FILTER(managements[treatment_number], managements[experiment_id]&amp;"_"&amp;managements[crop_season_id]=A1090))))</f>
        <v>#VALUE!</v>
      </c>
    </row>
    <row r="1091" spans="2:2" x14ac:dyDescent="0.25">
      <c r="B1091" t="e" cm="1" vm="1">
        <f t="array" ref="B1091">TRANSPOSE(_xlfn._xlws.SORT(_xlfn.UNIQUE(_xlfn._xlws.FILTER(managements[treatment_number], managements[experiment_id]&amp;"_"&amp;managements[crop_season_id]=A1091))))</f>
        <v>#VALUE!</v>
      </c>
    </row>
    <row r="1092" spans="2:2" x14ac:dyDescent="0.25">
      <c r="B1092" t="e" cm="1" vm="1">
        <f t="array" ref="B1092">TRANSPOSE(_xlfn._xlws.SORT(_xlfn.UNIQUE(_xlfn._xlws.FILTER(managements[treatment_number], managements[experiment_id]&amp;"_"&amp;managements[crop_season_id]=A1092))))</f>
        <v>#VALUE!</v>
      </c>
    </row>
    <row r="1093" spans="2:2" x14ac:dyDescent="0.25">
      <c r="B1093" t="e" cm="1" vm="1">
        <f t="array" ref="B1093">TRANSPOSE(_xlfn._xlws.SORT(_xlfn.UNIQUE(_xlfn._xlws.FILTER(managements[treatment_number], managements[experiment_id]&amp;"_"&amp;managements[crop_season_id]=A1093))))</f>
        <v>#VALUE!</v>
      </c>
    </row>
    <row r="1094" spans="2:2" x14ac:dyDescent="0.25">
      <c r="B1094" t="e" cm="1" vm="1">
        <f t="array" ref="B1094">TRANSPOSE(_xlfn._xlws.SORT(_xlfn.UNIQUE(_xlfn._xlws.FILTER(managements[treatment_number], managements[experiment_id]&amp;"_"&amp;managements[crop_season_id]=A1094))))</f>
        <v>#VALUE!</v>
      </c>
    </row>
    <row r="1095" spans="2:2" x14ac:dyDescent="0.25">
      <c r="B1095" t="e" cm="1" vm="1">
        <f t="array" ref="B1095">TRANSPOSE(_xlfn._xlws.SORT(_xlfn.UNIQUE(_xlfn._xlws.FILTER(managements[treatment_number], managements[experiment_id]&amp;"_"&amp;managements[crop_season_id]=A1095))))</f>
        <v>#VALUE!</v>
      </c>
    </row>
    <row r="1096" spans="2:2" x14ac:dyDescent="0.25">
      <c r="B1096" t="e" cm="1" vm="1">
        <f t="array" ref="B1096">TRANSPOSE(_xlfn._xlws.SORT(_xlfn.UNIQUE(_xlfn._xlws.FILTER(managements[treatment_number], managements[experiment_id]&amp;"_"&amp;managements[crop_season_id]=A1096))))</f>
        <v>#VALUE!</v>
      </c>
    </row>
    <row r="1097" spans="2:2" x14ac:dyDescent="0.25">
      <c r="B1097" t="e" cm="1" vm="1">
        <f t="array" ref="B1097">TRANSPOSE(_xlfn._xlws.SORT(_xlfn.UNIQUE(_xlfn._xlws.FILTER(managements[treatment_number], managements[experiment_id]&amp;"_"&amp;managements[crop_season_id]=A1097))))</f>
        <v>#VALUE!</v>
      </c>
    </row>
    <row r="1098" spans="2:2" x14ac:dyDescent="0.25">
      <c r="B1098" t="e" cm="1" vm="1">
        <f t="array" ref="B1098">TRANSPOSE(_xlfn._xlws.SORT(_xlfn.UNIQUE(_xlfn._xlws.FILTER(managements[treatment_number], managements[experiment_id]&amp;"_"&amp;managements[crop_season_id]=A1098))))</f>
        <v>#VALUE!</v>
      </c>
    </row>
    <row r="1099" spans="2:2" x14ac:dyDescent="0.25">
      <c r="B1099" t="e" cm="1" vm="1">
        <f t="array" ref="B1099">TRANSPOSE(_xlfn._xlws.SORT(_xlfn.UNIQUE(_xlfn._xlws.FILTER(managements[treatment_number], managements[experiment_id]&amp;"_"&amp;managements[crop_season_id]=A1099))))</f>
        <v>#VALUE!</v>
      </c>
    </row>
    <row r="1100" spans="2:2" x14ac:dyDescent="0.25">
      <c r="B1100" t="e" cm="1" vm="1">
        <f t="array" ref="B1100">TRANSPOSE(_xlfn._xlws.SORT(_xlfn.UNIQUE(_xlfn._xlws.FILTER(managements[treatment_number], managements[experiment_id]&amp;"_"&amp;managements[crop_season_id]=A1100))))</f>
        <v>#VALUE!</v>
      </c>
    </row>
    <row r="1101" spans="2:2" x14ac:dyDescent="0.25">
      <c r="B1101" t="e" cm="1" vm="1">
        <f t="array" ref="B1101">TRANSPOSE(_xlfn._xlws.SORT(_xlfn.UNIQUE(_xlfn._xlws.FILTER(managements[treatment_number], managements[experiment_id]&amp;"_"&amp;managements[crop_season_id]=A1101))))</f>
        <v>#VALUE!</v>
      </c>
    </row>
    <row r="1102" spans="2:2" x14ac:dyDescent="0.25">
      <c r="B1102" t="e" cm="1" vm="1">
        <f t="array" ref="B1102">TRANSPOSE(_xlfn._xlws.SORT(_xlfn.UNIQUE(_xlfn._xlws.FILTER(managements[treatment_number], managements[experiment_id]&amp;"_"&amp;managements[crop_season_id]=A1102))))</f>
        <v>#VALUE!</v>
      </c>
    </row>
    <row r="1103" spans="2:2" x14ac:dyDescent="0.25">
      <c r="B1103" t="e" cm="1" vm="1">
        <f t="array" ref="B1103">TRANSPOSE(_xlfn._xlws.SORT(_xlfn.UNIQUE(_xlfn._xlws.FILTER(managements[treatment_number], managements[experiment_id]&amp;"_"&amp;managements[crop_season_id]=A1103))))</f>
        <v>#VALUE!</v>
      </c>
    </row>
    <row r="1104" spans="2:2" x14ac:dyDescent="0.25">
      <c r="B1104" t="e" cm="1" vm="1">
        <f t="array" ref="B1104">TRANSPOSE(_xlfn._xlws.SORT(_xlfn.UNIQUE(_xlfn._xlws.FILTER(managements[treatment_number], managements[experiment_id]&amp;"_"&amp;managements[crop_season_id]=A1104))))</f>
        <v>#VALUE!</v>
      </c>
    </row>
    <row r="1105" spans="2:2" x14ac:dyDescent="0.25">
      <c r="B1105" t="e" cm="1" vm="1">
        <f t="array" ref="B1105">TRANSPOSE(_xlfn._xlws.SORT(_xlfn.UNIQUE(_xlfn._xlws.FILTER(managements[treatment_number], managements[experiment_id]&amp;"_"&amp;managements[crop_season_id]=A1105))))</f>
        <v>#VALUE!</v>
      </c>
    </row>
    <row r="1106" spans="2:2" x14ac:dyDescent="0.25">
      <c r="B1106" t="e" cm="1" vm="1">
        <f t="array" ref="B1106">TRANSPOSE(_xlfn._xlws.SORT(_xlfn.UNIQUE(_xlfn._xlws.FILTER(managements[treatment_number], managements[experiment_id]&amp;"_"&amp;managements[crop_season_id]=A1106))))</f>
        <v>#VALUE!</v>
      </c>
    </row>
    <row r="1107" spans="2:2" x14ac:dyDescent="0.25">
      <c r="B1107" t="e" cm="1" vm="1">
        <f t="array" ref="B1107">TRANSPOSE(_xlfn._xlws.SORT(_xlfn.UNIQUE(_xlfn._xlws.FILTER(managements[treatment_number], managements[experiment_id]&amp;"_"&amp;managements[crop_season_id]=A1107))))</f>
        <v>#VALUE!</v>
      </c>
    </row>
    <row r="1108" spans="2:2" x14ac:dyDescent="0.25">
      <c r="B1108" t="e" cm="1" vm="1">
        <f t="array" ref="B1108">TRANSPOSE(_xlfn._xlws.SORT(_xlfn.UNIQUE(_xlfn._xlws.FILTER(managements[treatment_number], managements[experiment_id]&amp;"_"&amp;managements[crop_season_id]=A1108))))</f>
        <v>#VALUE!</v>
      </c>
    </row>
    <row r="1109" spans="2:2" x14ac:dyDescent="0.25">
      <c r="B1109" t="e" cm="1" vm="1">
        <f t="array" ref="B1109">TRANSPOSE(_xlfn._xlws.SORT(_xlfn.UNIQUE(_xlfn._xlws.FILTER(managements[treatment_number], managements[experiment_id]&amp;"_"&amp;managements[crop_season_id]=A1109))))</f>
        <v>#VALUE!</v>
      </c>
    </row>
    <row r="1110" spans="2:2" x14ac:dyDescent="0.25">
      <c r="B1110" t="e" cm="1" vm="1">
        <f t="array" ref="B1110">TRANSPOSE(_xlfn._xlws.SORT(_xlfn.UNIQUE(_xlfn._xlws.FILTER(managements[treatment_number], managements[experiment_id]&amp;"_"&amp;managements[crop_season_id]=A1110))))</f>
        <v>#VALUE!</v>
      </c>
    </row>
    <row r="1111" spans="2:2" x14ac:dyDescent="0.25">
      <c r="B1111" t="e" cm="1" vm="1">
        <f t="array" ref="B1111">TRANSPOSE(_xlfn._xlws.SORT(_xlfn.UNIQUE(_xlfn._xlws.FILTER(managements[treatment_number], managements[experiment_id]&amp;"_"&amp;managements[crop_season_id]=A1111))))</f>
        <v>#VALUE!</v>
      </c>
    </row>
    <row r="1112" spans="2:2" x14ac:dyDescent="0.25">
      <c r="B1112" t="e" cm="1" vm="1">
        <f t="array" ref="B1112">TRANSPOSE(_xlfn._xlws.SORT(_xlfn.UNIQUE(_xlfn._xlws.FILTER(managements[treatment_number], managements[experiment_id]&amp;"_"&amp;managements[crop_season_id]=A1112))))</f>
        <v>#VALUE!</v>
      </c>
    </row>
    <row r="1113" spans="2:2" x14ac:dyDescent="0.25">
      <c r="B1113" t="e" cm="1" vm="1">
        <f t="array" ref="B1113">TRANSPOSE(_xlfn._xlws.SORT(_xlfn.UNIQUE(_xlfn._xlws.FILTER(managements[treatment_number], managements[experiment_id]&amp;"_"&amp;managements[crop_season_id]=A1113))))</f>
        <v>#VALUE!</v>
      </c>
    </row>
    <row r="1114" spans="2:2" x14ac:dyDescent="0.25">
      <c r="B1114" t="e" cm="1" vm="1">
        <f t="array" ref="B1114">TRANSPOSE(_xlfn._xlws.SORT(_xlfn.UNIQUE(_xlfn._xlws.FILTER(managements[treatment_number], managements[experiment_id]&amp;"_"&amp;managements[crop_season_id]=A1114))))</f>
        <v>#VALUE!</v>
      </c>
    </row>
    <row r="1115" spans="2:2" x14ac:dyDescent="0.25">
      <c r="B1115" t="e" cm="1" vm="1">
        <f t="array" ref="B1115">TRANSPOSE(_xlfn._xlws.SORT(_xlfn.UNIQUE(_xlfn._xlws.FILTER(managements[treatment_number], managements[experiment_id]&amp;"_"&amp;managements[crop_season_id]=A1115))))</f>
        <v>#VALUE!</v>
      </c>
    </row>
    <row r="1116" spans="2:2" x14ac:dyDescent="0.25">
      <c r="B1116" t="e" cm="1" vm="1">
        <f t="array" ref="B1116">TRANSPOSE(_xlfn._xlws.SORT(_xlfn.UNIQUE(_xlfn._xlws.FILTER(managements[treatment_number], managements[experiment_id]&amp;"_"&amp;managements[crop_season_id]=A1116))))</f>
        <v>#VALUE!</v>
      </c>
    </row>
    <row r="1117" spans="2:2" x14ac:dyDescent="0.25">
      <c r="B1117" t="e" cm="1" vm="1">
        <f t="array" ref="B1117">TRANSPOSE(_xlfn._xlws.SORT(_xlfn.UNIQUE(_xlfn._xlws.FILTER(managements[treatment_number], managements[experiment_id]&amp;"_"&amp;managements[crop_season_id]=A1117))))</f>
        <v>#VALUE!</v>
      </c>
    </row>
    <row r="1118" spans="2:2" x14ac:dyDescent="0.25">
      <c r="B1118" t="e" cm="1" vm="1">
        <f t="array" ref="B1118">TRANSPOSE(_xlfn._xlws.SORT(_xlfn.UNIQUE(_xlfn._xlws.FILTER(managements[treatment_number], managements[experiment_id]&amp;"_"&amp;managements[crop_season_id]=A1118))))</f>
        <v>#VALUE!</v>
      </c>
    </row>
    <row r="1119" spans="2:2" x14ac:dyDescent="0.25">
      <c r="B1119" t="e" cm="1" vm="1">
        <f t="array" ref="B1119">TRANSPOSE(_xlfn._xlws.SORT(_xlfn.UNIQUE(_xlfn._xlws.FILTER(managements[treatment_number], managements[experiment_id]&amp;"_"&amp;managements[crop_season_id]=A1119))))</f>
        <v>#VALUE!</v>
      </c>
    </row>
    <row r="1120" spans="2:2" x14ac:dyDescent="0.25">
      <c r="B1120" t="e" cm="1" vm="1">
        <f t="array" ref="B1120">TRANSPOSE(_xlfn._xlws.SORT(_xlfn.UNIQUE(_xlfn._xlws.FILTER(managements[treatment_number], managements[experiment_id]&amp;"_"&amp;managements[crop_season_id]=A1120))))</f>
        <v>#VALUE!</v>
      </c>
    </row>
    <row r="1121" spans="2:2" x14ac:dyDescent="0.25">
      <c r="B1121" t="e" cm="1" vm="1">
        <f t="array" ref="B1121">TRANSPOSE(_xlfn._xlws.SORT(_xlfn.UNIQUE(_xlfn._xlws.FILTER(managements[treatment_number], managements[experiment_id]&amp;"_"&amp;managements[crop_season_id]=A1121))))</f>
        <v>#VALUE!</v>
      </c>
    </row>
    <row r="1122" spans="2:2" x14ac:dyDescent="0.25">
      <c r="B1122" t="e" cm="1" vm="1">
        <f t="array" ref="B1122">TRANSPOSE(_xlfn._xlws.SORT(_xlfn.UNIQUE(_xlfn._xlws.FILTER(managements[treatment_number], managements[experiment_id]&amp;"_"&amp;managements[crop_season_id]=A1122))))</f>
        <v>#VALUE!</v>
      </c>
    </row>
    <row r="1123" spans="2:2" x14ac:dyDescent="0.25">
      <c r="B1123" t="e" cm="1" vm="1">
        <f t="array" ref="B1123">TRANSPOSE(_xlfn._xlws.SORT(_xlfn.UNIQUE(_xlfn._xlws.FILTER(managements[treatment_number], managements[experiment_id]&amp;"_"&amp;managements[crop_season_id]=A1123))))</f>
        <v>#VALUE!</v>
      </c>
    </row>
    <row r="1124" spans="2:2" x14ac:dyDescent="0.25">
      <c r="B1124" t="e" cm="1" vm="1">
        <f t="array" ref="B1124">TRANSPOSE(_xlfn._xlws.SORT(_xlfn.UNIQUE(_xlfn._xlws.FILTER(managements[treatment_number], managements[experiment_id]&amp;"_"&amp;managements[crop_season_id]=A1124))))</f>
        <v>#VALUE!</v>
      </c>
    </row>
    <row r="1125" spans="2:2" x14ac:dyDescent="0.25">
      <c r="B1125" t="e" cm="1" vm="1">
        <f t="array" ref="B1125">TRANSPOSE(_xlfn._xlws.SORT(_xlfn.UNIQUE(_xlfn._xlws.FILTER(managements[treatment_number], managements[experiment_id]&amp;"_"&amp;managements[crop_season_id]=A1125))))</f>
        <v>#VALUE!</v>
      </c>
    </row>
    <row r="1126" spans="2:2" x14ac:dyDescent="0.25">
      <c r="B1126" t="e" cm="1" vm="1">
        <f t="array" ref="B1126">TRANSPOSE(_xlfn._xlws.SORT(_xlfn.UNIQUE(_xlfn._xlws.FILTER(managements[treatment_number], managements[experiment_id]&amp;"_"&amp;managements[crop_season_id]=A1126))))</f>
        <v>#VALUE!</v>
      </c>
    </row>
    <row r="1127" spans="2:2" x14ac:dyDescent="0.25">
      <c r="B1127" t="e" cm="1" vm="1">
        <f t="array" ref="B1127">TRANSPOSE(_xlfn._xlws.SORT(_xlfn.UNIQUE(_xlfn._xlws.FILTER(managements[treatment_number], managements[experiment_id]&amp;"_"&amp;managements[crop_season_id]=A1127))))</f>
        <v>#VALUE!</v>
      </c>
    </row>
    <row r="1128" spans="2:2" x14ac:dyDescent="0.25">
      <c r="B1128" t="e" cm="1" vm="1">
        <f t="array" ref="B1128">TRANSPOSE(_xlfn._xlws.SORT(_xlfn.UNIQUE(_xlfn._xlws.FILTER(managements[treatment_number], managements[experiment_id]&amp;"_"&amp;managements[crop_season_id]=A1128))))</f>
        <v>#VALUE!</v>
      </c>
    </row>
    <row r="1129" spans="2:2" x14ac:dyDescent="0.25">
      <c r="B1129" t="e" cm="1" vm="1">
        <f t="array" ref="B1129">TRANSPOSE(_xlfn._xlws.SORT(_xlfn.UNIQUE(_xlfn._xlws.FILTER(managements[treatment_number], managements[experiment_id]&amp;"_"&amp;managements[crop_season_id]=A1129))))</f>
        <v>#VALUE!</v>
      </c>
    </row>
    <row r="1130" spans="2:2" x14ac:dyDescent="0.25">
      <c r="B1130" t="e" cm="1" vm="1">
        <f t="array" ref="B1130">TRANSPOSE(_xlfn._xlws.SORT(_xlfn.UNIQUE(_xlfn._xlws.FILTER(managements[treatment_number], managements[experiment_id]&amp;"_"&amp;managements[crop_season_id]=A1130))))</f>
        <v>#VALUE!</v>
      </c>
    </row>
    <row r="1131" spans="2:2" x14ac:dyDescent="0.25">
      <c r="B1131" t="e" cm="1" vm="1">
        <f t="array" ref="B1131">TRANSPOSE(_xlfn._xlws.SORT(_xlfn.UNIQUE(_xlfn._xlws.FILTER(managements[treatment_number], managements[experiment_id]&amp;"_"&amp;managements[crop_season_id]=A1131))))</f>
        <v>#VALUE!</v>
      </c>
    </row>
    <row r="1132" spans="2:2" x14ac:dyDescent="0.25">
      <c r="B1132" t="e" cm="1" vm="1">
        <f t="array" ref="B1132">TRANSPOSE(_xlfn._xlws.SORT(_xlfn.UNIQUE(_xlfn._xlws.FILTER(managements[treatment_number], managements[experiment_id]&amp;"_"&amp;managements[crop_season_id]=A1132))))</f>
        <v>#VALUE!</v>
      </c>
    </row>
    <row r="1133" spans="2:2" x14ac:dyDescent="0.25">
      <c r="B1133" t="e" cm="1" vm="1">
        <f t="array" ref="B1133">TRANSPOSE(_xlfn._xlws.SORT(_xlfn.UNIQUE(_xlfn._xlws.FILTER(managements[treatment_number], managements[experiment_id]&amp;"_"&amp;managements[crop_season_id]=A1133))))</f>
        <v>#VALUE!</v>
      </c>
    </row>
    <row r="1134" spans="2:2" x14ac:dyDescent="0.25">
      <c r="B1134" t="e" cm="1" vm="1">
        <f t="array" ref="B1134">TRANSPOSE(_xlfn._xlws.SORT(_xlfn.UNIQUE(_xlfn._xlws.FILTER(managements[treatment_number], managements[experiment_id]&amp;"_"&amp;managements[crop_season_id]=A1134))))</f>
        <v>#VALUE!</v>
      </c>
    </row>
    <row r="1135" spans="2:2" x14ac:dyDescent="0.25">
      <c r="B1135" t="e" cm="1" vm="1">
        <f t="array" ref="B1135">TRANSPOSE(_xlfn._xlws.SORT(_xlfn.UNIQUE(_xlfn._xlws.FILTER(managements[treatment_number], managements[experiment_id]&amp;"_"&amp;managements[crop_season_id]=A1135))))</f>
        <v>#VALUE!</v>
      </c>
    </row>
    <row r="1136" spans="2:2" x14ac:dyDescent="0.25">
      <c r="B1136" t="e" cm="1" vm="1">
        <f t="array" ref="B1136">TRANSPOSE(_xlfn._xlws.SORT(_xlfn.UNIQUE(_xlfn._xlws.FILTER(managements[treatment_number], managements[experiment_id]&amp;"_"&amp;managements[crop_season_id]=A1136))))</f>
        <v>#VALUE!</v>
      </c>
    </row>
    <row r="1137" spans="2:2" x14ac:dyDescent="0.25">
      <c r="B1137" t="e" cm="1" vm="1">
        <f t="array" ref="B1137">TRANSPOSE(_xlfn._xlws.SORT(_xlfn.UNIQUE(_xlfn._xlws.FILTER(managements[treatment_number], managements[experiment_id]&amp;"_"&amp;managements[crop_season_id]=A1137))))</f>
        <v>#VALUE!</v>
      </c>
    </row>
    <row r="1138" spans="2:2" x14ac:dyDescent="0.25">
      <c r="B1138" t="e" cm="1" vm="1">
        <f t="array" ref="B1138">TRANSPOSE(_xlfn._xlws.SORT(_xlfn.UNIQUE(_xlfn._xlws.FILTER(managements[treatment_number], managements[experiment_id]&amp;"_"&amp;managements[crop_season_id]=A1138))))</f>
        <v>#VALUE!</v>
      </c>
    </row>
    <row r="1139" spans="2:2" x14ac:dyDescent="0.25">
      <c r="B1139" t="e" cm="1" vm="1">
        <f t="array" ref="B1139">TRANSPOSE(_xlfn._xlws.SORT(_xlfn.UNIQUE(_xlfn._xlws.FILTER(managements[treatment_number], managements[experiment_id]&amp;"_"&amp;managements[crop_season_id]=A1139))))</f>
        <v>#VALUE!</v>
      </c>
    </row>
    <row r="1140" spans="2:2" x14ac:dyDescent="0.25">
      <c r="B1140" t="e" cm="1" vm="1">
        <f t="array" ref="B1140">TRANSPOSE(_xlfn._xlws.SORT(_xlfn.UNIQUE(_xlfn._xlws.FILTER(managements[treatment_number], managements[experiment_id]&amp;"_"&amp;managements[crop_season_id]=A1140))))</f>
        <v>#VALUE!</v>
      </c>
    </row>
    <row r="1141" spans="2:2" x14ac:dyDescent="0.25">
      <c r="B1141" t="e" cm="1" vm="1">
        <f t="array" ref="B1141">TRANSPOSE(_xlfn._xlws.SORT(_xlfn.UNIQUE(_xlfn._xlws.FILTER(managements[treatment_number], managements[experiment_id]&amp;"_"&amp;managements[crop_season_id]=A1141))))</f>
        <v>#VALUE!</v>
      </c>
    </row>
    <row r="1142" spans="2:2" x14ac:dyDescent="0.25">
      <c r="B1142" t="e" cm="1" vm="1">
        <f t="array" ref="B1142">TRANSPOSE(_xlfn._xlws.SORT(_xlfn.UNIQUE(_xlfn._xlws.FILTER(managements[treatment_number], managements[experiment_id]&amp;"_"&amp;managements[crop_season_id]=A1142))))</f>
        <v>#VALUE!</v>
      </c>
    </row>
    <row r="1143" spans="2:2" x14ac:dyDescent="0.25">
      <c r="B1143" t="e" cm="1" vm="1">
        <f t="array" ref="B1143">TRANSPOSE(_xlfn._xlws.SORT(_xlfn.UNIQUE(_xlfn._xlws.FILTER(managements[treatment_number], managements[experiment_id]&amp;"_"&amp;managements[crop_season_id]=A1143))))</f>
        <v>#VALUE!</v>
      </c>
    </row>
    <row r="1144" spans="2:2" x14ac:dyDescent="0.25">
      <c r="B1144" t="e" cm="1" vm="1">
        <f t="array" ref="B1144">TRANSPOSE(_xlfn._xlws.SORT(_xlfn.UNIQUE(_xlfn._xlws.FILTER(managements[treatment_number], managements[experiment_id]&amp;"_"&amp;managements[crop_season_id]=A1144))))</f>
        <v>#VALUE!</v>
      </c>
    </row>
    <row r="1145" spans="2:2" x14ac:dyDescent="0.25">
      <c r="B1145" t="e" cm="1" vm="1">
        <f t="array" ref="B1145">TRANSPOSE(_xlfn._xlws.SORT(_xlfn.UNIQUE(_xlfn._xlws.FILTER(managements[treatment_number], managements[experiment_id]&amp;"_"&amp;managements[crop_season_id]=A1145))))</f>
        <v>#VALUE!</v>
      </c>
    </row>
    <row r="1146" spans="2:2" x14ac:dyDescent="0.25">
      <c r="B1146" t="e" cm="1" vm="1">
        <f t="array" ref="B1146">TRANSPOSE(_xlfn._xlws.SORT(_xlfn.UNIQUE(_xlfn._xlws.FILTER(managements[treatment_number], managements[experiment_id]&amp;"_"&amp;managements[crop_season_id]=A1146))))</f>
        <v>#VALUE!</v>
      </c>
    </row>
    <row r="1147" spans="2:2" x14ac:dyDescent="0.25">
      <c r="B1147" t="e" cm="1" vm="1">
        <f t="array" ref="B1147">TRANSPOSE(_xlfn._xlws.SORT(_xlfn.UNIQUE(_xlfn._xlws.FILTER(managements[treatment_number], managements[experiment_id]&amp;"_"&amp;managements[crop_season_id]=A1147))))</f>
        <v>#VALUE!</v>
      </c>
    </row>
    <row r="1148" spans="2:2" x14ac:dyDescent="0.25">
      <c r="B1148" t="e" cm="1" vm="1">
        <f t="array" ref="B1148">TRANSPOSE(_xlfn._xlws.SORT(_xlfn.UNIQUE(_xlfn._xlws.FILTER(managements[treatment_number], managements[experiment_id]&amp;"_"&amp;managements[crop_season_id]=A1148))))</f>
        <v>#VALUE!</v>
      </c>
    </row>
    <row r="1149" spans="2:2" x14ac:dyDescent="0.25">
      <c r="B1149" t="e" cm="1" vm="1">
        <f t="array" ref="B1149">TRANSPOSE(_xlfn._xlws.SORT(_xlfn.UNIQUE(_xlfn._xlws.FILTER(managements[treatment_number], managements[experiment_id]&amp;"_"&amp;managements[crop_season_id]=A1149))))</f>
        <v>#VALUE!</v>
      </c>
    </row>
    <row r="1150" spans="2:2" x14ac:dyDescent="0.25">
      <c r="B1150" t="e" cm="1" vm="1">
        <f t="array" ref="B1150">TRANSPOSE(_xlfn._xlws.SORT(_xlfn.UNIQUE(_xlfn._xlws.FILTER(managements[treatment_number], managements[experiment_id]&amp;"_"&amp;managements[crop_season_id]=A1150))))</f>
        <v>#VALUE!</v>
      </c>
    </row>
    <row r="1151" spans="2:2" x14ac:dyDescent="0.25">
      <c r="B1151" t="e" cm="1" vm="1">
        <f t="array" ref="B1151">TRANSPOSE(_xlfn._xlws.SORT(_xlfn.UNIQUE(_xlfn._xlws.FILTER(managements[treatment_number], managements[experiment_id]&amp;"_"&amp;managements[crop_season_id]=A1151))))</f>
        <v>#VALUE!</v>
      </c>
    </row>
    <row r="1152" spans="2:2" x14ac:dyDescent="0.25">
      <c r="B1152" t="e" cm="1" vm="1">
        <f t="array" ref="B1152">TRANSPOSE(_xlfn._xlws.SORT(_xlfn.UNIQUE(_xlfn._xlws.FILTER(managements[treatment_number], managements[experiment_id]&amp;"_"&amp;managements[crop_season_id]=A1152))))</f>
        <v>#VALUE!</v>
      </c>
    </row>
    <row r="1153" spans="2:2" x14ac:dyDescent="0.25">
      <c r="B1153" t="e" cm="1" vm="1">
        <f t="array" ref="B1153">TRANSPOSE(_xlfn._xlws.SORT(_xlfn.UNIQUE(_xlfn._xlws.FILTER(managements[treatment_number], managements[experiment_id]&amp;"_"&amp;managements[crop_season_id]=A1153))))</f>
        <v>#VALUE!</v>
      </c>
    </row>
    <row r="1154" spans="2:2" x14ac:dyDescent="0.25">
      <c r="B1154" t="e" cm="1" vm="1">
        <f t="array" ref="B1154">TRANSPOSE(_xlfn._xlws.SORT(_xlfn.UNIQUE(_xlfn._xlws.FILTER(managements[treatment_number], managements[experiment_id]&amp;"_"&amp;managements[crop_season_id]=A1154))))</f>
        <v>#VALUE!</v>
      </c>
    </row>
    <row r="1155" spans="2:2" x14ac:dyDescent="0.25">
      <c r="B1155" t="e" cm="1" vm="1">
        <f t="array" ref="B1155">TRANSPOSE(_xlfn._xlws.SORT(_xlfn.UNIQUE(_xlfn._xlws.FILTER(managements[treatment_number], managements[experiment_id]&amp;"_"&amp;managements[crop_season_id]=A1155))))</f>
        <v>#VALUE!</v>
      </c>
    </row>
    <row r="1156" spans="2:2" x14ac:dyDescent="0.25">
      <c r="B1156" t="e" cm="1" vm="1">
        <f t="array" ref="B1156">TRANSPOSE(_xlfn._xlws.SORT(_xlfn.UNIQUE(_xlfn._xlws.FILTER(managements[treatment_number], managements[experiment_id]&amp;"_"&amp;managements[crop_season_id]=A1156))))</f>
        <v>#VALUE!</v>
      </c>
    </row>
    <row r="1157" spans="2:2" x14ac:dyDescent="0.25">
      <c r="B1157" t="e" cm="1" vm="1">
        <f t="array" ref="B1157">TRANSPOSE(_xlfn._xlws.SORT(_xlfn.UNIQUE(_xlfn._xlws.FILTER(managements[treatment_number], managements[experiment_id]&amp;"_"&amp;managements[crop_season_id]=A1157))))</f>
        <v>#VALUE!</v>
      </c>
    </row>
    <row r="1158" spans="2:2" x14ac:dyDescent="0.25">
      <c r="B1158" t="e" cm="1" vm="1">
        <f t="array" ref="B1158">TRANSPOSE(_xlfn._xlws.SORT(_xlfn.UNIQUE(_xlfn._xlws.FILTER(managements[treatment_number], managements[experiment_id]&amp;"_"&amp;managements[crop_season_id]=A1158))))</f>
        <v>#VALUE!</v>
      </c>
    </row>
    <row r="1159" spans="2:2" x14ac:dyDescent="0.25">
      <c r="B1159" t="e" cm="1" vm="1">
        <f t="array" ref="B1159">TRANSPOSE(_xlfn._xlws.SORT(_xlfn.UNIQUE(_xlfn._xlws.FILTER(managements[treatment_number], managements[experiment_id]&amp;"_"&amp;managements[crop_season_id]=A1159))))</f>
        <v>#VALUE!</v>
      </c>
    </row>
    <row r="1160" spans="2:2" x14ac:dyDescent="0.25">
      <c r="B1160" t="e" cm="1" vm="1">
        <f t="array" ref="B1160">TRANSPOSE(_xlfn._xlws.SORT(_xlfn.UNIQUE(_xlfn._xlws.FILTER(managements[treatment_number], managements[experiment_id]&amp;"_"&amp;managements[crop_season_id]=A1160))))</f>
        <v>#VALUE!</v>
      </c>
    </row>
    <row r="1161" spans="2:2" x14ac:dyDescent="0.25">
      <c r="B1161" t="e" cm="1" vm="1">
        <f t="array" ref="B1161">TRANSPOSE(_xlfn._xlws.SORT(_xlfn.UNIQUE(_xlfn._xlws.FILTER(managements[treatment_number], managements[experiment_id]&amp;"_"&amp;managements[crop_season_id]=A1161))))</f>
        <v>#VALUE!</v>
      </c>
    </row>
    <row r="1162" spans="2:2" x14ac:dyDescent="0.25">
      <c r="B1162" t="e" cm="1" vm="1">
        <f t="array" ref="B1162">TRANSPOSE(_xlfn._xlws.SORT(_xlfn.UNIQUE(_xlfn._xlws.FILTER(managements[treatment_number], managements[experiment_id]&amp;"_"&amp;managements[crop_season_id]=A1162))))</f>
        <v>#VALUE!</v>
      </c>
    </row>
    <row r="1163" spans="2:2" x14ac:dyDescent="0.25">
      <c r="B1163" t="e" cm="1" vm="1">
        <f t="array" ref="B1163">TRANSPOSE(_xlfn._xlws.SORT(_xlfn.UNIQUE(_xlfn._xlws.FILTER(managements[treatment_number], managements[experiment_id]&amp;"_"&amp;managements[crop_season_id]=A1163))))</f>
        <v>#VALUE!</v>
      </c>
    </row>
    <row r="1164" spans="2:2" x14ac:dyDescent="0.25">
      <c r="B1164" t="e" cm="1" vm="1">
        <f t="array" ref="B1164">TRANSPOSE(_xlfn._xlws.SORT(_xlfn.UNIQUE(_xlfn._xlws.FILTER(managements[treatment_number], managements[experiment_id]&amp;"_"&amp;managements[crop_season_id]=A1164))))</f>
        <v>#VALUE!</v>
      </c>
    </row>
    <row r="1165" spans="2:2" x14ac:dyDescent="0.25">
      <c r="B1165" t="e" cm="1" vm="1">
        <f t="array" ref="B1165">TRANSPOSE(_xlfn._xlws.SORT(_xlfn.UNIQUE(_xlfn._xlws.FILTER(managements[treatment_number], managements[experiment_id]&amp;"_"&amp;managements[crop_season_id]=A1165))))</f>
        <v>#VALUE!</v>
      </c>
    </row>
    <row r="1166" spans="2:2" x14ac:dyDescent="0.25">
      <c r="B1166" t="e" cm="1" vm="1">
        <f t="array" ref="B1166">TRANSPOSE(_xlfn._xlws.SORT(_xlfn.UNIQUE(_xlfn._xlws.FILTER(managements[treatment_number], managements[experiment_id]&amp;"_"&amp;managements[crop_season_id]=A1166))))</f>
        <v>#VALUE!</v>
      </c>
    </row>
    <row r="1167" spans="2:2" x14ac:dyDescent="0.25">
      <c r="B1167" t="e" cm="1" vm="1">
        <f t="array" ref="B1167">TRANSPOSE(_xlfn._xlws.SORT(_xlfn.UNIQUE(_xlfn._xlws.FILTER(managements[treatment_number], managements[experiment_id]&amp;"_"&amp;managements[crop_season_id]=A1167))))</f>
        <v>#VALUE!</v>
      </c>
    </row>
    <row r="1168" spans="2:2" x14ac:dyDescent="0.25">
      <c r="B1168" t="e" cm="1" vm="1">
        <f t="array" ref="B1168">TRANSPOSE(_xlfn._xlws.SORT(_xlfn.UNIQUE(_xlfn._xlws.FILTER(managements[treatment_number], managements[experiment_id]&amp;"_"&amp;managements[crop_season_id]=A1168))))</f>
        <v>#VALUE!</v>
      </c>
    </row>
    <row r="1169" spans="2:2" x14ac:dyDescent="0.25">
      <c r="B1169" t="e" cm="1" vm="1">
        <f t="array" ref="B1169">TRANSPOSE(_xlfn._xlws.SORT(_xlfn.UNIQUE(_xlfn._xlws.FILTER(managements[treatment_number], managements[experiment_id]&amp;"_"&amp;managements[crop_season_id]=A1169))))</f>
        <v>#VALUE!</v>
      </c>
    </row>
    <row r="1170" spans="2:2" x14ac:dyDescent="0.25">
      <c r="B1170" t="e" cm="1" vm="1">
        <f t="array" ref="B1170">TRANSPOSE(_xlfn._xlws.SORT(_xlfn.UNIQUE(_xlfn._xlws.FILTER(managements[treatment_number], managements[experiment_id]&amp;"_"&amp;managements[crop_season_id]=A1170))))</f>
        <v>#VALUE!</v>
      </c>
    </row>
    <row r="1171" spans="2:2" x14ac:dyDescent="0.25">
      <c r="B1171" t="e" cm="1" vm="1">
        <f t="array" ref="B1171">TRANSPOSE(_xlfn._xlws.SORT(_xlfn.UNIQUE(_xlfn._xlws.FILTER(managements[treatment_number], managements[experiment_id]&amp;"_"&amp;managements[crop_season_id]=A1171))))</f>
        <v>#VALUE!</v>
      </c>
    </row>
    <row r="1172" spans="2:2" x14ac:dyDescent="0.25">
      <c r="B1172" t="e" cm="1" vm="1">
        <f t="array" ref="B1172">TRANSPOSE(_xlfn._xlws.SORT(_xlfn.UNIQUE(_xlfn._xlws.FILTER(managements[treatment_number], managements[experiment_id]&amp;"_"&amp;managements[crop_season_id]=A1172))))</f>
        <v>#VALUE!</v>
      </c>
    </row>
    <row r="1173" spans="2:2" x14ac:dyDescent="0.25">
      <c r="B1173" t="e" cm="1" vm="1">
        <f t="array" ref="B1173">TRANSPOSE(_xlfn._xlws.SORT(_xlfn.UNIQUE(_xlfn._xlws.FILTER(managements[treatment_number], managements[experiment_id]&amp;"_"&amp;managements[crop_season_id]=A1173))))</f>
        <v>#VALUE!</v>
      </c>
    </row>
    <row r="1174" spans="2:2" x14ac:dyDescent="0.25">
      <c r="B1174" t="e" cm="1" vm="1">
        <f t="array" ref="B1174">TRANSPOSE(_xlfn._xlws.SORT(_xlfn.UNIQUE(_xlfn._xlws.FILTER(managements[treatment_number], managements[experiment_id]&amp;"_"&amp;managements[crop_season_id]=A1174))))</f>
        <v>#VALUE!</v>
      </c>
    </row>
    <row r="1175" spans="2:2" x14ac:dyDescent="0.25">
      <c r="B1175" t="e" cm="1" vm="1">
        <f t="array" ref="B1175">TRANSPOSE(_xlfn._xlws.SORT(_xlfn.UNIQUE(_xlfn._xlws.FILTER(managements[treatment_number], managements[experiment_id]&amp;"_"&amp;managements[crop_season_id]=A1175))))</f>
        <v>#VALUE!</v>
      </c>
    </row>
    <row r="1176" spans="2:2" x14ac:dyDescent="0.25">
      <c r="B1176" t="e" cm="1" vm="1">
        <f t="array" ref="B1176">TRANSPOSE(_xlfn._xlws.SORT(_xlfn.UNIQUE(_xlfn._xlws.FILTER(managements[treatment_number], managements[experiment_id]&amp;"_"&amp;managements[crop_season_id]=A1176))))</f>
        <v>#VALUE!</v>
      </c>
    </row>
    <row r="1177" spans="2:2" x14ac:dyDescent="0.25">
      <c r="B1177" t="e" cm="1" vm="1">
        <f t="array" ref="B1177">TRANSPOSE(_xlfn._xlws.SORT(_xlfn.UNIQUE(_xlfn._xlws.FILTER(managements[treatment_number], managements[experiment_id]&amp;"_"&amp;managements[crop_season_id]=A1177))))</f>
        <v>#VALUE!</v>
      </c>
    </row>
    <row r="1178" spans="2:2" x14ac:dyDescent="0.25">
      <c r="B1178" t="e" cm="1" vm="1">
        <f t="array" ref="B1178">TRANSPOSE(_xlfn._xlws.SORT(_xlfn.UNIQUE(_xlfn._xlws.FILTER(managements[treatment_number], managements[experiment_id]&amp;"_"&amp;managements[crop_season_id]=A1178))))</f>
        <v>#VALUE!</v>
      </c>
    </row>
    <row r="1179" spans="2:2" x14ac:dyDescent="0.25">
      <c r="B1179" t="e" cm="1" vm="1">
        <f t="array" ref="B1179">TRANSPOSE(_xlfn._xlws.SORT(_xlfn.UNIQUE(_xlfn._xlws.FILTER(managements[treatment_number], managements[experiment_id]&amp;"_"&amp;managements[crop_season_id]=A1179))))</f>
        <v>#VALUE!</v>
      </c>
    </row>
    <row r="1180" spans="2:2" x14ac:dyDescent="0.25">
      <c r="B1180" t="e" cm="1" vm="1">
        <f t="array" ref="B1180">TRANSPOSE(_xlfn._xlws.SORT(_xlfn.UNIQUE(_xlfn._xlws.FILTER(managements[treatment_number], managements[experiment_id]&amp;"_"&amp;managements[crop_season_id]=A1180))))</f>
        <v>#VALUE!</v>
      </c>
    </row>
    <row r="1181" spans="2:2" x14ac:dyDescent="0.25">
      <c r="B1181" t="e" cm="1" vm="1">
        <f t="array" ref="B1181">TRANSPOSE(_xlfn._xlws.SORT(_xlfn.UNIQUE(_xlfn._xlws.FILTER(managements[treatment_number], managements[experiment_id]&amp;"_"&amp;managements[crop_season_id]=A1181))))</f>
        <v>#VALUE!</v>
      </c>
    </row>
    <row r="1182" spans="2:2" x14ac:dyDescent="0.25">
      <c r="B1182" t="e" cm="1" vm="1">
        <f t="array" ref="B1182">TRANSPOSE(_xlfn._xlws.SORT(_xlfn.UNIQUE(_xlfn._xlws.FILTER(managements[treatment_number], managements[experiment_id]&amp;"_"&amp;managements[crop_season_id]=A1182))))</f>
        <v>#VALUE!</v>
      </c>
    </row>
    <row r="1183" spans="2:2" x14ac:dyDescent="0.25">
      <c r="B1183" t="e" cm="1" vm="1">
        <f t="array" ref="B1183">TRANSPOSE(_xlfn._xlws.SORT(_xlfn.UNIQUE(_xlfn._xlws.FILTER(managements[treatment_number], managements[experiment_id]&amp;"_"&amp;managements[crop_season_id]=A1183))))</f>
        <v>#VALUE!</v>
      </c>
    </row>
    <row r="1184" spans="2:2" x14ac:dyDescent="0.25">
      <c r="B1184" t="e" cm="1" vm="1">
        <f t="array" ref="B1184">TRANSPOSE(_xlfn._xlws.SORT(_xlfn.UNIQUE(_xlfn._xlws.FILTER(managements[treatment_number], managements[experiment_id]&amp;"_"&amp;managements[crop_season_id]=A1184))))</f>
        <v>#VALUE!</v>
      </c>
    </row>
    <row r="1185" spans="2:2" x14ac:dyDescent="0.25">
      <c r="B1185" t="e" cm="1" vm="1">
        <f t="array" ref="B1185">TRANSPOSE(_xlfn._xlws.SORT(_xlfn.UNIQUE(_xlfn._xlws.FILTER(managements[treatment_number], managements[experiment_id]&amp;"_"&amp;managements[crop_season_id]=A1185))))</f>
        <v>#VALUE!</v>
      </c>
    </row>
    <row r="1186" spans="2:2" x14ac:dyDescent="0.25">
      <c r="B1186" t="e" cm="1" vm="1">
        <f t="array" ref="B1186">TRANSPOSE(_xlfn._xlws.SORT(_xlfn.UNIQUE(_xlfn._xlws.FILTER(managements[treatment_number], managements[experiment_id]&amp;"_"&amp;managements[crop_season_id]=A1186))))</f>
        <v>#VALUE!</v>
      </c>
    </row>
    <row r="1187" spans="2:2" x14ac:dyDescent="0.25">
      <c r="B1187" t="e" cm="1" vm="1">
        <f t="array" ref="B1187">TRANSPOSE(_xlfn._xlws.SORT(_xlfn.UNIQUE(_xlfn._xlws.FILTER(managements[treatment_number], managements[experiment_id]&amp;"_"&amp;managements[crop_season_id]=A1187))))</f>
        <v>#VALUE!</v>
      </c>
    </row>
    <row r="1188" spans="2:2" x14ac:dyDescent="0.25">
      <c r="B1188" t="e" cm="1" vm="1">
        <f t="array" ref="B1188">TRANSPOSE(_xlfn._xlws.SORT(_xlfn.UNIQUE(_xlfn._xlws.FILTER(managements[treatment_number], managements[experiment_id]&amp;"_"&amp;managements[crop_season_id]=A1188))))</f>
        <v>#VALUE!</v>
      </c>
    </row>
    <row r="1189" spans="2:2" x14ac:dyDescent="0.25">
      <c r="B1189" t="e" cm="1" vm="1">
        <f t="array" ref="B1189">TRANSPOSE(_xlfn._xlws.SORT(_xlfn.UNIQUE(_xlfn._xlws.FILTER(managements[treatment_number], managements[experiment_id]&amp;"_"&amp;managements[crop_season_id]=A1189))))</f>
        <v>#VALUE!</v>
      </c>
    </row>
    <row r="1190" spans="2:2" x14ac:dyDescent="0.25">
      <c r="B1190" t="e" cm="1" vm="1">
        <f t="array" ref="B1190">TRANSPOSE(_xlfn._xlws.SORT(_xlfn.UNIQUE(_xlfn._xlws.FILTER(managements[treatment_number], managements[experiment_id]&amp;"_"&amp;managements[crop_season_id]=A1190))))</f>
        <v>#VALUE!</v>
      </c>
    </row>
    <row r="1191" spans="2:2" x14ac:dyDescent="0.25">
      <c r="B1191" t="e" cm="1" vm="1">
        <f t="array" ref="B1191">TRANSPOSE(_xlfn._xlws.SORT(_xlfn.UNIQUE(_xlfn._xlws.FILTER(managements[treatment_number], managements[experiment_id]&amp;"_"&amp;managements[crop_season_id]=A1191))))</f>
        <v>#VALUE!</v>
      </c>
    </row>
    <row r="1192" spans="2:2" x14ac:dyDescent="0.25">
      <c r="B1192" t="e" cm="1" vm="1">
        <f t="array" ref="B1192">TRANSPOSE(_xlfn._xlws.SORT(_xlfn.UNIQUE(_xlfn._xlws.FILTER(managements[treatment_number], managements[experiment_id]&amp;"_"&amp;managements[crop_season_id]=A1192))))</f>
        <v>#VALUE!</v>
      </c>
    </row>
    <row r="1193" spans="2:2" x14ac:dyDescent="0.25">
      <c r="B1193" t="e" cm="1" vm="1">
        <f t="array" ref="B1193">TRANSPOSE(_xlfn._xlws.SORT(_xlfn.UNIQUE(_xlfn._xlws.FILTER(managements[treatment_number], managements[experiment_id]&amp;"_"&amp;managements[crop_season_id]=A1193))))</f>
        <v>#VALUE!</v>
      </c>
    </row>
    <row r="1194" spans="2:2" x14ac:dyDescent="0.25">
      <c r="B1194" t="e" cm="1" vm="1">
        <f t="array" ref="B1194">TRANSPOSE(_xlfn._xlws.SORT(_xlfn.UNIQUE(_xlfn._xlws.FILTER(managements[treatment_number], managements[experiment_id]&amp;"_"&amp;managements[crop_season_id]=A1194))))</f>
        <v>#VALUE!</v>
      </c>
    </row>
    <row r="1195" spans="2:2" x14ac:dyDescent="0.25">
      <c r="B1195" t="e" cm="1" vm="1">
        <f t="array" ref="B1195">TRANSPOSE(_xlfn._xlws.SORT(_xlfn.UNIQUE(_xlfn._xlws.FILTER(managements[treatment_number], managements[experiment_id]&amp;"_"&amp;managements[crop_season_id]=A1195))))</f>
        <v>#VALUE!</v>
      </c>
    </row>
    <row r="1196" spans="2:2" x14ac:dyDescent="0.25">
      <c r="B1196" t="e" cm="1" vm="1">
        <f t="array" ref="B1196">TRANSPOSE(_xlfn._xlws.SORT(_xlfn.UNIQUE(_xlfn._xlws.FILTER(managements[treatment_number], managements[experiment_id]&amp;"_"&amp;managements[crop_season_id]=A1196))))</f>
        <v>#VALUE!</v>
      </c>
    </row>
    <row r="1197" spans="2:2" x14ac:dyDescent="0.25">
      <c r="B1197" t="e" cm="1" vm="1">
        <f t="array" ref="B1197">TRANSPOSE(_xlfn._xlws.SORT(_xlfn.UNIQUE(_xlfn._xlws.FILTER(managements[treatment_number], managements[experiment_id]&amp;"_"&amp;managements[crop_season_id]=A1197))))</f>
        <v>#VALUE!</v>
      </c>
    </row>
    <row r="1198" spans="2:2" x14ac:dyDescent="0.25">
      <c r="B1198" t="e" cm="1" vm="1">
        <f t="array" ref="B1198">TRANSPOSE(_xlfn._xlws.SORT(_xlfn.UNIQUE(_xlfn._xlws.FILTER(managements[treatment_number], managements[experiment_id]&amp;"_"&amp;managements[crop_season_id]=A1198))))</f>
        <v>#VALUE!</v>
      </c>
    </row>
    <row r="1199" spans="2:2" x14ac:dyDescent="0.25">
      <c r="B1199" t="e" cm="1" vm="1">
        <f t="array" ref="B1199">TRANSPOSE(_xlfn._xlws.SORT(_xlfn.UNIQUE(_xlfn._xlws.FILTER(managements[treatment_number], managements[experiment_id]&amp;"_"&amp;managements[crop_season_id]=A1199))))</f>
        <v>#VALUE!</v>
      </c>
    </row>
    <row r="1200" spans="2:2" x14ac:dyDescent="0.25">
      <c r="B1200" t="e" cm="1" vm="1">
        <f t="array" ref="B1200">TRANSPOSE(_xlfn._xlws.SORT(_xlfn.UNIQUE(_xlfn._xlws.FILTER(managements[treatment_number], managements[experiment_id]&amp;"_"&amp;managements[crop_season_id]=A1200))))</f>
        <v>#VALUE!</v>
      </c>
    </row>
    <row r="1201" spans="2:2" x14ac:dyDescent="0.25">
      <c r="B1201" t="e" cm="1" vm="1">
        <f t="array" ref="B1201">TRANSPOSE(_xlfn._xlws.SORT(_xlfn.UNIQUE(_xlfn._xlws.FILTER(managements[treatment_number], managements[experiment_id]&amp;"_"&amp;managements[crop_season_id]=A1201))))</f>
        <v>#VALUE!</v>
      </c>
    </row>
    <row r="1202" spans="2:2" x14ac:dyDescent="0.25">
      <c r="B1202" t="e" cm="1" vm="1">
        <f t="array" ref="B1202">TRANSPOSE(_xlfn._xlws.SORT(_xlfn.UNIQUE(_xlfn._xlws.FILTER(managements[treatment_number], managements[experiment_id]&amp;"_"&amp;managements[crop_season_id]=A1202))))</f>
        <v>#VALUE!</v>
      </c>
    </row>
    <row r="1203" spans="2:2" x14ac:dyDescent="0.25">
      <c r="B1203" t="e" cm="1" vm="1">
        <f t="array" ref="B1203">TRANSPOSE(_xlfn._xlws.SORT(_xlfn.UNIQUE(_xlfn._xlws.FILTER(managements[treatment_number], managements[experiment_id]&amp;"_"&amp;managements[crop_season_id]=A1203))))</f>
        <v>#VALUE!</v>
      </c>
    </row>
    <row r="1204" spans="2:2" x14ac:dyDescent="0.25">
      <c r="B1204" t="e" cm="1" vm="1">
        <f t="array" ref="B1204">TRANSPOSE(_xlfn._xlws.SORT(_xlfn.UNIQUE(_xlfn._xlws.FILTER(managements[treatment_number], managements[experiment_id]&amp;"_"&amp;managements[crop_season_id]=A1204))))</f>
        <v>#VALUE!</v>
      </c>
    </row>
    <row r="1205" spans="2:2" x14ac:dyDescent="0.25">
      <c r="B1205" t="e" cm="1" vm="1">
        <f t="array" ref="B1205">TRANSPOSE(_xlfn._xlws.SORT(_xlfn.UNIQUE(_xlfn._xlws.FILTER(managements[treatment_number], managements[experiment_id]&amp;"_"&amp;managements[crop_season_id]=A1205))))</f>
        <v>#VALUE!</v>
      </c>
    </row>
    <row r="1206" spans="2:2" x14ac:dyDescent="0.25">
      <c r="B1206" t="e" cm="1" vm="1">
        <f t="array" ref="B1206">TRANSPOSE(_xlfn._xlws.SORT(_xlfn.UNIQUE(_xlfn._xlws.FILTER(managements[treatment_number], managements[experiment_id]&amp;"_"&amp;managements[crop_season_id]=A1206))))</f>
        <v>#VALUE!</v>
      </c>
    </row>
    <row r="1207" spans="2:2" x14ac:dyDescent="0.25">
      <c r="B1207" t="e" cm="1" vm="1">
        <f t="array" ref="B1207">TRANSPOSE(_xlfn._xlws.SORT(_xlfn.UNIQUE(_xlfn._xlws.FILTER(managements[treatment_number], managements[experiment_id]&amp;"_"&amp;managements[crop_season_id]=A1207))))</f>
        <v>#VALUE!</v>
      </c>
    </row>
    <row r="1208" spans="2:2" x14ac:dyDescent="0.25">
      <c r="B1208" t="e" cm="1" vm="1">
        <f t="array" ref="B1208">TRANSPOSE(_xlfn._xlws.SORT(_xlfn.UNIQUE(_xlfn._xlws.FILTER(managements[treatment_number], managements[experiment_id]&amp;"_"&amp;managements[crop_season_id]=A1208))))</f>
        <v>#VALUE!</v>
      </c>
    </row>
    <row r="1209" spans="2:2" x14ac:dyDescent="0.25">
      <c r="B1209" t="e" cm="1" vm="1">
        <f t="array" ref="B1209">TRANSPOSE(_xlfn._xlws.SORT(_xlfn.UNIQUE(_xlfn._xlws.FILTER(managements[treatment_number], managements[experiment_id]&amp;"_"&amp;managements[crop_season_id]=A1209))))</f>
        <v>#VALUE!</v>
      </c>
    </row>
    <row r="1210" spans="2:2" x14ac:dyDescent="0.25">
      <c r="B1210" t="e" cm="1" vm="1">
        <f t="array" ref="B1210">TRANSPOSE(_xlfn._xlws.SORT(_xlfn.UNIQUE(_xlfn._xlws.FILTER(managements[treatment_number], managements[experiment_id]&amp;"_"&amp;managements[crop_season_id]=A1210))))</f>
        <v>#VALUE!</v>
      </c>
    </row>
    <row r="1211" spans="2:2" x14ac:dyDescent="0.25">
      <c r="B1211" t="e" cm="1" vm="1">
        <f t="array" ref="B1211">TRANSPOSE(_xlfn._xlws.SORT(_xlfn.UNIQUE(_xlfn._xlws.FILTER(managements[treatment_number], managements[experiment_id]&amp;"_"&amp;managements[crop_season_id]=A1211))))</f>
        <v>#VALUE!</v>
      </c>
    </row>
    <row r="1212" spans="2:2" x14ac:dyDescent="0.25">
      <c r="B1212" t="e" cm="1" vm="1">
        <f t="array" ref="B1212">TRANSPOSE(_xlfn._xlws.SORT(_xlfn.UNIQUE(_xlfn._xlws.FILTER(managements[treatment_number], managements[experiment_id]&amp;"_"&amp;managements[crop_season_id]=A1212))))</f>
        <v>#VALUE!</v>
      </c>
    </row>
    <row r="1213" spans="2:2" x14ac:dyDescent="0.25">
      <c r="B1213" t="e" cm="1" vm="1">
        <f t="array" ref="B1213">TRANSPOSE(_xlfn._xlws.SORT(_xlfn.UNIQUE(_xlfn._xlws.FILTER(managements[treatment_number], managements[experiment_id]&amp;"_"&amp;managements[crop_season_id]=A1213))))</f>
        <v>#VALUE!</v>
      </c>
    </row>
    <row r="1214" spans="2:2" x14ac:dyDescent="0.25">
      <c r="B1214" t="e" cm="1" vm="1">
        <f t="array" ref="B1214">TRANSPOSE(_xlfn._xlws.SORT(_xlfn.UNIQUE(_xlfn._xlws.FILTER(managements[treatment_number], managements[experiment_id]&amp;"_"&amp;managements[crop_season_id]=A1214))))</f>
        <v>#VALUE!</v>
      </c>
    </row>
    <row r="1215" spans="2:2" x14ac:dyDescent="0.25">
      <c r="B1215" t="e" cm="1" vm="1">
        <f t="array" ref="B1215">TRANSPOSE(_xlfn._xlws.SORT(_xlfn.UNIQUE(_xlfn._xlws.FILTER(managements[treatment_number], managements[experiment_id]&amp;"_"&amp;managements[crop_season_id]=A1215))))</f>
        <v>#VALUE!</v>
      </c>
    </row>
    <row r="1216" spans="2:2" x14ac:dyDescent="0.25">
      <c r="B1216" t="e" cm="1" vm="1">
        <f t="array" ref="B1216">TRANSPOSE(_xlfn._xlws.SORT(_xlfn.UNIQUE(_xlfn._xlws.FILTER(managements[treatment_number], managements[experiment_id]&amp;"_"&amp;managements[crop_season_id]=A1216))))</f>
        <v>#VALUE!</v>
      </c>
    </row>
    <row r="1217" spans="2:2" x14ac:dyDescent="0.25">
      <c r="B1217" t="e" cm="1" vm="1">
        <f t="array" ref="B1217">TRANSPOSE(_xlfn._xlws.SORT(_xlfn.UNIQUE(_xlfn._xlws.FILTER(managements[treatment_number], managements[experiment_id]&amp;"_"&amp;managements[crop_season_id]=A1217))))</f>
        <v>#VALUE!</v>
      </c>
    </row>
    <row r="1218" spans="2:2" x14ac:dyDescent="0.25">
      <c r="B1218" t="e" cm="1" vm="1">
        <f t="array" ref="B1218">TRANSPOSE(_xlfn._xlws.SORT(_xlfn.UNIQUE(_xlfn._xlws.FILTER(managements[treatment_number], managements[experiment_id]&amp;"_"&amp;managements[crop_season_id]=A1218))))</f>
        <v>#VALUE!</v>
      </c>
    </row>
    <row r="1219" spans="2:2" x14ac:dyDescent="0.25">
      <c r="B1219" t="e" cm="1" vm="1">
        <f t="array" ref="B1219">TRANSPOSE(_xlfn._xlws.SORT(_xlfn.UNIQUE(_xlfn._xlws.FILTER(managements[treatment_number], managements[experiment_id]&amp;"_"&amp;managements[crop_season_id]=A1219))))</f>
        <v>#VALUE!</v>
      </c>
    </row>
    <row r="1220" spans="2:2" x14ac:dyDescent="0.25">
      <c r="B1220" t="e" cm="1" vm="1">
        <f t="array" ref="B1220">TRANSPOSE(_xlfn._xlws.SORT(_xlfn.UNIQUE(_xlfn._xlws.FILTER(managements[treatment_number], managements[experiment_id]&amp;"_"&amp;managements[crop_season_id]=A1220))))</f>
        <v>#VALUE!</v>
      </c>
    </row>
    <row r="1221" spans="2:2" x14ac:dyDescent="0.25">
      <c r="B1221" t="e" cm="1" vm="1">
        <f t="array" ref="B1221">TRANSPOSE(_xlfn._xlws.SORT(_xlfn.UNIQUE(_xlfn._xlws.FILTER(managements[treatment_number], managements[experiment_id]&amp;"_"&amp;managements[crop_season_id]=A1221))))</f>
        <v>#VALUE!</v>
      </c>
    </row>
    <row r="1222" spans="2:2" x14ac:dyDescent="0.25">
      <c r="B1222" t="e" cm="1" vm="1">
        <f t="array" ref="B1222">TRANSPOSE(_xlfn._xlws.SORT(_xlfn.UNIQUE(_xlfn._xlws.FILTER(managements[treatment_number], managements[experiment_id]&amp;"_"&amp;managements[crop_season_id]=A1222))))</f>
        <v>#VALUE!</v>
      </c>
    </row>
    <row r="1223" spans="2:2" x14ac:dyDescent="0.25">
      <c r="B1223" t="e" cm="1" vm="1">
        <f t="array" ref="B1223">TRANSPOSE(_xlfn._xlws.SORT(_xlfn.UNIQUE(_xlfn._xlws.FILTER(managements[treatment_number], managements[experiment_id]&amp;"_"&amp;managements[crop_season_id]=A1223))))</f>
        <v>#VALUE!</v>
      </c>
    </row>
    <row r="1224" spans="2:2" x14ac:dyDescent="0.25">
      <c r="B1224" t="e" cm="1" vm="1">
        <f t="array" ref="B1224">TRANSPOSE(_xlfn._xlws.SORT(_xlfn.UNIQUE(_xlfn._xlws.FILTER(managements[treatment_number], managements[experiment_id]&amp;"_"&amp;managements[crop_season_id]=A1224))))</f>
        <v>#VALUE!</v>
      </c>
    </row>
    <row r="1225" spans="2:2" x14ac:dyDescent="0.25">
      <c r="B1225" t="e" cm="1" vm="1">
        <f t="array" ref="B1225">TRANSPOSE(_xlfn._xlws.SORT(_xlfn.UNIQUE(_xlfn._xlws.FILTER(managements[treatment_number], managements[experiment_id]&amp;"_"&amp;managements[crop_season_id]=A1225))))</f>
        <v>#VALUE!</v>
      </c>
    </row>
    <row r="1226" spans="2:2" x14ac:dyDescent="0.25">
      <c r="B1226" t="e" cm="1" vm="1">
        <f t="array" ref="B1226">TRANSPOSE(_xlfn._xlws.SORT(_xlfn.UNIQUE(_xlfn._xlws.FILTER(managements[treatment_number], managements[experiment_id]&amp;"_"&amp;managements[crop_season_id]=A1226))))</f>
        <v>#VALUE!</v>
      </c>
    </row>
    <row r="1227" spans="2:2" x14ac:dyDescent="0.25">
      <c r="B1227" t="e" cm="1" vm="1">
        <f t="array" ref="B1227">TRANSPOSE(_xlfn._xlws.SORT(_xlfn.UNIQUE(_xlfn._xlws.FILTER(managements[treatment_number], managements[experiment_id]&amp;"_"&amp;managements[crop_season_id]=A1227))))</f>
        <v>#VALUE!</v>
      </c>
    </row>
    <row r="1228" spans="2:2" x14ac:dyDescent="0.25">
      <c r="B1228" t="e" cm="1" vm="1">
        <f t="array" ref="B1228">TRANSPOSE(_xlfn._xlws.SORT(_xlfn.UNIQUE(_xlfn._xlws.FILTER(managements[treatment_number], managements[experiment_id]&amp;"_"&amp;managements[crop_season_id]=A1228))))</f>
        <v>#VALUE!</v>
      </c>
    </row>
    <row r="1229" spans="2:2" x14ac:dyDescent="0.25">
      <c r="B1229" t="e" cm="1" vm="1">
        <f t="array" ref="B1229">TRANSPOSE(_xlfn._xlws.SORT(_xlfn.UNIQUE(_xlfn._xlws.FILTER(managements[treatment_number], managements[experiment_id]&amp;"_"&amp;managements[crop_season_id]=A1229))))</f>
        <v>#VALUE!</v>
      </c>
    </row>
    <row r="1230" spans="2:2" x14ac:dyDescent="0.25">
      <c r="B1230" t="e" cm="1" vm="1">
        <f t="array" ref="B1230">TRANSPOSE(_xlfn._xlws.SORT(_xlfn.UNIQUE(_xlfn._xlws.FILTER(managements[treatment_number], managements[experiment_id]&amp;"_"&amp;managements[crop_season_id]=A1230))))</f>
        <v>#VALUE!</v>
      </c>
    </row>
    <row r="1231" spans="2:2" x14ac:dyDescent="0.25">
      <c r="B1231" t="e" cm="1" vm="1">
        <f t="array" ref="B1231">TRANSPOSE(_xlfn._xlws.SORT(_xlfn.UNIQUE(_xlfn._xlws.FILTER(managements[treatment_number], managements[experiment_id]&amp;"_"&amp;managements[crop_season_id]=A1231))))</f>
        <v>#VALUE!</v>
      </c>
    </row>
    <row r="1232" spans="2:2" x14ac:dyDescent="0.25">
      <c r="B1232" t="e" cm="1" vm="1">
        <f t="array" ref="B1232">TRANSPOSE(_xlfn._xlws.SORT(_xlfn.UNIQUE(_xlfn._xlws.FILTER(managements[treatment_number], managements[experiment_id]&amp;"_"&amp;managements[crop_season_id]=A1232))))</f>
        <v>#VALUE!</v>
      </c>
    </row>
    <row r="1233" spans="2:2" x14ac:dyDescent="0.25">
      <c r="B1233" t="e" cm="1" vm="1">
        <f t="array" ref="B1233">TRANSPOSE(_xlfn._xlws.SORT(_xlfn.UNIQUE(_xlfn._xlws.FILTER(managements[treatment_number], managements[experiment_id]&amp;"_"&amp;managements[crop_season_id]=A1233))))</f>
        <v>#VALUE!</v>
      </c>
    </row>
    <row r="1234" spans="2:2" x14ac:dyDescent="0.25">
      <c r="B1234" t="e" cm="1" vm="1">
        <f t="array" ref="B1234">TRANSPOSE(_xlfn._xlws.SORT(_xlfn.UNIQUE(_xlfn._xlws.FILTER(managements[treatment_number], managements[experiment_id]&amp;"_"&amp;managements[crop_season_id]=A1234))))</f>
        <v>#VALUE!</v>
      </c>
    </row>
    <row r="1235" spans="2:2" x14ac:dyDescent="0.25">
      <c r="B1235" t="e" cm="1" vm="1">
        <f t="array" ref="B1235">TRANSPOSE(_xlfn._xlws.SORT(_xlfn.UNIQUE(_xlfn._xlws.FILTER(managements[treatment_number], managements[experiment_id]&amp;"_"&amp;managements[crop_season_id]=A1235))))</f>
        <v>#VALUE!</v>
      </c>
    </row>
    <row r="1236" spans="2:2" x14ac:dyDescent="0.25">
      <c r="B1236" t="e" cm="1" vm="1">
        <f t="array" ref="B1236">TRANSPOSE(_xlfn._xlws.SORT(_xlfn.UNIQUE(_xlfn._xlws.FILTER(managements[treatment_number], managements[experiment_id]&amp;"_"&amp;managements[crop_season_id]=A1236))))</f>
        <v>#VALUE!</v>
      </c>
    </row>
    <row r="1237" spans="2:2" x14ac:dyDescent="0.25">
      <c r="B1237" t="e" cm="1" vm="1">
        <f t="array" ref="B1237">TRANSPOSE(_xlfn._xlws.SORT(_xlfn.UNIQUE(_xlfn._xlws.FILTER(managements[treatment_number], managements[experiment_id]&amp;"_"&amp;managements[crop_season_id]=A1237))))</f>
        <v>#VALUE!</v>
      </c>
    </row>
    <row r="1238" spans="2:2" x14ac:dyDescent="0.25">
      <c r="B1238" t="e" cm="1" vm="1">
        <f t="array" ref="B1238">TRANSPOSE(_xlfn._xlws.SORT(_xlfn.UNIQUE(_xlfn._xlws.FILTER(managements[treatment_number], managements[experiment_id]&amp;"_"&amp;managements[crop_season_id]=A1238))))</f>
        <v>#VALUE!</v>
      </c>
    </row>
    <row r="1239" spans="2:2" x14ac:dyDescent="0.25">
      <c r="B1239" t="e" cm="1" vm="1">
        <f t="array" ref="B1239">TRANSPOSE(_xlfn._xlws.SORT(_xlfn.UNIQUE(_xlfn._xlws.FILTER(managements[treatment_number], managements[experiment_id]&amp;"_"&amp;managements[crop_season_id]=A1239))))</f>
        <v>#VALUE!</v>
      </c>
    </row>
    <row r="1240" spans="2:2" x14ac:dyDescent="0.25">
      <c r="B1240" t="e" cm="1" vm="1">
        <f t="array" ref="B1240">TRANSPOSE(_xlfn._xlws.SORT(_xlfn.UNIQUE(_xlfn._xlws.FILTER(managements[treatment_number], managements[experiment_id]&amp;"_"&amp;managements[crop_season_id]=A1240))))</f>
        <v>#VALUE!</v>
      </c>
    </row>
    <row r="1241" spans="2:2" x14ac:dyDescent="0.25">
      <c r="B1241" t="e" cm="1" vm="1">
        <f t="array" ref="B1241">TRANSPOSE(_xlfn._xlws.SORT(_xlfn.UNIQUE(_xlfn._xlws.FILTER(managements[treatment_number], managements[experiment_id]&amp;"_"&amp;managements[crop_season_id]=A1241))))</f>
        <v>#VALUE!</v>
      </c>
    </row>
    <row r="1242" spans="2:2" x14ac:dyDescent="0.25">
      <c r="B1242" t="e" cm="1" vm="1">
        <f t="array" ref="B1242">TRANSPOSE(_xlfn._xlws.SORT(_xlfn.UNIQUE(_xlfn._xlws.FILTER(managements[treatment_number], managements[experiment_id]&amp;"_"&amp;managements[crop_season_id]=A1242))))</f>
        <v>#VALUE!</v>
      </c>
    </row>
    <row r="1243" spans="2:2" x14ac:dyDescent="0.25">
      <c r="B1243" t="e" cm="1" vm="1">
        <f t="array" ref="B1243">TRANSPOSE(_xlfn._xlws.SORT(_xlfn.UNIQUE(_xlfn._xlws.FILTER(managements[treatment_number], managements[experiment_id]&amp;"_"&amp;managements[crop_season_id]=A1243))))</f>
        <v>#VALUE!</v>
      </c>
    </row>
    <row r="1244" spans="2:2" x14ac:dyDescent="0.25">
      <c r="B1244" t="e" cm="1" vm="1">
        <f t="array" ref="B1244">TRANSPOSE(_xlfn._xlws.SORT(_xlfn.UNIQUE(_xlfn._xlws.FILTER(managements[treatment_number], managements[experiment_id]&amp;"_"&amp;managements[crop_season_id]=A1244))))</f>
        <v>#VALUE!</v>
      </c>
    </row>
    <row r="1245" spans="2:2" x14ac:dyDescent="0.25">
      <c r="B1245" t="e" cm="1" vm="1">
        <f t="array" ref="B1245">TRANSPOSE(_xlfn._xlws.SORT(_xlfn.UNIQUE(_xlfn._xlws.FILTER(managements[treatment_number], managements[experiment_id]&amp;"_"&amp;managements[crop_season_id]=A1245))))</f>
        <v>#VALUE!</v>
      </c>
    </row>
    <row r="1246" spans="2:2" x14ac:dyDescent="0.25">
      <c r="B1246" t="e" cm="1" vm="1">
        <f t="array" ref="B1246">TRANSPOSE(_xlfn._xlws.SORT(_xlfn.UNIQUE(_xlfn._xlws.FILTER(managements[treatment_number], managements[experiment_id]&amp;"_"&amp;managements[crop_season_id]=A1246))))</f>
        <v>#VALUE!</v>
      </c>
    </row>
    <row r="1247" spans="2:2" x14ac:dyDescent="0.25">
      <c r="B1247" t="e" cm="1" vm="1">
        <f t="array" ref="B1247">TRANSPOSE(_xlfn._xlws.SORT(_xlfn.UNIQUE(_xlfn._xlws.FILTER(managements[treatment_number], managements[experiment_id]&amp;"_"&amp;managements[crop_season_id]=A1247))))</f>
        <v>#VALUE!</v>
      </c>
    </row>
    <row r="1248" spans="2:2" x14ac:dyDescent="0.25">
      <c r="B1248" t="e" cm="1" vm="1">
        <f t="array" ref="B1248">TRANSPOSE(_xlfn._xlws.SORT(_xlfn.UNIQUE(_xlfn._xlws.FILTER(managements[treatment_number], managements[experiment_id]&amp;"_"&amp;managements[crop_season_id]=A1248))))</f>
        <v>#VALUE!</v>
      </c>
    </row>
    <row r="1249" spans="2:2" x14ac:dyDescent="0.25">
      <c r="B1249" t="e" cm="1" vm="1">
        <f t="array" ref="B1249">TRANSPOSE(_xlfn._xlws.SORT(_xlfn.UNIQUE(_xlfn._xlws.FILTER(managements[treatment_number], managements[experiment_id]&amp;"_"&amp;managements[crop_season_id]=A1249))))</f>
        <v>#VALUE!</v>
      </c>
    </row>
    <row r="1250" spans="2:2" x14ac:dyDescent="0.25">
      <c r="B1250" t="e" cm="1" vm="1">
        <f t="array" ref="B1250">TRANSPOSE(_xlfn._xlws.SORT(_xlfn.UNIQUE(_xlfn._xlws.FILTER(managements[treatment_number], managements[experiment_id]&amp;"_"&amp;managements[crop_season_id]=A1250))))</f>
        <v>#VALUE!</v>
      </c>
    </row>
    <row r="1251" spans="2:2" x14ac:dyDescent="0.25">
      <c r="B1251" t="e" cm="1" vm="1">
        <f t="array" ref="B1251">TRANSPOSE(_xlfn._xlws.SORT(_xlfn.UNIQUE(_xlfn._xlws.FILTER(managements[treatment_number], managements[experiment_id]&amp;"_"&amp;managements[crop_season_id]=A1251))))</f>
        <v>#VALUE!</v>
      </c>
    </row>
    <row r="1252" spans="2:2" x14ac:dyDescent="0.25">
      <c r="B1252" t="e" cm="1" vm="1">
        <f t="array" ref="B1252">TRANSPOSE(_xlfn._xlws.SORT(_xlfn.UNIQUE(_xlfn._xlws.FILTER(managements[treatment_number], managements[experiment_id]&amp;"_"&amp;managements[crop_season_id]=A1252))))</f>
        <v>#VALUE!</v>
      </c>
    </row>
    <row r="1253" spans="2:2" x14ac:dyDescent="0.25">
      <c r="B1253" t="e" cm="1" vm="1">
        <f t="array" ref="B1253">TRANSPOSE(_xlfn._xlws.SORT(_xlfn.UNIQUE(_xlfn._xlws.FILTER(managements[treatment_number], managements[experiment_id]&amp;"_"&amp;managements[crop_season_id]=A1253))))</f>
        <v>#VALUE!</v>
      </c>
    </row>
    <row r="1254" spans="2:2" x14ac:dyDescent="0.25">
      <c r="B1254" t="e" cm="1" vm="1">
        <f t="array" ref="B1254">TRANSPOSE(_xlfn._xlws.SORT(_xlfn.UNIQUE(_xlfn._xlws.FILTER(managements[treatment_number], managements[experiment_id]&amp;"_"&amp;managements[crop_season_id]=A1254))))</f>
        <v>#VALUE!</v>
      </c>
    </row>
    <row r="1255" spans="2:2" x14ac:dyDescent="0.25">
      <c r="B1255" t="e" cm="1" vm="1">
        <f t="array" ref="B1255">TRANSPOSE(_xlfn._xlws.SORT(_xlfn.UNIQUE(_xlfn._xlws.FILTER(managements[treatment_number], managements[experiment_id]&amp;"_"&amp;managements[crop_season_id]=A1255))))</f>
        <v>#VALUE!</v>
      </c>
    </row>
    <row r="1256" spans="2:2" x14ac:dyDescent="0.25">
      <c r="B1256" t="e" cm="1" vm="1">
        <f t="array" ref="B1256">TRANSPOSE(_xlfn._xlws.SORT(_xlfn.UNIQUE(_xlfn._xlws.FILTER(managements[treatment_number], managements[experiment_id]&amp;"_"&amp;managements[crop_season_id]=A1256))))</f>
        <v>#VALUE!</v>
      </c>
    </row>
    <row r="1257" spans="2:2" x14ac:dyDescent="0.25">
      <c r="B1257" t="e" cm="1" vm="1">
        <f t="array" ref="B1257">TRANSPOSE(_xlfn._xlws.SORT(_xlfn.UNIQUE(_xlfn._xlws.FILTER(managements[treatment_number], managements[experiment_id]&amp;"_"&amp;managements[crop_season_id]=A1257))))</f>
        <v>#VALUE!</v>
      </c>
    </row>
    <row r="1258" spans="2:2" x14ac:dyDescent="0.25">
      <c r="B1258" t="e" cm="1" vm="1">
        <f t="array" ref="B1258">TRANSPOSE(_xlfn._xlws.SORT(_xlfn.UNIQUE(_xlfn._xlws.FILTER(managements[treatment_number], managements[experiment_id]&amp;"_"&amp;managements[crop_season_id]=A1258))))</f>
        <v>#VALUE!</v>
      </c>
    </row>
    <row r="1259" spans="2:2" x14ac:dyDescent="0.25">
      <c r="B1259" t="e" cm="1" vm="1">
        <f t="array" ref="B1259">TRANSPOSE(_xlfn._xlws.SORT(_xlfn.UNIQUE(_xlfn._xlws.FILTER(managements[treatment_number], managements[experiment_id]&amp;"_"&amp;managements[crop_season_id]=A1259))))</f>
        <v>#VALUE!</v>
      </c>
    </row>
    <row r="1260" spans="2:2" x14ac:dyDescent="0.25">
      <c r="B1260" t="e" cm="1" vm="1">
        <f t="array" ref="B1260">TRANSPOSE(_xlfn._xlws.SORT(_xlfn.UNIQUE(_xlfn._xlws.FILTER(managements[treatment_number], managements[experiment_id]&amp;"_"&amp;managements[crop_season_id]=A1260))))</f>
        <v>#VALUE!</v>
      </c>
    </row>
    <row r="1261" spans="2:2" x14ac:dyDescent="0.25">
      <c r="B1261" t="e" cm="1" vm="1">
        <f t="array" ref="B1261">TRANSPOSE(_xlfn._xlws.SORT(_xlfn.UNIQUE(_xlfn._xlws.FILTER(managements[treatment_number], managements[experiment_id]&amp;"_"&amp;managements[crop_season_id]=A1261))))</f>
        <v>#VALUE!</v>
      </c>
    </row>
    <row r="1262" spans="2:2" x14ac:dyDescent="0.25">
      <c r="B1262" t="e" cm="1" vm="1">
        <f t="array" ref="B1262">TRANSPOSE(_xlfn._xlws.SORT(_xlfn.UNIQUE(_xlfn._xlws.FILTER(managements[treatment_number], managements[experiment_id]&amp;"_"&amp;managements[crop_season_id]=A1262))))</f>
        <v>#VALUE!</v>
      </c>
    </row>
    <row r="1263" spans="2:2" x14ac:dyDescent="0.25">
      <c r="B1263" t="e" cm="1" vm="1">
        <f t="array" ref="B1263">TRANSPOSE(_xlfn._xlws.SORT(_xlfn.UNIQUE(_xlfn._xlws.FILTER(managements[treatment_number], managements[experiment_id]&amp;"_"&amp;managements[crop_season_id]=A1263))))</f>
        <v>#VALUE!</v>
      </c>
    </row>
    <row r="1264" spans="2:2" x14ac:dyDescent="0.25">
      <c r="B1264" t="e" cm="1" vm="1">
        <f t="array" ref="B1264">TRANSPOSE(_xlfn._xlws.SORT(_xlfn.UNIQUE(_xlfn._xlws.FILTER(managements[treatment_number], managements[experiment_id]&amp;"_"&amp;managements[crop_season_id]=A1264))))</f>
        <v>#VALUE!</v>
      </c>
    </row>
    <row r="1265" spans="2:2" x14ac:dyDescent="0.25">
      <c r="B1265" t="e" cm="1" vm="1">
        <f t="array" ref="B1265">TRANSPOSE(_xlfn._xlws.SORT(_xlfn.UNIQUE(_xlfn._xlws.FILTER(managements[treatment_number], managements[experiment_id]&amp;"_"&amp;managements[crop_season_id]=A1265))))</f>
        <v>#VALUE!</v>
      </c>
    </row>
    <row r="1266" spans="2:2" x14ac:dyDescent="0.25">
      <c r="B1266" t="e" cm="1" vm="1">
        <f t="array" ref="B1266">TRANSPOSE(_xlfn._xlws.SORT(_xlfn.UNIQUE(_xlfn._xlws.FILTER(managements[treatment_number], managements[experiment_id]&amp;"_"&amp;managements[crop_season_id]=A1266))))</f>
        <v>#VALUE!</v>
      </c>
    </row>
    <row r="1267" spans="2:2" x14ac:dyDescent="0.25">
      <c r="B1267" t="e" cm="1" vm="1">
        <f t="array" ref="B1267">TRANSPOSE(_xlfn._xlws.SORT(_xlfn.UNIQUE(_xlfn._xlws.FILTER(managements[treatment_number], managements[experiment_id]&amp;"_"&amp;managements[crop_season_id]=A1267))))</f>
        <v>#VALUE!</v>
      </c>
    </row>
    <row r="1268" spans="2:2" x14ac:dyDescent="0.25">
      <c r="B1268" t="e" cm="1" vm="1">
        <f t="array" ref="B1268">TRANSPOSE(_xlfn._xlws.SORT(_xlfn.UNIQUE(_xlfn._xlws.FILTER(managements[treatment_number], managements[experiment_id]&amp;"_"&amp;managements[crop_season_id]=A1268))))</f>
        <v>#VALUE!</v>
      </c>
    </row>
    <row r="1269" spans="2:2" x14ac:dyDescent="0.25">
      <c r="B1269" t="e" cm="1" vm="1">
        <f t="array" ref="B1269">TRANSPOSE(_xlfn._xlws.SORT(_xlfn.UNIQUE(_xlfn._xlws.FILTER(managements[treatment_number], managements[experiment_id]&amp;"_"&amp;managements[crop_season_id]=A1269))))</f>
        <v>#VALUE!</v>
      </c>
    </row>
    <row r="1270" spans="2:2" x14ac:dyDescent="0.25">
      <c r="B1270" t="e" cm="1" vm="1">
        <f t="array" ref="B1270">TRANSPOSE(_xlfn._xlws.SORT(_xlfn.UNIQUE(_xlfn._xlws.FILTER(managements[treatment_number], managements[experiment_id]&amp;"_"&amp;managements[crop_season_id]=A1270))))</f>
        <v>#VALUE!</v>
      </c>
    </row>
    <row r="1271" spans="2:2" x14ac:dyDescent="0.25">
      <c r="B1271" t="e" cm="1" vm="1">
        <f t="array" ref="B1271">TRANSPOSE(_xlfn._xlws.SORT(_xlfn.UNIQUE(_xlfn._xlws.FILTER(managements[treatment_number], managements[experiment_id]&amp;"_"&amp;managements[crop_season_id]=A1271))))</f>
        <v>#VALUE!</v>
      </c>
    </row>
    <row r="1272" spans="2:2" x14ac:dyDescent="0.25">
      <c r="B1272" t="e" cm="1" vm="1">
        <f t="array" ref="B1272">TRANSPOSE(_xlfn._xlws.SORT(_xlfn.UNIQUE(_xlfn._xlws.FILTER(managements[treatment_number], managements[experiment_id]&amp;"_"&amp;managements[crop_season_id]=A1272))))</f>
        <v>#VALUE!</v>
      </c>
    </row>
    <row r="1273" spans="2:2" x14ac:dyDescent="0.25">
      <c r="B1273" t="e" cm="1" vm="1">
        <f t="array" ref="B1273">TRANSPOSE(_xlfn._xlws.SORT(_xlfn.UNIQUE(_xlfn._xlws.FILTER(managements[treatment_number], managements[experiment_id]&amp;"_"&amp;managements[crop_season_id]=A1273))))</f>
        <v>#VALUE!</v>
      </c>
    </row>
    <row r="1274" spans="2:2" x14ac:dyDescent="0.25">
      <c r="B1274" t="e" cm="1" vm="1">
        <f t="array" ref="B1274">TRANSPOSE(_xlfn._xlws.SORT(_xlfn.UNIQUE(_xlfn._xlws.FILTER(managements[treatment_number], managements[experiment_id]&amp;"_"&amp;managements[crop_season_id]=A1274))))</f>
        <v>#VALUE!</v>
      </c>
    </row>
    <row r="1275" spans="2:2" x14ac:dyDescent="0.25">
      <c r="B1275" t="e" cm="1" vm="1">
        <f t="array" ref="B1275">TRANSPOSE(_xlfn._xlws.SORT(_xlfn.UNIQUE(_xlfn._xlws.FILTER(managements[treatment_number], managements[experiment_id]&amp;"_"&amp;managements[crop_season_id]=A1275))))</f>
        <v>#VALUE!</v>
      </c>
    </row>
    <row r="1276" spans="2:2" x14ac:dyDescent="0.25">
      <c r="B1276" t="e" cm="1" vm="1">
        <f t="array" ref="B1276">TRANSPOSE(_xlfn._xlws.SORT(_xlfn.UNIQUE(_xlfn._xlws.FILTER(managements[treatment_number], managements[experiment_id]&amp;"_"&amp;managements[crop_season_id]=A1276))))</f>
        <v>#VALUE!</v>
      </c>
    </row>
    <row r="1277" spans="2:2" x14ac:dyDescent="0.25">
      <c r="B1277" t="e" cm="1" vm="1">
        <f t="array" ref="B1277">TRANSPOSE(_xlfn._xlws.SORT(_xlfn.UNIQUE(_xlfn._xlws.FILTER(managements[treatment_number], managements[experiment_id]&amp;"_"&amp;managements[crop_season_id]=A1277))))</f>
        <v>#VALUE!</v>
      </c>
    </row>
    <row r="1278" spans="2:2" x14ac:dyDescent="0.25">
      <c r="B1278" t="e" cm="1" vm="1">
        <f t="array" ref="B1278">TRANSPOSE(_xlfn._xlws.SORT(_xlfn.UNIQUE(_xlfn._xlws.FILTER(managements[treatment_number], managements[experiment_id]&amp;"_"&amp;managements[crop_season_id]=A1278))))</f>
        <v>#VALUE!</v>
      </c>
    </row>
    <row r="1279" spans="2:2" x14ac:dyDescent="0.25">
      <c r="B1279" t="e" cm="1" vm="1">
        <f t="array" ref="B1279">TRANSPOSE(_xlfn._xlws.SORT(_xlfn.UNIQUE(_xlfn._xlws.FILTER(managements[treatment_number], managements[experiment_id]&amp;"_"&amp;managements[crop_season_id]=A1279))))</f>
        <v>#VALUE!</v>
      </c>
    </row>
    <row r="1280" spans="2:2" x14ac:dyDescent="0.25">
      <c r="B1280" t="e" cm="1" vm="1">
        <f t="array" ref="B1280">TRANSPOSE(_xlfn._xlws.SORT(_xlfn.UNIQUE(_xlfn._xlws.FILTER(managements[treatment_number], managements[experiment_id]&amp;"_"&amp;managements[crop_season_id]=A1280))))</f>
        <v>#VALUE!</v>
      </c>
    </row>
    <row r="1281" spans="2:2" x14ac:dyDescent="0.25">
      <c r="B1281" t="e" cm="1" vm="1">
        <f t="array" ref="B1281">TRANSPOSE(_xlfn._xlws.SORT(_xlfn.UNIQUE(_xlfn._xlws.FILTER(managements[treatment_number], managements[experiment_id]&amp;"_"&amp;managements[crop_season_id]=A1281))))</f>
        <v>#VALUE!</v>
      </c>
    </row>
    <row r="1282" spans="2:2" x14ac:dyDescent="0.25">
      <c r="B1282" t="e" cm="1" vm="1">
        <f t="array" ref="B1282">TRANSPOSE(_xlfn._xlws.SORT(_xlfn.UNIQUE(_xlfn._xlws.FILTER(managements[treatment_number], managements[experiment_id]&amp;"_"&amp;managements[crop_season_id]=A1282))))</f>
        <v>#VALUE!</v>
      </c>
    </row>
    <row r="1283" spans="2:2" x14ac:dyDescent="0.25">
      <c r="B1283" t="e" cm="1" vm="1">
        <f t="array" ref="B1283">TRANSPOSE(_xlfn._xlws.SORT(_xlfn.UNIQUE(_xlfn._xlws.FILTER(managements[treatment_number], managements[experiment_id]&amp;"_"&amp;managements[crop_season_id]=A1283))))</f>
        <v>#VALUE!</v>
      </c>
    </row>
    <row r="1284" spans="2:2" x14ac:dyDescent="0.25">
      <c r="B1284" t="e" cm="1" vm="1">
        <f t="array" ref="B1284">TRANSPOSE(_xlfn._xlws.SORT(_xlfn.UNIQUE(_xlfn._xlws.FILTER(managements[treatment_number], managements[experiment_id]&amp;"_"&amp;managements[crop_season_id]=A1284))))</f>
        <v>#VALUE!</v>
      </c>
    </row>
    <row r="1285" spans="2:2" x14ac:dyDescent="0.25">
      <c r="B1285" t="e" cm="1" vm="1">
        <f t="array" ref="B1285">TRANSPOSE(_xlfn._xlws.SORT(_xlfn.UNIQUE(_xlfn._xlws.FILTER(managements[treatment_number], managements[experiment_id]&amp;"_"&amp;managements[crop_season_id]=A1285))))</f>
        <v>#VALUE!</v>
      </c>
    </row>
    <row r="1286" spans="2:2" x14ac:dyDescent="0.25">
      <c r="B1286" t="e" cm="1" vm="1">
        <f t="array" ref="B1286">TRANSPOSE(_xlfn._xlws.SORT(_xlfn.UNIQUE(_xlfn._xlws.FILTER(managements[treatment_number], managements[experiment_id]&amp;"_"&amp;managements[crop_season_id]=A1286))))</f>
        <v>#VALUE!</v>
      </c>
    </row>
    <row r="1287" spans="2:2" x14ac:dyDescent="0.25">
      <c r="B1287" t="e" cm="1" vm="1">
        <f t="array" ref="B1287">TRANSPOSE(_xlfn._xlws.SORT(_xlfn.UNIQUE(_xlfn._xlws.FILTER(managements[treatment_number], managements[experiment_id]&amp;"_"&amp;managements[crop_season_id]=A1287))))</f>
        <v>#VALUE!</v>
      </c>
    </row>
    <row r="1288" spans="2:2" x14ac:dyDescent="0.25">
      <c r="B1288" t="e" cm="1" vm="1">
        <f t="array" ref="B1288">TRANSPOSE(_xlfn._xlws.SORT(_xlfn.UNIQUE(_xlfn._xlws.FILTER(managements[treatment_number], managements[experiment_id]&amp;"_"&amp;managements[crop_season_id]=A1288))))</f>
        <v>#VALUE!</v>
      </c>
    </row>
    <row r="1289" spans="2:2" x14ac:dyDescent="0.25">
      <c r="B1289" t="e" cm="1" vm="1">
        <f t="array" ref="B1289">TRANSPOSE(_xlfn._xlws.SORT(_xlfn.UNIQUE(_xlfn._xlws.FILTER(managements[treatment_number], managements[experiment_id]&amp;"_"&amp;managements[crop_season_id]=A1289))))</f>
        <v>#VALUE!</v>
      </c>
    </row>
    <row r="1290" spans="2:2" x14ac:dyDescent="0.25">
      <c r="B1290" t="e" cm="1" vm="1">
        <f t="array" ref="B1290">TRANSPOSE(_xlfn._xlws.SORT(_xlfn.UNIQUE(_xlfn._xlws.FILTER(managements[treatment_number], managements[experiment_id]&amp;"_"&amp;managements[crop_season_id]=A1290))))</f>
        <v>#VALUE!</v>
      </c>
    </row>
    <row r="1291" spans="2:2" x14ac:dyDescent="0.25">
      <c r="B1291" t="e" cm="1" vm="1">
        <f t="array" ref="B1291">TRANSPOSE(_xlfn._xlws.SORT(_xlfn.UNIQUE(_xlfn._xlws.FILTER(managements[treatment_number], managements[experiment_id]&amp;"_"&amp;managements[crop_season_id]=A1291))))</f>
        <v>#VALUE!</v>
      </c>
    </row>
    <row r="1292" spans="2:2" x14ac:dyDescent="0.25">
      <c r="B1292" t="e" cm="1" vm="1">
        <f t="array" ref="B1292">TRANSPOSE(_xlfn._xlws.SORT(_xlfn.UNIQUE(_xlfn._xlws.FILTER(managements[treatment_number], managements[experiment_id]&amp;"_"&amp;managements[crop_season_id]=A1292))))</f>
        <v>#VALUE!</v>
      </c>
    </row>
    <row r="1293" spans="2:2" x14ac:dyDescent="0.25">
      <c r="B1293" t="e" cm="1" vm="1">
        <f t="array" ref="B1293">TRANSPOSE(_xlfn._xlws.SORT(_xlfn.UNIQUE(_xlfn._xlws.FILTER(managements[treatment_number], managements[experiment_id]&amp;"_"&amp;managements[crop_season_id]=A1293))))</f>
        <v>#VALUE!</v>
      </c>
    </row>
    <row r="1294" spans="2:2" x14ac:dyDescent="0.25">
      <c r="B1294" t="e" cm="1" vm="1">
        <f t="array" ref="B1294">TRANSPOSE(_xlfn._xlws.SORT(_xlfn.UNIQUE(_xlfn._xlws.FILTER(managements[treatment_number], managements[experiment_id]&amp;"_"&amp;managements[crop_season_id]=A1294))))</f>
        <v>#VALUE!</v>
      </c>
    </row>
    <row r="1295" spans="2:2" x14ac:dyDescent="0.25">
      <c r="B1295" t="e" cm="1" vm="1">
        <f t="array" ref="B1295">TRANSPOSE(_xlfn._xlws.SORT(_xlfn.UNIQUE(_xlfn._xlws.FILTER(managements[treatment_number], managements[experiment_id]&amp;"_"&amp;managements[crop_season_id]=A1295))))</f>
        <v>#VALUE!</v>
      </c>
    </row>
    <row r="1296" spans="2:2" x14ac:dyDescent="0.25">
      <c r="B1296" t="e" cm="1" vm="1">
        <f t="array" ref="B1296">TRANSPOSE(_xlfn._xlws.SORT(_xlfn.UNIQUE(_xlfn._xlws.FILTER(managements[treatment_number], managements[experiment_id]&amp;"_"&amp;managements[crop_season_id]=A1296))))</f>
        <v>#VALUE!</v>
      </c>
    </row>
    <row r="1297" spans="2:2" x14ac:dyDescent="0.25">
      <c r="B1297" t="e" cm="1" vm="1">
        <f t="array" ref="B1297">TRANSPOSE(_xlfn._xlws.SORT(_xlfn.UNIQUE(_xlfn._xlws.FILTER(managements[treatment_number], managements[experiment_id]&amp;"_"&amp;managements[crop_season_id]=A1297))))</f>
        <v>#VALUE!</v>
      </c>
    </row>
    <row r="1298" spans="2:2" x14ac:dyDescent="0.25">
      <c r="B1298" t="e" cm="1" vm="1">
        <f t="array" ref="B1298">TRANSPOSE(_xlfn._xlws.SORT(_xlfn.UNIQUE(_xlfn._xlws.FILTER(managements[treatment_number], managements[experiment_id]&amp;"_"&amp;managements[crop_season_id]=A1298))))</f>
        <v>#VALUE!</v>
      </c>
    </row>
    <row r="1299" spans="2:2" x14ac:dyDescent="0.25">
      <c r="B1299" t="e" cm="1" vm="1">
        <f t="array" ref="B1299">TRANSPOSE(_xlfn._xlws.SORT(_xlfn.UNIQUE(_xlfn._xlws.FILTER(managements[treatment_number], managements[experiment_id]&amp;"_"&amp;managements[crop_season_id]=A1299))))</f>
        <v>#VALUE!</v>
      </c>
    </row>
    <row r="1300" spans="2:2" x14ac:dyDescent="0.25">
      <c r="B1300" t="e" cm="1" vm="1">
        <f t="array" ref="B1300">TRANSPOSE(_xlfn._xlws.SORT(_xlfn.UNIQUE(_xlfn._xlws.FILTER(managements[treatment_number], managements[experiment_id]&amp;"_"&amp;managements[crop_season_id]=A1300))))</f>
        <v>#VALUE!</v>
      </c>
    </row>
    <row r="1301" spans="2:2" x14ac:dyDescent="0.25">
      <c r="B1301" t="e" cm="1" vm="1">
        <f t="array" ref="B1301">TRANSPOSE(_xlfn._xlws.SORT(_xlfn.UNIQUE(_xlfn._xlws.FILTER(managements[treatment_number], managements[experiment_id]&amp;"_"&amp;managements[crop_season_id]=A1301))))</f>
        <v>#VALUE!</v>
      </c>
    </row>
    <row r="1302" spans="2:2" x14ac:dyDescent="0.25">
      <c r="B1302" t="e" cm="1" vm="1">
        <f t="array" ref="B1302">TRANSPOSE(_xlfn._xlws.SORT(_xlfn.UNIQUE(_xlfn._xlws.FILTER(managements[treatment_number], managements[experiment_id]&amp;"_"&amp;managements[crop_season_id]=A1302))))</f>
        <v>#VALUE!</v>
      </c>
    </row>
    <row r="1303" spans="2:2" x14ac:dyDescent="0.25">
      <c r="B1303" t="e" cm="1" vm="1">
        <f t="array" ref="B1303">TRANSPOSE(_xlfn._xlws.SORT(_xlfn.UNIQUE(_xlfn._xlws.FILTER(managements[treatment_number], managements[experiment_id]&amp;"_"&amp;managements[crop_season_id]=A1303))))</f>
        <v>#VALUE!</v>
      </c>
    </row>
    <row r="1304" spans="2:2" x14ac:dyDescent="0.25">
      <c r="B1304" t="e" cm="1" vm="1">
        <f t="array" ref="B1304">TRANSPOSE(_xlfn._xlws.SORT(_xlfn.UNIQUE(_xlfn._xlws.FILTER(managements[treatment_number], managements[experiment_id]&amp;"_"&amp;managements[crop_season_id]=A1304))))</f>
        <v>#VALUE!</v>
      </c>
    </row>
    <row r="1305" spans="2:2" x14ac:dyDescent="0.25">
      <c r="B1305" t="e" cm="1" vm="1">
        <f t="array" ref="B1305">TRANSPOSE(_xlfn._xlws.SORT(_xlfn.UNIQUE(_xlfn._xlws.FILTER(managements[treatment_number], managements[experiment_id]&amp;"_"&amp;managements[crop_season_id]=A1305))))</f>
        <v>#VALUE!</v>
      </c>
    </row>
    <row r="1306" spans="2:2" x14ac:dyDescent="0.25">
      <c r="B1306" t="e" cm="1" vm="1">
        <f t="array" ref="B1306">TRANSPOSE(_xlfn._xlws.SORT(_xlfn.UNIQUE(_xlfn._xlws.FILTER(managements[treatment_number], managements[experiment_id]&amp;"_"&amp;managements[crop_season_id]=A1306))))</f>
        <v>#VALUE!</v>
      </c>
    </row>
    <row r="1307" spans="2:2" x14ac:dyDescent="0.25">
      <c r="B1307" t="e" cm="1" vm="1">
        <f t="array" ref="B1307">TRANSPOSE(_xlfn._xlws.SORT(_xlfn.UNIQUE(_xlfn._xlws.FILTER(managements[treatment_number], managements[experiment_id]&amp;"_"&amp;managements[crop_season_id]=A1307))))</f>
        <v>#VALUE!</v>
      </c>
    </row>
    <row r="1308" spans="2:2" x14ac:dyDescent="0.25">
      <c r="B1308" t="e" cm="1" vm="1">
        <f t="array" ref="B1308">TRANSPOSE(_xlfn._xlws.SORT(_xlfn.UNIQUE(_xlfn._xlws.FILTER(managements[treatment_number], managements[experiment_id]&amp;"_"&amp;managements[crop_season_id]=A1308))))</f>
        <v>#VALUE!</v>
      </c>
    </row>
    <row r="1309" spans="2:2" x14ac:dyDescent="0.25">
      <c r="B1309" t="e" cm="1" vm="1">
        <f t="array" ref="B1309">TRANSPOSE(_xlfn._xlws.SORT(_xlfn.UNIQUE(_xlfn._xlws.FILTER(managements[treatment_number], managements[experiment_id]&amp;"_"&amp;managements[crop_season_id]=A1309))))</f>
        <v>#VALUE!</v>
      </c>
    </row>
    <row r="1310" spans="2:2" x14ac:dyDescent="0.25">
      <c r="B1310" t="e" cm="1" vm="1">
        <f t="array" ref="B1310">TRANSPOSE(_xlfn._xlws.SORT(_xlfn.UNIQUE(_xlfn._xlws.FILTER(managements[treatment_number], managements[experiment_id]&amp;"_"&amp;managements[crop_season_id]=A1310))))</f>
        <v>#VALUE!</v>
      </c>
    </row>
    <row r="1311" spans="2:2" x14ac:dyDescent="0.25">
      <c r="B1311" t="e" cm="1" vm="1">
        <f t="array" ref="B1311">TRANSPOSE(_xlfn._xlws.SORT(_xlfn.UNIQUE(_xlfn._xlws.FILTER(managements[treatment_number], managements[experiment_id]&amp;"_"&amp;managements[crop_season_id]=A1311))))</f>
        <v>#VALUE!</v>
      </c>
    </row>
    <row r="1312" spans="2:2" x14ac:dyDescent="0.25">
      <c r="B1312" t="e" cm="1" vm="1">
        <f t="array" ref="B1312">TRANSPOSE(_xlfn._xlws.SORT(_xlfn.UNIQUE(_xlfn._xlws.FILTER(managements[treatment_number], managements[experiment_id]&amp;"_"&amp;managements[crop_season_id]=A1312))))</f>
        <v>#VALUE!</v>
      </c>
    </row>
    <row r="1313" spans="2:2" x14ac:dyDescent="0.25">
      <c r="B1313" t="e" cm="1" vm="1">
        <f t="array" ref="B1313">TRANSPOSE(_xlfn._xlws.SORT(_xlfn.UNIQUE(_xlfn._xlws.FILTER(managements[treatment_number], managements[experiment_id]&amp;"_"&amp;managements[crop_season_id]=A1313))))</f>
        <v>#VALUE!</v>
      </c>
    </row>
    <row r="1314" spans="2:2" x14ac:dyDescent="0.25">
      <c r="B1314" t="e" cm="1" vm="1">
        <f t="array" ref="B1314">TRANSPOSE(_xlfn._xlws.SORT(_xlfn.UNIQUE(_xlfn._xlws.FILTER(managements[treatment_number], managements[experiment_id]&amp;"_"&amp;managements[crop_season_id]=A1314))))</f>
        <v>#VALUE!</v>
      </c>
    </row>
    <row r="1315" spans="2:2" x14ac:dyDescent="0.25">
      <c r="B1315" t="e" cm="1" vm="1">
        <f t="array" ref="B1315">TRANSPOSE(_xlfn._xlws.SORT(_xlfn.UNIQUE(_xlfn._xlws.FILTER(managements[treatment_number], managements[experiment_id]&amp;"_"&amp;managements[crop_season_id]=A1315))))</f>
        <v>#VALUE!</v>
      </c>
    </row>
    <row r="1316" spans="2:2" x14ac:dyDescent="0.25">
      <c r="B1316" t="e" cm="1" vm="1">
        <f t="array" ref="B1316">TRANSPOSE(_xlfn._xlws.SORT(_xlfn.UNIQUE(_xlfn._xlws.FILTER(managements[treatment_number], managements[experiment_id]&amp;"_"&amp;managements[crop_season_id]=A1316))))</f>
        <v>#VALUE!</v>
      </c>
    </row>
    <row r="1317" spans="2:2" x14ac:dyDescent="0.25">
      <c r="B1317" t="e" cm="1" vm="1">
        <f t="array" ref="B1317">TRANSPOSE(_xlfn._xlws.SORT(_xlfn.UNIQUE(_xlfn._xlws.FILTER(managements[treatment_number], managements[experiment_id]&amp;"_"&amp;managements[crop_season_id]=A1317))))</f>
        <v>#VALUE!</v>
      </c>
    </row>
    <row r="1318" spans="2:2" x14ac:dyDescent="0.25">
      <c r="B1318" t="e" cm="1" vm="1">
        <f t="array" ref="B1318">TRANSPOSE(_xlfn._xlws.SORT(_xlfn.UNIQUE(_xlfn._xlws.FILTER(managements[treatment_number], managements[experiment_id]&amp;"_"&amp;managements[crop_season_id]=A1318))))</f>
        <v>#VALUE!</v>
      </c>
    </row>
    <row r="1319" spans="2:2" x14ac:dyDescent="0.25">
      <c r="B1319" t="e" cm="1" vm="1">
        <f t="array" ref="B1319">TRANSPOSE(_xlfn._xlws.SORT(_xlfn.UNIQUE(_xlfn._xlws.FILTER(managements[treatment_number], managements[experiment_id]&amp;"_"&amp;managements[crop_season_id]=A1319))))</f>
        <v>#VALUE!</v>
      </c>
    </row>
    <row r="1320" spans="2:2" x14ac:dyDescent="0.25">
      <c r="B1320" t="e" cm="1" vm="1">
        <f t="array" ref="B1320">TRANSPOSE(_xlfn._xlws.SORT(_xlfn.UNIQUE(_xlfn._xlws.FILTER(managements[treatment_number], managements[experiment_id]&amp;"_"&amp;managements[crop_season_id]=A1320))))</f>
        <v>#VALUE!</v>
      </c>
    </row>
    <row r="1321" spans="2:2" x14ac:dyDescent="0.25">
      <c r="B1321" t="e" cm="1" vm="1">
        <f t="array" ref="B1321">TRANSPOSE(_xlfn._xlws.SORT(_xlfn.UNIQUE(_xlfn._xlws.FILTER(managements[treatment_number], managements[experiment_id]&amp;"_"&amp;managements[crop_season_id]=A1321))))</f>
        <v>#VALUE!</v>
      </c>
    </row>
    <row r="1322" spans="2:2" x14ac:dyDescent="0.25">
      <c r="B1322" t="e" cm="1" vm="1">
        <f t="array" ref="B1322">TRANSPOSE(_xlfn._xlws.SORT(_xlfn.UNIQUE(_xlfn._xlws.FILTER(managements[treatment_number], managements[experiment_id]&amp;"_"&amp;managements[crop_season_id]=A1322))))</f>
        <v>#VALUE!</v>
      </c>
    </row>
    <row r="1323" spans="2:2" x14ac:dyDescent="0.25">
      <c r="B1323" t="e" cm="1" vm="1">
        <f t="array" ref="B1323">TRANSPOSE(_xlfn._xlws.SORT(_xlfn.UNIQUE(_xlfn._xlws.FILTER(managements[treatment_number], managements[experiment_id]&amp;"_"&amp;managements[crop_season_id]=A1323))))</f>
        <v>#VALUE!</v>
      </c>
    </row>
    <row r="1324" spans="2:2" x14ac:dyDescent="0.25">
      <c r="B1324" t="e" cm="1" vm="1">
        <f t="array" ref="B1324">TRANSPOSE(_xlfn._xlws.SORT(_xlfn.UNIQUE(_xlfn._xlws.FILTER(managements[treatment_number], managements[experiment_id]&amp;"_"&amp;managements[crop_season_id]=A1324))))</f>
        <v>#VALUE!</v>
      </c>
    </row>
    <row r="1325" spans="2:2" x14ac:dyDescent="0.25">
      <c r="B1325" t="e" cm="1" vm="1">
        <f t="array" ref="B1325">TRANSPOSE(_xlfn._xlws.SORT(_xlfn.UNIQUE(_xlfn._xlws.FILTER(managements[treatment_number], managements[experiment_id]&amp;"_"&amp;managements[crop_season_id]=A1325))))</f>
        <v>#VALUE!</v>
      </c>
    </row>
    <row r="1326" spans="2:2" x14ac:dyDescent="0.25">
      <c r="B1326" t="e" cm="1" vm="1">
        <f t="array" ref="B1326">TRANSPOSE(_xlfn._xlws.SORT(_xlfn.UNIQUE(_xlfn._xlws.FILTER(managements[treatment_number], managements[experiment_id]&amp;"_"&amp;managements[crop_season_id]=A1326))))</f>
        <v>#VALUE!</v>
      </c>
    </row>
    <row r="1327" spans="2:2" x14ac:dyDescent="0.25">
      <c r="B1327" t="e" cm="1" vm="1">
        <f t="array" ref="B1327">TRANSPOSE(_xlfn._xlws.SORT(_xlfn.UNIQUE(_xlfn._xlws.FILTER(managements[treatment_number], managements[experiment_id]&amp;"_"&amp;managements[crop_season_id]=A1327))))</f>
        <v>#VALUE!</v>
      </c>
    </row>
    <row r="1328" spans="2:2" x14ac:dyDescent="0.25">
      <c r="B1328" t="e" cm="1" vm="1">
        <f t="array" ref="B1328">TRANSPOSE(_xlfn._xlws.SORT(_xlfn.UNIQUE(_xlfn._xlws.FILTER(managements[treatment_number], managements[experiment_id]&amp;"_"&amp;managements[crop_season_id]=A1328))))</f>
        <v>#VALUE!</v>
      </c>
    </row>
    <row r="1329" spans="2:2" x14ac:dyDescent="0.25">
      <c r="B1329" t="e" cm="1" vm="1">
        <f t="array" ref="B1329">TRANSPOSE(_xlfn._xlws.SORT(_xlfn.UNIQUE(_xlfn._xlws.FILTER(managements[treatment_number], managements[experiment_id]&amp;"_"&amp;managements[crop_season_id]=A1329))))</f>
        <v>#VALUE!</v>
      </c>
    </row>
    <row r="1330" spans="2:2" x14ac:dyDescent="0.25">
      <c r="B1330" t="e" cm="1" vm="1">
        <f t="array" ref="B1330">TRANSPOSE(_xlfn._xlws.SORT(_xlfn.UNIQUE(_xlfn._xlws.FILTER(managements[treatment_number], managements[experiment_id]&amp;"_"&amp;managements[crop_season_id]=A1330))))</f>
        <v>#VALUE!</v>
      </c>
    </row>
    <row r="1331" spans="2:2" x14ac:dyDescent="0.25">
      <c r="B1331" t="e" cm="1" vm="1">
        <f t="array" ref="B1331">TRANSPOSE(_xlfn._xlws.SORT(_xlfn.UNIQUE(_xlfn._xlws.FILTER(managements[treatment_number], managements[experiment_id]&amp;"_"&amp;managements[crop_season_id]=A1331))))</f>
        <v>#VALUE!</v>
      </c>
    </row>
    <row r="1332" spans="2:2" x14ac:dyDescent="0.25">
      <c r="B1332" t="e" cm="1" vm="1">
        <f t="array" ref="B1332">TRANSPOSE(_xlfn._xlws.SORT(_xlfn.UNIQUE(_xlfn._xlws.FILTER(managements[treatment_number], managements[experiment_id]&amp;"_"&amp;managements[crop_season_id]=A1332))))</f>
        <v>#VALUE!</v>
      </c>
    </row>
    <row r="1333" spans="2:2" x14ac:dyDescent="0.25">
      <c r="B1333" t="e" cm="1" vm="1">
        <f t="array" ref="B1333">TRANSPOSE(_xlfn._xlws.SORT(_xlfn.UNIQUE(_xlfn._xlws.FILTER(managements[treatment_number], managements[experiment_id]&amp;"_"&amp;managements[crop_season_id]=A1333))))</f>
        <v>#VALUE!</v>
      </c>
    </row>
    <row r="1334" spans="2:2" x14ac:dyDescent="0.25">
      <c r="B1334" t="e" cm="1" vm="1">
        <f t="array" ref="B1334">TRANSPOSE(_xlfn._xlws.SORT(_xlfn.UNIQUE(_xlfn._xlws.FILTER(managements[treatment_number], managements[experiment_id]&amp;"_"&amp;managements[crop_season_id]=A1334))))</f>
        <v>#VALUE!</v>
      </c>
    </row>
    <row r="1335" spans="2:2" x14ac:dyDescent="0.25">
      <c r="B1335" t="e" cm="1" vm="1">
        <f t="array" ref="B1335">TRANSPOSE(_xlfn._xlws.SORT(_xlfn.UNIQUE(_xlfn._xlws.FILTER(managements[treatment_number], managements[experiment_id]&amp;"_"&amp;managements[crop_season_id]=A1335))))</f>
        <v>#VALUE!</v>
      </c>
    </row>
    <row r="1336" spans="2:2" x14ac:dyDescent="0.25">
      <c r="B1336" t="e" cm="1" vm="1">
        <f t="array" ref="B1336">TRANSPOSE(_xlfn._xlws.SORT(_xlfn.UNIQUE(_xlfn._xlws.FILTER(managements[treatment_number], managements[experiment_id]&amp;"_"&amp;managements[crop_season_id]=A1336))))</f>
        <v>#VALUE!</v>
      </c>
    </row>
    <row r="1337" spans="2:2" x14ac:dyDescent="0.25">
      <c r="B1337" t="e" cm="1" vm="1">
        <f t="array" ref="B1337">TRANSPOSE(_xlfn._xlws.SORT(_xlfn.UNIQUE(_xlfn._xlws.FILTER(managements[treatment_number], managements[experiment_id]&amp;"_"&amp;managements[crop_season_id]=A1337))))</f>
        <v>#VALUE!</v>
      </c>
    </row>
    <row r="1338" spans="2:2" x14ac:dyDescent="0.25">
      <c r="B1338" t="e" cm="1" vm="1">
        <f t="array" ref="B1338">TRANSPOSE(_xlfn._xlws.SORT(_xlfn.UNIQUE(_xlfn._xlws.FILTER(managements[treatment_number], managements[experiment_id]&amp;"_"&amp;managements[crop_season_id]=A1338))))</f>
        <v>#VALUE!</v>
      </c>
    </row>
    <row r="1339" spans="2:2" x14ac:dyDescent="0.25">
      <c r="B1339" t="e" cm="1" vm="1">
        <f t="array" ref="B1339">TRANSPOSE(_xlfn._xlws.SORT(_xlfn.UNIQUE(_xlfn._xlws.FILTER(managements[treatment_number], managements[experiment_id]&amp;"_"&amp;managements[crop_season_id]=A1339))))</f>
        <v>#VALUE!</v>
      </c>
    </row>
    <row r="1340" spans="2:2" x14ac:dyDescent="0.25">
      <c r="B1340" t="e" cm="1" vm="1">
        <f t="array" ref="B1340">TRANSPOSE(_xlfn._xlws.SORT(_xlfn.UNIQUE(_xlfn._xlws.FILTER(managements[treatment_number], managements[experiment_id]&amp;"_"&amp;managements[crop_season_id]=A1340))))</f>
        <v>#VALUE!</v>
      </c>
    </row>
    <row r="1341" spans="2:2" x14ac:dyDescent="0.25">
      <c r="B1341" t="e" cm="1" vm="1">
        <f t="array" ref="B1341">TRANSPOSE(_xlfn._xlws.SORT(_xlfn.UNIQUE(_xlfn._xlws.FILTER(managements[treatment_number], managements[experiment_id]&amp;"_"&amp;managements[crop_season_id]=A1341))))</f>
        <v>#VALUE!</v>
      </c>
    </row>
    <row r="1342" spans="2:2" x14ac:dyDescent="0.25">
      <c r="B1342" t="e" cm="1" vm="1">
        <f t="array" ref="B1342">TRANSPOSE(_xlfn._xlws.SORT(_xlfn.UNIQUE(_xlfn._xlws.FILTER(managements[treatment_number], managements[experiment_id]&amp;"_"&amp;managements[crop_season_id]=A1342))))</f>
        <v>#VALUE!</v>
      </c>
    </row>
    <row r="1343" spans="2:2" x14ac:dyDescent="0.25">
      <c r="B1343" t="e" cm="1" vm="1">
        <f t="array" ref="B1343">TRANSPOSE(_xlfn._xlws.SORT(_xlfn.UNIQUE(_xlfn._xlws.FILTER(managements[treatment_number], managements[experiment_id]&amp;"_"&amp;managements[crop_season_id]=A1343))))</f>
        <v>#VALUE!</v>
      </c>
    </row>
    <row r="1344" spans="2:2" x14ac:dyDescent="0.25">
      <c r="B1344" t="e" cm="1" vm="1">
        <f t="array" ref="B1344">TRANSPOSE(_xlfn._xlws.SORT(_xlfn.UNIQUE(_xlfn._xlws.FILTER(managements[treatment_number], managements[experiment_id]&amp;"_"&amp;managements[crop_season_id]=A1344))))</f>
        <v>#VALUE!</v>
      </c>
    </row>
    <row r="1345" spans="2:2" x14ac:dyDescent="0.25">
      <c r="B1345" t="e" cm="1" vm="1">
        <f t="array" ref="B1345">TRANSPOSE(_xlfn._xlws.SORT(_xlfn.UNIQUE(_xlfn._xlws.FILTER(managements[treatment_number], managements[experiment_id]&amp;"_"&amp;managements[crop_season_id]=A1345))))</f>
        <v>#VALUE!</v>
      </c>
    </row>
    <row r="1346" spans="2:2" x14ac:dyDescent="0.25">
      <c r="B1346" t="e" cm="1" vm="1">
        <f t="array" ref="B1346">TRANSPOSE(_xlfn._xlws.SORT(_xlfn.UNIQUE(_xlfn._xlws.FILTER(managements[treatment_number], managements[experiment_id]&amp;"_"&amp;managements[crop_season_id]=A1346))))</f>
        <v>#VALUE!</v>
      </c>
    </row>
    <row r="1347" spans="2:2" x14ac:dyDescent="0.25">
      <c r="B1347" t="e" cm="1" vm="1">
        <f t="array" ref="B1347">TRANSPOSE(_xlfn._xlws.SORT(_xlfn.UNIQUE(_xlfn._xlws.FILTER(managements[treatment_number], managements[experiment_id]&amp;"_"&amp;managements[crop_season_id]=A1347))))</f>
        <v>#VALUE!</v>
      </c>
    </row>
    <row r="1348" spans="2:2" x14ac:dyDescent="0.25">
      <c r="B1348" t="e" cm="1" vm="1">
        <f t="array" ref="B1348">TRANSPOSE(_xlfn._xlws.SORT(_xlfn.UNIQUE(_xlfn._xlws.FILTER(managements[treatment_number], managements[experiment_id]&amp;"_"&amp;managements[crop_season_id]=A1348))))</f>
        <v>#VALUE!</v>
      </c>
    </row>
    <row r="1349" spans="2:2" x14ac:dyDescent="0.25">
      <c r="B1349" t="e" cm="1" vm="1">
        <f t="array" ref="B1349">TRANSPOSE(_xlfn._xlws.SORT(_xlfn.UNIQUE(_xlfn._xlws.FILTER(managements[treatment_number], managements[experiment_id]&amp;"_"&amp;managements[crop_season_id]=A1349))))</f>
        <v>#VALUE!</v>
      </c>
    </row>
    <row r="1350" spans="2:2" x14ac:dyDescent="0.25">
      <c r="B1350" t="e" cm="1" vm="1">
        <f t="array" ref="B1350">TRANSPOSE(_xlfn._xlws.SORT(_xlfn.UNIQUE(_xlfn._xlws.FILTER(managements[treatment_number], managements[experiment_id]&amp;"_"&amp;managements[crop_season_id]=A1350))))</f>
        <v>#VALUE!</v>
      </c>
    </row>
    <row r="1351" spans="2:2" x14ac:dyDescent="0.25">
      <c r="B1351" t="e" cm="1" vm="1">
        <f t="array" ref="B1351">TRANSPOSE(_xlfn._xlws.SORT(_xlfn.UNIQUE(_xlfn._xlws.FILTER(managements[treatment_number], managements[experiment_id]&amp;"_"&amp;managements[crop_season_id]=A1351))))</f>
        <v>#VALUE!</v>
      </c>
    </row>
    <row r="1352" spans="2:2" x14ac:dyDescent="0.25">
      <c r="B1352" t="e" cm="1" vm="1">
        <f t="array" ref="B1352">TRANSPOSE(_xlfn._xlws.SORT(_xlfn.UNIQUE(_xlfn._xlws.FILTER(managements[treatment_number], managements[experiment_id]&amp;"_"&amp;managements[crop_season_id]=A1352))))</f>
        <v>#VALUE!</v>
      </c>
    </row>
    <row r="1353" spans="2:2" x14ac:dyDescent="0.25">
      <c r="B1353" t="e" cm="1" vm="1">
        <f t="array" ref="B1353">TRANSPOSE(_xlfn._xlws.SORT(_xlfn.UNIQUE(_xlfn._xlws.FILTER(managements[treatment_number], managements[experiment_id]&amp;"_"&amp;managements[crop_season_id]=A1353))))</f>
        <v>#VALUE!</v>
      </c>
    </row>
    <row r="1354" spans="2:2" x14ac:dyDescent="0.25">
      <c r="B1354" t="e" cm="1" vm="1">
        <f t="array" ref="B1354">TRANSPOSE(_xlfn._xlws.SORT(_xlfn.UNIQUE(_xlfn._xlws.FILTER(managements[treatment_number], managements[experiment_id]&amp;"_"&amp;managements[crop_season_id]=A1354))))</f>
        <v>#VALUE!</v>
      </c>
    </row>
    <row r="1355" spans="2:2" x14ac:dyDescent="0.25">
      <c r="B1355" t="e" cm="1" vm="1">
        <f t="array" ref="B1355">TRANSPOSE(_xlfn._xlws.SORT(_xlfn.UNIQUE(_xlfn._xlws.FILTER(managements[treatment_number], managements[experiment_id]&amp;"_"&amp;managements[crop_season_id]=A1355))))</f>
        <v>#VALUE!</v>
      </c>
    </row>
    <row r="1356" spans="2:2" x14ac:dyDescent="0.25">
      <c r="B1356" t="e" cm="1" vm="1">
        <f t="array" ref="B1356">TRANSPOSE(_xlfn._xlws.SORT(_xlfn.UNIQUE(_xlfn._xlws.FILTER(managements[treatment_number], managements[experiment_id]&amp;"_"&amp;managements[crop_season_id]=A1356))))</f>
        <v>#VALUE!</v>
      </c>
    </row>
    <row r="1357" spans="2:2" x14ac:dyDescent="0.25">
      <c r="B1357" t="e" cm="1" vm="1">
        <f t="array" ref="B1357">TRANSPOSE(_xlfn._xlws.SORT(_xlfn.UNIQUE(_xlfn._xlws.FILTER(managements[treatment_number], managements[experiment_id]&amp;"_"&amp;managements[crop_season_id]=A1357))))</f>
        <v>#VALUE!</v>
      </c>
    </row>
    <row r="1358" spans="2:2" x14ac:dyDescent="0.25">
      <c r="B1358" t="e" cm="1" vm="1">
        <f t="array" ref="B1358">TRANSPOSE(_xlfn._xlws.SORT(_xlfn.UNIQUE(_xlfn._xlws.FILTER(managements[treatment_number], managements[experiment_id]&amp;"_"&amp;managements[crop_season_id]=A1358))))</f>
        <v>#VALUE!</v>
      </c>
    </row>
    <row r="1359" spans="2:2" x14ac:dyDescent="0.25">
      <c r="B1359" t="e" cm="1" vm="1">
        <f t="array" ref="B1359">TRANSPOSE(_xlfn._xlws.SORT(_xlfn.UNIQUE(_xlfn._xlws.FILTER(managements[treatment_number], managements[experiment_id]&amp;"_"&amp;managements[crop_season_id]=A1359))))</f>
        <v>#VALUE!</v>
      </c>
    </row>
    <row r="1360" spans="2:2" x14ac:dyDescent="0.25">
      <c r="B1360" t="e" cm="1" vm="1">
        <f t="array" ref="B1360">TRANSPOSE(_xlfn._xlws.SORT(_xlfn.UNIQUE(_xlfn._xlws.FILTER(managements[treatment_number], managements[experiment_id]&amp;"_"&amp;managements[crop_season_id]=A1360))))</f>
        <v>#VALUE!</v>
      </c>
    </row>
    <row r="1361" spans="2:2" x14ac:dyDescent="0.25">
      <c r="B1361" t="e" cm="1" vm="1">
        <f t="array" ref="B1361">TRANSPOSE(_xlfn._xlws.SORT(_xlfn.UNIQUE(_xlfn._xlws.FILTER(managements[treatment_number], managements[experiment_id]&amp;"_"&amp;managements[crop_season_id]=A1361))))</f>
        <v>#VALUE!</v>
      </c>
    </row>
    <row r="1362" spans="2:2" x14ac:dyDescent="0.25">
      <c r="B1362" t="e" cm="1" vm="1">
        <f t="array" ref="B1362">TRANSPOSE(_xlfn._xlws.SORT(_xlfn.UNIQUE(_xlfn._xlws.FILTER(managements[treatment_number], managements[experiment_id]&amp;"_"&amp;managements[crop_season_id]=A1362))))</f>
        <v>#VALUE!</v>
      </c>
    </row>
    <row r="1363" spans="2:2" x14ac:dyDescent="0.25">
      <c r="B1363" t="e" cm="1" vm="1">
        <f t="array" ref="B1363">TRANSPOSE(_xlfn._xlws.SORT(_xlfn.UNIQUE(_xlfn._xlws.FILTER(managements[treatment_number], managements[experiment_id]&amp;"_"&amp;managements[crop_season_id]=A1363))))</f>
        <v>#VALUE!</v>
      </c>
    </row>
    <row r="1364" spans="2:2" x14ac:dyDescent="0.25">
      <c r="B1364" t="e" cm="1" vm="1">
        <f t="array" ref="B1364">TRANSPOSE(_xlfn._xlws.SORT(_xlfn.UNIQUE(_xlfn._xlws.FILTER(managements[treatment_number], managements[experiment_id]&amp;"_"&amp;managements[crop_season_id]=A1364))))</f>
        <v>#VALUE!</v>
      </c>
    </row>
    <row r="1365" spans="2:2" x14ac:dyDescent="0.25">
      <c r="B1365" t="e" cm="1" vm="1">
        <f t="array" ref="B1365">TRANSPOSE(_xlfn._xlws.SORT(_xlfn.UNIQUE(_xlfn._xlws.FILTER(managements[treatment_number], managements[experiment_id]&amp;"_"&amp;managements[crop_season_id]=A1365))))</f>
        <v>#VALUE!</v>
      </c>
    </row>
    <row r="1366" spans="2:2" x14ac:dyDescent="0.25">
      <c r="B1366" t="e" cm="1" vm="1">
        <f t="array" ref="B1366">TRANSPOSE(_xlfn._xlws.SORT(_xlfn.UNIQUE(_xlfn._xlws.FILTER(managements[treatment_number], managements[experiment_id]&amp;"_"&amp;managements[crop_season_id]=A1366))))</f>
        <v>#VALUE!</v>
      </c>
    </row>
    <row r="1367" spans="2:2" x14ac:dyDescent="0.25">
      <c r="B1367" t="e" cm="1" vm="1">
        <f t="array" ref="B1367">TRANSPOSE(_xlfn._xlws.SORT(_xlfn.UNIQUE(_xlfn._xlws.FILTER(managements[treatment_number], managements[experiment_id]&amp;"_"&amp;managements[crop_season_id]=A1367))))</f>
        <v>#VALUE!</v>
      </c>
    </row>
    <row r="1368" spans="2:2" x14ac:dyDescent="0.25">
      <c r="B1368" t="e" cm="1" vm="1">
        <f t="array" ref="B1368">TRANSPOSE(_xlfn._xlws.SORT(_xlfn.UNIQUE(_xlfn._xlws.FILTER(managements[treatment_number], managements[experiment_id]&amp;"_"&amp;managements[crop_season_id]=A1368))))</f>
        <v>#VALUE!</v>
      </c>
    </row>
    <row r="1369" spans="2:2" x14ac:dyDescent="0.25">
      <c r="B1369" t="e" cm="1" vm="1">
        <f t="array" ref="B1369">TRANSPOSE(_xlfn._xlws.SORT(_xlfn.UNIQUE(_xlfn._xlws.FILTER(managements[treatment_number], managements[experiment_id]&amp;"_"&amp;managements[crop_season_id]=A1369))))</f>
        <v>#VALUE!</v>
      </c>
    </row>
    <row r="1370" spans="2:2" x14ac:dyDescent="0.25">
      <c r="B1370" t="e" cm="1" vm="1">
        <f t="array" ref="B1370">TRANSPOSE(_xlfn._xlws.SORT(_xlfn.UNIQUE(_xlfn._xlws.FILTER(managements[treatment_number], managements[experiment_id]&amp;"_"&amp;managements[crop_season_id]=A1370))))</f>
        <v>#VALUE!</v>
      </c>
    </row>
    <row r="1371" spans="2:2" x14ac:dyDescent="0.25">
      <c r="B1371" t="e" cm="1" vm="1">
        <f t="array" ref="B1371">TRANSPOSE(_xlfn._xlws.SORT(_xlfn.UNIQUE(_xlfn._xlws.FILTER(managements[treatment_number], managements[experiment_id]&amp;"_"&amp;managements[crop_season_id]=A1371))))</f>
        <v>#VALUE!</v>
      </c>
    </row>
    <row r="1372" spans="2:2" x14ac:dyDescent="0.25">
      <c r="B1372" t="e" cm="1" vm="1">
        <f t="array" ref="B1372">TRANSPOSE(_xlfn._xlws.SORT(_xlfn.UNIQUE(_xlfn._xlws.FILTER(managements[treatment_number], managements[experiment_id]&amp;"_"&amp;managements[crop_season_id]=A1372))))</f>
        <v>#VALUE!</v>
      </c>
    </row>
    <row r="1373" spans="2:2" x14ac:dyDescent="0.25">
      <c r="B1373" t="e" cm="1" vm="1">
        <f t="array" ref="B1373">TRANSPOSE(_xlfn._xlws.SORT(_xlfn.UNIQUE(_xlfn._xlws.FILTER(managements[treatment_number], managements[experiment_id]&amp;"_"&amp;managements[crop_season_id]=A1373))))</f>
        <v>#VALUE!</v>
      </c>
    </row>
    <row r="1374" spans="2:2" x14ac:dyDescent="0.25">
      <c r="B1374" t="e" cm="1" vm="1">
        <f t="array" ref="B1374">TRANSPOSE(_xlfn._xlws.SORT(_xlfn.UNIQUE(_xlfn._xlws.FILTER(managements[treatment_number], managements[experiment_id]&amp;"_"&amp;managements[crop_season_id]=A1374))))</f>
        <v>#VALUE!</v>
      </c>
    </row>
    <row r="1375" spans="2:2" x14ac:dyDescent="0.25">
      <c r="B1375" t="e" cm="1" vm="1">
        <f t="array" ref="B1375">TRANSPOSE(_xlfn._xlws.SORT(_xlfn.UNIQUE(_xlfn._xlws.FILTER(managements[treatment_number], managements[experiment_id]&amp;"_"&amp;managements[crop_season_id]=A1375))))</f>
        <v>#VALUE!</v>
      </c>
    </row>
    <row r="1376" spans="2:2" x14ac:dyDescent="0.25">
      <c r="B1376" t="e" cm="1" vm="1">
        <f t="array" ref="B1376">TRANSPOSE(_xlfn._xlws.SORT(_xlfn.UNIQUE(_xlfn._xlws.FILTER(managements[treatment_number], managements[experiment_id]&amp;"_"&amp;managements[crop_season_id]=A1376))))</f>
        <v>#VALUE!</v>
      </c>
    </row>
    <row r="1377" spans="2:2" x14ac:dyDescent="0.25">
      <c r="B1377" t="e" cm="1" vm="1">
        <f t="array" ref="B1377">TRANSPOSE(_xlfn._xlws.SORT(_xlfn.UNIQUE(_xlfn._xlws.FILTER(managements[treatment_number], managements[experiment_id]&amp;"_"&amp;managements[crop_season_id]=A1377))))</f>
        <v>#VALUE!</v>
      </c>
    </row>
    <row r="1378" spans="2:2" x14ac:dyDescent="0.25">
      <c r="B1378" t="e" cm="1" vm="1">
        <f t="array" ref="B1378">TRANSPOSE(_xlfn._xlws.SORT(_xlfn.UNIQUE(_xlfn._xlws.FILTER(managements[treatment_number], managements[experiment_id]&amp;"_"&amp;managements[crop_season_id]=A1378))))</f>
        <v>#VALUE!</v>
      </c>
    </row>
    <row r="1379" spans="2:2" x14ac:dyDescent="0.25">
      <c r="B1379" t="e" cm="1" vm="1">
        <f t="array" ref="B1379">TRANSPOSE(_xlfn._xlws.SORT(_xlfn.UNIQUE(_xlfn._xlws.FILTER(managements[treatment_number], managements[experiment_id]&amp;"_"&amp;managements[crop_season_id]=A1379))))</f>
        <v>#VALUE!</v>
      </c>
    </row>
    <row r="1380" spans="2:2" x14ac:dyDescent="0.25">
      <c r="B1380" t="e" cm="1" vm="1">
        <f t="array" ref="B1380">TRANSPOSE(_xlfn._xlws.SORT(_xlfn.UNIQUE(_xlfn._xlws.FILTER(managements[treatment_number], managements[experiment_id]&amp;"_"&amp;managements[crop_season_id]=A1380))))</f>
        <v>#VALUE!</v>
      </c>
    </row>
    <row r="1381" spans="2:2" x14ac:dyDescent="0.25">
      <c r="B1381" t="e" cm="1" vm="1">
        <f t="array" ref="B1381">TRANSPOSE(_xlfn._xlws.SORT(_xlfn.UNIQUE(_xlfn._xlws.FILTER(managements[treatment_number], managements[experiment_id]&amp;"_"&amp;managements[crop_season_id]=A1381))))</f>
        <v>#VALUE!</v>
      </c>
    </row>
    <row r="1382" spans="2:2" x14ac:dyDescent="0.25">
      <c r="B1382" t="e" cm="1" vm="1">
        <f t="array" ref="B1382">TRANSPOSE(_xlfn._xlws.SORT(_xlfn.UNIQUE(_xlfn._xlws.FILTER(managements[treatment_number], managements[experiment_id]&amp;"_"&amp;managements[crop_season_id]=A1382))))</f>
        <v>#VALUE!</v>
      </c>
    </row>
    <row r="1383" spans="2:2" x14ac:dyDescent="0.25">
      <c r="B1383" t="e" cm="1" vm="1">
        <f t="array" ref="B1383">TRANSPOSE(_xlfn._xlws.SORT(_xlfn.UNIQUE(_xlfn._xlws.FILTER(managements[treatment_number], managements[experiment_id]&amp;"_"&amp;managements[crop_season_id]=A1383))))</f>
        <v>#VALUE!</v>
      </c>
    </row>
    <row r="1384" spans="2:2" x14ac:dyDescent="0.25">
      <c r="B1384" t="e" cm="1" vm="1">
        <f t="array" ref="B1384">TRANSPOSE(_xlfn._xlws.SORT(_xlfn.UNIQUE(_xlfn._xlws.FILTER(managements[treatment_number], managements[experiment_id]&amp;"_"&amp;managements[crop_season_id]=A1384))))</f>
        <v>#VALUE!</v>
      </c>
    </row>
    <row r="1385" spans="2:2" x14ac:dyDescent="0.25">
      <c r="B1385" t="e" cm="1" vm="1">
        <f t="array" ref="B1385">TRANSPOSE(_xlfn._xlws.SORT(_xlfn.UNIQUE(_xlfn._xlws.FILTER(managements[treatment_number], managements[experiment_id]&amp;"_"&amp;managements[crop_season_id]=A1385))))</f>
        <v>#VALUE!</v>
      </c>
    </row>
    <row r="1386" spans="2:2" x14ac:dyDescent="0.25">
      <c r="B1386" t="e" cm="1" vm="1">
        <f t="array" ref="B1386">TRANSPOSE(_xlfn._xlws.SORT(_xlfn.UNIQUE(_xlfn._xlws.FILTER(managements[treatment_number], managements[experiment_id]&amp;"_"&amp;managements[crop_season_id]=A1386))))</f>
        <v>#VALUE!</v>
      </c>
    </row>
    <row r="1387" spans="2:2" x14ac:dyDescent="0.25">
      <c r="B1387" t="e" cm="1" vm="1">
        <f t="array" ref="B1387">TRANSPOSE(_xlfn._xlws.SORT(_xlfn.UNIQUE(_xlfn._xlws.FILTER(managements[treatment_number], managements[experiment_id]&amp;"_"&amp;managements[crop_season_id]=A1387))))</f>
        <v>#VALUE!</v>
      </c>
    </row>
    <row r="1388" spans="2:2" x14ac:dyDescent="0.25">
      <c r="B1388" t="e" cm="1" vm="1">
        <f t="array" ref="B1388">TRANSPOSE(_xlfn._xlws.SORT(_xlfn.UNIQUE(_xlfn._xlws.FILTER(managements[treatment_number], managements[experiment_id]&amp;"_"&amp;managements[crop_season_id]=A1388))))</f>
        <v>#VALUE!</v>
      </c>
    </row>
    <row r="1389" spans="2:2" x14ac:dyDescent="0.25">
      <c r="B1389" t="e" cm="1" vm="1">
        <f t="array" ref="B1389">TRANSPOSE(_xlfn._xlws.SORT(_xlfn.UNIQUE(_xlfn._xlws.FILTER(managements[treatment_number], managements[experiment_id]&amp;"_"&amp;managements[crop_season_id]=A1389))))</f>
        <v>#VALUE!</v>
      </c>
    </row>
    <row r="1390" spans="2:2" x14ac:dyDescent="0.25">
      <c r="B1390" t="e" cm="1" vm="1">
        <f t="array" ref="B1390">TRANSPOSE(_xlfn._xlws.SORT(_xlfn.UNIQUE(_xlfn._xlws.FILTER(managements[treatment_number], managements[experiment_id]&amp;"_"&amp;managements[crop_season_id]=A1390))))</f>
        <v>#VALUE!</v>
      </c>
    </row>
    <row r="1391" spans="2:2" x14ac:dyDescent="0.25">
      <c r="B1391" t="e" cm="1" vm="1">
        <f t="array" ref="B1391">TRANSPOSE(_xlfn._xlws.SORT(_xlfn.UNIQUE(_xlfn._xlws.FILTER(managements[treatment_number], managements[experiment_id]&amp;"_"&amp;managements[crop_season_id]=A1391))))</f>
        <v>#VALUE!</v>
      </c>
    </row>
    <row r="1392" spans="2:2" x14ac:dyDescent="0.25">
      <c r="B1392" t="e" cm="1" vm="1">
        <f t="array" ref="B1392">TRANSPOSE(_xlfn._xlws.SORT(_xlfn.UNIQUE(_xlfn._xlws.FILTER(managements[treatment_number], managements[experiment_id]&amp;"_"&amp;managements[crop_season_id]=A1392))))</f>
        <v>#VALUE!</v>
      </c>
    </row>
    <row r="1393" spans="2:2" x14ac:dyDescent="0.25">
      <c r="B1393" t="e" cm="1" vm="1">
        <f t="array" ref="B1393">TRANSPOSE(_xlfn._xlws.SORT(_xlfn.UNIQUE(_xlfn._xlws.FILTER(managements[treatment_number], managements[experiment_id]&amp;"_"&amp;managements[crop_season_id]=A1393))))</f>
        <v>#VALUE!</v>
      </c>
    </row>
    <row r="1394" spans="2:2" x14ac:dyDescent="0.25">
      <c r="B1394" t="e" cm="1" vm="1">
        <f t="array" ref="B1394">TRANSPOSE(_xlfn._xlws.SORT(_xlfn.UNIQUE(_xlfn._xlws.FILTER(managements[treatment_number], managements[experiment_id]&amp;"_"&amp;managements[crop_season_id]=A1394))))</f>
        <v>#VALUE!</v>
      </c>
    </row>
    <row r="1395" spans="2:2" x14ac:dyDescent="0.25">
      <c r="B1395" t="e" cm="1" vm="1">
        <f t="array" ref="B1395">TRANSPOSE(_xlfn._xlws.SORT(_xlfn.UNIQUE(_xlfn._xlws.FILTER(managements[treatment_number], managements[experiment_id]&amp;"_"&amp;managements[crop_season_id]=A1395))))</f>
        <v>#VALUE!</v>
      </c>
    </row>
    <row r="1396" spans="2:2" x14ac:dyDescent="0.25">
      <c r="B1396" t="e" cm="1" vm="1">
        <f t="array" ref="B1396">TRANSPOSE(_xlfn._xlws.SORT(_xlfn.UNIQUE(_xlfn._xlws.FILTER(managements[treatment_number], managements[experiment_id]&amp;"_"&amp;managements[crop_season_id]=A1396))))</f>
        <v>#VALUE!</v>
      </c>
    </row>
    <row r="1397" spans="2:2" x14ac:dyDescent="0.25">
      <c r="B1397" t="e" cm="1" vm="1">
        <f t="array" ref="B1397">TRANSPOSE(_xlfn._xlws.SORT(_xlfn.UNIQUE(_xlfn._xlws.FILTER(managements[treatment_number], managements[experiment_id]&amp;"_"&amp;managements[crop_season_id]=A1397))))</f>
        <v>#VALUE!</v>
      </c>
    </row>
    <row r="1398" spans="2:2" x14ac:dyDescent="0.25">
      <c r="B1398" t="e" cm="1" vm="1">
        <f t="array" ref="B1398">TRANSPOSE(_xlfn._xlws.SORT(_xlfn.UNIQUE(_xlfn._xlws.FILTER(managements[treatment_number], managements[experiment_id]&amp;"_"&amp;managements[crop_season_id]=A1398))))</f>
        <v>#VALUE!</v>
      </c>
    </row>
    <row r="1399" spans="2:2" x14ac:dyDescent="0.25">
      <c r="B1399" t="e" cm="1" vm="1">
        <f t="array" ref="B1399">TRANSPOSE(_xlfn._xlws.SORT(_xlfn.UNIQUE(_xlfn._xlws.FILTER(managements[treatment_number], managements[experiment_id]&amp;"_"&amp;managements[crop_season_id]=A1399))))</f>
        <v>#VALUE!</v>
      </c>
    </row>
    <row r="1400" spans="2:2" x14ac:dyDescent="0.25">
      <c r="B1400" t="e" cm="1" vm="1">
        <f t="array" ref="B1400">TRANSPOSE(_xlfn._xlws.SORT(_xlfn.UNIQUE(_xlfn._xlws.FILTER(managements[treatment_number], managements[experiment_id]&amp;"_"&amp;managements[crop_season_id]=A1400))))</f>
        <v>#VALUE!</v>
      </c>
    </row>
    <row r="1401" spans="2:2" x14ac:dyDescent="0.25">
      <c r="B1401" t="e" cm="1" vm="1">
        <f t="array" ref="B1401">TRANSPOSE(_xlfn._xlws.SORT(_xlfn.UNIQUE(_xlfn._xlws.FILTER(managements[treatment_number], managements[experiment_id]&amp;"_"&amp;managements[crop_season_id]=A1401))))</f>
        <v>#VALUE!</v>
      </c>
    </row>
    <row r="1402" spans="2:2" x14ac:dyDescent="0.25">
      <c r="B1402" t="e" cm="1" vm="1">
        <f t="array" ref="B1402">TRANSPOSE(_xlfn._xlws.SORT(_xlfn.UNIQUE(_xlfn._xlws.FILTER(managements[treatment_number], managements[experiment_id]&amp;"_"&amp;managements[crop_season_id]=A1402))))</f>
        <v>#VALUE!</v>
      </c>
    </row>
    <row r="1403" spans="2:2" x14ac:dyDescent="0.25">
      <c r="B1403" t="e" cm="1" vm="1">
        <f t="array" ref="B1403">TRANSPOSE(_xlfn._xlws.SORT(_xlfn.UNIQUE(_xlfn._xlws.FILTER(managements[treatment_number], managements[experiment_id]&amp;"_"&amp;managements[crop_season_id]=A1403))))</f>
        <v>#VALUE!</v>
      </c>
    </row>
    <row r="1404" spans="2:2" x14ac:dyDescent="0.25">
      <c r="B1404" t="e" cm="1" vm="1">
        <f t="array" ref="B1404">TRANSPOSE(_xlfn._xlws.SORT(_xlfn.UNIQUE(_xlfn._xlws.FILTER(managements[treatment_number], managements[experiment_id]&amp;"_"&amp;managements[crop_season_id]=A1404))))</f>
        <v>#VALUE!</v>
      </c>
    </row>
    <row r="1405" spans="2:2" x14ac:dyDescent="0.25">
      <c r="B1405" t="e" cm="1" vm="1">
        <f t="array" ref="B1405">TRANSPOSE(_xlfn._xlws.SORT(_xlfn.UNIQUE(_xlfn._xlws.FILTER(managements[treatment_number], managements[experiment_id]&amp;"_"&amp;managements[crop_season_id]=A1405))))</f>
        <v>#VALUE!</v>
      </c>
    </row>
    <row r="1406" spans="2:2" x14ac:dyDescent="0.25">
      <c r="B1406" t="e" cm="1" vm="1">
        <f t="array" ref="B1406">TRANSPOSE(_xlfn._xlws.SORT(_xlfn.UNIQUE(_xlfn._xlws.FILTER(managements[treatment_number], managements[experiment_id]&amp;"_"&amp;managements[crop_season_id]=A1406))))</f>
        <v>#VALUE!</v>
      </c>
    </row>
    <row r="1407" spans="2:2" x14ac:dyDescent="0.25">
      <c r="B1407" t="e" cm="1" vm="1">
        <f t="array" ref="B1407">TRANSPOSE(_xlfn._xlws.SORT(_xlfn.UNIQUE(_xlfn._xlws.FILTER(managements[treatment_number], managements[experiment_id]&amp;"_"&amp;managements[crop_season_id]=A1407))))</f>
        <v>#VALUE!</v>
      </c>
    </row>
    <row r="1408" spans="2:2" x14ac:dyDescent="0.25">
      <c r="B1408" t="e" cm="1" vm="1">
        <f t="array" ref="B1408">TRANSPOSE(_xlfn._xlws.SORT(_xlfn.UNIQUE(_xlfn._xlws.FILTER(managements[treatment_number], managements[experiment_id]&amp;"_"&amp;managements[crop_season_id]=A1408))))</f>
        <v>#VALUE!</v>
      </c>
    </row>
    <row r="1409" spans="2:2" x14ac:dyDescent="0.25">
      <c r="B1409" t="e" cm="1" vm="1">
        <f t="array" ref="B1409">TRANSPOSE(_xlfn._xlws.SORT(_xlfn.UNIQUE(_xlfn._xlws.FILTER(managements[treatment_number], managements[experiment_id]&amp;"_"&amp;managements[crop_season_id]=A1409))))</f>
        <v>#VALUE!</v>
      </c>
    </row>
    <row r="1410" spans="2:2" x14ac:dyDescent="0.25">
      <c r="B1410" t="e" cm="1" vm="1">
        <f t="array" ref="B1410">TRANSPOSE(_xlfn._xlws.SORT(_xlfn.UNIQUE(_xlfn._xlws.FILTER(managements[treatment_number], managements[experiment_id]&amp;"_"&amp;managements[crop_season_id]=A1410))))</f>
        <v>#VALUE!</v>
      </c>
    </row>
    <row r="1411" spans="2:2" x14ac:dyDescent="0.25">
      <c r="B1411" t="e" cm="1" vm="1">
        <f t="array" ref="B1411">TRANSPOSE(_xlfn._xlws.SORT(_xlfn.UNIQUE(_xlfn._xlws.FILTER(managements[treatment_number], managements[experiment_id]&amp;"_"&amp;managements[crop_season_id]=A1411))))</f>
        <v>#VALUE!</v>
      </c>
    </row>
    <row r="1412" spans="2:2" x14ac:dyDescent="0.25">
      <c r="B1412" t="e" cm="1" vm="1">
        <f t="array" ref="B1412">TRANSPOSE(_xlfn._xlws.SORT(_xlfn.UNIQUE(_xlfn._xlws.FILTER(managements[treatment_number], managements[experiment_id]&amp;"_"&amp;managements[crop_season_id]=A1412))))</f>
        <v>#VALUE!</v>
      </c>
    </row>
    <row r="1413" spans="2:2" x14ac:dyDescent="0.25">
      <c r="B1413" t="e" cm="1" vm="1">
        <f t="array" ref="B1413">TRANSPOSE(_xlfn._xlws.SORT(_xlfn.UNIQUE(_xlfn._xlws.FILTER(managements[treatment_number], managements[experiment_id]&amp;"_"&amp;managements[crop_season_id]=A1413))))</f>
        <v>#VALUE!</v>
      </c>
    </row>
    <row r="1414" spans="2:2" x14ac:dyDescent="0.25">
      <c r="B1414" t="e" cm="1" vm="1">
        <f t="array" ref="B1414">TRANSPOSE(_xlfn._xlws.SORT(_xlfn.UNIQUE(_xlfn._xlws.FILTER(managements[treatment_number], managements[experiment_id]&amp;"_"&amp;managements[crop_season_id]=A1414))))</f>
        <v>#VALUE!</v>
      </c>
    </row>
    <row r="1415" spans="2:2" x14ac:dyDescent="0.25">
      <c r="B1415" t="e" cm="1" vm="1">
        <f t="array" ref="B1415">TRANSPOSE(_xlfn._xlws.SORT(_xlfn.UNIQUE(_xlfn._xlws.FILTER(managements[treatment_number], managements[experiment_id]&amp;"_"&amp;managements[crop_season_id]=A1415))))</f>
        <v>#VALUE!</v>
      </c>
    </row>
    <row r="1416" spans="2:2" x14ac:dyDescent="0.25">
      <c r="B1416" t="e" cm="1" vm="1">
        <f t="array" ref="B1416">TRANSPOSE(_xlfn._xlws.SORT(_xlfn.UNIQUE(_xlfn._xlws.FILTER(managements[treatment_number], managements[experiment_id]&amp;"_"&amp;managements[crop_season_id]=A1416))))</f>
        <v>#VALUE!</v>
      </c>
    </row>
    <row r="1417" spans="2:2" x14ac:dyDescent="0.25">
      <c r="B1417" t="e" cm="1" vm="1">
        <f t="array" ref="B1417">TRANSPOSE(_xlfn._xlws.SORT(_xlfn.UNIQUE(_xlfn._xlws.FILTER(managements[treatment_number], managements[experiment_id]&amp;"_"&amp;managements[crop_season_id]=A1417))))</f>
        <v>#VALUE!</v>
      </c>
    </row>
    <row r="1418" spans="2:2" x14ac:dyDescent="0.25">
      <c r="B1418" t="e" cm="1" vm="1">
        <f t="array" ref="B1418">TRANSPOSE(_xlfn._xlws.SORT(_xlfn.UNIQUE(_xlfn._xlws.FILTER(managements[treatment_number], managements[experiment_id]&amp;"_"&amp;managements[crop_season_id]=A1418))))</f>
        <v>#VALUE!</v>
      </c>
    </row>
    <row r="1419" spans="2:2" x14ac:dyDescent="0.25">
      <c r="B1419" t="e" cm="1" vm="1">
        <f t="array" ref="B1419">TRANSPOSE(_xlfn._xlws.SORT(_xlfn.UNIQUE(_xlfn._xlws.FILTER(managements[treatment_number], managements[experiment_id]&amp;"_"&amp;managements[crop_season_id]=A1419))))</f>
        <v>#VALUE!</v>
      </c>
    </row>
    <row r="1420" spans="2:2" x14ac:dyDescent="0.25">
      <c r="B1420" t="e" cm="1" vm="1">
        <f t="array" ref="B1420">TRANSPOSE(_xlfn._xlws.SORT(_xlfn.UNIQUE(_xlfn._xlws.FILTER(managements[treatment_number], managements[experiment_id]&amp;"_"&amp;managements[crop_season_id]=A1420))))</f>
        <v>#VALUE!</v>
      </c>
    </row>
    <row r="1421" spans="2:2" x14ac:dyDescent="0.25">
      <c r="B1421" t="e" cm="1" vm="1">
        <f t="array" ref="B1421">TRANSPOSE(_xlfn._xlws.SORT(_xlfn.UNIQUE(_xlfn._xlws.FILTER(managements[treatment_number], managements[experiment_id]&amp;"_"&amp;managements[crop_season_id]=A1421))))</f>
        <v>#VALUE!</v>
      </c>
    </row>
    <row r="1422" spans="2:2" x14ac:dyDescent="0.25">
      <c r="B1422" t="e" cm="1" vm="1">
        <f t="array" ref="B1422">TRANSPOSE(_xlfn._xlws.SORT(_xlfn.UNIQUE(_xlfn._xlws.FILTER(managements[treatment_number], managements[experiment_id]&amp;"_"&amp;managements[crop_season_id]=A1422))))</f>
        <v>#VALUE!</v>
      </c>
    </row>
    <row r="1423" spans="2:2" x14ac:dyDescent="0.25">
      <c r="B1423" t="e" cm="1" vm="1">
        <f t="array" ref="B1423">TRANSPOSE(_xlfn._xlws.SORT(_xlfn.UNIQUE(_xlfn._xlws.FILTER(managements[treatment_number], managements[experiment_id]&amp;"_"&amp;managements[crop_season_id]=A1423))))</f>
        <v>#VALUE!</v>
      </c>
    </row>
    <row r="1424" spans="2:2" x14ac:dyDescent="0.25">
      <c r="B1424" t="e" cm="1" vm="1">
        <f t="array" ref="B1424">TRANSPOSE(_xlfn._xlws.SORT(_xlfn.UNIQUE(_xlfn._xlws.FILTER(managements[treatment_number], managements[experiment_id]&amp;"_"&amp;managements[crop_season_id]=A1424))))</f>
        <v>#VALUE!</v>
      </c>
    </row>
    <row r="1425" spans="2:2" x14ac:dyDescent="0.25">
      <c r="B1425" t="e" cm="1" vm="1">
        <f t="array" ref="B1425">TRANSPOSE(_xlfn._xlws.SORT(_xlfn.UNIQUE(_xlfn._xlws.FILTER(managements[treatment_number], managements[experiment_id]&amp;"_"&amp;managements[crop_season_id]=A1425))))</f>
        <v>#VALUE!</v>
      </c>
    </row>
    <row r="1426" spans="2:2" x14ac:dyDescent="0.25">
      <c r="B1426" t="e" cm="1" vm="1">
        <f t="array" ref="B1426">TRANSPOSE(_xlfn._xlws.SORT(_xlfn.UNIQUE(_xlfn._xlws.FILTER(managements[treatment_number], managements[experiment_id]&amp;"_"&amp;managements[crop_season_id]=A1426))))</f>
        <v>#VALUE!</v>
      </c>
    </row>
    <row r="1427" spans="2:2" x14ac:dyDescent="0.25">
      <c r="B1427" t="e" cm="1" vm="1">
        <f t="array" ref="B1427">TRANSPOSE(_xlfn._xlws.SORT(_xlfn.UNIQUE(_xlfn._xlws.FILTER(managements[treatment_number], managements[experiment_id]&amp;"_"&amp;managements[crop_season_id]=A1427))))</f>
        <v>#VALUE!</v>
      </c>
    </row>
    <row r="1428" spans="2:2" x14ac:dyDescent="0.25">
      <c r="B1428" t="e" cm="1" vm="1">
        <f t="array" ref="B1428">TRANSPOSE(_xlfn._xlws.SORT(_xlfn.UNIQUE(_xlfn._xlws.FILTER(managements[treatment_number], managements[experiment_id]&amp;"_"&amp;managements[crop_season_id]=A1428))))</f>
        <v>#VALUE!</v>
      </c>
    </row>
    <row r="1429" spans="2:2" x14ac:dyDescent="0.25">
      <c r="B1429" t="e" cm="1" vm="1">
        <f t="array" ref="B1429">TRANSPOSE(_xlfn._xlws.SORT(_xlfn.UNIQUE(_xlfn._xlws.FILTER(managements[treatment_number], managements[experiment_id]&amp;"_"&amp;managements[crop_season_id]=A1429))))</f>
        <v>#VALUE!</v>
      </c>
    </row>
    <row r="1430" spans="2:2" x14ac:dyDescent="0.25">
      <c r="B1430" t="e" cm="1" vm="1">
        <f t="array" ref="B1430">TRANSPOSE(_xlfn._xlws.SORT(_xlfn.UNIQUE(_xlfn._xlws.FILTER(managements[treatment_number], managements[experiment_id]&amp;"_"&amp;managements[crop_season_id]=A1430))))</f>
        <v>#VALUE!</v>
      </c>
    </row>
    <row r="1431" spans="2:2" x14ac:dyDescent="0.25">
      <c r="B1431" t="e" cm="1" vm="1">
        <f t="array" ref="B1431">TRANSPOSE(_xlfn._xlws.SORT(_xlfn.UNIQUE(_xlfn._xlws.FILTER(managements[treatment_number], managements[experiment_id]&amp;"_"&amp;managements[crop_season_id]=A1431))))</f>
        <v>#VALUE!</v>
      </c>
    </row>
    <row r="1432" spans="2:2" x14ac:dyDescent="0.25">
      <c r="B1432" t="e" cm="1" vm="1">
        <f t="array" ref="B1432">TRANSPOSE(_xlfn._xlws.SORT(_xlfn.UNIQUE(_xlfn._xlws.FILTER(managements[treatment_number], managements[experiment_id]&amp;"_"&amp;managements[crop_season_id]=A1432))))</f>
        <v>#VALUE!</v>
      </c>
    </row>
    <row r="1433" spans="2:2" x14ac:dyDescent="0.25">
      <c r="B1433" t="e" cm="1" vm="1">
        <f t="array" ref="B1433">TRANSPOSE(_xlfn._xlws.SORT(_xlfn.UNIQUE(_xlfn._xlws.FILTER(managements[treatment_number], managements[experiment_id]&amp;"_"&amp;managements[crop_season_id]=A1433))))</f>
        <v>#VALUE!</v>
      </c>
    </row>
    <row r="1434" spans="2:2" x14ac:dyDescent="0.25">
      <c r="B1434" t="e" cm="1" vm="1">
        <f t="array" ref="B1434">TRANSPOSE(_xlfn._xlws.SORT(_xlfn.UNIQUE(_xlfn._xlws.FILTER(managements[treatment_number], managements[experiment_id]&amp;"_"&amp;managements[crop_season_id]=A1434))))</f>
        <v>#VALUE!</v>
      </c>
    </row>
    <row r="1435" spans="2:2" x14ac:dyDescent="0.25">
      <c r="B1435" t="e" cm="1" vm="1">
        <f t="array" ref="B1435">TRANSPOSE(_xlfn._xlws.SORT(_xlfn.UNIQUE(_xlfn._xlws.FILTER(managements[treatment_number], managements[experiment_id]&amp;"_"&amp;managements[crop_season_id]=A1435))))</f>
        <v>#VALUE!</v>
      </c>
    </row>
    <row r="1436" spans="2:2" x14ac:dyDescent="0.25">
      <c r="B1436" t="e" cm="1" vm="1">
        <f t="array" ref="B1436">TRANSPOSE(_xlfn._xlws.SORT(_xlfn.UNIQUE(_xlfn._xlws.FILTER(managements[treatment_number], managements[experiment_id]&amp;"_"&amp;managements[crop_season_id]=A1436))))</f>
        <v>#VALUE!</v>
      </c>
    </row>
    <row r="1437" spans="2:2" x14ac:dyDescent="0.25">
      <c r="B1437" t="e" cm="1" vm="1">
        <f t="array" ref="B1437">TRANSPOSE(_xlfn._xlws.SORT(_xlfn.UNIQUE(_xlfn._xlws.FILTER(managements[treatment_number], managements[experiment_id]&amp;"_"&amp;managements[crop_season_id]=A1437))))</f>
        <v>#VALUE!</v>
      </c>
    </row>
    <row r="1438" spans="2:2" x14ac:dyDescent="0.25">
      <c r="B1438" t="e" cm="1" vm="1">
        <f t="array" ref="B1438">TRANSPOSE(_xlfn._xlws.SORT(_xlfn.UNIQUE(_xlfn._xlws.FILTER(managements[treatment_number], managements[experiment_id]&amp;"_"&amp;managements[crop_season_id]=A1438))))</f>
        <v>#VALUE!</v>
      </c>
    </row>
    <row r="1439" spans="2:2" x14ac:dyDescent="0.25">
      <c r="B1439" t="e" cm="1" vm="1">
        <f t="array" ref="B1439">TRANSPOSE(_xlfn._xlws.SORT(_xlfn.UNIQUE(_xlfn._xlws.FILTER(managements[treatment_number], managements[experiment_id]&amp;"_"&amp;managements[crop_season_id]=A1439))))</f>
        <v>#VALUE!</v>
      </c>
    </row>
    <row r="1440" spans="2:2" x14ac:dyDescent="0.25">
      <c r="B1440" t="e" cm="1" vm="1">
        <f t="array" ref="B1440">TRANSPOSE(_xlfn._xlws.SORT(_xlfn.UNIQUE(_xlfn._xlws.FILTER(managements[treatment_number], managements[experiment_id]&amp;"_"&amp;managements[crop_season_id]=A1440))))</f>
        <v>#VALUE!</v>
      </c>
    </row>
    <row r="1441" spans="2:2" x14ac:dyDescent="0.25">
      <c r="B1441" t="e" cm="1" vm="1">
        <f t="array" ref="B1441">TRANSPOSE(_xlfn._xlws.SORT(_xlfn.UNIQUE(_xlfn._xlws.FILTER(managements[treatment_number], managements[experiment_id]&amp;"_"&amp;managements[crop_season_id]=A1441))))</f>
        <v>#VALUE!</v>
      </c>
    </row>
    <row r="1442" spans="2:2" x14ac:dyDescent="0.25">
      <c r="B1442" t="e" cm="1" vm="1">
        <f t="array" ref="B1442">TRANSPOSE(_xlfn._xlws.SORT(_xlfn.UNIQUE(_xlfn._xlws.FILTER(managements[treatment_number], managements[experiment_id]&amp;"_"&amp;managements[crop_season_id]=A1442))))</f>
        <v>#VALUE!</v>
      </c>
    </row>
    <row r="1443" spans="2:2" x14ac:dyDescent="0.25">
      <c r="B1443" t="e" cm="1" vm="1">
        <f t="array" ref="B1443">TRANSPOSE(_xlfn._xlws.SORT(_xlfn.UNIQUE(_xlfn._xlws.FILTER(managements[treatment_number], managements[experiment_id]&amp;"_"&amp;managements[crop_season_id]=A1443))))</f>
        <v>#VALUE!</v>
      </c>
    </row>
    <row r="1444" spans="2:2" x14ac:dyDescent="0.25">
      <c r="B1444" t="e" cm="1" vm="1">
        <f t="array" ref="B1444">TRANSPOSE(_xlfn._xlws.SORT(_xlfn.UNIQUE(_xlfn._xlws.FILTER(managements[treatment_number], managements[experiment_id]&amp;"_"&amp;managements[crop_season_id]=A1444))))</f>
        <v>#VALUE!</v>
      </c>
    </row>
    <row r="1445" spans="2:2" x14ac:dyDescent="0.25">
      <c r="B1445" t="e" cm="1" vm="1">
        <f t="array" ref="B1445">TRANSPOSE(_xlfn._xlws.SORT(_xlfn.UNIQUE(_xlfn._xlws.FILTER(managements[treatment_number], managements[experiment_id]&amp;"_"&amp;managements[crop_season_id]=A1445))))</f>
        <v>#VALUE!</v>
      </c>
    </row>
    <row r="1446" spans="2:2" x14ac:dyDescent="0.25">
      <c r="B1446" t="e" cm="1" vm="1">
        <f t="array" ref="B1446">TRANSPOSE(_xlfn._xlws.SORT(_xlfn.UNIQUE(_xlfn._xlws.FILTER(managements[treatment_number], managements[experiment_id]&amp;"_"&amp;managements[crop_season_id]=A1446))))</f>
        <v>#VALUE!</v>
      </c>
    </row>
    <row r="1447" spans="2:2" x14ac:dyDescent="0.25">
      <c r="B1447" t="e" cm="1" vm="1">
        <f t="array" ref="B1447">TRANSPOSE(_xlfn._xlws.SORT(_xlfn.UNIQUE(_xlfn._xlws.FILTER(managements[treatment_number], managements[experiment_id]&amp;"_"&amp;managements[crop_season_id]=A1447))))</f>
        <v>#VALUE!</v>
      </c>
    </row>
    <row r="1448" spans="2:2" x14ac:dyDescent="0.25">
      <c r="B1448" t="e" cm="1" vm="1">
        <f t="array" ref="B1448">TRANSPOSE(_xlfn._xlws.SORT(_xlfn.UNIQUE(_xlfn._xlws.FILTER(managements[treatment_number], managements[experiment_id]&amp;"_"&amp;managements[crop_season_id]=A1448))))</f>
        <v>#VALUE!</v>
      </c>
    </row>
    <row r="1449" spans="2:2" x14ac:dyDescent="0.25">
      <c r="B1449" t="e" cm="1" vm="1">
        <f t="array" ref="B1449">TRANSPOSE(_xlfn._xlws.SORT(_xlfn.UNIQUE(_xlfn._xlws.FILTER(managements[treatment_number], managements[experiment_id]&amp;"_"&amp;managements[crop_season_id]=A1449))))</f>
        <v>#VALUE!</v>
      </c>
    </row>
    <row r="1450" spans="2:2" x14ac:dyDescent="0.25">
      <c r="B1450" t="e" cm="1" vm="1">
        <f t="array" ref="B1450">TRANSPOSE(_xlfn._xlws.SORT(_xlfn.UNIQUE(_xlfn._xlws.FILTER(managements[treatment_number], managements[experiment_id]&amp;"_"&amp;managements[crop_season_id]=A1450))))</f>
        <v>#VALUE!</v>
      </c>
    </row>
    <row r="1451" spans="2:2" x14ac:dyDescent="0.25">
      <c r="B1451" t="e" cm="1" vm="1">
        <f t="array" ref="B1451">TRANSPOSE(_xlfn._xlws.SORT(_xlfn.UNIQUE(_xlfn._xlws.FILTER(managements[treatment_number], managements[experiment_id]&amp;"_"&amp;managements[crop_season_id]=A1451))))</f>
        <v>#VALUE!</v>
      </c>
    </row>
    <row r="1452" spans="2:2" x14ac:dyDescent="0.25">
      <c r="B1452" t="e" cm="1" vm="1">
        <f t="array" ref="B1452">TRANSPOSE(_xlfn._xlws.SORT(_xlfn.UNIQUE(_xlfn._xlws.FILTER(managements[treatment_number], managements[experiment_id]&amp;"_"&amp;managements[crop_season_id]=A1452))))</f>
        <v>#VALUE!</v>
      </c>
    </row>
    <row r="1453" spans="2:2" x14ac:dyDescent="0.25">
      <c r="B1453" t="e" cm="1" vm="1">
        <f t="array" ref="B1453">TRANSPOSE(_xlfn._xlws.SORT(_xlfn.UNIQUE(_xlfn._xlws.FILTER(managements[treatment_number], managements[experiment_id]&amp;"_"&amp;managements[crop_season_id]=A1453))))</f>
        <v>#VALUE!</v>
      </c>
    </row>
    <row r="1454" spans="2:2" x14ac:dyDescent="0.25">
      <c r="B1454" t="e" cm="1" vm="1">
        <f t="array" ref="B1454">TRANSPOSE(_xlfn._xlws.SORT(_xlfn.UNIQUE(_xlfn._xlws.FILTER(managements[treatment_number], managements[experiment_id]&amp;"_"&amp;managements[crop_season_id]=A1454))))</f>
        <v>#VALUE!</v>
      </c>
    </row>
    <row r="1455" spans="2:2" x14ac:dyDescent="0.25">
      <c r="B1455" t="e" cm="1" vm="1">
        <f t="array" ref="B1455">TRANSPOSE(_xlfn._xlws.SORT(_xlfn.UNIQUE(_xlfn._xlws.FILTER(managements[treatment_number], managements[experiment_id]&amp;"_"&amp;managements[crop_season_id]=A1455))))</f>
        <v>#VALUE!</v>
      </c>
    </row>
    <row r="1456" spans="2:2" x14ac:dyDescent="0.25">
      <c r="B1456" t="e" cm="1" vm="1">
        <f t="array" ref="B1456">TRANSPOSE(_xlfn._xlws.SORT(_xlfn.UNIQUE(_xlfn._xlws.FILTER(managements[treatment_number], managements[experiment_id]&amp;"_"&amp;managements[crop_season_id]=A1456))))</f>
        <v>#VALUE!</v>
      </c>
    </row>
    <row r="1457" spans="2:2" x14ac:dyDescent="0.25">
      <c r="B1457" t="e" cm="1" vm="1">
        <f t="array" ref="B1457">TRANSPOSE(_xlfn._xlws.SORT(_xlfn.UNIQUE(_xlfn._xlws.FILTER(managements[treatment_number], managements[experiment_id]&amp;"_"&amp;managements[crop_season_id]=A1457))))</f>
        <v>#VALUE!</v>
      </c>
    </row>
    <row r="1458" spans="2:2" x14ac:dyDescent="0.25">
      <c r="B1458" t="e" cm="1" vm="1">
        <f t="array" ref="B1458">TRANSPOSE(_xlfn._xlws.SORT(_xlfn.UNIQUE(_xlfn._xlws.FILTER(managements[treatment_number], managements[experiment_id]&amp;"_"&amp;managements[crop_season_id]=A1458))))</f>
        <v>#VALUE!</v>
      </c>
    </row>
    <row r="1459" spans="2:2" x14ac:dyDescent="0.25">
      <c r="B1459" t="e" cm="1" vm="1">
        <f t="array" ref="B1459">TRANSPOSE(_xlfn._xlws.SORT(_xlfn.UNIQUE(_xlfn._xlws.FILTER(managements[treatment_number], managements[experiment_id]&amp;"_"&amp;managements[crop_season_id]=A1459))))</f>
        <v>#VALUE!</v>
      </c>
    </row>
    <row r="1460" spans="2:2" x14ac:dyDescent="0.25">
      <c r="B1460" t="e" cm="1" vm="1">
        <f t="array" ref="B1460">TRANSPOSE(_xlfn._xlws.SORT(_xlfn.UNIQUE(_xlfn._xlws.FILTER(managements[treatment_number], managements[experiment_id]&amp;"_"&amp;managements[crop_season_id]=A1460))))</f>
        <v>#VALUE!</v>
      </c>
    </row>
    <row r="1461" spans="2:2" x14ac:dyDescent="0.25">
      <c r="B1461" t="e" cm="1" vm="1">
        <f t="array" ref="B1461">TRANSPOSE(_xlfn._xlws.SORT(_xlfn.UNIQUE(_xlfn._xlws.FILTER(managements[treatment_number], managements[experiment_id]&amp;"_"&amp;managements[crop_season_id]=A1461))))</f>
        <v>#VALUE!</v>
      </c>
    </row>
    <row r="1462" spans="2:2" x14ac:dyDescent="0.25">
      <c r="B1462" t="e" cm="1" vm="1">
        <f t="array" ref="B1462">TRANSPOSE(_xlfn._xlws.SORT(_xlfn.UNIQUE(_xlfn._xlws.FILTER(managements[treatment_number], managements[experiment_id]&amp;"_"&amp;managements[crop_season_id]=A1462))))</f>
        <v>#VALUE!</v>
      </c>
    </row>
    <row r="1463" spans="2:2" x14ac:dyDescent="0.25">
      <c r="B1463" t="e" cm="1" vm="1">
        <f t="array" ref="B1463">TRANSPOSE(_xlfn._xlws.SORT(_xlfn.UNIQUE(_xlfn._xlws.FILTER(managements[treatment_number], managements[experiment_id]&amp;"_"&amp;managements[crop_season_id]=A1463))))</f>
        <v>#VALUE!</v>
      </c>
    </row>
    <row r="1464" spans="2:2" x14ac:dyDescent="0.25">
      <c r="B1464" t="e" cm="1" vm="1">
        <f t="array" ref="B1464">TRANSPOSE(_xlfn._xlws.SORT(_xlfn.UNIQUE(_xlfn._xlws.FILTER(managements[treatment_number], managements[experiment_id]&amp;"_"&amp;managements[crop_season_id]=A1464))))</f>
        <v>#VALUE!</v>
      </c>
    </row>
    <row r="1465" spans="2:2" x14ac:dyDescent="0.25">
      <c r="B1465" t="e" cm="1" vm="1">
        <f t="array" ref="B1465">TRANSPOSE(_xlfn._xlws.SORT(_xlfn.UNIQUE(_xlfn._xlws.FILTER(managements[treatment_number], managements[experiment_id]&amp;"_"&amp;managements[crop_season_id]=A1465))))</f>
        <v>#VALUE!</v>
      </c>
    </row>
    <row r="1466" spans="2:2" x14ac:dyDescent="0.25">
      <c r="B1466" t="e" cm="1" vm="1">
        <f t="array" ref="B1466">TRANSPOSE(_xlfn._xlws.SORT(_xlfn.UNIQUE(_xlfn._xlws.FILTER(managements[treatment_number], managements[experiment_id]&amp;"_"&amp;managements[crop_season_id]=A1466))))</f>
        <v>#VALUE!</v>
      </c>
    </row>
    <row r="1467" spans="2:2" x14ac:dyDescent="0.25">
      <c r="B1467" t="e" cm="1" vm="1">
        <f t="array" ref="B1467">TRANSPOSE(_xlfn._xlws.SORT(_xlfn.UNIQUE(_xlfn._xlws.FILTER(managements[treatment_number], managements[experiment_id]&amp;"_"&amp;managements[crop_season_id]=A1467))))</f>
        <v>#VALUE!</v>
      </c>
    </row>
    <row r="1468" spans="2:2" x14ac:dyDescent="0.25">
      <c r="B1468" t="e" cm="1" vm="1">
        <f t="array" ref="B1468">TRANSPOSE(_xlfn._xlws.SORT(_xlfn.UNIQUE(_xlfn._xlws.FILTER(managements[treatment_number], managements[experiment_id]&amp;"_"&amp;managements[crop_season_id]=A1468))))</f>
        <v>#VALUE!</v>
      </c>
    </row>
    <row r="1469" spans="2:2" x14ac:dyDescent="0.25">
      <c r="B1469" t="e" cm="1" vm="1">
        <f t="array" ref="B1469">TRANSPOSE(_xlfn._xlws.SORT(_xlfn.UNIQUE(_xlfn._xlws.FILTER(managements[treatment_number], managements[experiment_id]&amp;"_"&amp;managements[crop_season_id]=A1469))))</f>
        <v>#VALUE!</v>
      </c>
    </row>
    <row r="1470" spans="2:2" x14ac:dyDescent="0.25">
      <c r="B1470" t="e" cm="1" vm="1">
        <f t="array" ref="B1470">TRANSPOSE(_xlfn._xlws.SORT(_xlfn.UNIQUE(_xlfn._xlws.FILTER(managements[treatment_number], managements[experiment_id]&amp;"_"&amp;managements[crop_season_id]=A1470))))</f>
        <v>#VALUE!</v>
      </c>
    </row>
    <row r="1471" spans="2:2" x14ac:dyDescent="0.25">
      <c r="B1471" t="e" cm="1" vm="1">
        <f t="array" ref="B1471">TRANSPOSE(_xlfn._xlws.SORT(_xlfn.UNIQUE(_xlfn._xlws.FILTER(managements[treatment_number], managements[experiment_id]&amp;"_"&amp;managements[crop_season_id]=A1471))))</f>
        <v>#VALUE!</v>
      </c>
    </row>
    <row r="1472" spans="2:2" x14ac:dyDescent="0.25">
      <c r="B1472" t="e" cm="1" vm="1">
        <f t="array" ref="B1472">TRANSPOSE(_xlfn._xlws.SORT(_xlfn.UNIQUE(_xlfn._xlws.FILTER(managements[treatment_number], managements[experiment_id]&amp;"_"&amp;managements[crop_season_id]=A1472))))</f>
        <v>#VALUE!</v>
      </c>
    </row>
    <row r="1473" spans="2:2" x14ac:dyDescent="0.25">
      <c r="B1473" t="e" cm="1" vm="1">
        <f t="array" ref="B1473">TRANSPOSE(_xlfn._xlws.SORT(_xlfn.UNIQUE(_xlfn._xlws.FILTER(managements[treatment_number], managements[experiment_id]&amp;"_"&amp;managements[crop_season_id]=A1473))))</f>
        <v>#VALUE!</v>
      </c>
    </row>
    <row r="1474" spans="2:2" x14ac:dyDescent="0.25">
      <c r="B1474" t="e" cm="1" vm="1">
        <f t="array" ref="B1474">TRANSPOSE(_xlfn._xlws.SORT(_xlfn.UNIQUE(_xlfn._xlws.FILTER(managements[treatment_number], managements[experiment_id]&amp;"_"&amp;managements[crop_season_id]=A1474))))</f>
        <v>#VALUE!</v>
      </c>
    </row>
    <row r="1475" spans="2:2" x14ac:dyDescent="0.25">
      <c r="B1475" t="e" cm="1" vm="1">
        <f t="array" ref="B1475">TRANSPOSE(_xlfn._xlws.SORT(_xlfn.UNIQUE(_xlfn._xlws.FILTER(managements[treatment_number], managements[experiment_id]&amp;"_"&amp;managements[crop_season_id]=A1475))))</f>
        <v>#VALUE!</v>
      </c>
    </row>
    <row r="1476" spans="2:2" x14ac:dyDescent="0.25">
      <c r="B1476" t="e" cm="1" vm="1">
        <f t="array" ref="B1476">TRANSPOSE(_xlfn._xlws.SORT(_xlfn.UNIQUE(_xlfn._xlws.FILTER(managements[treatment_number], managements[experiment_id]&amp;"_"&amp;managements[crop_season_id]=A1476))))</f>
        <v>#VALUE!</v>
      </c>
    </row>
    <row r="1477" spans="2:2" x14ac:dyDescent="0.25">
      <c r="B1477" t="e" cm="1" vm="1">
        <f t="array" ref="B1477">TRANSPOSE(_xlfn._xlws.SORT(_xlfn.UNIQUE(_xlfn._xlws.FILTER(managements[treatment_number], managements[experiment_id]&amp;"_"&amp;managements[crop_season_id]=A1477))))</f>
        <v>#VALUE!</v>
      </c>
    </row>
    <row r="1478" spans="2:2" x14ac:dyDescent="0.25">
      <c r="B1478" t="e" cm="1" vm="1">
        <f t="array" ref="B1478">TRANSPOSE(_xlfn._xlws.SORT(_xlfn.UNIQUE(_xlfn._xlws.FILTER(managements[treatment_number], managements[experiment_id]&amp;"_"&amp;managements[crop_season_id]=A1478))))</f>
        <v>#VALUE!</v>
      </c>
    </row>
    <row r="1479" spans="2:2" x14ac:dyDescent="0.25">
      <c r="B1479" t="e" cm="1" vm="1">
        <f t="array" ref="B1479">TRANSPOSE(_xlfn._xlws.SORT(_xlfn.UNIQUE(_xlfn._xlws.FILTER(managements[treatment_number], managements[experiment_id]&amp;"_"&amp;managements[crop_season_id]=A1479))))</f>
        <v>#VALUE!</v>
      </c>
    </row>
    <row r="1480" spans="2:2" x14ac:dyDescent="0.25">
      <c r="B1480" t="e" cm="1" vm="1">
        <f t="array" ref="B1480">TRANSPOSE(_xlfn._xlws.SORT(_xlfn.UNIQUE(_xlfn._xlws.FILTER(managements[treatment_number], managements[experiment_id]&amp;"_"&amp;managements[crop_season_id]=A1480))))</f>
        <v>#VALUE!</v>
      </c>
    </row>
    <row r="1481" spans="2:2" x14ac:dyDescent="0.25">
      <c r="B1481" t="e" cm="1" vm="1">
        <f t="array" ref="B1481">TRANSPOSE(_xlfn._xlws.SORT(_xlfn.UNIQUE(_xlfn._xlws.FILTER(managements[treatment_number], managements[experiment_id]&amp;"_"&amp;managements[crop_season_id]=A1481))))</f>
        <v>#VALUE!</v>
      </c>
    </row>
    <row r="1482" spans="2:2" x14ac:dyDescent="0.25">
      <c r="B1482" t="e" cm="1" vm="1">
        <f t="array" ref="B1482">TRANSPOSE(_xlfn._xlws.SORT(_xlfn.UNIQUE(_xlfn._xlws.FILTER(managements[treatment_number], managements[experiment_id]&amp;"_"&amp;managements[crop_season_id]=A1482))))</f>
        <v>#VALUE!</v>
      </c>
    </row>
    <row r="1483" spans="2:2" x14ac:dyDescent="0.25">
      <c r="B1483" t="e" cm="1" vm="1">
        <f t="array" ref="B1483">TRANSPOSE(_xlfn._xlws.SORT(_xlfn.UNIQUE(_xlfn._xlws.FILTER(managements[treatment_number], managements[experiment_id]&amp;"_"&amp;managements[crop_season_id]=A1483))))</f>
        <v>#VALUE!</v>
      </c>
    </row>
    <row r="1484" spans="2:2" x14ac:dyDescent="0.25">
      <c r="B1484" t="e" cm="1" vm="1">
        <f t="array" ref="B1484">TRANSPOSE(_xlfn._xlws.SORT(_xlfn.UNIQUE(_xlfn._xlws.FILTER(managements[treatment_number], managements[experiment_id]&amp;"_"&amp;managements[crop_season_id]=A1484))))</f>
        <v>#VALUE!</v>
      </c>
    </row>
    <row r="1485" spans="2:2" x14ac:dyDescent="0.25">
      <c r="B1485" t="e" cm="1" vm="1">
        <f t="array" ref="B1485">TRANSPOSE(_xlfn._xlws.SORT(_xlfn.UNIQUE(_xlfn._xlws.FILTER(managements[treatment_number], managements[experiment_id]&amp;"_"&amp;managements[crop_season_id]=A1485))))</f>
        <v>#VALUE!</v>
      </c>
    </row>
    <row r="1486" spans="2:2" x14ac:dyDescent="0.25">
      <c r="B1486" t="e" cm="1" vm="1">
        <f t="array" ref="B1486">TRANSPOSE(_xlfn._xlws.SORT(_xlfn.UNIQUE(_xlfn._xlws.FILTER(managements[treatment_number], managements[experiment_id]&amp;"_"&amp;managements[crop_season_id]=A1486))))</f>
        <v>#VALUE!</v>
      </c>
    </row>
    <row r="1487" spans="2:2" x14ac:dyDescent="0.25">
      <c r="B1487" t="e" cm="1" vm="1">
        <f t="array" ref="B1487">TRANSPOSE(_xlfn._xlws.SORT(_xlfn.UNIQUE(_xlfn._xlws.FILTER(managements[treatment_number], managements[experiment_id]&amp;"_"&amp;managements[crop_season_id]=A1487))))</f>
        <v>#VALUE!</v>
      </c>
    </row>
    <row r="1488" spans="2:2" x14ac:dyDescent="0.25">
      <c r="B1488" t="e" cm="1" vm="1">
        <f t="array" ref="B1488">TRANSPOSE(_xlfn._xlws.SORT(_xlfn.UNIQUE(_xlfn._xlws.FILTER(managements[treatment_number], managements[experiment_id]&amp;"_"&amp;managements[crop_season_id]=A1488))))</f>
        <v>#VALUE!</v>
      </c>
    </row>
    <row r="1489" spans="2:2" x14ac:dyDescent="0.25">
      <c r="B1489" t="e" cm="1" vm="1">
        <f t="array" ref="B1489">TRANSPOSE(_xlfn._xlws.SORT(_xlfn.UNIQUE(_xlfn._xlws.FILTER(managements[treatment_number], managements[experiment_id]&amp;"_"&amp;managements[crop_season_id]=A1489))))</f>
        <v>#VALUE!</v>
      </c>
    </row>
    <row r="1490" spans="2:2" x14ac:dyDescent="0.25">
      <c r="B1490" t="e" cm="1" vm="1">
        <f t="array" ref="B1490">TRANSPOSE(_xlfn._xlws.SORT(_xlfn.UNIQUE(_xlfn._xlws.FILTER(managements[treatment_number], managements[experiment_id]&amp;"_"&amp;managements[crop_season_id]=A1490))))</f>
        <v>#VALUE!</v>
      </c>
    </row>
    <row r="1491" spans="2:2" x14ac:dyDescent="0.25">
      <c r="B1491" t="e" cm="1" vm="1">
        <f t="array" ref="B1491">TRANSPOSE(_xlfn._xlws.SORT(_xlfn.UNIQUE(_xlfn._xlws.FILTER(managements[treatment_number], managements[experiment_id]&amp;"_"&amp;managements[crop_season_id]=A1491))))</f>
        <v>#VALUE!</v>
      </c>
    </row>
    <row r="1492" spans="2:2" x14ac:dyDescent="0.25">
      <c r="B1492" t="e" cm="1" vm="1">
        <f t="array" ref="B1492">TRANSPOSE(_xlfn._xlws.SORT(_xlfn.UNIQUE(_xlfn._xlws.FILTER(managements[treatment_number], managements[experiment_id]&amp;"_"&amp;managements[crop_season_id]=A1492))))</f>
        <v>#VALUE!</v>
      </c>
    </row>
    <row r="1493" spans="2:2" x14ac:dyDescent="0.25">
      <c r="B1493" t="e" cm="1" vm="1">
        <f t="array" ref="B1493">TRANSPOSE(_xlfn._xlws.SORT(_xlfn.UNIQUE(_xlfn._xlws.FILTER(managements[treatment_number], managements[experiment_id]&amp;"_"&amp;managements[crop_season_id]=A1493))))</f>
        <v>#VALUE!</v>
      </c>
    </row>
    <row r="1494" spans="2:2" x14ac:dyDescent="0.25">
      <c r="B1494" t="e" cm="1" vm="1">
        <f t="array" ref="B1494">TRANSPOSE(_xlfn._xlws.SORT(_xlfn.UNIQUE(_xlfn._xlws.FILTER(managements[treatment_number], managements[experiment_id]&amp;"_"&amp;managements[crop_season_id]=A1494))))</f>
        <v>#VALUE!</v>
      </c>
    </row>
    <row r="1495" spans="2:2" x14ac:dyDescent="0.25">
      <c r="B1495" t="e" cm="1" vm="1">
        <f t="array" ref="B1495">TRANSPOSE(_xlfn._xlws.SORT(_xlfn.UNIQUE(_xlfn._xlws.FILTER(managements[treatment_number], managements[experiment_id]&amp;"_"&amp;managements[crop_season_id]=A1495))))</f>
        <v>#VALUE!</v>
      </c>
    </row>
    <row r="1496" spans="2:2" x14ac:dyDescent="0.25">
      <c r="B1496" t="e" cm="1" vm="1">
        <f t="array" ref="B1496">TRANSPOSE(_xlfn._xlws.SORT(_xlfn.UNIQUE(_xlfn._xlws.FILTER(managements[treatment_number], managements[experiment_id]&amp;"_"&amp;managements[crop_season_id]=A1496))))</f>
        <v>#VALUE!</v>
      </c>
    </row>
    <row r="1497" spans="2:2" x14ac:dyDescent="0.25">
      <c r="B1497" t="e" cm="1" vm="1">
        <f t="array" ref="B1497">TRANSPOSE(_xlfn._xlws.SORT(_xlfn.UNIQUE(_xlfn._xlws.FILTER(managements[treatment_number], managements[experiment_id]&amp;"_"&amp;managements[crop_season_id]=A1497))))</f>
        <v>#VALUE!</v>
      </c>
    </row>
    <row r="1498" spans="2:2" x14ac:dyDescent="0.25">
      <c r="B1498" t="e" cm="1" vm="1">
        <f t="array" ref="B1498">TRANSPOSE(_xlfn._xlws.SORT(_xlfn.UNIQUE(_xlfn._xlws.FILTER(managements[treatment_number], managements[experiment_id]&amp;"_"&amp;managements[crop_season_id]=A1498))))</f>
        <v>#VALUE!</v>
      </c>
    </row>
    <row r="1499" spans="2:2" x14ac:dyDescent="0.25">
      <c r="B1499" t="e" cm="1" vm="1">
        <f t="array" ref="B1499">TRANSPOSE(_xlfn._xlws.SORT(_xlfn.UNIQUE(_xlfn._xlws.FILTER(managements[treatment_number], managements[experiment_id]&amp;"_"&amp;managements[crop_season_id]=A1499))))</f>
        <v>#VALUE!</v>
      </c>
    </row>
    <row r="1500" spans="2:2" x14ac:dyDescent="0.25">
      <c r="B1500" t="e" cm="1" vm="1">
        <f t="array" ref="B1500">TRANSPOSE(_xlfn._xlws.SORT(_xlfn.UNIQUE(_xlfn._xlws.FILTER(managements[treatment_number], managements[experiment_id]&amp;"_"&amp;managements[crop_season_id]=A1500))))</f>
        <v>#VALUE!</v>
      </c>
    </row>
    <row r="1501" spans="2:2" x14ac:dyDescent="0.25">
      <c r="B1501" t="e" cm="1" vm="1">
        <f t="array" ref="B1501">TRANSPOSE(_xlfn._xlws.SORT(_xlfn.UNIQUE(_xlfn._xlws.FILTER(managements[treatment_number], managements[experiment_id]&amp;"_"&amp;managements[crop_season_id]=A1501))))</f>
        <v>#VALUE!</v>
      </c>
    </row>
    <row r="1502" spans="2:2" x14ac:dyDescent="0.25">
      <c r="B1502" t="e" cm="1" vm="1">
        <f t="array" ref="B1502">TRANSPOSE(_xlfn._xlws.SORT(_xlfn.UNIQUE(_xlfn._xlws.FILTER(managements[treatment_number], managements[experiment_id]&amp;"_"&amp;managements[crop_season_id]=A1502))))</f>
        <v>#VALUE!</v>
      </c>
    </row>
    <row r="1503" spans="2:2" x14ac:dyDescent="0.25">
      <c r="B1503" t="e" cm="1" vm="1">
        <f t="array" ref="B1503">TRANSPOSE(_xlfn._xlws.SORT(_xlfn.UNIQUE(_xlfn._xlws.FILTER(managements[treatment_number], managements[experiment_id]&amp;"_"&amp;managements[crop_season_id]=A1503))))</f>
        <v>#VALUE!</v>
      </c>
    </row>
    <row r="1504" spans="2:2" x14ac:dyDescent="0.25">
      <c r="B1504" t="e" cm="1" vm="1">
        <f t="array" ref="B1504">TRANSPOSE(_xlfn._xlws.SORT(_xlfn.UNIQUE(_xlfn._xlws.FILTER(managements[treatment_number], managements[experiment_id]&amp;"_"&amp;managements[crop_season_id]=A1504))))</f>
        <v>#VALUE!</v>
      </c>
    </row>
    <row r="1505" spans="2:2" x14ac:dyDescent="0.25">
      <c r="B1505" t="e" cm="1" vm="1">
        <f t="array" ref="B1505">TRANSPOSE(_xlfn._xlws.SORT(_xlfn.UNIQUE(_xlfn._xlws.FILTER(managements[treatment_number], managements[experiment_id]&amp;"_"&amp;managements[crop_season_id]=A1505))))</f>
        <v>#VALUE!</v>
      </c>
    </row>
    <row r="1506" spans="2:2" x14ac:dyDescent="0.25">
      <c r="B1506" t="e" cm="1" vm="1">
        <f t="array" ref="B1506">TRANSPOSE(_xlfn._xlws.SORT(_xlfn.UNIQUE(_xlfn._xlws.FILTER(managements[treatment_number], managements[experiment_id]&amp;"_"&amp;managements[crop_season_id]=A1506))))</f>
        <v>#VALUE!</v>
      </c>
    </row>
    <row r="1507" spans="2:2" x14ac:dyDescent="0.25">
      <c r="B1507" t="e" cm="1" vm="1">
        <f t="array" ref="B1507">TRANSPOSE(_xlfn._xlws.SORT(_xlfn.UNIQUE(_xlfn._xlws.FILTER(managements[treatment_number], managements[experiment_id]&amp;"_"&amp;managements[crop_season_id]=A1507))))</f>
        <v>#VALUE!</v>
      </c>
    </row>
    <row r="1508" spans="2:2" x14ac:dyDescent="0.25">
      <c r="B1508" t="e" cm="1" vm="1">
        <f t="array" ref="B1508">TRANSPOSE(_xlfn._xlws.SORT(_xlfn.UNIQUE(_xlfn._xlws.FILTER(managements[treatment_number], managements[experiment_id]&amp;"_"&amp;managements[crop_season_id]=A1508))))</f>
        <v>#VALUE!</v>
      </c>
    </row>
    <row r="1509" spans="2:2" x14ac:dyDescent="0.25">
      <c r="B1509" t="e" cm="1" vm="1">
        <f t="array" ref="B1509">TRANSPOSE(_xlfn._xlws.SORT(_xlfn.UNIQUE(_xlfn._xlws.FILTER(managements[treatment_number], managements[experiment_id]&amp;"_"&amp;managements[crop_season_id]=A1509))))</f>
        <v>#VALUE!</v>
      </c>
    </row>
    <row r="1510" spans="2:2" x14ac:dyDescent="0.25">
      <c r="B1510" t="e" cm="1" vm="1">
        <f t="array" ref="B1510">TRANSPOSE(_xlfn._xlws.SORT(_xlfn.UNIQUE(_xlfn._xlws.FILTER(managements[treatment_number], managements[experiment_id]&amp;"_"&amp;managements[crop_season_id]=A1510))))</f>
        <v>#VALUE!</v>
      </c>
    </row>
    <row r="1511" spans="2:2" x14ac:dyDescent="0.25">
      <c r="B1511" t="e" cm="1" vm="1">
        <f t="array" ref="B1511">TRANSPOSE(_xlfn._xlws.SORT(_xlfn.UNIQUE(_xlfn._xlws.FILTER(managements[treatment_number], managements[experiment_id]&amp;"_"&amp;managements[crop_season_id]=A1511))))</f>
        <v>#VALUE!</v>
      </c>
    </row>
    <row r="1512" spans="2:2" x14ac:dyDescent="0.25">
      <c r="B1512" t="e" cm="1" vm="1">
        <f t="array" ref="B1512">TRANSPOSE(_xlfn._xlws.SORT(_xlfn.UNIQUE(_xlfn._xlws.FILTER(managements[treatment_number], managements[experiment_id]&amp;"_"&amp;managements[crop_season_id]=A1512))))</f>
        <v>#VALUE!</v>
      </c>
    </row>
    <row r="1513" spans="2:2" x14ac:dyDescent="0.25">
      <c r="B1513" t="e" cm="1" vm="1">
        <f t="array" ref="B1513">TRANSPOSE(_xlfn._xlws.SORT(_xlfn.UNIQUE(_xlfn._xlws.FILTER(managements[treatment_number], managements[experiment_id]&amp;"_"&amp;managements[crop_season_id]=A1513))))</f>
        <v>#VALUE!</v>
      </c>
    </row>
    <row r="1514" spans="2:2" x14ac:dyDescent="0.25">
      <c r="B1514" t="e" cm="1" vm="1">
        <f t="array" ref="B1514">TRANSPOSE(_xlfn._xlws.SORT(_xlfn.UNIQUE(_xlfn._xlws.FILTER(managements[treatment_number], managements[experiment_id]&amp;"_"&amp;managements[crop_season_id]=A1514))))</f>
        <v>#VALUE!</v>
      </c>
    </row>
    <row r="1515" spans="2:2" x14ac:dyDescent="0.25">
      <c r="B1515" t="e" cm="1" vm="1">
        <f t="array" ref="B1515">TRANSPOSE(_xlfn._xlws.SORT(_xlfn.UNIQUE(_xlfn._xlws.FILTER(managements[treatment_number], managements[experiment_id]&amp;"_"&amp;managements[crop_season_id]=A1515))))</f>
        <v>#VALUE!</v>
      </c>
    </row>
    <row r="1516" spans="2:2" x14ac:dyDescent="0.25">
      <c r="B1516" t="e" cm="1" vm="1">
        <f t="array" ref="B1516">TRANSPOSE(_xlfn._xlws.SORT(_xlfn.UNIQUE(_xlfn._xlws.FILTER(managements[treatment_number], managements[experiment_id]&amp;"_"&amp;managements[crop_season_id]=A1516))))</f>
        <v>#VALUE!</v>
      </c>
    </row>
    <row r="1517" spans="2:2" x14ac:dyDescent="0.25">
      <c r="B1517" t="e" cm="1" vm="1">
        <f t="array" ref="B1517">TRANSPOSE(_xlfn._xlws.SORT(_xlfn.UNIQUE(_xlfn._xlws.FILTER(managements[treatment_number], managements[experiment_id]&amp;"_"&amp;managements[crop_season_id]=A1517))))</f>
        <v>#VALUE!</v>
      </c>
    </row>
    <row r="1518" spans="2:2" x14ac:dyDescent="0.25">
      <c r="B1518" t="e" cm="1" vm="1">
        <f t="array" ref="B1518">TRANSPOSE(_xlfn._xlws.SORT(_xlfn.UNIQUE(_xlfn._xlws.FILTER(managements[treatment_number], managements[experiment_id]&amp;"_"&amp;managements[crop_season_id]=A1518))))</f>
        <v>#VALUE!</v>
      </c>
    </row>
    <row r="1519" spans="2:2" x14ac:dyDescent="0.25">
      <c r="B1519" t="e" cm="1" vm="1">
        <f t="array" ref="B1519">TRANSPOSE(_xlfn._xlws.SORT(_xlfn.UNIQUE(_xlfn._xlws.FILTER(managements[treatment_number], managements[experiment_id]&amp;"_"&amp;managements[crop_season_id]=A1519))))</f>
        <v>#VALUE!</v>
      </c>
    </row>
    <row r="1520" spans="2:2" x14ac:dyDescent="0.25">
      <c r="B1520" t="e" cm="1" vm="1">
        <f t="array" ref="B1520">TRANSPOSE(_xlfn._xlws.SORT(_xlfn.UNIQUE(_xlfn._xlws.FILTER(managements[treatment_number], managements[experiment_id]&amp;"_"&amp;managements[crop_season_id]=A1520))))</f>
        <v>#VALUE!</v>
      </c>
    </row>
    <row r="1521" spans="2:2" x14ac:dyDescent="0.25">
      <c r="B1521" t="e" cm="1" vm="1">
        <f t="array" ref="B1521">TRANSPOSE(_xlfn._xlws.SORT(_xlfn.UNIQUE(_xlfn._xlws.FILTER(managements[treatment_number], managements[experiment_id]&amp;"_"&amp;managements[crop_season_id]=A1521))))</f>
        <v>#VALUE!</v>
      </c>
    </row>
    <row r="1522" spans="2:2" x14ac:dyDescent="0.25">
      <c r="B1522" t="e" cm="1" vm="1">
        <f t="array" ref="B1522">TRANSPOSE(_xlfn._xlws.SORT(_xlfn.UNIQUE(_xlfn._xlws.FILTER(managements[treatment_number], managements[experiment_id]&amp;"_"&amp;managements[crop_season_id]=A1522))))</f>
        <v>#VALUE!</v>
      </c>
    </row>
    <row r="1523" spans="2:2" x14ac:dyDescent="0.25">
      <c r="B1523" t="e" cm="1" vm="1">
        <f t="array" ref="B1523">TRANSPOSE(_xlfn._xlws.SORT(_xlfn.UNIQUE(_xlfn._xlws.FILTER(managements[treatment_number], managements[experiment_id]&amp;"_"&amp;managements[crop_season_id]=A1523))))</f>
        <v>#VALUE!</v>
      </c>
    </row>
    <row r="1524" spans="2:2" x14ac:dyDescent="0.25">
      <c r="B1524" t="e" cm="1" vm="1">
        <f t="array" ref="B1524">TRANSPOSE(_xlfn._xlws.SORT(_xlfn.UNIQUE(_xlfn._xlws.FILTER(managements[treatment_number], managements[experiment_id]&amp;"_"&amp;managements[crop_season_id]=A1524))))</f>
        <v>#VALUE!</v>
      </c>
    </row>
    <row r="1525" spans="2:2" x14ac:dyDescent="0.25">
      <c r="B1525" t="e" cm="1" vm="1">
        <f t="array" ref="B1525">TRANSPOSE(_xlfn._xlws.SORT(_xlfn.UNIQUE(_xlfn._xlws.FILTER(managements[treatment_number], managements[experiment_id]&amp;"_"&amp;managements[crop_season_id]=A1525))))</f>
        <v>#VALUE!</v>
      </c>
    </row>
    <row r="1526" spans="2:2" x14ac:dyDescent="0.25">
      <c r="B1526" t="e" cm="1" vm="1">
        <f t="array" ref="B1526">TRANSPOSE(_xlfn._xlws.SORT(_xlfn.UNIQUE(_xlfn._xlws.FILTER(managements[treatment_number], managements[experiment_id]&amp;"_"&amp;managements[crop_season_id]=A1526))))</f>
        <v>#VALUE!</v>
      </c>
    </row>
    <row r="1527" spans="2:2" x14ac:dyDescent="0.25">
      <c r="B1527" t="e" cm="1" vm="1">
        <f t="array" ref="B1527">TRANSPOSE(_xlfn._xlws.SORT(_xlfn.UNIQUE(_xlfn._xlws.FILTER(managements[treatment_number], managements[experiment_id]&amp;"_"&amp;managements[crop_season_id]=A1527))))</f>
        <v>#VALUE!</v>
      </c>
    </row>
    <row r="1528" spans="2:2" x14ac:dyDescent="0.25">
      <c r="B1528" t="e" cm="1" vm="1">
        <f t="array" ref="B1528">TRANSPOSE(_xlfn._xlws.SORT(_xlfn.UNIQUE(_xlfn._xlws.FILTER(managements[treatment_number], managements[experiment_id]&amp;"_"&amp;managements[crop_season_id]=A1528))))</f>
        <v>#VALUE!</v>
      </c>
    </row>
    <row r="1529" spans="2:2" x14ac:dyDescent="0.25">
      <c r="B1529" t="e" cm="1" vm="1">
        <f t="array" ref="B1529">TRANSPOSE(_xlfn._xlws.SORT(_xlfn.UNIQUE(_xlfn._xlws.FILTER(managements[treatment_number], managements[experiment_id]&amp;"_"&amp;managements[crop_season_id]=A1529))))</f>
        <v>#VALUE!</v>
      </c>
    </row>
    <row r="1530" spans="2:2" x14ac:dyDescent="0.25">
      <c r="B1530" t="e" cm="1" vm="1">
        <f t="array" ref="B1530">TRANSPOSE(_xlfn._xlws.SORT(_xlfn.UNIQUE(_xlfn._xlws.FILTER(managements[treatment_number], managements[experiment_id]&amp;"_"&amp;managements[crop_season_id]=A1530))))</f>
        <v>#VALUE!</v>
      </c>
    </row>
    <row r="1531" spans="2:2" x14ac:dyDescent="0.25">
      <c r="B1531" t="e" cm="1" vm="1">
        <f t="array" ref="B1531">TRANSPOSE(_xlfn._xlws.SORT(_xlfn.UNIQUE(_xlfn._xlws.FILTER(managements[treatment_number], managements[experiment_id]&amp;"_"&amp;managements[crop_season_id]=A1531))))</f>
        <v>#VALUE!</v>
      </c>
    </row>
    <row r="1532" spans="2:2" x14ac:dyDescent="0.25">
      <c r="B1532" t="e" cm="1" vm="1">
        <f t="array" ref="B1532">TRANSPOSE(_xlfn._xlws.SORT(_xlfn.UNIQUE(_xlfn._xlws.FILTER(managements[treatment_number], managements[experiment_id]&amp;"_"&amp;managements[crop_season_id]=A1532))))</f>
        <v>#VALUE!</v>
      </c>
    </row>
    <row r="1533" spans="2:2" x14ac:dyDescent="0.25">
      <c r="B1533" t="e" cm="1" vm="1">
        <f t="array" ref="B1533">TRANSPOSE(_xlfn._xlws.SORT(_xlfn.UNIQUE(_xlfn._xlws.FILTER(managements[treatment_number], managements[experiment_id]&amp;"_"&amp;managements[crop_season_id]=A1533))))</f>
        <v>#VALUE!</v>
      </c>
    </row>
    <row r="1534" spans="2:2" x14ac:dyDescent="0.25">
      <c r="B1534" t="e" cm="1" vm="1">
        <f t="array" ref="B1534">TRANSPOSE(_xlfn._xlws.SORT(_xlfn.UNIQUE(_xlfn._xlws.FILTER(managements[treatment_number], managements[experiment_id]&amp;"_"&amp;managements[crop_season_id]=A1534))))</f>
        <v>#VALUE!</v>
      </c>
    </row>
    <row r="1535" spans="2:2" x14ac:dyDescent="0.25">
      <c r="B1535" t="e" cm="1" vm="1">
        <f t="array" ref="B1535">TRANSPOSE(_xlfn._xlws.SORT(_xlfn.UNIQUE(_xlfn._xlws.FILTER(managements[treatment_number], managements[experiment_id]&amp;"_"&amp;managements[crop_season_id]=A1535))))</f>
        <v>#VALUE!</v>
      </c>
    </row>
    <row r="1536" spans="2:2" x14ac:dyDescent="0.25">
      <c r="B1536" t="e" cm="1" vm="1">
        <f t="array" ref="B1536">TRANSPOSE(_xlfn._xlws.SORT(_xlfn.UNIQUE(_xlfn._xlws.FILTER(managements[treatment_number], managements[experiment_id]&amp;"_"&amp;managements[crop_season_id]=A1536))))</f>
        <v>#VALUE!</v>
      </c>
    </row>
    <row r="1537" spans="2:2" x14ac:dyDescent="0.25">
      <c r="B1537" t="e" cm="1" vm="1">
        <f t="array" ref="B1537">TRANSPOSE(_xlfn._xlws.SORT(_xlfn.UNIQUE(_xlfn._xlws.FILTER(managements[treatment_number], managements[experiment_id]&amp;"_"&amp;managements[crop_season_id]=A1537))))</f>
        <v>#VALUE!</v>
      </c>
    </row>
    <row r="1538" spans="2:2" x14ac:dyDescent="0.25">
      <c r="B1538" t="e" cm="1" vm="1">
        <f t="array" ref="B1538">TRANSPOSE(_xlfn._xlws.SORT(_xlfn.UNIQUE(_xlfn._xlws.FILTER(managements[treatment_number], managements[experiment_id]&amp;"_"&amp;managements[crop_season_id]=A1538))))</f>
        <v>#VALUE!</v>
      </c>
    </row>
    <row r="1539" spans="2:2" x14ac:dyDescent="0.25">
      <c r="B1539" t="e" cm="1" vm="1">
        <f t="array" ref="B1539">TRANSPOSE(_xlfn._xlws.SORT(_xlfn.UNIQUE(_xlfn._xlws.FILTER(managements[treatment_number], managements[experiment_id]&amp;"_"&amp;managements[crop_season_id]=A1539))))</f>
        <v>#VALUE!</v>
      </c>
    </row>
    <row r="1540" spans="2:2" x14ac:dyDescent="0.25">
      <c r="B1540" t="e" cm="1" vm="1">
        <f t="array" ref="B1540">TRANSPOSE(_xlfn._xlws.SORT(_xlfn.UNIQUE(_xlfn._xlws.FILTER(managements[treatment_number], managements[experiment_id]&amp;"_"&amp;managements[crop_season_id]=A1540))))</f>
        <v>#VALUE!</v>
      </c>
    </row>
    <row r="1541" spans="2:2" x14ac:dyDescent="0.25">
      <c r="B1541" t="e" cm="1" vm="1">
        <f t="array" ref="B1541">TRANSPOSE(_xlfn._xlws.SORT(_xlfn.UNIQUE(_xlfn._xlws.FILTER(managements[treatment_number], managements[experiment_id]&amp;"_"&amp;managements[crop_season_id]=A1541))))</f>
        <v>#VALUE!</v>
      </c>
    </row>
    <row r="1542" spans="2:2" x14ac:dyDescent="0.25">
      <c r="B1542" t="e" cm="1" vm="1">
        <f t="array" ref="B1542">TRANSPOSE(_xlfn._xlws.SORT(_xlfn.UNIQUE(_xlfn._xlws.FILTER(managements[treatment_number], managements[experiment_id]&amp;"_"&amp;managements[crop_season_id]=A1542))))</f>
        <v>#VALUE!</v>
      </c>
    </row>
    <row r="1543" spans="2:2" x14ac:dyDescent="0.25">
      <c r="B1543" t="e" cm="1" vm="1">
        <f t="array" ref="B1543">TRANSPOSE(_xlfn._xlws.SORT(_xlfn.UNIQUE(_xlfn._xlws.FILTER(managements[treatment_number], managements[experiment_id]&amp;"_"&amp;managements[crop_season_id]=A1543))))</f>
        <v>#VALUE!</v>
      </c>
    </row>
    <row r="1544" spans="2:2" x14ac:dyDescent="0.25">
      <c r="B1544" t="e" cm="1" vm="1">
        <f t="array" ref="B1544">TRANSPOSE(_xlfn._xlws.SORT(_xlfn.UNIQUE(_xlfn._xlws.FILTER(managements[treatment_number], managements[experiment_id]&amp;"_"&amp;managements[crop_season_id]=A1544))))</f>
        <v>#VALUE!</v>
      </c>
    </row>
    <row r="1545" spans="2:2" x14ac:dyDescent="0.25">
      <c r="B1545" t="e" cm="1" vm="1">
        <f t="array" ref="B1545">TRANSPOSE(_xlfn._xlws.SORT(_xlfn.UNIQUE(_xlfn._xlws.FILTER(managements[treatment_number], managements[experiment_id]&amp;"_"&amp;managements[crop_season_id]=A1545))))</f>
        <v>#VALUE!</v>
      </c>
    </row>
    <row r="1546" spans="2:2" x14ac:dyDescent="0.25">
      <c r="B1546" t="e" cm="1" vm="1">
        <f t="array" ref="B1546">TRANSPOSE(_xlfn._xlws.SORT(_xlfn.UNIQUE(_xlfn._xlws.FILTER(managements[treatment_number], managements[experiment_id]&amp;"_"&amp;managements[crop_season_id]=A1546))))</f>
        <v>#VALUE!</v>
      </c>
    </row>
    <row r="1547" spans="2:2" x14ac:dyDescent="0.25">
      <c r="B1547" t="e" cm="1" vm="1">
        <f t="array" ref="B1547">TRANSPOSE(_xlfn._xlws.SORT(_xlfn.UNIQUE(_xlfn._xlws.FILTER(managements[treatment_number], managements[experiment_id]&amp;"_"&amp;managements[crop_season_id]=A1547))))</f>
        <v>#VALUE!</v>
      </c>
    </row>
    <row r="1548" spans="2:2" x14ac:dyDescent="0.25">
      <c r="B1548" t="e" cm="1" vm="1">
        <f t="array" ref="B1548">TRANSPOSE(_xlfn._xlws.SORT(_xlfn.UNIQUE(_xlfn._xlws.FILTER(managements[treatment_number], managements[experiment_id]&amp;"_"&amp;managements[crop_season_id]=A1548))))</f>
        <v>#VALUE!</v>
      </c>
    </row>
    <row r="1549" spans="2:2" x14ac:dyDescent="0.25">
      <c r="B1549" t="e" cm="1" vm="1">
        <f t="array" ref="B1549">TRANSPOSE(_xlfn._xlws.SORT(_xlfn.UNIQUE(_xlfn._xlws.FILTER(managements[treatment_number], managements[experiment_id]&amp;"_"&amp;managements[crop_season_id]=A1549))))</f>
        <v>#VALUE!</v>
      </c>
    </row>
    <row r="1550" spans="2:2" x14ac:dyDescent="0.25">
      <c r="B1550" t="e" cm="1" vm="1">
        <f t="array" ref="B1550">TRANSPOSE(_xlfn._xlws.SORT(_xlfn.UNIQUE(_xlfn._xlws.FILTER(managements[treatment_number], managements[experiment_id]&amp;"_"&amp;managements[crop_season_id]=A1550))))</f>
        <v>#VALUE!</v>
      </c>
    </row>
    <row r="1551" spans="2:2" x14ac:dyDescent="0.25">
      <c r="B1551" t="e" cm="1" vm="1">
        <f t="array" ref="B1551">TRANSPOSE(_xlfn._xlws.SORT(_xlfn.UNIQUE(_xlfn._xlws.FILTER(managements[treatment_number], managements[experiment_id]&amp;"_"&amp;managements[crop_season_id]=A1551))))</f>
        <v>#VALUE!</v>
      </c>
    </row>
    <row r="1552" spans="2:2" x14ac:dyDescent="0.25">
      <c r="B1552" t="e" cm="1" vm="1">
        <f t="array" ref="B1552">TRANSPOSE(_xlfn._xlws.SORT(_xlfn.UNIQUE(_xlfn._xlws.FILTER(managements[treatment_number], managements[experiment_id]&amp;"_"&amp;managements[crop_season_id]=A1552))))</f>
        <v>#VALUE!</v>
      </c>
    </row>
    <row r="1553" spans="2:2" x14ac:dyDescent="0.25">
      <c r="B1553" t="e" cm="1" vm="1">
        <f t="array" ref="B1553">TRANSPOSE(_xlfn._xlws.SORT(_xlfn.UNIQUE(_xlfn._xlws.FILTER(managements[treatment_number], managements[experiment_id]&amp;"_"&amp;managements[crop_season_id]=A1553))))</f>
        <v>#VALUE!</v>
      </c>
    </row>
    <row r="1554" spans="2:2" x14ac:dyDescent="0.25">
      <c r="B1554" t="e" cm="1" vm="1">
        <f t="array" ref="B1554">TRANSPOSE(_xlfn._xlws.SORT(_xlfn.UNIQUE(_xlfn._xlws.FILTER(managements[treatment_number], managements[experiment_id]&amp;"_"&amp;managements[crop_season_id]=A1554))))</f>
        <v>#VALUE!</v>
      </c>
    </row>
    <row r="1555" spans="2:2" x14ac:dyDescent="0.25">
      <c r="B1555" t="e" cm="1" vm="1">
        <f t="array" ref="B1555">TRANSPOSE(_xlfn._xlws.SORT(_xlfn.UNIQUE(_xlfn._xlws.FILTER(managements[treatment_number], managements[experiment_id]&amp;"_"&amp;managements[crop_season_id]=A1555))))</f>
        <v>#VALUE!</v>
      </c>
    </row>
    <row r="1556" spans="2:2" x14ac:dyDescent="0.25">
      <c r="B1556" t="e" cm="1" vm="1">
        <f t="array" ref="B1556">TRANSPOSE(_xlfn._xlws.SORT(_xlfn.UNIQUE(_xlfn._xlws.FILTER(managements[treatment_number], managements[experiment_id]&amp;"_"&amp;managements[crop_season_id]=A1556))))</f>
        <v>#VALUE!</v>
      </c>
    </row>
    <row r="1557" spans="2:2" x14ac:dyDescent="0.25">
      <c r="B1557" t="e" cm="1" vm="1">
        <f t="array" ref="B1557">TRANSPOSE(_xlfn._xlws.SORT(_xlfn.UNIQUE(_xlfn._xlws.FILTER(managements[treatment_number], managements[experiment_id]&amp;"_"&amp;managements[crop_season_id]=A1557))))</f>
        <v>#VALUE!</v>
      </c>
    </row>
    <row r="1558" spans="2:2" x14ac:dyDescent="0.25">
      <c r="B1558" t="e" cm="1" vm="1">
        <f t="array" ref="B1558">TRANSPOSE(_xlfn._xlws.SORT(_xlfn.UNIQUE(_xlfn._xlws.FILTER(managements[treatment_number], managements[experiment_id]&amp;"_"&amp;managements[crop_season_id]=A1558))))</f>
        <v>#VALUE!</v>
      </c>
    </row>
    <row r="1559" spans="2:2" x14ac:dyDescent="0.25">
      <c r="B1559" t="e" cm="1" vm="1">
        <f t="array" ref="B1559">TRANSPOSE(_xlfn._xlws.SORT(_xlfn.UNIQUE(_xlfn._xlws.FILTER(managements[treatment_number], managements[experiment_id]&amp;"_"&amp;managements[crop_season_id]=A1559))))</f>
        <v>#VALUE!</v>
      </c>
    </row>
    <row r="1560" spans="2:2" x14ac:dyDescent="0.25">
      <c r="B1560" t="e" cm="1" vm="1">
        <f t="array" ref="B1560">TRANSPOSE(_xlfn._xlws.SORT(_xlfn.UNIQUE(_xlfn._xlws.FILTER(managements[treatment_number], managements[experiment_id]&amp;"_"&amp;managements[crop_season_id]=A1560))))</f>
        <v>#VALUE!</v>
      </c>
    </row>
    <row r="1561" spans="2:2" x14ac:dyDescent="0.25">
      <c r="B1561" t="e" cm="1" vm="1">
        <f t="array" ref="B1561">TRANSPOSE(_xlfn._xlws.SORT(_xlfn.UNIQUE(_xlfn._xlws.FILTER(managements[treatment_number], managements[experiment_id]&amp;"_"&amp;managements[crop_season_id]=A1561))))</f>
        <v>#VALUE!</v>
      </c>
    </row>
    <row r="1562" spans="2:2" x14ac:dyDescent="0.25">
      <c r="B1562" t="e" cm="1" vm="1">
        <f t="array" ref="B1562">TRANSPOSE(_xlfn._xlws.SORT(_xlfn.UNIQUE(_xlfn._xlws.FILTER(managements[treatment_number], managements[experiment_id]&amp;"_"&amp;managements[crop_season_id]=A1562))))</f>
        <v>#VALUE!</v>
      </c>
    </row>
    <row r="1563" spans="2:2" x14ac:dyDescent="0.25">
      <c r="B1563" t="e" cm="1" vm="1">
        <f t="array" ref="B1563">TRANSPOSE(_xlfn._xlws.SORT(_xlfn.UNIQUE(_xlfn._xlws.FILTER(managements[treatment_number], managements[experiment_id]&amp;"_"&amp;managements[crop_season_id]=A1563))))</f>
        <v>#VALUE!</v>
      </c>
    </row>
    <row r="1564" spans="2:2" x14ac:dyDescent="0.25">
      <c r="B1564" t="e" cm="1" vm="1">
        <f t="array" ref="B1564">TRANSPOSE(_xlfn._xlws.SORT(_xlfn.UNIQUE(_xlfn._xlws.FILTER(managements[treatment_number], managements[experiment_id]&amp;"_"&amp;managements[crop_season_id]=A1564))))</f>
        <v>#VALUE!</v>
      </c>
    </row>
    <row r="1565" spans="2:2" x14ac:dyDescent="0.25">
      <c r="B1565" t="e" cm="1" vm="1">
        <f t="array" ref="B1565">TRANSPOSE(_xlfn._xlws.SORT(_xlfn.UNIQUE(_xlfn._xlws.FILTER(managements[treatment_number], managements[experiment_id]&amp;"_"&amp;managements[crop_season_id]=A1565))))</f>
        <v>#VALUE!</v>
      </c>
    </row>
    <row r="1566" spans="2:2" x14ac:dyDescent="0.25">
      <c r="B1566" t="e" cm="1" vm="1">
        <f t="array" ref="B1566">TRANSPOSE(_xlfn._xlws.SORT(_xlfn.UNIQUE(_xlfn._xlws.FILTER(managements[treatment_number], managements[experiment_id]&amp;"_"&amp;managements[crop_season_id]=A1566))))</f>
        <v>#VALUE!</v>
      </c>
    </row>
    <row r="1567" spans="2:2" x14ac:dyDescent="0.25">
      <c r="B1567" t="e" cm="1" vm="1">
        <f t="array" ref="B1567">TRANSPOSE(_xlfn._xlws.SORT(_xlfn.UNIQUE(_xlfn._xlws.FILTER(managements[treatment_number], managements[experiment_id]&amp;"_"&amp;managements[crop_season_id]=A1567))))</f>
        <v>#VALUE!</v>
      </c>
    </row>
    <row r="1568" spans="2:2" x14ac:dyDescent="0.25">
      <c r="B1568" t="e" cm="1" vm="1">
        <f t="array" ref="B1568">TRANSPOSE(_xlfn._xlws.SORT(_xlfn.UNIQUE(_xlfn._xlws.FILTER(managements[treatment_number], managements[experiment_id]&amp;"_"&amp;managements[crop_season_id]=A1568))))</f>
        <v>#VALUE!</v>
      </c>
    </row>
    <row r="1569" spans="2:2" x14ac:dyDescent="0.25">
      <c r="B1569" t="e" cm="1" vm="1">
        <f t="array" ref="B1569">TRANSPOSE(_xlfn._xlws.SORT(_xlfn.UNIQUE(_xlfn._xlws.FILTER(managements[treatment_number], managements[experiment_id]&amp;"_"&amp;managements[crop_season_id]=A1569))))</f>
        <v>#VALUE!</v>
      </c>
    </row>
    <row r="1570" spans="2:2" x14ac:dyDescent="0.25">
      <c r="B1570" t="e" cm="1" vm="1">
        <f t="array" ref="B1570">TRANSPOSE(_xlfn._xlws.SORT(_xlfn.UNIQUE(_xlfn._xlws.FILTER(managements[treatment_number], managements[experiment_id]&amp;"_"&amp;managements[crop_season_id]=A1570))))</f>
        <v>#VALUE!</v>
      </c>
    </row>
    <row r="1571" spans="2:2" x14ac:dyDescent="0.25">
      <c r="B1571" t="e" cm="1" vm="1">
        <f t="array" ref="B1571">TRANSPOSE(_xlfn._xlws.SORT(_xlfn.UNIQUE(_xlfn._xlws.FILTER(managements[treatment_number], managements[experiment_id]&amp;"_"&amp;managements[crop_season_id]=A1571))))</f>
        <v>#VALUE!</v>
      </c>
    </row>
    <row r="1572" spans="2:2" x14ac:dyDescent="0.25">
      <c r="B1572" t="e" cm="1" vm="1">
        <f t="array" ref="B1572">TRANSPOSE(_xlfn._xlws.SORT(_xlfn.UNIQUE(_xlfn._xlws.FILTER(managements[treatment_number], managements[experiment_id]&amp;"_"&amp;managements[crop_season_id]=A1572))))</f>
        <v>#VALUE!</v>
      </c>
    </row>
    <row r="1573" spans="2:2" x14ac:dyDescent="0.25">
      <c r="B1573" t="e" cm="1" vm="1">
        <f t="array" ref="B1573">TRANSPOSE(_xlfn._xlws.SORT(_xlfn.UNIQUE(_xlfn._xlws.FILTER(managements[treatment_number], managements[experiment_id]&amp;"_"&amp;managements[crop_season_id]=A1573))))</f>
        <v>#VALUE!</v>
      </c>
    </row>
    <row r="1574" spans="2:2" x14ac:dyDescent="0.25">
      <c r="B1574" t="e" cm="1" vm="1">
        <f t="array" ref="B1574">TRANSPOSE(_xlfn._xlws.SORT(_xlfn.UNIQUE(_xlfn._xlws.FILTER(managements[treatment_number], managements[experiment_id]&amp;"_"&amp;managements[crop_season_id]=A1574))))</f>
        <v>#VALUE!</v>
      </c>
    </row>
    <row r="1575" spans="2:2" x14ac:dyDescent="0.25">
      <c r="B1575" t="e" cm="1" vm="1">
        <f t="array" ref="B1575">TRANSPOSE(_xlfn._xlws.SORT(_xlfn.UNIQUE(_xlfn._xlws.FILTER(managements[treatment_number], managements[experiment_id]&amp;"_"&amp;managements[crop_season_id]=A1575))))</f>
        <v>#VALUE!</v>
      </c>
    </row>
    <row r="1576" spans="2:2" x14ac:dyDescent="0.25">
      <c r="B1576" t="e" cm="1" vm="1">
        <f t="array" ref="B1576">TRANSPOSE(_xlfn._xlws.SORT(_xlfn.UNIQUE(_xlfn._xlws.FILTER(managements[treatment_number], managements[experiment_id]&amp;"_"&amp;managements[crop_season_id]=A1576))))</f>
        <v>#VALUE!</v>
      </c>
    </row>
    <row r="1577" spans="2:2" x14ac:dyDescent="0.25">
      <c r="B1577" t="e" cm="1" vm="1">
        <f t="array" ref="B1577">TRANSPOSE(_xlfn._xlws.SORT(_xlfn.UNIQUE(_xlfn._xlws.FILTER(managements[treatment_number], managements[experiment_id]&amp;"_"&amp;managements[crop_season_id]=A1577))))</f>
        <v>#VALUE!</v>
      </c>
    </row>
    <row r="1578" spans="2:2" x14ac:dyDescent="0.25">
      <c r="B1578" t="e" cm="1" vm="1">
        <f t="array" ref="B1578">TRANSPOSE(_xlfn._xlws.SORT(_xlfn.UNIQUE(_xlfn._xlws.FILTER(managements[treatment_number], managements[experiment_id]&amp;"_"&amp;managements[crop_season_id]=A1578))))</f>
        <v>#VALUE!</v>
      </c>
    </row>
    <row r="1579" spans="2:2" x14ac:dyDescent="0.25">
      <c r="B1579" t="e" cm="1" vm="1">
        <f t="array" ref="B1579">TRANSPOSE(_xlfn._xlws.SORT(_xlfn.UNIQUE(_xlfn._xlws.FILTER(managements[treatment_number], managements[experiment_id]&amp;"_"&amp;managements[crop_season_id]=A1579))))</f>
        <v>#VALUE!</v>
      </c>
    </row>
    <row r="1580" spans="2:2" x14ac:dyDescent="0.25">
      <c r="B1580" t="e" cm="1" vm="1">
        <f t="array" ref="B1580">TRANSPOSE(_xlfn._xlws.SORT(_xlfn.UNIQUE(_xlfn._xlws.FILTER(managements[treatment_number], managements[experiment_id]&amp;"_"&amp;managements[crop_season_id]=A1580))))</f>
        <v>#VALUE!</v>
      </c>
    </row>
    <row r="1581" spans="2:2" x14ac:dyDescent="0.25">
      <c r="B1581" t="e" cm="1" vm="1">
        <f t="array" ref="B1581">TRANSPOSE(_xlfn._xlws.SORT(_xlfn.UNIQUE(_xlfn._xlws.FILTER(managements[treatment_number], managements[experiment_id]&amp;"_"&amp;managements[crop_season_id]=A1581))))</f>
        <v>#VALUE!</v>
      </c>
    </row>
    <row r="1582" spans="2:2" x14ac:dyDescent="0.25">
      <c r="B1582" t="e" cm="1" vm="1">
        <f t="array" ref="B1582">TRANSPOSE(_xlfn._xlws.SORT(_xlfn.UNIQUE(_xlfn._xlws.FILTER(managements[treatment_number], managements[experiment_id]&amp;"_"&amp;managements[crop_season_id]=A1582))))</f>
        <v>#VALUE!</v>
      </c>
    </row>
    <row r="1583" spans="2:2" x14ac:dyDescent="0.25">
      <c r="B1583" t="e" cm="1" vm="1">
        <f t="array" ref="B1583">TRANSPOSE(_xlfn._xlws.SORT(_xlfn.UNIQUE(_xlfn._xlws.FILTER(managements[treatment_number], managements[experiment_id]&amp;"_"&amp;managements[crop_season_id]=A1583))))</f>
        <v>#VALUE!</v>
      </c>
    </row>
    <row r="1584" spans="2:2" x14ac:dyDescent="0.25">
      <c r="B1584" t="e" cm="1" vm="1">
        <f t="array" ref="B1584">TRANSPOSE(_xlfn._xlws.SORT(_xlfn.UNIQUE(_xlfn._xlws.FILTER(managements[treatment_number], managements[experiment_id]&amp;"_"&amp;managements[crop_season_id]=A1584))))</f>
        <v>#VALUE!</v>
      </c>
    </row>
    <row r="1585" spans="2:2" x14ac:dyDescent="0.25">
      <c r="B1585" t="e" cm="1" vm="1">
        <f t="array" ref="B1585">TRANSPOSE(_xlfn._xlws.SORT(_xlfn.UNIQUE(_xlfn._xlws.FILTER(managements[treatment_number], managements[experiment_id]&amp;"_"&amp;managements[crop_season_id]=A1585))))</f>
        <v>#VALUE!</v>
      </c>
    </row>
    <row r="1586" spans="2:2" x14ac:dyDescent="0.25">
      <c r="B1586" t="e" cm="1" vm="1">
        <f t="array" ref="B1586">TRANSPOSE(_xlfn._xlws.SORT(_xlfn.UNIQUE(_xlfn._xlws.FILTER(managements[treatment_number], managements[experiment_id]&amp;"_"&amp;managements[crop_season_id]=A1586))))</f>
        <v>#VALUE!</v>
      </c>
    </row>
    <row r="1587" spans="2:2" x14ac:dyDescent="0.25">
      <c r="B1587" t="e" cm="1" vm="1">
        <f t="array" ref="B1587">TRANSPOSE(_xlfn._xlws.SORT(_xlfn.UNIQUE(_xlfn._xlws.FILTER(managements[treatment_number], managements[experiment_id]&amp;"_"&amp;managements[crop_season_id]=A1587))))</f>
        <v>#VALUE!</v>
      </c>
    </row>
    <row r="1588" spans="2:2" x14ac:dyDescent="0.25">
      <c r="B1588" t="e" cm="1" vm="1">
        <f t="array" ref="B1588">TRANSPOSE(_xlfn._xlws.SORT(_xlfn.UNIQUE(_xlfn._xlws.FILTER(managements[treatment_number], managements[experiment_id]&amp;"_"&amp;managements[crop_season_id]=A1588))))</f>
        <v>#VALUE!</v>
      </c>
    </row>
    <row r="1589" spans="2:2" x14ac:dyDescent="0.25">
      <c r="B1589" t="e" cm="1" vm="1">
        <f t="array" ref="B1589">TRANSPOSE(_xlfn._xlws.SORT(_xlfn.UNIQUE(_xlfn._xlws.FILTER(managements[treatment_number], managements[experiment_id]&amp;"_"&amp;managements[crop_season_id]=A1589))))</f>
        <v>#VALUE!</v>
      </c>
    </row>
    <row r="1590" spans="2:2" x14ac:dyDescent="0.25">
      <c r="B1590" t="e" cm="1" vm="1">
        <f t="array" ref="B1590">TRANSPOSE(_xlfn._xlws.SORT(_xlfn.UNIQUE(_xlfn._xlws.FILTER(managements[treatment_number], managements[experiment_id]&amp;"_"&amp;managements[crop_season_id]=A1590))))</f>
        <v>#VALUE!</v>
      </c>
    </row>
    <row r="1591" spans="2:2" x14ac:dyDescent="0.25">
      <c r="B1591" t="e" cm="1" vm="1">
        <f t="array" ref="B1591">TRANSPOSE(_xlfn._xlws.SORT(_xlfn.UNIQUE(_xlfn._xlws.FILTER(managements[treatment_number], managements[experiment_id]&amp;"_"&amp;managements[crop_season_id]=A1591))))</f>
        <v>#VALUE!</v>
      </c>
    </row>
    <row r="1592" spans="2:2" x14ac:dyDescent="0.25">
      <c r="B1592" t="e" cm="1" vm="1">
        <f t="array" ref="B1592">TRANSPOSE(_xlfn._xlws.SORT(_xlfn.UNIQUE(_xlfn._xlws.FILTER(managements[treatment_number], managements[experiment_id]&amp;"_"&amp;managements[crop_season_id]=A1592))))</f>
        <v>#VALUE!</v>
      </c>
    </row>
    <row r="1593" spans="2:2" x14ac:dyDescent="0.25">
      <c r="B1593" t="e" cm="1" vm="1">
        <f t="array" ref="B1593">TRANSPOSE(_xlfn._xlws.SORT(_xlfn.UNIQUE(_xlfn._xlws.FILTER(managements[treatment_number], managements[experiment_id]&amp;"_"&amp;managements[crop_season_id]=A1593))))</f>
        <v>#VALUE!</v>
      </c>
    </row>
    <row r="1594" spans="2:2" x14ac:dyDescent="0.25">
      <c r="B1594" t="e" cm="1" vm="1">
        <f t="array" ref="B1594">TRANSPOSE(_xlfn._xlws.SORT(_xlfn.UNIQUE(_xlfn._xlws.FILTER(managements[treatment_number], managements[experiment_id]&amp;"_"&amp;managements[crop_season_id]=A1594))))</f>
        <v>#VALUE!</v>
      </c>
    </row>
    <row r="1595" spans="2:2" x14ac:dyDescent="0.25">
      <c r="B1595" t="e" cm="1" vm="1">
        <f t="array" ref="B1595">TRANSPOSE(_xlfn._xlws.SORT(_xlfn.UNIQUE(_xlfn._xlws.FILTER(managements[treatment_number], managements[experiment_id]&amp;"_"&amp;managements[crop_season_id]=A1595))))</f>
        <v>#VALUE!</v>
      </c>
    </row>
    <row r="1596" spans="2:2" x14ac:dyDescent="0.25">
      <c r="B1596" t="e" cm="1" vm="1">
        <f t="array" ref="B1596">TRANSPOSE(_xlfn._xlws.SORT(_xlfn.UNIQUE(_xlfn._xlws.FILTER(managements[treatment_number], managements[experiment_id]&amp;"_"&amp;managements[crop_season_id]=A1596))))</f>
        <v>#VALUE!</v>
      </c>
    </row>
    <row r="1597" spans="2:2" x14ac:dyDescent="0.25">
      <c r="B1597" t="e" cm="1" vm="1">
        <f t="array" ref="B1597">TRANSPOSE(_xlfn._xlws.SORT(_xlfn.UNIQUE(_xlfn._xlws.FILTER(managements[treatment_number], managements[experiment_id]&amp;"_"&amp;managements[crop_season_id]=A1597))))</f>
        <v>#VALUE!</v>
      </c>
    </row>
    <row r="1598" spans="2:2" x14ac:dyDescent="0.25">
      <c r="B1598" t="e" cm="1" vm="1">
        <f t="array" ref="B1598">TRANSPOSE(_xlfn._xlws.SORT(_xlfn.UNIQUE(_xlfn._xlws.FILTER(managements[treatment_number], managements[experiment_id]&amp;"_"&amp;managements[crop_season_id]=A1598))))</f>
        <v>#VALUE!</v>
      </c>
    </row>
    <row r="1599" spans="2:2" x14ac:dyDescent="0.25">
      <c r="B1599" t="e" cm="1" vm="1">
        <f t="array" ref="B1599">TRANSPOSE(_xlfn._xlws.SORT(_xlfn.UNIQUE(_xlfn._xlws.FILTER(managements[treatment_number], managements[experiment_id]&amp;"_"&amp;managements[crop_season_id]=A1599))))</f>
        <v>#VALUE!</v>
      </c>
    </row>
    <row r="1600" spans="2:2" x14ac:dyDescent="0.25">
      <c r="B1600" t="e" cm="1" vm="1">
        <f t="array" ref="B1600">TRANSPOSE(_xlfn._xlws.SORT(_xlfn.UNIQUE(_xlfn._xlws.FILTER(managements[treatment_number], managements[experiment_id]&amp;"_"&amp;managements[crop_season_id]=A1600))))</f>
        <v>#VALUE!</v>
      </c>
    </row>
    <row r="1601" spans="2:2" x14ac:dyDescent="0.25">
      <c r="B1601" t="e" cm="1" vm="1">
        <f t="array" ref="B1601">TRANSPOSE(_xlfn._xlws.SORT(_xlfn.UNIQUE(_xlfn._xlws.FILTER(managements[treatment_number], managements[experiment_id]&amp;"_"&amp;managements[crop_season_id]=A1601))))</f>
        <v>#VALUE!</v>
      </c>
    </row>
    <row r="1602" spans="2:2" x14ac:dyDescent="0.25">
      <c r="B1602" t="e" cm="1" vm="1">
        <f t="array" ref="B1602">TRANSPOSE(_xlfn._xlws.SORT(_xlfn.UNIQUE(_xlfn._xlws.FILTER(managements[treatment_number], managements[experiment_id]&amp;"_"&amp;managements[crop_season_id]=A1602))))</f>
        <v>#VALUE!</v>
      </c>
    </row>
    <row r="1603" spans="2:2" x14ac:dyDescent="0.25">
      <c r="B1603" t="e" cm="1" vm="1">
        <f t="array" ref="B1603">TRANSPOSE(_xlfn._xlws.SORT(_xlfn.UNIQUE(_xlfn._xlws.FILTER(managements[treatment_number], managements[experiment_id]&amp;"_"&amp;managements[crop_season_id]=A1603))))</f>
        <v>#VALUE!</v>
      </c>
    </row>
    <row r="1604" spans="2:2" x14ac:dyDescent="0.25">
      <c r="B1604" t="e" cm="1" vm="1">
        <f t="array" ref="B1604">TRANSPOSE(_xlfn._xlws.SORT(_xlfn.UNIQUE(_xlfn._xlws.FILTER(managements[treatment_number], managements[experiment_id]&amp;"_"&amp;managements[crop_season_id]=A1604))))</f>
        <v>#VALUE!</v>
      </c>
    </row>
    <row r="1605" spans="2:2" x14ac:dyDescent="0.25">
      <c r="B1605" t="e" cm="1" vm="1">
        <f t="array" ref="B1605">TRANSPOSE(_xlfn._xlws.SORT(_xlfn.UNIQUE(_xlfn._xlws.FILTER(managements[treatment_number], managements[experiment_id]&amp;"_"&amp;managements[crop_season_id]=A1605))))</f>
        <v>#VALUE!</v>
      </c>
    </row>
    <row r="1606" spans="2:2" x14ac:dyDescent="0.25">
      <c r="B1606" t="e" cm="1" vm="1">
        <f t="array" ref="B1606">TRANSPOSE(_xlfn._xlws.SORT(_xlfn.UNIQUE(_xlfn._xlws.FILTER(managements[treatment_number], managements[experiment_id]&amp;"_"&amp;managements[crop_season_id]=A1606))))</f>
        <v>#VALUE!</v>
      </c>
    </row>
    <row r="1607" spans="2:2" x14ac:dyDescent="0.25">
      <c r="B1607" t="e" cm="1" vm="1">
        <f t="array" ref="B1607">TRANSPOSE(_xlfn._xlws.SORT(_xlfn.UNIQUE(_xlfn._xlws.FILTER(managements[treatment_number], managements[experiment_id]&amp;"_"&amp;managements[crop_season_id]=A1607))))</f>
        <v>#VALUE!</v>
      </c>
    </row>
    <row r="1608" spans="2:2" x14ac:dyDescent="0.25">
      <c r="B1608" t="e" cm="1" vm="1">
        <f t="array" ref="B1608">TRANSPOSE(_xlfn._xlws.SORT(_xlfn.UNIQUE(_xlfn._xlws.FILTER(managements[treatment_number], managements[experiment_id]&amp;"_"&amp;managements[crop_season_id]=A1608))))</f>
        <v>#VALUE!</v>
      </c>
    </row>
    <row r="1609" spans="2:2" x14ac:dyDescent="0.25">
      <c r="B1609" t="e" cm="1" vm="1">
        <f t="array" ref="B1609">TRANSPOSE(_xlfn._xlws.SORT(_xlfn.UNIQUE(_xlfn._xlws.FILTER(managements[treatment_number], managements[experiment_id]&amp;"_"&amp;managements[crop_season_id]=A1609))))</f>
        <v>#VALUE!</v>
      </c>
    </row>
    <row r="1610" spans="2:2" x14ac:dyDescent="0.25">
      <c r="B1610" t="e" cm="1" vm="1">
        <f t="array" ref="B1610">TRANSPOSE(_xlfn._xlws.SORT(_xlfn.UNIQUE(_xlfn._xlws.FILTER(managements[treatment_number], managements[experiment_id]&amp;"_"&amp;managements[crop_season_id]=A1610))))</f>
        <v>#VALUE!</v>
      </c>
    </row>
    <row r="1611" spans="2:2" x14ac:dyDescent="0.25">
      <c r="B1611" t="e" cm="1" vm="1">
        <f t="array" ref="B1611">TRANSPOSE(_xlfn._xlws.SORT(_xlfn.UNIQUE(_xlfn._xlws.FILTER(managements[treatment_number], managements[experiment_id]&amp;"_"&amp;managements[crop_season_id]=A1611))))</f>
        <v>#VALUE!</v>
      </c>
    </row>
    <row r="1612" spans="2:2" x14ac:dyDescent="0.25">
      <c r="B1612" t="e" cm="1" vm="1">
        <f t="array" ref="B1612">TRANSPOSE(_xlfn._xlws.SORT(_xlfn.UNIQUE(_xlfn._xlws.FILTER(managements[treatment_number], managements[experiment_id]&amp;"_"&amp;managements[crop_season_id]=A1612))))</f>
        <v>#VALUE!</v>
      </c>
    </row>
    <row r="1613" spans="2:2" x14ac:dyDescent="0.25">
      <c r="B1613" t="e" cm="1" vm="1">
        <f t="array" ref="B1613">TRANSPOSE(_xlfn._xlws.SORT(_xlfn.UNIQUE(_xlfn._xlws.FILTER(managements[treatment_number], managements[experiment_id]&amp;"_"&amp;managements[crop_season_id]=A1613))))</f>
        <v>#VALUE!</v>
      </c>
    </row>
    <row r="1614" spans="2:2" x14ac:dyDescent="0.25">
      <c r="B1614" t="e" cm="1" vm="1">
        <f t="array" ref="B1614">TRANSPOSE(_xlfn._xlws.SORT(_xlfn.UNIQUE(_xlfn._xlws.FILTER(managements[treatment_number], managements[experiment_id]&amp;"_"&amp;managements[crop_season_id]=A1614))))</f>
        <v>#VALUE!</v>
      </c>
    </row>
    <row r="1615" spans="2:2" x14ac:dyDescent="0.25">
      <c r="B1615" t="e" cm="1" vm="1">
        <f t="array" ref="B1615">TRANSPOSE(_xlfn._xlws.SORT(_xlfn.UNIQUE(_xlfn._xlws.FILTER(managements[treatment_number], managements[experiment_id]&amp;"_"&amp;managements[crop_season_id]=A1615))))</f>
        <v>#VALUE!</v>
      </c>
    </row>
    <row r="1616" spans="2:2" x14ac:dyDescent="0.25">
      <c r="B1616" t="e" cm="1" vm="1">
        <f t="array" ref="B1616">TRANSPOSE(_xlfn._xlws.SORT(_xlfn.UNIQUE(_xlfn._xlws.FILTER(managements[treatment_number], managements[experiment_id]&amp;"_"&amp;managements[crop_season_id]=A1616))))</f>
        <v>#VALUE!</v>
      </c>
    </row>
    <row r="1617" spans="2:2" x14ac:dyDescent="0.25">
      <c r="B1617" t="e" cm="1" vm="1">
        <f t="array" ref="B1617">TRANSPOSE(_xlfn._xlws.SORT(_xlfn.UNIQUE(_xlfn._xlws.FILTER(managements[treatment_number], managements[experiment_id]&amp;"_"&amp;managements[crop_season_id]=A1617))))</f>
        <v>#VALUE!</v>
      </c>
    </row>
    <row r="1618" spans="2:2" x14ac:dyDescent="0.25">
      <c r="B1618" t="e" cm="1" vm="1">
        <f t="array" ref="B1618">TRANSPOSE(_xlfn._xlws.SORT(_xlfn.UNIQUE(_xlfn._xlws.FILTER(managements[treatment_number], managements[experiment_id]&amp;"_"&amp;managements[crop_season_id]=A1618))))</f>
        <v>#VALUE!</v>
      </c>
    </row>
    <row r="1619" spans="2:2" x14ac:dyDescent="0.25">
      <c r="B1619" t="e" cm="1" vm="1">
        <f t="array" ref="B1619">TRANSPOSE(_xlfn._xlws.SORT(_xlfn.UNIQUE(_xlfn._xlws.FILTER(managements[treatment_number], managements[experiment_id]&amp;"_"&amp;managements[crop_season_id]=A1619))))</f>
        <v>#VALUE!</v>
      </c>
    </row>
    <row r="1620" spans="2:2" x14ac:dyDescent="0.25">
      <c r="B1620" t="e" cm="1" vm="1">
        <f t="array" ref="B1620">TRANSPOSE(_xlfn._xlws.SORT(_xlfn.UNIQUE(_xlfn._xlws.FILTER(managements[treatment_number], managements[experiment_id]&amp;"_"&amp;managements[crop_season_id]=A1620))))</f>
        <v>#VALUE!</v>
      </c>
    </row>
    <row r="1621" spans="2:2" x14ac:dyDescent="0.25">
      <c r="B1621" t="e" cm="1" vm="1">
        <f t="array" ref="B1621">TRANSPOSE(_xlfn._xlws.SORT(_xlfn.UNIQUE(_xlfn._xlws.FILTER(managements[treatment_number], managements[experiment_id]&amp;"_"&amp;managements[crop_season_id]=A1621))))</f>
        <v>#VALUE!</v>
      </c>
    </row>
    <row r="1622" spans="2:2" x14ac:dyDescent="0.25">
      <c r="B1622" t="e" cm="1" vm="1">
        <f t="array" ref="B1622">TRANSPOSE(_xlfn._xlws.SORT(_xlfn.UNIQUE(_xlfn._xlws.FILTER(managements[treatment_number], managements[experiment_id]&amp;"_"&amp;managements[crop_season_id]=A1622))))</f>
        <v>#VALUE!</v>
      </c>
    </row>
    <row r="1623" spans="2:2" x14ac:dyDescent="0.25">
      <c r="B1623" t="e" cm="1" vm="1">
        <f t="array" ref="B1623">TRANSPOSE(_xlfn._xlws.SORT(_xlfn.UNIQUE(_xlfn._xlws.FILTER(managements[treatment_number], managements[experiment_id]&amp;"_"&amp;managements[crop_season_id]=A1623))))</f>
        <v>#VALUE!</v>
      </c>
    </row>
    <row r="1624" spans="2:2" x14ac:dyDescent="0.25">
      <c r="B1624" t="e" cm="1" vm="1">
        <f t="array" ref="B1624">TRANSPOSE(_xlfn._xlws.SORT(_xlfn.UNIQUE(_xlfn._xlws.FILTER(managements[treatment_number], managements[experiment_id]&amp;"_"&amp;managements[crop_season_id]=A1624))))</f>
        <v>#VALUE!</v>
      </c>
    </row>
    <row r="1625" spans="2:2" x14ac:dyDescent="0.25">
      <c r="B1625" t="e" cm="1" vm="1">
        <f t="array" ref="B1625">TRANSPOSE(_xlfn._xlws.SORT(_xlfn.UNIQUE(_xlfn._xlws.FILTER(managements[treatment_number], managements[experiment_id]&amp;"_"&amp;managements[crop_season_id]=A1625))))</f>
        <v>#VALUE!</v>
      </c>
    </row>
    <row r="1626" spans="2:2" x14ac:dyDescent="0.25">
      <c r="B1626" t="e" cm="1" vm="1">
        <f t="array" ref="B1626">TRANSPOSE(_xlfn._xlws.SORT(_xlfn.UNIQUE(_xlfn._xlws.FILTER(managements[treatment_number], managements[experiment_id]&amp;"_"&amp;managements[crop_season_id]=A1626))))</f>
        <v>#VALUE!</v>
      </c>
    </row>
    <row r="1627" spans="2:2" x14ac:dyDescent="0.25">
      <c r="B1627" t="e" cm="1" vm="1">
        <f t="array" ref="B1627">TRANSPOSE(_xlfn._xlws.SORT(_xlfn.UNIQUE(_xlfn._xlws.FILTER(managements[treatment_number], managements[experiment_id]&amp;"_"&amp;managements[crop_season_id]=A1627))))</f>
        <v>#VALUE!</v>
      </c>
    </row>
    <row r="1628" spans="2:2" x14ac:dyDescent="0.25">
      <c r="B1628" t="e" cm="1" vm="1">
        <f t="array" ref="B1628">TRANSPOSE(_xlfn._xlws.SORT(_xlfn.UNIQUE(_xlfn._xlws.FILTER(managements[treatment_number], managements[experiment_id]&amp;"_"&amp;managements[crop_season_id]=A1628))))</f>
        <v>#VALUE!</v>
      </c>
    </row>
    <row r="1629" spans="2:2" x14ac:dyDescent="0.25">
      <c r="B1629" t="e" cm="1" vm="1">
        <f t="array" ref="B1629">TRANSPOSE(_xlfn._xlws.SORT(_xlfn.UNIQUE(_xlfn._xlws.FILTER(managements[treatment_number], managements[experiment_id]&amp;"_"&amp;managements[crop_season_id]=A1629))))</f>
        <v>#VALUE!</v>
      </c>
    </row>
    <row r="1630" spans="2:2" x14ac:dyDescent="0.25">
      <c r="B1630" t="e" cm="1" vm="1">
        <f t="array" ref="B1630">TRANSPOSE(_xlfn._xlws.SORT(_xlfn.UNIQUE(_xlfn._xlws.FILTER(managements[treatment_number], managements[experiment_id]&amp;"_"&amp;managements[crop_season_id]=A1630))))</f>
        <v>#VALUE!</v>
      </c>
    </row>
    <row r="1631" spans="2:2" x14ac:dyDescent="0.25">
      <c r="B1631" t="e" cm="1" vm="1">
        <f t="array" ref="B1631">TRANSPOSE(_xlfn._xlws.SORT(_xlfn.UNIQUE(_xlfn._xlws.FILTER(managements[treatment_number], managements[experiment_id]&amp;"_"&amp;managements[crop_season_id]=A1631))))</f>
        <v>#VALUE!</v>
      </c>
    </row>
    <row r="1632" spans="2:2" x14ac:dyDescent="0.25">
      <c r="B1632" t="e" cm="1" vm="1">
        <f t="array" ref="B1632">TRANSPOSE(_xlfn._xlws.SORT(_xlfn.UNIQUE(_xlfn._xlws.FILTER(managements[treatment_number], managements[experiment_id]&amp;"_"&amp;managements[crop_season_id]=A1632))))</f>
        <v>#VALUE!</v>
      </c>
    </row>
    <row r="1633" spans="2:2" x14ac:dyDescent="0.25">
      <c r="B1633" t="e" cm="1" vm="1">
        <f t="array" ref="B1633">TRANSPOSE(_xlfn._xlws.SORT(_xlfn.UNIQUE(_xlfn._xlws.FILTER(managements[treatment_number], managements[experiment_id]&amp;"_"&amp;managements[crop_season_id]=A1633))))</f>
        <v>#VALUE!</v>
      </c>
    </row>
    <row r="1634" spans="2:2" x14ac:dyDescent="0.25">
      <c r="B1634" t="e" cm="1" vm="1">
        <f t="array" ref="B1634">TRANSPOSE(_xlfn._xlws.SORT(_xlfn.UNIQUE(_xlfn._xlws.FILTER(managements[treatment_number], managements[experiment_id]&amp;"_"&amp;managements[crop_season_id]=A1634))))</f>
        <v>#VALUE!</v>
      </c>
    </row>
    <row r="1635" spans="2:2" x14ac:dyDescent="0.25">
      <c r="B1635" t="e" cm="1" vm="1">
        <f t="array" ref="B1635">TRANSPOSE(_xlfn._xlws.SORT(_xlfn.UNIQUE(_xlfn._xlws.FILTER(managements[treatment_number], managements[experiment_id]&amp;"_"&amp;managements[crop_season_id]=A1635))))</f>
        <v>#VALUE!</v>
      </c>
    </row>
    <row r="1636" spans="2:2" x14ac:dyDescent="0.25">
      <c r="B1636" t="e" cm="1" vm="1">
        <f t="array" ref="B1636">TRANSPOSE(_xlfn._xlws.SORT(_xlfn.UNIQUE(_xlfn._xlws.FILTER(managements[treatment_number], managements[experiment_id]&amp;"_"&amp;managements[crop_season_id]=A1636))))</f>
        <v>#VALUE!</v>
      </c>
    </row>
    <row r="1637" spans="2:2" x14ac:dyDescent="0.25">
      <c r="B1637" t="e" cm="1" vm="1">
        <f t="array" ref="B1637">TRANSPOSE(_xlfn._xlws.SORT(_xlfn.UNIQUE(_xlfn._xlws.FILTER(managements[treatment_number], managements[experiment_id]&amp;"_"&amp;managements[crop_season_id]=A1637))))</f>
        <v>#VALUE!</v>
      </c>
    </row>
    <row r="1638" spans="2:2" x14ac:dyDescent="0.25">
      <c r="B1638" t="e" cm="1" vm="1">
        <f t="array" ref="B1638">TRANSPOSE(_xlfn._xlws.SORT(_xlfn.UNIQUE(_xlfn._xlws.FILTER(managements[treatment_number], managements[experiment_id]&amp;"_"&amp;managements[crop_season_id]=A1638))))</f>
        <v>#VALUE!</v>
      </c>
    </row>
    <row r="1639" spans="2:2" x14ac:dyDescent="0.25">
      <c r="B1639" t="e" cm="1" vm="1">
        <f t="array" ref="B1639">TRANSPOSE(_xlfn._xlws.SORT(_xlfn.UNIQUE(_xlfn._xlws.FILTER(managements[treatment_number], managements[experiment_id]&amp;"_"&amp;managements[crop_season_id]=A1639))))</f>
        <v>#VALUE!</v>
      </c>
    </row>
    <row r="1640" spans="2:2" x14ac:dyDescent="0.25">
      <c r="B1640" t="e" cm="1" vm="1">
        <f t="array" ref="B1640">TRANSPOSE(_xlfn._xlws.SORT(_xlfn.UNIQUE(_xlfn._xlws.FILTER(managements[treatment_number], managements[experiment_id]&amp;"_"&amp;managements[crop_season_id]=A1640))))</f>
        <v>#VALUE!</v>
      </c>
    </row>
    <row r="1641" spans="2:2" x14ac:dyDescent="0.25">
      <c r="B1641" t="e" cm="1" vm="1">
        <f t="array" ref="B1641">TRANSPOSE(_xlfn._xlws.SORT(_xlfn.UNIQUE(_xlfn._xlws.FILTER(managements[treatment_number], managements[experiment_id]&amp;"_"&amp;managements[crop_season_id]=A1641))))</f>
        <v>#VALUE!</v>
      </c>
    </row>
    <row r="1642" spans="2:2" x14ac:dyDescent="0.25">
      <c r="B1642" t="e" cm="1" vm="1">
        <f t="array" ref="B1642">TRANSPOSE(_xlfn._xlws.SORT(_xlfn.UNIQUE(_xlfn._xlws.FILTER(managements[treatment_number], managements[experiment_id]&amp;"_"&amp;managements[crop_season_id]=A1642))))</f>
        <v>#VALUE!</v>
      </c>
    </row>
    <row r="1643" spans="2:2" x14ac:dyDescent="0.25">
      <c r="B1643" t="e" cm="1" vm="1">
        <f t="array" ref="B1643">TRANSPOSE(_xlfn._xlws.SORT(_xlfn.UNIQUE(_xlfn._xlws.FILTER(managements[treatment_number], managements[experiment_id]&amp;"_"&amp;managements[crop_season_id]=A1643))))</f>
        <v>#VALUE!</v>
      </c>
    </row>
    <row r="1644" spans="2:2" x14ac:dyDescent="0.25">
      <c r="B1644" t="e" cm="1" vm="1">
        <f t="array" ref="B1644">TRANSPOSE(_xlfn._xlws.SORT(_xlfn.UNIQUE(_xlfn._xlws.FILTER(managements[treatment_number], managements[experiment_id]&amp;"_"&amp;managements[crop_season_id]=A1644))))</f>
        <v>#VALUE!</v>
      </c>
    </row>
    <row r="1645" spans="2:2" x14ac:dyDescent="0.25">
      <c r="B1645" t="e" cm="1" vm="1">
        <f t="array" ref="B1645">TRANSPOSE(_xlfn._xlws.SORT(_xlfn.UNIQUE(_xlfn._xlws.FILTER(managements[treatment_number], managements[experiment_id]&amp;"_"&amp;managements[crop_season_id]=A1645))))</f>
        <v>#VALUE!</v>
      </c>
    </row>
    <row r="1646" spans="2:2" x14ac:dyDescent="0.25">
      <c r="B1646" t="e" cm="1" vm="1">
        <f t="array" ref="B1646">TRANSPOSE(_xlfn._xlws.SORT(_xlfn.UNIQUE(_xlfn._xlws.FILTER(managements[treatment_number], managements[experiment_id]&amp;"_"&amp;managements[crop_season_id]=A1646))))</f>
        <v>#VALUE!</v>
      </c>
    </row>
    <row r="1647" spans="2:2" x14ac:dyDescent="0.25">
      <c r="B1647" t="e" cm="1" vm="1">
        <f t="array" ref="B1647">TRANSPOSE(_xlfn._xlws.SORT(_xlfn.UNIQUE(_xlfn._xlws.FILTER(managements[treatment_number], managements[experiment_id]&amp;"_"&amp;managements[crop_season_id]=A1647))))</f>
        <v>#VALUE!</v>
      </c>
    </row>
    <row r="1648" spans="2:2" x14ac:dyDescent="0.25">
      <c r="B1648" t="e" cm="1" vm="1">
        <f t="array" ref="B1648">TRANSPOSE(_xlfn._xlws.SORT(_xlfn.UNIQUE(_xlfn._xlws.FILTER(managements[treatment_number], managements[experiment_id]&amp;"_"&amp;managements[crop_season_id]=A1648))))</f>
        <v>#VALUE!</v>
      </c>
    </row>
    <row r="1649" spans="2:2" x14ac:dyDescent="0.25">
      <c r="B1649" t="e" cm="1" vm="1">
        <f t="array" ref="B1649">TRANSPOSE(_xlfn._xlws.SORT(_xlfn.UNIQUE(_xlfn._xlws.FILTER(managements[treatment_number], managements[experiment_id]&amp;"_"&amp;managements[crop_season_id]=A1649))))</f>
        <v>#VALUE!</v>
      </c>
    </row>
    <row r="1650" spans="2:2" x14ac:dyDescent="0.25">
      <c r="B1650" t="e" cm="1" vm="1">
        <f t="array" ref="B1650">TRANSPOSE(_xlfn._xlws.SORT(_xlfn.UNIQUE(_xlfn._xlws.FILTER(managements[treatment_number], managements[experiment_id]&amp;"_"&amp;managements[crop_season_id]=A1650))))</f>
        <v>#VALUE!</v>
      </c>
    </row>
    <row r="1651" spans="2:2" x14ac:dyDescent="0.25">
      <c r="B1651" t="e" cm="1" vm="1">
        <f t="array" ref="B1651">TRANSPOSE(_xlfn._xlws.SORT(_xlfn.UNIQUE(_xlfn._xlws.FILTER(managements[treatment_number], managements[experiment_id]&amp;"_"&amp;managements[crop_season_id]=A1651))))</f>
        <v>#VALUE!</v>
      </c>
    </row>
    <row r="1652" spans="2:2" x14ac:dyDescent="0.25">
      <c r="B1652" t="e" cm="1" vm="1">
        <f t="array" ref="B1652">TRANSPOSE(_xlfn._xlws.SORT(_xlfn.UNIQUE(_xlfn._xlws.FILTER(managements[treatment_number], managements[experiment_id]&amp;"_"&amp;managements[crop_season_id]=A1652))))</f>
        <v>#VALUE!</v>
      </c>
    </row>
    <row r="1653" spans="2:2" x14ac:dyDescent="0.25">
      <c r="B1653" t="e" cm="1" vm="1">
        <f t="array" ref="B1653">TRANSPOSE(_xlfn._xlws.SORT(_xlfn.UNIQUE(_xlfn._xlws.FILTER(managements[treatment_number], managements[experiment_id]&amp;"_"&amp;managements[crop_season_id]=A1653))))</f>
        <v>#VALUE!</v>
      </c>
    </row>
    <row r="1654" spans="2:2" x14ac:dyDescent="0.25">
      <c r="B1654" t="e" cm="1" vm="1">
        <f t="array" ref="B1654">TRANSPOSE(_xlfn._xlws.SORT(_xlfn.UNIQUE(_xlfn._xlws.FILTER(managements[treatment_number], managements[experiment_id]&amp;"_"&amp;managements[crop_season_id]=A1654))))</f>
        <v>#VALUE!</v>
      </c>
    </row>
    <row r="1655" spans="2:2" x14ac:dyDescent="0.25">
      <c r="B1655" t="e" cm="1" vm="1">
        <f t="array" ref="B1655">TRANSPOSE(_xlfn._xlws.SORT(_xlfn.UNIQUE(_xlfn._xlws.FILTER(managements[treatment_number], managements[experiment_id]&amp;"_"&amp;managements[crop_season_id]=A1655))))</f>
        <v>#VALUE!</v>
      </c>
    </row>
    <row r="1656" spans="2:2" x14ac:dyDescent="0.25">
      <c r="B1656" t="e" cm="1" vm="1">
        <f t="array" ref="B1656">TRANSPOSE(_xlfn._xlws.SORT(_xlfn.UNIQUE(_xlfn._xlws.FILTER(managements[treatment_number], managements[experiment_id]&amp;"_"&amp;managements[crop_season_id]=A1656))))</f>
        <v>#VALUE!</v>
      </c>
    </row>
    <row r="1657" spans="2:2" x14ac:dyDescent="0.25">
      <c r="B1657" t="e" cm="1" vm="1">
        <f t="array" ref="B1657">TRANSPOSE(_xlfn._xlws.SORT(_xlfn.UNIQUE(_xlfn._xlws.FILTER(managements[treatment_number], managements[experiment_id]&amp;"_"&amp;managements[crop_season_id]=A1657))))</f>
        <v>#VALUE!</v>
      </c>
    </row>
    <row r="1658" spans="2:2" x14ac:dyDescent="0.25">
      <c r="B1658" t="e" cm="1" vm="1">
        <f t="array" ref="B1658">TRANSPOSE(_xlfn._xlws.SORT(_xlfn.UNIQUE(_xlfn._xlws.FILTER(managements[treatment_number], managements[experiment_id]&amp;"_"&amp;managements[crop_season_id]=A1658))))</f>
        <v>#VALUE!</v>
      </c>
    </row>
    <row r="1659" spans="2:2" x14ac:dyDescent="0.25">
      <c r="B1659" t="e" cm="1" vm="1">
        <f t="array" ref="B1659">TRANSPOSE(_xlfn._xlws.SORT(_xlfn.UNIQUE(_xlfn._xlws.FILTER(managements[treatment_number], managements[experiment_id]&amp;"_"&amp;managements[crop_season_id]=A1659))))</f>
        <v>#VALUE!</v>
      </c>
    </row>
    <row r="1660" spans="2:2" x14ac:dyDescent="0.25">
      <c r="B1660" t="e" cm="1" vm="1">
        <f t="array" ref="B1660">TRANSPOSE(_xlfn._xlws.SORT(_xlfn.UNIQUE(_xlfn._xlws.FILTER(managements[treatment_number], managements[experiment_id]&amp;"_"&amp;managements[crop_season_id]=A1660))))</f>
        <v>#VALUE!</v>
      </c>
    </row>
    <row r="1661" spans="2:2" x14ac:dyDescent="0.25">
      <c r="B1661" t="e" cm="1" vm="1">
        <f t="array" ref="B1661">TRANSPOSE(_xlfn._xlws.SORT(_xlfn.UNIQUE(_xlfn._xlws.FILTER(managements[treatment_number], managements[experiment_id]&amp;"_"&amp;managements[crop_season_id]=A1661))))</f>
        <v>#VALUE!</v>
      </c>
    </row>
    <row r="1662" spans="2:2" x14ac:dyDescent="0.25">
      <c r="B1662" t="e" cm="1" vm="1">
        <f t="array" ref="B1662">TRANSPOSE(_xlfn._xlws.SORT(_xlfn.UNIQUE(_xlfn._xlws.FILTER(managements[treatment_number], managements[experiment_id]&amp;"_"&amp;managements[crop_season_id]=A1662))))</f>
        <v>#VALUE!</v>
      </c>
    </row>
    <row r="1663" spans="2:2" x14ac:dyDescent="0.25">
      <c r="B1663" t="e" cm="1" vm="1">
        <f t="array" ref="B1663">TRANSPOSE(_xlfn._xlws.SORT(_xlfn.UNIQUE(_xlfn._xlws.FILTER(managements[treatment_number], managements[experiment_id]&amp;"_"&amp;managements[crop_season_id]=A1663))))</f>
        <v>#VALUE!</v>
      </c>
    </row>
    <row r="1664" spans="2:2" x14ac:dyDescent="0.25">
      <c r="B1664" t="e" cm="1" vm="1">
        <f t="array" ref="B1664">TRANSPOSE(_xlfn._xlws.SORT(_xlfn.UNIQUE(_xlfn._xlws.FILTER(managements[treatment_number], managements[experiment_id]&amp;"_"&amp;managements[crop_season_id]=A1664))))</f>
        <v>#VALUE!</v>
      </c>
    </row>
    <row r="1665" spans="2:2" x14ac:dyDescent="0.25">
      <c r="B1665" t="e" cm="1" vm="1">
        <f t="array" ref="B1665">TRANSPOSE(_xlfn._xlws.SORT(_xlfn.UNIQUE(_xlfn._xlws.FILTER(managements[treatment_number], managements[experiment_id]&amp;"_"&amp;managements[crop_season_id]=A1665))))</f>
        <v>#VALUE!</v>
      </c>
    </row>
    <row r="1666" spans="2:2" x14ac:dyDescent="0.25">
      <c r="B1666" t="e" cm="1" vm="1">
        <f t="array" ref="B1666">TRANSPOSE(_xlfn._xlws.SORT(_xlfn.UNIQUE(_xlfn._xlws.FILTER(managements[treatment_number], managements[experiment_id]&amp;"_"&amp;managements[crop_season_id]=A1666))))</f>
        <v>#VALUE!</v>
      </c>
    </row>
    <row r="1667" spans="2:2" x14ac:dyDescent="0.25">
      <c r="B1667" t="e" cm="1" vm="1">
        <f t="array" ref="B1667">TRANSPOSE(_xlfn._xlws.SORT(_xlfn.UNIQUE(_xlfn._xlws.FILTER(managements[treatment_number], managements[experiment_id]&amp;"_"&amp;managements[crop_season_id]=A1667))))</f>
        <v>#VALUE!</v>
      </c>
    </row>
    <row r="1668" spans="2:2" x14ac:dyDescent="0.25">
      <c r="B1668" t="e" cm="1" vm="1">
        <f t="array" ref="B1668">TRANSPOSE(_xlfn._xlws.SORT(_xlfn.UNIQUE(_xlfn._xlws.FILTER(managements[treatment_number], managements[experiment_id]&amp;"_"&amp;managements[crop_season_id]=A1668))))</f>
        <v>#VALUE!</v>
      </c>
    </row>
    <row r="1669" spans="2:2" x14ac:dyDescent="0.25">
      <c r="B1669" t="e" cm="1" vm="1">
        <f t="array" ref="B1669">TRANSPOSE(_xlfn._xlws.SORT(_xlfn.UNIQUE(_xlfn._xlws.FILTER(managements[treatment_number], managements[experiment_id]&amp;"_"&amp;managements[crop_season_id]=A1669))))</f>
        <v>#VALUE!</v>
      </c>
    </row>
    <row r="1670" spans="2:2" x14ac:dyDescent="0.25">
      <c r="B1670" t="e" cm="1" vm="1">
        <f t="array" ref="B1670">TRANSPOSE(_xlfn._xlws.SORT(_xlfn.UNIQUE(_xlfn._xlws.FILTER(managements[treatment_number], managements[experiment_id]&amp;"_"&amp;managements[crop_season_id]=A1670))))</f>
        <v>#VALUE!</v>
      </c>
    </row>
    <row r="1671" spans="2:2" x14ac:dyDescent="0.25">
      <c r="B1671" t="e" cm="1" vm="1">
        <f t="array" ref="B1671">TRANSPOSE(_xlfn._xlws.SORT(_xlfn.UNIQUE(_xlfn._xlws.FILTER(managements[treatment_number], managements[experiment_id]&amp;"_"&amp;managements[crop_season_id]=A1671))))</f>
        <v>#VALUE!</v>
      </c>
    </row>
    <row r="1672" spans="2:2" x14ac:dyDescent="0.25">
      <c r="B1672" t="e" cm="1" vm="1">
        <f t="array" ref="B1672">TRANSPOSE(_xlfn._xlws.SORT(_xlfn.UNIQUE(_xlfn._xlws.FILTER(managements[treatment_number], managements[experiment_id]&amp;"_"&amp;managements[crop_season_id]=A1672))))</f>
        <v>#VALUE!</v>
      </c>
    </row>
    <row r="1673" spans="2:2" x14ac:dyDescent="0.25">
      <c r="B1673" t="e" cm="1" vm="1">
        <f t="array" ref="B1673">TRANSPOSE(_xlfn._xlws.SORT(_xlfn.UNIQUE(_xlfn._xlws.FILTER(managements[treatment_number], managements[experiment_id]&amp;"_"&amp;managements[crop_season_id]=A1673))))</f>
        <v>#VALUE!</v>
      </c>
    </row>
    <row r="1674" spans="2:2" x14ac:dyDescent="0.25">
      <c r="B1674" t="e" cm="1" vm="1">
        <f t="array" ref="B1674">TRANSPOSE(_xlfn._xlws.SORT(_xlfn.UNIQUE(_xlfn._xlws.FILTER(managements[treatment_number], managements[experiment_id]&amp;"_"&amp;managements[crop_season_id]=A1674))))</f>
        <v>#VALUE!</v>
      </c>
    </row>
    <row r="1675" spans="2:2" x14ac:dyDescent="0.25">
      <c r="B1675" t="e" cm="1" vm="1">
        <f t="array" ref="B1675">TRANSPOSE(_xlfn._xlws.SORT(_xlfn.UNIQUE(_xlfn._xlws.FILTER(managements[treatment_number], managements[experiment_id]&amp;"_"&amp;managements[crop_season_id]=A1675))))</f>
        <v>#VALUE!</v>
      </c>
    </row>
    <row r="1676" spans="2:2" x14ac:dyDescent="0.25">
      <c r="B1676" t="e" cm="1" vm="1">
        <f t="array" ref="B1676">TRANSPOSE(_xlfn._xlws.SORT(_xlfn.UNIQUE(_xlfn._xlws.FILTER(managements[treatment_number], managements[experiment_id]&amp;"_"&amp;managements[crop_season_id]=A1676))))</f>
        <v>#VALUE!</v>
      </c>
    </row>
    <row r="1677" spans="2:2" x14ac:dyDescent="0.25">
      <c r="B1677" t="e" cm="1" vm="1">
        <f t="array" ref="B1677">TRANSPOSE(_xlfn._xlws.SORT(_xlfn.UNIQUE(_xlfn._xlws.FILTER(managements[treatment_number], managements[experiment_id]&amp;"_"&amp;managements[crop_season_id]=A1677))))</f>
        <v>#VALUE!</v>
      </c>
    </row>
    <row r="1678" spans="2:2" x14ac:dyDescent="0.25">
      <c r="B1678" t="e" cm="1" vm="1">
        <f t="array" ref="B1678">TRANSPOSE(_xlfn._xlws.SORT(_xlfn.UNIQUE(_xlfn._xlws.FILTER(managements[treatment_number], managements[experiment_id]&amp;"_"&amp;managements[crop_season_id]=A1678))))</f>
        <v>#VALUE!</v>
      </c>
    </row>
    <row r="1679" spans="2:2" x14ac:dyDescent="0.25">
      <c r="B1679" t="e" cm="1" vm="1">
        <f t="array" ref="B1679">TRANSPOSE(_xlfn._xlws.SORT(_xlfn.UNIQUE(_xlfn._xlws.FILTER(managements[treatment_number], managements[experiment_id]&amp;"_"&amp;managements[crop_season_id]=A1679))))</f>
        <v>#VALUE!</v>
      </c>
    </row>
    <row r="1680" spans="2:2" x14ac:dyDescent="0.25">
      <c r="B1680" t="e" cm="1" vm="1">
        <f t="array" ref="B1680">TRANSPOSE(_xlfn._xlws.SORT(_xlfn.UNIQUE(_xlfn._xlws.FILTER(managements[treatment_number], managements[experiment_id]&amp;"_"&amp;managements[crop_season_id]=A1680))))</f>
        <v>#VALUE!</v>
      </c>
    </row>
    <row r="1681" spans="2:2" x14ac:dyDescent="0.25">
      <c r="B1681" t="e" cm="1" vm="1">
        <f t="array" ref="B1681">TRANSPOSE(_xlfn._xlws.SORT(_xlfn.UNIQUE(_xlfn._xlws.FILTER(managements[treatment_number], managements[experiment_id]&amp;"_"&amp;managements[crop_season_id]=A1681))))</f>
        <v>#VALUE!</v>
      </c>
    </row>
    <row r="1682" spans="2:2" x14ac:dyDescent="0.25">
      <c r="B1682" t="e" cm="1" vm="1">
        <f t="array" ref="B1682">TRANSPOSE(_xlfn._xlws.SORT(_xlfn.UNIQUE(_xlfn._xlws.FILTER(managements[treatment_number], managements[experiment_id]&amp;"_"&amp;managements[crop_season_id]=A1682))))</f>
        <v>#VALUE!</v>
      </c>
    </row>
    <row r="1683" spans="2:2" x14ac:dyDescent="0.25">
      <c r="B1683" t="e" cm="1" vm="1">
        <f t="array" ref="B1683">TRANSPOSE(_xlfn._xlws.SORT(_xlfn.UNIQUE(_xlfn._xlws.FILTER(managements[treatment_number], managements[experiment_id]&amp;"_"&amp;managements[crop_season_id]=A1683))))</f>
        <v>#VALUE!</v>
      </c>
    </row>
    <row r="1684" spans="2:2" x14ac:dyDescent="0.25">
      <c r="B1684" t="e" cm="1" vm="1">
        <f t="array" ref="B1684">TRANSPOSE(_xlfn._xlws.SORT(_xlfn.UNIQUE(_xlfn._xlws.FILTER(managements[treatment_number], managements[experiment_id]&amp;"_"&amp;managements[crop_season_id]=A1684))))</f>
        <v>#VALUE!</v>
      </c>
    </row>
    <row r="1685" spans="2:2" x14ac:dyDescent="0.25">
      <c r="B1685" t="e" cm="1" vm="1">
        <f t="array" ref="B1685">TRANSPOSE(_xlfn._xlws.SORT(_xlfn.UNIQUE(_xlfn._xlws.FILTER(managements[treatment_number], managements[experiment_id]&amp;"_"&amp;managements[crop_season_id]=A1685))))</f>
        <v>#VALUE!</v>
      </c>
    </row>
    <row r="1686" spans="2:2" x14ac:dyDescent="0.25">
      <c r="B1686" t="e" cm="1" vm="1">
        <f t="array" ref="B1686">TRANSPOSE(_xlfn._xlws.SORT(_xlfn.UNIQUE(_xlfn._xlws.FILTER(managements[treatment_number], managements[experiment_id]&amp;"_"&amp;managements[crop_season_id]=A1686))))</f>
        <v>#VALUE!</v>
      </c>
    </row>
    <row r="1687" spans="2:2" x14ac:dyDescent="0.25">
      <c r="B1687" t="e" cm="1" vm="1">
        <f t="array" ref="B1687">TRANSPOSE(_xlfn._xlws.SORT(_xlfn.UNIQUE(_xlfn._xlws.FILTER(managements[treatment_number], managements[experiment_id]&amp;"_"&amp;managements[crop_season_id]=A1687))))</f>
        <v>#VALUE!</v>
      </c>
    </row>
    <row r="1688" spans="2:2" x14ac:dyDescent="0.25">
      <c r="B1688" t="e" cm="1" vm="1">
        <f t="array" ref="B1688">TRANSPOSE(_xlfn._xlws.SORT(_xlfn.UNIQUE(_xlfn._xlws.FILTER(managements[treatment_number], managements[experiment_id]&amp;"_"&amp;managements[crop_season_id]=A1688))))</f>
        <v>#VALUE!</v>
      </c>
    </row>
    <row r="1689" spans="2:2" x14ac:dyDescent="0.25">
      <c r="B1689" t="e" cm="1" vm="1">
        <f t="array" ref="B1689">TRANSPOSE(_xlfn._xlws.SORT(_xlfn.UNIQUE(_xlfn._xlws.FILTER(managements[treatment_number], managements[experiment_id]&amp;"_"&amp;managements[crop_season_id]=A1689))))</f>
        <v>#VALUE!</v>
      </c>
    </row>
    <row r="1690" spans="2:2" x14ac:dyDescent="0.25">
      <c r="B1690" t="e" cm="1" vm="1">
        <f t="array" ref="B1690">TRANSPOSE(_xlfn._xlws.SORT(_xlfn.UNIQUE(_xlfn._xlws.FILTER(managements[treatment_number], managements[experiment_id]&amp;"_"&amp;managements[crop_season_id]=A1690))))</f>
        <v>#VALUE!</v>
      </c>
    </row>
    <row r="1691" spans="2:2" x14ac:dyDescent="0.25">
      <c r="B1691" t="e" cm="1" vm="1">
        <f t="array" ref="B1691">TRANSPOSE(_xlfn._xlws.SORT(_xlfn.UNIQUE(_xlfn._xlws.FILTER(managements[treatment_number], managements[experiment_id]&amp;"_"&amp;managements[crop_season_id]=A1691))))</f>
        <v>#VALUE!</v>
      </c>
    </row>
    <row r="1692" spans="2:2" x14ac:dyDescent="0.25">
      <c r="B1692" t="e" cm="1" vm="1">
        <f t="array" ref="B1692">TRANSPOSE(_xlfn._xlws.SORT(_xlfn.UNIQUE(_xlfn._xlws.FILTER(managements[treatment_number], managements[experiment_id]&amp;"_"&amp;managements[crop_season_id]=A1692))))</f>
        <v>#VALUE!</v>
      </c>
    </row>
    <row r="1693" spans="2:2" x14ac:dyDescent="0.25">
      <c r="B1693" t="e" cm="1" vm="1">
        <f t="array" ref="B1693">TRANSPOSE(_xlfn._xlws.SORT(_xlfn.UNIQUE(_xlfn._xlws.FILTER(managements[treatment_number], managements[experiment_id]&amp;"_"&amp;managements[crop_season_id]=A1693))))</f>
        <v>#VALUE!</v>
      </c>
    </row>
    <row r="1694" spans="2:2" x14ac:dyDescent="0.25">
      <c r="B1694" t="e" cm="1" vm="1">
        <f t="array" ref="B1694">TRANSPOSE(_xlfn._xlws.SORT(_xlfn.UNIQUE(_xlfn._xlws.FILTER(managements[treatment_number], managements[experiment_id]&amp;"_"&amp;managements[crop_season_id]=A1694))))</f>
        <v>#VALUE!</v>
      </c>
    </row>
    <row r="1695" spans="2:2" x14ac:dyDescent="0.25">
      <c r="B1695" t="e" cm="1" vm="1">
        <f t="array" ref="B1695">TRANSPOSE(_xlfn._xlws.SORT(_xlfn.UNIQUE(_xlfn._xlws.FILTER(managements[treatment_number], managements[experiment_id]&amp;"_"&amp;managements[crop_season_id]=A1695))))</f>
        <v>#VALUE!</v>
      </c>
    </row>
    <row r="1696" spans="2:2" x14ac:dyDescent="0.25">
      <c r="B1696" t="e" cm="1" vm="1">
        <f t="array" ref="B1696">TRANSPOSE(_xlfn._xlws.SORT(_xlfn.UNIQUE(_xlfn._xlws.FILTER(managements[treatment_number], managements[experiment_id]&amp;"_"&amp;managements[crop_season_id]=A1696))))</f>
        <v>#VALUE!</v>
      </c>
    </row>
    <row r="1697" spans="2:2" x14ac:dyDescent="0.25">
      <c r="B1697" t="e" cm="1" vm="1">
        <f t="array" ref="B1697">TRANSPOSE(_xlfn._xlws.SORT(_xlfn.UNIQUE(_xlfn._xlws.FILTER(managements[treatment_number], managements[experiment_id]&amp;"_"&amp;managements[crop_season_id]=A1697))))</f>
        <v>#VALUE!</v>
      </c>
    </row>
    <row r="1698" spans="2:2" x14ac:dyDescent="0.25">
      <c r="B1698" t="e" cm="1" vm="1">
        <f t="array" ref="B1698">TRANSPOSE(_xlfn._xlws.SORT(_xlfn.UNIQUE(_xlfn._xlws.FILTER(managements[treatment_number], managements[experiment_id]&amp;"_"&amp;managements[crop_season_id]=A1698))))</f>
        <v>#VALUE!</v>
      </c>
    </row>
    <row r="1699" spans="2:2" x14ac:dyDescent="0.25">
      <c r="B1699" t="e" cm="1" vm="1">
        <f t="array" ref="B1699">TRANSPOSE(_xlfn._xlws.SORT(_xlfn.UNIQUE(_xlfn._xlws.FILTER(managements[treatment_number], managements[experiment_id]&amp;"_"&amp;managements[crop_season_id]=A1699))))</f>
        <v>#VALUE!</v>
      </c>
    </row>
    <row r="1700" spans="2:2" x14ac:dyDescent="0.25">
      <c r="B1700" t="e" cm="1" vm="1">
        <f t="array" ref="B1700">TRANSPOSE(_xlfn._xlws.SORT(_xlfn.UNIQUE(_xlfn._xlws.FILTER(managements[treatment_number], managements[experiment_id]&amp;"_"&amp;managements[crop_season_id]=A1700))))</f>
        <v>#VALUE!</v>
      </c>
    </row>
    <row r="1701" spans="2:2" x14ac:dyDescent="0.25">
      <c r="B1701" t="e" cm="1" vm="1">
        <f t="array" ref="B1701">TRANSPOSE(_xlfn._xlws.SORT(_xlfn.UNIQUE(_xlfn._xlws.FILTER(managements[treatment_number], managements[experiment_id]&amp;"_"&amp;managements[crop_season_id]=A1701))))</f>
        <v>#VALUE!</v>
      </c>
    </row>
    <row r="1702" spans="2:2" x14ac:dyDescent="0.25">
      <c r="B1702" t="e" cm="1" vm="1">
        <f t="array" ref="B1702">TRANSPOSE(_xlfn._xlws.SORT(_xlfn.UNIQUE(_xlfn._xlws.FILTER(managements[treatment_number], managements[experiment_id]&amp;"_"&amp;managements[crop_season_id]=A1702))))</f>
        <v>#VALUE!</v>
      </c>
    </row>
    <row r="1703" spans="2:2" x14ac:dyDescent="0.25">
      <c r="B1703" t="e" cm="1" vm="1">
        <f t="array" ref="B1703">TRANSPOSE(_xlfn._xlws.SORT(_xlfn.UNIQUE(_xlfn._xlws.FILTER(managements[treatment_number], managements[experiment_id]&amp;"_"&amp;managements[crop_season_id]=A1703))))</f>
        <v>#VALUE!</v>
      </c>
    </row>
    <row r="1704" spans="2:2" x14ac:dyDescent="0.25">
      <c r="B1704" t="e" cm="1" vm="1">
        <f t="array" ref="B1704">TRANSPOSE(_xlfn._xlws.SORT(_xlfn.UNIQUE(_xlfn._xlws.FILTER(managements[treatment_number], managements[experiment_id]&amp;"_"&amp;managements[crop_season_id]=A1704))))</f>
        <v>#VALUE!</v>
      </c>
    </row>
    <row r="1705" spans="2:2" x14ac:dyDescent="0.25">
      <c r="B1705" t="e" cm="1" vm="1">
        <f t="array" ref="B1705">TRANSPOSE(_xlfn._xlws.SORT(_xlfn.UNIQUE(_xlfn._xlws.FILTER(managements[treatment_number], managements[experiment_id]&amp;"_"&amp;managements[crop_season_id]=A1705))))</f>
        <v>#VALUE!</v>
      </c>
    </row>
    <row r="1706" spans="2:2" x14ac:dyDescent="0.25">
      <c r="B1706" t="e" cm="1" vm="1">
        <f t="array" ref="B1706">TRANSPOSE(_xlfn._xlws.SORT(_xlfn.UNIQUE(_xlfn._xlws.FILTER(managements[treatment_number], managements[experiment_id]&amp;"_"&amp;managements[crop_season_id]=A1706))))</f>
        <v>#VALUE!</v>
      </c>
    </row>
    <row r="1707" spans="2:2" x14ac:dyDescent="0.25">
      <c r="B1707" t="e" cm="1" vm="1">
        <f t="array" ref="B1707">TRANSPOSE(_xlfn._xlws.SORT(_xlfn.UNIQUE(_xlfn._xlws.FILTER(managements[treatment_number], managements[experiment_id]&amp;"_"&amp;managements[crop_season_id]=A1707))))</f>
        <v>#VALUE!</v>
      </c>
    </row>
    <row r="1708" spans="2:2" x14ac:dyDescent="0.25">
      <c r="B1708" t="e" cm="1" vm="1">
        <f t="array" ref="B1708">TRANSPOSE(_xlfn._xlws.SORT(_xlfn.UNIQUE(_xlfn._xlws.FILTER(managements[treatment_number], managements[experiment_id]&amp;"_"&amp;managements[crop_season_id]=A1708))))</f>
        <v>#VALUE!</v>
      </c>
    </row>
    <row r="1709" spans="2:2" x14ac:dyDescent="0.25">
      <c r="B1709" t="e" cm="1" vm="1">
        <f t="array" ref="B1709">TRANSPOSE(_xlfn._xlws.SORT(_xlfn.UNIQUE(_xlfn._xlws.FILTER(managements[treatment_number], managements[experiment_id]&amp;"_"&amp;managements[crop_season_id]=A1709))))</f>
        <v>#VALUE!</v>
      </c>
    </row>
    <row r="1710" spans="2:2" x14ac:dyDescent="0.25">
      <c r="B1710" t="e" cm="1" vm="1">
        <f t="array" ref="B1710">TRANSPOSE(_xlfn._xlws.SORT(_xlfn.UNIQUE(_xlfn._xlws.FILTER(managements[treatment_number], managements[experiment_id]&amp;"_"&amp;managements[crop_season_id]=A1710))))</f>
        <v>#VALUE!</v>
      </c>
    </row>
    <row r="1711" spans="2:2" x14ac:dyDescent="0.25">
      <c r="B1711" t="e" cm="1" vm="1">
        <f t="array" ref="B1711">TRANSPOSE(_xlfn._xlws.SORT(_xlfn.UNIQUE(_xlfn._xlws.FILTER(managements[treatment_number], managements[experiment_id]&amp;"_"&amp;managements[crop_season_id]=A1711))))</f>
        <v>#VALUE!</v>
      </c>
    </row>
    <row r="1712" spans="2:2" x14ac:dyDescent="0.25">
      <c r="B1712" t="e" cm="1" vm="1">
        <f t="array" ref="B1712">TRANSPOSE(_xlfn._xlws.SORT(_xlfn.UNIQUE(_xlfn._xlws.FILTER(managements[treatment_number], managements[experiment_id]&amp;"_"&amp;managements[crop_season_id]=A1712))))</f>
        <v>#VALUE!</v>
      </c>
    </row>
    <row r="1713" spans="2:2" x14ac:dyDescent="0.25">
      <c r="B1713" t="e" cm="1" vm="1">
        <f t="array" ref="B1713">TRANSPOSE(_xlfn._xlws.SORT(_xlfn.UNIQUE(_xlfn._xlws.FILTER(managements[treatment_number], managements[experiment_id]&amp;"_"&amp;managements[crop_season_id]=A1713))))</f>
        <v>#VALUE!</v>
      </c>
    </row>
    <row r="1714" spans="2:2" x14ac:dyDescent="0.25">
      <c r="B1714" t="e" cm="1" vm="1">
        <f t="array" ref="B1714">TRANSPOSE(_xlfn._xlws.SORT(_xlfn.UNIQUE(_xlfn._xlws.FILTER(managements[treatment_number], managements[experiment_id]&amp;"_"&amp;managements[crop_season_id]=A1714))))</f>
        <v>#VALUE!</v>
      </c>
    </row>
    <row r="1715" spans="2:2" x14ac:dyDescent="0.25">
      <c r="B1715" t="e" cm="1" vm="1">
        <f t="array" ref="B1715">TRANSPOSE(_xlfn._xlws.SORT(_xlfn.UNIQUE(_xlfn._xlws.FILTER(managements[treatment_number], managements[experiment_id]&amp;"_"&amp;managements[crop_season_id]=A1715))))</f>
        <v>#VALUE!</v>
      </c>
    </row>
    <row r="1716" spans="2:2" x14ac:dyDescent="0.25">
      <c r="B1716" t="e" cm="1" vm="1">
        <f t="array" ref="B1716">TRANSPOSE(_xlfn._xlws.SORT(_xlfn.UNIQUE(_xlfn._xlws.FILTER(managements[treatment_number], managements[experiment_id]&amp;"_"&amp;managements[crop_season_id]=A1716))))</f>
        <v>#VALUE!</v>
      </c>
    </row>
    <row r="1717" spans="2:2" x14ac:dyDescent="0.25">
      <c r="B1717" t="e" cm="1" vm="1">
        <f t="array" ref="B1717">TRANSPOSE(_xlfn._xlws.SORT(_xlfn.UNIQUE(_xlfn._xlws.FILTER(managements[treatment_number], managements[experiment_id]&amp;"_"&amp;managements[crop_season_id]=A1717))))</f>
        <v>#VALUE!</v>
      </c>
    </row>
    <row r="1718" spans="2:2" x14ac:dyDescent="0.25">
      <c r="B1718" t="e" cm="1" vm="1">
        <f t="array" ref="B1718">TRANSPOSE(_xlfn._xlws.SORT(_xlfn.UNIQUE(_xlfn._xlws.FILTER(managements[treatment_number], managements[experiment_id]&amp;"_"&amp;managements[crop_season_id]=A1718))))</f>
        <v>#VALUE!</v>
      </c>
    </row>
    <row r="1719" spans="2:2" x14ac:dyDescent="0.25">
      <c r="B1719" t="e" cm="1" vm="1">
        <f t="array" ref="B1719">TRANSPOSE(_xlfn._xlws.SORT(_xlfn.UNIQUE(_xlfn._xlws.FILTER(managements[treatment_number], managements[experiment_id]&amp;"_"&amp;managements[crop_season_id]=A1719))))</f>
        <v>#VALUE!</v>
      </c>
    </row>
    <row r="1720" spans="2:2" x14ac:dyDescent="0.25">
      <c r="B1720" t="e" cm="1" vm="1">
        <f t="array" ref="B1720">TRANSPOSE(_xlfn._xlws.SORT(_xlfn.UNIQUE(_xlfn._xlws.FILTER(managements[treatment_number], managements[experiment_id]&amp;"_"&amp;managements[crop_season_id]=A1720))))</f>
        <v>#VALUE!</v>
      </c>
    </row>
    <row r="1721" spans="2:2" x14ac:dyDescent="0.25">
      <c r="B1721" t="e" cm="1" vm="1">
        <f t="array" ref="B1721">TRANSPOSE(_xlfn._xlws.SORT(_xlfn.UNIQUE(_xlfn._xlws.FILTER(managements[treatment_number], managements[experiment_id]&amp;"_"&amp;managements[crop_season_id]=A1721))))</f>
        <v>#VALUE!</v>
      </c>
    </row>
    <row r="1722" spans="2:2" x14ac:dyDescent="0.25">
      <c r="B1722" t="e" cm="1" vm="1">
        <f t="array" ref="B1722">TRANSPOSE(_xlfn._xlws.SORT(_xlfn.UNIQUE(_xlfn._xlws.FILTER(managements[treatment_number], managements[experiment_id]&amp;"_"&amp;managements[crop_season_id]=A1722))))</f>
        <v>#VALUE!</v>
      </c>
    </row>
    <row r="1723" spans="2:2" x14ac:dyDescent="0.25">
      <c r="B1723" t="e" cm="1" vm="1">
        <f t="array" ref="B1723">TRANSPOSE(_xlfn._xlws.SORT(_xlfn.UNIQUE(_xlfn._xlws.FILTER(managements[treatment_number], managements[experiment_id]&amp;"_"&amp;managements[crop_season_id]=A1723))))</f>
        <v>#VALUE!</v>
      </c>
    </row>
    <row r="1724" spans="2:2" x14ac:dyDescent="0.25">
      <c r="B1724" t="e" cm="1" vm="1">
        <f t="array" ref="B1724">TRANSPOSE(_xlfn._xlws.SORT(_xlfn.UNIQUE(_xlfn._xlws.FILTER(managements[treatment_number], managements[experiment_id]&amp;"_"&amp;managements[crop_season_id]=A1724))))</f>
        <v>#VALUE!</v>
      </c>
    </row>
    <row r="1725" spans="2:2" x14ac:dyDescent="0.25">
      <c r="B1725" t="e" cm="1" vm="1">
        <f t="array" ref="B1725">TRANSPOSE(_xlfn._xlws.SORT(_xlfn.UNIQUE(_xlfn._xlws.FILTER(managements[treatment_number], managements[experiment_id]&amp;"_"&amp;managements[crop_season_id]=A1725))))</f>
        <v>#VALUE!</v>
      </c>
    </row>
    <row r="1726" spans="2:2" x14ac:dyDescent="0.25">
      <c r="B1726" t="e" cm="1" vm="1">
        <f t="array" ref="B1726">TRANSPOSE(_xlfn._xlws.SORT(_xlfn.UNIQUE(_xlfn._xlws.FILTER(managements[treatment_number], managements[experiment_id]&amp;"_"&amp;managements[crop_season_id]=A1726))))</f>
        <v>#VALUE!</v>
      </c>
    </row>
    <row r="1727" spans="2:2" x14ac:dyDescent="0.25">
      <c r="B1727" t="e" cm="1" vm="1">
        <f t="array" ref="B1727">TRANSPOSE(_xlfn._xlws.SORT(_xlfn.UNIQUE(_xlfn._xlws.FILTER(managements[treatment_number], managements[experiment_id]&amp;"_"&amp;managements[crop_season_id]=A1727))))</f>
        <v>#VALUE!</v>
      </c>
    </row>
    <row r="1728" spans="2:2" x14ac:dyDescent="0.25">
      <c r="B1728" t="e" cm="1" vm="1">
        <f t="array" ref="B1728">TRANSPOSE(_xlfn._xlws.SORT(_xlfn.UNIQUE(_xlfn._xlws.FILTER(managements[treatment_number], managements[experiment_id]&amp;"_"&amp;managements[crop_season_id]=A1728))))</f>
        <v>#VALUE!</v>
      </c>
    </row>
    <row r="1729" spans="2:2" x14ac:dyDescent="0.25">
      <c r="B1729" t="e" cm="1" vm="1">
        <f t="array" ref="B1729">TRANSPOSE(_xlfn._xlws.SORT(_xlfn.UNIQUE(_xlfn._xlws.FILTER(managements[treatment_number], managements[experiment_id]&amp;"_"&amp;managements[crop_season_id]=A1729))))</f>
        <v>#VALUE!</v>
      </c>
    </row>
    <row r="1730" spans="2:2" x14ac:dyDescent="0.25">
      <c r="B1730" t="e" cm="1" vm="1">
        <f t="array" ref="B1730">TRANSPOSE(_xlfn._xlws.SORT(_xlfn.UNIQUE(_xlfn._xlws.FILTER(managements[treatment_number], managements[experiment_id]&amp;"_"&amp;managements[crop_season_id]=A1730))))</f>
        <v>#VALUE!</v>
      </c>
    </row>
    <row r="1731" spans="2:2" x14ac:dyDescent="0.25">
      <c r="B1731" t="e" cm="1" vm="1">
        <f t="array" ref="B1731">TRANSPOSE(_xlfn._xlws.SORT(_xlfn.UNIQUE(_xlfn._xlws.FILTER(managements[treatment_number], managements[experiment_id]&amp;"_"&amp;managements[crop_season_id]=A1731))))</f>
        <v>#VALUE!</v>
      </c>
    </row>
    <row r="1732" spans="2:2" x14ac:dyDescent="0.25">
      <c r="B1732" t="e" cm="1" vm="1">
        <f t="array" ref="B1732">TRANSPOSE(_xlfn._xlws.SORT(_xlfn.UNIQUE(_xlfn._xlws.FILTER(managements[treatment_number], managements[experiment_id]&amp;"_"&amp;managements[crop_season_id]=A1732))))</f>
        <v>#VALUE!</v>
      </c>
    </row>
    <row r="1733" spans="2:2" x14ac:dyDescent="0.25">
      <c r="B1733" t="e" cm="1" vm="1">
        <f t="array" ref="B1733">TRANSPOSE(_xlfn._xlws.SORT(_xlfn.UNIQUE(_xlfn._xlws.FILTER(managements[treatment_number], managements[experiment_id]&amp;"_"&amp;managements[crop_season_id]=A1733))))</f>
        <v>#VALUE!</v>
      </c>
    </row>
    <row r="1734" spans="2:2" x14ac:dyDescent="0.25">
      <c r="B1734" t="e" cm="1" vm="1">
        <f t="array" ref="B1734">TRANSPOSE(_xlfn._xlws.SORT(_xlfn.UNIQUE(_xlfn._xlws.FILTER(managements[treatment_number], managements[experiment_id]&amp;"_"&amp;managements[crop_season_id]=A1734))))</f>
        <v>#VALUE!</v>
      </c>
    </row>
    <row r="1735" spans="2:2" x14ac:dyDescent="0.25">
      <c r="B1735" t="e" cm="1" vm="1">
        <f t="array" ref="B1735">TRANSPOSE(_xlfn._xlws.SORT(_xlfn.UNIQUE(_xlfn._xlws.FILTER(managements[treatment_number], managements[experiment_id]&amp;"_"&amp;managements[crop_season_id]=A1735))))</f>
        <v>#VALUE!</v>
      </c>
    </row>
    <row r="1736" spans="2:2" x14ac:dyDescent="0.25">
      <c r="B1736" t="e" cm="1" vm="1">
        <f t="array" ref="B1736">TRANSPOSE(_xlfn._xlws.SORT(_xlfn.UNIQUE(_xlfn._xlws.FILTER(managements[treatment_number], managements[experiment_id]&amp;"_"&amp;managements[crop_season_id]=A1736))))</f>
        <v>#VALUE!</v>
      </c>
    </row>
    <row r="1737" spans="2:2" x14ac:dyDescent="0.25">
      <c r="B1737" t="e" cm="1" vm="1">
        <f t="array" ref="B1737">TRANSPOSE(_xlfn._xlws.SORT(_xlfn.UNIQUE(_xlfn._xlws.FILTER(managements[treatment_number], managements[experiment_id]&amp;"_"&amp;managements[crop_season_id]=A1737))))</f>
        <v>#VALUE!</v>
      </c>
    </row>
    <row r="1738" spans="2:2" x14ac:dyDescent="0.25">
      <c r="B1738" t="e" cm="1" vm="1">
        <f t="array" ref="B1738">TRANSPOSE(_xlfn._xlws.SORT(_xlfn.UNIQUE(_xlfn._xlws.FILTER(managements[treatment_number], managements[experiment_id]&amp;"_"&amp;managements[crop_season_id]=A1738))))</f>
        <v>#VALUE!</v>
      </c>
    </row>
    <row r="1739" spans="2:2" x14ac:dyDescent="0.25">
      <c r="B1739" t="e" cm="1" vm="1">
        <f t="array" ref="B1739">TRANSPOSE(_xlfn._xlws.SORT(_xlfn.UNIQUE(_xlfn._xlws.FILTER(managements[treatment_number], managements[experiment_id]&amp;"_"&amp;managements[crop_season_id]=A1739))))</f>
        <v>#VALUE!</v>
      </c>
    </row>
    <row r="1740" spans="2:2" x14ac:dyDescent="0.25">
      <c r="B1740" t="e" cm="1" vm="1">
        <f t="array" ref="B1740">TRANSPOSE(_xlfn._xlws.SORT(_xlfn.UNIQUE(_xlfn._xlws.FILTER(managements[treatment_number], managements[experiment_id]&amp;"_"&amp;managements[crop_season_id]=A1740))))</f>
        <v>#VALUE!</v>
      </c>
    </row>
    <row r="1741" spans="2:2" x14ac:dyDescent="0.25">
      <c r="B1741" t="e" cm="1" vm="1">
        <f t="array" ref="B1741">TRANSPOSE(_xlfn._xlws.SORT(_xlfn.UNIQUE(_xlfn._xlws.FILTER(managements[treatment_number], managements[experiment_id]&amp;"_"&amp;managements[crop_season_id]=A1741))))</f>
        <v>#VALUE!</v>
      </c>
    </row>
    <row r="1742" spans="2:2" x14ac:dyDescent="0.25">
      <c r="B1742" t="e" cm="1" vm="1">
        <f t="array" ref="B1742">TRANSPOSE(_xlfn._xlws.SORT(_xlfn.UNIQUE(_xlfn._xlws.FILTER(managements[treatment_number], managements[experiment_id]&amp;"_"&amp;managements[crop_season_id]=A1742))))</f>
        <v>#VALUE!</v>
      </c>
    </row>
    <row r="1743" spans="2:2" x14ac:dyDescent="0.25">
      <c r="B1743" t="e" cm="1" vm="1">
        <f t="array" ref="B1743">TRANSPOSE(_xlfn._xlws.SORT(_xlfn.UNIQUE(_xlfn._xlws.FILTER(managements[treatment_number], managements[experiment_id]&amp;"_"&amp;managements[crop_season_id]=A1743))))</f>
        <v>#VALUE!</v>
      </c>
    </row>
    <row r="1744" spans="2:2" x14ac:dyDescent="0.25">
      <c r="B1744" t="e" cm="1" vm="1">
        <f t="array" ref="B1744">TRANSPOSE(_xlfn._xlws.SORT(_xlfn.UNIQUE(_xlfn._xlws.FILTER(managements[treatment_number], managements[experiment_id]&amp;"_"&amp;managements[crop_season_id]=A1744))))</f>
        <v>#VALUE!</v>
      </c>
    </row>
    <row r="1745" spans="2:2" x14ac:dyDescent="0.25">
      <c r="B1745" t="e" cm="1" vm="1">
        <f t="array" ref="B1745">TRANSPOSE(_xlfn._xlws.SORT(_xlfn.UNIQUE(_xlfn._xlws.FILTER(managements[treatment_number], managements[experiment_id]&amp;"_"&amp;managements[crop_season_id]=A1745))))</f>
        <v>#VALUE!</v>
      </c>
    </row>
    <row r="1746" spans="2:2" x14ac:dyDescent="0.25">
      <c r="B1746" t="e" cm="1" vm="1">
        <f t="array" ref="B1746">TRANSPOSE(_xlfn._xlws.SORT(_xlfn.UNIQUE(_xlfn._xlws.FILTER(managements[treatment_number], managements[experiment_id]&amp;"_"&amp;managements[crop_season_id]=A1746))))</f>
        <v>#VALUE!</v>
      </c>
    </row>
    <row r="1747" spans="2:2" x14ac:dyDescent="0.25">
      <c r="B1747" t="e" cm="1" vm="1">
        <f t="array" ref="B1747">TRANSPOSE(_xlfn._xlws.SORT(_xlfn.UNIQUE(_xlfn._xlws.FILTER(managements[treatment_number], managements[experiment_id]&amp;"_"&amp;managements[crop_season_id]=A1747))))</f>
        <v>#VALUE!</v>
      </c>
    </row>
    <row r="1748" spans="2:2" x14ac:dyDescent="0.25">
      <c r="B1748" t="e" cm="1" vm="1">
        <f t="array" ref="B1748">TRANSPOSE(_xlfn._xlws.SORT(_xlfn.UNIQUE(_xlfn._xlws.FILTER(managements[treatment_number], managements[experiment_id]&amp;"_"&amp;managements[crop_season_id]=A1748))))</f>
        <v>#VALUE!</v>
      </c>
    </row>
    <row r="1749" spans="2:2" x14ac:dyDescent="0.25">
      <c r="B1749" t="e" cm="1" vm="1">
        <f t="array" ref="B1749">TRANSPOSE(_xlfn._xlws.SORT(_xlfn.UNIQUE(_xlfn._xlws.FILTER(managements[treatment_number], managements[experiment_id]&amp;"_"&amp;managements[crop_season_id]=A1749))))</f>
        <v>#VALUE!</v>
      </c>
    </row>
    <row r="1750" spans="2:2" x14ac:dyDescent="0.25">
      <c r="B1750" t="e" cm="1" vm="1">
        <f t="array" ref="B1750">TRANSPOSE(_xlfn._xlws.SORT(_xlfn.UNIQUE(_xlfn._xlws.FILTER(managements[treatment_number], managements[experiment_id]&amp;"_"&amp;managements[crop_season_id]=A1750))))</f>
        <v>#VALUE!</v>
      </c>
    </row>
    <row r="1751" spans="2:2" x14ac:dyDescent="0.25">
      <c r="B1751" t="e" cm="1" vm="1">
        <f t="array" ref="B1751">TRANSPOSE(_xlfn._xlws.SORT(_xlfn.UNIQUE(_xlfn._xlws.FILTER(managements[treatment_number], managements[experiment_id]&amp;"_"&amp;managements[crop_season_id]=A1751))))</f>
        <v>#VALUE!</v>
      </c>
    </row>
    <row r="1752" spans="2:2" x14ac:dyDescent="0.25">
      <c r="B1752" t="e" cm="1" vm="1">
        <f t="array" ref="B1752">TRANSPOSE(_xlfn._xlws.SORT(_xlfn.UNIQUE(_xlfn._xlws.FILTER(managements[treatment_number], managements[experiment_id]&amp;"_"&amp;managements[crop_season_id]=A1752))))</f>
        <v>#VALUE!</v>
      </c>
    </row>
    <row r="1753" spans="2:2" x14ac:dyDescent="0.25">
      <c r="B1753" t="e" cm="1" vm="1">
        <f t="array" ref="B1753">TRANSPOSE(_xlfn._xlws.SORT(_xlfn.UNIQUE(_xlfn._xlws.FILTER(managements[treatment_number], managements[experiment_id]&amp;"_"&amp;managements[crop_season_id]=A1753))))</f>
        <v>#VALUE!</v>
      </c>
    </row>
    <row r="1754" spans="2:2" x14ac:dyDescent="0.25">
      <c r="B1754" t="e" cm="1" vm="1">
        <f t="array" ref="B1754">TRANSPOSE(_xlfn._xlws.SORT(_xlfn.UNIQUE(_xlfn._xlws.FILTER(managements[treatment_number], managements[experiment_id]&amp;"_"&amp;managements[crop_season_id]=A1754))))</f>
        <v>#VALUE!</v>
      </c>
    </row>
    <row r="1755" spans="2:2" x14ac:dyDescent="0.25">
      <c r="B1755" t="e" cm="1" vm="1">
        <f t="array" ref="B1755">TRANSPOSE(_xlfn._xlws.SORT(_xlfn.UNIQUE(_xlfn._xlws.FILTER(managements[treatment_number], managements[experiment_id]&amp;"_"&amp;managements[crop_season_id]=A1755))))</f>
        <v>#VALUE!</v>
      </c>
    </row>
    <row r="1756" spans="2:2" x14ac:dyDescent="0.25">
      <c r="B1756" t="e" cm="1" vm="1">
        <f t="array" ref="B1756">TRANSPOSE(_xlfn._xlws.SORT(_xlfn.UNIQUE(_xlfn._xlws.FILTER(managements[treatment_number], managements[experiment_id]&amp;"_"&amp;managements[crop_season_id]=A1756))))</f>
        <v>#VALUE!</v>
      </c>
    </row>
    <row r="1757" spans="2:2" x14ac:dyDescent="0.25">
      <c r="B1757" t="e" cm="1" vm="1">
        <f t="array" ref="B1757">TRANSPOSE(_xlfn._xlws.SORT(_xlfn.UNIQUE(_xlfn._xlws.FILTER(managements[treatment_number], managements[experiment_id]&amp;"_"&amp;managements[crop_season_id]=A1757))))</f>
        <v>#VALUE!</v>
      </c>
    </row>
    <row r="1758" spans="2:2" x14ac:dyDescent="0.25">
      <c r="B1758" t="e" cm="1" vm="1">
        <f t="array" ref="B1758">TRANSPOSE(_xlfn._xlws.SORT(_xlfn.UNIQUE(_xlfn._xlws.FILTER(managements[treatment_number], managements[experiment_id]&amp;"_"&amp;managements[crop_season_id]=A1758))))</f>
        <v>#VALUE!</v>
      </c>
    </row>
    <row r="1759" spans="2:2" x14ac:dyDescent="0.25">
      <c r="B1759" t="e" cm="1" vm="1">
        <f t="array" ref="B1759">TRANSPOSE(_xlfn._xlws.SORT(_xlfn.UNIQUE(_xlfn._xlws.FILTER(managements[treatment_number], managements[experiment_id]&amp;"_"&amp;managements[crop_season_id]=A1759))))</f>
        <v>#VALUE!</v>
      </c>
    </row>
    <row r="1760" spans="2:2" x14ac:dyDescent="0.25">
      <c r="B1760" t="e" cm="1" vm="1">
        <f t="array" ref="B1760">TRANSPOSE(_xlfn._xlws.SORT(_xlfn.UNIQUE(_xlfn._xlws.FILTER(managements[treatment_number], managements[experiment_id]&amp;"_"&amp;managements[crop_season_id]=A1760))))</f>
        <v>#VALUE!</v>
      </c>
    </row>
    <row r="1761" spans="2:2" x14ac:dyDescent="0.25">
      <c r="B1761" t="e" cm="1" vm="1">
        <f t="array" ref="B1761">TRANSPOSE(_xlfn._xlws.SORT(_xlfn.UNIQUE(_xlfn._xlws.FILTER(managements[treatment_number], managements[experiment_id]&amp;"_"&amp;managements[crop_season_id]=A1761))))</f>
        <v>#VALUE!</v>
      </c>
    </row>
    <row r="1762" spans="2:2" x14ac:dyDescent="0.25">
      <c r="B1762" t="e" cm="1" vm="1">
        <f t="array" ref="B1762">TRANSPOSE(_xlfn._xlws.SORT(_xlfn.UNIQUE(_xlfn._xlws.FILTER(managements[treatment_number], managements[experiment_id]&amp;"_"&amp;managements[crop_season_id]=A1762))))</f>
        <v>#VALUE!</v>
      </c>
    </row>
    <row r="1763" spans="2:2" x14ac:dyDescent="0.25">
      <c r="B1763" t="e" cm="1" vm="1">
        <f t="array" ref="B1763">TRANSPOSE(_xlfn._xlws.SORT(_xlfn.UNIQUE(_xlfn._xlws.FILTER(managements[treatment_number], managements[experiment_id]&amp;"_"&amp;managements[crop_season_id]=A1763))))</f>
        <v>#VALUE!</v>
      </c>
    </row>
    <row r="1764" spans="2:2" x14ac:dyDescent="0.25">
      <c r="B1764" t="e" cm="1" vm="1">
        <f t="array" ref="B1764">TRANSPOSE(_xlfn._xlws.SORT(_xlfn.UNIQUE(_xlfn._xlws.FILTER(managements[treatment_number], managements[experiment_id]&amp;"_"&amp;managements[crop_season_id]=A1764))))</f>
        <v>#VALUE!</v>
      </c>
    </row>
    <row r="1765" spans="2:2" x14ac:dyDescent="0.25">
      <c r="B1765" t="e" cm="1" vm="1">
        <f t="array" ref="B1765">TRANSPOSE(_xlfn._xlws.SORT(_xlfn.UNIQUE(_xlfn._xlws.FILTER(managements[treatment_number], managements[experiment_id]&amp;"_"&amp;managements[crop_season_id]=A1765))))</f>
        <v>#VALUE!</v>
      </c>
    </row>
    <row r="1766" spans="2:2" x14ac:dyDescent="0.25">
      <c r="B1766" t="e" cm="1" vm="1">
        <f t="array" ref="B1766">TRANSPOSE(_xlfn._xlws.SORT(_xlfn.UNIQUE(_xlfn._xlws.FILTER(managements[treatment_number], managements[experiment_id]&amp;"_"&amp;managements[crop_season_id]=A1766))))</f>
        <v>#VALUE!</v>
      </c>
    </row>
    <row r="1767" spans="2:2" x14ac:dyDescent="0.25">
      <c r="B1767" t="e" cm="1" vm="1">
        <f t="array" ref="B1767">TRANSPOSE(_xlfn._xlws.SORT(_xlfn.UNIQUE(_xlfn._xlws.FILTER(managements[treatment_number], managements[experiment_id]&amp;"_"&amp;managements[crop_season_id]=A1767))))</f>
        <v>#VALUE!</v>
      </c>
    </row>
    <row r="1768" spans="2:2" x14ac:dyDescent="0.25">
      <c r="B1768" t="e" cm="1" vm="1">
        <f t="array" ref="B1768">TRANSPOSE(_xlfn._xlws.SORT(_xlfn.UNIQUE(_xlfn._xlws.FILTER(managements[treatment_number], managements[experiment_id]&amp;"_"&amp;managements[crop_season_id]=A1768))))</f>
        <v>#VALUE!</v>
      </c>
    </row>
    <row r="1769" spans="2:2" x14ac:dyDescent="0.25">
      <c r="B1769" t="e" cm="1" vm="1">
        <f t="array" ref="B1769">TRANSPOSE(_xlfn._xlws.SORT(_xlfn.UNIQUE(_xlfn._xlws.FILTER(managements[treatment_number], managements[experiment_id]&amp;"_"&amp;managements[crop_season_id]=A1769))))</f>
        <v>#VALUE!</v>
      </c>
    </row>
    <row r="1770" spans="2:2" x14ac:dyDescent="0.25">
      <c r="B1770" t="e" cm="1" vm="1">
        <f t="array" ref="B1770">TRANSPOSE(_xlfn._xlws.SORT(_xlfn.UNIQUE(_xlfn._xlws.FILTER(managements[treatment_number], managements[experiment_id]&amp;"_"&amp;managements[crop_season_id]=A1770))))</f>
        <v>#VALUE!</v>
      </c>
    </row>
    <row r="1771" spans="2:2" x14ac:dyDescent="0.25">
      <c r="B1771" t="e" cm="1" vm="1">
        <f t="array" ref="B1771">TRANSPOSE(_xlfn._xlws.SORT(_xlfn.UNIQUE(_xlfn._xlws.FILTER(managements[treatment_number], managements[experiment_id]&amp;"_"&amp;managements[crop_season_id]=A1771))))</f>
        <v>#VALUE!</v>
      </c>
    </row>
    <row r="1772" spans="2:2" x14ac:dyDescent="0.25">
      <c r="B1772" t="e" cm="1" vm="1">
        <f t="array" ref="B1772">TRANSPOSE(_xlfn._xlws.SORT(_xlfn.UNIQUE(_xlfn._xlws.FILTER(managements[treatment_number], managements[experiment_id]&amp;"_"&amp;managements[crop_season_id]=A1772))))</f>
        <v>#VALUE!</v>
      </c>
    </row>
    <row r="1773" spans="2:2" x14ac:dyDescent="0.25">
      <c r="B1773" t="e" cm="1" vm="1">
        <f t="array" ref="B1773">TRANSPOSE(_xlfn._xlws.SORT(_xlfn.UNIQUE(_xlfn._xlws.FILTER(managements[treatment_number], managements[experiment_id]&amp;"_"&amp;managements[crop_season_id]=A1773))))</f>
        <v>#VALUE!</v>
      </c>
    </row>
    <row r="1774" spans="2:2" x14ac:dyDescent="0.25">
      <c r="B1774" t="e" cm="1" vm="1">
        <f t="array" ref="B1774">TRANSPOSE(_xlfn._xlws.SORT(_xlfn.UNIQUE(_xlfn._xlws.FILTER(managements[treatment_number], managements[experiment_id]&amp;"_"&amp;managements[crop_season_id]=A1774))))</f>
        <v>#VALUE!</v>
      </c>
    </row>
    <row r="1775" spans="2:2" x14ac:dyDescent="0.25">
      <c r="B1775" t="e" cm="1" vm="1">
        <f t="array" ref="B1775">TRANSPOSE(_xlfn._xlws.SORT(_xlfn.UNIQUE(_xlfn._xlws.FILTER(managements[treatment_number], managements[experiment_id]&amp;"_"&amp;managements[crop_season_id]=A1775))))</f>
        <v>#VALUE!</v>
      </c>
    </row>
    <row r="1776" spans="2:2" x14ac:dyDescent="0.25">
      <c r="B1776" t="e" cm="1" vm="1">
        <f t="array" ref="B1776">TRANSPOSE(_xlfn._xlws.SORT(_xlfn.UNIQUE(_xlfn._xlws.FILTER(managements[treatment_number], managements[experiment_id]&amp;"_"&amp;managements[crop_season_id]=A1776))))</f>
        <v>#VALUE!</v>
      </c>
    </row>
    <row r="1777" spans="2:2" x14ac:dyDescent="0.25">
      <c r="B1777" t="e" cm="1" vm="1">
        <f t="array" ref="B1777">TRANSPOSE(_xlfn._xlws.SORT(_xlfn.UNIQUE(_xlfn._xlws.FILTER(managements[treatment_number], managements[experiment_id]&amp;"_"&amp;managements[crop_season_id]=A1777))))</f>
        <v>#VALUE!</v>
      </c>
    </row>
    <row r="1778" spans="2:2" x14ac:dyDescent="0.25">
      <c r="B1778" t="e" cm="1" vm="1">
        <f t="array" ref="B1778">TRANSPOSE(_xlfn._xlws.SORT(_xlfn.UNIQUE(_xlfn._xlws.FILTER(managements[treatment_number], managements[experiment_id]&amp;"_"&amp;managements[crop_season_id]=A1778))))</f>
        <v>#VALUE!</v>
      </c>
    </row>
    <row r="1779" spans="2:2" x14ac:dyDescent="0.25">
      <c r="B1779" t="e" cm="1" vm="1">
        <f t="array" ref="B1779">TRANSPOSE(_xlfn._xlws.SORT(_xlfn.UNIQUE(_xlfn._xlws.FILTER(managements[treatment_number], managements[experiment_id]&amp;"_"&amp;managements[crop_season_id]=A1779))))</f>
        <v>#VALUE!</v>
      </c>
    </row>
    <row r="1780" spans="2:2" x14ac:dyDescent="0.25">
      <c r="B1780" t="e" cm="1" vm="1">
        <f t="array" ref="B1780">TRANSPOSE(_xlfn._xlws.SORT(_xlfn.UNIQUE(_xlfn._xlws.FILTER(managements[treatment_number], managements[experiment_id]&amp;"_"&amp;managements[crop_season_id]=A1780))))</f>
        <v>#VALUE!</v>
      </c>
    </row>
    <row r="1781" spans="2:2" x14ac:dyDescent="0.25">
      <c r="B1781" t="e" cm="1" vm="1">
        <f t="array" ref="B1781">TRANSPOSE(_xlfn._xlws.SORT(_xlfn.UNIQUE(_xlfn._xlws.FILTER(managements[treatment_number], managements[experiment_id]&amp;"_"&amp;managements[crop_season_id]=A1781))))</f>
        <v>#VALUE!</v>
      </c>
    </row>
    <row r="1782" spans="2:2" x14ac:dyDescent="0.25">
      <c r="B1782" t="e" cm="1" vm="1">
        <f t="array" ref="B1782">TRANSPOSE(_xlfn._xlws.SORT(_xlfn.UNIQUE(_xlfn._xlws.FILTER(managements[treatment_number], managements[experiment_id]&amp;"_"&amp;managements[crop_season_id]=A1782))))</f>
        <v>#VALUE!</v>
      </c>
    </row>
    <row r="1783" spans="2:2" x14ac:dyDescent="0.25">
      <c r="B1783" t="e" cm="1" vm="1">
        <f t="array" ref="B1783">TRANSPOSE(_xlfn._xlws.SORT(_xlfn.UNIQUE(_xlfn._xlws.FILTER(managements[treatment_number], managements[experiment_id]&amp;"_"&amp;managements[crop_season_id]=A1783))))</f>
        <v>#VALUE!</v>
      </c>
    </row>
    <row r="1784" spans="2:2" x14ac:dyDescent="0.25">
      <c r="B1784" t="e" cm="1" vm="1">
        <f t="array" ref="B1784">TRANSPOSE(_xlfn._xlws.SORT(_xlfn.UNIQUE(_xlfn._xlws.FILTER(managements[treatment_number], managements[experiment_id]&amp;"_"&amp;managements[crop_season_id]=A1784))))</f>
        <v>#VALUE!</v>
      </c>
    </row>
    <row r="1785" spans="2:2" x14ac:dyDescent="0.25">
      <c r="B1785" t="e" cm="1" vm="1">
        <f t="array" ref="B1785">TRANSPOSE(_xlfn._xlws.SORT(_xlfn.UNIQUE(_xlfn._xlws.FILTER(managements[treatment_number], managements[experiment_id]&amp;"_"&amp;managements[crop_season_id]=A1785))))</f>
        <v>#VALUE!</v>
      </c>
    </row>
    <row r="1786" spans="2:2" x14ac:dyDescent="0.25">
      <c r="B1786" t="e" cm="1" vm="1">
        <f t="array" ref="B1786">TRANSPOSE(_xlfn._xlws.SORT(_xlfn.UNIQUE(_xlfn._xlws.FILTER(managements[treatment_number], managements[experiment_id]&amp;"_"&amp;managements[crop_season_id]=A1786))))</f>
        <v>#VALUE!</v>
      </c>
    </row>
    <row r="1787" spans="2:2" x14ac:dyDescent="0.25">
      <c r="B1787" t="e" cm="1" vm="1">
        <f t="array" ref="B1787">TRANSPOSE(_xlfn._xlws.SORT(_xlfn.UNIQUE(_xlfn._xlws.FILTER(managements[treatment_number], managements[experiment_id]&amp;"_"&amp;managements[crop_season_id]=A1787))))</f>
        <v>#VALUE!</v>
      </c>
    </row>
    <row r="1788" spans="2:2" x14ac:dyDescent="0.25">
      <c r="B1788" t="e" cm="1" vm="1">
        <f t="array" ref="B1788">TRANSPOSE(_xlfn._xlws.SORT(_xlfn.UNIQUE(_xlfn._xlws.FILTER(managements[treatment_number], managements[experiment_id]&amp;"_"&amp;managements[crop_season_id]=A1788))))</f>
        <v>#VALUE!</v>
      </c>
    </row>
    <row r="1789" spans="2:2" x14ac:dyDescent="0.25">
      <c r="B1789" t="e" cm="1" vm="1">
        <f t="array" ref="B1789">TRANSPOSE(_xlfn._xlws.SORT(_xlfn.UNIQUE(_xlfn._xlws.FILTER(managements[treatment_number], managements[experiment_id]&amp;"_"&amp;managements[crop_season_id]=A1789))))</f>
        <v>#VALUE!</v>
      </c>
    </row>
    <row r="1790" spans="2:2" x14ac:dyDescent="0.25">
      <c r="B1790" t="e" cm="1" vm="1">
        <f t="array" ref="B1790">TRANSPOSE(_xlfn._xlws.SORT(_xlfn.UNIQUE(_xlfn._xlws.FILTER(managements[treatment_number], managements[experiment_id]&amp;"_"&amp;managements[crop_season_id]=A1790))))</f>
        <v>#VALUE!</v>
      </c>
    </row>
    <row r="1791" spans="2:2" x14ac:dyDescent="0.25">
      <c r="B1791" t="e" cm="1" vm="1">
        <f t="array" ref="B1791">TRANSPOSE(_xlfn._xlws.SORT(_xlfn.UNIQUE(_xlfn._xlws.FILTER(managements[treatment_number], managements[experiment_id]&amp;"_"&amp;managements[crop_season_id]=A1791))))</f>
        <v>#VALUE!</v>
      </c>
    </row>
    <row r="1792" spans="2:2" x14ac:dyDescent="0.25">
      <c r="B1792" t="e" cm="1" vm="1">
        <f t="array" ref="B1792">TRANSPOSE(_xlfn._xlws.SORT(_xlfn.UNIQUE(_xlfn._xlws.FILTER(managements[treatment_number], managements[experiment_id]&amp;"_"&amp;managements[crop_season_id]=A1792))))</f>
        <v>#VALUE!</v>
      </c>
    </row>
    <row r="1793" spans="2:2" x14ac:dyDescent="0.25">
      <c r="B1793" t="e" cm="1" vm="1">
        <f t="array" ref="B1793">TRANSPOSE(_xlfn._xlws.SORT(_xlfn.UNIQUE(_xlfn._xlws.FILTER(managements[treatment_number], managements[experiment_id]&amp;"_"&amp;managements[crop_season_id]=A1793))))</f>
        <v>#VALUE!</v>
      </c>
    </row>
    <row r="1794" spans="2:2" x14ac:dyDescent="0.25">
      <c r="B1794" t="e" cm="1" vm="1">
        <f t="array" ref="B1794">TRANSPOSE(_xlfn._xlws.SORT(_xlfn.UNIQUE(_xlfn._xlws.FILTER(managements[treatment_number], managements[experiment_id]&amp;"_"&amp;managements[crop_season_id]=A1794))))</f>
        <v>#VALUE!</v>
      </c>
    </row>
    <row r="1795" spans="2:2" x14ac:dyDescent="0.25">
      <c r="B1795" t="e" cm="1" vm="1">
        <f t="array" ref="B1795">TRANSPOSE(_xlfn._xlws.SORT(_xlfn.UNIQUE(_xlfn._xlws.FILTER(managements[treatment_number], managements[experiment_id]&amp;"_"&amp;managements[crop_season_id]=A1795))))</f>
        <v>#VALUE!</v>
      </c>
    </row>
    <row r="1796" spans="2:2" x14ac:dyDescent="0.25">
      <c r="B1796" t="e" cm="1" vm="1">
        <f t="array" ref="B1796">TRANSPOSE(_xlfn._xlws.SORT(_xlfn.UNIQUE(_xlfn._xlws.FILTER(managements[treatment_number], managements[experiment_id]&amp;"_"&amp;managements[crop_season_id]=A1796))))</f>
        <v>#VALUE!</v>
      </c>
    </row>
    <row r="1797" spans="2:2" x14ac:dyDescent="0.25">
      <c r="B1797" t="e" cm="1" vm="1">
        <f t="array" ref="B1797">TRANSPOSE(_xlfn._xlws.SORT(_xlfn.UNIQUE(_xlfn._xlws.FILTER(managements[treatment_number], managements[experiment_id]&amp;"_"&amp;managements[crop_season_id]=A1797))))</f>
        <v>#VALUE!</v>
      </c>
    </row>
    <row r="1798" spans="2:2" x14ac:dyDescent="0.25">
      <c r="B1798" t="e" cm="1" vm="1">
        <f t="array" ref="B1798">TRANSPOSE(_xlfn._xlws.SORT(_xlfn.UNIQUE(_xlfn._xlws.FILTER(managements[treatment_number], managements[experiment_id]&amp;"_"&amp;managements[crop_season_id]=A1798))))</f>
        <v>#VALUE!</v>
      </c>
    </row>
    <row r="1799" spans="2:2" x14ac:dyDescent="0.25">
      <c r="B1799" t="e" cm="1" vm="1">
        <f t="array" ref="B1799">TRANSPOSE(_xlfn._xlws.SORT(_xlfn.UNIQUE(_xlfn._xlws.FILTER(managements[treatment_number], managements[experiment_id]&amp;"_"&amp;managements[crop_season_id]=A1799))))</f>
        <v>#VALUE!</v>
      </c>
    </row>
    <row r="1800" spans="2:2" x14ac:dyDescent="0.25">
      <c r="B1800" t="e" cm="1" vm="1">
        <f t="array" ref="B1800">TRANSPOSE(_xlfn._xlws.SORT(_xlfn.UNIQUE(_xlfn._xlws.FILTER(managements[treatment_number], managements[experiment_id]&amp;"_"&amp;managements[crop_season_id]=A1800))))</f>
        <v>#VALUE!</v>
      </c>
    </row>
    <row r="1801" spans="2:2" x14ac:dyDescent="0.25">
      <c r="B1801" t="e" cm="1" vm="1">
        <f t="array" ref="B1801">TRANSPOSE(_xlfn._xlws.SORT(_xlfn.UNIQUE(_xlfn._xlws.FILTER(managements[treatment_number], managements[experiment_id]&amp;"_"&amp;managements[crop_season_id]=A1801))))</f>
        <v>#VALUE!</v>
      </c>
    </row>
    <row r="1802" spans="2:2" x14ac:dyDescent="0.25">
      <c r="B1802" t="e" cm="1" vm="1">
        <f t="array" ref="B1802">TRANSPOSE(_xlfn._xlws.SORT(_xlfn.UNIQUE(_xlfn._xlws.FILTER(managements[treatment_number], managements[experiment_id]&amp;"_"&amp;managements[crop_season_id]=A1802))))</f>
        <v>#VALUE!</v>
      </c>
    </row>
    <row r="1803" spans="2:2" x14ac:dyDescent="0.25">
      <c r="B1803" t="e" cm="1" vm="1">
        <f t="array" ref="B1803">TRANSPOSE(_xlfn._xlws.SORT(_xlfn.UNIQUE(_xlfn._xlws.FILTER(managements[treatment_number], managements[experiment_id]&amp;"_"&amp;managements[crop_season_id]=A1803))))</f>
        <v>#VALUE!</v>
      </c>
    </row>
    <row r="1804" spans="2:2" x14ac:dyDescent="0.25">
      <c r="B1804" t="e" cm="1" vm="1">
        <f t="array" ref="B1804">TRANSPOSE(_xlfn._xlws.SORT(_xlfn.UNIQUE(_xlfn._xlws.FILTER(managements[treatment_number], managements[experiment_id]&amp;"_"&amp;managements[crop_season_id]=A1804))))</f>
        <v>#VALUE!</v>
      </c>
    </row>
    <row r="1805" spans="2:2" x14ac:dyDescent="0.25">
      <c r="B1805" t="e" cm="1" vm="1">
        <f t="array" ref="B1805">TRANSPOSE(_xlfn._xlws.SORT(_xlfn.UNIQUE(_xlfn._xlws.FILTER(managements[treatment_number], managements[experiment_id]&amp;"_"&amp;managements[crop_season_id]=A1805))))</f>
        <v>#VALUE!</v>
      </c>
    </row>
    <row r="1806" spans="2:2" x14ac:dyDescent="0.25">
      <c r="B1806" t="e" cm="1" vm="1">
        <f t="array" ref="B1806">TRANSPOSE(_xlfn._xlws.SORT(_xlfn.UNIQUE(_xlfn._xlws.FILTER(managements[treatment_number], managements[experiment_id]&amp;"_"&amp;managements[crop_season_id]=A1806))))</f>
        <v>#VALUE!</v>
      </c>
    </row>
    <row r="1807" spans="2:2" x14ac:dyDescent="0.25">
      <c r="B1807" t="e" cm="1" vm="1">
        <f t="array" ref="B1807">TRANSPOSE(_xlfn._xlws.SORT(_xlfn.UNIQUE(_xlfn._xlws.FILTER(managements[treatment_number], managements[experiment_id]&amp;"_"&amp;managements[crop_season_id]=A1807))))</f>
        <v>#VALUE!</v>
      </c>
    </row>
    <row r="1808" spans="2:2" x14ac:dyDescent="0.25">
      <c r="B1808" t="e" cm="1" vm="1">
        <f t="array" ref="B1808">TRANSPOSE(_xlfn._xlws.SORT(_xlfn.UNIQUE(_xlfn._xlws.FILTER(managements[treatment_number], managements[experiment_id]&amp;"_"&amp;managements[crop_season_id]=A1808))))</f>
        <v>#VALUE!</v>
      </c>
    </row>
    <row r="1809" spans="2:2" x14ac:dyDescent="0.25">
      <c r="B1809" t="e" cm="1" vm="1">
        <f t="array" ref="B1809">TRANSPOSE(_xlfn._xlws.SORT(_xlfn.UNIQUE(_xlfn._xlws.FILTER(managements[treatment_number], managements[experiment_id]&amp;"_"&amp;managements[crop_season_id]=A1809))))</f>
        <v>#VALUE!</v>
      </c>
    </row>
    <row r="1810" spans="2:2" x14ac:dyDescent="0.25">
      <c r="B1810" t="e" cm="1" vm="1">
        <f t="array" ref="B1810">TRANSPOSE(_xlfn._xlws.SORT(_xlfn.UNIQUE(_xlfn._xlws.FILTER(managements[treatment_number], managements[experiment_id]&amp;"_"&amp;managements[crop_season_id]=A1810))))</f>
        <v>#VALUE!</v>
      </c>
    </row>
    <row r="1811" spans="2:2" x14ac:dyDescent="0.25">
      <c r="B1811" t="e" cm="1" vm="1">
        <f t="array" ref="B1811">TRANSPOSE(_xlfn._xlws.SORT(_xlfn.UNIQUE(_xlfn._xlws.FILTER(managements[treatment_number], managements[experiment_id]&amp;"_"&amp;managements[crop_season_id]=A1811))))</f>
        <v>#VALUE!</v>
      </c>
    </row>
    <row r="1812" spans="2:2" x14ac:dyDescent="0.25">
      <c r="B1812" t="e" cm="1" vm="1">
        <f t="array" ref="B1812">TRANSPOSE(_xlfn._xlws.SORT(_xlfn.UNIQUE(_xlfn._xlws.FILTER(managements[treatment_number], managements[experiment_id]&amp;"_"&amp;managements[crop_season_id]=A1812))))</f>
        <v>#VALUE!</v>
      </c>
    </row>
    <row r="1813" spans="2:2" x14ac:dyDescent="0.25">
      <c r="B1813" t="e" cm="1" vm="1">
        <f t="array" ref="B1813">TRANSPOSE(_xlfn._xlws.SORT(_xlfn.UNIQUE(_xlfn._xlws.FILTER(managements[treatment_number], managements[experiment_id]&amp;"_"&amp;managements[crop_season_id]=A1813))))</f>
        <v>#VALUE!</v>
      </c>
    </row>
    <row r="1814" spans="2:2" x14ac:dyDescent="0.25">
      <c r="B1814" t="e" cm="1" vm="1">
        <f t="array" ref="B1814">TRANSPOSE(_xlfn._xlws.SORT(_xlfn.UNIQUE(_xlfn._xlws.FILTER(managements[treatment_number], managements[experiment_id]&amp;"_"&amp;managements[crop_season_id]=A1814))))</f>
        <v>#VALUE!</v>
      </c>
    </row>
    <row r="1815" spans="2:2" x14ac:dyDescent="0.25">
      <c r="B1815" t="e" cm="1" vm="1">
        <f t="array" ref="B1815">TRANSPOSE(_xlfn._xlws.SORT(_xlfn.UNIQUE(_xlfn._xlws.FILTER(managements[treatment_number], managements[experiment_id]&amp;"_"&amp;managements[crop_season_id]=A1815))))</f>
        <v>#VALUE!</v>
      </c>
    </row>
    <row r="1816" spans="2:2" x14ac:dyDescent="0.25">
      <c r="B1816" t="e" cm="1" vm="1">
        <f t="array" ref="B1816">TRANSPOSE(_xlfn._xlws.SORT(_xlfn.UNIQUE(_xlfn._xlws.FILTER(managements[treatment_number], managements[experiment_id]&amp;"_"&amp;managements[crop_season_id]=A1816))))</f>
        <v>#VALUE!</v>
      </c>
    </row>
    <row r="1817" spans="2:2" x14ac:dyDescent="0.25">
      <c r="B1817" t="e" cm="1" vm="1">
        <f t="array" ref="B1817">TRANSPOSE(_xlfn._xlws.SORT(_xlfn.UNIQUE(_xlfn._xlws.FILTER(managements[treatment_number], managements[experiment_id]&amp;"_"&amp;managements[crop_season_id]=A1817))))</f>
        <v>#VALUE!</v>
      </c>
    </row>
    <row r="1818" spans="2:2" x14ac:dyDescent="0.25">
      <c r="B1818" t="e" cm="1" vm="1">
        <f t="array" ref="B1818">TRANSPOSE(_xlfn._xlws.SORT(_xlfn.UNIQUE(_xlfn._xlws.FILTER(managements[treatment_number], managements[experiment_id]&amp;"_"&amp;managements[crop_season_id]=A1818))))</f>
        <v>#VALUE!</v>
      </c>
    </row>
    <row r="1819" spans="2:2" x14ac:dyDescent="0.25">
      <c r="B1819" t="e" cm="1" vm="1">
        <f t="array" ref="B1819">TRANSPOSE(_xlfn._xlws.SORT(_xlfn.UNIQUE(_xlfn._xlws.FILTER(managements[treatment_number], managements[experiment_id]&amp;"_"&amp;managements[crop_season_id]=A1819))))</f>
        <v>#VALUE!</v>
      </c>
    </row>
    <row r="1820" spans="2:2" x14ac:dyDescent="0.25">
      <c r="B1820" t="e" cm="1" vm="1">
        <f t="array" ref="B1820">TRANSPOSE(_xlfn._xlws.SORT(_xlfn.UNIQUE(_xlfn._xlws.FILTER(managements[treatment_number], managements[experiment_id]&amp;"_"&amp;managements[crop_season_id]=A1820))))</f>
        <v>#VALUE!</v>
      </c>
    </row>
    <row r="1821" spans="2:2" x14ac:dyDescent="0.25">
      <c r="B1821" t="e" cm="1" vm="1">
        <f t="array" ref="B1821">TRANSPOSE(_xlfn._xlws.SORT(_xlfn.UNIQUE(_xlfn._xlws.FILTER(managements[treatment_number], managements[experiment_id]&amp;"_"&amp;managements[crop_season_id]=A1821))))</f>
        <v>#VALUE!</v>
      </c>
    </row>
    <row r="1822" spans="2:2" x14ac:dyDescent="0.25">
      <c r="B1822" t="e" cm="1" vm="1">
        <f t="array" ref="B1822">TRANSPOSE(_xlfn._xlws.SORT(_xlfn.UNIQUE(_xlfn._xlws.FILTER(managements[treatment_number], managements[experiment_id]&amp;"_"&amp;managements[crop_season_id]=A1822))))</f>
        <v>#VALUE!</v>
      </c>
    </row>
    <row r="1823" spans="2:2" x14ac:dyDescent="0.25">
      <c r="B1823" t="e" cm="1" vm="1">
        <f t="array" ref="B1823">TRANSPOSE(_xlfn._xlws.SORT(_xlfn.UNIQUE(_xlfn._xlws.FILTER(managements[treatment_number], managements[experiment_id]&amp;"_"&amp;managements[crop_season_id]=A1823))))</f>
        <v>#VALUE!</v>
      </c>
    </row>
    <row r="1824" spans="2:2" x14ac:dyDescent="0.25">
      <c r="B1824" t="e" cm="1" vm="1">
        <f t="array" ref="B1824">TRANSPOSE(_xlfn._xlws.SORT(_xlfn.UNIQUE(_xlfn._xlws.FILTER(managements[treatment_number], managements[experiment_id]&amp;"_"&amp;managements[crop_season_id]=A1824))))</f>
        <v>#VALUE!</v>
      </c>
    </row>
    <row r="1825" spans="2:2" x14ac:dyDescent="0.25">
      <c r="B1825" t="e" cm="1" vm="1">
        <f t="array" ref="B1825">TRANSPOSE(_xlfn._xlws.SORT(_xlfn.UNIQUE(_xlfn._xlws.FILTER(managements[treatment_number], managements[experiment_id]&amp;"_"&amp;managements[crop_season_id]=A1825))))</f>
        <v>#VALUE!</v>
      </c>
    </row>
    <row r="1826" spans="2:2" x14ac:dyDescent="0.25">
      <c r="B1826" t="e" cm="1" vm="1">
        <f t="array" ref="B1826">TRANSPOSE(_xlfn._xlws.SORT(_xlfn.UNIQUE(_xlfn._xlws.FILTER(managements[treatment_number], managements[experiment_id]&amp;"_"&amp;managements[crop_season_id]=A1826))))</f>
        <v>#VALUE!</v>
      </c>
    </row>
    <row r="1827" spans="2:2" x14ac:dyDescent="0.25">
      <c r="B1827" t="e" cm="1" vm="1">
        <f t="array" ref="B1827">TRANSPOSE(_xlfn._xlws.SORT(_xlfn.UNIQUE(_xlfn._xlws.FILTER(managements[treatment_number], managements[experiment_id]&amp;"_"&amp;managements[crop_season_id]=A1827))))</f>
        <v>#VALUE!</v>
      </c>
    </row>
    <row r="1828" spans="2:2" x14ac:dyDescent="0.25">
      <c r="B1828" t="e" cm="1" vm="1">
        <f t="array" ref="B1828">TRANSPOSE(_xlfn._xlws.SORT(_xlfn.UNIQUE(_xlfn._xlws.FILTER(managements[treatment_number], managements[experiment_id]&amp;"_"&amp;managements[crop_season_id]=A1828))))</f>
        <v>#VALUE!</v>
      </c>
    </row>
    <row r="1829" spans="2:2" x14ac:dyDescent="0.25">
      <c r="B1829" t="e" cm="1" vm="1">
        <f t="array" ref="B1829">TRANSPOSE(_xlfn._xlws.SORT(_xlfn.UNIQUE(_xlfn._xlws.FILTER(managements[treatment_number], managements[experiment_id]&amp;"_"&amp;managements[crop_season_id]=A1829))))</f>
        <v>#VALUE!</v>
      </c>
    </row>
    <row r="1830" spans="2:2" x14ac:dyDescent="0.25">
      <c r="B1830" t="e" cm="1" vm="1">
        <f t="array" ref="B1830">TRANSPOSE(_xlfn._xlws.SORT(_xlfn.UNIQUE(_xlfn._xlws.FILTER(managements[treatment_number], managements[experiment_id]&amp;"_"&amp;managements[crop_season_id]=A1830))))</f>
        <v>#VALUE!</v>
      </c>
    </row>
    <row r="1831" spans="2:2" x14ac:dyDescent="0.25">
      <c r="B1831" t="e" cm="1" vm="1">
        <f t="array" ref="B1831">TRANSPOSE(_xlfn._xlws.SORT(_xlfn.UNIQUE(_xlfn._xlws.FILTER(managements[treatment_number], managements[experiment_id]&amp;"_"&amp;managements[crop_season_id]=A1831))))</f>
        <v>#VALUE!</v>
      </c>
    </row>
    <row r="1832" spans="2:2" x14ac:dyDescent="0.25">
      <c r="B1832" t="e" cm="1" vm="1">
        <f t="array" ref="B1832">TRANSPOSE(_xlfn._xlws.SORT(_xlfn.UNIQUE(_xlfn._xlws.FILTER(managements[treatment_number], managements[experiment_id]&amp;"_"&amp;managements[crop_season_id]=A1832))))</f>
        <v>#VALUE!</v>
      </c>
    </row>
    <row r="1833" spans="2:2" x14ac:dyDescent="0.25">
      <c r="B1833" t="e" cm="1" vm="1">
        <f t="array" ref="B1833">TRANSPOSE(_xlfn._xlws.SORT(_xlfn.UNIQUE(_xlfn._xlws.FILTER(managements[treatment_number], managements[experiment_id]&amp;"_"&amp;managements[crop_season_id]=A1833))))</f>
        <v>#VALUE!</v>
      </c>
    </row>
    <row r="1834" spans="2:2" x14ac:dyDescent="0.25">
      <c r="B1834" t="e" cm="1" vm="1">
        <f t="array" ref="B1834">TRANSPOSE(_xlfn._xlws.SORT(_xlfn.UNIQUE(_xlfn._xlws.FILTER(managements[treatment_number], managements[experiment_id]&amp;"_"&amp;managements[crop_season_id]=A1834))))</f>
        <v>#VALUE!</v>
      </c>
    </row>
    <row r="1835" spans="2:2" x14ac:dyDescent="0.25">
      <c r="B1835" t="e" cm="1" vm="1">
        <f t="array" ref="B1835">TRANSPOSE(_xlfn._xlws.SORT(_xlfn.UNIQUE(_xlfn._xlws.FILTER(managements[treatment_number], managements[experiment_id]&amp;"_"&amp;managements[crop_season_id]=A1835))))</f>
        <v>#VALUE!</v>
      </c>
    </row>
    <row r="1836" spans="2:2" x14ac:dyDescent="0.25">
      <c r="B1836" t="e" cm="1" vm="1">
        <f t="array" ref="B1836">TRANSPOSE(_xlfn._xlws.SORT(_xlfn.UNIQUE(_xlfn._xlws.FILTER(managements[treatment_number], managements[experiment_id]&amp;"_"&amp;managements[crop_season_id]=A1836))))</f>
        <v>#VALUE!</v>
      </c>
    </row>
    <row r="1837" spans="2:2" x14ac:dyDescent="0.25">
      <c r="B1837" t="e" cm="1" vm="1">
        <f t="array" ref="B1837">TRANSPOSE(_xlfn._xlws.SORT(_xlfn.UNIQUE(_xlfn._xlws.FILTER(managements[treatment_number], managements[experiment_id]&amp;"_"&amp;managements[crop_season_id]=A1837))))</f>
        <v>#VALUE!</v>
      </c>
    </row>
    <row r="1838" spans="2:2" x14ac:dyDescent="0.25">
      <c r="B1838" t="e" cm="1" vm="1">
        <f t="array" ref="B1838">TRANSPOSE(_xlfn._xlws.SORT(_xlfn.UNIQUE(_xlfn._xlws.FILTER(managements[treatment_number], managements[experiment_id]&amp;"_"&amp;managements[crop_season_id]=A1838))))</f>
        <v>#VALUE!</v>
      </c>
    </row>
    <row r="1839" spans="2:2" x14ac:dyDescent="0.25">
      <c r="B1839" t="e" cm="1" vm="1">
        <f t="array" ref="B1839">TRANSPOSE(_xlfn._xlws.SORT(_xlfn.UNIQUE(_xlfn._xlws.FILTER(managements[treatment_number], managements[experiment_id]&amp;"_"&amp;managements[crop_season_id]=A1839))))</f>
        <v>#VALUE!</v>
      </c>
    </row>
    <row r="1840" spans="2:2" x14ac:dyDescent="0.25">
      <c r="B1840" t="e" cm="1" vm="1">
        <f t="array" ref="B1840">TRANSPOSE(_xlfn._xlws.SORT(_xlfn.UNIQUE(_xlfn._xlws.FILTER(managements[treatment_number], managements[experiment_id]&amp;"_"&amp;managements[crop_season_id]=A1840))))</f>
        <v>#VALUE!</v>
      </c>
    </row>
    <row r="1841" spans="2:2" x14ac:dyDescent="0.25">
      <c r="B1841" t="e" cm="1" vm="1">
        <f t="array" ref="B1841">TRANSPOSE(_xlfn._xlws.SORT(_xlfn.UNIQUE(_xlfn._xlws.FILTER(managements[treatment_number], managements[experiment_id]&amp;"_"&amp;managements[crop_season_id]=A1841))))</f>
        <v>#VALUE!</v>
      </c>
    </row>
    <row r="1842" spans="2:2" x14ac:dyDescent="0.25">
      <c r="B1842" t="e" cm="1" vm="1">
        <f t="array" ref="B1842">TRANSPOSE(_xlfn._xlws.SORT(_xlfn.UNIQUE(_xlfn._xlws.FILTER(managements[treatment_number], managements[experiment_id]&amp;"_"&amp;managements[crop_season_id]=A1842))))</f>
        <v>#VALUE!</v>
      </c>
    </row>
    <row r="1843" spans="2:2" x14ac:dyDescent="0.25">
      <c r="B1843" t="e" cm="1" vm="1">
        <f t="array" ref="B1843">TRANSPOSE(_xlfn._xlws.SORT(_xlfn.UNIQUE(_xlfn._xlws.FILTER(managements[treatment_number], managements[experiment_id]&amp;"_"&amp;managements[crop_season_id]=A1843))))</f>
        <v>#VALUE!</v>
      </c>
    </row>
    <row r="1844" spans="2:2" x14ac:dyDescent="0.25">
      <c r="B1844" t="e" cm="1" vm="1">
        <f t="array" ref="B1844">TRANSPOSE(_xlfn._xlws.SORT(_xlfn.UNIQUE(_xlfn._xlws.FILTER(managements[treatment_number], managements[experiment_id]&amp;"_"&amp;managements[crop_season_id]=A1844))))</f>
        <v>#VALUE!</v>
      </c>
    </row>
    <row r="1845" spans="2:2" x14ac:dyDescent="0.25">
      <c r="B1845" t="e" cm="1" vm="1">
        <f t="array" ref="B1845">TRANSPOSE(_xlfn._xlws.SORT(_xlfn.UNIQUE(_xlfn._xlws.FILTER(managements[treatment_number], managements[experiment_id]&amp;"_"&amp;managements[crop_season_id]=A1845))))</f>
        <v>#VALUE!</v>
      </c>
    </row>
    <row r="1846" spans="2:2" x14ac:dyDescent="0.25">
      <c r="B1846" t="e" cm="1" vm="1">
        <f t="array" ref="B1846">TRANSPOSE(_xlfn._xlws.SORT(_xlfn.UNIQUE(_xlfn._xlws.FILTER(managements[treatment_number], managements[experiment_id]&amp;"_"&amp;managements[crop_season_id]=A1846))))</f>
        <v>#VALUE!</v>
      </c>
    </row>
    <row r="1847" spans="2:2" x14ac:dyDescent="0.25">
      <c r="B1847" t="e" cm="1" vm="1">
        <f t="array" ref="B1847">TRANSPOSE(_xlfn._xlws.SORT(_xlfn.UNIQUE(_xlfn._xlws.FILTER(managements[treatment_number], managements[experiment_id]&amp;"_"&amp;managements[crop_season_id]=A1847))))</f>
        <v>#VALUE!</v>
      </c>
    </row>
    <row r="1848" spans="2:2" x14ac:dyDescent="0.25">
      <c r="B1848" t="e" cm="1" vm="1">
        <f t="array" ref="B1848">TRANSPOSE(_xlfn._xlws.SORT(_xlfn.UNIQUE(_xlfn._xlws.FILTER(managements[treatment_number], managements[experiment_id]&amp;"_"&amp;managements[crop_season_id]=A1848))))</f>
        <v>#VALUE!</v>
      </c>
    </row>
    <row r="1849" spans="2:2" x14ac:dyDescent="0.25">
      <c r="B1849" t="e" cm="1" vm="1">
        <f t="array" ref="B1849">TRANSPOSE(_xlfn._xlws.SORT(_xlfn.UNIQUE(_xlfn._xlws.FILTER(managements[treatment_number], managements[experiment_id]&amp;"_"&amp;managements[crop_season_id]=A1849))))</f>
        <v>#VALUE!</v>
      </c>
    </row>
    <row r="1850" spans="2:2" x14ac:dyDescent="0.25">
      <c r="B1850" t="e" cm="1" vm="1">
        <f t="array" ref="B1850">TRANSPOSE(_xlfn._xlws.SORT(_xlfn.UNIQUE(_xlfn._xlws.FILTER(managements[treatment_number], managements[experiment_id]&amp;"_"&amp;managements[crop_season_id]=A1850))))</f>
        <v>#VALUE!</v>
      </c>
    </row>
    <row r="1851" spans="2:2" x14ac:dyDescent="0.25">
      <c r="B1851" t="e" cm="1" vm="1">
        <f t="array" ref="B1851">TRANSPOSE(_xlfn._xlws.SORT(_xlfn.UNIQUE(_xlfn._xlws.FILTER(managements[treatment_number], managements[experiment_id]&amp;"_"&amp;managements[crop_season_id]=A1851))))</f>
        <v>#VALUE!</v>
      </c>
    </row>
    <row r="1852" spans="2:2" x14ac:dyDescent="0.25">
      <c r="B1852" t="e" cm="1" vm="1">
        <f t="array" ref="B1852">TRANSPOSE(_xlfn._xlws.SORT(_xlfn.UNIQUE(_xlfn._xlws.FILTER(managements[treatment_number], managements[experiment_id]&amp;"_"&amp;managements[crop_season_id]=A1852))))</f>
        <v>#VALUE!</v>
      </c>
    </row>
    <row r="1853" spans="2:2" x14ac:dyDescent="0.25">
      <c r="B1853" t="e" cm="1" vm="1">
        <f t="array" ref="B1853">TRANSPOSE(_xlfn._xlws.SORT(_xlfn.UNIQUE(_xlfn._xlws.FILTER(managements[treatment_number], managements[experiment_id]&amp;"_"&amp;managements[crop_season_id]=A1853))))</f>
        <v>#VALUE!</v>
      </c>
    </row>
    <row r="1854" spans="2:2" x14ac:dyDescent="0.25">
      <c r="B1854" t="e" cm="1" vm="1">
        <f t="array" ref="B1854">TRANSPOSE(_xlfn._xlws.SORT(_xlfn.UNIQUE(_xlfn._xlws.FILTER(managements[treatment_number], managements[experiment_id]&amp;"_"&amp;managements[crop_season_id]=A1854))))</f>
        <v>#VALUE!</v>
      </c>
    </row>
    <row r="1855" spans="2:2" x14ac:dyDescent="0.25">
      <c r="B1855" t="e" cm="1" vm="1">
        <f t="array" ref="B1855">TRANSPOSE(_xlfn._xlws.SORT(_xlfn.UNIQUE(_xlfn._xlws.FILTER(managements[treatment_number], managements[experiment_id]&amp;"_"&amp;managements[crop_season_id]=A1855))))</f>
        <v>#VALUE!</v>
      </c>
    </row>
    <row r="1856" spans="2:2" x14ac:dyDescent="0.25">
      <c r="B1856" t="e" cm="1" vm="1">
        <f t="array" ref="B1856">TRANSPOSE(_xlfn._xlws.SORT(_xlfn.UNIQUE(_xlfn._xlws.FILTER(managements[treatment_number], managements[experiment_id]&amp;"_"&amp;managements[crop_season_id]=A1856))))</f>
        <v>#VALUE!</v>
      </c>
    </row>
    <row r="1857" spans="2:2" x14ac:dyDescent="0.25">
      <c r="B1857" t="e" cm="1" vm="1">
        <f t="array" ref="B1857">TRANSPOSE(_xlfn._xlws.SORT(_xlfn.UNIQUE(_xlfn._xlws.FILTER(managements[treatment_number], managements[experiment_id]&amp;"_"&amp;managements[crop_season_id]=A1857))))</f>
        <v>#VALUE!</v>
      </c>
    </row>
    <row r="1858" spans="2:2" x14ac:dyDescent="0.25">
      <c r="B1858" t="e" cm="1" vm="1">
        <f t="array" ref="B1858">TRANSPOSE(_xlfn._xlws.SORT(_xlfn.UNIQUE(_xlfn._xlws.FILTER(managements[treatment_number], managements[experiment_id]&amp;"_"&amp;managements[crop_season_id]=A1858))))</f>
        <v>#VALUE!</v>
      </c>
    </row>
    <row r="1859" spans="2:2" x14ac:dyDescent="0.25">
      <c r="B1859" t="e" cm="1" vm="1">
        <f t="array" ref="B1859">TRANSPOSE(_xlfn._xlws.SORT(_xlfn.UNIQUE(_xlfn._xlws.FILTER(managements[treatment_number], managements[experiment_id]&amp;"_"&amp;managements[crop_season_id]=A1859))))</f>
        <v>#VALUE!</v>
      </c>
    </row>
    <row r="1860" spans="2:2" x14ac:dyDescent="0.25">
      <c r="B1860" t="e" cm="1" vm="1">
        <f t="array" ref="B1860">TRANSPOSE(_xlfn._xlws.SORT(_xlfn.UNIQUE(_xlfn._xlws.FILTER(managements[treatment_number], managements[experiment_id]&amp;"_"&amp;managements[crop_season_id]=A1860))))</f>
        <v>#VALUE!</v>
      </c>
    </row>
    <row r="1861" spans="2:2" x14ac:dyDescent="0.25">
      <c r="B1861" t="e" cm="1" vm="1">
        <f t="array" ref="B1861">TRANSPOSE(_xlfn._xlws.SORT(_xlfn.UNIQUE(_xlfn._xlws.FILTER(managements[treatment_number], managements[experiment_id]&amp;"_"&amp;managements[crop_season_id]=A1861))))</f>
        <v>#VALUE!</v>
      </c>
    </row>
    <row r="1862" spans="2:2" x14ac:dyDescent="0.25">
      <c r="B1862" t="e" cm="1" vm="1">
        <f t="array" ref="B1862">TRANSPOSE(_xlfn._xlws.SORT(_xlfn.UNIQUE(_xlfn._xlws.FILTER(managements[treatment_number], managements[experiment_id]&amp;"_"&amp;managements[crop_season_id]=A1862))))</f>
        <v>#VALUE!</v>
      </c>
    </row>
    <row r="1863" spans="2:2" x14ac:dyDescent="0.25">
      <c r="B1863" t="e" cm="1" vm="1">
        <f t="array" ref="B1863">TRANSPOSE(_xlfn._xlws.SORT(_xlfn.UNIQUE(_xlfn._xlws.FILTER(managements[treatment_number], managements[experiment_id]&amp;"_"&amp;managements[crop_season_id]=A1863))))</f>
        <v>#VALUE!</v>
      </c>
    </row>
    <row r="1864" spans="2:2" x14ac:dyDescent="0.25">
      <c r="B1864" t="e" cm="1" vm="1">
        <f t="array" ref="B1864">TRANSPOSE(_xlfn._xlws.SORT(_xlfn.UNIQUE(_xlfn._xlws.FILTER(managements[treatment_number], managements[experiment_id]&amp;"_"&amp;managements[crop_season_id]=A1864))))</f>
        <v>#VALUE!</v>
      </c>
    </row>
    <row r="1865" spans="2:2" x14ac:dyDescent="0.25">
      <c r="B1865" t="e" cm="1" vm="1">
        <f t="array" ref="B1865">TRANSPOSE(_xlfn._xlws.SORT(_xlfn.UNIQUE(_xlfn._xlws.FILTER(managements[treatment_number], managements[experiment_id]&amp;"_"&amp;managements[crop_season_id]=A1865))))</f>
        <v>#VALUE!</v>
      </c>
    </row>
    <row r="1866" spans="2:2" x14ac:dyDescent="0.25">
      <c r="B1866" t="e" cm="1" vm="1">
        <f t="array" ref="B1866">TRANSPOSE(_xlfn._xlws.SORT(_xlfn.UNIQUE(_xlfn._xlws.FILTER(managements[treatment_number], managements[experiment_id]&amp;"_"&amp;managements[crop_season_id]=A1866))))</f>
        <v>#VALUE!</v>
      </c>
    </row>
    <row r="1867" spans="2:2" x14ac:dyDescent="0.25">
      <c r="B1867" t="e" cm="1" vm="1">
        <f t="array" ref="B1867">TRANSPOSE(_xlfn._xlws.SORT(_xlfn.UNIQUE(_xlfn._xlws.FILTER(managements[treatment_number], managements[experiment_id]&amp;"_"&amp;managements[crop_season_id]=A1867))))</f>
        <v>#VALUE!</v>
      </c>
    </row>
    <row r="1868" spans="2:2" x14ac:dyDescent="0.25">
      <c r="B1868" t="e" cm="1" vm="1">
        <f t="array" ref="B1868">TRANSPOSE(_xlfn._xlws.SORT(_xlfn.UNIQUE(_xlfn._xlws.FILTER(managements[treatment_number], managements[experiment_id]&amp;"_"&amp;managements[crop_season_id]=A1868))))</f>
        <v>#VALUE!</v>
      </c>
    </row>
    <row r="1869" spans="2:2" x14ac:dyDescent="0.25">
      <c r="B1869" t="e" cm="1" vm="1">
        <f t="array" ref="B1869">TRANSPOSE(_xlfn._xlws.SORT(_xlfn.UNIQUE(_xlfn._xlws.FILTER(managements[treatment_number], managements[experiment_id]&amp;"_"&amp;managements[crop_season_id]=A1869))))</f>
        <v>#VALUE!</v>
      </c>
    </row>
    <row r="1870" spans="2:2" x14ac:dyDescent="0.25">
      <c r="B1870" t="e" cm="1" vm="1">
        <f t="array" ref="B1870">TRANSPOSE(_xlfn._xlws.SORT(_xlfn.UNIQUE(_xlfn._xlws.FILTER(managements[treatment_number], managements[experiment_id]&amp;"_"&amp;managements[crop_season_id]=A1870))))</f>
        <v>#VALUE!</v>
      </c>
    </row>
    <row r="1871" spans="2:2" x14ac:dyDescent="0.25">
      <c r="B1871" t="e" cm="1" vm="1">
        <f t="array" ref="B1871">TRANSPOSE(_xlfn._xlws.SORT(_xlfn.UNIQUE(_xlfn._xlws.FILTER(managements[treatment_number], managements[experiment_id]&amp;"_"&amp;managements[crop_season_id]=A1871))))</f>
        <v>#VALUE!</v>
      </c>
    </row>
    <row r="1872" spans="2:2" x14ac:dyDescent="0.25">
      <c r="B1872" t="e" cm="1" vm="1">
        <f t="array" ref="B1872">TRANSPOSE(_xlfn._xlws.SORT(_xlfn.UNIQUE(_xlfn._xlws.FILTER(managements[treatment_number], managements[experiment_id]&amp;"_"&amp;managements[crop_season_id]=A1872))))</f>
        <v>#VALUE!</v>
      </c>
    </row>
    <row r="1873" spans="2:2" x14ac:dyDescent="0.25">
      <c r="B1873" t="e" cm="1" vm="1">
        <f t="array" ref="B1873">TRANSPOSE(_xlfn._xlws.SORT(_xlfn.UNIQUE(_xlfn._xlws.FILTER(managements[treatment_number], managements[experiment_id]&amp;"_"&amp;managements[crop_season_id]=A1873))))</f>
        <v>#VALUE!</v>
      </c>
    </row>
    <row r="1874" spans="2:2" x14ac:dyDescent="0.25">
      <c r="B1874" t="e" cm="1" vm="1">
        <f t="array" ref="B1874">TRANSPOSE(_xlfn._xlws.SORT(_xlfn.UNIQUE(_xlfn._xlws.FILTER(managements[treatment_number], managements[experiment_id]&amp;"_"&amp;managements[crop_season_id]=A1874))))</f>
        <v>#VALUE!</v>
      </c>
    </row>
    <row r="1875" spans="2:2" x14ac:dyDescent="0.25">
      <c r="B1875" t="e" cm="1" vm="1">
        <f t="array" ref="B1875">TRANSPOSE(_xlfn._xlws.SORT(_xlfn.UNIQUE(_xlfn._xlws.FILTER(managements[treatment_number], managements[experiment_id]&amp;"_"&amp;managements[crop_season_id]=A1875))))</f>
        <v>#VALUE!</v>
      </c>
    </row>
    <row r="1876" spans="2:2" x14ac:dyDescent="0.25">
      <c r="B1876" t="e" cm="1" vm="1">
        <f t="array" ref="B1876">TRANSPOSE(_xlfn._xlws.SORT(_xlfn.UNIQUE(_xlfn._xlws.FILTER(managements[treatment_number], managements[experiment_id]&amp;"_"&amp;managements[crop_season_id]=A1876))))</f>
        <v>#VALUE!</v>
      </c>
    </row>
    <row r="1877" spans="2:2" x14ac:dyDescent="0.25">
      <c r="B1877" t="e" cm="1" vm="1">
        <f t="array" ref="B1877">TRANSPOSE(_xlfn._xlws.SORT(_xlfn.UNIQUE(_xlfn._xlws.FILTER(managements[treatment_number], managements[experiment_id]&amp;"_"&amp;managements[crop_season_id]=A1877))))</f>
        <v>#VALUE!</v>
      </c>
    </row>
    <row r="1878" spans="2:2" x14ac:dyDescent="0.25">
      <c r="B1878" t="e" cm="1" vm="1">
        <f t="array" ref="B1878">TRANSPOSE(_xlfn._xlws.SORT(_xlfn.UNIQUE(_xlfn._xlws.FILTER(managements[treatment_number], managements[experiment_id]&amp;"_"&amp;managements[crop_season_id]=A1878))))</f>
        <v>#VALUE!</v>
      </c>
    </row>
    <row r="1879" spans="2:2" x14ac:dyDescent="0.25">
      <c r="B1879" t="e" cm="1" vm="1">
        <f t="array" ref="B1879">TRANSPOSE(_xlfn._xlws.SORT(_xlfn.UNIQUE(_xlfn._xlws.FILTER(managements[treatment_number], managements[experiment_id]&amp;"_"&amp;managements[crop_season_id]=A1879))))</f>
        <v>#VALUE!</v>
      </c>
    </row>
    <row r="1880" spans="2:2" x14ac:dyDescent="0.25">
      <c r="B1880" t="e" cm="1" vm="1">
        <f t="array" ref="B1880">TRANSPOSE(_xlfn._xlws.SORT(_xlfn.UNIQUE(_xlfn._xlws.FILTER(managements[treatment_number], managements[experiment_id]&amp;"_"&amp;managements[crop_season_id]=A1880))))</f>
        <v>#VALUE!</v>
      </c>
    </row>
    <row r="1881" spans="2:2" x14ac:dyDescent="0.25">
      <c r="B1881" t="e" cm="1" vm="1">
        <f t="array" ref="B1881">TRANSPOSE(_xlfn._xlws.SORT(_xlfn.UNIQUE(_xlfn._xlws.FILTER(managements[treatment_number], managements[experiment_id]&amp;"_"&amp;managements[crop_season_id]=A1881))))</f>
        <v>#VALUE!</v>
      </c>
    </row>
    <row r="1882" spans="2:2" x14ac:dyDescent="0.25">
      <c r="B1882" t="e" cm="1" vm="1">
        <f t="array" ref="B1882">TRANSPOSE(_xlfn._xlws.SORT(_xlfn.UNIQUE(_xlfn._xlws.FILTER(managements[treatment_number], managements[experiment_id]&amp;"_"&amp;managements[crop_season_id]=A1882))))</f>
        <v>#VALUE!</v>
      </c>
    </row>
    <row r="1883" spans="2:2" x14ac:dyDescent="0.25">
      <c r="B1883" t="e" cm="1" vm="1">
        <f t="array" ref="B1883">TRANSPOSE(_xlfn._xlws.SORT(_xlfn.UNIQUE(_xlfn._xlws.FILTER(managements[treatment_number], managements[experiment_id]&amp;"_"&amp;managements[crop_season_id]=A1883))))</f>
        <v>#VALUE!</v>
      </c>
    </row>
    <row r="1884" spans="2:2" x14ac:dyDescent="0.25">
      <c r="B1884" t="e" cm="1" vm="1">
        <f t="array" ref="B1884">TRANSPOSE(_xlfn._xlws.SORT(_xlfn.UNIQUE(_xlfn._xlws.FILTER(managements[treatment_number], managements[experiment_id]&amp;"_"&amp;managements[crop_season_id]=A1884))))</f>
        <v>#VALUE!</v>
      </c>
    </row>
    <row r="1885" spans="2:2" x14ac:dyDescent="0.25">
      <c r="B1885" t="e" cm="1" vm="1">
        <f t="array" ref="B1885">TRANSPOSE(_xlfn._xlws.SORT(_xlfn.UNIQUE(_xlfn._xlws.FILTER(managements[treatment_number], managements[experiment_id]&amp;"_"&amp;managements[crop_season_id]=A1885))))</f>
        <v>#VALUE!</v>
      </c>
    </row>
    <row r="1886" spans="2:2" x14ac:dyDescent="0.25">
      <c r="B1886" t="e" cm="1" vm="1">
        <f t="array" ref="B1886">TRANSPOSE(_xlfn._xlws.SORT(_xlfn.UNIQUE(_xlfn._xlws.FILTER(managements[treatment_number], managements[experiment_id]&amp;"_"&amp;managements[crop_season_id]=A1886))))</f>
        <v>#VALUE!</v>
      </c>
    </row>
    <row r="1887" spans="2:2" x14ac:dyDescent="0.25">
      <c r="B1887" t="e" cm="1" vm="1">
        <f t="array" ref="B1887">TRANSPOSE(_xlfn._xlws.SORT(_xlfn.UNIQUE(_xlfn._xlws.FILTER(managements[treatment_number], managements[experiment_id]&amp;"_"&amp;managements[crop_season_id]=A1887))))</f>
        <v>#VALUE!</v>
      </c>
    </row>
    <row r="1888" spans="2:2" x14ac:dyDescent="0.25">
      <c r="B1888" t="e" cm="1" vm="1">
        <f t="array" ref="B1888">TRANSPOSE(_xlfn._xlws.SORT(_xlfn.UNIQUE(_xlfn._xlws.FILTER(managements[treatment_number], managements[experiment_id]&amp;"_"&amp;managements[crop_season_id]=A1888))))</f>
        <v>#VALUE!</v>
      </c>
    </row>
    <row r="1889" spans="2:2" x14ac:dyDescent="0.25">
      <c r="B1889" t="e" cm="1" vm="1">
        <f t="array" ref="B1889">TRANSPOSE(_xlfn._xlws.SORT(_xlfn.UNIQUE(_xlfn._xlws.FILTER(managements[treatment_number], managements[experiment_id]&amp;"_"&amp;managements[crop_season_id]=A1889))))</f>
        <v>#VALUE!</v>
      </c>
    </row>
    <row r="1890" spans="2:2" x14ac:dyDescent="0.25">
      <c r="B1890" t="e" cm="1" vm="1">
        <f t="array" ref="B1890">TRANSPOSE(_xlfn._xlws.SORT(_xlfn.UNIQUE(_xlfn._xlws.FILTER(managements[treatment_number], managements[experiment_id]&amp;"_"&amp;managements[crop_season_id]=A1890))))</f>
        <v>#VALUE!</v>
      </c>
    </row>
    <row r="1891" spans="2:2" x14ac:dyDescent="0.25">
      <c r="B1891" t="e" cm="1" vm="1">
        <f t="array" ref="B1891">TRANSPOSE(_xlfn._xlws.SORT(_xlfn.UNIQUE(_xlfn._xlws.FILTER(managements[treatment_number], managements[experiment_id]&amp;"_"&amp;managements[crop_season_id]=A1891))))</f>
        <v>#VALUE!</v>
      </c>
    </row>
    <row r="1892" spans="2:2" x14ac:dyDescent="0.25">
      <c r="B1892" t="e" cm="1" vm="1">
        <f t="array" ref="B1892">TRANSPOSE(_xlfn._xlws.SORT(_xlfn.UNIQUE(_xlfn._xlws.FILTER(managements[treatment_number], managements[experiment_id]&amp;"_"&amp;managements[crop_season_id]=A1892))))</f>
        <v>#VALUE!</v>
      </c>
    </row>
    <row r="1893" spans="2:2" x14ac:dyDescent="0.25">
      <c r="B1893" t="e" cm="1" vm="1">
        <f t="array" ref="B1893">TRANSPOSE(_xlfn._xlws.SORT(_xlfn.UNIQUE(_xlfn._xlws.FILTER(managements[treatment_number], managements[experiment_id]&amp;"_"&amp;managements[crop_season_id]=A1893))))</f>
        <v>#VALUE!</v>
      </c>
    </row>
    <row r="1894" spans="2:2" x14ac:dyDescent="0.25">
      <c r="B1894" t="e" cm="1" vm="1">
        <f t="array" ref="B1894">TRANSPOSE(_xlfn._xlws.SORT(_xlfn.UNIQUE(_xlfn._xlws.FILTER(managements[treatment_number], managements[experiment_id]&amp;"_"&amp;managements[crop_season_id]=A1894))))</f>
        <v>#VALUE!</v>
      </c>
    </row>
    <row r="1895" spans="2:2" x14ac:dyDescent="0.25">
      <c r="B1895" t="e" cm="1" vm="1">
        <f t="array" ref="B1895">TRANSPOSE(_xlfn._xlws.SORT(_xlfn.UNIQUE(_xlfn._xlws.FILTER(managements[treatment_number], managements[experiment_id]&amp;"_"&amp;managements[crop_season_id]=A1895))))</f>
        <v>#VALUE!</v>
      </c>
    </row>
    <row r="1896" spans="2:2" x14ac:dyDescent="0.25">
      <c r="B1896" t="e" cm="1" vm="1">
        <f t="array" ref="B1896">TRANSPOSE(_xlfn._xlws.SORT(_xlfn.UNIQUE(_xlfn._xlws.FILTER(managements[treatment_number], managements[experiment_id]&amp;"_"&amp;managements[crop_season_id]=A1896))))</f>
        <v>#VALUE!</v>
      </c>
    </row>
    <row r="1897" spans="2:2" x14ac:dyDescent="0.25">
      <c r="B1897" t="e" cm="1" vm="1">
        <f t="array" ref="B1897">TRANSPOSE(_xlfn._xlws.SORT(_xlfn.UNIQUE(_xlfn._xlws.FILTER(managements[treatment_number], managements[experiment_id]&amp;"_"&amp;managements[crop_season_id]=A1897))))</f>
        <v>#VALUE!</v>
      </c>
    </row>
    <row r="1898" spans="2:2" x14ac:dyDescent="0.25">
      <c r="B1898" t="e" cm="1" vm="1">
        <f t="array" ref="B1898">TRANSPOSE(_xlfn._xlws.SORT(_xlfn.UNIQUE(_xlfn._xlws.FILTER(managements[treatment_number], managements[experiment_id]&amp;"_"&amp;managements[crop_season_id]=A1898))))</f>
        <v>#VALUE!</v>
      </c>
    </row>
    <row r="1899" spans="2:2" x14ac:dyDescent="0.25">
      <c r="B1899" t="e" cm="1" vm="1">
        <f t="array" ref="B1899">TRANSPOSE(_xlfn._xlws.SORT(_xlfn.UNIQUE(_xlfn._xlws.FILTER(managements[treatment_number], managements[experiment_id]&amp;"_"&amp;managements[crop_season_id]=A1899))))</f>
        <v>#VALUE!</v>
      </c>
    </row>
    <row r="1900" spans="2:2" x14ac:dyDescent="0.25">
      <c r="B1900" t="e" cm="1" vm="1">
        <f t="array" ref="B1900">TRANSPOSE(_xlfn._xlws.SORT(_xlfn.UNIQUE(_xlfn._xlws.FILTER(managements[treatment_number], managements[experiment_id]&amp;"_"&amp;managements[crop_season_id]=A1900))))</f>
        <v>#VALUE!</v>
      </c>
    </row>
    <row r="1901" spans="2:2" x14ac:dyDescent="0.25">
      <c r="B1901" t="e" cm="1" vm="1">
        <f t="array" ref="B1901">TRANSPOSE(_xlfn._xlws.SORT(_xlfn.UNIQUE(_xlfn._xlws.FILTER(managements[treatment_number], managements[experiment_id]&amp;"_"&amp;managements[crop_season_id]=A1901))))</f>
        <v>#VALUE!</v>
      </c>
    </row>
    <row r="1902" spans="2:2" x14ac:dyDescent="0.25">
      <c r="B1902" t="e" cm="1" vm="1">
        <f t="array" ref="B1902">TRANSPOSE(_xlfn._xlws.SORT(_xlfn.UNIQUE(_xlfn._xlws.FILTER(managements[treatment_number], managements[experiment_id]&amp;"_"&amp;managements[crop_season_id]=A1902))))</f>
        <v>#VALUE!</v>
      </c>
    </row>
    <row r="1903" spans="2:2" x14ac:dyDescent="0.25">
      <c r="B1903" t="e" cm="1" vm="1">
        <f t="array" ref="B1903">TRANSPOSE(_xlfn._xlws.SORT(_xlfn.UNIQUE(_xlfn._xlws.FILTER(managements[treatment_number], managements[experiment_id]&amp;"_"&amp;managements[crop_season_id]=A1903))))</f>
        <v>#VALUE!</v>
      </c>
    </row>
    <row r="1904" spans="2:2" x14ac:dyDescent="0.25">
      <c r="B1904" t="e" cm="1" vm="1">
        <f t="array" ref="B1904">TRANSPOSE(_xlfn._xlws.SORT(_xlfn.UNIQUE(_xlfn._xlws.FILTER(managements[treatment_number], managements[experiment_id]&amp;"_"&amp;managements[crop_season_id]=A1904))))</f>
        <v>#VALUE!</v>
      </c>
    </row>
    <row r="1905" spans="2:2" x14ac:dyDescent="0.25">
      <c r="B1905" t="e" cm="1" vm="1">
        <f t="array" ref="B1905">TRANSPOSE(_xlfn._xlws.SORT(_xlfn.UNIQUE(_xlfn._xlws.FILTER(managements[treatment_number], managements[experiment_id]&amp;"_"&amp;managements[crop_season_id]=A1905))))</f>
        <v>#VALUE!</v>
      </c>
    </row>
    <row r="1906" spans="2:2" x14ac:dyDescent="0.25">
      <c r="B1906" t="e" cm="1" vm="1">
        <f t="array" ref="B1906">TRANSPOSE(_xlfn._xlws.SORT(_xlfn.UNIQUE(_xlfn._xlws.FILTER(managements[treatment_number], managements[experiment_id]&amp;"_"&amp;managements[crop_season_id]=A1906))))</f>
        <v>#VALUE!</v>
      </c>
    </row>
    <row r="1907" spans="2:2" x14ac:dyDescent="0.25">
      <c r="B1907" t="e" cm="1" vm="1">
        <f t="array" ref="B1907">TRANSPOSE(_xlfn._xlws.SORT(_xlfn.UNIQUE(_xlfn._xlws.FILTER(managements[treatment_number], managements[experiment_id]&amp;"_"&amp;managements[crop_season_id]=A1907))))</f>
        <v>#VALUE!</v>
      </c>
    </row>
    <row r="1908" spans="2:2" x14ac:dyDescent="0.25">
      <c r="B1908" t="e" cm="1" vm="1">
        <f t="array" ref="B1908">TRANSPOSE(_xlfn._xlws.SORT(_xlfn.UNIQUE(_xlfn._xlws.FILTER(managements[treatment_number], managements[experiment_id]&amp;"_"&amp;managements[crop_season_id]=A1908))))</f>
        <v>#VALUE!</v>
      </c>
    </row>
    <row r="1909" spans="2:2" x14ac:dyDescent="0.25">
      <c r="B1909" t="e" cm="1" vm="1">
        <f t="array" ref="B1909">TRANSPOSE(_xlfn._xlws.SORT(_xlfn.UNIQUE(_xlfn._xlws.FILTER(managements[treatment_number], managements[experiment_id]&amp;"_"&amp;managements[crop_season_id]=A1909))))</f>
        <v>#VALUE!</v>
      </c>
    </row>
    <row r="1910" spans="2:2" x14ac:dyDescent="0.25">
      <c r="B1910" t="e" cm="1" vm="1">
        <f t="array" ref="B1910">TRANSPOSE(_xlfn._xlws.SORT(_xlfn.UNIQUE(_xlfn._xlws.FILTER(managements[treatment_number], managements[experiment_id]&amp;"_"&amp;managements[crop_season_id]=A1910))))</f>
        <v>#VALUE!</v>
      </c>
    </row>
    <row r="1911" spans="2:2" x14ac:dyDescent="0.25">
      <c r="B1911" t="e" cm="1" vm="1">
        <f t="array" ref="B1911">TRANSPOSE(_xlfn._xlws.SORT(_xlfn.UNIQUE(_xlfn._xlws.FILTER(managements[treatment_number], managements[experiment_id]&amp;"_"&amp;managements[crop_season_id]=A1911))))</f>
        <v>#VALUE!</v>
      </c>
    </row>
    <row r="1912" spans="2:2" x14ac:dyDescent="0.25">
      <c r="B1912" t="e" cm="1" vm="1">
        <f t="array" ref="B1912">TRANSPOSE(_xlfn._xlws.SORT(_xlfn.UNIQUE(_xlfn._xlws.FILTER(managements[treatment_number], managements[experiment_id]&amp;"_"&amp;managements[crop_season_id]=A1912))))</f>
        <v>#VALUE!</v>
      </c>
    </row>
    <row r="1913" spans="2:2" x14ac:dyDescent="0.25">
      <c r="B1913" t="e" cm="1" vm="1">
        <f t="array" ref="B1913">TRANSPOSE(_xlfn._xlws.SORT(_xlfn.UNIQUE(_xlfn._xlws.FILTER(managements[treatment_number], managements[experiment_id]&amp;"_"&amp;managements[crop_season_id]=A1913))))</f>
        <v>#VALUE!</v>
      </c>
    </row>
    <row r="1914" spans="2:2" x14ac:dyDescent="0.25">
      <c r="B1914" t="e" cm="1" vm="1">
        <f t="array" ref="B1914">TRANSPOSE(_xlfn._xlws.SORT(_xlfn.UNIQUE(_xlfn._xlws.FILTER(managements[treatment_number], managements[experiment_id]&amp;"_"&amp;managements[crop_season_id]=A1914))))</f>
        <v>#VALUE!</v>
      </c>
    </row>
    <row r="1915" spans="2:2" x14ac:dyDescent="0.25">
      <c r="B1915" t="e" cm="1" vm="1">
        <f t="array" ref="B1915">TRANSPOSE(_xlfn._xlws.SORT(_xlfn.UNIQUE(_xlfn._xlws.FILTER(managements[treatment_number], managements[experiment_id]&amp;"_"&amp;managements[crop_season_id]=A1915))))</f>
        <v>#VALUE!</v>
      </c>
    </row>
    <row r="1916" spans="2:2" x14ac:dyDescent="0.25">
      <c r="B1916" t="e" cm="1" vm="1">
        <f t="array" ref="B1916">TRANSPOSE(_xlfn._xlws.SORT(_xlfn.UNIQUE(_xlfn._xlws.FILTER(managements[treatment_number], managements[experiment_id]&amp;"_"&amp;managements[crop_season_id]=A1916))))</f>
        <v>#VALUE!</v>
      </c>
    </row>
    <row r="1917" spans="2:2" x14ac:dyDescent="0.25">
      <c r="B1917" t="e" cm="1" vm="1">
        <f t="array" ref="B1917">TRANSPOSE(_xlfn._xlws.SORT(_xlfn.UNIQUE(_xlfn._xlws.FILTER(managements[treatment_number], managements[experiment_id]&amp;"_"&amp;managements[crop_season_id]=A1917))))</f>
        <v>#VALUE!</v>
      </c>
    </row>
    <row r="1918" spans="2:2" x14ac:dyDescent="0.25">
      <c r="B1918" t="e" cm="1" vm="1">
        <f t="array" ref="B1918">TRANSPOSE(_xlfn._xlws.SORT(_xlfn.UNIQUE(_xlfn._xlws.FILTER(managements[treatment_number], managements[experiment_id]&amp;"_"&amp;managements[crop_season_id]=A1918))))</f>
        <v>#VALUE!</v>
      </c>
    </row>
    <row r="1919" spans="2:2" x14ac:dyDescent="0.25">
      <c r="B1919" t="e" cm="1" vm="1">
        <f t="array" ref="B1919">TRANSPOSE(_xlfn._xlws.SORT(_xlfn.UNIQUE(_xlfn._xlws.FILTER(managements[treatment_number], managements[experiment_id]&amp;"_"&amp;managements[crop_season_id]=A1919))))</f>
        <v>#VALUE!</v>
      </c>
    </row>
    <row r="1920" spans="2:2" x14ac:dyDescent="0.25">
      <c r="B1920" t="e" cm="1" vm="1">
        <f t="array" ref="B1920">TRANSPOSE(_xlfn._xlws.SORT(_xlfn.UNIQUE(_xlfn._xlws.FILTER(managements[treatment_number], managements[experiment_id]&amp;"_"&amp;managements[crop_season_id]=A1920))))</f>
        <v>#VALUE!</v>
      </c>
    </row>
    <row r="1921" spans="2:2" x14ac:dyDescent="0.25">
      <c r="B1921" t="e" cm="1" vm="1">
        <f t="array" ref="B1921">TRANSPOSE(_xlfn._xlws.SORT(_xlfn.UNIQUE(_xlfn._xlws.FILTER(managements[treatment_number], managements[experiment_id]&amp;"_"&amp;managements[crop_season_id]=A1921))))</f>
        <v>#VALUE!</v>
      </c>
    </row>
    <row r="1922" spans="2:2" x14ac:dyDescent="0.25">
      <c r="B1922" t="e" cm="1" vm="1">
        <f t="array" ref="B1922">TRANSPOSE(_xlfn._xlws.SORT(_xlfn.UNIQUE(_xlfn._xlws.FILTER(managements[treatment_number], managements[experiment_id]&amp;"_"&amp;managements[crop_season_id]=A1922))))</f>
        <v>#VALUE!</v>
      </c>
    </row>
    <row r="1923" spans="2:2" x14ac:dyDescent="0.25">
      <c r="B1923" t="e" cm="1" vm="1">
        <f t="array" ref="B1923">TRANSPOSE(_xlfn._xlws.SORT(_xlfn.UNIQUE(_xlfn._xlws.FILTER(managements[treatment_number], managements[experiment_id]&amp;"_"&amp;managements[crop_season_id]=A1923))))</f>
        <v>#VALUE!</v>
      </c>
    </row>
    <row r="1924" spans="2:2" x14ac:dyDescent="0.25">
      <c r="B1924" t="e" cm="1" vm="1">
        <f t="array" ref="B1924">TRANSPOSE(_xlfn._xlws.SORT(_xlfn.UNIQUE(_xlfn._xlws.FILTER(managements[treatment_number], managements[experiment_id]&amp;"_"&amp;managements[crop_season_id]=A1924))))</f>
        <v>#VALUE!</v>
      </c>
    </row>
    <row r="1925" spans="2:2" x14ac:dyDescent="0.25">
      <c r="B1925" t="e" cm="1" vm="1">
        <f t="array" ref="B1925">TRANSPOSE(_xlfn._xlws.SORT(_xlfn.UNIQUE(_xlfn._xlws.FILTER(managements[treatment_number], managements[experiment_id]&amp;"_"&amp;managements[crop_season_id]=A1925))))</f>
        <v>#VALUE!</v>
      </c>
    </row>
    <row r="1926" spans="2:2" x14ac:dyDescent="0.25">
      <c r="B1926" t="e" cm="1" vm="1">
        <f t="array" ref="B1926">TRANSPOSE(_xlfn._xlws.SORT(_xlfn.UNIQUE(_xlfn._xlws.FILTER(managements[treatment_number], managements[experiment_id]&amp;"_"&amp;managements[crop_season_id]=A1926))))</f>
        <v>#VALUE!</v>
      </c>
    </row>
    <row r="1927" spans="2:2" x14ac:dyDescent="0.25">
      <c r="B1927" t="e" cm="1" vm="1">
        <f t="array" ref="B1927">TRANSPOSE(_xlfn._xlws.SORT(_xlfn.UNIQUE(_xlfn._xlws.FILTER(managements[treatment_number], managements[experiment_id]&amp;"_"&amp;managements[crop_season_id]=A1927))))</f>
        <v>#VALUE!</v>
      </c>
    </row>
    <row r="1928" spans="2:2" x14ac:dyDescent="0.25">
      <c r="B1928" t="e" cm="1" vm="1">
        <f t="array" ref="B1928">TRANSPOSE(_xlfn._xlws.SORT(_xlfn.UNIQUE(_xlfn._xlws.FILTER(managements[treatment_number], managements[experiment_id]&amp;"_"&amp;managements[crop_season_id]=A1928))))</f>
        <v>#VALUE!</v>
      </c>
    </row>
    <row r="1929" spans="2:2" x14ac:dyDescent="0.25">
      <c r="B1929" t="e" cm="1" vm="1">
        <f t="array" ref="B1929">TRANSPOSE(_xlfn._xlws.SORT(_xlfn.UNIQUE(_xlfn._xlws.FILTER(managements[treatment_number], managements[experiment_id]&amp;"_"&amp;managements[crop_season_id]=A1929))))</f>
        <v>#VALUE!</v>
      </c>
    </row>
    <row r="1930" spans="2:2" x14ac:dyDescent="0.25">
      <c r="B1930" t="e" cm="1" vm="1">
        <f t="array" ref="B1930">TRANSPOSE(_xlfn._xlws.SORT(_xlfn.UNIQUE(_xlfn._xlws.FILTER(managements[treatment_number], managements[experiment_id]&amp;"_"&amp;managements[crop_season_id]=A1930))))</f>
        <v>#VALUE!</v>
      </c>
    </row>
    <row r="1931" spans="2:2" x14ac:dyDescent="0.25">
      <c r="B1931" t="e" cm="1" vm="1">
        <f t="array" ref="B1931">TRANSPOSE(_xlfn._xlws.SORT(_xlfn.UNIQUE(_xlfn._xlws.FILTER(managements[treatment_number], managements[experiment_id]&amp;"_"&amp;managements[crop_season_id]=A1931))))</f>
        <v>#VALUE!</v>
      </c>
    </row>
    <row r="1932" spans="2:2" x14ac:dyDescent="0.25">
      <c r="B1932" t="e" cm="1" vm="1">
        <f t="array" ref="B1932">TRANSPOSE(_xlfn._xlws.SORT(_xlfn.UNIQUE(_xlfn._xlws.FILTER(managements[treatment_number], managements[experiment_id]&amp;"_"&amp;managements[crop_season_id]=A1932))))</f>
        <v>#VALUE!</v>
      </c>
    </row>
    <row r="1933" spans="2:2" x14ac:dyDescent="0.25">
      <c r="B1933" t="e" cm="1" vm="1">
        <f t="array" ref="B1933">TRANSPOSE(_xlfn._xlws.SORT(_xlfn.UNIQUE(_xlfn._xlws.FILTER(managements[treatment_number], managements[experiment_id]&amp;"_"&amp;managements[crop_season_id]=A1933))))</f>
        <v>#VALUE!</v>
      </c>
    </row>
    <row r="1934" spans="2:2" x14ac:dyDescent="0.25">
      <c r="B1934" t="e" cm="1" vm="1">
        <f t="array" ref="B1934">TRANSPOSE(_xlfn._xlws.SORT(_xlfn.UNIQUE(_xlfn._xlws.FILTER(managements[treatment_number], managements[experiment_id]&amp;"_"&amp;managements[crop_season_id]=A1934))))</f>
        <v>#VALUE!</v>
      </c>
    </row>
    <row r="1935" spans="2:2" x14ac:dyDescent="0.25">
      <c r="B1935" t="e" cm="1" vm="1">
        <f t="array" ref="B1935">TRANSPOSE(_xlfn._xlws.SORT(_xlfn.UNIQUE(_xlfn._xlws.FILTER(managements[treatment_number], managements[experiment_id]&amp;"_"&amp;managements[crop_season_id]=A1935))))</f>
        <v>#VALUE!</v>
      </c>
    </row>
    <row r="1936" spans="2:2" x14ac:dyDescent="0.25">
      <c r="B1936" t="e" cm="1" vm="1">
        <f t="array" ref="B1936">TRANSPOSE(_xlfn._xlws.SORT(_xlfn.UNIQUE(_xlfn._xlws.FILTER(managements[treatment_number], managements[experiment_id]&amp;"_"&amp;managements[crop_season_id]=A1936))))</f>
        <v>#VALUE!</v>
      </c>
    </row>
    <row r="1937" spans="2:2" x14ac:dyDescent="0.25">
      <c r="B1937" t="e" cm="1" vm="1">
        <f t="array" ref="B1937">TRANSPOSE(_xlfn._xlws.SORT(_xlfn.UNIQUE(_xlfn._xlws.FILTER(managements[treatment_number], managements[experiment_id]&amp;"_"&amp;managements[crop_season_id]=A1937))))</f>
        <v>#VALUE!</v>
      </c>
    </row>
    <row r="1938" spans="2:2" x14ac:dyDescent="0.25">
      <c r="B1938" t="e" cm="1" vm="1">
        <f t="array" ref="B1938">TRANSPOSE(_xlfn._xlws.SORT(_xlfn.UNIQUE(_xlfn._xlws.FILTER(managements[treatment_number], managements[experiment_id]&amp;"_"&amp;managements[crop_season_id]=A1938))))</f>
        <v>#VALUE!</v>
      </c>
    </row>
    <row r="1939" spans="2:2" x14ac:dyDescent="0.25">
      <c r="B1939" t="e" cm="1" vm="1">
        <f t="array" ref="B1939">TRANSPOSE(_xlfn._xlws.SORT(_xlfn.UNIQUE(_xlfn._xlws.FILTER(managements[treatment_number], managements[experiment_id]&amp;"_"&amp;managements[crop_season_id]=A1939))))</f>
        <v>#VALUE!</v>
      </c>
    </row>
    <row r="1940" spans="2:2" x14ac:dyDescent="0.25">
      <c r="B1940" t="e" cm="1" vm="1">
        <f t="array" ref="B1940">TRANSPOSE(_xlfn._xlws.SORT(_xlfn.UNIQUE(_xlfn._xlws.FILTER(managements[treatment_number], managements[experiment_id]&amp;"_"&amp;managements[crop_season_id]=A1940))))</f>
        <v>#VALUE!</v>
      </c>
    </row>
    <row r="1941" spans="2:2" x14ac:dyDescent="0.25">
      <c r="B1941" t="e" cm="1" vm="1">
        <f t="array" ref="B1941">TRANSPOSE(_xlfn._xlws.SORT(_xlfn.UNIQUE(_xlfn._xlws.FILTER(managements[treatment_number], managements[experiment_id]&amp;"_"&amp;managements[crop_season_id]=A1941))))</f>
        <v>#VALUE!</v>
      </c>
    </row>
    <row r="1942" spans="2:2" x14ac:dyDescent="0.25">
      <c r="B1942" t="e" cm="1" vm="1">
        <f t="array" ref="B1942">TRANSPOSE(_xlfn._xlws.SORT(_xlfn.UNIQUE(_xlfn._xlws.FILTER(managements[treatment_number], managements[experiment_id]&amp;"_"&amp;managements[crop_season_id]=A1942))))</f>
        <v>#VALUE!</v>
      </c>
    </row>
    <row r="1943" spans="2:2" x14ac:dyDescent="0.25">
      <c r="B1943" t="e" cm="1" vm="1">
        <f t="array" ref="B1943">TRANSPOSE(_xlfn._xlws.SORT(_xlfn.UNIQUE(_xlfn._xlws.FILTER(managements[treatment_number], managements[experiment_id]&amp;"_"&amp;managements[crop_season_id]=A1943))))</f>
        <v>#VALUE!</v>
      </c>
    </row>
    <row r="1944" spans="2:2" x14ac:dyDescent="0.25">
      <c r="B1944" t="e" cm="1" vm="1">
        <f t="array" ref="B1944">TRANSPOSE(_xlfn._xlws.SORT(_xlfn.UNIQUE(_xlfn._xlws.FILTER(managements[treatment_number], managements[experiment_id]&amp;"_"&amp;managements[crop_season_id]=A1944))))</f>
        <v>#VALUE!</v>
      </c>
    </row>
    <row r="1945" spans="2:2" x14ac:dyDescent="0.25">
      <c r="B1945" t="e" cm="1" vm="1">
        <f t="array" ref="B1945">TRANSPOSE(_xlfn._xlws.SORT(_xlfn.UNIQUE(_xlfn._xlws.FILTER(managements[treatment_number], managements[experiment_id]&amp;"_"&amp;managements[crop_season_id]=A1945))))</f>
        <v>#VALUE!</v>
      </c>
    </row>
    <row r="1946" spans="2:2" x14ac:dyDescent="0.25">
      <c r="B1946" t="e" cm="1" vm="1">
        <f t="array" ref="B1946">TRANSPOSE(_xlfn._xlws.SORT(_xlfn.UNIQUE(_xlfn._xlws.FILTER(managements[treatment_number], managements[experiment_id]&amp;"_"&amp;managements[crop_season_id]=A1946))))</f>
        <v>#VALUE!</v>
      </c>
    </row>
    <row r="1947" spans="2:2" x14ac:dyDescent="0.25">
      <c r="B1947" t="e" cm="1" vm="1">
        <f t="array" ref="B1947">TRANSPOSE(_xlfn._xlws.SORT(_xlfn.UNIQUE(_xlfn._xlws.FILTER(managements[treatment_number], managements[experiment_id]&amp;"_"&amp;managements[crop_season_id]=A1947))))</f>
        <v>#VALUE!</v>
      </c>
    </row>
    <row r="1948" spans="2:2" x14ac:dyDescent="0.25">
      <c r="B1948" t="e" cm="1" vm="1">
        <f t="array" ref="B1948">TRANSPOSE(_xlfn._xlws.SORT(_xlfn.UNIQUE(_xlfn._xlws.FILTER(managements[treatment_number], managements[experiment_id]&amp;"_"&amp;managements[crop_season_id]=A1948))))</f>
        <v>#VALUE!</v>
      </c>
    </row>
    <row r="1949" spans="2:2" x14ac:dyDescent="0.25">
      <c r="B1949" t="e" cm="1" vm="1">
        <f t="array" ref="B1949">TRANSPOSE(_xlfn._xlws.SORT(_xlfn.UNIQUE(_xlfn._xlws.FILTER(managements[treatment_number], managements[experiment_id]&amp;"_"&amp;managements[crop_season_id]=A1949))))</f>
        <v>#VALUE!</v>
      </c>
    </row>
    <row r="1950" spans="2:2" x14ac:dyDescent="0.25">
      <c r="B1950" t="e" cm="1" vm="1">
        <f t="array" ref="B1950">TRANSPOSE(_xlfn._xlws.SORT(_xlfn.UNIQUE(_xlfn._xlws.FILTER(managements[treatment_number], managements[experiment_id]&amp;"_"&amp;managements[crop_season_id]=A1950))))</f>
        <v>#VALUE!</v>
      </c>
    </row>
    <row r="1951" spans="2:2" x14ac:dyDescent="0.25">
      <c r="B1951" t="e" cm="1" vm="1">
        <f t="array" ref="B1951">TRANSPOSE(_xlfn._xlws.SORT(_xlfn.UNIQUE(_xlfn._xlws.FILTER(managements[treatment_number], managements[experiment_id]&amp;"_"&amp;managements[crop_season_id]=A1951))))</f>
        <v>#VALUE!</v>
      </c>
    </row>
    <row r="1952" spans="2:2" x14ac:dyDescent="0.25">
      <c r="B1952" t="e" cm="1" vm="1">
        <f t="array" ref="B1952">TRANSPOSE(_xlfn._xlws.SORT(_xlfn.UNIQUE(_xlfn._xlws.FILTER(managements[treatment_number], managements[experiment_id]&amp;"_"&amp;managements[crop_season_id]=A1952))))</f>
        <v>#VALUE!</v>
      </c>
    </row>
    <row r="1953" spans="2:2" x14ac:dyDescent="0.25">
      <c r="B1953" t="e" cm="1" vm="1">
        <f t="array" ref="B1953">TRANSPOSE(_xlfn._xlws.SORT(_xlfn.UNIQUE(_xlfn._xlws.FILTER(managements[treatment_number], managements[experiment_id]&amp;"_"&amp;managements[crop_season_id]=A1953))))</f>
        <v>#VALUE!</v>
      </c>
    </row>
    <row r="1954" spans="2:2" x14ac:dyDescent="0.25">
      <c r="B1954" t="e" cm="1" vm="1">
        <f t="array" ref="B1954">TRANSPOSE(_xlfn._xlws.SORT(_xlfn.UNIQUE(_xlfn._xlws.FILTER(managements[treatment_number], managements[experiment_id]&amp;"_"&amp;managements[crop_season_id]=A1954))))</f>
        <v>#VALUE!</v>
      </c>
    </row>
    <row r="1955" spans="2:2" x14ac:dyDescent="0.25">
      <c r="B1955" t="e" cm="1" vm="1">
        <f t="array" ref="B1955">TRANSPOSE(_xlfn._xlws.SORT(_xlfn.UNIQUE(_xlfn._xlws.FILTER(managements[treatment_number], managements[experiment_id]&amp;"_"&amp;managements[crop_season_id]=A1955))))</f>
        <v>#VALUE!</v>
      </c>
    </row>
    <row r="1956" spans="2:2" x14ac:dyDescent="0.25">
      <c r="B1956" t="e" cm="1" vm="1">
        <f t="array" ref="B1956">TRANSPOSE(_xlfn._xlws.SORT(_xlfn.UNIQUE(_xlfn._xlws.FILTER(managements[treatment_number], managements[experiment_id]&amp;"_"&amp;managements[crop_season_id]=A1956))))</f>
        <v>#VALUE!</v>
      </c>
    </row>
    <row r="1957" spans="2:2" x14ac:dyDescent="0.25">
      <c r="B1957" t="e" cm="1" vm="1">
        <f t="array" ref="B1957">TRANSPOSE(_xlfn._xlws.SORT(_xlfn.UNIQUE(_xlfn._xlws.FILTER(managements[treatment_number], managements[experiment_id]&amp;"_"&amp;managements[crop_season_id]=A1957))))</f>
        <v>#VALUE!</v>
      </c>
    </row>
    <row r="1958" spans="2:2" x14ac:dyDescent="0.25">
      <c r="B1958" t="e" cm="1" vm="1">
        <f t="array" ref="B1958">TRANSPOSE(_xlfn._xlws.SORT(_xlfn.UNIQUE(_xlfn._xlws.FILTER(managements[treatment_number], managements[experiment_id]&amp;"_"&amp;managements[crop_season_id]=A1958))))</f>
        <v>#VALUE!</v>
      </c>
    </row>
    <row r="1959" spans="2:2" x14ac:dyDescent="0.25">
      <c r="B1959" t="e" cm="1" vm="1">
        <f t="array" ref="B1959">TRANSPOSE(_xlfn._xlws.SORT(_xlfn.UNIQUE(_xlfn._xlws.FILTER(managements[treatment_number], managements[experiment_id]&amp;"_"&amp;managements[crop_season_id]=A1959))))</f>
        <v>#VALUE!</v>
      </c>
    </row>
    <row r="1960" spans="2:2" x14ac:dyDescent="0.25">
      <c r="B1960" t="e" cm="1" vm="1">
        <f t="array" ref="B1960">TRANSPOSE(_xlfn._xlws.SORT(_xlfn.UNIQUE(_xlfn._xlws.FILTER(managements[treatment_number], managements[experiment_id]&amp;"_"&amp;managements[crop_season_id]=A1960))))</f>
        <v>#VALUE!</v>
      </c>
    </row>
    <row r="1961" spans="2:2" x14ac:dyDescent="0.25">
      <c r="B1961" t="e" cm="1" vm="1">
        <f t="array" ref="B1961">TRANSPOSE(_xlfn._xlws.SORT(_xlfn.UNIQUE(_xlfn._xlws.FILTER(managements[treatment_number], managements[experiment_id]&amp;"_"&amp;managements[crop_season_id]=A1961))))</f>
        <v>#VALUE!</v>
      </c>
    </row>
    <row r="1962" spans="2:2" x14ac:dyDescent="0.25">
      <c r="B1962" t="e" cm="1" vm="1">
        <f t="array" ref="B1962">TRANSPOSE(_xlfn._xlws.SORT(_xlfn.UNIQUE(_xlfn._xlws.FILTER(managements[treatment_number], managements[experiment_id]&amp;"_"&amp;managements[crop_season_id]=A1962))))</f>
        <v>#VALUE!</v>
      </c>
    </row>
    <row r="1963" spans="2:2" x14ac:dyDescent="0.25">
      <c r="B1963" t="e" cm="1" vm="1">
        <f t="array" ref="B1963">TRANSPOSE(_xlfn._xlws.SORT(_xlfn.UNIQUE(_xlfn._xlws.FILTER(managements[treatment_number], managements[experiment_id]&amp;"_"&amp;managements[crop_season_id]=A1963))))</f>
        <v>#VALUE!</v>
      </c>
    </row>
    <row r="1964" spans="2:2" x14ac:dyDescent="0.25">
      <c r="B1964" t="e" cm="1" vm="1">
        <f t="array" ref="B1964">TRANSPOSE(_xlfn._xlws.SORT(_xlfn.UNIQUE(_xlfn._xlws.FILTER(managements[treatment_number], managements[experiment_id]&amp;"_"&amp;managements[crop_season_id]=A1964))))</f>
        <v>#VALUE!</v>
      </c>
    </row>
    <row r="1965" spans="2:2" x14ac:dyDescent="0.25">
      <c r="B1965" t="e" cm="1" vm="1">
        <f t="array" ref="B1965">TRANSPOSE(_xlfn._xlws.SORT(_xlfn.UNIQUE(_xlfn._xlws.FILTER(managements[treatment_number], managements[experiment_id]&amp;"_"&amp;managements[crop_season_id]=A1965))))</f>
        <v>#VALUE!</v>
      </c>
    </row>
    <row r="1966" spans="2:2" x14ac:dyDescent="0.25">
      <c r="B1966" t="e" cm="1" vm="1">
        <f t="array" ref="B1966">TRANSPOSE(_xlfn._xlws.SORT(_xlfn.UNIQUE(_xlfn._xlws.FILTER(managements[treatment_number], managements[experiment_id]&amp;"_"&amp;managements[crop_season_id]=A1966))))</f>
        <v>#VALUE!</v>
      </c>
    </row>
    <row r="1967" spans="2:2" x14ac:dyDescent="0.25">
      <c r="B1967" t="e" cm="1" vm="1">
        <f t="array" ref="B1967">TRANSPOSE(_xlfn._xlws.SORT(_xlfn.UNIQUE(_xlfn._xlws.FILTER(managements[treatment_number], managements[experiment_id]&amp;"_"&amp;managements[crop_season_id]=A1967))))</f>
        <v>#VALUE!</v>
      </c>
    </row>
    <row r="1968" spans="2:2" x14ac:dyDescent="0.25">
      <c r="B1968" t="e" cm="1" vm="1">
        <f t="array" ref="B1968">TRANSPOSE(_xlfn._xlws.SORT(_xlfn.UNIQUE(_xlfn._xlws.FILTER(managements[treatment_number], managements[experiment_id]&amp;"_"&amp;managements[crop_season_id]=A1968))))</f>
        <v>#VALUE!</v>
      </c>
    </row>
    <row r="1969" spans="2:2" x14ac:dyDescent="0.25">
      <c r="B1969" t="e" cm="1" vm="1">
        <f t="array" ref="B1969">TRANSPOSE(_xlfn._xlws.SORT(_xlfn.UNIQUE(_xlfn._xlws.FILTER(managements[treatment_number], managements[experiment_id]&amp;"_"&amp;managements[crop_season_id]=A1969))))</f>
        <v>#VALUE!</v>
      </c>
    </row>
    <row r="1970" spans="2:2" x14ac:dyDescent="0.25">
      <c r="B1970" t="e" cm="1" vm="1">
        <f t="array" ref="B1970">TRANSPOSE(_xlfn._xlws.SORT(_xlfn.UNIQUE(_xlfn._xlws.FILTER(managements[treatment_number], managements[experiment_id]&amp;"_"&amp;managements[crop_season_id]=A1970))))</f>
        <v>#VALUE!</v>
      </c>
    </row>
    <row r="1971" spans="2:2" x14ac:dyDescent="0.25">
      <c r="B1971" t="e" cm="1" vm="1">
        <f t="array" ref="B1971">TRANSPOSE(_xlfn._xlws.SORT(_xlfn.UNIQUE(_xlfn._xlws.FILTER(managements[treatment_number], managements[experiment_id]&amp;"_"&amp;managements[crop_season_id]=A1971))))</f>
        <v>#VALUE!</v>
      </c>
    </row>
    <row r="1972" spans="2:2" x14ac:dyDescent="0.25">
      <c r="B1972" t="e" cm="1" vm="1">
        <f t="array" ref="B1972">TRANSPOSE(_xlfn._xlws.SORT(_xlfn.UNIQUE(_xlfn._xlws.FILTER(managements[treatment_number], managements[experiment_id]&amp;"_"&amp;managements[crop_season_id]=A1972))))</f>
        <v>#VALUE!</v>
      </c>
    </row>
    <row r="1973" spans="2:2" x14ac:dyDescent="0.25">
      <c r="B1973" t="e" cm="1" vm="1">
        <f t="array" ref="B1973">TRANSPOSE(_xlfn._xlws.SORT(_xlfn.UNIQUE(_xlfn._xlws.FILTER(managements[treatment_number], managements[experiment_id]&amp;"_"&amp;managements[crop_season_id]=A1973))))</f>
        <v>#VALUE!</v>
      </c>
    </row>
    <row r="1974" spans="2:2" x14ac:dyDescent="0.25">
      <c r="B1974" t="e" cm="1" vm="1">
        <f t="array" ref="B1974">TRANSPOSE(_xlfn._xlws.SORT(_xlfn.UNIQUE(_xlfn._xlws.FILTER(managements[treatment_number], managements[experiment_id]&amp;"_"&amp;managements[crop_season_id]=A1974))))</f>
        <v>#VALUE!</v>
      </c>
    </row>
    <row r="1975" spans="2:2" x14ac:dyDescent="0.25">
      <c r="B1975" t="e" cm="1" vm="1">
        <f t="array" ref="B1975">TRANSPOSE(_xlfn._xlws.SORT(_xlfn.UNIQUE(_xlfn._xlws.FILTER(managements[treatment_number], managements[experiment_id]&amp;"_"&amp;managements[crop_season_id]=A1975))))</f>
        <v>#VALUE!</v>
      </c>
    </row>
    <row r="1976" spans="2:2" x14ac:dyDescent="0.25">
      <c r="B1976" t="e" cm="1" vm="1">
        <f t="array" ref="B1976">TRANSPOSE(_xlfn._xlws.SORT(_xlfn.UNIQUE(_xlfn._xlws.FILTER(managements[treatment_number], managements[experiment_id]&amp;"_"&amp;managements[crop_season_id]=A1976))))</f>
        <v>#VALUE!</v>
      </c>
    </row>
    <row r="1977" spans="2:2" x14ac:dyDescent="0.25">
      <c r="B1977" t="e" cm="1" vm="1">
        <f t="array" ref="B1977">TRANSPOSE(_xlfn._xlws.SORT(_xlfn.UNIQUE(_xlfn._xlws.FILTER(managements[treatment_number], managements[experiment_id]&amp;"_"&amp;managements[crop_season_id]=A1977))))</f>
        <v>#VALUE!</v>
      </c>
    </row>
    <row r="1978" spans="2:2" x14ac:dyDescent="0.25">
      <c r="B1978" t="e" cm="1" vm="1">
        <f t="array" ref="B1978">TRANSPOSE(_xlfn._xlws.SORT(_xlfn.UNIQUE(_xlfn._xlws.FILTER(managements[treatment_number], managements[experiment_id]&amp;"_"&amp;managements[crop_season_id]=A1978))))</f>
        <v>#VALUE!</v>
      </c>
    </row>
    <row r="1979" spans="2:2" x14ac:dyDescent="0.25">
      <c r="B1979" t="e" cm="1" vm="1">
        <f t="array" ref="B1979">TRANSPOSE(_xlfn._xlws.SORT(_xlfn.UNIQUE(_xlfn._xlws.FILTER(managements[treatment_number], managements[experiment_id]&amp;"_"&amp;managements[crop_season_id]=A1979))))</f>
        <v>#VALUE!</v>
      </c>
    </row>
    <row r="1980" spans="2:2" x14ac:dyDescent="0.25">
      <c r="B1980" t="e" cm="1" vm="1">
        <f t="array" ref="B1980">TRANSPOSE(_xlfn._xlws.SORT(_xlfn.UNIQUE(_xlfn._xlws.FILTER(managements[treatment_number], managements[experiment_id]&amp;"_"&amp;managements[crop_season_id]=A1980))))</f>
        <v>#VALUE!</v>
      </c>
    </row>
    <row r="1981" spans="2:2" x14ac:dyDescent="0.25">
      <c r="B1981" t="e" cm="1" vm="1">
        <f t="array" ref="B1981">TRANSPOSE(_xlfn._xlws.SORT(_xlfn.UNIQUE(_xlfn._xlws.FILTER(managements[treatment_number], managements[experiment_id]&amp;"_"&amp;managements[crop_season_id]=A1981))))</f>
        <v>#VALUE!</v>
      </c>
    </row>
    <row r="1982" spans="2:2" x14ac:dyDescent="0.25">
      <c r="B1982" t="e" cm="1" vm="1">
        <f t="array" ref="B1982">TRANSPOSE(_xlfn._xlws.SORT(_xlfn.UNIQUE(_xlfn._xlws.FILTER(managements[treatment_number], managements[experiment_id]&amp;"_"&amp;managements[crop_season_id]=A1982))))</f>
        <v>#VALUE!</v>
      </c>
    </row>
    <row r="1983" spans="2:2" x14ac:dyDescent="0.25">
      <c r="B1983" t="e" cm="1" vm="1">
        <f t="array" ref="B1983">TRANSPOSE(_xlfn._xlws.SORT(_xlfn.UNIQUE(_xlfn._xlws.FILTER(managements[treatment_number], managements[experiment_id]&amp;"_"&amp;managements[crop_season_id]=A1983))))</f>
        <v>#VALUE!</v>
      </c>
    </row>
    <row r="1984" spans="2:2" x14ac:dyDescent="0.25">
      <c r="B1984" t="e" cm="1" vm="1">
        <f t="array" ref="B1984">TRANSPOSE(_xlfn._xlws.SORT(_xlfn.UNIQUE(_xlfn._xlws.FILTER(managements[treatment_number], managements[experiment_id]&amp;"_"&amp;managements[crop_season_id]=A1984))))</f>
        <v>#VALUE!</v>
      </c>
    </row>
    <row r="1985" spans="2:2" x14ac:dyDescent="0.25">
      <c r="B1985" t="e" cm="1" vm="1">
        <f t="array" ref="B1985">TRANSPOSE(_xlfn._xlws.SORT(_xlfn.UNIQUE(_xlfn._xlws.FILTER(managements[treatment_number], managements[experiment_id]&amp;"_"&amp;managements[crop_season_id]=A1985))))</f>
        <v>#VALUE!</v>
      </c>
    </row>
    <row r="1986" spans="2:2" x14ac:dyDescent="0.25">
      <c r="B1986" t="e" cm="1" vm="1">
        <f t="array" ref="B1986">TRANSPOSE(_xlfn._xlws.SORT(_xlfn.UNIQUE(_xlfn._xlws.FILTER(managements[treatment_number], managements[experiment_id]&amp;"_"&amp;managements[crop_season_id]=A1986))))</f>
        <v>#VALUE!</v>
      </c>
    </row>
    <row r="1987" spans="2:2" x14ac:dyDescent="0.25">
      <c r="B1987" t="e" cm="1" vm="1">
        <f t="array" ref="B1987">TRANSPOSE(_xlfn._xlws.SORT(_xlfn.UNIQUE(_xlfn._xlws.FILTER(managements[treatment_number], managements[experiment_id]&amp;"_"&amp;managements[crop_season_id]=A1987))))</f>
        <v>#VALUE!</v>
      </c>
    </row>
    <row r="1988" spans="2:2" x14ac:dyDescent="0.25">
      <c r="B1988" t="e" cm="1" vm="1">
        <f t="array" ref="B1988">TRANSPOSE(_xlfn._xlws.SORT(_xlfn.UNIQUE(_xlfn._xlws.FILTER(managements[treatment_number], managements[experiment_id]&amp;"_"&amp;managements[crop_season_id]=A1988))))</f>
        <v>#VALUE!</v>
      </c>
    </row>
    <row r="1989" spans="2:2" x14ac:dyDescent="0.25">
      <c r="B1989" t="e" cm="1" vm="1">
        <f t="array" ref="B1989">TRANSPOSE(_xlfn._xlws.SORT(_xlfn.UNIQUE(_xlfn._xlws.FILTER(managements[treatment_number], managements[experiment_id]&amp;"_"&amp;managements[crop_season_id]=A1989))))</f>
        <v>#VALUE!</v>
      </c>
    </row>
    <row r="1990" spans="2:2" x14ac:dyDescent="0.25">
      <c r="B1990" t="e" cm="1" vm="1">
        <f t="array" ref="B1990">TRANSPOSE(_xlfn._xlws.SORT(_xlfn.UNIQUE(_xlfn._xlws.FILTER(managements[treatment_number], managements[experiment_id]&amp;"_"&amp;managements[crop_season_id]=A1990))))</f>
        <v>#VALUE!</v>
      </c>
    </row>
    <row r="1991" spans="2:2" x14ac:dyDescent="0.25">
      <c r="B1991" t="e" cm="1" vm="1">
        <f t="array" ref="B1991">TRANSPOSE(_xlfn._xlws.SORT(_xlfn.UNIQUE(_xlfn._xlws.FILTER(managements[treatment_number], managements[experiment_id]&amp;"_"&amp;managements[crop_season_id]=A1991))))</f>
        <v>#VALUE!</v>
      </c>
    </row>
    <row r="1992" spans="2:2" x14ac:dyDescent="0.25">
      <c r="B1992" t="e" cm="1" vm="1">
        <f t="array" ref="B1992">TRANSPOSE(_xlfn._xlws.SORT(_xlfn.UNIQUE(_xlfn._xlws.FILTER(managements[treatment_number], managements[experiment_id]&amp;"_"&amp;managements[crop_season_id]=A1992))))</f>
        <v>#VALUE!</v>
      </c>
    </row>
    <row r="1993" spans="2:2" x14ac:dyDescent="0.25">
      <c r="B1993" t="e" cm="1" vm="1">
        <f t="array" ref="B1993">TRANSPOSE(_xlfn._xlws.SORT(_xlfn.UNIQUE(_xlfn._xlws.FILTER(managements[treatment_number], managements[experiment_id]&amp;"_"&amp;managements[crop_season_id]=A1993))))</f>
        <v>#VALUE!</v>
      </c>
    </row>
    <row r="1994" spans="2:2" x14ac:dyDescent="0.25">
      <c r="B1994" t="e" cm="1" vm="1">
        <f t="array" ref="B1994">TRANSPOSE(_xlfn._xlws.SORT(_xlfn.UNIQUE(_xlfn._xlws.FILTER(managements[treatment_number], managements[experiment_id]&amp;"_"&amp;managements[crop_season_id]=A1994))))</f>
        <v>#VALUE!</v>
      </c>
    </row>
    <row r="1995" spans="2:2" x14ac:dyDescent="0.25">
      <c r="B1995" t="e" cm="1" vm="1">
        <f t="array" ref="B1995">TRANSPOSE(_xlfn._xlws.SORT(_xlfn.UNIQUE(_xlfn._xlws.FILTER(managements[treatment_number], managements[experiment_id]&amp;"_"&amp;managements[crop_season_id]=A1995))))</f>
        <v>#VALUE!</v>
      </c>
    </row>
    <row r="1996" spans="2:2" x14ac:dyDescent="0.25">
      <c r="B1996" t="e" cm="1" vm="1">
        <f t="array" ref="B1996">TRANSPOSE(_xlfn._xlws.SORT(_xlfn.UNIQUE(_xlfn._xlws.FILTER(managements[treatment_number], managements[experiment_id]&amp;"_"&amp;managements[crop_season_id]=A1996))))</f>
        <v>#VALUE!</v>
      </c>
    </row>
    <row r="1997" spans="2:2" x14ac:dyDescent="0.25">
      <c r="B1997" t="e" cm="1" vm="1">
        <f t="array" ref="B1997">TRANSPOSE(_xlfn._xlws.SORT(_xlfn.UNIQUE(_xlfn._xlws.FILTER(managements[treatment_number], managements[experiment_id]&amp;"_"&amp;managements[crop_season_id]=A1997))))</f>
        <v>#VALUE!</v>
      </c>
    </row>
    <row r="1998" spans="2:2" x14ac:dyDescent="0.25">
      <c r="B1998" t="e" cm="1" vm="1">
        <f t="array" ref="B1998">TRANSPOSE(_xlfn._xlws.SORT(_xlfn.UNIQUE(_xlfn._xlws.FILTER(managements[treatment_number], managements[experiment_id]&amp;"_"&amp;managements[crop_season_id]=A1998))))</f>
        <v>#VALUE!</v>
      </c>
    </row>
    <row r="1999" spans="2:2" x14ac:dyDescent="0.25">
      <c r="B1999" t="e" cm="1" vm="1">
        <f t="array" ref="B1999">TRANSPOSE(_xlfn._xlws.SORT(_xlfn.UNIQUE(_xlfn._xlws.FILTER(managements[treatment_number], managements[experiment_id]&amp;"_"&amp;managements[crop_season_id]=A1999))))</f>
        <v>#VALUE!</v>
      </c>
    </row>
    <row r="2000" spans="2:2" x14ac:dyDescent="0.25">
      <c r="B2000" t="e" cm="1" vm="1">
        <f t="array" ref="B2000">TRANSPOSE(_xlfn._xlws.SORT(_xlfn.UNIQUE(_xlfn._xlws.FILTER(managements[treatment_number], managements[experiment_id]&amp;"_"&amp;managements[crop_season_id]=A2000))))</f>
        <v>#VALUE!</v>
      </c>
    </row>
    <row r="2001" spans="2:2" x14ac:dyDescent="0.25">
      <c r="B2001" t="e" cm="1" vm="1">
        <f t="array" ref="B2001">TRANSPOSE(_xlfn._xlws.SORT(_xlfn.UNIQUE(_xlfn._xlws.FILTER(managements[treatment_number], managements[experiment_id]&amp;"_"&amp;managements[crop_season_id]=A2001))))</f>
        <v>#VALUE!</v>
      </c>
    </row>
    <row r="2002" spans="2:2" x14ac:dyDescent="0.25">
      <c r="B2002" t="e" cm="1" vm="1">
        <f t="array" ref="B2002">TRANSPOSE(_xlfn._xlws.SORT(_xlfn.UNIQUE(_xlfn._xlws.FILTER(managements[treatment_number], managements[experiment_id]&amp;"_"&amp;managements[crop_season_id]=A2002))))</f>
        <v>#VALUE!</v>
      </c>
    </row>
    <row r="2003" spans="2:2" x14ac:dyDescent="0.25">
      <c r="B2003" t="e" cm="1" vm="1">
        <f t="array" ref="B2003">TRANSPOSE(_xlfn._xlws.SORT(_xlfn.UNIQUE(_xlfn._xlws.FILTER(managements[treatment_number], managements[experiment_id]&amp;"_"&amp;managements[crop_season_id]=A2003))))</f>
        <v>#VALUE!</v>
      </c>
    </row>
    <row r="2004" spans="2:2" x14ac:dyDescent="0.25">
      <c r="B2004" t="e" cm="1" vm="1">
        <f t="array" ref="B2004">TRANSPOSE(_xlfn._xlws.SORT(_xlfn.UNIQUE(_xlfn._xlws.FILTER(managements[treatment_number], managements[experiment_id]&amp;"_"&amp;managements[crop_season_id]=A2004))))</f>
        <v>#VALUE!</v>
      </c>
    </row>
    <row r="2005" spans="2:2" x14ac:dyDescent="0.25">
      <c r="B2005" t="e" cm="1" vm="1">
        <f t="array" ref="B2005">TRANSPOSE(_xlfn._xlws.SORT(_xlfn.UNIQUE(_xlfn._xlws.FILTER(managements[treatment_number], managements[experiment_id]&amp;"_"&amp;managements[crop_season_id]=A2005))))</f>
        <v>#VALUE!</v>
      </c>
    </row>
    <row r="2006" spans="2:2" x14ac:dyDescent="0.25">
      <c r="B2006" t="e" cm="1" vm="1">
        <f t="array" ref="B2006">TRANSPOSE(_xlfn._xlws.SORT(_xlfn.UNIQUE(_xlfn._xlws.FILTER(managements[treatment_number], managements[experiment_id]&amp;"_"&amp;managements[crop_season_id]=A2006))))</f>
        <v>#VALUE!</v>
      </c>
    </row>
    <row r="2007" spans="2:2" x14ac:dyDescent="0.25">
      <c r="B2007" t="e" cm="1" vm="1">
        <f t="array" ref="B2007">TRANSPOSE(_xlfn._xlws.SORT(_xlfn.UNIQUE(_xlfn._xlws.FILTER(managements[treatment_number], managements[experiment_id]&amp;"_"&amp;managements[crop_season_id]=A2007))))</f>
        <v>#VALUE!</v>
      </c>
    </row>
    <row r="2008" spans="2:2" x14ac:dyDescent="0.25">
      <c r="B2008" t="e" cm="1" vm="1">
        <f t="array" ref="B2008">TRANSPOSE(_xlfn._xlws.SORT(_xlfn.UNIQUE(_xlfn._xlws.FILTER(managements[treatment_number], managements[experiment_id]&amp;"_"&amp;managements[crop_season_id]=A2008))))</f>
        <v>#VALUE!</v>
      </c>
    </row>
    <row r="2009" spans="2:2" x14ac:dyDescent="0.25">
      <c r="B2009" t="e" cm="1" vm="1">
        <f t="array" ref="B2009">TRANSPOSE(_xlfn._xlws.SORT(_xlfn.UNIQUE(_xlfn._xlws.FILTER(managements[treatment_number], managements[experiment_id]&amp;"_"&amp;managements[crop_season_id]=A2009))))</f>
        <v>#VALUE!</v>
      </c>
    </row>
    <row r="2010" spans="2:2" x14ac:dyDescent="0.25">
      <c r="B2010" t="e" cm="1" vm="1">
        <f t="array" ref="B2010">TRANSPOSE(_xlfn._xlws.SORT(_xlfn.UNIQUE(_xlfn._xlws.FILTER(managements[treatment_number], managements[experiment_id]&amp;"_"&amp;managements[crop_season_id]=A2010))))</f>
        <v>#VALUE!</v>
      </c>
    </row>
    <row r="2011" spans="2:2" x14ac:dyDescent="0.25">
      <c r="B2011" t="e" cm="1" vm="1">
        <f t="array" ref="B2011">TRANSPOSE(_xlfn._xlws.SORT(_xlfn.UNIQUE(_xlfn._xlws.FILTER(managements[treatment_number], managements[experiment_id]&amp;"_"&amp;managements[crop_season_id]=A2011))))</f>
        <v>#VALUE!</v>
      </c>
    </row>
    <row r="2012" spans="2:2" x14ac:dyDescent="0.25">
      <c r="B2012" t="e" cm="1" vm="1">
        <f t="array" ref="B2012">TRANSPOSE(_xlfn._xlws.SORT(_xlfn.UNIQUE(_xlfn._xlws.FILTER(managements[treatment_number], managements[experiment_id]&amp;"_"&amp;managements[crop_season_id]=A2012))))</f>
        <v>#VALUE!</v>
      </c>
    </row>
    <row r="2013" spans="2:2" x14ac:dyDescent="0.25">
      <c r="B2013" t="e" cm="1" vm="1">
        <f t="array" ref="B2013">TRANSPOSE(_xlfn._xlws.SORT(_xlfn.UNIQUE(_xlfn._xlws.FILTER(managements[treatment_number], managements[experiment_id]&amp;"_"&amp;managements[crop_season_id]=A2013))))</f>
        <v>#VALUE!</v>
      </c>
    </row>
    <row r="2014" spans="2:2" x14ac:dyDescent="0.25">
      <c r="B2014" t="e" cm="1" vm="1">
        <f t="array" ref="B2014">TRANSPOSE(_xlfn._xlws.SORT(_xlfn.UNIQUE(_xlfn._xlws.FILTER(managements[treatment_number], managements[experiment_id]&amp;"_"&amp;managements[crop_season_id]=A2014))))</f>
        <v>#VALUE!</v>
      </c>
    </row>
    <row r="2015" spans="2:2" x14ac:dyDescent="0.25">
      <c r="B2015" t="e" cm="1" vm="1">
        <f t="array" ref="B2015">TRANSPOSE(_xlfn._xlws.SORT(_xlfn.UNIQUE(_xlfn._xlws.FILTER(managements[treatment_number], managements[experiment_id]&amp;"_"&amp;managements[crop_season_id]=A2015))))</f>
        <v>#VALUE!</v>
      </c>
    </row>
    <row r="2016" spans="2:2" x14ac:dyDescent="0.25">
      <c r="B2016" t="e" cm="1" vm="1">
        <f t="array" ref="B2016">TRANSPOSE(_xlfn._xlws.SORT(_xlfn.UNIQUE(_xlfn._xlws.FILTER(managements[treatment_number], managements[experiment_id]&amp;"_"&amp;managements[crop_season_id]=A2016))))</f>
        <v>#VALUE!</v>
      </c>
    </row>
    <row r="2017" spans="2:2" x14ac:dyDescent="0.25">
      <c r="B2017" t="e" cm="1" vm="1">
        <f t="array" ref="B2017">TRANSPOSE(_xlfn._xlws.SORT(_xlfn.UNIQUE(_xlfn._xlws.FILTER(managements[treatment_number], managements[experiment_id]&amp;"_"&amp;managements[crop_season_id]=A2017))))</f>
        <v>#VALUE!</v>
      </c>
    </row>
    <row r="2018" spans="2:2" x14ac:dyDescent="0.25">
      <c r="B2018" t="e" cm="1" vm="1">
        <f t="array" ref="B2018">TRANSPOSE(_xlfn._xlws.SORT(_xlfn.UNIQUE(_xlfn._xlws.FILTER(managements[treatment_number], managements[experiment_id]&amp;"_"&amp;managements[crop_season_id]=A2018))))</f>
        <v>#VALUE!</v>
      </c>
    </row>
    <row r="2019" spans="2:2" x14ac:dyDescent="0.25">
      <c r="B2019" t="e" cm="1" vm="1">
        <f t="array" ref="B2019">TRANSPOSE(_xlfn._xlws.SORT(_xlfn.UNIQUE(_xlfn._xlws.FILTER(managements[treatment_number], managements[experiment_id]&amp;"_"&amp;managements[crop_season_id]=A2019))))</f>
        <v>#VALUE!</v>
      </c>
    </row>
    <row r="2020" spans="2:2" x14ac:dyDescent="0.25">
      <c r="B2020" t="e" cm="1" vm="1">
        <f t="array" ref="B2020">TRANSPOSE(_xlfn._xlws.SORT(_xlfn.UNIQUE(_xlfn._xlws.FILTER(managements[treatment_number], managements[experiment_id]&amp;"_"&amp;managements[crop_season_id]=A2020))))</f>
        <v>#VALUE!</v>
      </c>
    </row>
    <row r="2021" spans="2:2" x14ac:dyDescent="0.25">
      <c r="B2021" t="e" cm="1" vm="1">
        <f t="array" ref="B2021">TRANSPOSE(_xlfn._xlws.SORT(_xlfn.UNIQUE(_xlfn._xlws.FILTER(managements[treatment_number], managements[experiment_id]&amp;"_"&amp;managements[crop_season_id]=A2021))))</f>
        <v>#VALUE!</v>
      </c>
    </row>
    <row r="2022" spans="2:2" x14ac:dyDescent="0.25">
      <c r="B2022" t="e" cm="1" vm="1">
        <f t="array" ref="B2022">TRANSPOSE(_xlfn._xlws.SORT(_xlfn.UNIQUE(_xlfn._xlws.FILTER(managements[treatment_number], managements[experiment_id]&amp;"_"&amp;managements[crop_season_id]=A2022))))</f>
        <v>#VALUE!</v>
      </c>
    </row>
    <row r="2023" spans="2:2" x14ac:dyDescent="0.25">
      <c r="B2023" t="e" cm="1" vm="1">
        <f t="array" ref="B2023">TRANSPOSE(_xlfn._xlws.SORT(_xlfn.UNIQUE(_xlfn._xlws.FILTER(managements[treatment_number], managements[experiment_id]&amp;"_"&amp;managements[crop_season_id]=A2023))))</f>
        <v>#VALUE!</v>
      </c>
    </row>
    <row r="2024" spans="2:2" x14ac:dyDescent="0.25">
      <c r="B2024" t="e" cm="1" vm="1">
        <f t="array" ref="B2024">TRANSPOSE(_xlfn._xlws.SORT(_xlfn.UNIQUE(_xlfn._xlws.FILTER(managements[treatment_number], managements[experiment_id]&amp;"_"&amp;managements[crop_season_id]=A2024))))</f>
        <v>#VALUE!</v>
      </c>
    </row>
    <row r="2025" spans="2:2" x14ac:dyDescent="0.25">
      <c r="B2025" t="e" cm="1" vm="1">
        <f t="array" ref="B2025">TRANSPOSE(_xlfn._xlws.SORT(_xlfn.UNIQUE(_xlfn._xlws.FILTER(managements[treatment_number], managements[experiment_id]&amp;"_"&amp;managements[crop_season_id]=A2025))))</f>
        <v>#VALUE!</v>
      </c>
    </row>
    <row r="2026" spans="2:2" x14ac:dyDescent="0.25">
      <c r="B2026" t="e" cm="1" vm="1">
        <f t="array" ref="B2026">TRANSPOSE(_xlfn._xlws.SORT(_xlfn.UNIQUE(_xlfn._xlws.FILTER(managements[treatment_number], managements[experiment_id]&amp;"_"&amp;managements[crop_season_id]=A2026))))</f>
        <v>#VALUE!</v>
      </c>
    </row>
    <row r="2027" spans="2:2" x14ac:dyDescent="0.25">
      <c r="B2027" t="e" cm="1" vm="1">
        <f t="array" ref="B2027">TRANSPOSE(_xlfn._xlws.SORT(_xlfn.UNIQUE(_xlfn._xlws.FILTER(managements[treatment_number], managements[experiment_id]&amp;"_"&amp;managements[crop_season_id]=A2027))))</f>
        <v>#VALUE!</v>
      </c>
    </row>
    <row r="2028" spans="2:2" x14ac:dyDescent="0.25">
      <c r="B2028" t="e" cm="1" vm="1">
        <f t="array" ref="B2028">TRANSPOSE(_xlfn._xlws.SORT(_xlfn.UNIQUE(_xlfn._xlws.FILTER(managements[treatment_number], managements[experiment_id]&amp;"_"&amp;managements[crop_season_id]=A2028))))</f>
        <v>#VALUE!</v>
      </c>
    </row>
    <row r="2029" spans="2:2" x14ac:dyDescent="0.25">
      <c r="B2029" t="e" cm="1" vm="1">
        <f t="array" ref="B2029">TRANSPOSE(_xlfn._xlws.SORT(_xlfn.UNIQUE(_xlfn._xlws.FILTER(managements[treatment_number], managements[experiment_id]&amp;"_"&amp;managements[crop_season_id]=A2029))))</f>
        <v>#VALUE!</v>
      </c>
    </row>
    <row r="2030" spans="2:2" x14ac:dyDescent="0.25">
      <c r="B2030" t="e" cm="1" vm="1">
        <f t="array" ref="B2030">TRANSPOSE(_xlfn._xlws.SORT(_xlfn.UNIQUE(_xlfn._xlws.FILTER(managements[treatment_number], managements[experiment_id]&amp;"_"&amp;managements[crop_season_id]=A2030))))</f>
        <v>#VALUE!</v>
      </c>
    </row>
    <row r="2031" spans="2:2" x14ac:dyDescent="0.25">
      <c r="B2031" t="e" cm="1" vm="1">
        <f t="array" ref="B2031">TRANSPOSE(_xlfn._xlws.SORT(_xlfn.UNIQUE(_xlfn._xlws.FILTER(managements[treatment_number], managements[experiment_id]&amp;"_"&amp;managements[crop_season_id]=A2031))))</f>
        <v>#VALUE!</v>
      </c>
    </row>
    <row r="2032" spans="2:2" x14ac:dyDescent="0.25">
      <c r="B2032" t="e" cm="1" vm="1">
        <f t="array" ref="B2032">TRANSPOSE(_xlfn._xlws.SORT(_xlfn.UNIQUE(_xlfn._xlws.FILTER(managements[treatment_number], managements[experiment_id]&amp;"_"&amp;managements[crop_season_id]=A2032))))</f>
        <v>#VALUE!</v>
      </c>
    </row>
    <row r="2033" spans="2:2" x14ac:dyDescent="0.25">
      <c r="B2033" t="e" cm="1" vm="1">
        <f t="array" ref="B2033">TRANSPOSE(_xlfn._xlws.SORT(_xlfn.UNIQUE(_xlfn._xlws.FILTER(managements[treatment_number], managements[experiment_id]&amp;"_"&amp;managements[crop_season_id]=A2033))))</f>
        <v>#VALUE!</v>
      </c>
    </row>
    <row r="2034" spans="2:2" x14ac:dyDescent="0.25">
      <c r="B2034" t="e" cm="1" vm="1">
        <f t="array" ref="B2034">TRANSPOSE(_xlfn._xlws.SORT(_xlfn.UNIQUE(_xlfn._xlws.FILTER(managements[treatment_number], managements[experiment_id]&amp;"_"&amp;managements[crop_season_id]=A2034))))</f>
        <v>#VALUE!</v>
      </c>
    </row>
    <row r="2035" spans="2:2" x14ac:dyDescent="0.25">
      <c r="B2035" t="e" cm="1" vm="1">
        <f t="array" ref="B2035">TRANSPOSE(_xlfn._xlws.SORT(_xlfn.UNIQUE(_xlfn._xlws.FILTER(managements[treatment_number], managements[experiment_id]&amp;"_"&amp;managements[crop_season_id]=A2035))))</f>
        <v>#VALUE!</v>
      </c>
    </row>
    <row r="2036" spans="2:2" x14ac:dyDescent="0.25">
      <c r="B2036" t="e" cm="1" vm="1">
        <f t="array" ref="B2036">TRANSPOSE(_xlfn._xlws.SORT(_xlfn.UNIQUE(_xlfn._xlws.FILTER(managements[treatment_number], managements[experiment_id]&amp;"_"&amp;managements[crop_season_id]=A2036))))</f>
        <v>#VALUE!</v>
      </c>
    </row>
    <row r="2037" spans="2:2" x14ac:dyDescent="0.25">
      <c r="B2037" t="e" cm="1" vm="1">
        <f t="array" ref="B2037">TRANSPOSE(_xlfn._xlws.SORT(_xlfn.UNIQUE(_xlfn._xlws.FILTER(managements[treatment_number], managements[experiment_id]&amp;"_"&amp;managements[crop_season_id]=A2037))))</f>
        <v>#VALUE!</v>
      </c>
    </row>
    <row r="2038" spans="2:2" x14ac:dyDescent="0.25">
      <c r="B2038" t="e" cm="1" vm="1">
        <f t="array" ref="B2038">TRANSPOSE(_xlfn._xlws.SORT(_xlfn.UNIQUE(_xlfn._xlws.FILTER(managements[treatment_number], managements[experiment_id]&amp;"_"&amp;managements[crop_season_id]=A2038))))</f>
        <v>#VALUE!</v>
      </c>
    </row>
    <row r="2039" spans="2:2" x14ac:dyDescent="0.25">
      <c r="B2039" t="e" cm="1" vm="1">
        <f t="array" ref="B2039">TRANSPOSE(_xlfn._xlws.SORT(_xlfn.UNIQUE(_xlfn._xlws.FILTER(managements[treatment_number], managements[experiment_id]&amp;"_"&amp;managements[crop_season_id]=A2039))))</f>
        <v>#VALUE!</v>
      </c>
    </row>
    <row r="2040" spans="2:2" x14ac:dyDescent="0.25">
      <c r="B2040" t="e" cm="1" vm="1">
        <f t="array" ref="B2040">TRANSPOSE(_xlfn._xlws.SORT(_xlfn.UNIQUE(_xlfn._xlws.FILTER(managements[treatment_number], managements[experiment_id]&amp;"_"&amp;managements[crop_season_id]=A2040))))</f>
        <v>#VALUE!</v>
      </c>
    </row>
    <row r="2041" spans="2:2" x14ac:dyDescent="0.25">
      <c r="B2041" t="e" cm="1" vm="1">
        <f t="array" ref="B2041">TRANSPOSE(_xlfn._xlws.SORT(_xlfn.UNIQUE(_xlfn._xlws.FILTER(managements[treatment_number], managements[experiment_id]&amp;"_"&amp;managements[crop_season_id]=A2041))))</f>
        <v>#VALUE!</v>
      </c>
    </row>
    <row r="2042" spans="2:2" x14ac:dyDescent="0.25">
      <c r="B2042" t="e" cm="1" vm="1">
        <f t="array" ref="B2042">TRANSPOSE(_xlfn._xlws.SORT(_xlfn.UNIQUE(_xlfn._xlws.FILTER(managements[treatment_number], managements[experiment_id]&amp;"_"&amp;managements[crop_season_id]=A2042))))</f>
        <v>#VALUE!</v>
      </c>
    </row>
    <row r="2043" spans="2:2" x14ac:dyDescent="0.25">
      <c r="B2043" t="e" cm="1" vm="1">
        <f t="array" ref="B2043">TRANSPOSE(_xlfn._xlws.SORT(_xlfn.UNIQUE(_xlfn._xlws.FILTER(managements[treatment_number], managements[experiment_id]&amp;"_"&amp;managements[crop_season_id]=A2043))))</f>
        <v>#VALUE!</v>
      </c>
    </row>
    <row r="2044" spans="2:2" x14ac:dyDescent="0.25">
      <c r="B2044" t="e" cm="1" vm="1">
        <f t="array" ref="B2044">TRANSPOSE(_xlfn._xlws.SORT(_xlfn.UNIQUE(_xlfn._xlws.FILTER(managements[treatment_number], managements[experiment_id]&amp;"_"&amp;managements[crop_season_id]=A2044))))</f>
        <v>#VALUE!</v>
      </c>
    </row>
    <row r="2045" spans="2:2" x14ac:dyDescent="0.25">
      <c r="B2045" t="e" cm="1" vm="1">
        <f t="array" ref="B2045">TRANSPOSE(_xlfn._xlws.SORT(_xlfn.UNIQUE(_xlfn._xlws.FILTER(managements[treatment_number], managements[experiment_id]&amp;"_"&amp;managements[crop_season_id]=A2045))))</f>
        <v>#VALUE!</v>
      </c>
    </row>
    <row r="2046" spans="2:2" x14ac:dyDescent="0.25">
      <c r="B2046" t="e" cm="1" vm="1">
        <f t="array" ref="B2046">TRANSPOSE(_xlfn._xlws.SORT(_xlfn.UNIQUE(_xlfn._xlws.FILTER(managements[treatment_number], managements[experiment_id]&amp;"_"&amp;managements[crop_season_id]=A2046))))</f>
        <v>#VALUE!</v>
      </c>
    </row>
    <row r="2047" spans="2:2" x14ac:dyDescent="0.25">
      <c r="B2047" t="e" cm="1" vm="1">
        <f t="array" ref="B2047">TRANSPOSE(_xlfn._xlws.SORT(_xlfn.UNIQUE(_xlfn._xlws.FILTER(managements[treatment_number], managements[experiment_id]&amp;"_"&amp;managements[crop_season_id]=A2047))))</f>
        <v>#VALUE!</v>
      </c>
    </row>
    <row r="2048" spans="2:2" x14ac:dyDescent="0.25">
      <c r="B2048" t="e" cm="1" vm="1">
        <f t="array" ref="B2048">TRANSPOSE(_xlfn._xlws.SORT(_xlfn.UNIQUE(_xlfn._xlws.FILTER(managements[treatment_number], managements[experiment_id]&amp;"_"&amp;managements[crop_season_id]=A2048))))</f>
        <v>#VALUE!</v>
      </c>
    </row>
    <row r="2049" spans="2:2" x14ac:dyDescent="0.25">
      <c r="B2049" t="e" cm="1" vm="1">
        <f t="array" ref="B2049">TRANSPOSE(_xlfn._xlws.SORT(_xlfn.UNIQUE(_xlfn._xlws.FILTER(managements[treatment_number], managements[experiment_id]&amp;"_"&amp;managements[crop_season_id]=A2049))))</f>
        <v>#VALUE!</v>
      </c>
    </row>
    <row r="2050" spans="2:2" x14ac:dyDescent="0.25">
      <c r="B2050" t="e" cm="1" vm="1">
        <f t="array" ref="B2050">TRANSPOSE(_xlfn._xlws.SORT(_xlfn.UNIQUE(_xlfn._xlws.FILTER(managements[treatment_number], managements[experiment_id]&amp;"_"&amp;managements[crop_season_id]=A2050))))</f>
        <v>#VALUE!</v>
      </c>
    </row>
    <row r="2051" spans="2:2" x14ac:dyDescent="0.25">
      <c r="B2051" t="e" cm="1" vm="1">
        <f t="array" ref="B2051">TRANSPOSE(_xlfn._xlws.SORT(_xlfn.UNIQUE(_xlfn._xlws.FILTER(managements[treatment_number], managements[experiment_id]&amp;"_"&amp;managements[crop_season_id]=A2051))))</f>
        <v>#VALUE!</v>
      </c>
    </row>
    <row r="2052" spans="2:2" x14ac:dyDescent="0.25">
      <c r="B2052" t="e" cm="1" vm="1">
        <f t="array" ref="B2052">TRANSPOSE(_xlfn._xlws.SORT(_xlfn.UNIQUE(_xlfn._xlws.FILTER(managements[treatment_number], managements[experiment_id]&amp;"_"&amp;managements[crop_season_id]=A2052))))</f>
        <v>#VALUE!</v>
      </c>
    </row>
    <row r="2053" spans="2:2" x14ac:dyDescent="0.25">
      <c r="B2053" t="e" cm="1" vm="1">
        <f t="array" ref="B2053">TRANSPOSE(_xlfn._xlws.SORT(_xlfn.UNIQUE(_xlfn._xlws.FILTER(managements[treatment_number], managements[experiment_id]&amp;"_"&amp;managements[crop_season_id]=A2053))))</f>
        <v>#VALUE!</v>
      </c>
    </row>
    <row r="2054" spans="2:2" x14ac:dyDescent="0.25">
      <c r="B2054" t="e" cm="1" vm="1">
        <f t="array" ref="B2054">TRANSPOSE(_xlfn._xlws.SORT(_xlfn.UNIQUE(_xlfn._xlws.FILTER(managements[treatment_number], managements[experiment_id]&amp;"_"&amp;managements[crop_season_id]=A2054))))</f>
        <v>#VALUE!</v>
      </c>
    </row>
    <row r="2055" spans="2:2" x14ac:dyDescent="0.25">
      <c r="B2055" t="e" cm="1" vm="1">
        <f t="array" ref="B2055">TRANSPOSE(_xlfn._xlws.SORT(_xlfn.UNIQUE(_xlfn._xlws.FILTER(managements[treatment_number], managements[experiment_id]&amp;"_"&amp;managements[crop_season_id]=A2055))))</f>
        <v>#VALUE!</v>
      </c>
    </row>
    <row r="2056" spans="2:2" x14ac:dyDescent="0.25">
      <c r="B2056" t="e" cm="1" vm="1">
        <f t="array" ref="B2056">TRANSPOSE(_xlfn._xlws.SORT(_xlfn.UNIQUE(_xlfn._xlws.FILTER(managements[treatment_number], managements[experiment_id]&amp;"_"&amp;managements[crop_season_id]=A2056))))</f>
        <v>#VALUE!</v>
      </c>
    </row>
    <row r="2057" spans="2:2" x14ac:dyDescent="0.25">
      <c r="B2057" t="e" cm="1" vm="1">
        <f t="array" ref="B2057">TRANSPOSE(_xlfn._xlws.SORT(_xlfn.UNIQUE(_xlfn._xlws.FILTER(managements[treatment_number], managements[experiment_id]&amp;"_"&amp;managements[crop_season_id]=A2057))))</f>
        <v>#VALUE!</v>
      </c>
    </row>
    <row r="2058" spans="2:2" x14ac:dyDescent="0.25">
      <c r="B2058" t="e" cm="1" vm="1">
        <f t="array" ref="B2058">TRANSPOSE(_xlfn._xlws.SORT(_xlfn.UNIQUE(_xlfn._xlws.FILTER(managements[treatment_number], managements[experiment_id]&amp;"_"&amp;managements[crop_season_id]=A2058))))</f>
        <v>#VALUE!</v>
      </c>
    </row>
    <row r="2059" spans="2:2" x14ac:dyDescent="0.25">
      <c r="B2059" t="e" cm="1" vm="1">
        <f t="array" ref="B2059">TRANSPOSE(_xlfn._xlws.SORT(_xlfn.UNIQUE(_xlfn._xlws.FILTER(managements[treatment_number], managements[experiment_id]&amp;"_"&amp;managements[crop_season_id]=A2059))))</f>
        <v>#VALUE!</v>
      </c>
    </row>
    <row r="2060" spans="2:2" x14ac:dyDescent="0.25">
      <c r="B2060" t="e" cm="1" vm="1">
        <f t="array" ref="B2060">TRANSPOSE(_xlfn._xlws.SORT(_xlfn.UNIQUE(_xlfn._xlws.FILTER(managements[treatment_number], managements[experiment_id]&amp;"_"&amp;managements[crop_season_id]=A2060))))</f>
        <v>#VALUE!</v>
      </c>
    </row>
    <row r="2061" spans="2:2" x14ac:dyDescent="0.25">
      <c r="B2061" t="e" cm="1" vm="1">
        <f t="array" ref="B2061">TRANSPOSE(_xlfn._xlws.SORT(_xlfn.UNIQUE(_xlfn._xlws.FILTER(managements[treatment_number], managements[experiment_id]&amp;"_"&amp;managements[crop_season_id]=A2061))))</f>
        <v>#VALUE!</v>
      </c>
    </row>
    <row r="2062" spans="2:2" x14ac:dyDescent="0.25">
      <c r="B2062" t="e" cm="1" vm="1">
        <f t="array" ref="B2062">TRANSPOSE(_xlfn._xlws.SORT(_xlfn.UNIQUE(_xlfn._xlws.FILTER(managements[treatment_number], managements[experiment_id]&amp;"_"&amp;managements[crop_season_id]=A2062))))</f>
        <v>#VALUE!</v>
      </c>
    </row>
    <row r="2063" spans="2:2" x14ac:dyDescent="0.25">
      <c r="B2063" t="e" cm="1" vm="1">
        <f t="array" ref="B2063">TRANSPOSE(_xlfn._xlws.SORT(_xlfn.UNIQUE(_xlfn._xlws.FILTER(managements[treatment_number], managements[experiment_id]&amp;"_"&amp;managements[crop_season_id]=A2063))))</f>
        <v>#VALUE!</v>
      </c>
    </row>
    <row r="2064" spans="2:2" x14ac:dyDescent="0.25">
      <c r="B2064" t="e" cm="1" vm="1">
        <f t="array" ref="B2064">TRANSPOSE(_xlfn._xlws.SORT(_xlfn.UNIQUE(_xlfn._xlws.FILTER(managements[treatment_number], managements[experiment_id]&amp;"_"&amp;managements[crop_season_id]=A2064))))</f>
        <v>#VALUE!</v>
      </c>
    </row>
    <row r="2065" spans="2:2" x14ac:dyDescent="0.25">
      <c r="B2065" t="e" cm="1" vm="1">
        <f t="array" ref="B2065">TRANSPOSE(_xlfn._xlws.SORT(_xlfn.UNIQUE(_xlfn._xlws.FILTER(managements[treatment_number], managements[experiment_id]&amp;"_"&amp;managements[crop_season_id]=A2065))))</f>
        <v>#VALUE!</v>
      </c>
    </row>
    <row r="2066" spans="2:2" x14ac:dyDescent="0.25">
      <c r="B2066" t="e" cm="1" vm="1">
        <f t="array" ref="B2066">TRANSPOSE(_xlfn._xlws.SORT(_xlfn.UNIQUE(_xlfn._xlws.FILTER(managements[treatment_number], managements[experiment_id]&amp;"_"&amp;managements[crop_season_id]=A2066))))</f>
        <v>#VALUE!</v>
      </c>
    </row>
    <row r="2067" spans="2:2" x14ac:dyDescent="0.25">
      <c r="B2067" t="e" cm="1" vm="1">
        <f t="array" ref="B2067">TRANSPOSE(_xlfn._xlws.SORT(_xlfn.UNIQUE(_xlfn._xlws.FILTER(managements[treatment_number], managements[experiment_id]&amp;"_"&amp;managements[crop_season_id]=A2067))))</f>
        <v>#VALUE!</v>
      </c>
    </row>
    <row r="2068" spans="2:2" x14ac:dyDescent="0.25">
      <c r="B2068" t="e" cm="1" vm="1">
        <f t="array" ref="B2068">TRANSPOSE(_xlfn._xlws.SORT(_xlfn.UNIQUE(_xlfn._xlws.FILTER(managements[treatment_number], managements[experiment_id]&amp;"_"&amp;managements[crop_season_id]=A2068))))</f>
        <v>#VALUE!</v>
      </c>
    </row>
    <row r="2069" spans="2:2" x14ac:dyDescent="0.25">
      <c r="B2069" t="e" cm="1" vm="1">
        <f t="array" ref="B2069">TRANSPOSE(_xlfn._xlws.SORT(_xlfn.UNIQUE(_xlfn._xlws.FILTER(managements[treatment_number], managements[experiment_id]&amp;"_"&amp;managements[crop_season_id]=A2069))))</f>
        <v>#VALUE!</v>
      </c>
    </row>
    <row r="2070" spans="2:2" x14ac:dyDescent="0.25">
      <c r="B2070" t="e" cm="1" vm="1">
        <f t="array" ref="B2070">TRANSPOSE(_xlfn._xlws.SORT(_xlfn.UNIQUE(_xlfn._xlws.FILTER(managements[treatment_number], managements[experiment_id]&amp;"_"&amp;managements[crop_season_id]=A2070))))</f>
        <v>#VALUE!</v>
      </c>
    </row>
    <row r="2071" spans="2:2" x14ac:dyDescent="0.25">
      <c r="B2071" t="e" cm="1" vm="1">
        <f t="array" ref="B2071">TRANSPOSE(_xlfn._xlws.SORT(_xlfn.UNIQUE(_xlfn._xlws.FILTER(managements[treatment_number], managements[experiment_id]&amp;"_"&amp;managements[crop_season_id]=A2071))))</f>
        <v>#VALUE!</v>
      </c>
    </row>
    <row r="2072" spans="2:2" x14ac:dyDescent="0.25">
      <c r="B2072" t="e" cm="1" vm="1">
        <f t="array" ref="B2072">TRANSPOSE(_xlfn._xlws.SORT(_xlfn.UNIQUE(_xlfn._xlws.FILTER(managements[treatment_number], managements[experiment_id]&amp;"_"&amp;managements[crop_season_id]=A2072))))</f>
        <v>#VALUE!</v>
      </c>
    </row>
    <row r="2073" spans="2:2" x14ac:dyDescent="0.25">
      <c r="B2073" t="e" cm="1" vm="1">
        <f t="array" ref="B2073">TRANSPOSE(_xlfn._xlws.SORT(_xlfn.UNIQUE(_xlfn._xlws.FILTER(managements[treatment_number], managements[experiment_id]&amp;"_"&amp;managements[crop_season_id]=A2073))))</f>
        <v>#VALUE!</v>
      </c>
    </row>
    <row r="2074" spans="2:2" x14ac:dyDescent="0.25">
      <c r="B2074" t="e" cm="1" vm="1">
        <f t="array" ref="B2074">TRANSPOSE(_xlfn._xlws.SORT(_xlfn.UNIQUE(_xlfn._xlws.FILTER(managements[treatment_number], managements[experiment_id]&amp;"_"&amp;managements[crop_season_id]=A2074))))</f>
        <v>#VALUE!</v>
      </c>
    </row>
    <row r="2075" spans="2:2" x14ac:dyDescent="0.25">
      <c r="B2075" t="e" cm="1" vm="1">
        <f t="array" ref="B2075">TRANSPOSE(_xlfn._xlws.SORT(_xlfn.UNIQUE(_xlfn._xlws.FILTER(managements[treatment_number], managements[experiment_id]&amp;"_"&amp;managements[crop_season_id]=A2075))))</f>
        <v>#VALUE!</v>
      </c>
    </row>
    <row r="2076" spans="2:2" x14ac:dyDescent="0.25">
      <c r="B2076" t="e" cm="1" vm="1">
        <f t="array" ref="B2076">TRANSPOSE(_xlfn._xlws.SORT(_xlfn.UNIQUE(_xlfn._xlws.FILTER(managements[treatment_number], managements[experiment_id]&amp;"_"&amp;managements[crop_season_id]=A2076))))</f>
        <v>#VALUE!</v>
      </c>
    </row>
    <row r="2077" spans="2:2" x14ac:dyDescent="0.25">
      <c r="B2077" t="e" cm="1" vm="1">
        <f t="array" ref="B2077">TRANSPOSE(_xlfn._xlws.SORT(_xlfn.UNIQUE(_xlfn._xlws.FILTER(managements[treatment_number], managements[experiment_id]&amp;"_"&amp;managements[crop_season_id]=A2077))))</f>
        <v>#VALUE!</v>
      </c>
    </row>
    <row r="2078" spans="2:2" x14ac:dyDescent="0.25">
      <c r="B2078" t="e" cm="1" vm="1">
        <f t="array" ref="B2078">TRANSPOSE(_xlfn._xlws.SORT(_xlfn.UNIQUE(_xlfn._xlws.FILTER(managements[treatment_number], managements[experiment_id]&amp;"_"&amp;managements[crop_season_id]=A2078))))</f>
        <v>#VALUE!</v>
      </c>
    </row>
    <row r="2079" spans="2:2" x14ac:dyDescent="0.25">
      <c r="B2079" t="e" cm="1" vm="1">
        <f t="array" ref="B2079">TRANSPOSE(_xlfn._xlws.SORT(_xlfn.UNIQUE(_xlfn._xlws.FILTER(managements[treatment_number], managements[experiment_id]&amp;"_"&amp;managements[crop_season_id]=A2079))))</f>
        <v>#VALUE!</v>
      </c>
    </row>
    <row r="2080" spans="2:2" x14ac:dyDescent="0.25">
      <c r="B2080" t="e" cm="1" vm="1">
        <f t="array" ref="B2080">TRANSPOSE(_xlfn._xlws.SORT(_xlfn.UNIQUE(_xlfn._xlws.FILTER(managements[treatment_number], managements[experiment_id]&amp;"_"&amp;managements[crop_season_id]=A2080))))</f>
        <v>#VALUE!</v>
      </c>
    </row>
    <row r="2081" spans="2:2" x14ac:dyDescent="0.25">
      <c r="B2081" t="e" cm="1" vm="1">
        <f t="array" ref="B2081">TRANSPOSE(_xlfn._xlws.SORT(_xlfn.UNIQUE(_xlfn._xlws.FILTER(managements[treatment_number], managements[experiment_id]&amp;"_"&amp;managements[crop_season_id]=A2081))))</f>
        <v>#VALUE!</v>
      </c>
    </row>
    <row r="2082" spans="2:2" x14ac:dyDescent="0.25">
      <c r="B2082" t="e" cm="1" vm="1">
        <f t="array" ref="B2082">TRANSPOSE(_xlfn._xlws.SORT(_xlfn.UNIQUE(_xlfn._xlws.FILTER(managements[treatment_number], managements[experiment_id]&amp;"_"&amp;managements[crop_season_id]=A2082))))</f>
        <v>#VALUE!</v>
      </c>
    </row>
    <row r="2083" spans="2:2" x14ac:dyDescent="0.25">
      <c r="B2083" t="e" cm="1" vm="1">
        <f t="array" ref="B2083">TRANSPOSE(_xlfn._xlws.SORT(_xlfn.UNIQUE(_xlfn._xlws.FILTER(managements[treatment_number], managements[experiment_id]&amp;"_"&amp;managements[crop_season_id]=A2083))))</f>
        <v>#VALUE!</v>
      </c>
    </row>
    <row r="2084" spans="2:2" x14ac:dyDescent="0.25">
      <c r="B2084" t="e" cm="1" vm="1">
        <f t="array" ref="B2084">TRANSPOSE(_xlfn._xlws.SORT(_xlfn.UNIQUE(_xlfn._xlws.FILTER(managements[treatment_number], managements[experiment_id]&amp;"_"&amp;managements[crop_season_id]=A2084))))</f>
        <v>#VALUE!</v>
      </c>
    </row>
    <row r="2085" spans="2:2" x14ac:dyDescent="0.25">
      <c r="B2085" t="e" cm="1" vm="1">
        <f t="array" ref="B2085">TRANSPOSE(_xlfn._xlws.SORT(_xlfn.UNIQUE(_xlfn._xlws.FILTER(managements[treatment_number], managements[experiment_id]&amp;"_"&amp;managements[crop_season_id]=A2085))))</f>
        <v>#VALUE!</v>
      </c>
    </row>
    <row r="2086" spans="2:2" x14ac:dyDescent="0.25">
      <c r="B2086" t="e" cm="1" vm="1">
        <f t="array" ref="B2086">TRANSPOSE(_xlfn._xlws.SORT(_xlfn.UNIQUE(_xlfn._xlws.FILTER(managements[treatment_number], managements[experiment_id]&amp;"_"&amp;managements[crop_season_id]=A2086))))</f>
        <v>#VALUE!</v>
      </c>
    </row>
    <row r="2087" spans="2:2" x14ac:dyDescent="0.25">
      <c r="B2087" t="e" cm="1" vm="1">
        <f t="array" ref="B2087">TRANSPOSE(_xlfn._xlws.SORT(_xlfn.UNIQUE(_xlfn._xlws.FILTER(managements[treatment_number], managements[experiment_id]&amp;"_"&amp;managements[crop_season_id]=A2087))))</f>
        <v>#VALUE!</v>
      </c>
    </row>
    <row r="2088" spans="2:2" x14ac:dyDescent="0.25">
      <c r="B2088" t="e" cm="1" vm="1">
        <f t="array" ref="B2088">TRANSPOSE(_xlfn._xlws.SORT(_xlfn.UNIQUE(_xlfn._xlws.FILTER(managements[treatment_number], managements[experiment_id]&amp;"_"&amp;managements[crop_season_id]=A2088))))</f>
        <v>#VALUE!</v>
      </c>
    </row>
    <row r="2089" spans="2:2" x14ac:dyDescent="0.25">
      <c r="B2089" t="e" cm="1" vm="1">
        <f t="array" ref="B2089">TRANSPOSE(_xlfn._xlws.SORT(_xlfn.UNIQUE(_xlfn._xlws.FILTER(managements[treatment_number], managements[experiment_id]&amp;"_"&amp;managements[crop_season_id]=A2089))))</f>
        <v>#VALUE!</v>
      </c>
    </row>
    <row r="2090" spans="2:2" x14ac:dyDescent="0.25">
      <c r="B2090" t="e" cm="1" vm="1">
        <f t="array" ref="B2090">TRANSPOSE(_xlfn._xlws.SORT(_xlfn.UNIQUE(_xlfn._xlws.FILTER(managements[treatment_number], managements[experiment_id]&amp;"_"&amp;managements[crop_season_id]=A2090))))</f>
        <v>#VALUE!</v>
      </c>
    </row>
    <row r="2091" spans="2:2" x14ac:dyDescent="0.25">
      <c r="B2091" t="e" cm="1" vm="1">
        <f t="array" ref="B2091">TRANSPOSE(_xlfn._xlws.SORT(_xlfn.UNIQUE(_xlfn._xlws.FILTER(managements[treatment_number], managements[experiment_id]&amp;"_"&amp;managements[crop_season_id]=A2091))))</f>
        <v>#VALUE!</v>
      </c>
    </row>
    <row r="2092" spans="2:2" x14ac:dyDescent="0.25">
      <c r="B2092" t="e" cm="1" vm="1">
        <f t="array" ref="B2092">TRANSPOSE(_xlfn._xlws.SORT(_xlfn.UNIQUE(_xlfn._xlws.FILTER(managements[treatment_number], managements[experiment_id]&amp;"_"&amp;managements[crop_season_id]=A2092))))</f>
        <v>#VALUE!</v>
      </c>
    </row>
    <row r="2093" spans="2:2" x14ac:dyDescent="0.25">
      <c r="B2093" t="e" cm="1" vm="1">
        <f t="array" ref="B2093">TRANSPOSE(_xlfn._xlws.SORT(_xlfn.UNIQUE(_xlfn._xlws.FILTER(managements[treatment_number], managements[experiment_id]&amp;"_"&amp;managements[crop_season_id]=A2093))))</f>
        <v>#VALUE!</v>
      </c>
    </row>
    <row r="2094" spans="2:2" x14ac:dyDescent="0.25">
      <c r="B2094" t="e" cm="1" vm="1">
        <f t="array" ref="B2094">TRANSPOSE(_xlfn._xlws.SORT(_xlfn.UNIQUE(_xlfn._xlws.FILTER(managements[treatment_number], managements[experiment_id]&amp;"_"&amp;managements[crop_season_id]=A2094))))</f>
        <v>#VALUE!</v>
      </c>
    </row>
    <row r="2095" spans="2:2" x14ac:dyDescent="0.25">
      <c r="B2095" t="e" cm="1" vm="1">
        <f t="array" ref="B2095">TRANSPOSE(_xlfn._xlws.SORT(_xlfn.UNIQUE(_xlfn._xlws.FILTER(managements[treatment_number], managements[experiment_id]&amp;"_"&amp;managements[crop_season_id]=A2095))))</f>
        <v>#VALUE!</v>
      </c>
    </row>
    <row r="2096" spans="2:2" x14ac:dyDescent="0.25">
      <c r="B2096" t="e" cm="1" vm="1">
        <f t="array" ref="B2096">TRANSPOSE(_xlfn._xlws.SORT(_xlfn.UNIQUE(_xlfn._xlws.FILTER(managements[treatment_number], managements[experiment_id]&amp;"_"&amp;managements[crop_season_id]=A2096))))</f>
        <v>#VALUE!</v>
      </c>
    </row>
    <row r="2097" spans="2:2" x14ac:dyDescent="0.25">
      <c r="B2097" t="e" cm="1" vm="1">
        <f t="array" ref="B2097">TRANSPOSE(_xlfn._xlws.SORT(_xlfn.UNIQUE(_xlfn._xlws.FILTER(managements[treatment_number], managements[experiment_id]&amp;"_"&amp;managements[crop_season_id]=A2097))))</f>
        <v>#VALUE!</v>
      </c>
    </row>
    <row r="2098" spans="2:2" x14ac:dyDescent="0.25">
      <c r="B2098" t="e" cm="1" vm="1">
        <f t="array" ref="B2098">TRANSPOSE(_xlfn._xlws.SORT(_xlfn.UNIQUE(_xlfn._xlws.FILTER(managements[treatment_number], managements[experiment_id]&amp;"_"&amp;managements[crop_season_id]=A2098))))</f>
        <v>#VALUE!</v>
      </c>
    </row>
    <row r="2099" spans="2:2" x14ac:dyDescent="0.25">
      <c r="B2099" t="e" cm="1" vm="1">
        <f t="array" ref="B2099">TRANSPOSE(_xlfn._xlws.SORT(_xlfn.UNIQUE(_xlfn._xlws.FILTER(managements[treatment_number], managements[experiment_id]&amp;"_"&amp;managements[crop_season_id]=A2099))))</f>
        <v>#VALUE!</v>
      </c>
    </row>
    <row r="2100" spans="2:2" x14ac:dyDescent="0.25">
      <c r="B2100" t="e" cm="1" vm="1">
        <f t="array" ref="B2100">TRANSPOSE(_xlfn._xlws.SORT(_xlfn.UNIQUE(_xlfn._xlws.FILTER(managements[treatment_number], managements[experiment_id]&amp;"_"&amp;managements[crop_season_id]=A2100))))</f>
        <v>#VALUE!</v>
      </c>
    </row>
    <row r="2101" spans="2:2" x14ac:dyDescent="0.25">
      <c r="B2101" t="e" cm="1" vm="1">
        <f t="array" ref="B2101">TRANSPOSE(_xlfn._xlws.SORT(_xlfn.UNIQUE(_xlfn._xlws.FILTER(managements[treatment_number], managements[experiment_id]&amp;"_"&amp;managements[crop_season_id]=A2101))))</f>
        <v>#VALUE!</v>
      </c>
    </row>
    <row r="2102" spans="2:2" x14ac:dyDescent="0.25">
      <c r="B2102" t="e" cm="1" vm="1">
        <f t="array" ref="B2102">TRANSPOSE(_xlfn._xlws.SORT(_xlfn.UNIQUE(_xlfn._xlws.FILTER(managements[treatment_number], managements[experiment_id]&amp;"_"&amp;managements[crop_season_id]=A2102))))</f>
        <v>#VALUE!</v>
      </c>
    </row>
    <row r="2103" spans="2:2" x14ac:dyDescent="0.25">
      <c r="B2103" t="e" cm="1" vm="1">
        <f t="array" ref="B2103">TRANSPOSE(_xlfn._xlws.SORT(_xlfn.UNIQUE(_xlfn._xlws.FILTER(managements[treatment_number], managements[experiment_id]&amp;"_"&amp;managements[crop_season_id]=A2103))))</f>
        <v>#VALUE!</v>
      </c>
    </row>
    <row r="2104" spans="2:2" x14ac:dyDescent="0.25">
      <c r="B2104" t="e" cm="1" vm="1">
        <f t="array" ref="B2104">TRANSPOSE(_xlfn._xlws.SORT(_xlfn.UNIQUE(_xlfn._xlws.FILTER(managements[treatment_number], managements[experiment_id]&amp;"_"&amp;managements[crop_season_id]=A2104))))</f>
        <v>#VALUE!</v>
      </c>
    </row>
    <row r="2105" spans="2:2" x14ac:dyDescent="0.25">
      <c r="B2105" t="e" cm="1" vm="1">
        <f t="array" ref="B2105">TRANSPOSE(_xlfn._xlws.SORT(_xlfn.UNIQUE(_xlfn._xlws.FILTER(managements[treatment_number], managements[experiment_id]&amp;"_"&amp;managements[crop_season_id]=A2105))))</f>
        <v>#VALUE!</v>
      </c>
    </row>
    <row r="2106" spans="2:2" x14ac:dyDescent="0.25">
      <c r="B2106" t="e" cm="1" vm="1">
        <f t="array" ref="B2106">TRANSPOSE(_xlfn._xlws.SORT(_xlfn.UNIQUE(_xlfn._xlws.FILTER(managements[treatment_number], managements[experiment_id]&amp;"_"&amp;managements[crop_season_id]=A2106))))</f>
        <v>#VALUE!</v>
      </c>
    </row>
    <row r="2107" spans="2:2" x14ac:dyDescent="0.25">
      <c r="B2107" t="e" cm="1" vm="1">
        <f t="array" ref="B2107">TRANSPOSE(_xlfn._xlws.SORT(_xlfn.UNIQUE(_xlfn._xlws.FILTER(managements[treatment_number], managements[experiment_id]&amp;"_"&amp;managements[crop_season_id]=A2107))))</f>
        <v>#VALUE!</v>
      </c>
    </row>
    <row r="2108" spans="2:2" x14ac:dyDescent="0.25">
      <c r="B2108" t="e" cm="1" vm="1">
        <f t="array" ref="B2108">TRANSPOSE(_xlfn._xlws.SORT(_xlfn.UNIQUE(_xlfn._xlws.FILTER(managements[treatment_number], managements[experiment_id]&amp;"_"&amp;managements[crop_season_id]=A2108))))</f>
        <v>#VALUE!</v>
      </c>
    </row>
    <row r="2109" spans="2:2" x14ac:dyDescent="0.25">
      <c r="B2109" t="e" cm="1" vm="1">
        <f t="array" ref="B2109">TRANSPOSE(_xlfn._xlws.SORT(_xlfn.UNIQUE(_xlfn._xlws.FILTER(managements[treatment_number], managements[experiment_id]&amp;"_"&amp;managements[crop_season_id]=A2109))))</f>
        <v>#VALUE!</v>
      </c>
    </row>
    <row r="2110" spans="2:2" x14ac:dyDescent="0.25">
      <c r="B2110" t="e" cm="1" vm="1">
        <f t="array" ref="B2110">TRANSPOSE(_xlfn._xlws.SORT(_xlfn.UNIQUE(_xlfn._xlws.FILTER(managements[treatment_number], managements[experiment_id]&amp;"_"&amp;managements[crop_season_id]=A2110))))</f>
        <v>#VALUE!</v>
      </c>
    </row>
    <row r="2111" spans="2:2" x14ac:dyDescent="0.25">
      <c r="B2111" t="e" cm="1" vm="1">
        <f t="array" ref="B2111">TRANSPOSE(_xlfn._xlws.SORT(_xlfn.UNIQUE(_xlfn._xlws.FILTER(managements[treatment_number], managements[experiment_id]&amp;"_"&amp;managements[crop_season_id]=A2111))))</f>
        <v>#VALUE!</v>
      </c>
    </row>
    <row r="2112" spans="2:2" x14ac:dyDescent="0.25">
      <c r="B2112" t="e" cm="1" vm="1">
        <f t="array" ref="B2112">TRANSPOSE(_xlfn._xlws.SORT(_xlfn.UNIQUE(_xlfn._xlws.FILTER(managements[treatment_number], managements[experiment_id]&amp;"_"&amp;managements[crop_season_id]=A2112))))</f>
        <v>#VALUE!</v>
      </c>
    </row>
    <row r="2113" spans="2:2" x14ac:dyDescent="0.25">
      <c r="B2113" t="e" cm="1" vm="1">
        <f t="array" ref="B2113">TRANSPOSE(_xlfn._xlws.SORT(_xlfn.UNIQUE(_xlfn._xlws.FILTER(managements[treatment_number], managements[experiment_id]&amp;"_"&amp;managements[crop_season_id]=A2113))))</f>
        <v>#VALUE!</v>
      </c>
    </row>
    <row r="2114" spans="2:2" x14ac:dyDescent="0.25">
      <c r="B2114" t="e" cm="1" vm="1">
        <f t="array" ref="B2114">TRANSPOSE(_xlfn._xlws.SORT(_xlfn.UNIQUE(_xlfn._xlws.FILTER(managements[treatment_number], managements[experiment_id]&amp;"_"&amp;managements[crop_season_id]=A2114))))</f>
        <v>#VALUE!</v>
      </c>
    </row>
    <row r="2115" spans="2:2" x14ac:dyDescent="0.25">
      <c r="B2115" t="e" cm="1" vm="1">
        <f t="array" ref="B2115">TRANSPOSE(_xlfn._xlws.SORT(_xlfn.UNIQUE(_xlfn._xlws.FILTER(managements[treatment_number], managements[experiment_id]&amp;"_"&amp;managements[crop_season_id]=A2115))))</f>
        <v>#VALUE!</v>
      </c>
    </row>
    <row r="2116" spans="2:2" x14ac:dyDescent="0.25">
      <c r="B2116" t="e" cm="1" vm="1">
        <f t="array" ref="B2116">TRANSPOSE(_xlfn._xlws.SORT(_xlfn.UNIQUE(_xlfn._xlws.FILTER(managements[treatment_number], managements[experiment_id]&amp;"_"&amp;managements[crop_season_id]=A2116))))</f>
        <v>#VALUE!</v>
      </c>
    </row>
    <row r="2117" spans="2:2" x14ac:dyDescent="0.25">
      <c r="B2117" t="e" cm="1" vm="1">
        <f t="array" ref="B2117">TRANSPOSE(_xlfn._xlws.SORT(_xlfn.UNIQUE(_xlfn._xlws.FILTER(managements[treatment_number], managements[experiment_id]&amp;"_"&amp;managements[crop_season_id]=A2117))))</f>
        <v>#VALUE!</v>
      </c>
    </row>
    <row r="2118" spans="2:2" x14ac:dyDescent="0.25">
      <c r="B2118" t="e" cm="1" vm="1">
        <f t="array" ref="B2118">TRANSPOSE(_xlfn._xlws.SORT(_xlfn.UNIQUE(_xlfn._xlws.FILTER(managements[treatment_number], managements[experiment_id]&amp;"_"&amp;managements[crop_season_id]=A2118))))</f>
        <v>#VALUE!</v>
      </c>
    </row>
    <row r="2119" spans="2:2" x14ac:dyDescent="0.25">
      <c r="B2119" t="e" cm="1" vm="1">
        <f t="array" ref="B2119">TRANSPOSE(_xlfn._xlws.SORT(_xlfn.UNIQUE(_xlfn._xlws.FILTER(managements[treatment_number], managements[experiment_id]&amp;"_"&amp;managements[crop_season_id]=A2119))))</f>
        <v>#VALUE!</v>
      </c>
    </row>
    <row r="2120" spans="2:2" x14ac:dyDescent="0.25">
      <c r="B2120" t="e" cm="1" vm="1">
        <f t="array" ref="B2120">TRANSPOSE(_xlfn._xlws.SORT(_xlfn.UNIQUE(_xlfn._xlws.FILTER(managements[treatment_number], managements[experiment_id]&amp;"_"&amp;managements[crop_season_id]=A2120))))</f>
        <v>#VALUE!</v>
      </c>
    </row>
    <row r="2121" spans="2:2" x14ac:dyDescent="0.25">
      <c r="B2121" t="e" cm="1" vm="1">
        <f t="array" ref="B2121">TRANSPOSE(_xlfn._xlws.SORT(_xlfn.UNIQUE(_xlfn._xlws.FILTER(managements[treatment_number], managements[experiment_id]&amp;"_"&amp;managements[crop_season_id]=A2121))))</f>
        <v>#VALUE!</v>
      </c>
    </row>
    <row r="2122" spans="2:2" x14ac:dyDescent="0.25">
      <c r="B2122" t="e" cm="1" vm="1">
        <f t="array" ref="B2122">TRANSPOSE(_xlfn._xlws.SORT(_xlfn.UNIQUE(_xlfn._xlws.FILTER(managements[treatment_number], managements[experiment_id]&amp;"_"&amp;managements[crop_season_id]=A2122))))</f>
        <v>#VALUE!</v>
      </c>
    </row>
    <row r="2123" spans="2:2" x14ac:dyDescent="0.25">
      <c r="B2123" t="e" cm="1" vm="1">
        <f t="array" ref="B2123">TRANSPOSE(_xlfn._xlws.SORT(_xlfn.UNIQUE(_xlfn._xlws.FILTER(managements[treatment_number], managements[experiment_id]&amp;"_"&amp;managements[crop_season_id]=A2123))))</f>
        <v>#VALUE!</v>
      </c>
    </row>
    <row r="2124" spans="2:2" x14ac:dyDescent="0.25">
      <c r="B2124" t="e" cm="1" vm="1">
        <f t="array" ref="B2124">TRANSPOSE(_xlfn._xlws.SORT(_xlfn.UNIQUE(_xlfn._xlws.FILTER(managements[treatment_number], managements[experiment_id]&amp;"_"&amp;managements[crop_season_id]=A2124))))</f>
        <v>#VALUE!</v>
      </c>
    </row>
    <row r="2125" spans="2:2" x14ac:dyDescent="0.25">
      <c r="B2125" t="e" cm="1" vm="1">
        <f t="array" ref="B2125">TRANSPOSE(_xlfn._xlws.SORT(_xlfn.UNIQUE(_xlfn._xlws.FILTER(managements[treatment_number], managements[experiment_id]&amp;"_"&amp;managements[crop_season_id]=A2125))))</f>
        <v>#VALUE!</v>
      </c>
    </row>
    <row r="2126" spans="2:2" x14ac:dyDescent="0.25">
      <c r="B2126" t="e" cm="1" vm="1">
        <f t="array" ref="B2126">TRANSPOSE(_xlfn._xlws.SORT(_xlfn.UNIQUE(_xlfn._xlws.FILTER(managements[treatment_number], managements[experiment_id]&amp;"_"&amp;managements[crop_season_id]=A2126))))</f>
        <v>#VALUE!</v>
      </c>
    </row>
    <row r="2127" spans="2:2" x14ac:dyDescent="0.25">
      <c r="B2127" t="e" cm="1" vm="1">
        <f t="array" ref="B2127">TRANSPOSE(_xlfn._xlws.SORT(_xlfn.UNIQUE(_xlfn._xlws.FILTER(managements[treatment_number], managements[experiment_id]&amp;"_"&amp;managements[crop_season_id]=A2127))))</f>
        <v>#VALUE!</v>
      </c>
    </row>
    <row r="2128" spans="2:2" x14ac:dyDescent="0.25">
      <c r="B2128" t="e" cm="1" vm="1">
        <f t="array" ref="B2128">TRANSPOSE(_xlfn._xlws.SORT(_xlfn.UNIQUE(_xlfn._xlws.FILTER(managements[treatment_number], managements[experiment_id]&amp;"_"&amp;managements[crop_season_id]=A2128))))</f>
        <v>#VALUE!</v>
      </c>
    </row>
    <row r="2129" spans="2:2" x14ac:dyDescent="0.25">
      <c r="B2129" t="e" cm="1" vm="1">
        <f t="array" ref="B2129">TRANSPOSE(_xlfn._xlws.SORT(_xlfn.UNIQUE(_xlfn._xlws.FILTER(managements[treatment_number], managements[experiment_id]&amp;"_"&amp;managements[crop_season_id]=A2129))))</f>
        <v>#VALUE!</v>
      </c>
    </row>
    <row r="2130" spans="2:2" x14ac:dyDescent="0.25">
      <c r="B2130" t="e" cm="1" vm="1">
        <f t="array" ref="B2130">TRANSPOSE(_xlfn._xlws.SORT(_xlfn.UNIQUE(_xlfn._xlws.FILTER(managements[treatment_number], managements[experiment_id]&amp;"_"&amp;managements[crop_season_id]=A2130))))</f>
        <v>#VALUE!</v>
      </c>
    </row>
    <row r="2131" spans="2:2" x14ac:dyDescent="0.25">
      <c r="B2131" t="e" cm="1" vm="1">
        <f t="array" ref="B2131">TRANSPOSE(_xlfn._xlws.SORT(_xlfn.UNIQUE(_xlfn._xlws.FILTER(managements[treatment_number], managements[experiment_id]&amp;"_"&amp;managements[crop_season_id]=A2131))))</f>
        <v>#VALUE!</v>
      </c>
    </row>
    <row r="2132" spans="2:2" x14ac:dyDescent="0.25">
      <c r="B2132" t="e" cm="1" vm="1">
        <f t="array" ref="B2132">TRANSPOSE(_xlfn._xlws.SORT(_xlfn.UNIQUE(_xlfn._xlws.FILTER(managements[treatment_number], managements[experiment_id]&amp;"_"&amp;managements[crop_season_id]=A2132))))</f>
        <v>#VALUE!</v>
      </c>
    </row>
    <row r="2133" spans="2:2" x14ac:dyDescent="0.25">
      <c r="B2133" t="e" cm="1" vm="1">
        <f t="array" ref="B2133">TRANSPOSE(_xlfn._xlws.SORT(_xlfn.UNIQUE(_xlfn._xlws.FILTER(managements[treatment_number], managements[experiment_id]&amp;"_"&amp;managements[crop_season_id]=A2133))))</f>
        <v>#VALUE!</v>
      </c>
    </row>
    <row r="2134" spans="2:2" x14ac:dyDescent="0.25">
      <c r="B2134" t="e" cm="1" vm="1">
        <f t="array" ref="B2134">TRANSPOSE(_xlfn._xlws.SORT(_xlfn.UNIQUE(_xlfn._xlws.FILTER(managements[treatment_number], managements[experiment_id]&amp;"_"&amp;managements[crop_season_id]=A2134))))</f>
        <v>#VALUE!</v>
      </c>
    </row>
    <row r="2135" spans="2:2" x14ac:dyDescent="0.25">
      <c r="B2135" t="e" cm="1" vm="1">
        <f t="array" ref="B2135">TRANSPOSE(_xlfn._xlws.SORT(_xlfn.UNIQUE(_xlfn._xlws.FILTER(managements[treatment_number], managements[experiment_id]&amp;"_"&amp;managements[crop_season_id]=A2135))))</f>
        <v>#VALUE!</v>
      </c>
    </row>
    <row r="2136" spans="2:2" x14ac:dyDescent="0.25">
      <c r="B2136" t="e" cm="1" vm="1">
        <f t="array" ref="B2136">TRANSPOSE(_xlfn._xlws.SORT(_xlfn.UNIQUE(_xlfn._xlws.FILTER(managements[treatment_number], managements[experiment_id]&amp;"_"&amp;managements[crop_season_id]=A2136))))</f>
        <v>#VALUE!</v>
      </c>
    </row>
    <row r="2137" spans="2:2" x14ac:dyDescent="0.25">
      <c r="B2137" t="e" cm="1" vm="1">
        <f t="array" ref="B2137">TRANSPOSE(_xlfn._xlws.SORT(_xlfn.UNIQUE(_xlfn._xlws.FILTER(managements[treatment_number], managements[experiment_id]&amp;"_"&amp;managements[crop_season_id]=A2137))))</f>
        <v>#VALUE!</v>
      </c>
    </row>
    <row r="2138" spans="2:2" x14ac:dyDescent="0.25">
      <c r="B2138" t="e" cm="1" vm="1">
        <f t="array" ref="B2138">TRANSPOSE(_xlfn._xlws.SORT(_xlfn.UNIQUE(_xlfn._xlws.FILTER(managements[treatment_number], managements[experiment_id]&amp;"_"&amp;managements[crop_season_id]=A2138))))</f>
        <v>#VALUE!</v>
      </c>
    </row>
    <row r="2139" spans="2:2" x14ac:dyDescent="0.25">
      <c r="B2139" t="e" cm="1" vm="1">
        <f t="array" ref="B2139">TRANSPOSE(_xlfn._xlws.SORT(_xlfn.UNIQUE(_xlfn._xlws.FILTER(managements[treatment_number], managements[experiment_id]&amp;"_"&amp;managements[crop_season_id]=A2139))))</f>
        <v>#VALUE!</v>
      </c>
    </row>
    <row r="2140" spans="2:2" x14ac:dyDescent="0.25">
      <c r="B2140" t="e" cm="1" vm="1">
        <f t="array" ref="B2140">TRANSPOSE(_xlfn._xlws.SORT(_xlfn.UNIQUE(_xlfn._xlws.FILTER(managements[treatment_number], managements[experiment_id]&amp;"_"&amp;managements[crop_season_id]=A2140))))</f>
        <v>#VALUE!</v>
      </c>
    </row>
    <row r="2141" spans="2:2" x14ac:dyDescent="0.25">
      <c r="B2141" t="e" cm="1" vm="1">
        <f t="array" ref="B2141">TRANSPOSE(_xlfn._xlws.SORT(_xlfn.UNIQUE(_xlfn._xlws.FILTER(managements[treatment_number], managements[experiment_id]&amp;"_"&amp;managements[crop_season_id]=A2141))))</f>
        <v>#VALUE!</v>
      </c>
    </row>
    <row r="2142" spans="2:2" x14ac:dyDescent="0.25">
      <c r="B2142" t="e" cm="1" vm="1">
        <f t="array" ref="B2142">TRANSPOSE(_xlfn._xlws.SORT(_xlfn.UNIQUE(_xlfn._xlws.FILTER(managements[treatment_number], managements[experiment_id]&amp;"_"&amp;managements[crop_season_id]=A2142))))</f>
        <v>#VALUE!</v>
      </c>
    </row>
    <row r="2143" spans="2:2" x14ac:dyDescent="0.25">
      <c r="B2143" t="e" cm="1" vm="1">
        <f t="array" ref="B2143">TRANSPOSE(_xlfn._xlws.SORT(_xlfn.UNIQUE(_xlfn._xlws.FILTER(managements[treatment_number], managements[experiment_id]&amp;"_"&amp;managements[crop_season_id]=A2143))))</f>
        <v>#VALUE!</v>
      </c>
    </row>
    <row r="2144" spans="2:2" x14ac:dyDescent="0.25">
      <c r="B2144" t="e" cm="1" vm="1">
        <f t="array" ref="B2144">TRANSPOSE(_xlfn._xlws.SORT(_xlfn.UNIQUE(_xlfn._xlws.FILTER(managements[treatment_number], managements[experiment_id]&amp;"_"&amp;managements[crop_season_id]=A2144))))</f>
        <v>#VALUE!</v>
      </c>
    </row>
    <row r="2145" spans="2:2" x14ac:dyDescent="0.25">
      <c r="B2145" t="e" cm="1" vm="1">
        <f t="array" ref="B2145">TRANSPOSE(_xlfn._xlws.SORT(_xlfn.UNIQUE(_xlfn._xlws.FILTER(managements[treatment_number], managements[experiment_id]&amp;"_"&amp;managements[crop_season_id]=A2145))))</f>
        <v>#VALUE!</v>
      </c>
    </row>
    <row r="2146" spans="2:2" x14ac:dyDescent="0.25">
      <c r="B2146" t="e" cm="1" vm="1">
        <f t="array" ref="B2146">TRANSPOSE(_xlfn._xlws.SORT(_xlfn.UNIQUE(_xlfn._xlws.FILTER(managements[treatment_number], managements[experiment_id]&amp;"_"&amp;managements[crop_season_id]=A2146))))</f>
        <v>#VALUE!</v>
      </c>
    </row>
    <row r="2147" spans="2:2" x14ac:dyDescent="0.25">
      <c r="B2147" t="e" cm="1" vm="1">
        <f t="array" ref="B2147">TRANSPOSE(_xlfn._xlws.SORT(_xlfn.UNIQUE(_xlfn._xlws.FILTER(managements[treatment_number], managements[experiment_id]&amp;"_"&amp;managements[crop_season_id]=A2147))))</f>
        <v>#VALUE!</v>
      </c>
    </row>
    <row r="2148" spans="2:2" x14ac:dyDescent="0.25">
      <c r="B2148" t="e" cm="1" vm="1">
        <f t="array" ref="B2148">TRANSPOSE(_xlfn._xlws.SORT(_xlfn.UNIQUE(_xlfn._xlws.FILTER(managements[treatment_number], managements[experiment_id]&amp;"_"&amp;managements[crop_season_id]=A2148))))</f>
        <v>#VALUE!</v>
      </c>
    </row>
    <row r="2149" spans="2:2" x14ac:dyDescent="0.25">
      <c r="B2149" t="e" cm="1" vm="1">
        <f t="array" ref="B2149">TRANSPOSE(_xlfn._xlws.SORT(_xlfn.UNIQUE(_xlfn._xlws.FILTER(managements[treatment_number], managements[experiment_id]&amp;"_"&amp;managements[crop_season_id]=A2149))))</f>
        <v>#VALUE!</v>
      </c>
    </row>
    <row r="2150" spans="2:2" x14ac:dyDescent="0.25">
      <c r="B2150" t="e" cm="1" vm="1">
        <f t="array" ref="B2150">TRANSPOSE(_xlfn._xlws.SORT(_xlfn.UNIQUE(_xlfn._xlws.FILTER(managements[treatment_number], managements[experiment_id]&amp;"_"&amp;managements[crop_season_id]=A2150))))</f>
        <v>#VALUE!</v>
      </c>
    </row>
    <row r="2151" spans="2:2" x14ac:dyDescent="0.25">
      <c r="B2151" t="e" cm="1" vm="1">
        <f t="array" ref="B2151">TRANSPOSE(_xlfn._xlws.SORT(_xlfn.UNIQUE(_xlfn._xlws.FILTER(managements[treatment_number], managements[experiment_id]&amp;"_"&amp;managements[crop_season_id]=A2151))))</f>
        <v>#VALUE!</v>
      </c>
    </row>
    <row r="2152" spans="2:2" x14ac:dyDescent="0.25">
      <c r="B2152" t="e" cm="1" vm="1">
        <f t="array" ref="B2152">TRANSPOSE(_xlfn._xlws.SORT(_xlfn.UNIQUE(_xlfn._xlws.FILTER(managements[treatment_number], managements[experiment_id]&amp;"_"&amp;managements[crop_season_id]=A2152))))</f>
        <v>#VALUE!</v>
      </c>
    </row>
    <row r="2153" spans="2:2" x14ac:dyDescent="0.25">
      <c r="B2153" t="e" cm="1" vm="1">
        <f t="array" ref="B2153">TRANSPOSE(_xlfn._xlws.SORT(_xlfn.UNIQUE(_xlfn._xlws.FILTER(managements[treatment_number], managements[experiment_id]&amp;"_"&amp;managements[crop_season_id]=A2153))))</f>
        <v>#VALUE!</v>
      </c>
    </row>
    <row r="2154" spans="2:2" x14ac:dyDescent="0.25">
      <c r="B2154" t="e" cm="1" vm="1">
        <f t="array" ref="B2154">TRANSPOSE(_xlfn._xlws.SORT(_xlfn.UNIQUE(_xlfn._xlws.FILTER(managements[treatment_number], managements[experiment_id]&amp;"_"&amp;managements[crop_season_id]=A2154))))</f>
        <v>#VALUE!</v>
      </c>
    </row>
    <row r="2155" spans="2:2" x14ac:dyDescent="0.25">
      <c r="B2155" t="e" cm="1" vm="1">
        <f t="array" ref="B2155">TRANSPOSE(_xlfn._xlws.SORT(_xlfn.UNIQUE(_xlfn._xlws.FILTER(managements[treatment_number], managements[experiment_id]&amp;"_"&amp;managements[crop_season_id]=A2155))))</f>
        <v>#VALUE!</v>
      </c>
    </row>
    <row r="2156" spans="2:2" x14ac:dyDescent="0.25">
      <c r="B2156" t="e" cm="1" vm="1">
        <f t="array" ref="B2156">TRANSPOSE(_xlfn._xlws.SORT(_xlfn.UNIQUE(_xlfn._xlws.FILTER(managements[treatment_number], managements[experiment_id]&amp;"_"&amp;managements[crop_season_id]=A2156))))</f>
        <v>#VALUE!</v>
      </c>
    </row>
    <row r="2157" spans="2:2" x14ac:dyDescent="0.25">
      <c r="B2157" t="e" cm="1" vm="1">
        <f t="array" ref="B2157">TRANSPOSE(_xlfn._xlws.SORT(_xlfn.UNIQUE(_xlfn._xlws.FILTER(managements[treatment_number], managements[experiment_id]&amp;"_"&amp;managements[crop_season_id]=A2157))))</f>
        <v>#VALUE!</v>
      </c>
    </row>
    <row r="2158" spans="2:2" x14ac:dyDescent="0.25">
      <c r="B2158" t="e" cm="1" vm="1">
        <f t="array" ref="B2158">TRANSPOSE(_xlfn._xlws.SORT(_xlfn.UNIQUE(_xlfn._xlws.FILTER(managements[treatment_number], managements[experiment_id]&amp;"_"&amp;managements[crop_season_id]=A2158))))</f>
        <v>#VALUE!</v>
      </c>
    </row>
    <row r="2159" spans="2:2" x14ac:dyDescent="0.25">
      <c r="B2159" t="e" cm="1" vm="1">
        <f t="array" ref="B2159">TRANSPOSE(_xlfn._xlws.SORT(_xlfn.UNIQUE(_xlfn._xlws.FILTER(managements[treatment_number], managements[experiment_id]&amp;"_"&amp;managements[crop_season_id]=A2159))))</f>
        <v>#VALUE!</v>
      </c>
    </row>
    <row r="2160" spans="2:2" x14ac:dyDescent="0.25">
      <c r="B2160" t="e" cm="1" vm="1">
        <f t="array" ref="B2160">TRANSPOSE(_xlfn._xlws.SORT(_xlfn.UNIQUE(_xlfn._xlws.FILTER(managements[treatment_number], managements[experiment_id]&amp;"_"&amp;managements[crop_season_id]=A2160))))</f>
        <v>#VALUE!</v>
      </c>
    </row>
    <row r="2161" spans="2:2" x14ac:dyDescent="0.25">
      <c r="B2161" t="e" cm="1" vm="1">
        <f t="array" ref="B2161">TRANSPOSE(_xlfn._xlws.SORT(_xlfn.UNIQUE(_xlfn._xlws.FILTER(managements[treatment_number], managements[experiment_id]&amp;"_"&amp;managements[crop_season_id]=A2161))))</f>
        <v>#VALUE!</v>
      </c>
    </row>
    <row r="2162" spans="2:2" x14ac:dyDescent="0.25">
      <c r="B2162" t="e" cm="1" vm="1">
        <f t="array" ref="B2162">TRANSPOSE(_xlfn._xlws.SORT(_xlfn.UNIQUE(_xlfn._xlws.FILTER(managements[treatment_number], managements[experiment_id]&amp;"_"&amp;managements[crop_season_id]=A2162))))</f>
        <v>#VALUE!</v>
      </c>
    </row>
    <row r="2163" spans="2:2" x14ac:dyDescent="0.25">
      <c r="B2163" t="e" cm="1" vm="1">
        <f t="array" ref="B2163">TRANSPOSE(_xlfn._xlws.SORT(_xlfn.UNIQUE(_xlfn._xlws.FILTER(managements[treatment_number], managements[experiment_id]&amp;"_"&amp;managements[crop_season_id]=A2163))))</f>
        <v>#VALUE!</v>
      </c>
    </row>
    <row r="2164" spans="2:2" x14ac:dyDescent="0.25">
      <c r="B2164" t="e" cm="1" vm="1">
        <f t="array" ref="B2164">TRANSPOSE(_xlfn._xlws.SORT(_xlfn.UNIQUE(_xlfn._xlws.FILTER(managements[treatment_number], managements[experiment_id]&amp;"_"&amp;managements[crop_season_id]=A2164))))</f>
        <v>#VALUE!</v>
      </c>
    </row>
    <row r="2165" spans="2:2" x14ac:dyDescent="0.25">
      <c r="B2165" t="e" cm="1" vm="1">
        <f t="array" ref="B2165">TRANSPOSE(_xlfn._xlws.SORT(_xlfn.UNIQUE(_xlfn._xlws.FILTER(managements[treatment_number], managements[experiment_id]&amp;"_"&amp;managements[crop_season_id]=A2165))))</f>
        <v>#VALUE!</v>
      </c>
    </row>
    <row r="2166" spans="2:2" x14ac:dyDescent="0.25">
      <c r="B2166" t="e" cm="1" vm="1">
        <f t="array" ref="B2166">TRANSPOSE(_xlfn._xlws.SORT(_xlfn.UNIQUE(_xlfn._xlws.FILTER(managements[treatment_number], managements[experiment_id]&amp;"_"&amp;managements[crop_season_id]=A2166))))</f>
        <v>#VALUE!</v>
      </c>
    </row>
    <row r="2167" spans="2:2" x14ac:dyDescent="0.25">
      <c r="B2167" t="e" cm="1" vm="1">
        <f t="array" ref="B2167">TRANSPOSE(_xlfn._xlws.SORT(_xlfn.UNIQUE(_xlfn._xlws.FILTER(managements[treatment_number], managements[experiment_id]&amp;"_"&amp;managements[crop_season_id]=A2167))))</f>
        <v>#VALUE!</v>
      </c>
    </row>
    <row r="2168" spans="2:2" x14ac:dyDescent="0.25">
      <c r="B2168" t="e" cm="1" vm="1">
        <f t="array" ref="B2168">TRANSPOSE(_xlfn._xlws.SORT(_xlfn.UNIQUE(_xlfn._xlws.FILTER(managements[treatment_number], managements[experiment_id]&amp;"_"&amp;managements[crop_season_id]=A2168))))</f>
        <v>#VALUE!</v>
      </c>
    </row>
    <row r="2169" spans="2:2" x14ac:dyDescent="0.25">
      <c r="B2169" t="e" cm="1" vm="1">
        <f t="array" ref="B2169">TRANSPOSE(_xlfn._xlws.SORT(_xlfn.UNIQUE(_xlfn._xlws.FILTER(managements[treatment_number], managements[experiment_id]&amp;"_"&amp;managements[crop_season_id]=A2169))))</f>
        <v>#VALUE!</v>
      </c>
    </row>
    <row r="2170" spans="2:2" x14ac:dyDescent="0.25">
      <c r="B2170" t="e" cm="1" vm="1">
        <f t="array" ref="B2170">TRANSPOSE(_xlfn._xlws.SORT(_xlfn.UNIQUE(_xlfn._xlws.FILTER(managements[treatment_number], managements[experiment_id]&amp;"_"&amp;managements[crop_season_id]=A2170))))</f>
        <v>#VALUE!</v>
      </c>
    </row>
    <row r="2171" spans="2:2" x14ac:dyDescent="0.25">
      <c r="B2171" t="e" cm="1" vm="1">
        <f t="array" ref="B2171">TRANSPOSE(_xlfn._xlws.SORT(_xlfn.UNIQUE(_xlfn._xlws.FILTER(managements[treatment_number], managements[experiment_id]&amp;"_"&amp;managements[crop_season_id]=A2171))))</f>
        <v>#VALUE!</v>
      </c>
    </row>
    <row r="2172" spans="2:2" x14ac:dyDescent="0.25">
      <c r="B2172" t="e" cm="1" vm="1">
        <f t="array" ref="B2172">TRANSPOSE(_xlfn._xlws.SORT(_xlfn.UNIQUE(_xlfn._xlws.FILTER(managements[treatment_number], managements[experiment_id]&amp;"_"&amp;managements[crop_season_id]=A2172))))</f>
        <v>#VALUE!</v>
      </c>
    </row>
    <row r="2173" spans="2:2" x14ac:dyDescent="0.25">
      <c r="B2173" t="e" cm="1" vm="1">
        <f t="array" ref="B2173">TRANSPOSE(_xlfn._xlws.SORT(_xlfn.UNIQUE(_xlfn._xlws.FILTER(managements[treatment_number], managements[experiment_id]&amp;"_"&amp;managements[crop_season_id]=A2173))))</f>
        <v>#VALUE!</v>
      </c>
    </row>
    <row r="2174" spans="2:2" x14ac:dyDescent="0.25">
      <c r="B2174" t="e" cm="1" vm="1">
        <f t="array" ref="B2174">TRANSPOSE(_xlfn._xlws.SORT(_xlfn.UNIQUE(_xlfn._xlws.FILTER(managements[treatment_number], managements[experiment_id]&amp;"_"&amp;managements[crop_season_id]=A2174))))</f>
        <v>#VALUE!</v>
      </c>
    </row>
    <row r="2175" spans="2:2" x14ac:dyDescent="0.25">
      <c r="B2175" t="e" cm="1" vm="1">
        <f t="array" ref="B2175">TRANSPOSE(_xlfn._xlws.SORT(_xlfn.UNIQUE(_xlfn._xlws.FILTER(managements[treatment_number], managements[experiment_id]&amp;"_"&amp;managements[crop_season_id]=A2175))))</f>
        <v>#VALUE!</v>
      </c>
    </row>
    <row r="2176" spans="2:2" x14ac:dyDescent="0.25">
      <c r="B2176" t="e" cm="1" vm="1">
        <f t="array" ref="B2176">TRANSPOSE(_xlfn._xlws.SORT(_xlfn.UNIQUE(_xlfn._xlws.FILTER(managements[treatment_number], managements[experiment_id]&amp;"_"&amp;managements[crop_season_id]=A2176))))</f>
        <v>#VALUE!</v>
      </c>
    </row>
    <row r="2177" spans="2:2" x14ac:dyDescent="0.25">
      <c r="B2177" t="e" cm="1" vm="1">
        <f t="array" ref="B2177">TRANSPOSE(_xlfn._xlws.SORT(_xlfn.UNIQUE(_xlfn._xlws.FILTER(managements[treatment_number], managements[experiment_id]&amp;"_"&amp;managements[crop_season_id]=A2177))))</f>
        <v>#VALUE!</v>
      </c>
    </row>
    <row r="2178" spans="2:2" x14ac:dyDescent="0.25">
      <c r="B2178" t="e" cm="1" vm="1">
        <f t="array" ref="B2178">TRANSPOSE(_xlfn._xlws.SORT(_xlfn.UNIQUE(_xlfn._xlws.FILTER(managements[treatment_number], managements[experiment_id]&amp;"_"&amp;managements[crop_season_id]=A2178))))</f>
        <v>#VALUE!</v>
      </c>
    </row>
    <row r="2179" spans="2:2" x14ac:dyDescent="0.25">
      <c r="B2179" t="e" cm="1" vm="1">
        <f t="array" ref="B2179">TRANSPOSE(_xlfn._xlws.SORT(_xlfn.UNIQUE(_xlfn._xlws.FILTER(managements[treatment_number], managements[experiment_id]&amp;"_"&amp;managements[crop_season_id]=A2179))))</f>
        <v>#VALUE!</v>
      </c>
    </row>
    <row r="2180" spans="2:2" x14ac:dyDescent="0.25">
      <c r="B2180" t="e" cm="1" vm="1">
        <f t="array" ref="B2180">TRANSPOSE(_xlfn._xlws.SORT(_xlfn.UNIQUE(_xlfn._xlws.FILTER(managements[treatment_number], managements[experiment_id]&amp;"_"&amp;managements[crop_season_id]=A2180))))</f>
        <v>#VALUE!</v>
      </c>
    </row>
    <row r="2181" spans="2:2" x14ac:dyDescent="0.25">
      <c r="B2181" t="e" cm="1" vm="1">
        <f t="array" ref="B2181">TRANSPOSE(_xlfn._xlws.SORT(_xlfn.UNIQUE(_xlfn._xlws.FILTER(managements[treatment_number], managements[experiment_id]&amp;"_"&amp;managements[crop_season_id]=A2181))))</f>
        <v>#VALUE!</v>
      </c>
    </row>
    <row r="2182" spans="2:2" x14ac:dyDescent="0.25">
      <c r="B2182" t="e" cm="1" vm="1">
        <f t="array" ref="B2182">TRANSPOSE(_xlfn._xlws.SORT(_xlfn.UNIQUE(_xlfn._xlws.FILTER(managements[treatment_number], managements[experiment_id]&amp;"_"&amp;managements[crop_season_id]=A2182))))</f>
        <v>#VALUE!</v>
      </c>
    </row>
    <row r="2183" spans="2:2" x14ac:dyDescent="0.25">
      <c r="B2183" t="e" cm="1" vm="1">
        <f t="array" ref="B2183">TRANSPOSE(_xlfn._xlws.SORT(_xlfn.UNIQUE(_xlfn._xlws.FILTER(managements[treatment_number], managements[experiment_id]&amp;"_"&amp;managements[crop_season_id]=A2183))))</f>
        <v>#VALUE!</v>
      </c>
    </row>
    <row r="2184" spans="2:2" x14ac:dyDescent="0.25">
      <c r="B2184" t="e" cm="1" vm="1">
        <f t="array" ref="B2184">TRANSPOSE(_xlfn._xlws.SORT(_xlfn.UNIQUE(_xlfn._xlws.FILTER(managements[treatment_number], managements[experiment_id]&amp;"_"&amp;managements[crop_season_id]=A2184))))</f>
        <v>#VALUE!</v>
      </c>
    </row>
    <row r="2185" spans="2:2" x14ac:dyDescent="0.25">
      <c r="B2185" t="e" cm="1" vm="1">
        <f t="array" ref="B2185">TRANSPOSE(_xlfn._xlws.SORT(_xlfn.UNIQUE(_xlfn._xlws.FILTER(managements[treatment_number], managements[experiment_id]&amp;"_"&amp;managements[crop_season_id]=A2185))))</f>
        <v>#VALUE!</v>
      </c>
    </row>
    <row r="2186" spans="2:2" x14ac:dyDescent="0.25">
      <c r="B2186" t="e" cm="1" vm="1">
        <f t="array" ref="B2186">TRANSPOSE(_xlfn._xlws.SORT(_xlfn.UNIQUE(_xlfn._xlws.FILTER(managements[treatment_number], managements[experiment_id]&amp;"_"&amp;managements[crop_season_id]=A2186))))</f>
        <v>#VALUE!</v>
      </c>
    </row>
    <row r="2187" spans="2:2" x14ac:dyDescent="0.25">
      <c r="B2187" t="e" cm="1" vm="1">
        <f t="array" ref="B2187">TRANSPOSE(_xlfn._xlws.SORT(_xlfn.UNIQUE(_xlfn._xlws.FILTER(managements[treatment_number], managements[experiment_id]&amp;"_"&amp;managements[crop_season_id]=A2187))))</f>
        <v>#VALUE!</v>
      </c>
    </row>
    <row r="2188" spans="2:2" x14ac:dyDescent="0.25">
      <c r="B2188" t="e" cm="1" vm="1">
        <f t="array" ref="B2188">TRANSPOSE(_xlfn._xlws.SORT(_xlfn.UNIQUE(_xlfn._xlws.FILTER(managements[treatment_number], managements[experiment_id]&amp;"_"&amp;managements[crop_season_id]=A2188))))</f>
        <v>#VALUE!</v>
      </c>
    </row>
    <row r="2189" spans="2:2" x14ac:dyDescent="0.25">
      <c r="B2189" t="e" cm="1" vm="1">
        <f t="array" ref="B2189">TRANSPOSE(_xlfn._xlws.SORT(_xlfn.UNIQUE(_xlfn._xlws.FILTER(managements[treatment_number], managements[experiment_id]&amp;"_"&amp;managements[crop_season_id]=A2189))))</f>
        <v>#VALUE!</v>
      </c>
    </row>
    <row r="2190" spans="2:2" x14ac:dyDescent="0.25">
      <c r="B2190" t="e" cm="1" vm="1">
        <f t="array" ref="B2190">TRANSPOSE(_xlfn._xlws.SORT(_xlfn.UNIQUE(_xlfn._xlws.FILTER(managements[treatment_number], managements[experiment_id]&amp;"_"&amp;managements[crop_season_id]=A2190))))</f>
        <v>#VALUE!</v>
      </c>
    </row>
    <row r="2191" spans="2:2" x14ac:dyDescent="0.25">
      <c r="B2191" t="e" cm="1" vm="1">
        <f t="array" ref="B2191">TRANSPOSE(_xlfn._xlws.SORT(_xlfn.UNIQUE(_xlfn._xlws.FILTER(managements[treatment_number], managements[experiment_id]&amp;"_"&amp;managements[crop_season_id]=A2191))))</f>
        <v>#VALUE!</v>
      </c>
    </row>
    <row r="2192" spans="2:2" x14ac:dyDescent="0.25">
      <c r="B2192" t="e" cm="1" vm="1">
        <f t="array" ref="B2192">TRANSPOSE(_xlfn._xlws.SORT(_xlfn.UNIQUE(_xlfn._xlws.FILTER(managements[treatment_number], managements[experiment_id]&amp;"_"&amp;managements[crop_season_id]=A2192))))</f>
        <v>#VALUE!</v>
      </c>
    </row>
    <row r="2193" spans="2:2" x14ac:dyDescent="0.25">
      <c r="B2193" t="e" cm="1" vm="1">
        <f t="array" ref="B2193">TRANSPOSE(_xlfn._xlws.SORT(_xlfn.UNIQUE(_xlfn._xlws.FILTER(managements[treatment_number], managements[experiment_id]&amp;"_"&amp;managements[crop_season_id]=A2193))))</f>
        <v>#VALUE!</v>
      </c>
    </row>
    <row r="2194" spans="2:2" x14ac:dyDescent="0.25">
      <c r="B2194" t="e" cm="1" vm="1">
        <f t="array" ref="B2194">TRANSPOSE(_xlfn._xlws.SORT(_xlfn.UNIQUE(_xlfn._xlws.FILTER(managements[treatment_number], managements[experiment_id]&amp;"_"&amp;managements[crop_season_id]=A2194))))</f>
        <v>#VALUE!</v>
      </c>
    </row>
    <row r="2195" spans="2:2" x14ac:dyDescent="0.25">
      <c r="B2195" t="e" cm="1" vm="1">
        <f t="array" ref="B2195">TRANSPOSE(_xlfn._xlws.SORT(_xlfn.UNIQUE(_xlfn._xlws.FILTER(managements[treatment_number], managements[experiment_id]&amp;"_"&amp;managements[crop_season_id]=A2195))))</f>
        <v>#VALUE!</v>
      </c>
    </row>
    <row r="2196" spans="2:2" x14ac:dyDescent="0.25">
      <c r="B2196" t="e" cm="1" vm="1">
        <f t="array" ref="B2196">TRANSPOSE(_xlfn._xlws.SORT(_xlfn.UNIQUE(_xlfn._xlws.FILTER(managements[treatment_number], managements[experiment_id]&amp;"_"&amp;managements[crop_season_id]=A2196))))</f>
        <v>#VALUE!</v>
      </c>
    </row>
    <row r="2197" spans="2:2" x14ac:dyDescent="0.25">
      <c r="B2197" t="e" cm="1" vm="1">
        <f t="array" ref="B2197">TRANSPOSE(_xlfn._xlws.SORT(_xlfn.UNIQUE(_xlfn._xlws.FILTER(managements[treatment_number], managements[experiment_id]&amp;"_"&amp;managements[crop_season_id]=A2197))))</f>
        <v>#VALUE!</v>
      </c>
    </row>
    <row r="2198" spans="2:2" x14ac:dyDescent="0.25">
      <c r="B2198" t="e" cm="1" vm="1">
        <f t="array" ref="B2198">TRANSPOSE(_xlfn._xlws.SORT(_xlfn.UNIQUE(_xlfn._xlws.FILTER(managements[treatment_number], managements[experiment_id]&amp;"_"&amp;managements[crop_season_id]=A2198))))</f>
        <v>#VALUE!</v>
      </c>
    </row>
    <row r="2199" spans="2:2" x14ac:dyDescent="0.25">
      <c r="B2199" t="e" cm="1" vm="1">
        <f t="array" ref="B2199">TRANSPOSE(_xlfn._xlws.SORT(_xlfn.UNIQUE(_xlfn._xlws.FILTER(managements[treatment_number], managements[experiment_id]&amp;"_"&amp;managements[crop_season_id]=A2199))))</f>
        <v>#VALUE!</v>
      </c>
    </row>
    <row r="2200" spans="2:2" x14ac:dyDescent="0.25">
      <c r="B2200" t="e" cm="1" vm="1">
        <f t="array" ref="B2200">TRANSPOSE(_xlfn._xlws.SORT(_xlfn.UNIQUE(_xlfn._xlws.FILTER(managements[treatment_number], managements[experiment_id]&amp;"_"&amp;managements[crop_season_id]=A2200))))</f>
        <v>#VALUE!</v>
      </c>
    </row>
    <row r="2201" spans="2:2" x14ac:dyDescent="0.25">
      <c r="B2201" t="e" cm="1" vm="1">
        <f t="array" ref="B2201">TRANSPOSE(_xlfn._xlws.SORT(_xlfn.UNIQUE(_xlfn._xlws.FILTER(managements[treatment_number], managements[experiment_id]&amp;"_"&amp;managements[crop_season_id]=A2201))))</f>
        <v>#VALUE!</v>
      </c>
    </row>
    <row r="2202" spans="2:2" x14ac:dyDescent="0.25">
      <c r="B2202" t="e" cm="1" vm="1">
        <f t="array" ref="B2202">TRANSPOSE(_xlfn._xlws.SORT(_xlfn.UNIQUE(_xlfn._xlws.FILTER(managements[treatment_number], managements[experiment_id]&amp;"_"&amp;managements[crop_season_id]=A2202))))</f>
        <v>#VALUE!</v>
      </c>
    </row>
    <row r="2203" spans="2:2" x14ac:dyDescent="0.25">
      <c r="B2203" t="e" cm="1" vm="1">
        <f t="array" ref="B2203">TRANSPOSE(_xlfn._xlws.SORT(_xlfn.UNIQUE(_xlfn._xlws.FILTER(managements[treatment_number], managements[experiment_id]&amp;"_"&amp;managements[crop_season_id]=A2203))))</f>
        <v>#VALUE!</v>
      </c>
    </row>
    <row r="2204" spans="2:2" x14ac:dyDescent="0.25">
      <c r="B2204" t="e" cm="1" vm="1">
        <f t="array" ref="B2204">TRANSPOSE(_xlfn._xlws.SORT(_xlfn.UNIQUE(_xlfn._xlws.FILTER(managements[treatment_number], managements[experiment_id]&amp;"_"&amp;managements[crop_season_id]=A2204))))</f>
        <v>#VALUE!</v>
      </c>
    </row>
    <row r="2205" spans="2:2" x14ac:dyDescent="0.25">
      <c r="B2205" t="e" cm="1" vm="1">
        <f t="array" ref="B2205">TRANSPOSE(_xlfn._xlws.SORT(_xlfn.UNIQUE(_xlfn._xlws.FILTER(managements[treatment_number], managements[experiment_id]&amp;"_"&amp;managements[crop_season_id]=A2205))))</f>
        <v>#VALUE!</v>
      </c>
    </row>
    <row r="2206" spans="2:2" x14ac:dyDescent="0.25">
      <c r="B2206" t="e" cm="1" vm="1">
        <f t="array" ref="B2206">TRANSPOSE(_xlfn._xlws.SORT(_xlfn.UNIQUE(_xlfn._xlws.FILTER(managements[treatment_number], managements[experiment_id]&amp;"_"&amp;managements[crop_season_id]=A2206))))</f>
        <v>#VALUE!</v>
      </c>
    </row>
    <row r="2207" spans="2:2" x14ac:dyDescent="0.25">
      <c r="B2207" t="e" cm="1" vm="1">
        <f t="array" ref="B2207">TRANSPOSE(_xlfn._xlws.SORT(_xlfn.UNIQUE(_xlfn._xlws.FILTER(managements[treatment_number], managements[experiment_id]&amp;"_"&amp;managements[crop_season_id]=A2207))))</f>
        <v>#VALUE!</v>
      </c>
    </row>
    <row r="2208" spans="2:2" x14ac:dyDescent="0.25">
      <c r="B2208" t="e" cm="1" vm="1">
        <f t="array" ref="B2208">TRANSPOSE(_xlfn._xlws.SORT(_xlfn.UNIQUE(_xlfn._xlws.FILTER(managements[treatment_number], managements[experiment_id]&amp;"_"&amp;managements[crop_season_id]=A2208))))</f>
        <v>#VALUE!</v>
      </c>
    </row>
    <row r="2209" spans="2:2" x14ac:dyDescent="0.25">
      <c r="B2209" t="e" cm="1" vm="1">
        <f t="array" ref="B2209">TRANSPOSE(_xlfn._xlws.SORT(_xlfn.UNIQUE(_xlfn._xlws.FILTER(managements[treatment_number], managements[experiment_id]&amp;"_"&amp;managements[crop_season_id]=A2209))))</f>
        <v>#VALUE!</v>
      </c>
    </row>
    <row r="2210" spans="2:2" x14ac:dyDescent="0.25">
      <c r="B2210" t="e" cm="1" vm="1">
        <f t="array" ref="B2210">TRANSPOSE(_xlfn._xlws.SORT(_xlfn.UNIQUE(_xlfn._xlws.FILTER(managements[treatment_number], managements[experiment_id]&amp;"_"&amp;managements[crop_season_id]=A2210))))</f>
        <v>#VALUE!</v>
      </c>
    </row>
    <row r="2211" spans="2:2" x14ac:dyDescent="0.25">
      <c r="B2211" t="e" cm="1" vm="1">
        <f t="array" ref="B2211">TRANSPOSE(_xlfn._xlws.SORT(_xlfn.UNIQUE(_xlfn._xlws.FILTER(managements[treatment_number], managements[experiment_id]&amp;"_"&amp;managements[crop_season_id]=A2211))))</f>
        <v>#VALUE!</v>
      </c>
    </row>
    <row r="2212" spans="2:2" x14ac:dyDescent="0.25">
      <c r="B2212" t="e" cm="1" vm="1">
        <f t="array" ref="B2212">TRANSPOSE(_xlfn._xlws.SORT(_xlfn.UNIQUE(_xlfn._xlws.FILTER(managements[treatment_number], managements[experiment_id]&amp;"_"&amp;managements[crop_season_id]=A2212))))</f>
        <v>#VALUE!</v>
      </c>
    </row>
    <row r="2213" spans="2:2" x14ac:dyDescent="0.25">
      <c r="B2213" t="e" cm="1" vm="1">
        <f t="array" ref="B2213">TRANSPOSE(_xlfn._xlws.SORT(_xlfn.UNIQUE(_xlfn._xlws.FILTER(managements[treatment_number], managements[experiment_id]&amp;"_"&amp;managements[crop_season_id]=A2213))))</f>
        <v>#VALUE!</v>
      </c>
    </row>
    <row r="2214" spans="2:2" x14ac:dyDescent="0.25">
      <c r="B2214" t="e" cm="1" vm="1">
        <f t="array" ref="B2214">TRANSPOSE(_xlfn._xlws.SORT(_xlfn.UNIQUE(_xlfn._xlws.FILTER(managements[treatment_number], managements[experiment_id]&amp;"_"&amp;managements[crop_season_id]=A2214))))</f>
        <v>#VALUE!</v>
      </c>
    </row>
    <row r="2215" spans="2:2" x14ac:dyDescent="0.25">
      <c r="B2215" t="e" cm="1" vm="1">
        <f t="array" ref="B2215">TRANSPOSE(_xlfn._xlws.SORT(_xlfn.UNIQUE(_xlfn._xlws.FILTER(managements[treatment_number], managements[experiment_id]&amp;"_"&amp;managements[crop_season_id]=A2215))))</f>
        <v>#VALUE!</v>
      </c>
    </row>
    <row r="2216" spans="2:2" x14ac:dyDescent="0.25">
      <c r="B2216" t="e" cm="1" vm="1">
        <f t="array" ref="B2216">TRANSPOSE(_xlfn._xlws.SORT(_xlfn.UNIQUE(_xlfn._xlws.FILTER(managements[treatment_number], managements[experiment_id]&amp;"_"&amp;managements[crop_season_id]=A2216))))</f>
        <v>#VALUE!</v>
      </c>
    </row>
    <row r="2217" spans="2:2" x14ac:dyDescent="0.25">
      <c r="B2217" t="e" cm="1" vm="1">
        <f t="array" ref="B2217">TRANSPOSE(_xlfn._xlws.SORT(_xlfn.UNIQUE(_xlfn._xlws.FILTER(managements[treatment_number], managements[experiment_id]&amp;"_"&amp;managements[crop_season_id]=A2217))))</f>
        <v>#VALUE!</v>
      </c>
    </row>
    <row r="2218" spans="2:2" x14ac:dyDescent="0.25">
      <c r="B2218" t="e" cm="1" vm="1">
        <f t="array" ref="B2218">TRANSPOSE(_xlfn._xlws.SORT(_xlfn.UNIQUE(_xlfn._xlws.FILTER(managements[treatment_number], managements[experiment_id]&amp;"_"&amp;managements[crop_season_id]=A2218))))</f>
        <v>#VALUE!</v>
      </c>
    </row>
    <row r="2219" spans="2:2" x14ac:dyDescent="0.25">
      <c r="B2219" t="e" cm="1" vm="1">
        <f t="array" ref="B2219">TRANSPOSE(_xlfn._xlws.SORT(_xlfn.UNIQUE(_xlfn._xlws.FILTER(managements[treatment_number], managements[experiment_id]&amp;"_"&amp;managements[crop_season_id]=A2219))))</f>
        <v>#VALUE!</v>
      </c>
    </row>
    <row r="2220" spans="2:2" x14ac:dyDescent="0.25">
      <c r="B2220" t="e" cm="1" vm="1">
        <f t="array" ref="B2220">TRANSPOSE(_xlfn._xlws.SORT(_xlfn.UNIQUE(_xlfn._xlws.FILTER(managements[treatment_number], managements[experiment_id]&amp;"_"&amp;managements[crop_season_id]=A2220))))</f>
        <v>#VALUE!</v>
      </c>
    </row>
    <row r="2221" spans="2:2" x14ac:dyDescent="0.25">
      <c r="B2221" t="e" cm="1" vm="1">
        <f t="array" ref="B2221">TRANSPOSE(_xlfn._xlws.SORT(_xlfn.UNIQUE(_xlfn._xlws.FILTER(managements[treatment_number], managements[experiment_id]&amp;"_"&amp;managements[crop_season_id]=A2221))))</f>
        <v>#VALUE!</v>
      </c>
    </row>
    <row r="2222" spans="2:2" x14ac:dyDescent="0.25">
      <c r="B2222" t="e" cm="1" vm="1">
        <f t="array" ref="B2222">TRANSPOSE(_xlfn._xlws.SORT(_xlfn.UNIQUE(_xlfn._xlws.FILTER(managements[treatment_number], managements[experiment_id]&amp;"_"&amp;managements[crop_season_id]=A2222))))</f>
        <v>#VALUE!</v>
      </c>
    </row>
    <row r="2223" spans="2:2" x14ac:dyDescent="0.25">
      <c r="B2223" t="e" cm="1" vm="1">
        <f t="array" ref="B2223">TRANSPOSE(_xlfn._xlws.SORT(_xlfn.UNIQUE(_xlfn._xlws.FILTER(managements[treatment_number], managements[experiment_id]&amp;"_"&amp;managements[crop_season_id]=A2223))))</f>
        <v>#VALUE!</v>
      </c>
    </row>
    <row r="2224" spans="2:2" x14ac:dyDescent="0.25">
      <c r="B2224" t="e" cm="1" vm="1">
        <f t="array" ref="B2224">TRANSPOSE(_xlfn._xlws.SORT(_xlfn.UNIQUE(_xlfn._xlws.FILTER(managements[treatment_number], managements[experiment_id]&amp;"_"&amp;managements[crop_season_id]=A2224))))</f>
        <v>#VALUE!</v>
      </c>
    </row>
    <row r="2225" spans="2:2" x14ac:dyDescent="0.25">
      <c r="B2225" t="e" cm="1" vm="1">
        <f t="array" ref="B2225">TRANSPOSE(_xlfn._xlws.SORT(_xlfn.UNIQUE(_xlfn._xlws.FILTER(managements[treatment_number], managements[experiment_id]&amp;"_"&amp;managements[crop_season_id]=A2225))))</f>
        <v>#VALUE!</v>
      </c>
    </row>
    <row r="2226" spans="2:2" x14ac:dyDescent="0.25">
      <c r="B2226" t="e" cm="1" vm="1">
        <f t="array" ref="B2226">TRANSPOSE(_xlfn._xlws.SORT(_xlfn.UNIQUE(_xlfn._xlws.FILTER(managements[treatment_number], managements[experiment_id]&amp;"_"&amp;managements[crop_season_id]=A2226))))</f>
        <v>#VALUE!</v>
      </c>
    </row>
    <row r="2227" spans="2:2" x14ac:dyDescent="0.25">
      <c r="B2227" t="e" cm="1" vm="1">
        <f t="array" ref="B2227">TRANSPOSE(_xlfn._xlws.SORT(_xlfn.UNIQUE(_xlfn._xlws.FILTER(managements[treatment_number], managements[experiment_id]&amp;"_"&amp;managements[crop_season_id]=A2227))))</f>
        <v>#VALUE!</v>
      </c>
    </row>
    <row r="2228" spans="2:2" x14ac:dyDescent="0.25">
      <c r="B2228" t="e" cm="1" vm="1">
        <f t="array" ref="B2228">TRANSPOSE(_xlfn._xlws.SORT(_xlfn.UNIQUE(_xlfn._xlws.FILTER(managements[treatment_number], managements[experiment_id]&amp;"_"&amp;managements[crop_season_id]=A2228))))</f>
        <v>#VALUE!</v>
      </c>
    </row>
    <row r="2229" spans="2:2" x14ac:dyDescent="0.25">
      <c r="B2229" t="e" cm="1" vm="1">
        <f t="array" ref="B2229">TRANSPOSE(_xlfn._xlws.SORT(_xlfn.UNIQUE(_xlfn._xlws.FILTER(managements[treatment_number], managements[experiment_id]&amp;"_"&amp;managements[crop_season_id]=A2229))))</f>
        <v>#VALUE!</v>
      </c>
    </row>
    <row r="2230" spans="2:2" x14ac:dyDescent="0.25">
      <c r="B2230" t="e" cm="1" vm="1">
        <f t="array" ref="B2230">TRANSPOSE(_xlfn._xlws.SORT(_xlfn.UNIQUE(_xlfn._xlws.FILTER(managements[treatment_number], managements[experiment_id]&amp;"_"&amp;managements[crop_season_id]=A2230))))</f>
        <v>#VALUE!</v>
      </c>
    </row>
    <row r="2231" spans="2:2" x14ac:dyDescent="0.25">
      <c r="B2231" t="e" cm="1" vm="1">
        <f t="array" ref="B2231">TRANSPOSE(_xlfn._xlws.SORT(_xlfn.UNIQUE(_xlfn._xlws.FILTER(managements[treatment_number], managements[experiment_id]&amp;"_"&amp;managements[crop_season_id]=A2231))))</f>
        <v>#VALUE!</v>
      </c>
    </row>
    <row r="2232" spans="2:2" x14ac:dyDescent="0.25">
      <c r="B2232" t="e" cm="1" vm="1">
        <f t="array" ref="B2232">TRANSPOSE(_xlfn._xlws.SORT(_xlfn.UNIQUE(_xlfn._xlws.FILTER(managements[treatment_number], managements[experiment_id]&amp;"_"&amp;managements[crop_season_id]=A2232))))</f>
        <v>#VALUE!</v>
      </c>
    </row>
    <row r="2233" spans="2:2" x14ac:dyDescent="0.25">
      <c r="B2233" t="e" cm="1" vm="1">
        <f t="array" ref="B2233">TRANSPOSE(_xlfn._xlws.SORT(_xlfn.UNIQUE(_xlfn._xlws.FILTER(managements[treatment_number], managements[experiment_id]&amp;"_"&amp;managements[crop_season_id]=A2233))))</f>
        <v>#VALUE!</v>
      </c>
    </row>
    <row r="2234" spans="2:2" x14ac:dyDescent="0.25">
      <c r="B2234" t="e" cm="1" vm="1">
        <f t="array" ref="B2234">TRANSPOSE(_xlfn._xlws.SORT(_xlfn.UNIQUE(_xlfn._xlws.FILTER(managements[treatment_number], managements[experiment_id]&amp;"_"&amp;managements[crop_season_id]=A2234))))</f>
        <v>#VALUE!</v>
      </c>
    </row>
    <row r="2235" spans="2:2" x14ac:dyDescent="0.25">
      <c r="B2235" t="e" cm="1" vm="1">
        <f t="array" ref="B2235">TRANSPOSE(_xlfn._xlws.SORT(_xlfn.UNIQUE(_xlfn._xlws.FILTER(managements[treatment_number], managements[experiment_id]&amp;"_"&amp;managements[crop_season_id]=A2235))))</f>
        <v>#VALUE!</v>
      </c>
    </row>
    <row r="2236" spans="2:2" x14ac:dyDescent="0.25">
      <c r="B2236" t="e" cm="1" vm="1">
        <f t="array" ref="B2236">TRANSPOSE(_xlfn._xlws.SORT(_xlfn.UNIQUE(_xlfn._xlws.FILTER(managements[treatment_number], managements[experiment_id]&amp;"_"&amp;managements[crop_season_id]=A2236))))</f>
        <v>#VALUE!</v>
      </c>
    </row>
    <row r="2237" spans="2:2" x14ac:dyDescent="0.25">
      <c r="B2237" t="e" cm="1" vm="1">
        <f t="array" ref="B2237">TRANSPOSE(_xlfn._xlws.SORT(_xlfn.UNIQUE(_xlfn._xlws.FILTER(managements[treatment_number], managements[experiment_id]&amp;"_"&amp;managements[crop_season_id]=A2237))))</f>
        <v>#VALUE!</v>
      </c>
    </row>
    <row r="2238" spans="2:2" x14ac:dyDescent="0.25">
      <c r="B2238" t="e" cm="1" vm="1">
        <f t="array" ref="B2238">TRANSPOSE(_xlfn._xlws.SORT(_xlfn.UNIQUE(_xlfn._xlws.FILTER(managements[treatment_number], managements[experiment_id]&amp;"_"&amp;managements[crop_season_id]=A2238))))</f>
        <v>#VALUE!</v>
      </c>
    </row>
    <row r="2239" spans="2:2" x14ac:dyDescent="0.25">
      <c r="B2239" t="e" cm="1" vm="1">
        <f t="array" ref="B2239">TRANSPOSE(_xlfn._xlws.SORT(_xlfn.UNIQUE(_xlfn._xlws.FILTER(managements[treatment_number], managements[experiment_id]&amp;"_"&amp;managements[crop_season_id]=A2239))))</f>
        <v>#VALUE!</v>
      </c>
    </row>
    <row r="2240" spans="2:2" x14ac:dyDescent="0.25">
      <c r="B2240" t="e" cm="1" vm="1">
        <f t="array" ref="B2240">TRANSPOSE(_xlfn._xlws.SORT(_xlfn.UNIQUE(_xlfn._xlws.FILTER(managements[treatment_number], managements[experiment_id]&amp;"_"&amp;managements[crop_season_id]=A2240))))</f>
        <v>#VALUE!</v>
      </c>
    </row>
    <row r="2241" spans="2:2" x14ac:dyDescent="0.25">
      <c r="B2241" t="e" cm="1" vm="1">
        <f t="array" ref="B2241">TRANSPOSE(_xlfn._xlws.SORT(_xlfn.UNIQUE(_xlfn._xlws.FILTER(managements[treatment_number], managements[experiment_id]&amp;"_"&amp;managements[crop_season_id]=A2241))))</f>
        <v>#VALUE!</v>
      </c>
    </row>
    <row r="2242" spans="2:2" x14ac:dyDescent="0.25">
      <c r="B2242" t="e" cm="1" vm="1">
        <f t="array" ref="B2242">TRANSPOSE(_xlfn._xlws.SORT(_xlfn.UNIQUE(_xlfn._xlws.FILTER(managements[treatment_number], managements[experiment_id]&amp;"_"&amp;managements[crop_season_id]=A2242))))</f>
        <v>#VALUE!</v>
      </c>
    </row>
    <row r="2243" spans="2:2" x14ac:dyDescent="0.25">
      <c r="B2243" t="e" cm="1" vm="1">
        <f t="array" ref="B2243">TRANSPOSE(_xlfn._xlws.SORT(_xlfn.UNIQUE(_xlfn._xlws.FILTER(managements[treatment_number], managements[experiment_id]&amp;"_"&amp;managements[crop_season_id]=A2243))))</f>
        <v>#VALUE!</v>
      </c>
    </row>
    <row r="2244" spans="2:2" x14ac:dyDescent="0.25">
      <c r="B2244" t="e" cm="1" vm="1">
        <f t="array" ref="B2244">TRANSPOSE(_xlfn._xlws.SORT(_xlfn.UNIQUE(_xlfn._xlws.FILTER(managements[treatment_number], managements[experiment_id]&amp;"_"&amp;managements[crop_season_id]=A2244))))</f>
        <v>#VALUE!</v>
      </c>
    </row>
    <row r="2245" spans="2:2" x14ac:dyDescent="0.25">
      <c r="B2245" t="e" cm="1" vm="1">
        <f t="array" ref="B2245">TRANSPOSE(_xlfn._xlws.SORT(_xlfn.UNIQUE(_xlfn._xlws.FILTER(managements[treatment_number], managements[experiment_id]&amp;"_"&amp;managements[crop_season_id]=A2245))))</f>
        <v>#VALUE!</v>
      </c>
    </row>
    <row r="2246" spans="2:2" x14ac:dyDescent="0.25">
      <c r="B2246" t="e" cm="1" vm="1">
        <f t="array" ref="B2246">TRANSPOSE(_xlfn._xlws.SORT(_xlfn.UNIQUE(_xlfn._xlws.FILTER(managements[treatment_number], managements[experiment_id]&amp;"_"&amp;managements[crop_season_id]=A2246))))</f>
        <v>#VALUE!</v>
      </c>
    </row>
    <row r="2247" spans="2:2" x14ac:dyDescent="0.25">
      <c r="B2247" t="e" cm="1" vm="1">
        <f t="array" ref="B2247">TRANSPOSE(_xlfn._xlws.SORT(_xlfn.UNIQUE(_xlfn._xlws.FILTER(managements[treatment_number], managements[experiment_id]&amp;"_"&amp;managements[crop_season_id]=A2247))))</f>
        <v>#VALUE!</v>
      </c>
    </row>
    <row r="2248" spans="2:2" x14ac:dyDescent="0.25">
      <c r="B2248" t="e" cm="1" vm="1">
        <f t="array" ref="B2248">TRANSPOSE(_xlfn._xlws.SORT(_xlfn.UNIQUE(_xlfn._xlws.FILTER(managements[treatment_number], managements[experiment_id]&amp;"_"&amp;managements[crop_season_id]=A2248))))</f>
        <v>#VALUE!</v>
      </c>
    </row>
    <row r="2249" spans="2:2" x14ac:dyDescent="0.25">
      <c r="B2249" t="e" cm="1" vm="1">
        <f t="array" ref="B2249">TRANSPOSE(_xlfn._xlws.SORT(_xlfn.UNIQUE(_xlfn._xlws.FILTER(managements[treatment_number], managements[experiment_id]&amp;"_"&amp;managements[crop_season_id]=A2249))))</f>
        <v>#VALUE!</v>
      </c>
    </row>
    <row r="2250" spans="2:2" x14ac:dyDescent="0.25">
      <c r="B2250" t="e" cm="1" vm="1">
        <f t="array" ref="B2250">TRANSPOSE(_xlfn._xlws.SORT(_xlfn.UNIQUE(_xlfn._xlws.FILTER(managements[treatment_number], managements[experiment_id]&amp;"_"&amp;managements[crop_season_id]=A2250))))</f>
        <v>#VALUE!</v>
      </c>
    </row>
    <row r="2251" spans="2:2" x14ac:dyDescent="0.25">
      <c r="B2251" t="e" cm="1" vm="1">
        <f t="array" ref="B2251">TRANSPOSE(_xlfn._xlws.SORT(_xlfn.UNIQUE(_xlfn._xlws.FILTER(managements[treatment_number], managements[experiment_id]&amp;"_"&amp;managements[crop_season_id]=A2251))))</f>
        <v>#VALUE!</v>
      </c>
    </row>
    <row r="2252" spans="2:2" x14ac:dyDescent="0.25">
      <c r="B2252" t="e" cm="1" vm="1">
        <f t="array" ref="B2252">TRANSPOSE(_xlfn._xlws.SORT(_xlfn.UNIQUE(_xlfn._xlws.FILTER(managements[treatment_number], managements[experiment_id]&amp;"_"&amp;managements[crop_season_id]=A2252))))</f>
        <v>#VALUE!</v>
      </c>
    </row>
    <row r="2253" spans="2:2" x14ac:dyDescent="0.25">
      <c r="B2253" t="e" cm="1" vm="1">
        <f t="array" ref="B2253">TRANSPOSE(_xlfn._xlws.SORT(_xlfn.UNIQUE(_xlfn._xlws.FILTER(managements[treatment_number], managements[experiment_id]&amp;"_"&amp;managements[crop_season_id]=A2253))))</f>
        <v>#VALUE!</v>
      </c>
    </row>
    <row r="2254" spans="2:2" x14ac:dyDescent="0.25">
      <c r="B2254" t="e" cm="1" vm="1">
        <f t="array" ref="B2254">TRANSPOSE(_xlfn._xlws.SORT(_xlfn.UNIQUE(_xlfn._xlws.FILTER(managements[treatment_number], managements[experiment_id]&amp;"_"&amp;managements[crop_season_id]=A2254))))</f>
        <v>#VALUE!</v>
      </c>
    </row>
    <row r="2255" spans="2:2" x14ac:dyDescent="0.25">
      <c r="B2255" t="e" cm="1" vm="1">
        <f t="array" ref="B2255">TRANSPOSE(_xlfn._xlws.SORT(_xlfn.UNIQUE(_xlfn._xlws.FILTER(managements[treatment_number], managements[experiment_id]&amp;"_"&amp;managements[crop_season_id]=A2255))))</f>
        <v>#VALUE!</v>
      </c>
    </row>
    <row r="2256" spans="2:2" x14ac:dyDescent="0.25">
      <c r="B2256" t="e" cm="1" vm="1">
        <f t="array" ref="B2256">TRANSPOSE(_xlfn._xlws.SORT(_xlfn.UNIQUE(_xlfn._xlws.FILTER(managements[treatment_number], managements[experiment_id]&amp;"_"&amp;managements[crop_season_id]=A2256))))</f>
        <v>#VALUE!</v>
      </c>
    </row>
    <row r="2257" spans="2:2" x14ac:dyDescent="0.25">
      <c r="B2257" t="e" cm="1" vm="1">
        <f t="array" ref="B2257">TRANSPOSE(_xlfn._xlws.SORT(_xlfn.UNIQUE(_xlfn._xlws.FILTER(managements[treatment_number], managements[experiment_id]&amp;"_"&amp;managements[crop_season_id]=A2257))))</f>
        <v>#VALUE!</v>
      </c>
    </row>
    <row r="2258" spans="2:2" x14ac:dyDescent="0.25">
      <c r="B2258" t="e" cm="1" vm="1">
        <f t="array" ref="B2258">TRANSPOSE(_xlfn._xlws.SORT(_xlfn.UNIQUE(_xlfn._xlws.FILTER(managements[treatment_number], managements[experiment_id]&amp;"_"&amp;managements[crop_season_id]=A2258))))</f>
        <v>#VALUE!</v>
      </c>
    </row>
    <row r="2259" spans="2:2" x14ac:dyDescent="0.25">
      <c r="B2259" t="e" cm="1" vm="1">
        <f t="array" ref="B2259">TRANSPOSE(_xlfn._xlws.SORT(_xlfn.UNIQUE(_xlfn._xlws.FILTER(managements[treatment_number], managements[experiment_id]&amp;"_"&amp;managements[crop_season_id]=A2259))))</f>
        <v>#VALUE!</v>
      </c>
    </row>
    <row r="2260" spans="2:2" x14ac:dyDescent="0.25">
      <c r="B2260" t="e" cm="1" vm="1">
        <f t="array" ref="B2260">TRANSPOSE(_xlfn._xlws.SORT(_xlfn.UNIQUE(_xlfn._xlws.FILTER(managements[treatment_number], managements[experiment_id]&amp;"_"&amp;managements[crop_season_id]=A2260))))</f>
        <v>#VALUE!</v>
      </c>
    </row>
    <row r="2261" spans="2:2" x14ac:dyDescent="0.25">
      <c r="B2261" t="e" cm="1" vm="1">
        <f t="array" ref="B2261">TRANSPOSE(_xlfn._xlws.SORT(_xlfn.UNIQUE(_xlfn._xlws.FILTER(managements[treatment_number], managements[experiment_id]&amp;"_"&amp;managements[crop_season_id]=A2261))))</f>
        <v>#VALUE!</v>
      </c>
    </row>
    <row r="2262" spans="2:2" x14ac:dyDescent="0.25">
      <c r="B2262" t="e" cm="1" vm="1">
        <f t="array" ref="B2262">TRANSPOSE(_xlfn._xlws.SORT(_xlfn.UNIQUE(_xlfn._xlws.FILTER(managements[treatment_number], managements[experiment_id]&amp;"_"&amp;managements[crop_season_id]=A2262))))</f>
        <v>#VALUE!</v>
      </c>
    </row>
    <row r="2263" spans="2:2" x14ac:dyDescent="0.25">
      <c r="B2263" t="e" cm="1" vm="1">
        <f t="array" ref="B2263">TRANSPOSE(_xlfn._xlws.SORT(_xlfn.UNIQUE(_xlfn._xlws.FILTER(managements[treatment_number], managements[experiment_id]&amp;"_"&amp;managements[crop_season_id]=A2263))))</f>
        <v>#VALUE!</v>
      </c>
    </row>
    <row r="2264" spans="2:2" x14ac:dyDescent="0.25">
      <c r="B2264" t="e" cm="1" vm="1">
        <f t="array" ref="B2264">TRANSPOSE(_xlfn._xlws.SORT(_xlfn.UNIQUE(_xlfn._xlws.FILTER(managements[treatment_number], managements[experiment_id]&amp;"_"&amp;managements[crop_season_id]=A2264))))</f>
        <v>#VALUE!</v>
      </c>
    </row>
    <row r="2265" spans="2:2" x14ac:dyDescent="0.25">
      <c r="B2265" t="e" cm="1" vm="1">
        <f t="array" ref="B2265">TRANSPOSE(_xlfn._xlws.SORT(_xlfn.UNIQUE(_xlfn._xlws.FILTER(managements[treatment_number], managements[experiment_id]&amp;"_"&amp;managements[crop_season_id]=A2265))))</f>
        <v>#VALUE!</v>
      </c>
    </row>
    <row r="2266" spans="2:2" x14ac:dyDescent="0.25">
      <c r="B2266" t="e" cm="1" vm="1">
        <f t="array" ref="B2266">TRANSPOSE(_xlfn._xlws.SORT(_xlfn.UNIQUE(_xlfn._xlws.FILTER(managements[treatment_number], managements[experiment_id]&amp;"_"&amp;managements[crop_season_id]=A2266))))</f>
        <v>#VALUE!</v>
      </c>
    </row>
    <row r="2267" spans="2:2" x14ac:dyDescent="0.25">
      <c r="B2267" t="e" cm="1" vm="1">
        <f t="array" ref="B2267">TRANSPOSE(_xlfn._xlws.SORT(_xlfn.UNIQUE(_xlfn._xlws.FILTER(managements[treatment_number], managements[experiment_id]&amp;"_"&amp;managements[crop_season_id]=A2267))))</f>
        <v>#VALUE!</v>
      </c>
    </row>
    <row r="2268" spans="2:2" x14ac:dyDescent="0.25">
      <c r="B2268" t="e" cm="1" vm="1">
        <f t="array" ref="B2268">TRANSPOSE(_xlfn._xlws.SORT(_xlfn.UNIQUE(_xlfn._xlws.FILTER(managements[treatment_number], managements[experiment_id]&amp;"_"&amp;managements[crop_season_id]=A2268))))</f>
        <v>#VALUE!</v>
      </c>
    </row>
    <row r="2269" spans="2:2" x14ac:dyDescent="0.25">
      <c r="B2269" t="e" cm="1" vm="1">
        <f t="array" ref="B2269">TRANSPOSE(_xlfn._xlws.SORT(_xlfn.UNIQUE(_xlfn._xlws.FILTER(managements[treatment_number], managements[experiment_id]&amp;"_"&amp;managements[crop_season_id]=A2269))))</f>
        <v>#VALUE!</v>
      </c>
    </row>
    <row r="2270" spans="2:2" x14ac:dyDescent="0.25">
      <c r="B2270" t="e" cm="1" vm="1">
        <f t="array" ref="B2270">TRANSPOSE(_xlfn._xlws.SORT(_xlfn.UNIQUE(_xlfn._xlws.FILTER(managements[treatment_number], managements[experiment_id]&amp;"_"&amp;managements[crop_season_id]=A2270))))</f>
        <v>#VALUE!</v>
      </c>
    </row>
    <row r="2271" spans="2:2" x14ac:dyDescent="0.25">
      <c r="B2271" t="e" cm="1" vm="1">
        <f t="array" ref="B2271">TRANSPOSE(_xlfn._xlws.SORT(_xlfn.UNIQUE(_xlfn._xlws.FILTER(managements[treatment_number], managements[experiment_id]&amp;"_"&amp;managements[crop_season_id]=A2271))))</f>
        <v>#VALUE!</v>
      </c>
    </row>
    <row r="2272" spans="2:2" x14ac:dyDescent="0.25">
      <c r="B2272" t="e" cm="1" vm="1">
        <f t="array" ref="B2272">TRANSPOSE(_xlfn._xlws.SORT(_xlfn.UNIQUE(_xlfn._xlws.FILTER(managements[treatment_number], managements[experiment_id]&amp;"_"&amp;managements[crop_season_id]=A2272))))</f>
        <v>#VALUE!</v>
      </c>
    </row>
    <row r="2273" spans="2:2" x14ac:dyDescent="0.25">
      <c r="B2273" t="e" cm="1" vm="1">
        <f t="array" ref="B2273">TRANSPOSE(_xlfn._xlws.SORT(_xlfn.UNIQUE(_xlfn._xlws.FILTER(managements[treatment_number], managements[experiment_id]&amp;"_"&amp;managements[crop_season_id]=A2273))))</f>
        <v>#VALUE!</v>
      </c>
    </row>
    <row r="2274" spans="2:2" x14ac:dyDescent="0.25">
      <c r="B2274" t="e" cm="1" vm="1">
        <f t="array" ref="B2274">TRANSPOSE(_xlfn._xlws.SORT(_xlfn.UNIQUE(_xlfn._xlws.FILTER(managements[treatment_number], managements[experiment_id]&amp;"_"&amp;managements[crop_season_id]=A2274))))</f>
        <v>#VALUE!</v>
      </c>
    </row>
    <row r="2275" spans="2:2" x14ac:dyDescent="0.25">
      <c r="B2275" t="e" cm="1" vm="1">
        <f t="array" ref="B2275">TRANSPOSE(_xlfn._xlws.SORT(_xlfn.UNIQUE(_xlfn._xlws.FILTER(managements[treatment_number], managements[experiment_id]&amp;"_"&amp;managements[crop_season_id]=A2275))))</f>
        <v>#VALUE!</v>
      </c>
    </row>
    <row r="2276" spans="2:2" x14ac:dyDescent="0.25">
      <c r="B2276" t="e" cm="1" vm="1">
        <f t="array" ref="B2276">TRANSPOSE(_xlfn._xlws.SORT(_xlfn.UNIQUE(_xlfn._xlws.FILTER(managements[treatment_number], managements[experiment_id]&amp;"_"&amp;managements[crop_season_id]=A2276))))</f>
        <v>#VALUE!</v>
      </c>
    </row>
    <row r="2277" spans="2:2" x14ac:dyDescent="0.25">
      <c r="B2277" t="e" cm="1" vm="1">
        <f t="array" ref="B2277">TRANSPOSE(_xlfn._xlws.SORT(_xlfn.UNIQUE(_xlfn._xlws.FILTER(managements[treatment_number], managements[experiment_id]&amp;"_"&amp;managements[crop_season_id]=A2277))))</f>
        <v>#VALUE!</v>
      </c>
    </row>
    <row r="2278" spans="2:2" x14ac:dyDescent="0.25">
      <c r="B2278" t="e" cm="1" vm="1">
        <f t="array" ref="B2278">TRANSPOSE(_xlfn._xlws.SORT(_xlfn.UNIQUE(_xlfn._xlws.FILTER(managements[treatment_number], managements[experiment_id]&amp;"_"&amp;managements[crop_season_id]=A2278))))</f>
        <v>#VALUE!</v>
      </c>
    </row>
    <row r="2279" spans="2:2" x14ac:dyDescent="0.25">
      <c r="B2279" t="e" cm="1" vm="1">
        <f t="array" ref="B2279">TRANSPOSE(_xlfn._xlws.SORT(_xlfn.UNIQUE(_xlfn._xlws.FILTER(managements[treatment_number], managements[experiment_id]&amp;"_"&amp;managements[crop_season_id]=A2279))))</f>
        <v>#VALUE!</v>
      </c>
    </row>
    <row r="2280" spans="2:2" x14ac:dyDescent="0.25">
      <c r="B2280" t="e" cm="1" vm="1">
        <f t="array" ref="B2280">TRANSPOSE(_xlfn._xlws.SORT(_xlfn.UNIQUE(_xlfn._xlws.FILTER(managements[treatment_number], managements[experiment_id]&amp;"_"&amp;managements[crop_season_id]=A2280))))</f>
        <v>#VALUE!</v>
      </c>
    </row>
    <row r="2281" spans="2:2" x14ac:dyDescent="0.25">
      <c r="B2281" t="e" cm="1" vm="1">
        <f t="array" ref="B2281">TRANSPOSE(_xlfn._xlws.SORT(_xlfn.UNIQUE(_xlfn._xlws.FILTER(managements[treatment_number], managements[experiment_id]&amp;"_"&amp;managements[crop_season_id]=A2281))))</f>
        <v>#VALUE!</v>
      </c>
    </row>
    <row r="2282" spans="2:2" x14ac:dyDescent="0.25">
      <c r="B2282" t="e" cm="1" vm="1">
        <f t="array" ref="B2282">TRANSPOSE(_xlfn._xlws.SORT(_xlfn.UNIQUE(_xlfn._xlws.FILTER(managements[treatment_number], managements[experiment_id]&amp;"_"&amp;managements[crop_season_id]=A2282))))</f>
        <v>#VALUE!</v>
      </c>
    </row>
    <row r="2283" spans="2:2" x14ac:dyDescent="0.25">
      <c r="B2283" t="e" cm="1" vm="1">
        <f t="array" ref="B2283">TRANSPOSE(_xlfn._xlws.SORT(_xlfn.UNIQUE(_xlfn._xlws.FILTER(managements[treatment_number], managements[experiment_id]&amp;"_"&amp;managements[crop_season_id]=A2283))))</f>
        <v>#VALUE!</v>
      </c>
    </row>
    <row r="2284" spans="2:2" x14ac:dyDescent="0.25">
      <c r="B2284" t="e" cm="1" vm="1">
        <f t="array" ref="B2284">TRANSPOSE(_xlfn._xlws.SORT(_xlfn.UNIQUE(_xlfn._xlws.FILTER(managements[treatment_number], managements[experiment_id]&amp;"_"&amp;managements[crop_season_id]=A2284))))</f>
        <v>#VALUE!</v>
      </c>
    </row>
    <row r="2285" spans="2:2" x14ac:dyDescent="0.25">
      <c r="B2285" t="e" cm="1" vm="1">
        <f t="array" ref="B2285">TRANSPOSE(_xlfn._xlws.SORT(_xlfn.UNIQUE(_xlfn._xlws.FILTER(managements[treatment_number], managements[experiment_id]&amp;"_"&amp;managements[crop_season_id]=A2285))))</f>
        <v>#VALUE!</v>
      </c>
    </row>
    <row r="2286" spans="2:2" x14ac:dyDescent="0.25">
      <c r="B2286" t="e" cm="1" vm="1">
        <f t="array" ref="B2286">TRANSPOSE(_xlfn._xlws.SORT(_xlfn.UNIQUE(_xlfn._xlws.FILTER(managements[treatment_number], managements[experiment_id]&amp;"_"&amp;managements[crop_season_id]=A2286))))</f>
        <v>#VALUE!</v>
      </c>
    </row>
    <row r="2287" spans="2:2" x14ac:dyDescent="0.25">
      <c r="B2287" t="e" cm="1" vm="1">
        <f t="array" ref="B2287">TRANSPOSE(_xlfn._xlws.SORT(_xlfn.UNIQUE(_xlfn._xlws.FILTER(managements[treatment_number], managements[experiment_id]&amp;"_"&amp;managements[crop_season_id]=A2287))))</f>
        <v>#VALUE!</v>
      </c>
    </row>
    <row r="2288" spans="2:2" x14ac:dyDescent="0.25">
      <c r="B2288" t="e" cm="1" vm="1">
        <f t="array" ref="B2288">TRANSPOSE(_xlfn._xlws.SORT(_xlfn.UNIQUE(_xlfn._xlws.FILTER(managements[treatment_number], managements[experiment_id]&amp;"_"&amp;managements[crop_season_id]=A2288))))</f>
        <v>#VALUE!</v>
      </c>
    </row>
    <row r="2289" spans="2:2" x14ac:dyDescent="0.25">
      <c r="B2289" t="e" cm="1" vm="1">
        <f t="array" ref="B2289">TRANSPOSE(_xlfn._xlws.SORT(_xlfn.UNIQUE(_xlfn._xlws.FILTER(managements[treatment_number], managements[experiment_id]&amp;"_"&amp;managements[crop_season_id]=A2289))))</f>
        <v>#VALUE!</v>
      </c>
    </row>
    <row r="2290" spans="2:2" x14ac:dyDescent="0.25">
      <c r="B2290" t="e" cm="1" vm="1">
        <f t="array" ref="B2290">TRANSPOSE(_xlfn._xlws.SORT(_xlfn.UNIQUE(_xlfn._xlws.FILTER(managements[treatment_number], managements[experiment_id]&amp;"_"&amp;managements[crop_season_id]=A2290))))</f>
        <v>#VALUE!</v>
      </c>
    </row>
    <row r="2291" spans="2:2" x14ac:dyDescent="0.25">
      <c r="B2291" t="e" cm="1" vm="1">
        <f t="array" ref="B2291">TRANSPOSE(_xlfn._xlws.SORT(_xlfn.UNIQUE(_xlfn._xlws.FILTER(managements[treatment_number], managements[experiment_id]&amp;"_"&amp;managements[crop_season_id]=A2291))))</f>
        <v>#VALUE!</v>
      </c>
    </row>
    <row r="2292" spans="2:2" x14ac:dyDescent="0.25">
      <c r="B2292" t="e" cm="1" vm="1">
        <f t="array" ref="B2292">TRANSPOSE(_xlfn._xlws.SORT(_xlfn.UNIQUE(_xlfn._xlws.FILTER(managements[treatment_number], managements[experiment_id]&amp;"_"&amp;managements[crop_season_id]=A2292))))</f>
        <v>#VALUE!</v>
      </c>
    </row>
    <row r="2293" spans="2:2" x14ac:dyDescent="0.25">
      <c r="B2293" t="e" cm="1" vm="1">
        <f t="array" ref="B2293">TRANSPOSE(_xlfn._xlws.SORT(_xlfn.UNIQUE(_xlfn._xlws.FILTER(managements[treatment_number], managements[experiment_id]&amp;"_"&amp;managements[crop_season_id]=A2293))))</f>
        <v>#VALUE!</v>
      </c>
    </row>
    <row r="2294" spans="2:2" x14ac:dyDescent="0.25">
      <c r="B2294" t="e" cm="1" vm="1">
        <f t="array" ref="B2294">TRANSPOSE(_xlfn._xlws.SORT(_xlfn.UNIQUE(_xlfn._xlws.FILTER(managements[treatment_number], managements[experiment_id]&amp;"_"&amp;managements[crop_season_id]=A2294))))</f>
        <v>#VALUE!</v>
      </c>
    </row>
    <row r="2295" spans="2:2" x14ac:dyDescent="0.25">
      <c r="B2295" t="e" cm="1" vm="1">
        <f t="array" ref="B2295">TRANSPOSE(_xlfn._xlws.SORT(_xlfn.UNIQUE(_xlfn._xlws.FILTER(managements[treatment_number], managements[experiment_id]&amp;"_"&amp;managements[crop_season_id]=A2295))))</f>
        <v>#VALUE!</v>
      </c>
    </row>
    <row r="2296" spans="2:2" x14ac:dyDescent="0.25">
      <c r="B2296" t="e" cm="1" vm="1">
        <f t="array" ref="B2296">TRANSPOSE(_xlfn._xlws.SORT(_xlfn.UNIQUE(_xlfn._xlws.FILTER(managements[treatment_number], managements[experiment_id]&amp;"_"&amp;managements[crop_season_id]=A2296))))</f>
        <v>#VALUE!</v>
      </c>
    </row>
    <row r="2297" spans="2:2" x14ac:dyDescent="0.25">
      <c r="B2297" t="e" cm="1" vm="1">
        <f t="array" ref="B2297">TRANSPOSE(_xlfn._xlws.SORT(_xlfn.UNIQUE(_xlfn._xlws.FILTER(managements[treatment_number], managements[experiment_id]&amp;"_"&amp;managements[crop_season_id]=A2297))))</f>
        <v>#VALUE!</v>
      </c>
    </row>
    <row r="2298" spans="2:2" x14ac:dyDescent="0.25">
      <c r="B2298" t="e" cm="1" vm="1">
        <f t="array" ref="B2298">TRANSPOSE(_xlfn._xlws.SORT(_xlfn.UNIQUE(_xlfn._xlws.FILTER(managements[treatment_number], managements[experiment_id]&amp;"_"&amp;managements[crop_season_id]=A2298))))</f>
        <v>#VALUE!</v>
      </c>
    </row>
    <row r="2299" spans="2:2" x14ac:dyDescent="0.25">
      <c r="B2299" t="e" cm="1" vm="1">
        <f t="array" ref="B2299">TRANSPOSE(_xlfn._xlws.SORT(_xlfn.UNIQUE(_xlfn._xlws.FILTER(managements[treatment_number], managements[experiment_id]&amp;"_"&amp;managements[crop_season_id]=A2299))))</f>
        <v>#VALUE!</v>
      </c>
    </row>
    <row r="2300" spans="2:2" x14ac:dyDescent="0.25">
      <c r="B2300" t="e" cm="1" vm="1">
        <f t="array" ref="B2300">TRANSPOSE(_xlfn._xlws.SORT(_xlfn.UNIQUE(_xlfn._xlws.FILTER(managements[treatment_number], managements[experiment_id]&amp;"_"&amp;managements[crop_season_id]=A2300))))</f>
        <v>#VALUE!</v>
      </c>
    </row>
    <row r="2301" spans="2:2" x14ac:dyDescent="0.25">
      <c r="B2301" t="e" cm="1" vm="1">
        <f t="array" ref="B2301">TRANSPOSE(_xlfn._xlws.SORT(_xlfn.UNIQUE(_xlfn._xlws.FILTER(managements[treatment_number], managements[experiment_id]&amp;"_"&amp;managements[crop_season_id]=A2301))))</f>
        <v>#VALUE!</v>
      </c>
    </row>
    <row r="2302" spans="2:2" x14ac:dyDescent="0.25">
      <c r="B2302" t="e" cm="1" vm="1">
        <f t="array" ref="B2302">TRANSPOSE(_xlfn._xlws.SORT(_xlfn.UNIQUE(_xlfn._xlws.FILTER(managements[treatment_number], managements[experiment_id]&amp;"_"&amp;managements[crop_season_id]=A2302))))</f>
        <v>#VALUE!</v>
      </c>
    </row>
    <row r="2303" spans="2:2" x14ac:dyDescent="0.25">
      <c r="B2303" t="e" cm="1" vm="1">
        <f t="array" ref="B2303">TRANSPOSE(_xlfn._xlws.SORT(_xlfn.UNIQUE(_xlfn._xlws.FILTER(managements[treatment_number], managements[experiment_id]&amp;"_"&amp;managements[crop_season_id]=A2303))))</f>
        <v>#VALUE!</v>
      </c>
    </row>
    <row r="2304" spans="2:2" x14ac:dyDescent="0.25">
      <c r="B2304" t="e" cm="1" vm="1">
        <f t="array" ref="B2304">TRANSPOSE(_xlfn._xlws.SORT(_xlfn.UNIQUE(_xlfn._xlws.FILTER(managements[treatment_number], managements[experiment_id]&amp;"_"&amp;managements[crop_season_id]=A2304))))</f>
        <v>#VALUE!</v>
      </c>
    </row>
    <row r="2305" spans="2:2" x14ac:dyDescent="0.25">
      <c r="B2305" t="e" cm="1" vm="1">
        <f t="array" ref="B2305">TRANSPOSE(_xlfn._xlws.SORT(_xlfn.UNIQUE(_xlfn._xlws.FILTER(managements[treatment_number], managements[experiment_id]&amp;"_"&amp;managements[crop_season_id]=A2305))))</f>
        <v>#VALUE!</v>
      </c>
    </row>
    <row r="2306" spans="2:2" x14ac:dyDescent="0.25">
      <c r="B2306" t="e" cm="1" vm="1">
        <f t="array" ref="B2306">TRANSPOSE(_xlfn._xlws.SORT(_xlfn.UNIQUE(_xlfn._xlws.FILTER(managements[treatment_number], managements[experiment_id]&amp;"_"&amp;managements[crop_season_id]=A2306))))</f>
        <v>#VALUE!</v>
      </c>
    </row>
    <row r="2307" spans="2:2" x14ac:dyDescent="0.25">
      <c r="B2307" t="e" cm="1" vm="1">
        <f t="array" ref="B2307">TRANSPOSE(_xlfn._xlws.SORT(_xlfn.UNIQUE(_xlfn._xlws.FILTER(managements[treatment_number], managements[experiment_id]&amp;"_"&amp;managements[crop_season_id]=A2307))))</f>
        <v>#VALUE!</v>
      </c>
    </row>
    <row r="2308" spans="2:2" x14ac:dyDescent="0.25">
      <c r="B2308" t="e" cm="1" vm="1">
        <f t="array" ref="B2308">TRANSPOSE(_xlfn._xlws.SORT(_xlfn.UNIQUE(_xlfn._xlws.FILTER(managements[treatment_number], managements[experiment_id]&amp;"_"&amp;managements[crop_season_id]=A2308))))</f>
        <v>#VALUE!</v>
      </c>
    </row>
    <row r="2309" spans="2:2" x14ac:dyDescent="0.25">
      <c r="B2309" t="e" cm="1" vm="1">
        <f t="array" ref="B2309">TRANSPOSE(_xlfn._xlws.SORT(_xlfn.UNIQUE(_xlfn._xlws.FILTER(managements[treatment_number], managements[experiment_id]&amp;"_"&amp;managements[crop_season_id]=A2309))))</f>
        <v>#VALUE!</v>
      </c>
    </row>
    <row r="2310" spans="2:2" x14ac:dyDescent="0.25">
      <c r="B2310" t="e" cm="1" vm="1">
        <f t="array" ref="B2310">TRANSPOSE(_xlfn._xlws.SORT(_xlfn.UNIQUE(_xlfn._xlws.FILTER(managements[treatment_number], managements[experiment_id]&amp;"_"&amp;managements[crop_season_id]=A2310))))</f>
        <v>#VALUE!</v>
      </c>
    </row>
    <row r="2311" spans="2:2" x14ac:dyDescent="0.25">
      <c r="B2311" t="e" cm="1" vm="1">
        <f t="array" ref="B2311">TRANSPOSE(_xlfn._xlws.SORT(_xlfn.UNIQUE(_xlfn._xlws.FILTER(managements[treatment_number], managements[experiment_id]&amp;"_"&amp;managements[crop_season_id]=A2311))))</f>
        <v>#VALUE!</v>
      </c>
    </row>
    <row r="2312" spans="2:2" x14ac:dyDescent="0.25">
      <c r="B2312" t="e" cm="1" vm="1">
        <f t="array" ref="B2312">TRANSPOSE(_xlfn._xlws.SORT(_xlfn.UNIQUE(_xlfn._xlws.FILTER(managements[treatment_number], managements[experiment_id]&amp;"_"&amp;managements[crop_season_id]=A2312))))</f>
        <v>#VALUE!</v>
      </c>
    </row>
    <row r="2313" spans="2:2" x14ac:dyDescent="0.25">
      <c r="B2313" t="e" cm="1" vm="1">
        <f t="array" ref="B2313">TRANSPOSE(_xlfn._xlws.SORT(_xlfn.UNIQUE(_xlfn._xlws.FILTER(managements[treatment_number], managements[experiment_id]&amp;"_"&amp;managements[crop_season_id]=A2313))))</f>
        <v>#VALUE!</v>
      </c>
    </row>
    <row r="2314" spans="2:2" x14ac:dyDescent="0.25">
      <c r="B2314" t="e" cm="1" vm="1">
        <f t="array" ref="B2314">TRANSPOSE(_xlfn._xlws.SORT(_xlfn.UNIQUE(_xlfn._xlws.FILTER(managements[treatment_number], managements[experiment_id]&amp;"_"&amp;managements[crop_season_id]=A2314))))</f>
        <v>#VALUE!</v>
      </c>
    </row>
    <row r="2315" spans="2:2" x14ac:dyDescent="0.25">
      <c r="B2315" t="e" cm="1" vm="1">
        <f t="array" ref="B2315">TRANSPOSE(_xlfn._xlws.SORT(_xlfn.UNIQUE(_xlfn._xlws.FILTER(managements[treatment_number], managements[experiment_id]&amp;"_"&amp;managements[crop_season_id]=A2315))))</f>
        <v>#VALUE!</v>
      </c>
    </row>
    <row r="2316" spans="2:2" x14ac:dyDescent="0.25">
      <c r="B2316" t="e" cm="1" vm="1">
        <f t="array" ref="B2316">TRANSPOSE(_xlfn._xlws.SORT(_xlfn.UNIQUE(_xlfn._xlws.FILTER(managements[treatment_number], managements[experiment_id]&amp;"_"&amp;managements[crop_season_id]=A2316))))</f>
        <v>#VALUE!</v>
      </c>
    </row>
    <row r="2317" spans="2:2" x14ac:dyDescent="0.25">
      <c r="B2317" t="e" cm="1" vm="1">
        <f t="array" ref="B2317">TRANSPOSE(_xlfn._xlws.SORT(_xlfn.UNIQUE(_xlfn._xlws.FILTER(managements[treatment_number], managements[experiment_id]&amp;"_"&amp;managements[crop_season_id]=A2317))))</f>
        <v>#VALUE!</v>
      </c>
    </row>
    <row r="2318" spans="2:2" x14ac:dyDescent="0.25">
      <c r="B2318" t="e" cm="1" vm="1">
        <f t="array" ref="B2318">TRANSPOSE(_xlfn._xlws.SORT(_xlfn.UNIQUE(_xlfn._xlws.FILTER(managements[treatment_number], managements[experiment_id]&amp;"_"&amp;managements[crop_season_id]=A2318))))</f>
        <v>#VALUE!</v>
      </c>
    </row>
    <row r="2319" spans="2:2" x14ac:dyDescent="0.25">
      <c r="B2319" t="e" cm="1" vm="1">
        <f t="array" ref="B2319">TRANSPOSE(_xlfn._xlws.SORT(_xlfn.UNIQUE(_xlfn._xlws.FILTER(managements[treatment_number], managements[experiment_id]&amp;"_"&amp;managements[crop_season_id]=A2319))))</f>
        <v>#VALUE!</v>
      </c>
    </row>
    <row r="2320" spans="2:2" x14ac:dyDescent="0.25">
      <c r="B2320" t="e" cm="1" vm="1">
        <f t="array" ref="B2320">TRANSPOSE(_xlfn._xlws.SORT(_xlfn.UNIQUE(_xlfn._xlws.FILTER(managements[treatment_number], managements[experiment_id]&amp;"_"&amp;managements[crop_season_id]=A2320))))</f>
        <v>#VALUE!</v>
      </c>
    </row>
    <row r="2321" spans="2:2" x14ac:dyDescent="0.25">
      <c r="B2321" t="e" cm="1" vm="1">
        <f t="array" ref="B2321">TRANSPOSE(_xlfn._xlws.SORT(_xlfn.UNIQUE(_xlfn._xlws.FILTER(managements[treatment_number], managements[experiment_id]&amp;"_"&amp;managements[crop_season_id]=A2321))))</f>
        <v>#VALUE!</v>
      </c>
    </row>
    <row r="2322" spans="2:2" x14ac:dyDescent="0.25">
      <c r="B2322" t="e" cm="1" vm="1">
        <f t="array" ref="B2322">TRANSPOSE(_xlfn._xlws.SORT(_xlfn.UNIQUE(_xlfn._xlws.FILTER(managements[treatment_number], managements[experiment_id]&amp;"_"&amp;managements[crop_season_id]=A2322))))</f>
        <v>#VALUE!</v>
      </c>
    </row>
    <row r="2323" spans="2:2" x14ac:dyDescent="0.25">
      <c r="B2323" t="e" cm="1" vm="1">
        <f t="array" ref="B2323">TRANSPOSE(_xlfn._xlws.SORT(_xlfn.UNIQUE(_xlfn._xlws.FILTER(managements[treatment_number], managements[experiment_id]&amp;"_"&amp;managements[crop_season_id]=A2323))))</f>
        <v>#VALUE!</v>
      </c>
    </row>
    <row r="2324" spans="2:2" x14ac:dyDescent="0.25">
      <c r="B2324" t="e" cm="1" vm="1">
        <f t="array" ref="B2324">TRANSPOSE(_xlfn._xlws.SORT(_xlfn.UNIQUE(_xlfn._xlws.FILTER(managements[treatment_number], managements[experiment_id]&amp;"_"&amp;managements[crop_season_id]=A2324))))</f>
        <v>#VALUE!</v>
      </c>
    </row>
    <row r="2325" spans="2:2" x14ac:dyDescent="0.25">
      <c r="B2325" t="e" cm="1" vm="1">
        <f t="array" ref="B2325">TRANSPOSE(_xlfn._xlws.SORT(_xlfn.UNIQUE(_xlfn._xlws.FILTER(managements[treatment_number], managements[experiment_id]&amp;"_"&amp;managements[crop_season_id]=A2325))))</f>
        <v>#VALUE!</v>
      </c>
    </row>
    <row r="2326" spans="2:2" x14ac:dyDescent="0.25">
      <c r="B2326" t="e" cm="1" vm="1">
        <f t="array" ref="B2326">TRANSPOSE(_xlfn._xlws.SORT(_xlfn.UNIQUE(_xlfn._xlws.FILTER(managements[treatment_number], managements[experiment_id]&amp;"_"&amp;managements[crop_season_id]=A2326))))</f>
        <v>#VALUE!</v>
      </c>
    </row>
    <row r="2327" spans="2:2" x14ac:dyDescent="0.25">
      <c r="B2327" t="e" cm="1" vm="1">
        <f t="array" ref="B2327">TRANSPOSE(_xlfn._xlws.SORT(_xlfn.UNIQUE(_xlfn._xlws.FILTER(managements[treatment_number], managements[experiment_id]&amp;"_"&amp;managements[crop_season_id]=A2327))))</f>
        <v>#VALUE!</v>
      </c>
    </row>
    <row r="2328" spans="2:2" x14ac:dyDescent="0.25">
      <c r="B2328" t="e" cm="1" vm="1">
        <f t="array" ref="B2328">TRANSPOSE(_xlfn._xlws.SORT(_xlfn.UNIQUE(_xlfn._xlws.FILTER(managements[treatment_number], managements[experiment_id]&amp;"_"&amp;managements[crop_season_id]=A2328))))</f>
        <v>#VALUE!</v>
      </c>
    </row>
    <row r="2329" spans="2:2" x14ac:dyDescent="0.25">
      <c r="B2329" t="e" cm="1" vm="1">
        <f t="array" ref="B2329">TRANSPOSE(_xlfn._xlws.SORT(_xlfn.UNIQUE(_xlfn._xlws.FILTER(managements[treatment_number], managements[experiment_id]&amp;"_"&amp;managements[crop_season_id]=A2329))))</f>
        <v>#VALUE!</v>
      </c>
    </row>
    <row r="2330" spans="2:2" x14ac:dyDescent="0.25">
      <c r="B2330" t="e" cm="1" vm="1">
        <f t="array" ref="B2330">TRANSPOSE(_xlfn._xlws.SORT(_xlfn.UNIQUE(_xlfn._xlws.FILTER(managements[treatment_number], managements[experiment_id]&amp;"_"&amp;managements[crop_season_id]=A2330))))</f>
        <v>#VALUE!</v>
      </c>
    </row>
    <row r="2331" spans="2:2" x14ac:dyDescent="0.25">
      <c r="B2331" t="e" cm="1" vm="1">
        <f t="array" ref="B2331">TRANSPOSE(_xlfn._xlws.SORT(_xlfn.UNIQUE(_xlfn._xlws.FILTER(managements[treatment_number], managements[experiment_id]&amp;"_"&amp;managements[crop_season_id]=A2331))))</f>
        <v>#VALUE!</v>
      </c>
    </row>
    <row r="2332" spans="2:2" x14ac:dyDescent="0.25">
      <c r="B2332" t="e" cm="1" vm="1">
        <f t="array" ref="B2332">TRANSPOSE(_xlfn._xlws.SORT(_xlfn.UNIQUE(_xlfn._xlws.FILTER(managements[treatment_number], managements[experiment_id]&amp;"_"&amp;managements[crop_season_id]=A2332))))</f>
        <v>#VALUE!</v>
      </c>
    </row>
    <row r="2333" spans="2:2" x14ac:dyDescent="0.25">
      <c r="B2333" t="e" cm="1" vm="1">
        <f t="array" ref="B2333">TRANSPOSE(_xlfn._xlws.SORT(_xlfn.UNIQUE(_xlfn._xlws.FILTER(managements[treatment_number], managements[experiment_id]&amp;"_"&amp;managements[crop_season_id]=A2333))))</f>
        <v>#VALUE!</v>
      </c>
    </row>
    <row r="2334" spans="2:2" x14ac:dyDescent="0.25">
      <c r="B2334" t="e" cm="1" vm="1">
        <f t="array" ref="B2334">TRANSPOSE(_xlfn._xlws.SORT(_xlfn.UNIQUE(_xlfn._xlws.FILTER(managements[treatment_number], managements[experiment_id]&amp;"_"&amp;managements[crop_season_id]=A2334))))</f>
        <v>#VALUE!</v>
      </c>
    </row>
    <row r="2335" spans="2:2" x14ac:dyDescent="0.25">
      <c r="B2335" t="e" cm="1" vm="1">
        <f t="array" ref="B2335">TRANSPOSE(_xlfn._xlws.SORT(_xlfn.UNIQUE(_xlfn._xlws.FILTER(managements[treatment_number], managements[experiment_id]&amp;"_"&amp;managements[crop_season_id]=A2335))))</f>
        <v>#VALUE!</v>
      </c>
    </row>
    <row r="2336" spans="2:2" x14ac:dyDescent="0.25">
      <c r="B2336" t="e" cm="1" vm="1">
        <f t="array" ref="B2336">TRANSPOSE(_xlfn._xlws.SORT(_xlfn.UNIQUE(_xlfn._xlws.FILTER(managements[treatment_number], managements[experiment_id]&amp;"_"&amp;managements[crop_season_id]=A2336))))</f>
        <v>#VALUE!</v>
      </c>
    </row>
    <row r="2337" spans="2:2" x14ac:dyDescent="0.25">
      <c r="B2337" t="e" cm="1" vm="1">
        <f t="array" ref="B2337">TRANSPOSE(_xlfn._xlws.SORT(_xlfn.UNIQUE(_xlfn._xlws.FILTER(managements[treatment_number], managements[experiment_id]&amp;"_"&amp;managements[crop_season_id]=A2337))))</f>
        <v>#VALUE!</v>
      </c>
    </row>
    <row r="2338" spans="2:2" x14ac:dyDescent="0.25">
      <c r="B2338" t="e" cm="1" vm="1">
        <f t="array" ref="B2338">TRANSPOSE(_xlfn._xlws.SORT(_xlfn.UNIQUE(_xlfn._xlws.FILTER(managements[treatment_number], managements[experiment_id]&amp;"_"&amp;managements[crop_season_id]=A2338))))</f>
        <v>#VALUE!</v>
      </c>
    </row>
    <row r="2339" spans="2:2" x14ac:dyDescent="0.25">
      <c r="B2339" t="e" cm="1" vm="1">
        <f t="array" ref="B2339">TRANSPOSE(_xlfn._xlws.SORT(_xlfn.UNIQUE(_xlfn._xlws.FILTER(managements[treatment_number], managements[experiment_id]&amp;"_"&amp;managements[crop_season_id]=A2339))))</f>
        <v>#VALUE!</v>
      </c>
    </row>
    <row r="2340" spans="2:2" x14ac:dyDescent="0.25">
      <c r="B2340" t="e" cm="1" vm="1">
        <f t="array" ref="B2340">TRANSPOSE(_xlfn._xlws.SORT(_xlfn.UNIQUE(_xlfn._xlws.FILTER(managements[treatment_number], managements[experiment_id]&amp;"_"&amp;managements[crop_season_id]=A2340))))</f>
        <v>#VALUE!</v>
      </c>
    </row>
    <row r="2341" spans="2:2" x14ac:dyDescent="0.25">
      <c r="B2341" t="e" cm="1" vm="1">
        <f t="array" ref="B2341">TRANSPOSE(_xlfn._xlws.SORT(_xlfn.UNIQUE(_xlfn._xlws.FILTER(managements[treatment_number], managements[experiment_id]&amp;"_"&amp;managements[crop_season_id]=A2341))))</f>
        <v>#VALUE!</v>
      </c>
    </row>
    <row r="2342" spans="2:2" x14ac:dyDescent="0.25">
      <c r="B2342" t="e" cm="1" vm="1">
        <f t="array" ref="B2342">TRANSPOSE(_xlfn._xlws.SORT(_xlfn.UNIQUE(_xlfn._xlws.FILTER(managements[treatment_number], managements[experiment_id]&amp;"_"&amp;managements[crop_season_id]=A2342))))</f>
        <v>#VALUE!</v>
      </c>
    </row>
    <row r="2343" spans="2:2" x14ac:dyDescent="0.25">
      <c r="B2343" t="e" cm="1" vm="1">
        <f t="array" ref="B2343">TRANSPOSE(_xlfn._xlws.SORT(_xlfn.UNIQUE(_xlfn._xlws.FILTER(managements[treatment_number], managements[experiment_id]&amp;"_"&amp;managements[crop_season_id]=A2343))))</f>
        <v>#VALUE!</v>
      </c>
    </row>
    <row r="2344" spans="2:2" x14ac:dyDescent="0.25">
      <c r="B2344" t="e" cm="1" vm="1">
        <f t="array" ref="B2344">TRANSPOSE(_xlfn._xlws.SORT(_xlfn.UNIQUE(_xlfn._xlws.FILTER(managements[treatment_number], managements[experiment_id]&amp;"_"&amp;managements[crop_season_id]=A2344))))</f>
        <v>#VALUE!</v>
      </c>
    </row>
    <row r="2345" spans="2:2" x14ac:dyDescent="0.25">
      <c r="B2345" t="e" cm="1" vm="1">
        <f t="array" ref="B2345">TRANSPOSE(_xlfn._xlws.SORT(_xlfn.UNIQUE(_xlfn._xlws.FILTER(managements[treatment_number], managements[experiment_id]&amp;"_"&amp;managements[crop_season_id]=A2345))))</f>
        <v>#VALUE!</v>
      </c>
    </row>
    <row r="2346" spans="2:2" x14ac:dyDescent="0.25">
      <c r="B2346" t="e" cm="1" vm="1">
        <f t="array" ref="B2346">TRANSPOSE(_xlfn._xlws.SORT(_xlfn.UNIQUE(_xlfn._xlws.FILTER(managements[treatment_number], managements[experiment_id]&amp;"_"&amp;managements[crop_season_id]=A2346))))</f>
        <v>#VALUE!</v>
      </c>
    </row>
    <row r="2347" spans="2:2" x14ac:dyDescent="0.25">
      <c r="B2347" t="e" cm="1" vm="1">
        <f t="array" ref="B2347">TRANSPOSE(_xlfn._xlws.SORT(_xlfn.UNIQUE(_xlfn._xlws.FILTER(managements[treatment_number], managements[experiment_id]&amp;"_"&amp;managements[crop_season_id]=A2347))))</f>
        <v>#VALUE!</v>
      </c>
    </row>
    <row r="2348" spans="2:2" x14ac:dyDescent="0.25">
      <c r="B2348" t="e" cm="1" vm="1">
        <f t="array" ref="B2348">TRANSPOSE(_xlfn._xlws.SORT(_xlfn.UNIQUE(_xlfn._xlws.FILTER(managements[treatment_number], managements[experiment_id]&amp;"_"&amp;managements[crop_season_id]=A2348))))</f>
        <v>#VALUE!</v>
      </c>
    </row>
    <row r="2349" spans="2:2" x14ac:dyDescent="0.25">
      <c r="B2349" t="e" cm="1" vm="1">
        <f t="array" ref="B2349">TRANSPOSE(_xlfn._xlws.SORT(_xlfn.UNIQUE(_xlfn._xlws.FILTER(managements[treatment_number], managements[experiment_id]&amp;"_"&amp;managements[crop_season_id]=A2349))))</f>
        <v>#VALUE!</v>
      </c>
    </row>
    <row r="2350" spans="2:2" x14ac:dyDescent="0.25">
      <c r="B2350" t="e" cm="1" vm="1">
        <f t="array" ref="B2350">TRANSPOSE(_xlfn._xlws.SORT(_xlfn.UNIQUE(_xlfn._xlws.FILTER(managements[treatment_number], managements[experiment_id]&amp;"_"&amp;managements[crop_season_id]=A2350))))</f>
        <v>#VALUE!</v>
      </c>
    </row>
    <row r="2351" spans="2:2" x14ac:dyDescent="0.25">
      <c r="B2351" t="e" cm="1" vm="1">
        <f t="array" ref="B2351">TRANSPOSE(_xlfn._xlws.SORT(_xlfn.UNIQUE(_xlfn._xlws.FILTER(managements[treatment_number], managements[experiment_id]&amp;"_"&amp;managements[crop_season_id]=A2351))))</f>
        <v>#VALUE!</v>
      </c>
    </row>
    <row r="2352" spans="2:2" x14ac:dyDescent="0.25">
      <c r="B2352" t="e" cm="1" vm="1">
        <f t="array" ref="B2352">TRANSPOSE(_xlfn._xlws.SORT(_xlfn.UNIQUE(_xlfn._xlws.FILTER(managements[treatment_number], managements[experiment_id]&amp;"_"&amp;managements[crop_season_id]=A2352))))</f>
        <v>#VALUE!</v>
      </c>
    </row>
    <row r="2353" spans="2:2" x14ac:dyDescent="0.25">
      <c r="B2353" t="e" cm="1" vm="1">
        <f t="array" ref="B2353">TRANSPOSE(_xlfn._xlws.SORT(_xlfn.UNIQUE(_xlfn._xlws.FILTER(managements[treatment_number], managements[experiment_id]&amp;"_"&amp;managements[crop_season_id]=A2353))))</f>
        <v>#VALUE!</v>
      </c>
    </row>
    <row r="2354" spans="2:2" x14ac:dyDescent="0.25">
      <c r="B2354" t="e" cm="1" vm="1">
        <f t="array" ref="B2354">TRANSPOSE(_xlfn._xlws.SORT(_xlfn.UNIQUE(_xlfn._xlws.FILTER(managements[treatment_number], managements[experiment_id]&amp;"_"&amp;managements[crop_season_id]=A2354))))</f>
        <v>#VALUE!</v>
      </c>
    </row>
    <row r="2355" spans="2:2" x14ac:dyDescent="0.25">
      <c r="B2355" t="e" cm="1" vm="1">
        <f t="array" ref="B2355">TRANSPOSE(_xlfn._xlws.SORT(_xlfn.UNIQUE(_xlfn._xlws.FILTER(managements[treatment_number], managements[experiment_id]&amp;"_"&amp;managements[crop_season_id]=A2355))))</f>
        <v>#VALUE!</v>
      </c>
    </row>
    <row r="2356" spans="2:2" x14ac:dyDescent="0.25">
      <c r="B2356" t="e" cm="1" vm="1">
        <f t="array" ref="B2356">TRANSPOSE(_xlfn._xlws.SORT(_xlfn.UNIQUE(_xlfn._xlws.FILTER(managements[treatment_number], managements[experiment_id]&amp;"_"&amp;managements[crop_season_id]=A2356))))</f>
        <v>#VALUE!</v>
      </c>
    </row>
    <row r="2357" spans="2:2" x14ac:dyDescent="0.25">
      <c r="B2357" t="e" cm="1" vm="1">
        <f t="array" ref="B2357">TRANSPOSE(_xlfn._xlws.SORT(_xlfn.UNIQUE(_xlfn._xlws.FILTER(managements[treatment_number], managements[experiment_id]&amp;"_"&amp;managements[crop_season_id]=A2357))))</f>
        <v>#VALUE!</v>
      </c>
    </row>
    <row r="2358" spans="2:2" x14ac:dyDescent="0.25">
      <c r="B2358" t="e" cm="1" vm="1">
        <f t="array" ref="B2358">TRANSPOSE(_xlfn._xlws.SORT(_xlfn.UNIQUE(_xlfn._xlws.FILTER(managements[treatment_number], managements[experiment_id]&amp;"_"&amp;managements[crop_season_id]=A2358))))</f>
        <v>#VALUE!</v>
      </c>
    </row>
    <row r="2359" spans="2:2" x14ac:dyDescent="0.25">
      <c r="B2359" t="e" cm="1" vm="1">
        <f t="array" ref="B2359">TRANSPOSE(_xlfn._xlws.SORT(_xlfn.UNIQUE(_xlfn._xlws.FILTER(managements[treatment_number], managements[experiment_id]&amp;"_"&amp;managements[crop_season_id]=A2359))))</f>
        <v>#VALUE!</v>
      </c>
    </row>
    <row r="2360" spans="2:2" x14ac:dyDescent="0.25">
      <c r="B2360" t="e" cm="1" vm="1">
        <f t="array" ref="B2360">TRANSPOSE(_xlfn._xlws.SORT(_xlfn.UNIQUE(_xlfn._xlws.FILTER(managements[treatment_number], managements[experiment_id]&amp;"_"&amp;managements[crop_season_id]=A2360))))</f>
        <v>#VALUE!</v>
      </c>
    </row>
    <row r="2361" spans="2:2" x14ac:dyDescent="0.25">
      <c r="B2361" t="e" cm="1" vm="1">
        <f t="array" ref="B2361">TRANSPOSE(_xlfn._xlws.SORT(_xlfn.UNIQUE(_xlfn._xlws.FILTER(managements[treatment_number], managements[experiment_id]&amp;"_"&amp;managements[crop_season_id]=A2361))))</f>
        <v>#VALUE!</v>
      </c>
    </row>
    <row r="2362" spans="2:2" x14ac:dyDescent="0.25">
      <c r="B2362" t="e" cm="1" vm="1">
        <f t="array" ref="B2362">TRANSPOSE(_xlfn._xlws.SORT(_xlfn.UNIQUE(_xlfn._xlws.FILTER(managements[treatment_number], managements[experiment_id]&amp;"_"&amp;managements[crop_season_id]=A2362))))</f>
        <v>#VALUE!</v>
      </c>
    </row>
    <row r="2363" spans="2:2" x14ac:dyDescent="0.25">
      <c r="B2363" t="e" cm="1" vm="1">
        <f t="array" ref="B2363">TRANSPOSE(_xlfn._xlws.SORT(_xlfn.UNIQUE(_xlfn._xlws.FILTER(managements[treatment_number], managements[experiment_id]&amp;"_"&amp;managements[crop_season_id]=A2363))))</f>
        <v>#VALUE!</v>
      </c>
    </row>
    <row r="2364" spans="2:2" x14ac:dyDescent="0.25">
      <c r="B2364" t="e" cm="1" vm="1">
        <f t="array" ref="B2364">TRANSPOSE(_xlfn._xlws.SORT(_xlfn.UNIQUE(_xlfn._xlws.FILTER(managements[treatment_number], managements[experiment_id]&amp;"_"&amp;managements[crop_season_id]=A2364))))</f>
        <v>#VALUE!</v>
      </c>
    </row>
    <row r="2365" spans="2:2" x14ac:dyDescent="0.25">
      <c r="B2365" t="e" cm="1" vm="1">
        <f t="array" ref="B2365">TRANSPOSE(_xlfn._xlws.SORT(_xlfn.UNIQUE(_xlfn._xlws.FILTER(managements[treatment_number], managements[experiment_id]&amp;"_"&amp;managements[crop_season_id]=A2365))))</f>
        <v>#VALUE!</v>
      </c>
    </row>
    <row r="2366" spans="2:2" x14ac:dyDescent="0.25">
      <c r="B2366" t="e" cm="1" vm="1">
        <f t="array" ref="B2366">TRANSPOSE(_xlfn._xlws.SORT(_xlfn.UNIQUE(_xlfn._xlws.FILTER(managements[treatment_number], managements[experiment_id]&amp;"_"&amp;managements[crop_season_id]=A2366))))</f>
        <v>#VALUE!</v>
      </c>
    </row>
    <row r="2367" spans="2:2" x14ac:dyDescent="0.25">
      <c r="B2367" t="e" cm="1" vm="1">
        <f t="array" ref="B2367">TRANSPOSE(_xlfn._xlws.SORT(_xlfn.UNIQUE(_xlfn._xlws.FILTER(managements[treatment_number], managements[experiment_id]&amp;"_"&amp;managements[crop_season_id]=A2367))))</f>
        <v>#VALUE!</v>
      </c>
    </row>
    <row r="2368" spans="2:2" x14ac:dyDescent="0.25">
      <c r="B2368" t="e" cm="1" vm="1">
        <f t="array" ref="B2368">TRANSPOSE(_xlfn._xlws.SORT(_xlfn.UNIQUE(_xlfn._xlws.FILTER(managements[treatment_number], managements[experiment_id]&amp;"_"&amp;managements[crop_season_id]=A2368))))</f>
        <v>#VALUE!</v>
      </c>
    </row>
    <row r="2369" spans="2:2" x14ac:dyDescent="0.25">
      <c r="B2369" t="e" cm="1" vm="1">
        <f t="array" ref="B2369">TRANSPOSE(_xlfn._xlws.SORT(_xlfn.UNIQUE(_xlfn._xlws.FILTER(managements[treatment_number], managements[experiment_id]&amp;"_"&amp;managements[crop_season_id]=A2369))))</f>
        <v>#VALUE!</v>
      </c>
    </row>
    <row r="2370" spans="2:2" x14ac:dyDescent="0.25">
      <c r="B2370" t="e" cm="1" vm="1">
        <f t="array" ref="B2370">TRANSPOSE(_xlfn._xlws.SORT(_xlfn.UNIQUE(_xlfn._xlws.FILTER(managements[treatment_number], managements[experiment_id]&amp;"_"&amp;managements[crop_season_id]=A2370))))</f>
        <v>#VALUE!</v>
      </c>
    </row>
    <row r="2371" spans="2:2" x14ac:dyDescent="0.25">
      <c r="B2371" t="e" cm="1" vm="1">
        <f t="array" ref="B2371">TRANSPOSE(_xlfn._xlws.SORT(_xlfn.UNIQUE(_xlfn._xlws.FILTER(managements[treatment_number], managements[experiment_id]&amp;"_"&amp;managements[crop_season_id]=A2371))))</f>
        <v>#VALUE!</v>
      </c>
    </row>
    <row r="2372" spans="2:2" x14ac:dyDescent="0.25">
      <c r="B2372" t="e" cm="1" vm="1">
        <f t="array" ref="B2372">TRANSPOSE(_xlfn._xlws.SORT(_xlfn.UNIQUE(_xlfn._xlws.FILTER(managements[treatment_number], managements[experiment_id]&amp;"_"&amp;managements[crop_season_id]=A2372))))</f>
        <v>#VALUE!</v>
      </c>
    </row>
    <row r="2373" spans="2:2" x14ac:dyDescent="0.25">
      <c r="B2373" t="e" cm="1" vm="1">
        <f t="array" ref="B2373">TRANSPOSE(_xlfn._xlws.SORT(_xlfn.UNIQUE(_xlfn._xlws.FILTER(managements[treatment_number], managements[experiment_id]&amp;"_"&amp;managements[crop_season_id]=A2373))))</f>
        <v>#VALUE!</v>
      </c>
    </row>
    <row r="2374" spans="2:2" x14ac:dyDescent="0.25">
      <c r="B2374" t="e" cm="1" vm="1">
        <f t="array" ref="B2374">TRANSPOSE(_xlfn._xlws.SORT(_xlfn.UNIQUE(_xlfn._xlws.FILTER(managements[treatment_number], managements[experiment_id]&amp;"_"&amp;managements[crop_season_id]=A2374))))</f>
        <v>#VALUE!</v>
      </c>
    </row>
    <row r="2375" spans="2:2" x14ac:dyDescent="0.25">
      <c r="B2375" t="e" cm="1" vm="1">
        <f t="array" ref="B2375">TRANSPOSE(_xlfn._xlws.SORT(_xlfn.UNIQUE(_xlfn._xlws.FILTER(managements[treatment_number], managements[experiment_id]&amp;"_"&amp;managements[crop_season_id]=A2375))))</f>
        <v>#VALUE!</v>
      </c>
    </row>
    <row r="2376" spans="2:2" x14ac:dyDescent="0.25">
      <c r="B2376" t="e" cm="1" vm="1">
        <f t="array" ref="B2376">TRANSPOSE(_xlfn._xlws.SORT(_xlfn.UNIQUE(_xlfn._xlws.FILTER(managements[treatment_number], managements[experiment_id]&amp;"_"&amp;managements[crop_season_id]=A2376))))</f>
        <v>#VALUE!</v>
      </c>
    </row>
    <row r="2377" spans="2:2" x14ac:dyDescent="0.25">
      <c r="B2377" t="e" cm="1" vm="1">
        <f t="array" ref="B2377">TRANSPOSE(_xlfn._xlws.SORT(_xlfn.UNIQUE(_xlfn._xlws.FILTER(managements[treatment_number], managements[experiment_id]&amp;"_"&amp;managements[crop_season_id]=A2377))))</f>
        <v>#VALUE!</v>
      </c>
    </row>
    <row r="2378" spans="2:2" x14ac:dyDescent="0.25">
      <c r="B2378" t="e" cm="1" vm="1">
        <f t="array" ref="B2378">TRANSPOSE(_xlfn._xlws.SORT(_xlfn.UNIQUE(_xlfn._xlws.FILTER(managements[treatment_number], managements[experiment_id]&amp;"_"&amp;managements[crop_season_id]=A2378))))</f>
        <v>#VALUE!</v>
      </c>
    </row>
    <row r="2379" spans="2:2" x14ac:dyDescent="0.25">
      <c r="B2379" t="e" cm="1" vm="1">
        <f t="array" ref="B2379">TRANSPOSE(_xlfn._xlws.SORT(_xlfn.UNIQUE(_xlfn._xlws.FILTER(managements[treatment_number], managements[experiment_id]&amp;"_"&amp;managements[crop_season_id]=A2379))))</f>
        <v>#VALUE!</v>
      </c>
    </row>
    <row r="2380" spans="2:2" x14ac:dyDescent="0.25">
      <c r="B2380" t="e" cm="1" vm="1">
        <f t="array" ref="B2380">TRANSPOSE(_xlfn._xlws.SORT(_xlfn.UNIQUE(_xlfn._xlws.FILTER(managements[treatment_number], managements[experiment_id]&amp;"_"&amp;managements[crop_season_id]=A2380))))</f>
        <v>#VALUE!</v>
      </c>
    </row>
    <row r="2381" spans="2:2" x14ac:dyDescent="0.25">
      <c r="B2381" t="e" cm="1" vm="1">
        <f t="array" ref="B2381">TRANSPOSE(_xlfn._xlws.SORT(_xlfn.UNIQUE(_xlfn._xlws.FILTER(managements[treatment_number], managements[experiment_id]&amp;"_"&amp;managements[crop_season_id]=A2381))))</f>
        <v>#VALUE!</v>
      </c>
    </row>
    <row r="2382" spans="2:2" x14ac:dyDescent="0.25">
      <c r="B2382" t="e" cm="1" vm="1">
        <f t="array" ref="B2382">TRANSPOSE(_xlfn._xlws.SORT(_xlfn.UNIQUE(_xlfn._xlws.FILTER(managements[treatment_number], managements[experiment_id]&amp;"_"&amp;managements[crop_season_id]=A2382))))</f>
        <v>#VALUE!</v>
      </c>
    </row>
    <row r="2383" spans="2:2" x14ac:dyDescent="0.25">
      <c r="B2383" t="e" cm="1" vm="1">
        <f t="array" ref="B2383">TRANSPOSE(_xlfn._xlws.SORT(_xlfn.UNIQUE(_xlfn._xlws.FILTER(managements[treatment_number], managements[experiment_id]&amp;"_"&amp;managements[crop_season_id]=A2383))))</f>
        <v>#VALUE!</v>
      </c>
    </row>
    <row r="2384" spans="2:2" x14ac:dyDescent="0.25">
      <c r="B2384" t="e" cm="1" vm="1">
        <f t="array" ref="B2384">TRANSPOSE(_xlfn._xlws.SORT(_xlfn.UNIQUE(_xlfn._xlws.FILTER(managements[treatment_number], managements[experiment_id]&amp;"_"&amp;managements[crop_season_id]=A2384))))</f>
        <v>#VALUE!</v>
      </c>
    </row>
    <row r="2385" spans="2:2" x14ac:dyDescent="0.25">
      <c r="B2385" t="e" cm="1" vm="1">
        <f t="array" ref="B2385">TRANSPOSE(_xlfn._xlws.SORT(_xlfn.UNIQUE(_xlfn._xlws.FILTER(managements[treatment_number], managements[experiment_id]&amp;"_"&amp;managements[crop_season_id]=A2385))))</f>
        <v>#VALUE!</v>
      </c>
    </row>
    <row r="2386" spans="2:2" x14ac:dyDescent="0.25">
      <c r="B2386" t="e" cm="1" vm="1">
        <f t="array" ref="B2386">TRANSPOSE(_xlfn._xlws.SORT(_xlfn.UNIQUE(_xlfn._xlws.FILTER(managements[treatment_number], managements[experiment_id]&amp;"_"&amp;managements[crop_season_id]=A2386))))</f>
        <v>#VALUE!</v>
      </c>
    </row>
    <row r="2387" spans="2:2" x14ac:dyDescent="0.25">
      <c r="B2387" t="e" cm="1" vm="1">
        <f t="array" ref="B2387">TRANSPOSE(_xlfn._xlws.SORT(_xlfn.UNIQUE(_xlfn._xlws.FILTER(managements[treatment_number], managements[experiment_id]&amp;"_"&amp;managements[crop_season_id]=A2387))))</f>
        <v>#VALUE!</v>
      </c>
    </row>
    <row r="2388" spans="2:2" x14ac:dyDescent="0.25">
      <c r="B2388" t="e" cm="1" vm="1">
        <f t="array" ref="B2388">TRANSPOSE(_xlfn._xlws.SORT(_xlfn.UNIQUE(_xlfn._xlws.FILTER(managements[treatment_number], managements[experiment_id]&amp;"_"&amp;managements[crop_season_id]=A2388))))</f>
        <v>#VALUE!</v>
      </c>
    </row>
    <row r="2389" spans="2:2" x14ac:dyDescent="0.25">
      <c r="B2389" t="e" cm="1" vm="1">
        <f t="array" ref="B2389">TRANSPOSE(_xlfn._xlws.SORT(_xlfn.UNIQUE(_xlfn._xlws.FILTER(managements[treatment_number], managements[experiment_id]&amp;"_"&amp;managements[crop_season_id]=A2389))))</f>
        <v>#VALUE!</v>
      </c>
    </row>
    <row r="2390" spans="2:2" x14ac:dyDescent="0.25">
      <c r="B2390" t="e" cm="1" vm="1">
        <f t="array" ref="B2390">TRANSPOSE(_xlfn._xlws.SORT(_xlfn.UNIQUE(_xlfn._xlws.FILTER(managements[treatment_number], managements[experiment_id]&amp;"_"&amp;managements[crop_season_id]=A2390))))</f>
        <v>#VALUE!</v>
      </c>
    </row>
    <row r="2391" spans="2:2" x14ac:dyDescent="0.25">
      <c r="B2391" t="e" cm="1" vm="1">
        <f t="array" ref="B2391">TRANSPOSE(_xlfn._xlws.SORT(_xlfn.UNIQUE(_xlfn._xlws.FILTER(managements[treatment_number], managements[experiment_id]&amp;"_"&amp;managements[crop_season_id]=A2391))))</f>
        <v>#VALUE!</v>
      </c>
    </row>
    <row r="2392" spans="2:2" x14ac:dyDescent="0.25">
      <c r="B2392" t="e" cm="1" vm="1">
        <f t="array" ref="B2392">TRANSPOSE(_xlfn._xlws.SORT(_xlfn.UNIQUE(_xlfn._xlws.FILTER(managements[treatment_number], managements[experiment_id]&amp;"_"&amp;managements[crop_season_id]=A2392))))</f>
        <v>#VALUE!</v>
      </c>
    </row>
    <row r="2393" spans="2:2" x14ac:dyDescent="0.25">
      <c r="B2393" t="e" cm="1" vm="1">
        <f t="array" ref="B2393">TRANSPOSE(_xlfn._xlws.SORT(_xlfn.UNIQUE(_xlfn._xlws.FILTER(managements[treatment_number], managements[experiment_id]&amp;"_"&amp;managements[crop_season_id]=A2393))))</f>
        <v>#VALUE!</v>
      </c>
    </row>
    <row r="2394" spans="2:2" x14ac:dyDescent="0.25">
      <c r="B2394" t="e" cm="1" vm="1">
        <f t="array" ref="B2394">TRANSPOSE(_xlfn._xlws.SORT(_xlfn.UNIQUE(_xlfn._xlws.FILTER(managements[treatment_number], managements[experiment_id]&amp;"_"&amp;managements[crop_season_id]=A2394))))</f>
        <v>#VALUE!</v>
      </c>
    </row>
    <row r="2395" spans="2:2" x14ac:dyDescent="0.25">
      <c r="B2395" t="e" cm="1" vm="1">
        <f t="array" ref="B2395">TRANSPOSE(_xlfn._xlws.SORT(_xlfn.UNIQUE(_xlfn._xlws.FILTER(managements[treatment_number], managements[experiment_id]&amp;"_"&amp;managements[crop_season_id]=A2395))))</f>
        <v>#VALUE!</v>
      </c>
    </row>
    <row r="2396" spans="2:2" x14ac:dyDescent="0.25">
      <c r="B2396" t="e" cm="1" vm="1">
        <f t="array" ref="B2396">TRANSPOSE(_xlfn._xlws.SORT(_xlfn.UNIQUE(_xlfn._xlws.FILTER(managements[treatment_number], managements[experiment_id]&amp;"_"&amp;managements[crop_season_id]=A2396))))</f>
        <v>#VALUE!</v>
      </c>
    </row>
    <row r="2397" spans="2:2" x14ac:dyDescent="0.25">
      <c r="B2397" t="e" cm="1" vm="1">
        <f t="array" ref="B2397">TRANSPOSE(_xlfn._xlws.SORT(_xlfn.UNIQUE(_xlfn._xlws.FILTER(managements[treatment_number], managements[experiment_id]&amp;"_"&amp;managements[crop_season_id]=A2397))))</f>
        <v>#VALUE!</v>
      </c>
    </row>
    <row r="2398" spans="2:2" x14ac:dyDescent="0.25">
      <c r="B2398" t="e" cm="1" vm="1">
        <f t="array" ref="B2398">TRANSPOSE(_xlfn._xlws.SORT(_xlfn.UNIQUE(_xlfn._xlws.FILTER(managements[treatment_number], managements[experiment_id]&amp;"_"&amp;managements[crop_season_id]=A2398))))</f>
        <v>#VALUE!</v>
      </c>
    </row>
    <row r="2399" spans="2:2" x14ac:dyDescent="0.25">
      <c r="B2399" t="e" cm="1" vm="1">
        <f t="array" ref="B2399">TRANSPOSE(_xlfn._xlws.SORT(_xlfn.UNIQUE(_xlfn._xlws.FILTER(managements[treatment_number], managements[experiment_id]&amp;"_"&amp;managements[crop_season_id]=A2399))))</f>
        <v>#VALUE!</v>
      </c>
    </row>
    <row r="2400" spans="2:2" x14ac:dyDescent="0.25">
      <c r="B2400" t="e" cm="1" vm="1">
        <f t="array" ref="B2400">TRANSPOSE(_xlfn._xlws.SORT(_xlfn.UNIQUE(_xlfn._xlws.FILTER(managements[treatment_number], managements[experiment_id]&amp;"_"&amp;managements[crop_season_id]=A2400))))</f>
        <v>#VALUE!</v>
      </c>
    </row>
    <row r="2401" spans="2:2" x14ac:dyDescent="0.25">
      <c r="B2401" t="e" cm="1" vm="1">
        <f t="array" ref="B2401">TRANSPOSE(_xlfn._xlws.SORT(_xlfn.UNIQUE(_xlfn._xlws.FILTER(managements[treatment_number], managements[experiment_id]&amp;"_"&amp;managements[crop_season_id]=A2401))))</f>
        <v>#VALUE!</v>
      </c>
    </row>
    <row r="2402" spans="2:2" x14ac:dyDescent="0.25">
      <c r="B2402" t="e" cm="1" vm="1">
        <f t="array" ref="B2402">TRANSPOSE(_xlfn._xlws.SORT(_xlfn.UNIQUE(_xlfn._xlws.FILTER(managements[treatment_number], managements[experiment_id]&amp;"_"&amp;managements[crop_season_id]=A2402))))</f>
        <v>#VALUE!</v>
      </c>
    </row>
    <row r="2403" spans="2:2" x14ac:dyDescent="0.25">
      <c r="B2403" t="e" cm="1" vm="1">
        <f t="array" ref="B2403">TRANSPOSE(_xlfn._xlws.SORT(_xlfn.UNIQUE(_xlfn._xlws.FILTER(managements[treatment_number], managements[experiment_id]&amp;"_"&amp;managements[crop_season_id]=A2403))))</f>
        <v>#VALUE!</v>
      </c>
    </row>
    <row r="2404" spans="2:2" x14ac:dyDescent="0.25">
      <c r="B2404" t="e" cm="1" vm="1">
        <f t="array" ref="B2404">TRANSPOSE(_xlfn._xlws.SORT(_xlfn.UNIQUE(_xlfn._xlws.FILTER(managements[treatment_number], managements[experiment_id]&amp;"_"&amp;managements[crop_season_id]=A2404))))</f>
        <v>#VALUE!</v>
      </c>
    </row>
    <row r="2405" spans="2:2" x14ac:dyDescent="0.25">
      <c r="B2405" t="e" cm="1" vm="1">
        <f t="array" ref="B2405">TRANSPOSE(_xlfn._xlws.SORT(_xlfn.UNIQUE(_xlfn._xlws.FILTER(managements[treatment_number], managements[experiment_id]&amp;"_"&amp;managements[crop_season_id]=A2405))))</f>
        <v>#VALUE!</v>
      </c>
    </row>
    <row r="2406" spans="2:2" x14ac:dyDescent="0.25">
      <c r="B2406" t="e" cm="1" vm="1">
        <f t="array" ref="B2406">TRANSPOSE(_xlfn._xlws.SORT(_xlfn.UNIQUE(_xlfn._xlws.FILTER(managements[treatment_number], managements[experiment_id]&amp;"_"&amp;managements[crop_season_id]=A2406))))</f>
        <v>#VALUE!</v>
      </c>
    </row>
    <row r="2407" spans="2:2" x14ac:dyDescent="0.25">
      <c r="B2407" t="e" cm="1" vm="1">
        <f t="array" ref="B2407">TRANSPOSE(_xlfn._xlws.SORT(_xlfn.UNIQUE(_xlfn._xlws.FILTER(managements[treatment_number], managements[experiment_id]&amp;"_"&amp;managements[crop_season_id]=A2407))))</f>
        <v>#VALUE!</v>
      </c>
    </row>
    <row r="2408" spans="2:2" x14ac:dyDescent="0.25">
      <c r="B2408" t="e" cm="1" vm="1">
        <f t="array" ref="B2408">TRANSPOSE(_xlfn._xlws.SORT(_xlfn.UNIQUE(_xlfn._xlws.FILTER(managements[treatment_number], managements[experiment_id]&amp;"_"&amp;managements[crop_season_id]=A2408))))</f>
        <v>#VALUE!</v>
      </c>
    </row>
    <row r="2409" spans="2:2" x14ac:dyDescent="0.25">
      <c r="B2409" t="e" cm="1" vm="1">
        <f t="array" ref="B2409">TRANSPOSE(_xlfn._xlws.SORT(_xlfn.UNIQUE(_xlfn._xlws.FILTER(managements[treatment_number], managements[experiment_id]&amp;"_"&amp;managements[crop_season_id]=A2409))))</f>
        <v>#VALUE!</v>
      </c>
    </row>
    <row r="2410" spans="2:2" x14ac:dyDescent="0.25">
      <c r="B2410" t="e" cm="1" vm="1">
        <f t="array" ref="B2410">TRANSPOSE(_xlfn._xlws.SORT(_xlfn.UNIQUE(_xlfn._xlws.FILTER(managements[treatment_number], managements[experiment_id]&amp;"_"&amp;managements[crop_season_id]=A2410))))</f>
        <v>#VALUE!</v>
      </c>
    </row>
    <row r="2411" spans="2:2" x14ac:dyDescent="0.25">
      <c r="B2411" t="e" cm="1" vm="1">
        <f t="array" ref="B2411">TRANSPOSE(_xlfn._xlws.SORT(_xlfn.UNIQUE(_xlfn._xlws.FILTER(managements[treatment_number], managements[experiment_id]&amp;"_"&amp;managements[crop_season_id]=A2411))))</f>
        <v>#VALUE!</v>
      </c>
    </row>
    <row r="2412" spans="2:2" x14ac:dyDescent="0.25">
      <c r="B2412" t="e" cm="1" vm="1">
        <f t="array" ref="B2412">TRANSPOSE(_xlfn._xlws.SORT(_xlfn.UNIQUE(_xlfn._xlws.FILTER(managements[treatment_number], managements[experiment_id]&amp;"_"&amp;managements[crop_season_id]=A2412))))</f>
        <v>#VALUE!</v>
      </c>
    </row>
    <row r="2413" spans="2:2" x14ac:dyDescent="0.25">
      <c r="B2413" t="e" cm="1" vm="1">
        <f t="array" ref="B2413">TRANSPOSE(_xlfn._xlws.SORT(_xlfn.UNIQUE(_xlfn._xlws.FILTER(managements[treatment_number], managements[experiment_id]&amp;"_"&amp;managements[crop_season_id]=A2413))))</f>
        <v>#VALUE!</v>
      </c>
    </row>
    <row r="2414" spans="2:2" x14ac:dyDescent="0.25">
      <c r="B2414" t="e" cm="1" vm="1">
        <f t="array" ref="B2414">TRANSPOSE(_xlfn._xlws.SORT(_xlfn.UNIQUE(_xlfn._xlws.FILTER(managements[treatment_number], managements[experiment_id]&amp;"_"&amp;managements[crop_season_id]=A2414))))</f>
        <v>#VALUE!</v>
      </c>
    </row>
    <row r="2415" spans="2:2" x14ac:dyDescent="0.25">
      <c r="B2415" t="e" cm="1" vm="1">
        <f t="array" ref="B2415">TRANSPOSE(_xlfn._xlws.SORT(_xlfn.UNIQUE(_xlfn._xlws.FILTER(managements[treatment_number], managements[experiment_id]&amp;"_"&amp;managements[crop_season_id]=A2415))))</f>
        <v>#VALUE!</v>
      </c>
    </row>
    <row r="2416" spans="2:2" x14ac:dyDescent="0.25">
      <c r="B2416" t="e" cm="1" vm="1">
        <f t="array" ref="B2416">TRANSPOSE(_xlfn._xlws.SORT(_xlfn.UNIQUE(_xlfn._xlws.FILTER(managements[treatment_number], managements[experiment_id]&amp;"_"&amp;managements[crop_season_id]=A2416))))</f>
        <v>#VALUE!</v>
      </c>
    </row>
    <row r="2417" spans="2:2" x14ac:dyDescent="0.25">
      <c r="B2417" t="e" cm="1" vm="1">
        <f t="array" ref="B2417">TRANSPOSE(_xlfn._xlws.SORT(_xlfn.UNIQUE(_xlfn._xlws.FILTER(managements[treatment_number], managements[experiment_id]&amp;"_"&amp;managements[crop_season_id]=A2417))))</f>
        <v>#VALUE!</v>
      </c>
    </row>
    <row r="2418" spans="2:2" x14ac:dyDescent="0.25">
      <c r="B2418" t="e" cm="1" vm="1">
        <f t="array" ref="B2418">TRANSPOSE(_xlfn._xlws.SORT(_xlfn.UNIQUE(_xlfn._xlws.FILTER(managements[treatment_number], managements[experiment_id]&amp;"_"&amp;managements[crop_season_id]=A2418))))</f>
        <v>#VALUE!</v>
      </c>
    </row>
    <row r="2419" spans="2:2" x14ac:dyDescent="0.25">
      <c r="B2419" t="e" cm="1" vm="1">
        <f t="array" ref="B2419">TRANSPOSE(_xlfn._xlws.SORT(_xlfn.UNIQUE(_xlfn._xlws.FILTER(managements[treatment_number], managements[experiment_id]&amp;"_"&amp;managements[crop_season_id]=A2419))))</f>
        <v>#VALUE!</v>
      </c>
    </row>
    <row r="2420" spans="2:2" x14ac:dyDescent="0.25">
      <c r="B2420" t="e" cm="1" vm="1">
        <f t="array" ref="B2420">TRANSPOSE(_xlfn._xlws.SORT(_xlfn.UNIQUE(_xlfn._xlws.FILTER(managements[treatment_number], managements[experiment_id]&amp;"_"&amp;managements[crop_season_id]=A2420))))</f>
        <v>#VALUE!</v>
      </c>
    </row>
    <row r="2421" spans="2:2" x14ac:dyDescent="0.25">
      <c r="B2421" t="e" cm="1" vm="1">
        <f t="array" ref="B2421">TRANSPOSE(_xlfn._xlws.SORT(_xlfn.UNIQUE(_xlfn._xlws.FILTER(managements[treatment_number], managements[experiment_id]&amp;"_"&amp;managements[crop_season_id]=A2421))))</f>
        <v>#VALUE!</v>
      </c>
    </row>
    <row r="2422" spans="2:2" x14ac:dyDescent="0.25">
      <c r="B2422" t="e" cm="1" vm="1">
        <f t="array" ref="B2422">TRANSPOSE(_xlfn._xlws.SORT(_xlfn.UNIQUE(_xlfn._xlws.FILTER(managements[treatment_number], managements[experiment_id]&amp;"_"&amp;managements[crop_season_id]=A2422))))</f>
        <v>#VALUE!</v>
      </c>
    </row>
    <row r="2423" spans="2:2" x14ac:dyDescent="0.25">
      <c r="B2423" t="e" cm="1" vm="1">
        <f t="array" ref="B2423">TRANSPOSE(_xlfn._xlws.SORT(_xlfn.UNIQUE(_xlfn._xlws.FILTER(managements[treatment_number], managements[experiment_id]&amp;"_"&amp;managements[crop_season_id]=A2423))))</f>
        <v>#VALUE!</v>
      </c>
    </row>
    <row r="2424" spans="2:2" x14ac:dyDescent="0.25">
      <c r="B2424" t="e" cm="1" vm="1">
        <f t="array" ref="B2424">TRANSPOSE(_xlfn._xlws.SORT(_xlfn.UNIQUE(_xlfn._xlws.FILTER(managements[treatment_number], managements[experiment_id]&amp;"_"&amp;managements[crop_season_id]=A2424))))</f>
        <v>#VALUE!</v>
      </c>
    </row>
    <row r="2425" spans="2:2" x14ac:dyDescent="0.25">
      <c r="B2425" t="e" cm="1" vm="1">
        <f t="array" ref="B2425">TRANSPOSE(_xlfn._xlws.SORT(_xlfn.UNIQUE(_xlfn._xlws.FILTER(managements[treatment_number], managements[experiment_id]&amp;"_"&amp;managements[crop_season_id]=A2425))))</f>
        <v>#VALUE!</v>
      </c>
    </row>
    <row r="2426" spans="2:2" x14ac:dyDescent="0.25">
      <c r="B2426" t="e" cm="1" vm="1">
        <f t="array" ref="B2426">TRANSPOSE(_xlfn._xlws.SORT(_xlfn.UNIQUE(_xlfn._xlws.FILTER(managements[treatment_number], managements[experiment_id]&amp;"_"&amp;managements[crop_season_id]=A2426))))</f>
        <v>#VALUE!</v>
      </c>
    </row>
    <row r="2427" spans="2:2" x14ac:dyDescent="0.25">
      <c r="B2427" t="e" cm="1" vm="1">
        <f t="array" ref="B2427">TRANSPOSE(_xlfn._xlws.SORT(_xlfn.UNIQUE(_xlfn._xlws.FILTER(managements[treatment_number], managements[experiment_id]&amp;"_"&amp;managements[crop_season_id]=A2427))))</f>
        <v>#VALUE!</v>
      </c>
    </row>
    <row r="2428" spans="2:2" x14ac:dyDescent="0.25">
      <c r="B2428" t="e" cm="1" vm="1">
        <f t="array" ref="B2428">TRANSPOSE(_xlfn._xlws.SORT(_xlfn.UNIQUE(_xlfn._xlws.FILTER(managements[treatment_number], managements[experiment_id]&amp;"_"&amp;managements[crop_season_id]=A2428))))</f>
        <v>#VALUE!</v>
      </c>
    </row>
    <row r="2429" spans="2:2" x14ac:dyDescent="0.25">
      <c r="B2429" t="e" cm="1" vm="1">
        <f t="array" ref="B2429">TRANSPOSE(_xlfn._xlws.SORT(_xlfn.UNIQUE(_xlfn._xlws.FILTER(managements[treatment_number], managements[experiment_id]&amp;"_"&amp;managements[crop_season_id]=A2429))))</f>
        <v>#VALUE!</v>
      </c>
    </row>
    <row r="2430" spans="2:2" x14ac:dyDescent="0.25">
      <c r="B2430" t="e" cm="1" vm="1">
        <f t="array" ref="B2430">TRANSPOSE(_xlfn._xlws.SORT(_xlfn.UNIQUE(_xlfn._xlws.FILTER(managements[treatment_number], managements[experiment_id]&amp;"_"&amp;managements[crop_season_id]=A2430))))</f>
        <v>#VALUE!</v>
      </c>
    </row>
    <row r="2431" spans="2:2" x14ac:dyDescent="0.25">
      <c r="B2431" t="e" cm="1" vm="1">
        <f t="array" ref="B2431">TRANSPOSE(_xlfn._xlws.SORT(_xlfn.UNIQUE(_xlfn._xlws.FILTER(managements[treatment_number], managements[experiment_id]&amp;"_"&amp;managements[crop_season_id]=A2431))))</f>
        <v>#VALUE!</v>
      </c>
    </row>
    <row r="2432" spans="2:2" x14ac:dyDescent="0.25">
      <c r="B2432" t="e" cm="1" vm="1">
        <f t="array" ref="B2432">TRANSPOSE(_xlfn._xlws.SORT(_xlfn.UNIQUE(_xlfn._xlws.FILTER(managements[treatment_number], managements[experiment_id]&amp;"_"&amp;managements[crop_season_id]=A2432))))</f>
        <v>#VALUE!</v>
      </c>
    </row>
    <row r="2433" spans="2:2" x14ac:dyDescent="0.25">
      <c r="B2433" t="e" cm="1" vm="1">
        <f t="array" ref="B2433">TRANSPOSE(_xlfn._xlws.SORT(_xlfn.UNIQUE(_xlfn._xlws.FILTER(managements[treatment_number], managements[experiment_id]&amp;"_"&amp;managements[crop_season_id]=A2433))))</f>
        <v>#VALUE!</v>
      </c>
    </row>
    <row r="2434" spans="2:2" x14ac:dyDescent="0.25">
      <c r="B2434" t="e" cm="1" vm="1">
        <f t="array" ref="B2434">TRANSPOSE(_xlfn._xlws.SORT(_xlfn.UNIQUE(_xlfn._xlws.FILTER(managements[treatment_number], managements[experiment_id]&amp;"_"&amp;managements[crop_season_id]=A2434))))</f>
        <v>#VALUE!</v>
      </c>
    </row>
    <row r="2435" spans="2:2" x14ac:dyDescent="0.25">
      <c r="B2435" t="e" cm="1" vm="1">
        <f t="array" ref="B2435">TRANSPOSE(_xlfn._xlws.SORT(_xlfn.UNIQUE(_xlfn._xlws.FILTER(managements[treatment_number], managements[experiment_id]&amp;"_"&amp;managements[crop_season_id]=A2435))))</f>
        <v>#VALUE!</v>
      </c>
    </row>
    <row r="2436" spans="2:2" x14ac:dyDescent="0.25">
      <c r="B2436" t="e" cm="1" vm="1">
        <f t="array" ref="B2436">TRANSPOSE(_xlfn._xlws.SORT(_xlfn.UNIQUE(_xlfn._xlws.FILTER(managements[treatment_number], managements[experiment_id]&amp;"_"&amp;managements[crop_season_id]=A2436))))</f>
        <v>#VALUE!</v>
      </c>
    </row>
    <row r="2437" spans="2:2" x14ac:dyDescent="0.25">
      <c r="B2437" t="e" cm="1" vm="1">
        <f t="array" ref="B2437">TRANSPOSE(_xlfn._xlws.SORT(_xlfn.UNIQUE(_xlfn._xlws.FILTER(managements[treatment_number], managements[experiment_id]&amp;"_"&amp;managements[crop_season_id]=A2437))))</f>
        <v>#VALUE!</v>
      </c>
    </row>
    <row r="2438" spans="2:2" x14ac:dyDescent="0.25">
      <c r="B2438" t="e" cm="1" vm="1">
        <f t="array" ref="B2438">TRANSPOSE(_xlfn._xlws.SORT(_xlfn.UNIQUE(_xlfn._xlws.FILTER(managements[treatment_number], managements[experiment_id]&amp;"_"&amp;managements[crop_season_id]=A2438))))</f>
        <v>#VALUE!</v>
      </c>
    </row>
    <row r="2439" spans="2:2" x14ac:dyDescent="0.25">
      <c r="B2439" t="e" cm="1" vm="1">
        <f t="array" ref="B2439">TRANSPOSE(_xlfn._xlws.SORT(_xlfn.UNIQUE(_xlfn._xlws.FILTER(managements[treatment_number], managements[experiment_id]&amp;"_"&amp;managements[crop_season_id]=A2439))))</f>
        <v>#VALUE!</v>
      </c>
    </row>
    <row r="2440" spans="2:2" x14ac:dyDescent="0.25">
      <c r="B2440" t="e" cm="1" vm="1">
        <f t="array" ref="B2440">TRANSPOSE(_xlfn._xlws.SORT(_xlfn.UNIQUE(_xlfn._xlws.FILTER(managements[treatment_number], managements[experiment_id]&amp;"_"&amp;managements[crop_season_id]=A2440))))</f>
        <v>#VALUE!</v>
      </c>
    </row>
    <row r="2441" spans="2:2" x14ac:dyDescent="0.25">
      <c r="B2441" t="e" cm="1" vm="1">
        <f t="array" ref="B2441">TRANSPOSE(_xlfn._xlws.SORT(_xlfn.UNIQUE(_xlfn._xlws.FILTER(managements[treatment_number], managements[experiment_id]&amp;"_"&amp;managements[crop_season_id]=A2441))))</f>
        <v>#VALUE!</v>
      </c>
    </row>
    <row r="2442" spans="2:2" x14ac:dyDescent="0.25">
      <c r="B2442" t="e" cm="1" vm="1">
        <f t="array" ref="B2442">TRANSPOSE(_xlfn._xlws.SORT(_xlfn.UNIQUE(_xlfn._xlws.FILTER(managements[treatment_number], managements[experiment_id]&amp;"_"&amp;managements[crop_season_id]=A2442))))</f>
        <v>#VALUE!</v>
      </c>
    </row>
    <row r="2443" spans="2:2" x14ac:dyDescent="0.25">
      <c r="B2443" t="e" cm="1" vm="1">
        <f t="array" ref="B2443">TRANSPOSE(_xlfn._xlws.SORT(_xlfn.UNIQUE(_xlfn._xlws.FILTER(managements[treatment_number], managements[experiment_id]&amp;"_"&amp;managements[crop_season_id]=A2443))))</f>
        <v>#VALUE!</v>
      </c>
    </row>
    <row r="2444" spans="2:2" x14ac:dyDescent="0.25">
      <c r="B2444" t="e" cm="1" vm="1">
        <f t="array" ref="B2444">TRANSPOSE(_xlfn._xlws.SORT(_xlfn.UNIQUE(_xlfn._xlws.FILTER(managements[treatment_number], managements[experiment_id]&amp;"_"&amp;managements[crop_season_id]=A2444))))</f>
        <v>#VALUE!</v>
      </c>
    </row>
    <row r="2445" spans="2:2" x14ac:dyDescent="0.25">
      <c r="B2445" t="e" cm="1" vm="1">
        <f t="array" ref="B2445">TRANSPOSE(_xlfn._xlws.SORT(_xlfn.UNIQUE(_xlfn._xlws.FILTER(managements[treatment_number], managements[experiment_id]&amp;"_"&amp;managements[crop_season_id]=A2445))))</f>
        <v>#VALUE!</v>
      </c>
    </row>
    <row r="2446" spans="2:2" x14ac:dyDescent="0.25">
      <c r="B2446" t="e" cm="1" vm="1">
        <f t="array" ref="B2446">TRANSPOSE(_xlfn._xlws.SORT(_xlfn.UNIQUE(_xlfn._xlws.FILTER(managements[treatment_number], managements[experiment_id]&amp;"_"&amp;managements[crop_season_id]=A2446))))</f>
        <v>#VALUE!</v>
      </c>
    </row>
    <row r="2447" spans="2:2" x14ac:dyDescent="0.25">
      <c r="B2447" t="e" cm="1" vm="1">
        <f t="array" ref="B2447">TRANSPOSE(_xlfn._xlws.SORT(_xlfn.UNIQUE(_xlfn._xlws.FILTER(managements[treatment_number], managements[experiment_id]&amp;"_"&amp;managements[crop_season_id]=A2447))))</f>
        <v>#VALUE!</v>
      </c>
    </row>
    <row r="2448" spans="2:2" x14ac:dyDescent="0.25">
      <c r="B2448" t="e" cm="1" vm="1">
        <f t="array" ref="B2448">TRANSPOSE(_xlfn._xlws.SORT(_xlfn.UNIQUE(_xlfn._xlws.FILTER(managements[treatment_number], managements[experiment_id]&amp;"_"&amp;managements[crop_season_id]=A2448))))</f>
        <v>#VALUE!</v>
      </c>
    </row>
    <row r="2449" spans="2:2" x14ac:dyDescent="0.25">
      <c r="B2449" t="e" cm="1" vm="1">
        <f t="array" ref="B2449">TRANSPOSE(_xlfn._xlws.SORT(_xlfn.UNIQUE(_xlfn._xlws.FILTER(managements[treatment_number], managements[experiment_id]&amp;"_"&amp;managements[crop_season_id]=A2449))))</f>
        <v>#VALUE!</v>
      </c>
    </row>
    <row r="2450" spans="2:2" x14ac:dyDescent="0.25">
      <c r="B2450" t="e" cm="1" vm="1">
        <f t="array" ref="B2450">TRANSPOSE(_xlfn._xlws.SORT(_xlfn.UNIQUE(_xlfn._xlws.FILTER(managements[treatment_number], managements[experiment_id]&amp;"_"&amp;managements[crop_season_id]=A2450))))</f>
        <v>#VALUE!</v>
      </c>
    </row>
    <row r="2451" spans="2:2" x14ac:dyDescent="0.25">
      <c r="B2451" t="e" cm="1" vm="1">
        <f t="array" ref="B2451">TRANSPOSE(_xlfn._xlws.SORT(_xlfn.UNIQUE(_xlfn._xlws.FILTER(managements[treatment_number], managements[experiment_id]&amp;"_"&amp;managements[crop_season_id]=A2451))))</f>
        <v>#VALUE!</v>
      </c>
    </row>
    <row r="2452" spans="2:2" x14ac:dyDescent="0.25">
      <c r="B2452" t="e" cm="1" vm="1">
        <f t="array" ref="B2452">TRANSPOSE(_xlfn._xlws.SORT(_xlfn.UNIQUE(_xlfn._xlws.FILTER(managements[treatment_number], managements[experiment_id]&amp;"_"&amp;managements[crop_season_id]=A2452))))</f>
        <v>#VALUE!</v>
      </c>
    </row>
    <row r="2453" spans="2:2" x14ac:dyDescent="0.25">
      <c r="B2453" t="e" cm="1" vm="1">
        <f t="array" ref="B2453">TRANSPOSE(_xlfn._xlws.SORT(_xlfn.UNIQUE(_xlfn._xlws.FILTER(managements[treatment_number], managements[experiment_id]&amp;"_"&amp;managements[crop_season_id]=A2453))))</f>
        <v>#VALUE!</v>
      </c>
    </row>
    <row r="2454" spans="2:2" x14ac:dyDescent="0.25">
      <c r="B2454" t="e" cm="1" vm="1">
        <f t="array" ref="B2454">TRANSPOSE(_xlfn._xlws.SORT(_xlfn.UNIQUE(_xlfn._xlws.FILTER(managements[treatment_number], managements[experiment_id]&amp;"_"&amp;managements[crop_season_id]=A2454))))</f>
        <v>#VALUE!</v>
      </c>
    </row>
    <row r="2455" spans="2:2" x14ac:dyDescent="0.25">
      <c r="B2455" t="e" cm="1" vm="1">
        <f t="array" ref="B2455">TRANSPOSE(_xlfn._xlws.SORT(_xlfn.UNIQUE(_xlfn._xlws.FILTER(managements[treatment_number], managements[experiment_id]&amp;"_"&amp;managements[crop_season_id]=A2455))))</f>
        <v>#VALUE!</v>
      </c>
    </row>
    <row r="2456" spans="2:2" x14ac:dyDescent="0.25">
      <c r="B2456" t="e" cm="1" vm="1">
        <f t="array" ref="B2456">TRANSPOSE(_xlfn._xlws.SORT(_xlfn.UNIQUE(_xlfn._xlws.FILTER(managements[treatment_number], managements[experiment_id]&amp;"_"&amp;managements[crop_season_id]=A2456))))</f>
        <v>#VALUE!</v>
      </c>
    </row>
    <row r="2457" spans="2:2" x14ac:dyDescent="0.25">
      <c r="B2457" t="e" cm="1" vm="1">
        <f t="array" ref="B2457">TRANSPOSE(_xlfn._xlws.SORT(_xlfn.UNIQUE(_xlfn._xlws.FILTER(managements[treatment_number], managements[experiment_id]&amp;"_"&amp;managements[crop_season_id]=A2457))))</f>
        <v>#VALUE!</v>
      </c>
    </row>
    <row r="2458" spans="2:2" x14ac:dyDescent="0.25">
      <c r="B2458" t="e" cm="1" vm="1">
        <f t="array" ref="B2458">TRANSPOSE(_xlfn._xlws.SORT(_xlfn.UNIQUE(_xlfn._xlws.FILTER(managements[treatment_number], managements[experiment_id]&amp;"_"&amp;managements[crop_season_id]=A2458))))</f>
        <v>#VALUE!</v>
      </c>
    </row>
    <row r="2459" spans="2:2" x14ac:dyDescent="0.25">
      <c r="B2459" t="e" cm="1" vm="1">
        <f t="array" ref="B2459">TRANSPOSE(_xlfn._xlws.SORT(_xlfn.UNIQUE(_xlfn._xlws.FILTER(managements[treatment_number], managements[experiment_id]&amp;"_"&amp;managements[crop_season_id]=A2459))))</f>
        <v>#VALUE!</v>
      </c>
    </row>
    <row r="2460" spans="2:2" x14ac:dyDescent="0.25">
      <c r="B2460" t="e" cm="1" vm="1">
        <f t="array" ref="B2460">TRANSPOSE(_xlfn._xlws.SORT(_xlfn.UNIQUE(_xlfn._xlws.FILTER(managements[treatment_number], managements[experiment_id]&amp;"_"&amp;managements[crop_season_id]=A2460))))</f>
        <v>#VALUE!</v>
      </c>
    </row>
    <row r="2461" spans="2:2" x14ac:dyDescent="0.25">
      <c r="B2461" t="e" cm="1" vm="1">
        <f t="array" ref="B2461">TRANSPOSE(_xlfn._xlws.SORT(_xlfn.UNIQUE(_xlfn._xlws.FILTER(managements[treatment_number], managements[experiment_id]&amp;"_"&amp;managements[crop_season_id]=A2461))))</f>
        <v>#VALUE!</v>
      </c>
    </row>
    <row r="2462" spans="2:2" x14ac:dyDescent="0.25">
      <c r="B2462" t="e" cm="1" vm="1">
        <f t="array" ref="B2462">TRANSPOSE(_xlfn._xlws.SORT(_xlfn.UNIQUE(_xlfn._xlws.FILTER(managements[treatment_number], managements[experiment_id]&amp;"_"&amp;managements[crop_season_id]=A2462))))</f>
        <v>#VALUE!</v>
      </c>
    </row>
    <row r="2463" spans="2:2" x14ac:dyDescent="0.25">
      <c r="B2463" t="e" cm="1" vm="1">
        <f t="array" ref="B2463">TRANSPOSE(_xlfn._xlws.SORT(_xlfn.UNIQUE(_xlfn._xlws.FILTER(managements[treatment_number], managements[experiment_id]&amp;"_"&amp;managements[crop_season_id]=A2463))))</f>
        <v>#VALUE!</v>
      </c>
    </row>
    <row r="2464" spans="2:2" x14ac:dyDescent="0.25">
      <c r="B2464" t="e" cm="1" vm="1">
        <f t="array" ref="B2464">TRANSPOSE(_xlfn._xlws.SORT(_xlfn.UNIQUE(_xlfn._xlws.FILTER(managements[treatment_number], managements[experiment_id]&amp;"_"&amp;managements[crop_season_id]=A2464))))</f>
        <v>#VALUE!</v>
      </c>
    </row>
    <row r="2465" spans="2:2" x14ac:dyDescent="0.25">
      <c r="B2465" t="e" cm="1" vm="1">
        <f t="array" ref="B2465">TRANSPOSE(_xlfn._xlws.SORT(_xlfn.UNIQUE(_xlfn._xlws.FILTER(managements[treatment_number], managements[experiment_id]&amp;"_"&amp;managements[crop_season_id]=A2465))))</f>
        <v>#VALUE!</v>
      </c>
    </row>
    <row r="2466" spans="2:2" x14ac:dyDescent="0.25">
      <c r="B2466" t="e" cm="1" vm="1">
        <f t="array" ref="B2466">TRANSPOSE(_xlfn._xlws.SORT(_xlfn.UNIQUE(_xlfn._xlws.FILTER(managements[treatment_number], managements[experiment_id]&amp;"_"&amp;managements[crop_season_id]=A2466))))</f>
        <v>#VALUE!</v>
      </c>
    </row>
    <row r="2467" spans="2:2" x14ac:dyDescent="0.25">
      <c r="B2467" t="e" cm="1" vm="1">
        <f t="array" ref="B2467">TRANSPOSE(_xlfn._xlws.SORT(_xlfn.UNIQUE(_xlfn._xlws.FILTER(managements[treatment_number], managements[experiment_id]&amp;"_"&amp;managements[crop_season_id]=A2467))))</f>
        <v>#VALUE!</v>
      </c>
    </row>
    <row r="2468" spans="2:2" x14ac:dyDescent="0.25">
      <c r="B2468" t="e" cm="1" vm="1">
        <f t="array" ref="B2468">TRANSPOSE(_xlfn._xlws.SORT(_xlfn.UNIQUE(_xlfn._xlws.FILTER(managements[treatment_number], managements[experiment_id]&amp;"_"&amp;managements[crop_season_id]=A2468))))</f>
        <v>#VALUE!</v>
      </c>
    </row>
    <row r="2469" spans="2:2" x14ac:dyDescent="0.25">
      <c r="B2469" t="e" cm="1" vm="1">
        <f t="array" ref="B2469">TRANSPOSE(_xlfn._xlws.SORT(_xlfn.UNIQUE(_xlfn._xlws.FILTER(managements[treatment_number], managements[experiment_id]&amp;"_"&amp;managements[crop_season_id]=A2469))))</f>
        <v>#VALUE!</v>
      </c>
    </row>
    <row r="2470" spans="2:2" x14ac:dyDescent="0.25">
      <c r="B2470" t="e" cm="1" vm="1">
        <f t="array" ref="B2470">TRANSPOSE(_xlfn._xlws.SORT(_xlfn.UNIQUE(_xlfn._xlws.FILTER(managements[treatment_number], managements[experiment_id]&amp;"_"&amp;managements[crop_season_id]=A2470))))</f>
        <v>#VALUE!</v>
      </c>
    </row>
    <row r="2471" spans="2:2" x14ac:dyDescent="0.25">
      <c r="B2471" t="e" cm="1" vm="1">
        <f t="array" ref="B2471">TRANSPOSE(_xlfn._xlws.SORT(_xlfn.UNIQUE(_xlfn._xlws.FILTER(managements[treatment_number], managements[experiment_id]&amp;"_"&amp;managements[crop_season_id]=A2471))))</f>
        <v>#VALUE!</v>
      </c>
    </row>
    <row r="2472" spans="2:2" x14ac:dyDescent="0.25">
      <c r="B2472" t="e" cm="1" vm="1">
        <f t="array" ref="B2472">TRANSPOSE(_xlfn._xlws.SORT(_xlfn.UNIQUE(_xlfn._xlws.FILTER(managements[treatment_number], managements[experiment_id]&amp;"_"&amp;managements[crop_season_id]=A2472))))</f>
        <v>#VALUE!</v>
      </c>
    </row>
    <row r="2473" spans="2:2" x14ac:dyDescent="0.25">
      <c r="B2473" t="e" cm="1" vm="1">
        <f t="array" ref="B2473">TRANSPOSE(_xlfn._xlws.SORT(_xlfn.UNIQUE(_xlfn._xlws.FILTER(managements[treatment_number], managements[experiment_id]&amp;"_"&amp;managements[crop_season_id]=A2473))))</f>
        <v>#VALUE!</v>
      </c>
    </row>
    <row r="2474" spans="2:2" x14ac:dyDescent="0.25">
      <c r="B2474" t="e" cm="1" vm="1">
        <f t="array" ref="B2474">TRANSPOSE(_xlfn._xlws.SORT(_xlfn.UNIQUE(_xlfn._xlws.FILTER(managements[treatment_number], managements[experiment_id]&amp;"_"&amp;managements[crop_season_id]=A2474))))</f>
        <v>#VALUE!</v>
      </c>
    </row>
    <row r="2475" spans="2:2" x14ac:dyDescent="0.25">
      <c r="B2475" t="e" cm="1" vm="1">
        <f t="array" ref="B2475">TRANSPOSE(_xlfn._xlws.SORT(_xlfn.UNIQUE(_xlfn._xlws.FILTER(managements[treatment_number], managements[experiment_id]&amp;"_"&amp;managements[crop_season_id]=A2475))))</f>
        <v>#VALUE!</v>
      </c>
    </row>
    <row r="2476" spans="2:2" x14ac:dyDescent="0.25">
      <c r="B2476" t="e" cm="1" vm="1">
        <f t="array" ref="B2476">TRANSPOSE(_xlfn._xlws.SORT(_xlfn.UNIQUE(_xlfn._xlws.FILTER(managements[treatment_number], managements[experiment_id]&amp;"_"&amp;managements[crop_season_id]=A2476))))</f>
        <v>#VALUE!</v>
      </c>
    </row>
    <row r="2477" spans="2:2" x14ac:dyDescent="0.25">
      <c r="B2477" t="e" cm="1" vm="1">
        <f t="array" ref="B2477">TRANSPOSE(_xlfn._xlws.SORT(_xlfn.UNIQUE(_xlfn._xlws.FILTER(managements[treatment_number], managements[experiment_id]&amp;"_"&amp;managements[crop_season_id]=A2477))))</f>
        <v>#VALUE!</v>
      </c>
    </row>
    <row r="2478" spans="2:2" x14ac:dyDescent="0.25">
      <c r="B2478" t="e" cm="1" vm="1">
        <f t="array" ref="B2478">TRANSPOSE(_xlfn._xlws.SORT(_xlfn.UNIQUE(_xlfn._xlws.FILTER(managements[treatment_number], managements[experiment_id]&amp;"_"&amp;managements[crop_season_id]=A2478))))</f>
        <v>#VALUE!</v>
      </c>
    </row>
    <row r="2479" spans="2:2" x14ac:dyDescent="0.25">
      <c r="B2479" t="e" cm="1" vm="1">
        <f t="array" ref="B2479">TRANSPOSE(_xlfn._xlws.SORT(_xlfn.UNIQUE(_xlfn._xlws.FILTER(managements[treatment_number], managements[experiment_id]&amp;"_"&amp;managements[crop_season_id]=A2479))))</f>
        <v>#VALUE!</v>
      </c>
    </row>
    <row r="2480" spans="2:2" x14ac:dyDescent="0.25">
      <c r="B2480" t="e" cm="1" vm="1">
        <f t="array" ref="B2480">TRANSPOSE(_xlfn._xlws.SORT(_xlfn.UNIQUE(_xlfn._xlws.FILTER(managements[treatment_number], managements[experiment_id]&amp;"_"&amp;managements[crop_season_id]=A2480))))</f>
        <v>#VALUE!</v>
      </c>
    </row>
    <row r="2481" spans="2:2" x14ac:dyDescent="0.25">
      <c r="B2481" t="e" cm="1" vm="1">
        <f t="array" ref="B2481">TRANSPOSE(_xlfn._xlws.SORT(_xlfn.UNIQUE(_xlfn._xlws.FILTER(managements[treatment_number], managements[experiment_id]&amp;"_"&amp;managements[crop_season_id]=A2481))))</f>
        <v>#VALUE!</v>
      </c>
    </row>
    <row r="2482" spans="2:2" x14ac:dyDescent="0.25">
      <c r="B2482" t="e" cm="1" vm="1">
        <f t="array" ref="B2482">TRANSPOSE(_xlfn._xlws.SORT(_xlfn.UNIQUE(_xlfn._xlws.FILTER(managements[treatment_number], managements[experiment_id]&amp;"_"&amp;managements[crop_season_id]=A2482))))</f>
        <v>#VALUE!</v>
      </c>
    </row>
    <row r="2483" spans="2:2" x14ac:dyDescent="0.25">
      <c r="B2483" t="e" cm="1" vm="1">
        <f t="array" ref="B2483">TRANSPOSE(_xlfn._xlws.SORT(_xlfn.UNIQUE(_xlfn._xlws.FILTER(managements[treatment_number], managements[experiment_id]&amp;"_"&amp;managements[crop_season_id]=A2483))))</f>
        <v>#VALUE!</v>
      </c>
    </row>
    <row r="2484" spans="2:2" x14ac:dyDescent="0.25">
      <c r="B2484" t="e" cm="1" vm="1">
        <f t="array" ref="B2484">TRANSPOSE(_xlfn._xlws.SORT(_xlfn.UNIQUE(_xlfn._xlws.FILTER(managements[treatment_number], managements[experiment_id]&amp;"_"&amp;managements[crop_season_id]=A2484))))</f>
        <v>#VALUE!</v>
      </c>
    </row>
    <row r="2485" spans="2:2" x14ac:dyDescent="0.25">
      <c r="B2485" t="e" cm="1" vm="1">
        <f t="array" ref="B2485">TRANSPOSE(_xlfn._xlws.SORT(_xlfn.UNIQUE(_xlfn._xlws.FILTER(managements[treatment_number], managements[experiment_id]&amp;"_"&amp;managements[crop_season_id]=A2485))))</f>
        <v>#VALUE!</v>
      </c>
    </row>
    <row r="2486" spans="2:2" x14ac:dyDescent="0.25">
      <c r="B2486" t="e" cm="1" vm="1">
        <f t="array" ref="B2486">TRANSPOSE(_xlfn._xlws.SORT(_xlfn.UNIQUE(_xlfn._xlws.FILTER(managements[treatment_number], managements[experiment_id]&amp;"_"&amp;managements[crop_season_id]=A2486))))</f>
        <v>#VALUE!</v>
      </c>
    </row>
    <row r="2487" spans="2:2" x14ac:dyDescent="0.25">
      <c r="B2487" t="e" cm="1" vm="1">
        <f t="array" ref="B2487">TRANSPOSE(_xlfn._xlws.SORT(_xlfn.UNIQUE(_xlfn._xlws.FILTER(managements[treatment_number], managements[experiment_id]&amp;"_"&amp;managements[crop_season_id]=A2487))))</f>
        <v>#VALUE!</v>
      </c>
    </row>
    <row r="2488" spans="2:2" x14ac:dyDescent="0.25">
      <c r="B2488" t="e" cm="1" vm="1">
        <f t="array" ref="B2488">TRANSPOSE(_xlfn._xlws.SORT(_xlfn.UNIQUE(_xlfn._xlws.FILTER(managements[treatment_number], managements[experiment_id]&amp;"_"&amp;managements[crop_season_id]=A2488))))</f>
        <v>#VALUE!</v>
      </c>
    </row>
    <row r="2489" spans="2:2" x14ac:dyDescent="0.25">
      <c r="B2489" t="e" cm="1" vm="1">
        <f t="array" ref="B2489">TRANSPOSE(_xlfn._xlws.SORT(_xlfn.UNIQUE(_xlfn._xlws.FILTER(managements[treatment_number], managements[experiment_id]&amp;"_"&amp;managements[crop_season_id]=A2489))))</f>
        <v>#VALUE!</v>
      </c>
    </row>
    <row r="2490" spans="2:2" x14ac:dyDescent="0.25">
      <c r="B2490" t="e" cm="1" vm="1">
        <f t="array" ref="B2490">TRANSPOSE(_xlfn._xlws.SORT(_xlfn.UNIQUE(_xlfn._xlws.FILTER(managements[treatment_number], managements[experiment_id]&amp;"_"&amp;managements[crop_season_id]=A2490))))</f>
        <v>#VALUE!</v>
      </c>
    </row>
    <row r="2491" spans="2:2" x14ac:dyDescent="0.25">
      <c r="B2491" t="e" cm="1" vm="1">
        <f t="array" ref="B2491">TRANSPOSE(_xlfn._xlws.SORT(_xlfn.UNIQUE(_xlfn._xlws.FILTER(managements[treatment_number], managements[experiment_id]&amp;"_"&amp;managements[crop_season_id]=A2491))))</f>
        <v>#VALUE!</v>
      </c>
    </row>
    <row r="2492" spans="2:2" x14ac:dyDescent="0.25">
      <c r="B2492" t="e" cm="1" vm="1">
        <f t="array" ref="B2492">TRANSPOSE(_xlfn._xlws.SORT(_xlfn.UNIQUE(_xlfn._xlws.FILTER(managements[treatment_number], managements[experiment_id]&amp;"_"&amp;managements[crop_season_id]=A2492))))</f>
        <v>#VALUE!</v>
      </c>
    </row>
    <row r="2493" spans="2:2" x14ac:dyDescent="0.25">
      <c r="B2493" t="e" cm="1" vm="1">
        <f t="array" ref="B2493">TRANSPOSE(_xlfn._xlws.SORT(_xlfn.UNIQUE(_xlfn._xlws.FILTER(managements[treatment_number], managements[experiment_id]&amp;"_"&amp;managements[crop_season_id]=A2493))))</f>
        <v>#VALUE!</v>
      </c>
    </row>
    <row r="2494" spans="2:2" x14ac:dyDescent="0.25">
      <c r="B2494" t="e" cm="1" vm="1">
        <f t="array" ref="B2494">TRANSPOSE(_xlfn._xlws.SORT(_xlfn.UNIQUE(_xlfn._xlws.FILTER(managements[treatment_number], managements[experiment_id]&amp;"_"&amp;managements[crop_season_id]=A2494))))</f>
        <v>#VALUE!</v>
      </c>
    </row>
    <row r="2495" spans="2:2" x14ac:dyDescent="0.25">
      <c r="B2495" t="e" cm="1" vm="1">
        <f t="array" ref="B2495">TRANSPOSE(_xlfn._xlws.SORT(_xlfn.UNIQUE(_xlfn._xlws.FILTER(managements[treatment_number], managements[experiment_id]&amp;"_"&amp;managements[crop_season_id]=A2495))))</f>
        <v>#VALUE!</v>
      </c>
    </row>
    <row r="2496" spans="2:2" x14ac:dyDescent="0.25">
      <c r="B2496" t="e" cm="1" vm="1">
        <f t="array" ref="B2496">TRANSPOSE(_xlfn._xlws.SORT(_xlfn.UNIQUE(_xlfn._xlws.FILTER(managements[treatment_number], managements[experiment_id]&amp;"_"&amp;managements[crop_season_id]=A2496))))</f>
        <v>#VALUE!</v>
      </c>
    </row>
    <row r="2497" spans="2:2" x14ac:dyDescent="0.25">
      <c r="B2497" t="e" cm="1" vm="1">
        <f t="array" ref="B2497">TRANSPOSE(_xlfn._xlws.SORT(_xlfn.UNIQUE(_xlfn._xlws.FILTER(managements[treatment_number], managements[experiment_id]&amp;"_"&amp;managements[crop_season_id]=A2497))))</f>
        <v>#VALUE!</v>
      </c>
    </row>
    <row r="2498" spans="2:2" x14ac:dyDescent="0.25">
      <c r="B2498" t="e" cm="1" vm="1">
        <f t="array" ref="B2498">TRANSPOSE(_xlfn._xlws.SORT(_xlfn.UNIQUE(_xlfn._xlws.FILTER(managements[treatment_number], managements[experiment_id]&amp;"_"&amp;managements[crop_season_id]=A2498))))</f>
        <v>#VALUE!</v>
      </c>
    </row>
    <row r="2499" spans="2:2" x14ac:dyDescent="0.25">
      <c r="B2499" t="e" cm="1" vm="1">
        <f t="array" ref="B2499">TRANSPOSE(_xlfn._xlws.SORT(_xlfn.UNIQUE(_xlfn._xlws.FILTER(managements[treatment_number], managements[experiment_id]&amp;"_"&amp;managements[crop_season_id]=A2499))))</f>
        <v>#VALUE!</v>
      </c>
    </row>
    <row r="2500" spans="2:2" x14ac:dyDescent="0.25">
      <c r="B2500" t="e" cm="1" vm="1">
        <f t="array" ref="B2500">TRANSPOSE(_xlfn._xlws.SORT(_xlfn.UNIQUE(_xlfn._xlws.FILTER(managements[treatment_number], managements[experiment_id]&amp;"_"&amp;managements[crop_season_id]=A2500))))</f>
        <v>#VALUE!</v>
      </c>
    </row>
    <row r="2501" spans="2:2" x14ac:dyDescent="0.25">
      <c r="B2501" t="e" cm="1" vm="1">
        <f t="array" ref="B2501">TRANSPOSE(_xlfn._xlws.SORT(_xlfn.UNIQUE(_xlfn._xlws.FILTER(managements[treatment_number], managements[experiment_id]&amp;"_"&amp;managements[crop_season_id]=A2501))))</f>
        <v>#VALUE!</v>
      </c>
    </row>
    <row r="2502" spans="2:2" x14ac:dyDescent="0.25">
      <c r="B2502" t="e" cm="1" vm="1">
        <f t="array" ref="B2502">TRANSPOSE(_xlfn._xlws.SORT(_xlfn.UNIQUE(_xlfn._xlws.FILTER(managements[treatment_number], managements[experiment_id]&amp;"_"&amp;managements[crop_season_id]=A2502))))</f>
        <v>#VALUE!</v>
      </c>
    </row>
    <row r="2503" spans="2:2" x14ac:dyDescent="0.25">
      <c r="B2503" t="e" cm="1" vm="1">
        <f t="array" ref="B2503">TRANSPOSE(_xlfn._xlws.SORT(_xlfn.UNIQUE(_xlfn._xlws.FILTER(managements[treatment_number], managements[experiment_id]&amp;"_"&amp;managements[crop_season_id]=A2503))))</f>
        <v>#VALUE!</v>
      </c>
    </row>
    <row r="2504" spans="2:2" x14ac:dyDescent="0.25">
      <c r="B2504" t="e" cm="1" vm="1">
        <f t="array" ref="B2504">TRANSPOSE(_xlfn._xlws.SORT(_xlfn.UNIQUE(_xlfn._xlws.FILTER(managements[treatment_number], managements[experiment_id]&amp;"_"&amp;managements[crop_season_id]=A2504))))</f>
        <v>#VALUE!</v>
      </c>
    </row>
    <row r="2505" spans="2:2" x14ac:dyDescent="0.25">
      <c r="B2505" t="e" cm="1" vm="1">
        <f t="array" ref="B2505">TRANSPOSE(_xlfn._xlws.SORT(_xlfn.UNIQUE(_xlfn._xlws.FILTER(managements[treatment_number], managements[experiment_id]&amp;"_"&amp;managements[crop_season_id]=A2505))))</f>
        <v>#VALUE!</v>
      </c>
    </row>
    <row r="2506" spans="2:2" x14ac:dyDescent="0.25">
      <c r="B2506" t="e" cm="1" vm="1">
        <f t="array" ref="B2506">TRANSPOSE(_xlfn._xlws.SORT(_xlfn.UNIQUE(_xlfn._xlws.FILTER(managements[treatment_number], managements[experiment_id]&amp;"_"&amp;managements[crop_season_id]=A2506))))</f>
        <v>#VALUE!</v>
      </c>
    </row>
    <row r="2507" spans="2:2" x14ac:dyDescent="0.25">
      <c r="B2507" t="e" cm="1" vm="1">
        <f t="array" ref="B2507">TRANSPOSE(_xlfn._xlws.SORT(_xlfn.UNIQUE(_xlfn._xlws.FILTER(managements[treatment_number], managements[experiment_id]&amp;"_"&amp;managements[crop_season_id]=A2507))))</f>
        <v>#VALUE!</v>
      </c>
    </row>
    <row r="2508" spans="2:2" x14ac:dyDescent="0.25">
      <c r="B2508" t="e" cm="1" vm="1">
        <f t="array" ref="B2508">TRANSPOSE(_xlfn._xlws.SORT(_xlfn.UNIQUE(_xlfn._xlws.FILTER(managements[treatment_number], managements[experiment_id]&amp;"_"&amp;managements[crop_season_id]=A2508))))</f>
        <v>#VALUE!</v>
      </c>
    </row>
    <row r="2509" spans="2:2" x14ac:dyDescent="0.25">
      <c r="B2509" t="e" cm="1" vm="1">
        <f t="array" ref="B2509">TRANSPOSE(_xlfn._xlws.SORT(_xlfn.UNIQUE(_xlfn._xlws.FILTER(managements[treatment_number], managements[experiment_id]&amp;"_"&amp;managements[crop_season_id]=A2509))))</f>
        <v>#VALUE!</v>
      </c>
    </row>
    <row r="2510" spans="2:2" x14ac:dyDescent="0.25">
      <c r="B2510" t="e" cm="1" vm="1">
        <f t="array" ref="B2510">TRANSPOSE(_xlfn._xlws.SORT(_xlfn.UNIQUE(_xlfn._xlws.FILTER(managements[treatment_number], managements[experiment_id]&amp;"_"&amp;managements[crop_season_id]=A2510))))</f>
        <v>#VALUE!</v>
      </c>
    </row>
    <row r="2511" spans="2:2" x14ac:dyDescent="0.25">
      <c r="B2511" t="e" cm="1" vm="1">
        <f t="array" ref="B2511">TRANSPOSE(_xlfn._xlws.SORT(_xlfn.UNIQUE(_xlfn._xlws.FILTER(managements[treatment_number], managements[experiment_id]&amp;"_"&amp;managements[crop_season_id]=A2511))))</f>
        <v>#VALUE!</v>
      </c>
    </row>
    <row r="2512" spans="2:2" x14ac:dyDescent="0.25">
      <c r="B2512" t="e" cm="1" vm="1">
        <f t="array" ref="B2512">TRANSPOSE(_xlfn._xlws.SORT(_xlfn.UNIQUE(_xlfn._xlws.FILTER(managements[treatment_number], managements[experiment_id]&amp;"_"&amp;managements[crop_season_id]=A2512))))</f>
        <v>#VALUE!</v>
      </c>
    </row>
    <row r="2513" spans="2:2" x14ac:dyDescent="0.25">
      <c r="B2513" t="e" cm="1" vm="1">
        <f t="array" ref="B2513">TRANSPOSE(_xlfn._xlws.SORT(_xlfn.UNIQUE(_xlfn._xlws.FILTER(managements[treatment_number], managements[experiment_id]&amp;"_"&amp;managements[crop_season_id]=A2513))))</f>
        <v>#VALUE!</v>
      </c>
    </row>
    <row r="2514" spans="2:2" x14ac:dyDescent="0.25">
      <c r="B2514" t="e" cm="1" vm="1">
        <f t="array" ref="B2514">TRANSPOSE(_xlfn._xlws.SORT(_xlfn.UNIQUE(_xlfn._xlws.FILTER(managements[treatment_number], managements[experiment_id]&amp;"_"&amp;managements[crop_season_id]=A2514))))</f>
        <v>#VALUE!</v>
      </c>
    </row>
    <row r="2515" spans="2:2" x14ac:dyDescent="0.25">
      <c r="B2515" t="e" cm="1" vm="1">
        <f t="array" ref="B2515">TRANSPOSE(_xlfn._xlws.SORT(_xlfn.UNIQUE(_xlfn._xlws.FILTER(managements[treatment_number], managements[experiment_id]&amp;"_"&amp;managements[crop_season_id]=A2515))))</f>
        <v>#VALUE!</v>
      </c>
    </row>
    <row r="2516" spans="2:2" x14ac:dyDescent="0.25">
      <c r="B2516" t="e" cm="1" vm="1">
        <f t="array" ref="B2516">TRANSPOSE(_xlfn._xlws.SORT(_xlfn.UNIQUE(_xlfn._xlws.FILTER(managements[treatment_number], managements[experiment_id]&amp;"_"&amp;managements[crop_season_id]=A2516))))</f>
        <v>#VALUE!</v>
      </c>
    </row>
    <row r="2517" spans="2:2" x14ac:dyDescent="0.25">
      <c r="B2517" t="e" cm="1" vm="1">
        <f t="array" ref="B2517">TRANSPOSE(_xlfn._xlws.SORT(_xlfn.UNIQUE(_xlfn._xlws.FILTER(managements[treatment_number], managements[experiment_id]&amp;"_"&amp;managements[crop_season_id]=A2517))))</f>
        <v>#VALUE!</v>
      </c>
    </row>
    <row r="2518" spans="2:2" x14ac:dyDescent="0.25">
      <c r="B2518" t="e" cm="1" vm="1">
        <f t="array" ref="B2518">TRANSPOSE(_xlfn._xlws.SORT(_xlfn.UNIQUE(_xlfn._xlws.FILTER(managements[treatment_number], managements[experiment_id]&amp;"_"&amp;managements[crop_season_id]=A2518))))</f>
        <v>#VALUE!</v>
      </c>
    </row>
    <row r="2519" spans="2:2" x14ac:dyDescent="0.25">
      <c r="B2519" t="e" cm="1" vm="1">
        <f t="array" ref="B2519">TRANSPOSE(_xlfn._xlws.SORT(_xlfn.UNIQUE(_xlfn._xlws.FILTER(managements[treatment_number], managements[experiment_id]&amp;"_"&amp;managements[crop_season_id]=A2519))))</f>
        <v>#VALUE!</v>
      </c>
    </row>
    <row r="2520" spans="2:2" x14ac:dyDescent="0.25">
      <c r="B2520" t="e" cm="1" vm="1">
        <f t="array" ref="B2520">TRANSPOSE(_xlfn._xlws.SORT(_xlfn.UNIQUE(_xlfn._xlws.FILTER(managements[treatment_number], managements[experiment_id]&amp;"_"&amp;managements[crop_season_id]=A2520))))</f>
        <v>#VALUE!</v>
      </c>
    </row>
    <row r="2521" spans="2:2" x14ac:dyDescent="0.25">
      <c r="B2521" t="e" cm="1" vm="1">
        <f t="array" ref="B2521">TRANSPOSE(_xlfn._xlws.SORT(_xlfn.UNIQUE(_xlfn._xlws.FILTER(managements[treatment_number], managements[experiment_id]&amp;"_"&amp;managements[crop_season_id]=A2521))))</f>
        <v>#VALUE!</v>
      </c>
    </row>
    <row r="2522" spans="2:2" x14ac:dyDescent="0.25">
      <c r="B2522" t="e" cm="1" vm="1">
        <f t="array" ref="B2522">TRANSPOSE(_xlfn._xlws.SORT(_xlfn.UNIQUE(_xlfn._xlws.FILTER(managements[treatment_number], managements[experiment_id]&amp;"_"&amp;managements[crop_season_id]=A2522))))</f>
        <v>#VALUE!</v>
      </c>
    </row>
    <row r="2523" spans="2:2" x14ac:dyDescent="0.25">
      <c r="B2523" t="e" cm="1" vm="1">
        <f t="array" ref="B2523">TRANSPOSE(_xlfn._xlws.SORT(_xlfn.UNIQUE(_xlfn._xlws.FILTER(managements[treatment_number], managements[experiment_id]&amp;"_"&amp;managements[crop_season_id]=A2523))))</f>
        <v>#VALUE!</v>
      </c>
    </row>
    <row r="2524" spans="2:2" x14ac:dyDescent="0.25">
      <c r="B2524" t="e" cm="1" vm="1">
        <f t="array" ref="B2524">TRANSPOSE(_xlfn._xlws.SORT(_xlfn.UNIQUE(_xlfn._xlws.FILTER(managements[treatment_number], managements[experiment_id]&amp;"_"&amp;managements[crop_season_id]=A2524))))</f>
        <v>#VALUE!</v>
      </c>
    </row>
    <row r="2525" spans="2:2" x14ac:dyDescent="0.25">
      <c r="B2525" t="e" cm="1" vm="1">
        <f t="array" ref="B2525">TRANSPOSE(_xlfn._xlws.SORT(_xlfn.UNIQUE(_xlfn._xlws.FILTER(managements[treatment_number], managements[experiment_id]&amp;"_"&amp;managements[crop_season_id]=A2525))))</f>
        <v>#VALUE!</v>
      </c>
    </row>
    <row r="2526" spans="2:2" x14ac:dyDescent="0.25">
      <c r="B2526" t="e" cm="1" vm="1">
        <f t="array" ref="B2526">TRANSPOSE(_xlfn._xlws.SORT(_xlfn.UNIQUE(_xlfn._xlws.FILTER(managements[treatment_number], managements[experiment_id]&amp;"_"&amp;managements[crop_season_id]=A2526))))</f>
        <v>#VALUE!</v>
      </c>
    </row>
    <row r="2527" spans="2:2" x14ac:dyDescent="0.25">
      <c r="B2527" t="e" cm="1" vm="1">
        <f t="array" ref="B2527">TRANSPOSE(_xlfn._xlws.SORT(_xlfn.UNIQUE(_xlfn._xlws.FILTER(managements[treatment_number], managements[experiment_id]&amp;"_"&amp;managements[crop_season_id]=A2527))))</f>
        <v>#VALUE!</v>
      </c>
    </row>
    <row r="2528" spans="2:2" x14ac:dyDescent="0.25">
      <c r="B2528" t="e" cm="1" vm="1">
        <f t="array" ref="B2528">TRANSPOSE(_xlfn._xlws.SORT(_xlfn.UNIQUE(_xlfn._xlws.FILTER(managements[treatment_number], managements[experiment_id]&amp;"_"&amp;managements[crop_season_id]=A2528))))</f>
        <v>#VALUE!</v>
      </c>
    </row>
    <row r="2529" spans="2:2" x14ac:dyDescent="0.25">
      <c r="B2529" t="e" cm="1" vm="1">
        <f t="array" ref="B2529">TRANSPOSE(_xlfn._xlws.SORT(_xlfn.UNIQUE(_xlfn._xlws.FILTER(managements[treatment_number], managements[experiment_id]&amp;"_"&amp;managements[crop_season_id]=A2529))))</f>
        <v>#VALUE!</v>
      </c>
    </row>
    <row r="2530" spans="2:2" x14ac:dyDescent="0.25">
      <c r="B2530" t="e" cm="1" vm="1">
        <f t="array" ref="B2530">TRANSPOSE(_xlfn._xlws.SORT(_xlfn.UNIQUE(_xlfn._xlws.FILTER(managements[treatment_number], managements[experiment_id]&amp;"_"&amp;managements[crop_season_id]=A2530))))</f>
        <v>#VALUE!</v>
      </c>
    </row>
    <row r="2531" spans="2:2" x14ac:dyDescent="0.25">
      <c r="B2531" t="e" cm="1" vm="1">
        <f t="array" ref="B2531">TRANSPOSE(_xlfn._xlws.SORT(_xlfn.UNIQUE(_xlfn._xlws.FILTER(managements[treatment_number], managements[experiment_id]&amp;"_"&amp;managements[crop_season_id]=A2531))))</f>
        <v>#VALUE!</v>
      </c>
    </row>
    <row r="2532" spans="2:2" x14ac:dyDescent="0.25">
      <c r="B2532" t="e" cm="1" vm="1">
        <f t="array" ref="B2532">TRANSPOSE(_xlfn._xlws.SORT(_xlfn.UNIQUE(_xlfn._xlws.FILTER(managements[treatment_number], managements[experiment_id]&amp;"_"&amp;managements[crop_season_id]=A2532))))</f>
        <v>#VALUE!</v>
      </c>
    </row>
    <row r="2533" spans="2:2" x14ac:dyDescent="0.25">
      <c r="B2533" t="e" cm="1" vm="1">
        <f t="array" ref="B2533">TRANSPOSE(_xlfn._xlws.SORT(_xlfn.UNIQUE(_xlfn._xlws.FILTER(managements[treatment_number], managements[experiment_id]&amp;"_"&amp;managements[crop_season_id]=A2533))))</f>
        <v>#VALUE!</v>
      </c>
    </row>
    <row r="2534" spans="2:2" x14ac:dyDescent="0.25">
      <c r="B2534" t="e" cm="1" vm="1">
        <f t="array" ref="B2534">TRANSPOSE(_xlfn._xlws.SORT(_xlfn.UNIQUE(_xlfn._xlws.FILTER(managements[treatment_number], managements[experiment_id]&amp;"_"&amp;managements[crop_season_id]=A2534))))</f>
        <v>#VALUE!</v>
      </c>
    </row>
    <row r="2535" spans="2:2" x14ac:dyDescent="0.25">
      <c r="B2535" t="e" cm="1" vm="1">
        <f t="array" ref="B2535">TRANSPOSE(_xlfn._xlws.SORT(_xlfn.UNIQUE(_xlfn._xlws.FILTER(managements[treatment_number], managements[experiment_id]&amp;"_"&amp;managements[crop_season_id]=A2535))))</f>
        <v>#VALUE!</v>
      </c>
    </row>
    <row r="2536" spans="2:2" x14ac:dyDescent="0.25">
      <c r="B2536" t="e" cm="1" vm="1">
        <f t="array" ref="B2536">TRANSPOSE(_xlfn._xlws.SORT(_xlfn.UNIQUE(_xlfn._xlws.FILTER(managements[treatment_number], managements[experiment_id]&amp;"_"&amp;managements[crop_season_id]=A2536))))</f>
        <v>#VALUE!</v>
      </c>
    </row>
    <row r="2537" spans="2:2" x14ac:dyDescent="0.25">
      <c r="B2537" t="e" cm="1" vm="1">
        <f t="array" ref="B2537">TRANSPOSE(_xlfn._xlws.SORT(_xlfn.UNIQUE(_xlfn._xlws.FILTER(managements[treatment_number], managements[experiment_id]&amp;"_"&amp;managements[crop_season_id]=A2537))))</f>
        <v>#VALUE!</v>
      </c>
    </row>
    <row r="2538" spans="2:2" x14ac:dyDescent="0.25">
      <c r="B2538" t="e" cm="1" vm="1">
        <f t="array" ref="B2538">TRANSPOSE(_xlfn._xlws.SORT(_xlfn.UNIQUE(_xlfn._xlws.FILTER(managements[treatment_number], managements[experiment_id]&amp;"_"&amp;managements[crop_season_id]=A2538))))</f>
        <v>#VALUE!</v>
      </c>
    </row>
    <row r="2539" spans="2:2" x14ac:dyDescent="0.25">
      <c r="B2539" t="e" cm="1" vm="1">
        <f t="array" ref="B2539">TRANSPOSE(_xlfn._xlws.SORT(_xlfn.UNIQUE(_xlfn._xlws.FILTER(managements[treatment_number], managements[experiment_id]&amp;"_"&amp;managements[crop_season_id]=A2539))))</f>
        <v>#VALUE!</v>
      </c>
    </row>
    <row r="2540" spans="2:2" x14ac:dyDescent="0.25">
      <c r="B2540" t="e" cm="1" vm="1">
        <f t="array" ref="B2540">TRANSPOSE(_xlfn._xlws.SORT(_xlfn.UNIQUE(_xlfn._xlws.FILTER(managements[treatment_number], managements[experiment_id]&amp;"_"&amp;managements[crop_season_id]=A2540))))</f>
        <v>#VALUE!</v>
      </c>
    </row>
    <row r="2541" spans="2:2" x14ac:dyDescent="0.25">
      <c r="B2541" t="e" cm="1" vm="1">
        <f t="array" ref="B2541">TRANSPOSE(_xlfn._xlws.SORT(_xlfn.UNIQUE(_xlfn._xlws.FILTER(managements[treatment_number], managements[experiment_id]&amp;"_"&amp;managements[crop_season_id]=A2541))))</f>
        <v>#VALUE!</v>
      </c>
    </row>
    <row r="2542" spans="2:2" x14ac:dyDescent="0.25">
      <c r="B2542" t="e" cm="1" vm="1">
        <f t="array" ref="B2542">TRANSPOSE(_xlfn._xlws.SORT(_xlfn.UNIQUE(_xlfn._xlws.FILTER(managements[treatment_number], managements[experiment_id]&amp;"_"&amp;managements[crop_season_id]=A2542))))</f>
        <v>#VALUE!</v>
      </c>
    </row>
    <row r="2543" spans="2:2" x14ac:dyDescent="0.25">
      <c r="B2543" t="e" cm="1" vm="1">
        <f t="array" ref="B2543">TRANSPOSE(_xlfn._xlws.SORT(_xlfn.UNIQUE(_xlfn._xlws.FILTER(managements[treatment_number], managements[experiment_id]&amp;"_"&amp;managements[crop_season_id]=A2543))))</f>
        <v>#VALUE!</v>
      </c>
    </row>
    <row r="2544" spans="2:2" x14ac:dyDescent="0.25">
      <c r="B2544" t="e" cm="1" vm="1">
        <f t="array" ref="B2544">TRANSPOSE(_xlfn._xlws.SORT(_xlfn.UNIQUE(_xlfn._xlws.FILTER(managements[treatment_number], managements[experiment_id]&amp;"_"&amp;managements[crop_season_id]=A2544))))</f>
        <v>#VALUE!</v>
      </c>
    </row>
    <row r="2545" spans="2:2" x14ac:dyDescent="0.25">
      <c r="B2545" t="e" cm="1" vm="1">
        <f t="array" ref="B2545">TRANSPOSE(_xlfn._xlws.SORT(_xlfn.UNIQUE(_xlfn._xlws.FILTER(managements[treatment_number], managements[experiment_id]&amp;"_"&amp;managements[crop_season_id]=A2545))))</f>
        <v>#VALUE!</v>
      </c>
    </row>
    <row r="2546" spans="2:2" x14ac:dyDescent="0.25">
      <c r="B2546" t="e" cm="1" vm="1">
        <f t="array" ref="B2546">TRANSPOSE(_xlfn._xlws.SORT(_xlfn.UNIQUE(_xlfn._xlws.FILTER(managements[treatment_number], managements[experiment_id]&amp;"_"&amp;managements[crop_season_id]=A2546))))</f>
        <v>#VALUE!</v>
      </c>
    </row>
    <row r="2547" spans="2:2" x14ac:dyDescent="0.25">
      <c r="B2547" t="e" cm="1" vm="1">
        <f t="array" ref="B2547">TRANSPOSE(_xlfn._xlws.SORT(_xlfn.UNIQUE(_xlfn._xlws.FILTER(managements[treatment_number], managements[experiment_id]&amp;"_"&amp;managements[crop_season_id]=A2547))))</f>
        <v>#VALUE!</v>
      </c>
    </row>
    <row r="2548" spans="2:2" x14ac:dyDescent="0.25">
      <c r="B2548" t="e" cm="1" vm="1">
        <f t="array" ref="B2548">TRANSPOSE(_xlfn._xlws.SORT(_xlfn.UNIQUE(_xlfn._xlws.FILTER(managements[treatment_number], managements[experiment_id]&amp;"_"&amp;managements[crop_season_id]=A2548))))</f>
        <v>#VALUE!</v>
      </c>
    </row>
    <row r="2549" spans="2:2" x14ac:dyDescent="0.25">
      <c r="B2549" t="e" cm="1" vm="1">
        <f t="array" ref="B2549">TRANSPOSE(_xlfn._xlws.SORT(_xlfn.UNIQUE(_xlfn._xlws.FILTER(managements[treatment_number], managements[experiment_id]&amp;"_"&amp;managements[crop_season_id]=A2549))))</f>
        <v>#VALUE!</v>
      </c>
    </row>
    <row r="2550" spans="2:2" x14ac:dyDescent="0.25">
      <c r="B2550" t="e" cm="1" vm="1">
        <f t="array" ref="B2550">TRANSPOSE(_xlfn._xlws.SORT(_xlfn.UNIQUE(_xlfn._xlws.FILTER(managements[treatment_number], managements[experiment_id]&amp;"_"&amp;managements[crop_season_id]=A2550))))</f>
        <v>#VALUE!</v>
      </c>
    </row>
    <row r="2551" spans="2:2" x14ac:dyDescent="0.25">
      <c r="B2551" t="e" cm="1" vm="1">
        <f t="array" ref="B2551">TRANSPOSE(_xlfn._xlws.SORT(_xlfn.UNIQUE(_xlfn._xlws.FILTER(managements[treatment_number], managements[experiment_id]&amp;"_"&amp;managements[crop_season_id]=A2551))))</f>
        <v>#VALUE!</v>
      </c>
    </row>
    <row r="2552" spans="2:2" x14ac:dyDescent="0.25">
      <c r="B2552" t="e" cm="1" vm="1">
        <f t="array" ref="B2552">TRANSPOSE(_xlfn._xlws.SORT(_xlfn.UNIQUE(_xlfn._xlws.FILTER(managements[treatment_number], managements[experiment_id]&amp;"_"&amp;managements[crop_season_id]=A2552))))</f>
        <v>#VALUE!</v>
      </c>
    </row>
    <row r="2553" spans="2:2" x14ac:dyDescent="0.25">
      <c r="B2553" t="e" cm="1" vm="1">
        <f t="array" ref="B2553">TRANSPOSE(_xlfn._xlws.SORT(_xlfn.UNIQUE(_xlfn._xlws.FILTER(managements[treatment_number], managements[experiment_id]&amp;"_"&amp;managements[crop_season_id]=A2553))))</f>
        <v>#VALUE!</v>
      </c>
    </row>
    <row r="2554" spans="2:2" x14ac:dyDescent="0.25">
      <c r="B2554" t="e" cm="1" vm="1">
        <f t="array" ref="B2554">TRANSPOSE(_xlfn._xlws.SORT(_xlfn.UNIQUE(_xlfn._xlws.FILTER(managements[treatment_number], managements[experiment_id]&amp;"_"&amp;managements[crop_season_id]=A2554))))</f>
        <v>#VALUE!</v>
      </c>
    </row>
    <row r="2555" spans="2:2" x14ac:dyDescent="0.25">
      <c r="B2555" t="e" cm="1" vm="1">
        <f t="array" ref="B2555">TRANSPOSE(_xlfn._xlws.SORT(_xlfn.UNIQUE(_xlfn._xlws.FILTER(managements[treatment_number], managements[experiment_id]&amp;"_"&amp;managements[crop_season_id]=A2555))))</f>
        <v>#VALUE!</v>
      </c>
    </row>
    <row r="2556" spans="2:2" x14ac:dyDescent="0.25">
      <c r="B2556" t="e" cm="1" vm="1">
        <f t="array" ref="B2556">TRANSPOSE(_xlfn._xlws.SORT(_xlfn.UNIQUE(_xlfn._xlws.FILTER(managements[treatment_number], managements[experiment_id]&amp;"_"&amp;managements[crop_season_id]=A2556))))</f>
        <v>#VALUE!</v>
      </c>
    </row>
    <row r="2557" spans="2:2" x14ac:dyDescent="0.25">
      <c r="B2557" t="e" cm="1" vm="1">
        <f t="array" ref="B2557">TRANSPOSE(_xlfn._xlws.SORT(_xlfn.UNIQUE(_xlfn._xlws.FILTER(managements[treatment_number], managements[experiment_id]&amp;"_"&amp;managements[crop_season_id]=A2557))))</f>
        <v>#VALUE!</v>
      </c>
    </row>
    <row r="2558" spans="2:2" x14ac:dyDescent="0.25">
      <c r="B2558" t="e" cm="1" vm="1">
        <f t="array" ref="B2558">TRANSPOSE(_xlfn._xlws.SORT(_xlfn.UNIQUE(_xlfn._xlws.FILTER(managements[treatment_number], managements[experiment_id]&amp;"_"&amp;managements[crop_season_id]=A2558))))</f>
        <v>#VALUE!</v>
      </c>
    </row>
    <row r="2559" spans="2:2" x14ac:dyDescent="0.25">
      <c r="B2559" t="e" cm="1" vm="1">
        <f t="array" ref="B2559">TRANSPOSE(_xlfn._xlws.SORT(_xlfn.UNIQUE(_xlfn._xlws.FILTER(managements[treatment_number], managements[experiment_id]&amp;"_"&amp;managements[crop_season_id]=A2559))))</f>
        <v>#VALUE!</v>
      </c>
    </row>
    <row r="2560" spans="2:2" x14ac:dyDescent="0.25">
      <c r="B2560" t="e" cm="1" vm="1">
        <f t="array" ref="B2560">TRANSPOSE(_xlfn._xlws.SORT(_xlfn.UNIQUE(_xlfn._xlws.FILTER(managements[treatment_number], managements[experiment_id]&amp;"_"&amp;managements[crop_season_id]=A2560))))</f>
        <v>#VALUE!</v>
      </c>
    </row>
    <row r="2561" spans="2:2" x14ac:dyDescent="0.25">
      <c r="B2561" t="e" cm="1" vm="1">
        <f t="array" ref="B2561">TRANSPOSE(_xlfn._xlws.SORT(_xlfn.UNIQUE(_xlfn._xlws.FILTER(managements[treatment_number], managements[experiment_id]&amp;"_"&amp;managements[crop_season_id]=A2561))))</f>
        <v>#VALUE!</v>
      </c>
    </row>
    <row r="2562" spans="2:2" x14ac:dyDescent="0.25">
      <c r="B2562" t="e" cm="1" vm="1">
        <f t="array" ref="B2562">TRANSPOSE(_xlfn._xlws.SORT(_xlfn.UNIQUE(_xlfn._xlws.FILTER(managements[treatment_number], managements[experiment_id]&amp;"_"&amp;managements[crop_season_id]=A2562))))</f>
        <v>#VALUE!</v>
      </c>
    </row>
    <row r="2563" spans="2:2" x14ac:dyDescent="0.25">
      <c r="B2563" t="e" cm="1" vm="1">
        <f t="array" ref="B2563">TRANSPOSE(_xlfn._xlws.SORT(_xlfn.UNIQUE(_xlfn._xlws.FILTER(managements[treatment_number], managements[experiment_id]&amp;"_"&amp;managements[crop_season_id]=A2563))))</f>
        <v>#VALUE!</v>
      </c>
    </row>
    <row r="2564" spans="2:2" x14ac:dyDescent="0.25">
      <c r="B2564" t="e" cm="1" vm="1">
        <f t="array" ref="B2564">TRANSPOSE(_xlfn._xlws.SORT(_xlfn.UNIQUE(_xlfn._xlws.FILTER(managements[treatment_number], managements[experiment_id]&amp;"_"&amp;managements[crop_season_id]=A2564))))</f>
        <v>#VALUE!</v>
      </c>
    </row>
    <row r="2565" spans="2:2" x14ac:dyDescent="0.25">
      <c r="B2565" t="e" cm="1" vm="1">
        <f t="array" ref="B2565">TRANSPOSE(_xlfn._xlws.SORT(_xlfn.UNIQUE(_xlfn._xlws.FILTER(managements[treatment_number], managements[experiment_id]&amp;"_"&amp;managements[crop_season_id]=A2565))))</f>
        <v>#VALUE!</v>
      </c>
    </row>
    <row r="2566" spans="2:2" x14ac:dyDescent="0.25">
      <c r="B2566" t="e" cm="1" vm="1">
        <f t="array" ref="B2566">TRANSPOSE(_xlfn._xlws.SORT(_xlfn.UNIQUE(_xlfn._xlws.FILTER(managements[treatment_number], managements[experiment_id]&amp;"_"&amp;managements[crop_season_id]=A2566))))</f>
        <v>#VALUE!</v>
      </c>
    </row>
    <row r="2567" spans="2:2" x14ac:dyDescent="0.25">
      <c r="B2567" t="e" cm="1" vm="1">
        <f t="array" ref="B2567">TRANSPOSE(_xlfn._xlws.SORT(_xlfn.UNIQUE(_xlfn._xlws.FILTER(managements[treatment_number], managements[experiment_id]&amp;"_"&amp;managements[crop_season_id]=A2567))))</f>
        <v>#VALUE!</v>
      </c>
    </row>
    <row r="2568" spans="2:2" x14ac:dyDescent="0.25">
      <c r="B2568" t="e" cm="1" vm="1">
        <f t="array" ref="B2568">TRANSPOSE(_xlfn._xlws.SORT(_xlfn.UNIQUE(_xlfn._xlws.FILTER(managements[treatment_number], managements[experiment_id]&amp;"_"&amp;managements[crop_season_id]=A2568))))</f>
        <v>#VALUE!</v>
      </c>
    </row>
    <row r="2569" spans="2:2" x14ac:dyDescent="0.25">
      <c r="B2569" t="e" cm="1" vm="1">
        <f t="array" ref="B2569">TRANSPOSE(_xlfn._xlws.SORT(_xlfn.UNIQUE(_xlfn._xlws.FILTER(managements[treatment_number], managements[experiment_id]&amp;"_"&amp;managements[crop_season_id]=A2569))))</f>
        <v>#VALUE!</v>
      </c>
    </row>
    <row r="2570" spans="2:2" x14ac:dyDescent="0.25">
      <c r="B2570" t="e" cm="1" vm="1">
        <f t="array" ref="B2570">TRANSPOSE(_xlfn._xlws.SORT(_xlfn.UNIQUE(_xlfn._xlws.FILTER(managements[treatment_number], managements[experiment_id]&amp;"_"&amp;managements[crop_season_id]=A2570))))</f>
        <v>#VALUE!</v>
      </c>
    </row>
    <row r="2571" spans="2:2" x14ac:dyDescent="0.25">
      <c r="B2571" t="e" cm="1" vm="1">
        <f t="array" ref="B2571">TRANSPOSE(_xlfn._xlws.SORT(_xlfn.UNIQUE(_xlfn._xlws.FILTER(managements[treatment_number], managements[experiment_id]&amp;"_"&amp;managements[crop_season_id]=A2571))))</f>
        <v>#VALUE!</v>
      </c>
    </row>
    <row r="2572" spans="2:2" x14ac:dyDescent="0.25">
      <c r="B2572" t="e" cm="1" vm="1">
        <f t="array" ref="B2572">TRANSPOSE(_xlfn._xlws.SORT(_xlfn.UNIQUE(_xlfn._xlws.FILTER(managements[treatment_number], managements[experiment_id]&amp;"_"&amp;managements[crop_season_id]=A2572))))</f>
        <v>#VALUE!</v>
      </c>
    </row>
    <row r="2573" spans="2:2" x14ac:dyDescent="0.25">
      <c r="B2573" t="e" cm="1" vm="1">
        <f t="array" ref="B2573">TRANSPOSE(_xlfn._xlws.SORT(_xlfn.UNIQUE(_xlfn._xlws.FILTER(managements[treatment_number], managements[experiment_id]&amp;"_"&amp;managements[crop_season_id]=A2573))))</f>
        <v>#VALUE!</v>
      </c>
    </row>
    <row r="2574" spans="2:2" x14ac:dyDescent="0.25">
      <c r="B2574" t="e" cm="1" vm="1">
        <f t="array" ref="B2574">TRANSPOSE(_xlfn._xlws.SORT(_xlfn.UNIQUE(_xlfn._xlws.FILTER(managements[treatment_number], managements[experiment_id]&amp;"_"&amp;managements[crop_season_id]=A2574))))</f>
        <v>#VALUE!</v>
      </c>
    </row>
    <row r="2575" spans="2:2" x14ac:dyDescent="0.25">
      <c r="B2575" t="e" cm="1" vm="1">
        <f t="array" ref="B2575">TRANSPOSE(_xlfn._xlws.SORT(_xlfn.UNIQUE(_xlfn._xlws.FILTER(managements[treatment_number], managements[experiment_id]&amp;"_"&amp;managements[crop_season_id]=A2575))))</f>
        <v>#VALUE!</v>
      </c>
    </row>
    <row r="2576" spans="2:2" x14ac:dyDescent="0.25">
      <c r="B2576" t="e" cm="1" vm="1">
        <f t="array" ref="B2576">TRANSPOSE(_xlfn._xlws.SORT(_xlfn.UNIQUE(_xlfn._xlws.FILTER(managements[treatment_number], managements[experiment_id]&amp;"_"&amp;managements[crop_season_id]=A2576))))</f>
        <v>#VALUE!</v>
      </c>
    </row>
    <row r="2577" spans="2:2" x14ac:dyDescent="0.25">
      <c r="B2577" t="e" cm="1" vm="1">
        <f t="array" ref="B2577">TRANSPOSE(_xlfn._xlws.SORT(_xlfn.UNIQUE(_xlfn._xlws.FILTER(managements[treatment_number], managements[experiment_id]&amp;"_"&amp;managements[crop_season_id]=A2577))))</f>
        <v>#VALUE!</v>
      </c>
    </row>
    <row r="2578" spans="2:2" x14ac:dyDescent="0.25">
      <c r="B2578" t="e" cm="1" vm="1">
        <f t="array" ref="B2578">TRANSPOSE(_xlfn._xlws.SORT(_xlfn.UNIQUE(_xlfn._xlws.FILTER(managements[treatment_number], managements[experiment_id]&amp;"_"&amp;managements[crop_season_id]=A2578))))</f>
        <v>#VALUE!</v>
      </c>
    </row>
    <row r="2579" spans="2:2" x14ac:dyDescent="0.25">
      <c r="B2579" t="e" cm="1" vm="1">
        <f t="array" ref="B2579">TRANSPOSE(_xlfn._xlws.SORT(_xlfn.UNIQUE(_xlfn._xlws.FILTER(managements[treatment_number], managements[experiment_id]&amp;"_"&amp;managements[crop_season_id]=A2579))))</f>
        <v>#VALUE!</v>
      </c>
    </row>
    <row r="2580" spans="2:2" x14ac:dyDescent="0.25">
      <c r="B2580" t="e" cm="1" vm="1">
        <f t="array" ref="B2580">TRANSPOSE(_xlfn._xlws.SORT(_xlfn.UNIQUE(_xlfn._xlws.FILTER(managements[treatment_number], managements[experiment_id]&amp;"_"&amp;managements[crop_season_id]=A2580))))</f>
        <v>#VALUE!</v>
      </c>
    </row>
    <row r="2581" spans="2:2" x14ac:dyDescent="0.25">
      <c r="B2581" t="e" cm="1" vm="1">
        <f t="array" ref="B2581">TRANSPOSE(_xlfn._xlws.SORT(_xlfn.UNIQUE(_xlfn._xlws.FILTER(managements[treatment_number], managements[experiment_id]&amp;"_"&amp;managements[crop_season_id]=A2581))))</f>
        <v>#VALUE!</v>
      </c>
    </row>
    <row r="2582" spans="2:2" x14ac:dyDescent="0.25">
      <c r="B2582" t="e" cm="1" vm="1">
        <f t="array" ref="B2582">TRANSPOSE(_xlfn._xlws.SORT(_xlfn.UNIQUE(_xlfn._xlws.FILTER(managements[treatment_number], managements[experiment_id]&amp;"_"&amp;managements[crop_season_id]=A2582))))</f>
        <v>#VALUE!</v>
      </c>
    </row>
    <row r="2583" spans="2:2" x14ac:dyDescent="0.25">
      <c r="B2583" t="e" cm="1" vm="1">
        <f t="array" ref="B2583">TRANSPOSE(_xlfn._xlws.SORT(_xlfn.UNIQUE(_xlfn._xlws.FILTER(managements[treatment_number], managements[experiment_id]&amp;"_"&amp;managements[crop_season_id]=A2583))))</f>
        <v>#VALUE!</v>
      </c>
    </row>
    <row r="2584" spans="2:2" x14ac:dyDescent="0.25">
      <c r="B2584" t="e" cm="1" vm="1">
        <f t="array" ref="B2584">TRANSPOSE(_xlfn._xlws.SORT(_xlfn.UNIQUE(_xlfn._xlws.FILTER(managements[treatment_number], managements[experiment_id]&amp;"_"&amp;managements[crop_season_id]=A2584))))</f>
        <v>#VALUE!</v>
      </c>
    </row>
    <row r="2585" spans="2:2" x14ac:dyDescent="0.25">
      <c r="B2585" t="e" cm="1" vm="1">
        <f t="array" ref="B2585">TRANSPOSE(_xlfn._xlws.SORT(_xlfn.UNIQUE(_xlfn._xlws.FILTER(managements[treatment_number], managements[experiment_id]&amp;"_"&amp;managements[crop_season_id]=A2585))))</f>
        <v>#VALUE!</v>
      </c>
    </row>
    <row r="2586" spans="2:2" x14ac:dyDescent="0.25">
      <c r="B2586" t="e" cm="1" vm="1">
        <f t="array" ref="B2586">TRANSPOSE(_xlfn._xlws.SORT(_xlfn.UNIQUE(_xlfn._xlws.FILTER(managements[treatment_number], managements[experiment_id]&amp;"_"&amp;managements[crop_season_id]=A2586))))</f>
        <v>#VALUE!</v>
      </c>
    </row>
    <row r="2587" spans="2:2" x14ac:dyDescent="0.25">
      <c r="B2587" t="e" cm="1" vm="1">
        <f t="array" ref="B2587">TRANSPOSE(_xlfn._xlws.SORT(_xlfn.UNIQUE(_xlfn._xlws.FILTER(managements[treatment_number], managements[experiment_id]&amp;"_"&amp;managements[crop_season_id]=A2587))))</f>
        <v>#VALUE!</v>
      </c>
    </row>
    <row r="2588" spans="2:2" x14ac:dyDescent="0.25">
      <c r="B2588" t="e" cm="1" vm="1">
        <f t="array" ref="B2588">TRANSPOSE(_xlfn._xlws.SORT(_xlfn.UNIQUE(_xlfn._xlws.FILTER(managements[treatment_number], managements[experiment_id]&amp;"_"&amp;managements[crop_season_id]=A2588))))</f>
        <v>#VALUE!</v>
      </c>
    </row>
    <row r="2589" spans="2:2" x14ac:dyDescent="0.25">
      <c r="B2589" t="e" cm="1" vm="1">
        <f t="array" ref="B2589">TRANSPOSE(_xlfn._xlws.SORT(_xlfn.UNIQUE(_xlfn._xlws.FILTER(managements[treatment_number], managements[experiment_id]&amp;"_"&amp;managements[crop_season_id]=A2589))))</f>
        <v>#VALUE!</v>
      </c>
    </row>
    <row r="2590" spans="2:2" x14ac:dyDescent="0.25">
      <c r="B2590" t="e" cm="1" vm="1">
        <f t="array" ref="B2590">TRANSPOSE(_xlfn._xlws.SORT(_xlfn.UNIQUE(_xlfn._xlws.FILTER(managements[treatment_number], managements[experiment_id]&amp;"_"&amp;managements[crop_season_id]=A2590))))</f>
        <v>#VALUE!</v>
      </c>
    </row>
    <row r="2591" spans="2:2" x14ac:dyDescent="0.25">
      <c r="B2591" t="e" cm="1" vm="1">
        <f t="array" ref="B2591">TRANSPOSE(_xlfn._xlws.SORT(_xlfn.UNIQUE(_xlfn._xlws.FILTER(managements[treatment_number], managements[experiment_id]&amp;"_"&amp;managements[crop_season_id]=A2591))))</f>
        <v>#VALUE!</v>
      </c>
    </row>
    <row r="2592" spans="2:2" x14ac:dyDescent="0.25">
      <c r="B2592" t="e" cm="1" vm="1">
        <f t="array" ref="B2592">TRANSPOSE(_xlfn._xlws.SORT(_xlfn.UNIQUE(_xlfn._xlws.FILTER(managements[treatment_number], managements[experiment_id]&amp;"_"&amp;managements[crop_season_id]=A2592))))</f>
        <v>#VALUE!</v>
      </c>
    </row>
    <row r="2593" spans="2:2" x14ac:dyDescent="0.25">
      <c r="B2593" t="e" cm="1" vm="1">
        <f t="array" ref="B2593">TRANSPOSE(_xlfn._xlws.SORT(_xlfn.UNIQUE(_xlfn._xlws.FILTER(managements[treatment_number], managements[experiment_id]&amp;"_"&amp;managements[crop_season_id]=A2593))))</f>
        <v>#VALUE!</v>
      </c>
    </row>
    <row r="2594" spans="2:2" x14ac:dyDescent="0.25">
      <c r="B2594" t="e" cm="1" vm="1">
        <f t="array" ref="B2594">TRANSPOSE(_xlfn._xlws.SORT(_xlfn.UNIQUE(_xlfn._xlws.FILTER(managements[treatment_number], managements[experiment_id]&amp;"_"&amp;managements[crop_season_id]=A2594))))</f>
        <v>#VALUE!</v>
      </c>
    </row>
    <row r="2595" spans="2:2" x14ac:dyDescent="0.25">
      <c r="B2595" t="e" cm="1" vm="1">
        <f t="array" ref="B2595">TRANSPOSE(_xlfn._xlws.SORT(_xlfn.UNIQUE(_xlfn._xlws.FILTER(managements[treatment_number], managements[experiment_id]&amp;"_"&amp;managements[crop_season_id]=A2595))))</f>
        <v>#VALUE!</v>
      </c>
    </row>
    <row r="2596" spans="2:2" x14ac:dyDescent="0.25">
      <c r="B2596" t="e" cm="1" vm="1">
        <f t="array" ref="B2596">TRANSPOSE(_xlfn._xlws.SORT(_xlfn.UNIQUE(_xlfn._xlws.FILTER(managements[treatment_number], managements[experiment_id]&amp;"_"&amp;managements[crop_season_id]=A2596))))</f>
        <v>#VALUE!</v>
      </c>
    </row>
    <row r="2597" spans="2:2" x14ac:dyDescent="0.25">
      <c r="B2597" t="e" cm="1" vm="1">
        <f t="array" ref="B2597">TRANSPOSE(_xlfn._xlws.SORT(_xlfn.UNIQUE(_xlfn._xlws.FILTER(managements[treatment_number], managements[experiment_id]&amp;"_"&amp;managements[crop_season_id]=A2597))))</f>
        <v>#VALUE!</v>
      </c>
    </row>
    <row r="2598" spans="2:2" x14ac:dyDescent="0.25">
      <c r="B2598" t="e" cm="1" vm="1">
        <f t="array" ref="B2598">TRANSPOSE(_xlfn._xlws.SORT(_xlfn.UNIQUE(_xlfn._xlws.FILTER(managements[treatment_number], managements[experiment_id]&amp;"_"&amp;managements[crop_season_id]=A2598))))</f>
        <v>#VALUE!</v>
      </c>
    </row>
    <row r="2599" spans="2:2" x14ac:dyDescent="0.25">
      <c r="B2599" t="e" cm="1" vm="1">
        <f t="array" ref="B2599">TRANSPOSE(_xlfn._xlws.SORT(_xlfn.UNIQUE(_xlfn._xlws.FILTER(managements[treatment_number], managements[experiment_id]&amp;"_"&amp;managements[crop_season_id]=A2599))))</f>
        <v>#VALUE!</v>
      </c>
    </row>
    <row r="2600" spans="2:2" x14ac:dyDescent="0.25">
      <c r="B2600" t="e" cm="1" vm="1">
        <f t="array" ref="B2600">TRANSPOSE(_xlfn._xlws.SORT(_xlfn.UNIQUE(_xlfn._xlws.FILTER(managements[treatment_number], managements[experiment_id]&amp;"_"&amp;managements[crop_season_id]=A2600))))</f>
        <v>#VALUE!</v>
      </c>
    </row>
    <row r="2601" spans="2:2" x14ac:dyDescent="0.25">
      <c r="B2601" t="e" cm="1" vm="1">
        <f t="array" ref="B2601">TRANSPOSE(_xlfn._xlws.SORT(_xlfn.UNIQUE(_xlfn._xlws.FILTER(managements[treatment_number], managements[experiment_id]&amp;"_"&amp;managements[crop_season_id]=A2601))))</f>
        <v>#VALUE!</v>
      </c>
    </row>
    <row r="2602" spans="2:2" x14ac:dyDescent="0.25">
      <c r="B2602" t="e" cm="1" vm="1">
        <f t="array" ref="B2602">TRANSPOSE(_xlfn._xlws.SORT(_xlfn.UNIQUE(_xlfn._xlws.FILTER(managements[treatment_number], managements[experiment_id]&amp;"_"&amp;managements[crop_season_id]=A2602))))</f>
        <v>#VALUE!</v>
      </c>
    </row>
    <row r="2603" spans="2:2" x14ac:dyDescent="0.25">
      <c r="B2603" t="e" cm="1" vm="1">
        <f t="array" ref="B2603">TRANSPOSE(_xlfn._xlws.SORT(_xlfn.UNIQUE(_xlfn._xlws.FILTER(managements[treatment_number], managements[experiment_id]&amp;"_"&amp;managements[crop_season_id]=A2603))))</f>
        <v>#VALUE!</v>
      </c>
    </row>
    <row r="2604" spans="2:2" x14ac:dyDescent="0.25">
      <c r="B2604" t="e" cm="1" vm="1">
        <f t="array" ref="B2604">TRANSPOSE(_xlfn._xlws.SORT(_xlfn.UNIQUE(_xlfn._xlws.FILTER(managements[treatment_number], managements[experiment_id]&amp;"_"&amp;managements[crop_season_id]=A2604))))</f>
        <v>#VALUE!</v>
      </c>
    </row>
    <row r="2605" spans="2:2" x14ac:dyDescent="0.25">
      <c r="B2605" t="e" cm="1" vm="1">
        <f t="array" ref="B2605">TRANSPOSE(_xlfn._xlws.SORT(_xlfn.UNIQUE(_xlfn._xlws.FILTER(managements[treatment_number], managements[experiment_id]&amp;"_"&amp;managements[crop_season_id]=A2605))))</f>
        <v>#VALUE!</v>
      </c>
    </row>
    <row r="2606" spans="2:2" x14ac:dyDescent="0.25">
      <c r="B2606" t="e" cm="1" vm="1">
        <f t="array" ref="B2606">TRANSPOSE(_xlfn._xlws.SORT(_xlfn.UNIQUE(_xlfn._xlws.FILTER(managements[treatment_number], managements[experiment_id]&amp;"_"&amp;managements[crop_season_id]=A2606))))</f>
        <v>#VALUE!</v>
      </c>
    </row>
    <row r="2607" spans="2:2" x14ac:dyDescent="0.25">
      <c r="B2607" t="e" cm="1" vm="1">
        <f t="array" ref="B2607">TRANSPOSE(_xlfn._xlws.SORT(_xlfn.UNIQUE(_xlfn._xlws.FILTER(managements[treatment_number], managements[experiment_id]&amp;"_"&amp;managements[crop_season_id]=A2607))))</f>
        <v>#VALUE!</v>
      </c>
    </row>
    <row r="2608" spans="2:2" x14ac:dyDescent="0.25">
      <c r="B2608" t="e" cm="1" vm="1">
        <f t="array" ref="B2608">TRANSPOSE(_xlfn._xlws.SORT(_xlfn.UNIQUE(_xlfn._xlws.FILTER(managements[treatment_number], managements[experiment_id]&amp;"_"&amp;managements[crop_season_id]=A2608))))</f>
        <v>#VALUE!</v>
      </c>
    </row>
    <row r="2609" spans="2:2" x14ac:dyDescent="0.25">
      <c r="B2609" t="e" cm="1" vm="1">
        <f t="array" ref="B2609">TRANSPOSE(_xlfn._xlws.SORT(_xlfn.UNIQUE(_xlfn._xlws.FILTER(managements[treatment_number], managements[experiment_id]&amp;"_"&amp;managements[crop_season_id]=A2609))))</f>
        <v>#VALUE!</v>
      </c>
    </row>
    <row r="2610" spans="2:2" x14ac:dyDescent="0.25">
      <c r="B2610" t="e" cm="1" vm="1">
        <f t="array" ref="B2610">TRANSPOSE(_xlfn._xlws.SORT(_xlfn.UNIQUE(_xlfn._xlws.FILTER(managements[treatment_number], managements[experiment_id]&amp;"_"&amp;managements[crop_season_id]=A2610))))</f>
        <v>#VALUE!</v>
      </c>
    </row>
    <row r="2611" spans="2:2" x14ac:dyDescent="0.25">
      <c r="B2611" t="e" cm="1" vm="1">
        <f t="array" ref="B2611">TRANSPOSE(_xlfn._xlws.SORT(_xlfn.UNIQUE(_xlfn._xlws.FILTER(managements[treatment_number], managements[experiment_id]&amp;"_"&amp;managements[crop_season_id]=A2611))))</f>
        <v>#VALUE!</v>
      </c>
    </row>
    <row r="2612" spans="2:2" x14ac:dyDescent="0.25">
      <c r="B2612" t="e" cm="1" vm="1">
        <f t="array" ref="B2612">TRANSPOSE(_xlfn._xlws.SORT(_xlfn.UNIQUE(_xlfn._xlws.FILTER(managements[treatment_number], managements[experiment_id]&amp;"_"&amp;managements[crop_season_id]=A2612))))</f>
        <v>#VALUE!</v>
      </c>
    </row>
    <row r="2613" spans="2:2" x14ac:dyDescent="0.25">
      <c r="B2613" t="e" cm="1" vm="1">
        <f t="array" ref="B2613">TRANSPOSE(_xlfn._xlws.SORT(_xlfn.UNIQUE(_xlfn._xlws.FILTER(managements[treatment_number], managements[experiment_id]&amp;"_"&amp;managements[crop_season_id]=A2613))))</f>
        <v>#VALUE!</v>
      </c>
    </row>
    <row r="2614" spans="2:2" x14ac:dyDescent="0.25">
      <c r="B2614" t="e" cm="1" vm="1">
        <f t="array" ref="B2614">TRANSPOSE(_xlfn._xlws.SORT(_xlfn.UNIQUE(_xlfn._xlws.FILTER(managements[treatment_number], managements[experiment_id]&amp;"_"&amp;managements[crop_season_id]=A2614))))</f>
        <v>#VALUE!</v>
      </c>
    </row>
    <row r="2615" spans="2:2" x14ac:dyDescent="0.25">
      <c r="B2615" t="e" cm="1" vm="1">
        <f t="array" ref="B2615">TRANSPOSE(_xlfn._xlws.SORT(_xlfn.UNIQUE(_xlfn._xlws.FILTER(managements[treatment_number], managements[experiment_id]&amp;"_"&amp;managements[crop_season_id]=A2615))))</f>
        <v>#VALUE!</v>
      </c>
    </row>
    <row r="2616" spans="2:2" x14ac:dyDescent="0.25">
      <c r="B2616" t="e" cm="1" vm="1">
        <f t="array" ref="B2616">TRANSPOSE(_xlfn._xlws.SORT(_xlfn.UNIQUE(_xlfn._xlws.FILTER(managements[treatment_number], managements[experiment_id]&amp;"_"&amp;managements[crop_season_id]=A2616))))</f>
        <v>#VALUE!</v>
      </c>
    </row>
    <row r="2617" spans="2:2" x14ac:dyDescent="0.25">
      <c r="B2617" t="e" cm="1" vm="1">
        <f t="array" ref="B2617">TRANSPOSE(_xlfn._xlws.SORT(_xlfn.UNIQUE(_xlfn._xlws.FILTER(managements[treatment_number], managements[experiment_id]&amp;"_"&amp;managements[crop_season_id]=A2617))))</f>
        <v>#VALUE!</v>
      </c>
    </row>
    <row r="2618" spans="2:2" x14ac:dyDescent="0.25">
      <c r="B2618" t="e" cm="1" vm="1">
        <f t="array" ref="B2618">TRANSPOSE(_xlfn._xlws.SORT(_xlfn.UNIQUE(_xlfn._xlws.FILTER(managements[treatment_number], managements[experiment_id]&amp;"_"&amp;managements[crop_season_id]=A2618))))</f>
        <v>#VALUE!</v>
      </c>
    </row>
    <row r="2619" spans="2:2" x14ac:dyDescent="0.25">
      <c r="B2619" t="e" cm="1" vm="1">
        <f t="array" ref="B2619">TRANSPOSE(_xlfn._xlws.SORT(_xlfn.UNIQUE(_xlfn._xlws.FILTER(managements[treatment_number], managements[experiment_id]&amp;"_"&amp;managements[crop_season_id]=A2619))))</f>
        <v>#VALUE!</v>
      </c>
    </row>
    <row r="2620" spans="2:2" x14ac:dyDescent="0.25">
      <c r="B2620" t="e" cm="1" vm="1">
        <f t="array" ref="B2620">TRANSPOSE(_xlfn._xlws.SORT(_xlfn.UNIQUE(_xlfn._xlws.FILTER(managements[treatment_number], managements[experiment_id]&amp;"_"&amp;managements[crop_season_id]=A2620))))</f>
        <v>#VALUE!</v>
      </c>
    </row>
    <row r="2621" spans="2:2" x14ac:dyDescent="0.25">
      <c r="B2621" t="e" cm="1" vm="1">
        <f t="array" ref="B2621">TRANSPOSE(_xlfn._xlws.SORT(_xlfn.UNIQUE(_xlfn._xlws.FILTER(managements[treatment_number], managements[experiment_id]&amp;"_"&amp;managements[crop_season_id]=A2621))))</f>
        <v>#VALUE!</v>
      </c>
    </row>
    <row r="2622" spans="2:2" x14ac:dyDescent="0.25">
      <c r="B2622" t="e" cm="1" vm="1">
        <f t="array" ref="B2622">TRANSPOSE(_xlfn._xlws.SORT(_xlfn.UNIQUE(_xlfn._xlws.FILTER(managements[treatment_number], managements[experiment_id]&amp;"_"&amp;managements[crop_season_id]=A2622))))</f>
        <v>#VALUE!</v>
      </c>
    </row>
    <row r="2623" spans="2:2" x14ac:dyDescent="0.25">
      <c r="B2623" t="e" cm="1" vm="1">
        <f t="array" ref="B2623">TRANSPOSE(_xlfn._xlws.SORT(_xlfn.UNIQUE(_xlfn._xlws.FILTER(managements[treatment_number], managements[experiment_id]&amp;"_"&amp;managements[crop_season_id]=A2623))))</f>
        <v>#VALUE!</v>
      </c>
    </row>
    <row r="2624" spans="2:2" x14ac:dyDescent="0.25">
      <c r="B2624" t="e" cm="1" vm="1">
        <f t="array" ref="B2624">TRANSPOSE(_xlfn._xlws.SORT(_xlfn.UNIQUE(_xlfn._xlws.FILTER(managements[treatment_number], managements[experiment_id]&amp;"_"&amp;managements[crop_season_id]=A2624))))</f>
        <v>#VALUE!</v>
      </c>
    </row>
    <row r="2625" spans="2:2" x14ac:dyDescent="0.25">
      <c r="B2625" t="e" cm="1" vm="1">
        <f t="array" ref="B2625">TRANSPOSE(_xlfn._xlws.SORT(_xlfn.UNIQUE(_xlfn._xlws.FILTER(managements[treatment_number], managements[experiment_id]&amp;"_"&amp;managements[crop_season_id]=A2625))))</f>
        <v>#VALUE!</v>
      </c>
    </row>
    <row r="2626" spans="2:2" x14ac:dyDescent="0.25">
      <c r="B2626" t="e" cm="1" vm="1">
        <f t="array" ref="B2626">TRANSPOSE(_xlfn._xlws.SORT(_xlfn.UNIQUE(_xlfn._xlws.FILTER(managements[treatment_number], managements[experiment_id]&amp;"_"&amp;managements[crop_season_id]=A2626))))</f>
        <v>#VALUE!</v>
      </c>
    </row>
    <row r="2627" spans="2:2" x14ac:dyDescent="0.25">
      <c r="B2627" t="e" cm="1" vm="1">
        <f t="array" ref="B2627">TRANSPOSE(_xlfn._xlws.SORT(_xlfn.UNIQUE(_xlfn._xlws.FILTER(managements[treatment_number], managements[experiment_id]&amp;"_"&amp;managements[crop_season_id]=A2627))))</f>
        <v>#VALUE!</v>
      </c>
    </row>
    <row r="2628" spans="2:2" x14ac:dyDescent="0.25">
      <c r="B2628" t="e" cm="1" vm="1">
        <f t="array" ref="B2628">TRANSPOSE(_xlfn._xlws.SORT(_xlfn.UNIQUE(_xlfn._xlws.FILTER(managements[treatment_number], managements[experiment_id]&amp;"_"&amp;managements[crop_season_id]=A2628))))</f>
        <v>#VALUE!</v>
      </c>
    </row>
    <row r="2629" spans="2:2" x14ac:dyDescent="0.25">
      <c r="B2629" t="e" cm="1" vm="1">
        <f t="array" ref="B2629">TRANSPOSE(_xlfn._xlws.SORT(_xlfn.UNIQUE(_xlfn._xlws.FILTER(managements[treatment_number], managements[experiment_id]&amp;"_"&amp;managements[crop_season_id]=A2629))))</f>
        <v>#VALUE!</v>
      </c>
    </row>
    <row r="2630" spans="2:2" x14ac:dyDescent="0.25">
      <c r="B2630" t="e" cm="1" vm="1">
        <f t="array" ref="B2630">TRANSPOSE(_xlfn._xlws.SORT(_xlfn.UNIQUE(_xlfn._xlws.FILTER(managements[treatment_number], managements[experiment_id]&amp;"_"&amp;managements[crop_season_id]=A2630))))</f>
        <v>#VALUE!</v>
      </c>
    </row>
    <row r="2631" spans="2:2" x14ac:dyDescent="0.25">
      <c r="B2631" t="e" cm="1" vm="1">
        <f t="array" ref="B2631">TRANSPOSE(_xlfn._xlws.SORT(_xlfn.UNIQUE(_xlfn._xlws.FILTER(managements[treatment_number], managements[experiment_id]&amp;"_"&amp;managements[crop_season_id]=A2631))))</f>
        <v>#VALUE!</v>
      </c>
    </row>
    <row r="2632" spans="2:2" x14ac:dyDescent="0.25">
      <c r="B2632" t="e" cm="1" vm="1">
        <f t="array" ref="B2632">TRANSPOSE(_xlfn._xlws.SORT(_xlfn.UNIQUE(_xlfn._xlws.FILTER(managements[treatment_number], managements[experiment_id]&amp;"_"&amp;managements[crop_season_id]=A2632))))</f>
        <v>#VALUE!</v>
      </c>
    </row>
    <row r="2633" spans="2:2" x14ac:dyDescent="0.25">
      <c r="B2633" t="e" cm="1" vm="1">
        <f t="array" ref="B2633">TRANSPOSE(_xlfn._xlws.SORT(_xlfn.UNIQUE(_xlfn._xlws.FILTER(managements[treatment_number], managements[experiment_id]&amp;"_"&amp;managements[crop_season_id]=A2633))))</f>
        <v>#VALUE!</v>
      </c>
    </row>
    <row r="2634" spans="2:2" x14ac:dyDescent="0.25">
      <c r="B2634" t="e" cm="1" vm="1">
        <f t="array" ref="B2634">TRANSPOSE(_xlfn._xlws.SORT(_xlfn.UNIQUE(_xlfn._xlws.FILTER(managements[treatment_number], managements[experiment_id]&amp;"_"&amp;managements[crop_season_id]=A2634))))</f>
        <v>#VALUE!</v>
      </c>
    </row>
    <row r="2635" spans="2:2" x14ac:dyDescent="0.25">
      <c r="B2635" t="e" cm="1" vm="1">
        <f t="array" ref="B2635">TRANSPOSE(_xlfn._xlws.SORT(_xlfn.UNIQUE(_xlfn._xlws.FILTER(managements[treatment_number], managements[experiment_id]&amp;"_"&amp;managements[crop_season_id]=A2635))))</f>
        <v>#VALUE!</v>
      </c>
    </row>
    <row r="2636" spans="2:2" x14ac:dyDescent="0.25">
      <c r="B2636" t="e" cm="1" vm="1">
        <f t="array" ref="B2636">TRANSPOSE(_xlfn._xlws.SORT(_xlfn.UNIQUE(_xlfn._xlws.FILTER(managements[treatment_number], managements[experiment_id]&amp;"_"&amp;managements[crop_season_id]=A2636))))</f>
        <v>#VALUE!</v>
      </c>
    </row>
    <row r="2637" spans="2:2" x14ac:dyDescent="0.25">
      <c r="B2637" t="e" cm="1" vm="1">
        <f t="array" ref="B2637">TRANSPOSE(_xlfn._xlws.SORT(_xlfn.UNIQUE(_xlfn._xlws.FILTER(managements[treatment_number], managements[experiment_id]&amp;"_"&amp;managements[crop_season_id]=A2637))))</f>
        <v>#VALUE!</v>
      </c>
    </row>
    <row r="2638" spans="2:2" x14ac:dyDescent="0.25">
      <c r="B2638" t="e" cm="1" vm="1">
        <f t="array" ref="B2638">TRANSPOSE(_xlfn._xlws.SORT(_xlfn.UNIQUE(_xlfn._xlws.FILTER(managements[treatment_number], managements[experiment_id]&amp;"_"&amp;managements[crop_season_id]=A2638))))</f>
        <v>#VALUE!</v>
      </c>
    </row>
    <row r="2639" spans="2:2" x14ac:dyDescent="0.25">
      <c r="B2639" t="e" cm="1" vm="1">
        <f t="array" ref="B2639">TRANSPOSE(_xlfn._xlws.SORT(_xlfn.UNIQUE(_xlfn._xlws.FILTER(managements[treatment_number], managements[experiment_id]&amp;"_"&amp;managements[crop_season_id]=A2639))))</f>
        <v>#VALUE!</v>
      </c>
    </row>
    <row r="2640" spans="2:2" x14ac:dyDescent="0.25">
      <c r="B2640" t="e" cm="1" vm="1">
        <f t="array" ref="B2640">TRANSPOSE(_xlfn._xlws.SORT(_xlfn.UNIQUE(_xlfn._xlws.FILTER(managements[treatment_number], managements[experiment_id]&amp;"_"&amp;managements[crop_season_id]=A2640))))</f>
        <v>#VALUE!</v>
      </c>
    </row>
    <row r="2641" spans="2:2" x14ac:dyDescent="0.25">
      <c r="B2641" t="e" cm="1" vm="1">
        <f t="array" ref="B2641">TRANSPOSE(_xlfn._xlws.SORT(_xlfn.UNIQUE(_xlfn._xlws.FILTER(managements[treatment_number], managements[experiment_id]&amp;"_"&amp;managements[crop_season_id]=A2641))))</f>
        <v>#VALUE!</v>
      </c>
    </row>
    <row r="2642" spans="2:2" x14ac:dyDescent="0.25">
      <c r="B2642" t="e" cm="1" vm="1">
        <f t="array" ref="B2642">TRANSPOSE(_xlfn._xlws.SORT(_xlfn.UNIQUE(_xlfn._xlws.FILTER(managements[treatment_number], managements[experiment_id]&amp;"_"&amp;managements[crop_season_id]=A2642))))</f>
        <v>#VALUE!</v>
      </c>
    </row>
    <row r="2643" spans="2:2" x14ac:dyDescent="0.25">
      <c r="B2643" t="e" cm="1" vm="1">
        <f t="array" ref="B2643">TRANSPOSE(_xlfn._xlws.SORT(_xlfn.UNIQUE(_xlfn._xlws.FILTER(managements[treatment_number], managements[experiment_id]&amp;"_"&amp;managements[crop_season_id]=A2643))))</f>
        <v>#VALUE!</v>
      </c>
    </row>
    <row r="2644" spans="2:2" x14ac:dyDescent="0.25">
      <c r="B2644" t="e" cm="1" vm="1">
        <f t="array" ref="B2644">TRANSPOSE(_xlfn._xlws.SORT(_xlfn.UNIQUE(_xlfn._xlws.FILTER(managements[treatment_number], managements[experiment_id]&amp;"_"&amp;managements[crop_season_id]=A2644))))</f>
        <v>#VALUE!</v>
      </c>
    </row>
    <row r="2645" spans="2:2" x14ac:dyDescent="0.25">
      <c r="B2645" t="e" cm="1" vm="1">
        <f t="array" ref="B2645">TRANSPOSE(_xlfn._xlws.SORT(_xlfn.UNIQUE(_xlfn._xlws.FILTER(managements[treatment_number], managements[experiment_id]&amp;"_"&amp;managements[crop_season_id]=A2645))))</f>
        <v>#VALUE!</v>
      </c>
    </row>
    <row r="2646" spans="2:2" x14ac:dyDescent="0.25">
      <c r="B2646" t="e" cm="1" vm="1">
        <f t="array" ref="B2646">TRANSPOSE(_xlfn._xlws.SORT(_xlfn.UNIQUE(_xlfn._xlws.FILTER(managements[treatment_number], managements[experiment_id]&amp;"_"&amp;managements[crop_season_id]=A2646))))</f>
        <v>#VALUE!</v>
      </c>
    </row>
    <row r="2647" spans="2:2" x14ac:dyDescent="0.25">
      <c r="B2647" t="e" cm="1" vm="1">
        <f t="array" ref="B2647">TRANSPOSE(_xlfn._xlws.SORT(_xlfn.UNIQUE(_xlfn._xlws.FILTER(managements[treatment_number], managements[experiment_id]&amp;"_"&amp;managements[crop_season_id]=A2647))))</f>
        <v>#VALUE!</v>
      </c>
    </row>
    <row r="2648" spans="2:2" x14ac:dyDescent="0.25">
      <c r="B2648" t="e" cm="1" vm="1">
        <f t="array" ref="B2648">TRANSPOSE(_xlfn._xlws.SORT(_xlfn.UNIQUE(_xlfn._xlws.FILTER(managements[treatment_number], managements[experiment_id]&amp;"_"&amp;managements[crop_season_id]=A2648))))</f>
        <v>#VALUE!</v>
      </c>
    </row>
    <row r="2649" spans="2:2" x14ac:dyDescent="0.25">
      <c r="B2649" t="e" cm="1" vm="1">
        <f t="array" ref="B2649">TRANSPOSE(_xlfn._xlws.SORT(_xlfn.UNIQUE(_xlfn._xlws.FILTER(managements[treatment_number], managements[experiment_id]&amp;"_"&amp;managements[crop_season_id]=A2649))))</f>
        <v>#VALUE!</v>
      </c>
    </row>
    <row r="2650" spans="2:2" x14ac:dyDescent="0.25">
      <c r="B2650" t="e" cm="1" vm="1">
        <f t="array" ref="B2650">TRANSPOSE(_xlfn._xlws.SORT(_xlfn.UNIQUE(_xlfn._xlws.FILTER(managements[treatment_number], managements[experiment_id]&amp;"_"&amp;managements[crop_season_id]=A2650))))</f>
        <v>#VALUE!</v>
      </c>
    </row>
    <row r="2651" spans="2:2" x14ac:dyDescent="0.25">
      <c r="B2651" t="e" cm="1" vm="1">
        <f t="array" ref="B2651">TRANSPOSE(_xlfn._xlws.SORT(_xlfn.UNIQUE(_xlfn._xlws.FILTER(managements[treatment_number], managements[experiment_id]&amp;"_"&amp;managements[crop_season_id]=A2651))))</f>
        <v>#VALUE!</v>
      </c>
    </row>
    <row r="2652" spans="2:2" x14ac:dyDescent="0.25">
      <c r="B2652" t="e" cm="1" vm="1">
        <f t="array" ref="B2652">TRANSPOSE(_xlfn._xlws.SORT(_xlfn.UNIQUE(_xlfn._xlws.FILTER(managements[treatment_number], managements[experiment_id]&amp;"_"&amp;managements[crop_season_id]=A2652))))</f>
        <v>#VALUE!</v>
      </c>
    </row>
    <row r="2653" spans="2:2" x14ac:dyDescent="0.25">
      <c r="B2653" t="e" cm="1" vm="1">
        <f t="array" ref="B2653">TRANSPOSE(_xlfn._xlws.SORT(_xlfn.UNIQUE(_xlfn._xlws.FILTER(managements[treatment_number], managements[experiment_id]&amp;"_"&amp;managements[crop_season_id]=A2653))))</f>
        <v>#VALUE!</v>
      </c>
    </row>
    <row r="2654" spans="2:2" x14ac:dyDescent="0.25">
      <c r="B2654" t="e" cm="1" vm="1">
        <f t="array" ref="B2654">TRANSPOSE(_xlfn._xlws.SORT(_xlfn.UNIQUE(_xlfn._xlws.FILTER(managements[treatment_number], managements[experiment_id]&amp;"_"&amp;managements[crop_season_id]=A2654))))</f>
        <v>#VALUE!</v>
      </c>
    </row>
    <row r="2655" spans="2:2" x14ac:dyDescent="0.25">
      <c r="B2655" t="e" cm="1" vm="1">
        <f t="array" ref="B2655">TRANSPOSE(_xlfn._xlws.SORT(_xlfn.UNIQUE(_xlfn._xlws.FILTER(managements[treatment_number], managements[experiment_id]&amp;"_"&amp;managements[crop_season_id]=A2655))))</f>
        <v>#VALUE!</v>
      </c>
    </row>
    <row r="2656" spans="2:2" x14ac:dyDescent="0.25">
      <c r="B2656" t="e" cm="1" vm="1">
        <f t="array" ref="B2656">TRANSPOSE(_xlfn._xlws.SORT(_xlfn.UNIQUE(_xlfn._xlws.FILTER(managements[treatment_number], managements[experiment_id]&amp;"_"&amp;managements[crop_season_id]=A2656))))</f>
        <v>#VALUE!</v>
      </c>
    </row>
    <row r="2657" spans="2:2" x14ac:dyDescent="0.25">
      <c r="B2657" t="e" cm="1" vm="1">
        <f t="array" ref="B2657">TRANSPOSE(_xlfn._xlws.SORT(_xlfn.UNIQUE(_xlfn._xlws.FILTER(managements[treatment_number], managements[experiment_id]&amp;"_"&amp;managements[crop_season_id]=A2657))))</f>
        <v>#VALUE!</v>
      </c>
    </row>
    <row r="2658" spans="2:2" x14ac:dyDescent="0.25">
      <c r="B2658" t="e" cm="1" vm="1">
        <f t="array" ref="B2658">TRANSPOSE(_xlfn._xlws.SORT(_xlfn.UNIQUE(_xlfn._xlws.FILTER(managements[treatment_number], managements[experiment_id]&amp;"_"&amp;managements[crop_season_id]=A2658))))</f>
        <v>#VALUE!</v>
      </c>
    </row>
    <row r="2659" spans="2:2" x14ac:dyDescent="0.25">
      <c r="B2659" t="e" cm="1" vm="1">
        <f t="array" ref="B2659">TRANSPOSE(_xlfn._xlws.SORT(_xlfn.UNIQUE(_xlfn._xlws.FILTER(managements[treatment_number], managements[experiment_id]&amp;"_"&amp;managements[crop_season_id]=A2659))))</f>
        <v>#VALUE!</v>
      </c>
    </row>
    <row r="2660" spans="2:2" x14ac:dyDescent="0.25">
      <c r="B2660" t="e" cm="1" vm="1">
        <f t="array" ref="B2660">TRANSPOSE(_xlfn._xlws.SORT(_xlfn.UNIQUE(_xlfn._xlws.FILTER(managements[treatment_number], managements[experiment_id]&amp;"_"&amp;managements[crop_season_id]=A2660))))</f>
        <v>#VALUE!</v>
      </c>
    </row>
    <row r="2661" spans="2:2" x14ac:dyDescent="0.25">
      <c r="B2661" t="e" cm="1" vm="1">
        <f t="array" ref="B2661">TRANSPOSE(_xlfn._xlws.SORT(_xlfn.UNIQUE(_xlfn._xlws.FILTER(managements[treatment_number], managements[experiment_id]&amp;"_"&amp;managements[crop_season_id]=A2661))))</f>
        <v>#VALUE!</v>
      </c>
    </row>
    <row r="2662" spans="2:2" x14ac:dyDescent="0.25">
      <c r="B2662" t="e" cm="1" vm="1">
        <f t="array" ref="B2662">TRANSPOSE(_xlfn._xlws.SORT(_xlfn.UNIQUE(_xlfn._xlws.FILTER(managements[treatment_number], managements[experiment_id]&amp;"_"&amp;managements[crop_season_id]=A2662))))</f>
        <v>#VALUE!</v>
      </c>
    </row>
    <row r="2663" spans="2:2" x14ac:dyDescent="0.25">
      <c r="B2663" t="e" cm="1" vm="1">
        <f t="array" ref="B2663">TRANSPOSE(_xlfn._xlws.SORT(_xlfn.UNIQUE(_xlfn._xlws.FILTER(managements[treatment_number], managements[experiment_id]&amp;"_"&amp;managements[crop_season_id]=A2663))))</f>
        <v>#VALUE!</v>
      </c>
    </row>
    <row r="2664" spans="2:2" x14ac:dyDescent="0.25">
      <c r="B2664" t="e" cm="1" vm="1">
        <f t="array" ref="B2664">TRANSPOSE(_xlfn._xlws.SORT(_xlfn.UNIQUE(_xlfn._xlws.FILTER(managements[treatment_number], managements[experiment_id]&amp;"_"&amp;managements[crop_season_id]=A2664))))</f>
        <v>#VALUE!</v>
      </c>
    </row>
    <row r="2665" spans="2:2" x14ac:dyDescent="0.25">
      <c r="B2665" t="e" cm="1" vm="1">
        <f t="array" ref="B2665">TRANSPOSE(_xlfn._xlws.SORT(_xlfn.UNIQUE(_xlfn._xlws.FILTER(managements[treatment_number], managements[experiment_id]&amp;"_"&amp;managements[crop_season_id]=A2665))))</f>
        <v>#VALUE!</v>
      </c>
    </row>
    <row r="2666" spans="2:2" x14ac:dyDescent="0.25">
      <c r="B2666" t="e" cm="1" vm="1">
        <f t="array" ref="B2666">TRANSPOSE(_xlfn._xlws.SORT(_xlfn.UNIQUE(_xlfn._xlws.FILTER(managements[treatment_number], managements[experiment_id]&amp;"_"&amp;managements[crop_season_id]=A2666))))</f>
        <v>#VALUE!</v>
      </c>
    </row>
    <row r="2667" spans="2:2" x14ac:dyDescent="0.25">
      <c r="B2667" t="e" cm="1" vm="1">
        <f t="array" ref="B2667">TRANSPOSE(_xlfn._xlws.SORT(_xlfn.UNIQUE(_xlfn._xlws.FILTER(managements[treatment_number], managements[experiment_id]&amp;"_"&amp;managements[crop_season_id]=A2667))))</f>
        <v>#VALUE!</v>
      </c>
    </row>
    <row r="2668" spans="2:2" x14ac:dyDescent="0.25">
      <c r="B2668" t="e" cm="1" vm="1">
        <f t="array" ref="B2668">TRANSPOSE(_xlfn._xlws.SORT(_xlfn.UNIQUE(_xlfn._xlws.FILTER(managements[treatment_number], managements[experiment_id]&amp;"_"&amp;managements[crop_season_id]=A2668))))</f>
        <v>#VALUE!</v>
      </c>
    </row>
    <row r="2669" spans="2:2" x14ac:dyDescent="0.25">
      <c r="B2669" t="e" cm="1" vm="1">
        <f t="array" ref="B2669">TRANSPOSE(_xlfn._xlws.SORT(_xlfn.UNIQUE(_xlfn._xlws.FILTER(managements[treatment_number], managements[experiment_id]&amp;"_"&amp;managements[crop_season_id]=A2669))))</f>
        <v>#VALUE!</v>
      </c>
    </row>
    <row r="2670" spans="2:2" x14ac:dyDescent="0.25">
      <c r="B2670" t="e" cm="1" vm="1">
        <f t="array" ref="B2670">TRANSPOSE(_xlfn._xlws.SORT(_xlfn.UNIQUE(_xlfn._xlws.FILTER(managements[treatment_number], managements[experiment_id]&amp;"_"&amp;managements[crop_season_id]=A2670))))</f>
        <v>#VALUE!</v>
      </c>
    </row>
    <row r="2671" spans="2:2" x14ac:dyDescent="0.25">
      <c r="B2671" t="e" cm="1" vm="1">
        <f t="array" ref="B2671">TRANSPOSE(_xlfn._xlws.SORT(_xlfn.UNIQUE(_xlfn._xlws.FILTER(managements[treatment_number], managements[experiment_id]&amp;"_"&amp;managements[crop_season_id]=A2671))))</f>
        <v>#VALUE!</v>
      </c>
    </row>
    <row r="2672" spans="2:2" x14ac:dyDescent="0.25">
      <c r="B2672" t="e" cm="1" vm="1">
        <f t="array" ref="B2672">TRANSPOSE(_xlfn._xlws.SORT(_xlfn.UNIQUE(_xlfn._xlws.FILTER(managements[treatment_number], managements[experiment_id]&amp;"_"&amp;managements[crop_season_id]=A2672))))</f>
        <v>#VALUE!</v>
      </c>
    </row>
    <row r="2673" spans="2:2" x14ac:dyDescent="0.25">
      <c r="B2673" t="e" cm="1" vm="1">
        <f t="array" ref="B2673">TRANSPOSE(_xlfn._xlws.SORT(_xlfn.UNIQUE(_xlfn._xlws.FILTER(managements[treatment_number], managements[experiment_id]&amp;"_"&amp;managements[crop_season_id]=A2673))))</f>
        <v>#VALUE!</v>
      </c>
    </row>
    <row r="2674" spans="2:2" x14ac:dyDescent="0.25">
      <c r="B2674" t="e" cm="1" vm="1">
        <f t="array" ref="B2674">TRANSPOSE(_xlfn._xlws.SORT(_xlfn.UNIQUE(_xlfn._xlws.FILTER(managements[treatment_number], managements[experiment_id]&amp;"_"&amp;managements[crop_season_id]=A2674))))</f>
        <v>#VALUE!</v>
      </c>
    </row>
    <row r="2675" spans="2:2" x14ac:dyDescent="0.25">
      <c r="B2675" t="e" cm="1" vm="1">
        <f t="array" ref="B2675">TRANSPOSE(_xlfn._xlws.SORT(_xlfn.UNIQUE(_xlfn._xlws.FILTER(managements[treatment_number], managements[experiment_id]&amp;"_"&amp;managements[crop_season_id]=A2675))))</f>
        <v>#VALUE!</v>
      </c>
    </row>
    <row r="2676" spans="2:2" x14ac:dyDescent="0.25">
      <c r="B2676" t="e" cm="1" vm="1">
        <f t="array" ref="B2676">TRANSPOSE(_xlfn._xlws.SORT(_xlfn.UNIQUE(_xlfn._xlws.FILTER(managements[treatment_number], managements[experiment_id]&amp;"_"&amp;managements[crop_season_id]=A2676))))</f>
        <v>#VALUE!</v>
      </c>
    </row>
    <row r="2677" spans="2:2" x14ac:dyDescent="0.25">
      <c r="B2677" t="e" cm="1" vm="1">
        <f t="array" ref="B2677">TRANSPOSE(_xlfn._xlws.SORT(_xlfn.UNIQUE(_xlfn._xlws.FILTER(managements[treatment_number], managements[experiment_id]&amp;"_"&amp;managements[crop_season_id]=A2677))))</f>
        <v>#VALUE!</v>
      </c>
    </row>
    <row r="2678" spans="2:2" x14ac:dyDescent="0.25">
      <c r="B2678" t="e" cm="1" vm="1">
        <f t="array" ref="B2678">TRANSPOSE(_xlfn._xlws.SORT(_xlfn.UNIQUE(_xlfn._xlws.FILTER(managements[treatment_number], managements[experiment_id]&amp;"_"&amp;managements[crop_season_id]=A2678))))</f>
        <v>#VALUE!</v>
      </c>
    </row>
    <row r="2679" spans="2:2" x14ac:dyDescent="0.25">
      <c r="B2679" t="e" cm="1" vm="1">
        <f t="array" ref="B2679">TRANSPOSE(_xlfn._xlws.SORT(_xlfn.UNIQUE(_xlfn._xlws.FILTER(managements[treatment_number], managements[experiment_id]&amp;"_"&amp;managements[crop_season_id]=A2679))))</f>
        <v>#VALUE!</v>
      </c>
    </row>
    <row r="2680" spans="2:2" x14ac:dyDescent="0.25">
      <c r="B2680" t="e" cm="1" vm="1">
        <f t="array" ref="B2680">TRANSPOSE(_xlfn._xlws.SORT(_xlfn.UNIQUE(_xlfn._xlws.FILTER(managements[treatment_number], managements[experiment_id]&amp;"_"&amp;managements[crop_season_id]=A2680))))</f>
        <v>#VALUE!</v>
      </c>
    </row>
    <row r="2681" spans="2:2" x14ac:dyDescent="0.25">
      <c r="B2681" t="e" cm="1" vm="1">
        <f t="array" ref="B2681">TRANSPOSE(_xlfn._xlws.SORT(_xlfn.UNIQUE(_xlfn._xlws.FILTER(managements[treatment_number], managements[experiment_id]&amp;"_"&amp;managements[crop_season_id]=A2681))))</f>
        <v>#VALUE!</v>
      </c>
    </row>
    <row r="2682" spans="2:2" x14ac:dyDescent="0.25">
      <c r="B2682" t="e" cm="1" vm="1">
        <f t="array" ref="B2682">TRANSPOSE(_xlfn._xlws.SORT(_xlfn.UNIQUE(_xlfn._xlws.FILTER(managements[treatment_number], managements[experiment_id]&amp;"_"&amp;managements[crop_season_id]=A2682))))</f>
        <v>#VALUE!</v>
      </c>
    </row>
    <row r="2683" spans="2:2" x14ac:dyDescent="0.25">
      <c r="B2683" t="e" cm="1" vm="1">
        <f t="array" ref="B2683">TRANSPOSE(_xlfn._xlws.SORT(_xlfn.UNIQUE(_xlfn._xlws.FILTER(managements[treatment_number], managements[experiment_id]&amp;"_"&amp;managements[crop_season_id]=A2683))))</f>
        <v>#VALUE!</v>
      </c>
    </row>
    <row r="2684" spans="2:2" x14ac:dyDescent="0.25">
      <c r="B2684" t="e" cm="1" vm="1">
        <f t="array" ref="B2684">TRANSPOSE(_xlfn._xlws.SORT(_xlfn.UNIQUE(_xlfn._xlws.FILTER(managements[treatment_number], managements[experiment_id]&amp;"_"&amp;managements[crop_season_id]=A2684))))</f>
        <v>#VALUE!</v>
      </c>
    </row>
    <row r="2685" spans="2:2" x14ac:dyDescent="0.25">
      <c r="B2685" t="e" cm="1" vm="1">
        <f t="array" ref="B2685">TRANSPOSE(_xlfn._xlws.SORT(_xlfn.UNIQUE(_xlfn._xlws.FILTER(managements[treatment_number], managements[experiment_id]&amp;"_"&amp;managements[crop_season_id]=A2685))))</f>
        <v>#VALUE!</v>
      </c>
    </row>
    <row r="2686" spans="2:2" x14ac:dyDescent="0.25">
      <c r="B2686" t="e" cm="1" vm="1">
        <f t="array" ref="B2686">TRANSPOSE(_xlfn._xlws.SORT(_xlfn.UNIQUE(_xlfn._xlws.FILTER(managements[treatment_number], managements[experiment_id]&amp;"_"&amp;managements[crop_season_id]=A2686))))</f>
        <v>#VALUE!</v>
      </c>
    </row>
    <row r="2687" spans="2:2" x14ac:dyDescent="0.25">
      <c r="B2687" t="e" cm="1" vm="1">
        <f t="array" ref="B2687">TRANSPOSE(_xlfn._xlws.SORT(_xlfn.UNIQUE(_xlfn._xlws.FILTER(managements[treatment_number], managements[experiment_id]&amp;"_"&amp;managements[crop_season_id]=A2687))))</f>
        <v>#VALUE!</v>
      </c>
    </row>
    <row r="2688" spans="2:2" x14ac:dyDescent="0.25">
      <c r="B2688" t="e" cm="1" vm="1">
        <f t="array" ref="B2688">TRANSPOSE(_xlfn._xlws.SORT(_xlfn.UNIQUE(_xlfn._xlws.FILTER(managements[treatment_number], managements[experiment_id]&amp;"_"&amp;managements[crop_season_id]=A2688))))</f>
        <v>#VALUE!</v>
      </c>
    </row>
    <row r="2689" spans="2:2" x14ac:dyDescent="0.25">
      <c r="B2689" t="e" cm="1" vm="1">
        <f t="array" ref="B2689">TRANSPOSE(_xlfn._xlws.SORT(_xlfn.UNIQUE(_xlfn._xlws.FILTER(managements[treatment_number], managements[experiment_id]&amp;"_"&amp;managements[crop_season_id]=A2689))))</f>
        <v>#VALUE!</v>
      </c>
    </row>
    <row r="2690" spans="2:2" x14ac:dyDescent="0.25">
      <c r="B2690" t="e" cm="1" vm="1">
        <f t="array" ref="B2690">TRANSPOSE(_xlfn._xlws.SORT(_xlfn.UNIQUE(_xlfn._xlws.FILTER(managements[treatment_number], managements[experiment_id]&amp;"_"&amp;managements[crop_season_id]=A2690))))</f>
        <v>#VALUE!</v>
      </c>
    </row>
    <row r="2691" spans="2:2" x14ac:dyDescent="0.25">
      <c r="B2691" t="e" cm="1" vm="1">
        <f t="array" ref="B2691">TRANSPOSE(_xlfn._xlws.SORT(_xlfn.UNIQUE(_xlfn._xlws.FILTER(managements[treatment_number], managements[experiment_id]&amp;"_"&amp;managements[crop_season_id]=A2691))))</f>
        <v>#VALUE!</v>
      </c>
    </row>
    <row r="2692" spans="2:2" x14ac:dyDescent="0.25">
      <c r="B2692" t="e" cm="1" vm="1">
        <f t="array" ref="B2692">TRANSPOSE(_xlfn._xlws.SORT(_xlfn.UNIQUE(_xlfn._xlws.FILTER(managements[treatment_number], managements[experiment_id]&amp;"_"&amp;managements[crop_season_id]=A2692))))</f>
        <v>#VALUE!</v>
      </c>
    </row>
    <row r="2693" spans="2:2" x14ac:dyDescent="0.25">
      <c r="B2693" t="e" cm="1" vm="1">
        <f t="array" ref="B2693">TRANSPOSE(_xlfn._xlws.SORT(_xlfn.UNIQUE(_xlfn._xlws.FILTER(managements[treatment_number], managements[experiment_id]&amp;"_"&amp;managements[crop_season_id]=A2693))))</f>
        <v>#VALUE!</v>
      </c>
    </row>
    <row r="2694" spans="2:2" x14ac:dyDescent="0.25">
      <c r="B2694" t="e" cm="1" vm="1">
        <f t="array" ref="B2694">TRANSPOSE(_xlfn._xlws.SORT(_xlfn.UNIQUE(_xlfn._xlws.FILTER(managements[treatment_number], managements[experiment_id]&amp;"_"&amp;managements[crop_season_id]=A2694))))</f>
        <v>#VALUE!</v>
      </c>
    </row>
    <row r="2695" spans="2:2" x14ac:dyDescent="0.25">
      <c r="B2695" t="e" cm="1" vm="1">
        <f t="array" ref="B2695">TRANSPOSE(_xlfn._xlws.SORT(_xlfn.UNIQUE(_xlfn._xlws.FILTER(managements[treatment_number], managements[experiment_id]&amp;"_"&amp;managements[crop_season_id]=A2695))))</f>
        <v>#VALUE!</v>
      </c>
    </row>
    <row r="2696" spans="2:2" x14ac:dyDescent="0.25">
      <c r="B2696" t="e" cm="1" vm="1">
        <f t="array" ref="B2696">TRANSPOSE(_xlfn._xlws.SORT(_xlfn.UNIQUE(_xlfn._xlws.FILTER(managements[treatment_number], managements[experiment_id]&amp;"_"&amp;managements[crop_season_id]=A2696))))</f>
        <v>#VALUE!</v>
      </c>
    </row>
    <row r="2697" spans="2:2" x14ac:dyDescent="0.25">
      <c r="B2697" t="e" cm="1" vm="1">
        <f t="array" ref="B2697">TRANSPOSE(_xlfn._xlws.SORT(_xlfn.UNIQUE(_xlfn._xlws.FILTER(managements[treatment_number], managements[experiment_id]&amp;"_"&amp;managements[crop_season_id]=A2697))))</f>
        <v>#VALUE!</v>
      </c>
    </row>
    <row r="2698" spans="2:2" x14ac:dyDescent="0.25">
      <c r="B2698" t="e" cm="1" vm="1">
        <f t="array" ref="B2698">TRANSPOSE(_xlfn._xlws.SORT(_xlfn.UNIQUE(_xlfn._xlws.FILTER(managements[treatment_number], managements[experiment_id]&amp;"_"&amp;managements[crop_season_id]=A2698))))</f>
        <v>#VALUE!</v>
      </c>
    </row>
    <row r="2699" spans="2:2" x14ac:dyDescent="0.25">
      <c r="B2699" t="e" cm="1" vm="1">
        <f t="array" ref="B2699">TRANSPOSE(_xlfn._xlws.SORT(_xlfn.UNIQUE(_xlfn._xlws.FILTER(managements[treatment_number], managements[experiment_id]&amp;"_"&amp;managements[crop_season_id]=A2699))))</f>
        <v>#VALUE!</v>
      </c>
    </row>
    <row r="2700" spans="2:2" x14ac:dyDescent="0.25">
      <c r="B2700" t="e" cm="1" vm="1">
        <f t="array" ref="B2700">TRANSPOSE(_xlfn._xlws.SORT(_xlfn.UNIQUE(_xlfn._xlws.FILTER(managements[treatment_number], managements[experiment_id]&amp;"_"&amp;managements[crop_season_id]=A2700))))</f>
        <v>#VALUE!</v>
      </c>
    </row>
    <row r="2701" spans="2:2" x14ac:dyDescent="0.25">
      <c r="B2701" t="e" cm="1" vm="1">
        <f t="array" ref="B2701">TRANSPOSE(_xlfn._xlws.SORT(_xlfn.UNIQUE(_xlfn._xlws.FILTER(managements[treatment_number], managements[experiment_id]&amp;"_"&amp;managements[crop_season_id]=A2701))))</f>
        <v>#VALUE!</v>
      </c>
    </row>
    <row r="2702" spans="2:2" x14ac:dyDescent="0.25">
      <c r="B2702" t="e" cm="1" vm="1">
        <f t="array" ref="B2702">TRANSPOSE(_xlfn._xlws.SORT(_xlfn.UNIQUE(_xlfn._xlws.FILTER(managements[treatment_number], managements[experiment_id]&amp;"_"&amp;managements[crop_season_id]=A2702))))</f>
        <v>#VALUE!</v>
      </c>
    </row>
    <row r="2703" spans="2:2" x14ac:dyDescent="0.25">
      <c r="B2703" t="e" cm="1" vm="1">
        <f t="array" ref="B2703">TRANSPOSE(_xlfn._xlws.SORT(_xlfn.UNIQUE(_xlfn._xlws.FILTER(managements[treatment_number], managements[experiment_id]&amp;"_"&amp;managements[crop_season_id]=A2703))))</f>
        <v>#VALUE!</v>
      </c>
    </row>
    <row r="2704" spans="2:2" x14ac:dyDescent="0.25">
      <c r="B2704" t="e" cm="1" vm="1">
        <f t="array" ref="B2704">TRANSPOSE(_xlfn._xlws.SORT(_xlfn.UNIQUE(_xlfn._xlws.FILTER(managements[treatment_number], managements[experiment_id]&amp;"_"&amp;managements[crop_season_id]=A2704))))</f>
        <v>#VALUE!</v>
      </c>
    </row>
    <row r="2705" spans="2:2" x14ac:dyDescent="0.25">
      <c r="B2705" t="e" cm="1" vm="1">
        <f t="array" ref="B2705">TRANSPOSE(_xlfn._xlws.SORT(_xlfn.UNIQUE(_xlfn._xlws.FILTER(managements[treatment_number], managements[experiment_id]&amp;"_"&amp;managements[crop_season_id]=A2705))))</f>
        <v>#VALUE!</v>
      </c>
    </row>
    <row r="2706" spans="2:2" x14ac:dyDescent="0.25">
      <c r="B2706" t="e" cm="1" vm="1">
        <f t="array" ref="B2706">TRANSPOSE(_xlfn._xlws.SORT(_xlfn.UNIQUE(_xlfn._xlws.FILTER(managements[treatment_number], managements[experiment_id]&amp;"_"&amp;managements[crop_season_id]=A2706))))</f>
        <v>#VALUE!</v>
      </c>
    </row>
    <row r="2707" spans="2:2" x14ac:dyDescent="0.25">
      <c r="B2707" t="e" cm="1" vm="1">
        <f t="array" ref="B2707">TRANSPOSE(_xlfn._xlws.SORT(_xlfn.UNIQUE(_xlfn._xlws.FILTER(managements[treatment_number], managements[experiment_id]&amp;"_"&amp;managements[crop_season_id]=A2707))))</f>
        <v>#VALUE!</v>
      </c>
    </row>
    <row r="2708" spans="2:2" x14ac:dyDescent="0.25">
      <c r="B2708" t="e" cm="1" vm="1">
        <f t="array" ref="B2708">TRANSPOSE(_xlfn._xlws.SORT(_xlfn.UNIQUE(_xlfn._xlws.FILTER(managements[treatment_number], managements[experiment_id]&amp;"_"&amp;managements[crop_season_id]=A2708))))</f>
        <v>#VALUE!</v>
      </c>
    </row>
    <row r="2709" spans="2:2" x14ac:dyDescent="0.25">
      <c r="B2709" t="e" cm="1" vm="1">
        <f t="array" ref="B2709">TRANSPOSE(_xlfn._xlws.SORT(_xlfn.UNIQUE(_xlfn._xlws.FILTER(managements[treatment_number], managements[experiment_id]&amp;"_"&amp;managements[crop_season_id]=A2709))))</f>
        <v>#VALUE!</v>
      </c>
    </row>
    <row r="2710" spans="2:2" x14ac:dyDescent="0.25">
      <c r="B2710" t="e" cm="1" vm="1">
        <f t="array" ref="B2710">TRANSPOSE(_xlfn._xlws.SORT(_xlfn.UNIQUE(_xlfn._xlws.FILTER(managements[treatment_number], managements[experiment_id]&amp;"_"&amp;managements[crop_season_id]=A2710))))</f>
        <v>#VALUE!</v>
      </c>
    </row>
    <row r="2711" spans="2:2" x14ac:dyDescent="0.25">
      <c r="B2711" t="e" cm="1" vm="1">
        <f t="array" ref="B2711">TRANSPOSE(_xlfn._xlws.SORT(_xlfn.UNIQUE(_xlfn._xlws.FILTER(managements[treatment_number], managements[experiment_id]&amp;"_"&amp;managements[crop_season_id]=A2711))))</f>
        <v>#VALUE!</v>
      </c>
    </row>
    <row r="2712" spans="2:2" x14ac:dyDescent="0.25">
      <c r="B2712" t="e" cm="1" vm="1">
        <f t="array" ref="B2712">TRANSPOSE(_xlfn._xlws.SORT(_xlfn.UNIQUE(_xlfn._xlws.FILTER(managements[treatment_number], managements[experiment_id]&amp;"_"&amp;managements[crop_season_id]=A2712))))</f>
        <v>#VALUE!</v>
      </c>
    </row>
    <row r="2713" spans="2:2" x14ac:dyDescent="0.25">
      <c r="B2713" t="e" cm="1" vm="1">
        <f t="array" ref="B2713">TRANSPOSE(_xlfn._xlws.SORT(_xlfn.UNIQUE(_xlfn._xlws.FILTER(managements[treatment_number], managements[experiment_id]&amp;"_"&amp;managements[crop_season_id]=A2713))))</f>
        <v>#VALUE!</v>
      </c>
    </row>
    <row r="2714" spans="2:2" x14ac:dyDescent="0.25">
      <c r="B2714" t="e" cm="1" vm="1">
        <f t="array" ref="B2714">TRANSPOSE(_xlfn._xlws.SORT(_xlfn.UNIQUE(_xlfn._xlws.FILTER(managements[treatment_number], managements[experiment_id]&amp;"_"&amp;managements[crop_season_id]=A2714))))</f>
        <v>#VALUE!</v>
      </c>
    </row>
    <row r="2715" spans="2:2" x14ac:dyDescent="0.25">
      <c r="B2715" t="e" cm="1" vm="1">
        <f t="array" ref="B2715">TRANSPOSE(_xlfn._xlws.SORT(_xlfn.UNIQUE(_xlfn._xlws.FILTER(managements[treatment_number], managements[experiment_id]&amp;"_"&amp;managements[crop_season_id]=A2715))))</f>
        <v>#VALUE!</v>
      </c>
    </row>
    <row r="2716" spans="2:2" x14ac:dyDescent="0.25">
      <c r="B2716" t="e" cm="1" vm="1">
        <f t="array" ref="B2716">TRANSPOSE(_xlfn._xlws.SORT(_xlfn.UNIQUE(_xlfn._xlws.FILTER(managements[treatment_number], managements[experiment_id]&amp;"_"&amp;managements[crop_season_id]=A2716))))</f>
        <v>#VALUE!</v>
      </c>
    </row>
    <row r="2717" spans="2:2" x14ac:dyDescent="0.25">
      <c r="B2717" t="e" cm="1" vm="1">
        <f t="array" ref="B2717">TRANSPOSE(_xlfn._xlws.SORT(_xlfn.UNIQUE(_xlfn._xlws.FILTER(managements[treatment_number], managements[experiment_id]&amp;"_"&amp;managements[crop_season_id]=A2717))))</f>
        <v>#VALUE!</v>
      </c>
    </row>
    <row r="2718" spans="2:2" x14ac:dyDescent="0.25">
      <c r="B2718" t="e" cm="1" vm="1">
        <f t="array" ref="B2718">TRANSPOSE(_xlfn._xlws.SORT(_xlfn.UNIQUE(_xlfn._xlws.FILTER(managements[treatment_number], managements[experiment_id]&amp;"_"&amp;managements[crop_season_id]=A2718))))</f>
        <v>#VALUE!</v>
      </c>
    </row>
    <row r="2719" spans="2:2" x14ac:dyDescent="0.25">
      <c r="B2719" t="e" cm="1" vm="1">
        <f t="array" ref="B2719">TRANSPOSE(_xlfn._xlws.SORT(_xlfn.UNIQUE(_xlfn._xlws.FILTER(managements[treatment_number], managements[experiment_id]&amp;"_"&amp;managements[crop_season_id]=A2719))))</f>
        <v>#VALUE!</v>
      </c>
    </row>
    <row r="2720" spans="2:2" x14ac:dyDescent="0.25">
      <c r="B2720" t="e" cm="1" vm="1">
        <f t="array" ref="B2720">TRANSPOSE(_xlfn._xlws.SORT(_xlfn.UNIQUE(_xlfn._xlws.FILTER(managements[treatment_number], managements[experiment_id]&amp;"_"&amp;managements[crop_season_id]=A2720))))</f>
        <v>#VALUE!</v>
      </c>
    </row>
    <row r="2721" spans="2:2" x14ac:dyDescent="0.25">
      <c r="B2721" t="e" cm="1" vm="1">
        <f t="array" ref="B2721">TRANSPOSE(_xlfn._xlws.SORT(_xlfn.UNIQUE(_xlfn._xlws.FILTER(managements[treatment_number], managements[experiment_id]&amp;"_"&amp;managements[crop_season_id]=A2721))))</f>
        <v>#VALUE!</v>
      </c>
    </row>
    <row r="2722" spans="2:2" x14ac:dyDescent="0.25">
      <c r="B2722" t="e" cm="1" vm="1">
        <f t="array" ref="B2722">TRANSPOSE(_xlfn._xlws.SORT(_xlfn.UNIQUE(_xlfn._xlws.FILTER(managements[treatment_number], managements[experiment_id]&amp;"_"&amp;managements[crop_season_id]=A2722))))</f>
        <v>#VALUE!</v>
      </c>
    </row>
    <row r="2723" spans="2:2" x14ac:dyDescent="0.25">
      <c r="B2723" t="e" cm="1" vm="1">
        <f t="array" ref="B2723">TRANSPOSE(_xlfn._xlws.SORT(_xlfn.UNIQUE(_xlfn._xlws.FILTER(managements[treatment_number], managements[experiment_id]&amp;"_"&amp;managements[crop_season_id]=A2723))))</f>
        <v>#VALUE!</v>
      </c>
    </row>
    <row r="2724" spans="2:2" x14ac:dyDescent="0.25">
      <c r="B2724" t="e" cm="1" vm="1">
        <f t="array" ref="B2724">TRANSPOSE(_xlfn._xlws.SORT(_xlfn.UNIQUE(_xlfn._xlws.FILTER(managements[treatment_number], managements[experiment_id]&amp;"_"&amp;managements[crop_season_id]=A2724))))</f>
        <v>#VALUE!</v>
      </c>
    </row>
    <row r="2725" spans="2:2" x14ac:dyDescent="0.25">
      <c r="B2725" t="e" cm="1" vm="1">
        <f t="array" ref="B2725">TRANSPOSE(_xlfn._xlws.SORT(_xlfn.UNIQUE(_xlfn._xlws.FILTER(managements[treatment_number], managements[experiment_id]&amp;"_"&amp;managements[crop_season_id]=A2725))))</f>
        <v>#VALUE!</v>
      </c>
    </row>
    <row r="2726" spans="2:2" x14ac:dyDescent="0.25">
      <c r="B2726" t="e" cm="1" vm="1">
        <f t="array" ref="B2726">TRANSPOSE(_xlfn._xlws.SORT(_xlfn.UNIQUE(_xlfn._xlws.FILTER(managements[treatment_number], managements[experiment_id]&amp;"_"&amp;managements[crop_season_id]=A2726))))</f>
        <v>#VALUE!</v>
      </c>
    </row>
    <row r="2727" spans="2:2" x14ac:dyDescent="0.25">
      <c r="B2727" t="e" cm="1" vm="1">
        <f t="array" ref="B2727">TRANSPOSE(_xlfn._xlws.SORT(_xlfn.UNIQUE(_xlfn._xlws.FILTER(managements[treatment_number], managements[experiment_id]&amp;"_"&amp;managements[crop_season_id]=A2727))))</f>
        <v>#VALUE!</v>
      </c>
    </row>
    <row r="2728" spans="2:2" x14ac:dyDescent="0.25">
      <c r="B2728" t="e" cm="1" vm="1">
        <f t="array" ref="B2728">TRANSPOSE(_xlfn._xlws.SORT(_xlfn.UNIQUE(_xlfn._xlws.FILTER(managements[treatment_number], managements[experiment_id]&amp;"_"&amp;managements[crop_season_id]=A2728))))</f>
        <v>#VALUE!</v>
      </c>
    </row>
    <row r="2729" spans="2:2" x14ac:dyDescent="0.25">
      <c r="B2729" t="e" cm="1" vm="1">
        <f t="array" ref="B2729">TRANSPOSE(_xlfn._xlws.SORT(_xlfn.UNIQUE(_xlfn._xlws.FILTER(managements[treatment_number], managements[experiment_id]&amp;"_"&amp;managements[crop_season_id]=A2729))))</f>
        <v>#VALUE!</v>
      </c>
    </row>
    <row r="2730" spans="2:2" x14ac:dyDescent="0.25">
      <c r="B2730" t="e" cm="1" vm="1">
        <f t="array" ref="B2730">TRANSPOSE(_xlfn._xlws.SORT(_xlfn.UNIQUE(_xlfn._xlws.FILTER(managements[treatment_number], managements[experiment_id]&amp;"_"&amp;managements[crop_season_id]=A2730))))</f>
        <v>#VALUE!</v>
      </c>
    </row>
    <row r="2731" spans="2:2" x14ac:dyDescent="0.25">
      <c r="B2731" t="e" cm="1" vm="1">
        <f t="array" ref="B2731">TRANSPOSE(_xlfn._xlws.SORT(_xlfn.UNIQUE(_xlfn._xlws.FILTER(managements[treatment_number], managements[experiment_id]&amp;"_"&amp;managements[crop_season_id]=A2731))))</f>
        <v>#VALUE!</v>
      </c>
    </row>
    <row r="2732" spans="2:2" x14ac:dyDescent="0.25">
      <c r="B2732" t="e" cm="1" vm="1">
        <f t="array" ref="B2732">TRANSPOSE(_xlfn._xlws.SORT(_xlfn.UNIQUE(_xlfn._xlws.FILTER(managements[treatment_number], managements[experiment_id]&amp;"_"&amp;managements[crop_season_id]=A2732))))</f>
        <v>#VALUE!</v>
      </c>
    </row>
    <row r="2733" spans="2:2" x14ac:dyDescent="0.25">
      <c r="B2733" t="e" cm="1" vm="1">
        <f t="array" ref="B2733">TRANSPOSE(_xlfn._xlws.SORT(_xlfn.UNIQUE(_xlfn._xlws.FILTER(managements[treatment_number], managements[experiment_id]&amp;"_"&amp;managements[crop_season_id]=A2733))))</f>
        <v>#VALUE!</v>
      </c>
    </row>
    <row r="2734" spans="2:2" x14ac:dyDescent="0.25">
      <c r="B2734" t="e" cm="1" vm="1">
        <f t="array" ref="B2734">TRANSPOSE(_xlfn._xlws.SORT(_xlfn.UNIQUE(_xlfn._xlws.FILTER(managements[treatment_number], managements[experiment_id]&amp;"_"&amp;managements[crop_season_id]=A2734))))</f>
        <v>#VALUE!</v>
      </c>
    </row>
    <row r="2735" spans="2:2" x14ac:dyDescent="0.25">
      <c r="B2735" t="e" cm="1" vm="1">
        <f t="array" ref="B2735">TRANSPOSE(_xlfn._xlws.SORT(_xlfn.UNIQUE(_xlfn._xlws.FILTER(managements[treatment_number], managements[experiment_id]&amp;"_"&amp;managements[crop_season_id]=A2735))))</f>
        <v>#VALUE!</v>
      </c>
    </row>
    <row r="2736" spans="2:2" x14ac:dyDescent="0.25">
      <c r="B2736" t="e" cm="1" vm="1">
        <f t="array" ref="B2736">TRANSPOSE(_xlfn._xlws.SORT(_xlfn.UNIQUE(_xlfn._xlws.FILTER(managements[treatment_number], managements[experiment_id]&amp;"_"&amp;managements[crop_season_id]=A2736))))</f>
        <v>#VALUE!</v>
      </c>
    </row>
    <row r="2737" spans="2:2" x14ac:dyDescent="0.25">
      <c r="B2737" t="e" cm="1" vm="1">
        <f t="array" ref="B2737">TRANSPOSE(_xlfn._xlws.SORT(_xlfn.UNIQUE(_xlfn._xlws.FILTER(managements[treatment_number], managements[experiment_id]&amp;"_"&amp;managements[crop_season_id]=A2737))))</f>
        <v>#VALUE!</v>
      </c>
    </row>
    <row r="2738" spans="2:2" x14ac:dyDescent="0.25">
      <c r="B2738" t="e" cm="1" vm="1">
        <f t="array" ref="B2738">TRANSPOSE(_xlfn._xlws.SORT(_xlfn.UNIQUE(_xlfn._xlws.FILTER(managements[treatment_number], managements[experiment_id]&amp;"_"&amp;managements[crop_season_id]=A2738))))</f>
        <v>#VALUE!</v>
      </c>
    </row>
    <row r="2739" spans="2:2" x14ac:dyDescent="0.25">
      <c r="B2739" t="e" cm="1" vm="1">
        <f t="array" ref="B2739">TRANSPOSE(_xlfn._xlws.SORT(_xlfn.UNIQUE(_xlfn._xlws.FILTER(managements[treatment_number], managements[experiment_id]&amp;"_"&amp;managements[crop_season_id]=A2739))))</f>
        <v>#VALUE!</v>
      </c>
    </row>
    <row r="2740" spans="2:2" x14ac:dyDescent="0.25">
      <c r="B2740" t="e" cm="1" vm="1">
        <f t="array" ref="B2740">TRANSPOSE(_xlfn._xlws.SORT(_xlfn.UNIQUE(_xlfn._xlws.FILTER(managements[treatment_number], managements[experiment_id]&amp;"_"&amp;managements[crop_season_id]=A2740))))</f>
        <v>#VALUE!</v>
      </c>
    </row>
    <row r="2741" spans="2:2" x14ac:dyDescent="0.25">
      <c r="B2741" t="e" cm="1" vm="1">
        <f t="array" ref="B2741">TRANSPOSE(_xlfn._xlws.SORT(_xlfn.UNIQUE(_xlfn._xlws.FILTER(managements[treatment_number], managements[experiment_id]&amp;"_"&amp;managements[crop_season_id]=A2741))))</f>
        <v>#VALUE!</v>
      </c>
    </row>
    <row r="2742" spans="2:2" x14ac:dyDescent="0.25">
      <c r="B2742" t="e" cm="1" vm="1">
        <f t="array" ref="B2742">TRANSPOSE(_xlfn._xlws.SORT(_xlfn.UNIQUE(_xlfn._xlws.FILTER(managements[treatment_number], managements[experiment_id]&amp;"_"&amp;managements[crop_season_id]=A2742))))</f>
        <v>#VALUE!</v>
      </c>
    </row>
    <row r="2743" spans="2:2" x14ac:dyDescent="0.25">
      <c r="B2743" t="e" cm="1" vm="1">
        <f t="array" ref="B2743">TRANSPOSE(_xlfn._xlws.SORT(_xlfn.UNIQUE(_xlfn._xlws.FILTER(managements[treatment_number], managements[experiment_id]&amp;"_"&amp;managements[crop_season_id]=A2743))))</f>
        <v>#VALUE!</v>
      </c>
    </row>
    <row r="2744" spans="2:2" x14ac:dyDescent="0.25">
      <c r="B2744" t="e" cm="1" vm="1">
        <f t="array" ref="B2744">TRANSPOSE(_xlfn._xlws.SORT(_xlfn.UNIQUE(_xlfn._xlws.FILTER(managements[treatment_number], managements[experiment_id]&amp;"_"&amp;managements[crop_season_id]=A2744))))</f>
        <v>#VALUE!</v>
      </c>
    </row>
    <row r="2745" spans="2:2" x14ac:dyDescent="0.25">
      <c r="B2745" t="e" cm="1" vm="1">
        <f t="array" ref="B2745">TRANSPOSE(_xlfn._xlws.SORT(_xlfn.UNIQUE(_xlfn._xlws.FILTER(managements[treatment_number], managements[experiment_id]&amp;"_"&amp;managements[crop_season_id]=A2745))))</f>
        <v>#VALUE!</v>
      </c>
    </row>
    <row r="2746" spans="2:2" x14ac:dyDescent="0.25">
      <c r="B2746" t="e" cm="1" vm="1">
        <f t="array" ref="B2746">TRANSPOSE(_xlfn._xlws.SORT(_xlfn.UNIQUE(_xlfn._xlws.FILTER(managements[treatment_number], managements[experiment_id]&amp;"_"&amp;managements[crop_season_id]=A2746))))</f>
        <v>#VALUE!</v>
      </c>
    </row>
    <row r="2747" spans="2:2" x14ac:dyDescent="0.25">
      <c r="B2747" t="e" cm="1" vm="1">
        <f t="array" ref="B2747">TRANSPOSE(_xlfn._xlws.SORT(_xlfn.UNIQUE(_xlfn._xlws.FILTER(managements[treatment_number], managements[experiment_id]&amp;"_"&amp;managements[crop_season_id]=A2747))))</f>
        <v>#VALUE!</v>
      </c>
    </row>
    <row r="2748" spans="2:2" x14ac:dyDescent="0.25">
      <c r="B2748" t="e" cm="1" vm="1">
        <f t="array" ref="B2748">TRANSPOSE(_xlfn._xlws.SORT(_xlfn.UNIQUE(_xlfn._xlws.FILTER(managements[treatment_number], managements[experiment_id]&amp;"_"&amp;managements[crop_season_id]=A2748))))</f>
        <v>#VALUE!</v>
      </c>
    </row>
    <row r="2749" spans="2:2" x14ac:dyDescent="0.25">
      <c r="B2749" t="e" cm="1" vm="1">
        <f t="array" ref="B2749">TRANSPOSE(_xlfn._xlws.SORT(_xlfn.UNIQUE(_xlfn._xlws.FILTER(managements[treatment_number], managements[experiment_id]&amp;"_"&amp;managements[crop_season_id]=A2749))))</f>
        <v>#VALUE!</v>
      </c>
    </row>
    <row r="2750" spans="2:2" x14ac:dyDescent="0.25">
      <c r="B2750" t="e" cm="1" vm="1">
        <f t="array" ref="B2750">TRANSPOSE(_xlfn._xlws.SORT(_xlfn.UNIQUE(_xlfn._xlws.FILTER(managements[treatment_number], managements[experiment_id]&amp;"_"&amp;managements[crop_season_id]=A2750))))</f>
        <v>#VALUE!</v>
      </c>
    </row>
    <row r="2751" spans="2:2" x14ac:dyDescent="0.25">
      <c r="B2751" t="e" cm="1" vm="1">
        <f t="array" ref="B2751">TRANSPOSE(_xlfn._xlws.SORT(_xlfn.UNIQUE(_xlfn._xlws.FILTER(managements[treatment_number], managements[experiment_id]&amp;"_"&amp;managements[crop_season_id]=A2751))))</f>
        <v>#VALUE!</v>
      </c>
    </row>
    <row r="2752" spans="2:2" x14ac:dyDescent="0.25">
      <c r="B2752" t="e" cm="1" vm="1">
        <f t="array" ref="B2752">TRANSPOSE(_xlfn._xlws.SORT(_xlfn.UNIQUE(_xlfn._xlws.FILTER(managements[treatment_number], managements[experiment_id]&amp;"_"&amp;managements[crop_season_id]=A2752))))</f>
        <v>#VALUE!</v>
      </c>
    </row>
    <row r="2753" spans="2:2" x14ac:dyDescent="0.25">
      <c r="B2753" t="e" cm="1" vm="1">
        <f t="array" ref="B2753">TRANSPOSE(_xlfn._xlws.SORT(_xlfn.UNIQUE(_xlfn._xlws.FILTER(managements[treatment_number], managements[experiment_id]&amp;"_"&amp;managements[crop_season_id]=A2753))))</f>
        <v>#VALUE!</v>
      </c>
    </row>
    <row r="2754" spans="2:2" x14ac:dyDescent="0.25">
      <c r="B2754" t="e" cm="1" vm="1">
        <f t="array" ref="B2754">TRANSPOSE(_xlfn._xlws.SORT(_xlfn.UNIQUE(_xlfn._xlws.FILTER(managements[treatment_number], managements[experiment_id]&amp;"_"&amp;managements[crop_season_id]=A2754))))</f>
        <v>#VALUE!</v>
      </c>
    </row>
    <row r="2755" spans="2:2" x14ac:dyDescent="0.25">
      <c r="B2755" t="e" cm="1" vm="1">
        <f t="array" ref="B2755">TRANSPOSE(_xlfn._xlws.SORT(_xlfn.UNIQUE(_xlfn._xlws.FILTER(managements[treatment_number], managements[experiment_id]&amp;"_"&amp;managements[crop_season_id]=A2755))))</f>
        <v>#VALUE!</v>
      </c>
    </row>
    <row r="2756" spans="2:2" x14ac:dyDescent="0.25">
      <c r="B2756" t="e" cm="1" vm="1">
        <f t="array" ref="B2756">TRANSPOSE(_xlfn._xlws.SORT(_xlfn.UNIQUE(_xlfn._xlws.FILTER(managements[treatment_number], managements[experiment_id]&amp;"_"&amp;managements[crop_season_id]=A2756))))</f>
        <v>#VALUE!</v>
      </c>
    </row>
    <row r="2757" spans="2:2" x14ac:dyDescent="0.25">
      <c r="B2757" t="e" cm="1" vm="1">
        <f t="array" ref="B2757">TRANSPOSE(_xlfn._xlws.SORT(_xlfn.UNIQUE(_xlfn._xlws.FILTER(managements[treatment_number], managements[experiment_id]&amp;"_"&amp;managements[crop_season_id]=A2757))))</f>
        <v>#VALUE!</v>
      </c>
    </row>
    <row r="2758" spans="2:2" x14ac:dyDescent="0.25">
      <c r="B2758" t="e" cm="1" vm="1">
        <f t="array" ref="B2758">TRANSPOSE(_xlfn._xlws.SORT(_xlfn.UNIQUE(_xlfn._xlws.FILTER(managements[treatment_number], managements[experiment_id]&amp;"_"&amp;managements[crop_season_id]=A2758))))</f>
        <v>#VALUE!</v>
      </c>
    </row>
    <row r="2759" spans="2:2" x14ac:dyDescent="0.25">
      <c r="B2759" t="e" cm="1" vm="1">
        <f t="array" ref="B2759">TRANSPOSE(_xlfn._xlws.SORT(_xlfn.UNIQUE(_xlfn._xlws.FILTER(managements[treatment_number], managements[experiment_id]&amp;"_"&amp;managements[crop_season_id]=A2759))))</f>
        <v>#VALUE!</v>
      </c>
    </row>
    <row r="2760" spans="2:2" x14ac:dyDescent="0.25">
      <c r="B2760" t="e" cm="1" vm="1">
        <f t="array" ref="B2760">TRANSPOSE(_xlfn._xlws.SORT(_xlfn.UNIQUE(_xlfn._xlws.FILTER(managements[treatment_number], managements[experiment_id]&amp;"_"&amp;managements[crop_season_id]=A2760))))</f>
        <v>#VALUE!</v>
      </c>
    </row>
    <row r="2761" spans="2:2" x14ac:dyDescent="0.25">
      <c r="B2761" t="e" cm="1" vm="1">
        <f t="array" ref="B2761">TRANSPOSE(_xlfn._xlws.SORT(_xlfn.UNIQUE(_xlfn._xlws.FILTER(managements[treatment_number], managements[experiment_id]&amp;"_"&amp;managements[crop_season_id]=A2761))))</f>
        <v>#VALUE!</v>
      </c>
    </row>
    <row r="2762" spans="2:2" x14ac:dyDescent="0.25">
      <c r="B2762" t="e" cm="1" vm="1">
        <f t="array" ref="B2762">TRANSPOSE(_xlfn._xlws.SORT(_xlfn.UNIQUE(_xlfn._xlws.FILTER(managements[treatment_number], managements[experiment_id]&amp;"_"&amp;managements[crop_season_id]=A2762))))</f>
        <v>#VALUE!</v>
      </c>
    </row>
    <row r="2763" spans="2:2" x14ac:dyDescent="0.25">
      <c r="B2763" t="e" cm="1" vm="1">
        <f t="array" ref="B2763">TRANSPOSE(_xlfn._xlws.SORT(_xlfn.UNIQUE(_xlfn._xlws.FILTER(managements[treatment_number], managements[experiment_id]&amp;"_"&amp;managements[crop_season_id]=A2763))))</f>
        <v>#VALUE!</v>
      </c>
    </row>
    <row r="2764" spans="2:2" x14ac:dyDescent="0.25">
      <c r="B2764" t="e" cm="1" vm="1">
        <f t="array" ref="B2764">TRANSPOSE(_xlfn._xlws.SORT(_xlfn.UNIQUE(_xlfn._xlws.FILTER(managements[treatment_number], managements[experiment_id]&amp;"_"&amp;managements[crop_season_id]=A2764))))</f>
        <v>#VALUE!</v>
      </c>
    </row>
    <row r="2765" spans="2:2" x14ac:dyDescent="0.25">
      <c r="B2765" t="e" cm="1" vm="1">
        <f t="array" ref="B2765">TRANSPOSE(_xlfn._xlws.SORT(_xlfn.UNIQUE(_xlfn._xlws.FILTER(managements[treatment_number], managements[experiment_id]&amp;"_"&amp;managements[crop_season_id]=A2765))))</f>
        <v>#VALUE!</v>
      </c>
    </row>
    <row r="2766" spans="2:2" x14ac:dyDescent="0.25">
      <c r="B2766" t="e" cm="1" vm="1">
        <f t="array" ref="B2766">TRANSPOSE(_xlfn._xlws.SORT(_xlfn.UNIQUE(_xlfn._xlws.FILTER(managements[treatment_number], managements[experiment_id]&amp;"_"&amp;managements[crop_season_id]=A2766))))</f>
        <v>#VALUE!</v>
      </c>
    </row>
    <row r="2767" spans="2:2" x14ac:dyDescent="0.25">
      <c r="B2767" t="e" cm="1" vm="1">
        <f t="array" ref="B2767">TRANSPOSE(_xlfn._xlws.SORT(_xlfn.UNIQUE(_xlfn._xlws.FILTER(managements[treatment_number], managements[experiment_id]&amp;"_"&amp;managements[crop_season_id]=A2767))))</f>
        <v>#VALUE!</v>
      </c>
    </row>
    <row r="2768" spans="2:2" x14ac:dyDescent="0.25">
      <c r="B2768" t="e" cm="1" vm="1">
        <f t="array" ref="B2768">TRANSPOSE(_xlfn._xlws.SORT(_xlfn.UNIQUE(_xlfn._xlws.FILTER(managements[treatment_number], managements[experiment_id]&amp;"_"&amp;managements[crop_season_id]=A2768))))</f>
        <v>#VALUE!</v>
      </c>
    </row>
    <row r="2769" spans="2:2" x14ac:dyDescent="0.25">
      <c r="B2769" t="e" cm="1" vm="1">
        <f t="array" ref="B2769">TRANSPOSE(_xlfn._xlws.SORT(_xlfn.UNIQUE(_xlfn._xlws.FILTER(managements[treatment_number], managements[experiment_id]&amp;"_"&amp;managements[crop_season_id]=A2769))))</f>
        <v>#VALUE!</v>
      </c>
    </row>
    <row r="2770" spans="2:2" x14ac:dyDescent="0.25">
      <c r="B2770" t="e" cm="1" vm="1">
        <f t="array" ref="B2770">TRANSPOSE(_xlfn._xlws.SORT(_xlfn.UNIQUE(_xlfn._xlws.FILTER(managements[treatment_number], managements[experiment_id]&amp;"_"&amp;managements[crop_season_id]=A2770))))</f>
        <v>#VALUE!</v>
      </c>
    </row>
    <row r="2771" spans="2:2" x14ac:dyDescent="0.25">
      <c r="B2771" t="e" cm="1" vm="1">
        <f t="array" ref="B2771">TRANSPOSE(_xlfn._xlws.SORT(_xlfn.UNIQUE(_xlfn._xlws.FILTER(managements[treatment_number], managements[experiment_id]&amp;"_"&amp;managements[crop_season_id]=A2771))))</f>
        <v>#VALUE!</v>
      </c>
    </row>
    <row r="2772" spans="2:2" x14ac:dyDescent="0.25">
      <c r="B2772" t="e" cm="1" vm="1">
        <f t="array" ref="B2772">TRANSPOSE(_xlfn._xlws.SORT(_xlfn.UNIQUE(_xlfn._xlws.FILTER(managements[treatment_number], managements[experiment_id]&amp;"_"&amp;managements[crop_season_id]=A2772))))</f>
        <v>#VALUE!</v>
      </c>
    </row>
    <row r="2773" spans="2:2" x14ac:dyDescent="0.25">
      <c r="B2773" t="e" cm="1" vm="1">
        <f t="array" ref="B2773">TRANSPOSE(_xlfn._xlws.SORT(_xlfn.UNIQUE(_xlfn._xlws.FILTER(managements[treatment_number], managements[experiment_id]&amp;"_"&amp;managements[crop_season_id]=A2773))))</f>
        <v>#VALUE!</v>
      </c>
    </row>
    <row r="2774" spans="2:2" x14ac:dyDescent="0.25">
      <c r="B2774" t="e" cm="1" vm="1">
        <f t="array" ref="B2774">TRANSPOSE(_xlfn._xlws.SORT(_xlfn.UNIQUE(_xlfn._xlws.FILTER(managements[treatment_number], managements[experiment_id]&amp;"_"&amp;managements[crop_season_id]=A2774))))</f>
        <v>#VALUE!</v>
      </c>
    </row>
    <row r="2775" spans="2:2" x14ac:dyDescent="0.25">
      <c r="B2775" t="e" cm="1" vm="1">
        <f t="array" ref="B2775">TRANSPOSE(_xlfn._xlws.SORT(_xlfn.UNIQUE(_xlfn._xlws.FILTER(managements[treatment_number], managements[experiment_id]&amp;"_"&amp;managements[crop_season_id]=A2775))))</f>
        <v>#VALUE!</v>
      </c>
    </row>
    <row r="2776" spans="2:2" x14ac:dyDescent="0.25">
      <c r="B2776" t="e" cm="1" vm="1">
        <f t="array" ref="B2776">TRANSPOSE(_xlfn._xlws.SORT(_xlfn.UNIQUE(_xlfn._xlws.FILTER(managements[treatment_number], managements[experiment_id]&amp;"_"&amp;managements[crop_season_id]=A2776))))</f>
        <v>#VALUE!</v>
      </c>
    </row>
    <row r="2777" spans="2:2" x14ac:dyDescent="0.25">
      <c r="B2777" t="e" cm="1" vm="1">
        <f t="array" ref="B2777">TRANSPOSE(_xlfn._xlws.SORT(_xlfn.UNIQUE(_xlfn._xlws.FILTER(managements[treatment_number], managements[experiment_id]&amp;"_"&amp;managements[crop_season_id]=A2777))))</f>
        <v>#VALUE!</v>
      </c>
    </row>
    <row r="2778" spans="2:2" x14ac:dyDescent="0.25">
      <c r="B2778" t="e" cm="1" vm="1">
        <f t="array" ref="B2778">TRANSPOSE(_xlfn._xlws.SORT(_xlfn.UNIQUE(_xlfn._xlws.FILTER(managements[treatment_number], managements[experiment_id]&amp;"_"&amp;managements[crop_season_id]=A2778))))</f>
        <v>#VALUE!</v>
      </c>
    </row>
    <row r="2779" spans="2:2" x14ac:dyDescent="0.25">
      <c r="B2779" t="e" cm="1" vm="1">
        <f t="array" ref="B2779">TRANSPOSE(_xlfn._xlws.SORT(_xlfn.UNIQUE(_xlfn._xlws.FILTER(managements[treatment_number], managements[experiment_id]&amp;"_"&amp;managements[crop_season_id]=A2779))))</f>
        <v>#VALUE!</v>
      </c>
    </row>
    <row r="2780" spans="2:2" x14ac:dyDescent="0.25">
      <c r="B2780" t="e" cm="1" vm="1">
        <f t="array" ref="B2780">TRANSPOSE(_xlfn._xlws.SORT(_xlfn.UNIQUE(_xlfn._xlws.FILTER(managements[treatment_number], managements[experiment_id]&amp;"_"&amp;managements[crop_season_id]=A2780))))</f>
        <v>#VALUE!</v>
      </c>
    </row>
    <row r="2781" spans="2:2" x14ac:dyDescent="0.25">
      <c r="B2781" t="e" cm="1" vm="1">
        <f t="array" ref="B2781">TRANSPOSE(_xlfn._xlws.SORT(_xlfn.UNIQUE(_xlfn._xlws.FILTER(managements[treatment_number], managements[experiment_id]&amp;"_"&amp;managements[crop_season_id]=A2781))))</f>
        <v>#VALUE!</v>
      </c>
    </row>
    <row r="2782" spans="2:2" x14ac:dyDescent="0.25">
      <c r="B2782" t="e" cm="1" vm="1">
        <f t="array" ref="B2782">TRANSPOSE(_xlfn._xlws.SORT(_xlfn.UNIQUE(_xlfn._xlws.FILTER(managements[treatment_number], managements[experiment_id]&amp;"_"&amp;managements[crop_season_id]=A2782))))</f>
        <v>#VALUE!</v>
      </c>
    </row>
    <row r="2783" spans="2:2" x14ac:dyDescent="0.25">
      <c r="B2783" t="e" cm="1" vm="1">
        <f t="array" ref="B2783">TRANSPOSE(_xlfn._xlws.SORT(_xlfn.UNIQUE(_xlfn._xlws.FILTER(managements[treatment_number], managements[experiment_id]&amp;"_"&amp;managements[crop_season_id]=A2783))))</f>
        <v>#VALUE!</v>
      </c>
    </row>
    <row r="2784" spans="2:2" x14ac:dyDescent="0.25">
      <c r="B2784" t="e" cm="1" vm="1">
        <f t="array" ref="B2784">TRANSPOSE(_xlfn._xlws.SORT(_xlfn.UNIQUE(_xlfn._xlws.FILTER(managements[treatment_number], managements[experiment_id]&amp;"_"&amp;managements[crop_season_id]=A2784))))</f>
        <v>#VALUE!</v>
      </c>
    </row>
    <row r="2785" spans="2:2" x14ac:dyDescent="0.25">
      <c r="B2785" t="e" cm="1" vm="1">
        <f t="array" ref="B2785">TRANSPOSE(_xlfn._xlws.SORT(_xlfn.UNIQUE(_xlfn._xlws.FILTER(managements[treatment_number], managements[experiment_id]&amp;"_"&amp;managements[crop_season_id]=A2785))))</f>
        <v>#VALUE!</v>
      </c>
    </row>
    <row r="2786" spans="2:2" x14ac:dyDescent="0.25">
      <c r="B2786" t="e" cm="1" vm="1">
        <f t="array" ref="B2786">TRANSPOSE(_xlfn._xlws.SORT(_xlfn.UNIQUE(_xlfn._xlws.FILTER(managements[treatment_number], managements[experiment_id]&amp;"_"&amp;managements[crop_season_id]=A2786))))</f>
        <v>#VALUE!</v>
      </c>
    </row>
    <row r="2787" spans="2:2" x14ac:dyDescent="0.25">
      <c r="B2787" t="e" cm="1" vm="1">
        <f t="array" ref="B2787">TRANSPOSE(_xlfn._xlws.SORT(_xlfn.UNIQUE(_xlfn._xlws.FILTER(managements[treatment_number], managements[experiment_id]&amp;"_"&amp;managements[crop_season_id]=A2787))))</f>
        <v>#VALUE!</v>
      </c>
    </row>
    <row r="2788" spans="2:2" x14ac:dyDescent="0.25">
      <c r="B2788" t="e" cm="1" vm="1">
        <f t="array" ref="B2788">TRANSPOSE(_xlfn._xlws.SORT(_xlfn.UNIQUE(_xlfn._xlws.FILTER(managements[treatment_number], managements[experiment_id]&amp;"_"&amp;managements[crop_season_id]=A2788))))</f>
        <v>#VALUE!</v>
      </c>
    </row>
    <row r="2789" spans="2:2" x14ac:dyDescent="0.25">
      <c r="B2789" t="e" cm="1" vm="1">
        <f t="array" ref="B2789">TRANSPOSE(_xlfn._xlws.SORT(_xlfn.UNIQUE(_xlfn._xlws.FILTER(managements[treatment_number], managements[experiment_id]&amp;"_"&amp;managements[crop_season_id]=A2789))))</f>
        <v>#VALUE!</v>
      </c>
    </row>
    <row r="2790" spans="2:2" x14ac:dyDescent="0.25">
      <c r="B2790" t="e" cm="1" vm="1">
        <f t="array" ref="B2790">TRANSPOSE(_xlfn._xlws.SORT(_xlfn.UNIQUE(_xlfn._xlws.FILTER(managements[treatment_number], managements[experiment_id]&amp;"_"&amp;managements[crop_season_id]=A2790))))</f>
        <v>#VALUE!</v>
      </c>
    </row>
    <row r="2791" spans="2:2" x14ac:dyDescent="0.25">
      <c r="B2791" t="e" cm="1" vm="1">
        <f t="array" ref="B2791">TRANSPOSE(_xlfn._xlws.SORT(_xlfn.UNIQUE(_xlfn._xlws.FILTER(managements[treatment_number], managements[experiment_id]&amp;"_"&amp;managements[crop_season_id]=A2791))))</f>
        <v>#VALUE!</v>
      </c>
    </row>
    <row r="2792" spans="2:2" x14ac:dyDescent="0.25">
      <c r="B2792" t="e" cm="1" vm="1">
        <f t="array" ref="B2792">TRANSPOSE(_xlfn._xlws.SORT(_xlfn.UNIQUE(_xlfn._xlws.FILTER(managements[treatment_number], managements[experiment_id]&amp;"_"&amp;managements[crop_season_id]=A2792))))</f>
        <v>#VALUE!</v>
      </c>
    </row>
    <row r="2793" spans="2:2" x14ac:dyDescent="0.25">
      <c r="B2793" t="e" cm="1" vm="1">
        <f t="array" ref="B2793">TRANSPOSE(_xlfn._xlws.SORT(_xlfn.UNIQUE(_xlfn._xlws.FILTER(managements[treatment_number], managements[experiment_id]&amp;"_"&amp;managements[crop_season_id]=A2793))))</f>
        <v>#VALUE!</v>
      </c>
    </row>
    <row r="2794" spans="2:2" x14ac:dyDescent="0.25">
      <c r="B2794" t="e" cm="1" vm="1">
        <f t="array" ref="B2794">TRANSPOSE(_xlfn._xlws.SORT(_xlfn.UNIQUE(_xlfn._xlws.FILTER(managements[treatment_number], managements[experiment_id]&amp;"_"&amp;managements[crop_season_id]=A2794))))</f>
        <v>#VALUE!</v>
      </c>
    </row>
    <row r="2795" spans="2:2" x14ac:dyDescent="0.25">
      <c r="B2795" t="e" cm="1" vm="1">
        <f t="array" ref="B2795">TRANSPOSE(_xlfn._xlws.SORT(_xlfn.UNIQUE(_xlfn._xlws.FILTER(managements[treatment_number], managements[experiment_id]&amp;"_"&amp;managements[crop_season_id]=A2795))))</f>
        <v>#VALUE!</v>
      </c>
    </row>
    <row r="2796" spans="2:2" x14ac:dyDescent="0.25">
      <c r="B2796" t="e" cm="1" vm="1">
        <f t="array" ref="B2796">TRANSPOSE(_xlfn._xlws.SORT(_xlfn.UNIQUE(_xlfn._xlws.FILTER(managements[treatment_number], managements[experiment_id]&amp;"_"&amp;managements[crop_season_id]=A2796))))</f>
        <v>#VALUE!</v>
      </c>
    </row>
    <row r="2797" spans="2:2" x14ac:dyDescent="0.25">
      <c r="B2797" t="e" cm="1" vm="1">
        <f t="array" ref="B2797">TRANSPOSE(_xlfn._xlws.SORT(_xlfn.UNIQUE(_xlfn._xlws.FILTER(managements[treatment_number], managements[experiment_id]&amp;"_"&amp;managements[crop_season_id]=A2797))))</f>
        <v>#VALUE!</v>
      </c>
    </row>
    <row r="2798" spans="2:2" x14ac:dyDescent="0.25">
      <c r="B2798" t="e" cm="1" vm="1">
        <f t="array" ref="B2798">TRANSPOSE(_xlfn._xlws.SORT(_xlfn.UNIQUE(_xlfn._xlws.FILTER(managements[treatment_number], managements[experiment_id]&amp;"_"&amp;managements[crop_season_id]=A2798))))</f>
        <v>#VALUE!</v>
      </c>
    </row>
    <row r="2799" spans="2:2" x14ac:dyDescent="0.25">
      <c r="B2799" t="e" cm="1" vm="1">
        <f t="array" ref="B2799">TRANSPOSE(_xlfn._xlws.SORT(_xlfn.UNIQUE(_xlfn._xlws.FILTER(managements[treatment_number], managements[experiment_id]&amp;"_"&amp;managements[crop_season_id]=A2799))))</f>
        <v>#VALUE!</v>
      </c>
    </row>
    <row r="2800" spans="2:2" x14ac:dyDescent="0.25">
      <c r="B2800" t="e" cm="1" vm="1">
        <f t="array" ref="B2800">TRANSPOSE(_xlfn._xlws.SORT(_xlfn.UNIQUE(_xlfn._xlws.FILTER(managements[treatment_number], managements[experiment_id]&amp;"_"&amp;managements[crop_season_id]=A2800))))</f>
        <v>#VALUE!</v>
      </c>
    </row>
    <row r="2801" spans="2:2" x14ac:dyDescent="0.25">
      <c r="B2801" t="e" cm="1" vm="1">
        <f t="array" ref="B2801">TRANSPOSE(_xlfn._xlws.SORT(_xlfn.UNIQUE(_xlfn._xlws.FILTER(managements[treatment_number], managements[experiment_id]&amp;"_"&amp;managements[crop_season_id]=A2801))))</f>
        <v>#VALUE!</v>
      </c>
    </row>
    <row r="2802" spans="2:2" x14ac:dyDescent="0.25">
      <c r="B2802" t="e" cm="1" vm="1">
        <f t="array" ref="B2802">TRANSPOSE(_xlfn._xlws.SORT(_xlfn.UNIQUE(_xlfn._xlws.FILTER(managements[treatment_number], managements[experiment_id]&amp;"_"&amp;managements[crop_season_id]=A2802))))</f>
        <v>#VALUE!</v>
      </c>
    </row>
    <row r="2803" spans="2:2" x14ac:dyDescent="0.25">
      <c r="B2803" t="e" cm="1" vm="1">
        <f t="array" ref="B2803">TRANSPOSE(_xlfn._xlws.SORT(_xlfn.UNIQUE(_xlfn._xlws.FILTER(managements[treatment_number], managements[experiment_id]&amp;"_"&amp;managements[crop_season_id]=A2803))))</f>
        <v>#VALUE!</v>
      </c>
    </row>
    <row r="2804" spans="2:2" x14ac:dyDescent="0.25">
      <c r="B2804" t="e" cm="1" vm="1">
        <f t="array" ref="B2804">TRANSPOSE(_xlfn._xlws.SORT(_xlfn.UNIQUE(_xlfn._xlws.FILTER(managements[treatment_number], managements[experiment_id]&amp;"_"&amp;managements[crop_season_id]=A2804))))</f>
        <v>#VALUE!</v>
      </c>
    </row>
    <row r="2805" spans="2:2" x14ac:dyDescent="0.25">
      <c r="B2805" t="e" cm="1" vm="1">
        <f t="array" ref="B2805">TRANSPOSE(_xlfn._xlws.SORT(_xlfn.UNIQUE(_xlfn._xlws.FILTER(managements[treatment_number], managements[experiment_id]&amp;"_"&amp;managements[crop_season_id]=A2805))))</f>
        <v>#VALUE!</v>
      </c>
    </row>
    <row r="2806" spans="2:2" x14ac:dyDescent="0.25">
      <c r="B2806" t="e" cm="1" vm="1">
        <f t="array" ref="B2806">TRANSPOSE(_xlfn._xlws.SORT(_xlfn.UNIQUE(_xlfn._xlws.FILTER(managements[treatment_number], managements[experiment_id]&amp;"_"&amp;managements[crop_season_id]=A2806))))</f>
        <v>#VALUE!</v>
      </c>
    </row>
    <row r="2807" spans="2:2" x14ac:dyDescent="0.25">
      <c r="B2807" t="e" cm="1" vm="1">
        <f t="array" ref="B2807">TRANSPOSE(_xlfn._xlws.SORT(_xlfn.UNIQUE(_xlfn._xlws.FILTER(managements[treatment_number], managements[experiment_id]&amp;"_"&amp;managements[crop_season_id]=A2807))))</f>
        <v>#VALUE!</v>
      </c>
    </row>
    <row r="2808" spans="2:2" x14ac:dyDescent="0.25">
      <c r="B2808" t="e" cm="1" vm="1">
        <f t="array" ref="B2808">TRANSPOSE(_xlfn._xlws.SORT(_xlfn.UNIQUE(_xlfn._xlws.FILTER(managements[treatment_number], managements[experiment_id]&amp;"_"&amp;managements[crop_season_id]=A2808))))</f>
        <v>#VALUE!</v>
      </c>
    </row>
    <row r="2809" spans="2:2" x14ac:dyDescent="0.25">
      <c r="B2809" t="e" cm="1" vm="1">
        <f t="array" ref="B2809">TRANSPOSE(_xlfn._xlws.SORT(_xlfn.UNIQUE(_xlfn._xlws.FILTER(managements[treatment_number], managements[experiment_id]&amp;"_"&amp;managements[crop_season_id]=A2809))))</f>
        <v>#VALUE!</v>
      </c>
    </row>
    <row r="2810" spans="2:2" x14ac:dyDescent="0.25">
      <c r="B2810" t="e" cm="1" vm="1">
        <f t="array" ref="B2810">TRANSPOSE(_xlfn._xlws.SORT(_xlfn.UNIQUE(_xlfn._xlws.FILTER(managements[treatment_number], managements[experiment_id]&amp;"_"&amp;managements[crop_season_id]=A2810))))</f>
        <v>#VALUE!</v>
      </c>
    </row>
    <row r="2811" spans="2:2" x14ac:dyDescent="0.25">
      <c r="B2811" t="e" cm="1" vm="1">
        <f t="array" ref="B2811">TRANSPOSE(_xlfn._xlws.SORT(_xlfn.UNIQUE(_xlfn._xlws.FILTER(managements[treatment_number], managements[experiment_id]&amp;"_"&amp;managements[crop_season_id]=A2811))))</f>
        <v>#VALUE!</v>
      </c>
    </row>
    <row r="2812" spans="2:2" x14ac:dyDescent="0.25">
      <c r="B2812" t="e" cm="1" vm="1">
        <f t="array" ref="B2812">TRANSPOSE(_xlfn._xlws.SORT(_xlfn.UNIQUE(_xlfn._xlws.FILTER(managements[treatment_number], managements[experiment_id]&amp;"_"&amp;managements[crop_season_id]=A2812))))</f>
        <v>#VALUE!</v>
      </c>
    </row>
    <row r="2813" spans="2:2" x14ac:dyDescent="0.25">
      <c r="B2813" t="e" cm="1" vm="1">
        <f t="array" ref="B2813">TRANSPOSE(_xlfn._xlws.SORT(_xlfn.UNIQUE(_xlfn._xlws.FILTER(managements[treatment_number], managements[experiment_id]&amp;"_"&amp;managements[crop_season_id]=A2813))))</f>
        <v>#VALUE!</v>
      </c>
    </row>
    <row r="2814" spans="2:2" x14ac:dyDescent="0.25">
      <c r="B2814" t="e" cm="1" vm="1">
        <f t="array" ref="B2814">TRANSPOSE(_xlfn._xlws.SORT(_xlfn.UNIQUE(_xlfn._xlws.FILTER(managements[treatment_number], managements[experiment_id]&amp;"_"&amp;managements[crop_season_id]=A2814))))</f>
        <v>#VALUE!</v>
      </c>
    </row>
    <row r="2815" spans="2:2" x14ac:dyDescent="0.25">
      <c r="B2815" t="e" cm="1" vm="1">
        <f t="array" ref="B2815">TRANSPOSE(_xlfn._xlws.SORT(_xlfn.UNIQUE(_xlfn._xlws.FILTER(managements[treatment_number], managements[experiment_id]&amp;"_"&amp;managements[crop_season_id]=A2815))))</f>
        <v>#VALUE!</v>
      </c>
    </row>
    <row r="2816" spans="2:2" x14ac:dyDescent="0.25">
      <c r="B2816" t="e" cm="1" vm="1">
        <f t="array" ref="B2816">TRANSPOSE(_xlfn._xlws.SORT(_xlfn.UNIQUE(_xlfn._xlws.FILTER(managements[treatment_number], managements[experiment_id]&amp;"_"&amp;managements[crop_season_id]=A2816))))</f>
        <v>#VALUE!</v>
      </c>
    </row>
    <row r="2817" spans="2:2" x14ac:dyDescent="0.25">
      <c r="B2817" t="e" cm="1" vm="1">
        <f t="array" ref="B2817">TRANSPOSE(_xlfn._xlws.SORT(_xlfn.UNIQUE(_xlfn._xlws.FILTER(managements[treatment_number], managements[experiment_id]&amp;"_"&amp;managements[crop_season_id]=A2817))))</f>
        <v>#VALUE!</v>
      </c>
    </row>
    <row r="2818" spans="2:2" x14ac:dyDescent="0.25">
      <c r="B2818" t="e" cm="1" vm="1">
        <f t="array" ref="B2818">TRANSPOSE(_xlfn._xlws.SORT(_xlfn.UNIQUE(_xlfn._xlws.FILTER(managements[treatment_number], managements[experiment_id]&amp;"_"&amp;managements[crop_season_id]=A2818))))</f>
        <v>#VALUE!</v>
      </c>
    </row>
    <row r="2819" spans="2:2" x14ac:dyDescent="0.25">
      <c r="B2819" t="e" cm="1" vm="1">
        <f t="array" ref="B2819">TRANSPOSE(_xlfn._xlws.SORT(_xlfn.UNIQUE(_xlfn._xlws.FILTER(managements[treatment_number], managements[experiment_id]&amp;"_"&amp;managements[crop_season_id]=A2819))))</f>
        <v>#VALUE!</v>
      </c>
    </row>
    <row r="2820" spans="2:2" x14ac:dyDescent="0.25">
      <c r="B2820" t="e" cm="1" vm="1">
        <f t="array" ref="B2820">TRANSPOSE(_xlfn._xlws.SORT(_xlfn.UNIQUE(_xlfn._xlws.FILTER(managements[treatment_number], managements[experiment_id]&amp;"_"&amp;managements[crop_season_id]=A2820))))</f>
        <v>#VALUE!</v>
      </c>
    </row>
    <row r="2821" spans="2:2" x14ac:dyDescent="0.25">
      <c r="B2821" t="e" cm="1" vm="1">
        <f t="array" ref="B2821">TRANSPOSE(_xlfn._xlws.SORT(_xlfn.UNIQUE(_xlfn._xlws.FILTER(managements[treatment_number], managements[experiment_id]&amp;"_"&amp;managements[crop_season_id]=A2821))))</f>
        <v>#VALUE!</v>
      </c>
    </row>
    <row r="2822" spans="2:2" x14ac:dyDescent="0.25">
      <c r="B2822" t="e" cm="1" vm="1">
        <f t="array" ref="B2822">TRANSPOSE(_xlfn._xlws.SORT(_xlfn.UNIQUE(_xlfn._xlws.FILTER(managements[treatment_number], managements[experiment_id]&amp;"_"&amp;managements[crop_season_id]=A2822))))</f>
        <v>#VALUE!</v>
      </c>
    </row>
    <row r="2823" spans="2:2" x14ac:dyDescent="0.25">
      <c r="B2823" t="e" cm="1" vm="1">
        <f t="array" ref="B2823">TRANSPOSE(_xlfn._xlws.SORT(_xlfn.UNIQUE(_xlfn._xlws.FILTER(managements[treatment_number], managements[experiment_id]&amp;"_"&amp;managements[crop_season_id]=A2823))))</f>
        <v>#VALUE!</v>
      </c>
    </row>
    <row r="2824" spans="2:2" x14ac:dyDescent="0.25">
      <c r="B2824" t="e" cm="1" vm="1">
        <f t="array" ref="B2824">TRANSPOSE(_xlfn._xlws.SORT(_xlfn.UNIQUE(_xlfn._xlws.FILTER(managements[treatment_number], managements[experiment_id]&amp;"_"&amp;managements[crop_season_id]=A2824))))</f>
        <v>#VALUE!</v>
      </c>
    </row>
    <row r="2825" spans="2:2" x14ac:dyDescent="0.25">
      <c r="B2825" t="e" cm="1" vm="1">
        <f t="array" ref="B2825">TRANSPOSE(_xlfn._xlws.SORT(_xlfn.UNIQUE(_xlfn._xlws.FILTER(managements[treatment_number], managements[experiment_id]&amp;"_"&amp;managements[crop_season_id]=A2825))))</f>
        <v>#VALUE!</v>
      </c>
    </row>
    <row r="2826" spans="2:2" x14ac:dyDescent="0.25">
      <c r="B2826" t="e" cm="1" vm="1">
        <f t="array" ref="B2826">TRANSPOSE(_xlfn._xlws.SORT(_xlfn.UNIQUE(_xlfn._xlws.FILTER(managements[treatment_number], managements[experiment_id]&amp;"_"&amp;managements[crop_season_id]=A2826))))</f>
        <v>#VALUE!</v>
      </c>
    </row>
    <row r="2827" spans="2:2" x14ac:dyDescent="0.25">
      <c r="B2827" t="e" cm="1" vm="1">
        <f t="array" ref="B2827">TRANSPOSE(_xlfn._xlws.SORT(_xlfn.UNIQUE(_xlfn._xlws.FILTER(managements[treatment_number], managements[experiment_id]&amp;"_"&amp;managements[crop_season_id]=A2827))))</f>
        <v>#VALUE!</v>
      </c>
    </row>
    <row r="2828" spans="2:2" x14ac:dyDescent="0.25">
      <c r="B2828" t="e" cm="1" vm="1">
        <f t="array" ref="B2828">TRANSPOSE(_xlfn._xlws.SORT(_xlfn.UNIQUE(_xlfn._xlws.FILTER(managements[treatment_number], managements[experiment_id]&amp;"_"&amp;managements[crop_season_id]=A2828))))</f>
        <v>#VALUE!</v>
      </c>
    </row>
    <row r="2829" spans="2:2" x14ac:dyDescent="0.25">
      <c r="B2829" t="e" cm="1" vm="1">
        <f t="array" ref="B2829">TRANSPOSE(_xlfn._xlws.SORT(_xlfn.UNIQUE(_xlfn._xlws.FILTER(managements[treatment_number], managements[experiment_id]&amp;"_"&amp;managements[crop_season_id]=A2829))))</f>
        <v>#VALUE!</v>
      </c>
    </row>
    <row r="2830" spans="2:2" x14ac:dyDescent="0.25">
      <c r="B2830" t="e" cm="1" vm="1">
        <f t="array" ref="B2830">TRANSPOSE(_xlfn._xlws.SORT(_xlfn.UNIQUE(_xlfn._xlws.FILTER(managements[treatment_number], managements[experiment_id]&amp;"_"&amp;managements[crop_season_id]=A2830))))</f>
        <v>#VALUE!</v>
      </c>
    </row>
    <row r="2831" spans="2:2" x14ac:dyDescent="0.25">
      <c r="B2831" t="e" cm="1" vm="1">
        <f t="array" ref="B2831">TRANSPOSE(_xlfn._xlws.SORT(_xlfn.UNIQUE(_xlfn._xlws.FILTER(managements[treatment_number], managements[experiment_id]&amp;"_"&amp;managements[crop_season_id]=A2831))))</f>
        <v>#VALUE!</v>
      </c>
    </row>
    <row r="2832" spans="2:2" x14ac:dyDescent="0.25">
      <c r="B2832" t="e" cm="1" vm="1">
        <f t="array" ref="B2832">TRANSPOSE(_xlfn._xlws.SORT(_xlfn.UNIQUE(_xlfn._xlws.FILTER(managements[treatment_number], managements[experiment_id]&amp;"_"&amp;managements[crop_season_id]=A2832))))</f>
        <v>#VALUE!</v>
      </c>
    </row>
    <row r="2833" spans="2:2" x14ac:dyDescent="0.25">
      <c r="B2833" t="e" cm="1" vm="1">
        <f t="array" ref="B2833">TRANSPOSE(_xlfn._xlws.SORT(_xlfn.UNIQUE(_xlfn._xlws.FILTER(managements[treatment_number], managements[experiment_id]&amp;"_"&amp;managements[crop_season_id]=A2833))))</f>
        <v>#VALUE!</v>
      </c>
    </row>
    <row r="2834" spans="2:2" x14ac:dyDescent="0.25">
      <c r="B2834" t="e" cm="1" vm="1">
        <f t="array" ref="B2834">TRANSPOSE(_xlfn._xlws.SORT(_xlfn.UNIQUE(_xlfn._xlws.FILTER(managements[treatment_number], managements[experiment_id]&amp;"_"&amp;managements[crop_season_id]=A2834))))</f>
        <v>#VALUE!</v>
      </c>
    </row>
    <row r="2835" spans="2:2" x14ac:dyDescent="0.25">
      <c r="B2835" t="e" cm="1" vm="1">
        <f t="array" ref="B2835">TRANSPOSE(_xlfn._xlws.SORT(_xlfn.UNIQUE(_xlfn._xlws.FILTER(managements[treatment_number], managements[experiment_id]&amp;"_"&amp;managements[crop_season_id]=A2835))))</f>
        <v>#VALUE!</v>
      </c>
    </row>
    <row r="2836" spans="2:2" x14ac:dyDescent="0.25">
      <c r="B2836" t="e" cm="1" vm="1">
        <f t="array" ref="B2836">TRANSPOSE(_xlfn._xlws.SORT(_xlfn.UNIQUE(_xlfn._xlws.FILTER(managements[treatment_number], managements[experiment_id]&amp;"_"&amp;managements[crop_season_id]=A2836))))</f>
        <v>#VALUE!</v>
      </c>
    </row>
    <row r="2837" spans="2:2" x14ac:dyDescent="0.25">
      <c r="B2837" t="e" cm="1" vm="1">
        <f t="array" ref="B2837">TRANSPOSE(_xlfn._xlws.SORT(_xlfn.UNIQUE(_xlfn._xlws.FILTER(managements[treatment_number], managements[experiment_id]&amp;"_"&amp;managements[crop_season_id]=A2837))))</f>
        <v>#VALUE!</v>
      </c>
    </row>
    <row r="2838" spans="2:2" x14ac:dyDescent="0.25">
      <c r="B2838" t="e" cm="1" vm="1">
        <f t="array" ref="B2838">TRANSPOSE(_xlfn._xlws.SORT(_xlfn.UNIQUE(_xlfn._xlws.FILTER(managements[treatment_number], managements[experiment_id]&amp;"_"&amp;managements[crop_season_id]=A2838))))</f>
        <v>#VALUE!</v>
      </c>
    </row>
    <row r="2839" spans="2:2" x14ac:dyDescent="0.25">
      <c r="B2839" t="e" cm="1" vm="1">
        <f t="array" ref="B2839">TRANSPOSE(_xlfn._xlws.SORT(_xlfn.UNIQUE(_xlfn._xlws.FILTER(managements[treatment_number], managements[experiment_id]&amp;"_"&amp;managements[crop_season_id]=A2839))))</f>
        <v>#VALUE!</v>
      </c>
    </row>
    <row r="2840" spans="2:2" x14ac:dyDescent="0.25">
      <c r="B2840" t="e" cm="1" vm="1">
        <f t="array" ref="B2840">TRANSPOSE(_xlfn._xlws.SORT(_xlfn.UNIQUE(_xlfn._xlws.FILTER(managements[treatment_number], managements[experiment_id]&amp;"_"&amp;managements[crop_season_id]=A2840))))</f>
        <v>#VALUE!</v>
      </c>
    </row>
    <row r="2841" spans="2:2" x14ac:dyDescent="0.25">
      <c r="B2841" t="e" cm="1" vm="1">
        <f t="array" ref="B2841">TRANSPOSE(_xlfn._xlws.SORT(_xlfn.UNIQUE(_xlfn._xlws.FILTER(managements[treatment_number], managements[experiment_id]&amp;"_"&amp;managements[crop_season_id]=A2841))))</f>
        <v>#VALUE!</v>
      </c>
    </row>
    <row r="2842" spans="2:2" x14ac:dyDescent="0.25">
      <c r="B2842" t="e" cm="1" vm="1">
        <f t="array" ref="B2842">TRANSPOSE(_xlfn._xlws.SORT(_xlfn.UNIQUE(_xlfn._xlws.FILTER(managements[treatment_number], managements[experiment_id]&amp;"_"&amp;managements[crop_season_id]=A2842))))</f>
        <v>#VALUE!</v>
      </c>
    </row>
    <row r="2843" spans="2:2" x14ac:dyDescent="0.25">
      <c r="B2843" t="e" cm="1" vm="1">
        <f t="array" ref="B2843">TRANSPOSE(_xlfn._xlws.SORT(_xlfn.UNIQUE(_xlfn._xlws.FILTER(managements[treatment_number], managements[experiment_id]&amp;"_"&amp;managements[crop_season_id]=A2843))))</f>
        <v>#VALUE!</v>
      </c>
    </row>
    <row r="2844" spans="2:2" x14ac:dyDescent="0.25">
      <c r="B2844" t="e" cm="1" vm="1">
        <f t="array" ref="B2844">TRANSPOSE(_xlfn._xlws.SORT(_xlfn.UNIQUE(_xlfn._xlws.FILTER(managements[treatment_number], managements[experiment_id]&amp;"_"&amp;managements[crop_season_id]=A2844))))</f>
        <v>#VALUE!</v>
      </c>
    </row>
    <row r="2845" spans="2:2" x14ac:dyDescent="0.25">
      <c r="B2845" t="e" cm="1" vm="1">
        <f t="array" ref="B2845">TRANSPOSE(_xlfn._xlws.SORT(_xlfn.UNIQUE(_xlfn._xlws.FILTER(managements[treatment_number], managements[experiment_id]&amp;"_"&amp;managements[crop_season_id]=A2845))))</f>
        <v>#VALUE!</v>
      </c>
    </row>
    <row r="2846" spans="2:2" x14ac:dyDescent="0.25">
      <c r="B2846" t="e" cm="1" vm="1">
        <f t="array" ref="B2846">TRANSPOSE(_xlfn._xlws.SORT(_xlfn.UNIQUE(_xlfn._xlws.FILTER(managements[treatment_number], managements[experiment_id]&amp;"_"&amp;managements[crop_season_id]=A2846))))</f>
        <v>#VALUE!</v>
      </c>
    </row>
    <row r="2847" spans="2:2" x14ac:dyDescent="0.25">
      <c r="B2847" t="e" cm="1" vm="1">
        <f t="array" ref="B2847">TRANSPOSE(_xlfn._xlws.SORT(_xlfn.UNIQUE(_xlfn._xlws.FILTER(managements[treatment_number], managements[experiment_id]&amp;"_"&amp;managements[crop_season_id]=A2847))))</f>
        <v>#VALUE!</v>
      </c>
    </row>
    <row r="2848" spans="2:2" x14ac:dyDescent="0.25">
      <c r="B2848" t="e" cm="1" vm="1">
        <f t="array" ref="B2848">TRANSPOSE(_xlfn._xlws.SORT(_xlfn.UNIQUE(_xlfn._xlws.FILTER(managements[treatment_number], managements[experiment_id]&amp;"_"&amp;managements[crop_season_id]=A2848))))</f>
        <v>#VALUE!</v>
      </c>
    </row>
    <row r="2849" spans="2:2" x14ac:dyDescent="0.25">
      <c r="B2849" t="e" cm="1" vm="1">
        <f t="array" ref="B2849">TRANSPOSE(_xlfn._xlws.SORT(_xlfn.UNIQUE(_xlfn._xlws.FILTER(managements[treatment_number], managements[experiment_id]&amp;"_"&amp;managements[crop_season_id]=A2849))))</f>
        <v>#VALUE!</v>
      </c>
    </row>
    <row r="2850" spans="2:2" x14ac:dyDescent="0.25">
      <c r="B2850" t="e" cm="1" vm="1">
        <f t="array" ref="B2850">TRANSPOSE(_xlfn._xlws.SORT(_xlfn.UNIQUE(_xlfn._xlws.FILTER(managements[treatment_number], managements[experiment_id]&amp;"_"&amp;managements[crop_season_id]=A2850))))</f>
        <v>#VALUE!</v>
      </c>
    </row>
    <row r="2851" spans="2:2" x14ac:dyDescent="0.25">
      <c r="B2851" t="e" cm="1" vm="1">
        <f t="array" ref="B2851">TRANSPOSE(_xlfn._xlws.SORT(_xlfn.UNIQUE(_xlfn._xlws.FILTER(managements[treatment_number], managements[experiment_id]&amp;"_"&amp;managements[crop_season_id]=A2851))))</f>
        <v>#VALUE!</v>
      </c>
    </row>
    <row r="2852" spans="2:2" x14ac:dyDescent="0.25">
      <c r="B2852" t="e" cm="1" vm="1">
        <f t="array" ref="B2852">TRANSPOSE(_xlfn._xlws.SORT(_xlfn.UNIQUE(_xlfn._xlws.FILTER(managements[treatment_number], managements[experiment_id]&amp;"_"&amp;managements[crop_season_id]=A2852))))</f>
        <v>#VALUE!</v>
      </c>
    </row>
    <row r="2853" spans="2:2" x14ac:dyDescent="0.25">
      <c r="B2853" t="e" cm="1" vm="1">
        <f t="array" ref="B2853">TRANSPOSE(_xlfn._xlws.SORT(_xlfn.UNIQUE(_xlfn._xlws.FILTER(managements[treatment_number], managements[experiment_id]&amp;"_"&amp;managements[crop_season_id]=A2853))))</f>
        <v>#VALUE!</v>
      </c>
    </row>
    <row r="2854" spans="2:2" x14ac:dyDescent="0.25">
      <c r="B2854" t="e" cm="1" vm="1">
        <f t="array" ref="B2854">TRANSPOSE(_xlfn._xlws.SORT(_xlfn.UNIQUE(_xlfn._xlws.FILTER(managements[treatment_number], managements[experiment_id]&amp;"_"&amp;managements[crop_season_id]=A2854))))</f>
        <v>#VALUE!</v>
      </c>
    </row>
    <row r="2855" spans="2:2" x14ac:dyDescent="0.25">
      <c r="B2855" t="e" cm="1" vm="1">
        <f t="array" ref="B2855">TRANSPOSE(_xlfn._xlws.SORT(_xlfn.UNIQUE(_xlfn._xlws.FILTER(managements[treatment_number], managements[experiment_id]&amp;"_"&amp;managements[crop_season_id]=A2855))))</f>
        <v>#VALUE!</v>
      </c>
    </row>
    <row r="2856" spans="2:2" x14ac:dyDescent="0.25">
      <c r="B2856" t="e" cm="1" vm="1">
        <f t="array" ref="B2856">TRANSPOSE(_xlfn._xlws.SORT(_xlfn.UNIQUE(_xlfn._xlws.FILTER(managements[treatment_number], managements[experiment_id]&amp;"_"&amp;managements[crop_season_id]=A2856))))</f>
        <v>#VALUE!</v>
      </c>
    </row>
    <row r="2857" spans="2:2" x14ac:dyDescent="0.25">
      <c r="B2857" t="e" cm="1" vm="1">
        <f t="array" ref="B2857">TRANSPOSE(_xlfn._xlws.SORT(_xlfn.UNIQUE(_xlfn._xlws.FILTER(managements[treatment_number], managements[experiment_id]&amp;"_"&amp;managements[crop_season_id]=A2857))))</f>
        <v>#VALUE!</v>
      </c>
    </row>
    <row r="2858" spans="2:2" x14ac:dyDescent="0.25">
      <c r="B2858" t="e" cm="1" vm="1">
        <f t="array" ref="B2858">TRANSPOSE(_xlfn._xlws.SORT(_xlfn.UNIQUE(_xlfn._xlws.FILTER(managements[treatment_number], managements[experiment_id]&amp;"_"&amp;managements[crop_season_id]=A2858))))</f>
        <v>#VALUE!</v>
      </c>
    </row>
    <row r="2859" spans="2:2" x14ac:dyDescent="0.25">
      <c r="B2859" t="e" cm="1" vm="1">
        <f t="array" ref="B2859">TRANSPOSE(_xlfn._xlws.SORT(_xlfn.UNIQUE(_xlfn._xlws.FILTER(managements[treatment_number], managements[experiment_id]&amp;"_"&amp;managements[crop_season_id]=A2859))))</f>
        <v>#VALUE!</v>
      </c>
    </row>
    <row r="2860" spans="2:2" x14ac:dyDescent="0.25">
      <c r="B2860" t="e" cm="1" vm="1">
        <f t="array" ref="B2860">TRANSPOSE(_xlfn._xlws.SORT(_xlfn.UNIQUE(_xlfn._xlws.FILTER(managements[treatment_number], managements[experiment_id]&amp;"_"&amp;managements[crop_season_id]=A2860))))</f>
        <v>#VALUE!</v>
      </c>
    </row>
    <row r="2861" spans="2:2" x14ac:dyDescent="0.25">
      <c r="B2861" t="e" cm="1" vm="1">
        <f t="array" ref="B2861">TRANSPOSE(_xlfn._xlws.SORT(_xlfn.UNIQUE(_xlfn._xlws.FILTER(managements[treatment_number], managements[experiment_id]&amp;"_"&amp;managements[crop_season_id]=A2861))))</f>
        <v>#VALUE!</v>
      </c>
    </row>
    <row r="2862" spans="2:2" x14ac:dyDescent="0.25">
      <c r="B2862" t="e" cm="1" vm="1">
        <f t="array" ref="B2862">TRANSPOSE(_xlfn._xlws.SORT(_xlfn.UNIQUE(_xlfn._xlws.FILTER(managements[treatment_number], managements[experiment_id]&amp;"_"&amp;managements[crop_season_id]=A2862))))</f>
        <v>#VALUE!</v>
      </c>
    </row>
    <row r="2863" spans="2:2" x14ac:dyDescent="0.25">
      <c r="B2863" t="e" cm="1" vm="1">
        <f t="array" ref="B2863">TRANSPOSE(_xlfn._xlws.SORT(_xlfn.UNIQUE(_xlfn._xlws.FILTER(managements[treatment_number], managements[experiment_id]&amp;"_"&amp;managements[crop_season_id]=A2863))))</f>
        <v>#VALUE!</v>
      </c>
    </row>
    <row r="2864" spans="2:2" x14ac:dyDescent="0.25">
      <c r="B2864" t="e" cm="1" vm="1">
        <f t="array" ref="B2864">TRANSPOSE(_xlfn._xlws.SORT(_xlfn.UNIQUE(_xlfn._xlws.FILTER(managements[treatment_number], managements[experiment_id]&amp;"_"&amp;managements[crop_season_id]=A2864))))</f>
        <v>#VALUE!</v>
      </c>
    </row>
    <row r="2865" spans="2:2" x14ac:dyDescent="0.25">
      <c r="B2865" t="e" cm="1" vm="1">
        <f t="array" ref="B2865">TRANSPOSE(_xlfn._xlws.SORT(_xlfn.UNIQUE(_xlfn._xlws.FILTER(managements[treatment_number], managements[experiment_id]&amp;"_"&amp;managements[crop_season_id]=A2865))))</f>
        <v>#VALUE!</v>
      </c>
    </row>
    <row r="2866" spans="2:2" x14ac:dyDescent="0.25">
      <c r="B2866" t="e" cm="1" vm="1">
        <f t="array" ref="B2866">TRANSPOSE(_xlfn._xlws.SORT(_xlfn.UNIQUE(_xlfn._xlws.FILTER(managements[treatment_number], managements[experiment_id]&amp;"_"&amp;managements[crop_season_id]=A2866))))</f>
        <v>#VALUE!</v>
      </c>
    </row>
    <row r="2867" spans="2:2" x14ac:dyDescent="0.25">
      <c r="B2867" t="e" cm="1" vm="1">
        <f t="array" ref="B2867">TRANSPOSE(_xlfn._xlws.SORT(_xlfn.UNIQUE(_xlfn._xlws.FILTER(managements[treatment_number], managements[experiment_id]&amp;"_"&amp;managements[crop_season_id]=A2867))))</f>
        <v>#VALUE!</v>
      </c>
    </row>
    <row r="2868" spans="2:2" x14ac:dyDescent="0.25">
      <c r="B2868" t="e" cm="1" vm="1">
        <f t="array" ref="B2868">TRANSPOSE(_xlfn._xlws.SORT(_xlfn.UNIQUE(_xlfn._xlws.FILTER(managements[treatment_number], managements[experiment_id]&amp;"_"&amp;managements[crop_season_id]=A2868))))</f>
        <v>#VALUE!</v>
      </c>
    </row>
    <row r="2869" spans="2:2" x14ac:dyDescent="0.25">
      <c r="B2869" t="e" cm="1" vm="1">
        <f t="array" ref="B2869">TRANSPOSE(_xlfn._xlws.SORT(_xlfn.UNIQUE(_xlfn._xlws.FILTER(managements[treatment_number], managements[experiment_id]&amp;"_"&amp;managements[crop_season_id]=A2869))))</f>
        <v>#VALUE!</v>
      </c>
    </row>
    <row r="2870" spans="2:2" x14ac:dyDescent="0.25">
      <c r="B2870" t="e" cm="1" vm="1">
        <f t="array" ref="B2870">TRANSPOSE(_xlfn._xlws.SORT(_xlfn.UNIQUE(_xlfn._xlws.FILTER(managements[treatment_number], managements[experiment_id]&amp;"_"&amp;managements[crop_season_id]=A2870))))</f>
        <v>#VALUE!</v>
      </c>
    </row>
    <row r="2871" spans="2:2" x14ac:dyDescent="0.25">
      <c r="B2871" t="e" cm="1" vm="1">
        <f t="array" ref="B2871">TRANSPOSE(_xlfn._xlws.SORT(_xlfn.UNIQUE(_xlfn._xlws.FILTER(managements[treatment_number], managements[experiment_id]&amp;"_"&amp;managements[crop_season_id]=A2871))))</f>
        <v>#VALUE!</v>
      </c>
    </row>
    <row r="2872" spans="2:2" x14ac:dyDescent="0.25">
      <c r="B2872" t="e" cm="1" vm="1">
        <f t="array" ref="B2872">TRANSPOSE(_xlfn._xlws.SORT(_xlfn.UNIQUE(_xlfn._xlws.FILTER(managements[treatment_number], managements[experiment_id]&amp;"_"&amp;managements[crop_season_id]=A2872))))</f>
        <v>#VALUE!</v>
      </c>
    </row>
    <row r="2873" spans="2:2" x14ac:dyDescent="0.25">
      <c r="B2873" t="e" cm="1" vm="1">
        <f t="array" ref="B2873">TRANSPOSE(_xlfn._xlws.SORT(_xlfn.UNIQUE(_xlfn._xlws.FILTER(managements[treatment_number], managements[experiment_id]&amp;"_"&amp;managements[crop_season_id]=A2873))))</f>
        <v>#VALUE!</v>
      </c>
    </row>
    <row r="2874" spans="2:2" x14ac:dyDescent="0.25">
      <c r="B2874" t="e" cm="1" vm="1">
        <f t="array" ref="B2874">TRANSPOSE(_xlfn._xlws.SORT(_xlfn.UNIQUE(_xlfn._xlws.FILTER(managements[treatment_number], managements[experiment_id]&amp;"_"&amp;managements[crop_season_id]=A2874))))</f>
        <v>#VALUE!</v>
      </c>
    </row>
    <row r="2875" spans="2:2" x14ac:dyDescent="0.25">
      <c r="B2875" t="e" cm="1" vm="1">
        <f t="array" ref="B2875">TRANSPOSE(_xlfn._xlws.SORT(_xlfn.UNIQUE(_xlfn._xlws.FILTER(managements[treatment_number], managements[experiment_id]&amp;"_"&amp;managements[crop_season_id]=A2875))))</f>
        <v>#VALUE!</v>
      </c>
    </row>
    <row r="2876" spans="2:2" x14ac:dyDescent="0.25">
      <c r="B2876" t="e" cm="1" vm="1">
        <f t="array" ref="B2876">TRANSPOSE(_xlfn._xlws.SORT(_xlfn.UNIQUE(_xlfn._xlws.FILTER(managements[treatment_number], managements[experiment_id]&amp;"_"&amp;managements[crop_season_id]=A2876))))</f>
        <v>#VALUE!</v>
      </c>
    </row>
    <row r="2877" spans="2:2" x14ac:dyDescent="0.25">
      <c r="B2877" t="e" cm="1" vm="1">
        <f t="array" ref="B2877">TRANSPOSE(_xlfn._xlws.SORT(_xlfn.UNIQUE(_xlfn._xlws.FILTER(managements[treatment_number], managements[experiment_id]&amp;"_"&amp;managements[crop_season_id]=A2877))))</f>
        <v>#VALUE!</v>
      </c>
    </row>
    <row r="2878" spans="2:2" x14ac:dyDescent="0.25">
      <c r="B2878" t="e" cm="1" vm="1">
        <f t="array" ref="B2878">TRANSPOSE(_xlfn._xlws.SORT(_xlfn.UNIQUE(_xlfn._xlws.FILTER(managements[treatment_number], managements[experiment_id]&amp;"_"&amp;managements[crop_season_id]=A2878))))</f>
        <v>#VALUE!</v>
      </c>
    </row>
    <row r="2879" spans="2:2" x14ac:dyDescent="0.25">
      <c r="B2879" t="e" cm="1" vm="1">
        <f t="array" ref="B2879">TRANSPOSE(_xlfn._xlws.SORT(_xlfn.UNIQUE(_xlfn._xlws.FILTER(managements[treatment_number], managements[experiment_id]&amp;"_"&amp;managements[crop_season_id]=A2879))))</f>
        <v>#VALUE!</v>
      </c>
    </row>
    <row r="2880" spans="2:2" x14ac:dyDescent="0.25">
      <c r="B2880" t="e" cm="1" vm="1">
        <f t="array" ref="B2880">TRANSPOSE(_xlfn._xlws.SORT(_xlfn.UNIQUE(_xlfn._xlws.FILTER(managements[treatment_number], managements[experiment_id]&amp;"_"&amp;managements[crop_season_id]=A2880))))</f>
        <v>#VALUE!</v>
      </c>
    </row>
    <row r="2881" spans="2:2" x14ac:dyDescent="0.25">
      <c r="B2881" t="e" cm="1" vm="1">
        <f t="array" ref="B2881">TRANSPOSE(_xlfn._xlws.SORT(_xlfn.UNIQUE(_xlfn._xlws.FILTER(managements[treatment_number], managements[experiment_id]&amp;"_"&amp;managements[crop_season_id]=A2881))))</f>
        <v>#VALUE!</v>
      </c>
    </row>
    <row r="2882" spans="2:2" x14ac:dyDescent="0.25">
      <c r="B2882" t="e" cm="1" vm="1">
        <f t="array" ref="B2882">TRANSPOSE(_xlfn._xlws.SORT(_xlfn.UNIQUE(_xlfn._xlws.FILTER(managements[treatment_number], managements[experiment_id]&amp;"_"&amp;managements[crop_season_id]=A2882))))</f>
        <v>#VALUE!</v>
      </c>
    </row>
    <row r="2883" spans="2:2" x14ac:dyDescent="0.25">
      <c r="B2883" t="e" cm="1" vm="1">
        <f t="array" ref="B2883">TRANSPOSE(_xlfn._xlws.SORT(_xlfn.UNIQUE(_xlfn._xlws.FILTER(managements[treatment_number], managements[experiment_id]&amp;"_"&amp;managements[crop_season_id]=A2883))))</f>
        <v>#VALUE!</v>
      </c>
    </row>
    <row r="2884" spans="2:2" x14ac:dyDescent="0.25">
      <c r="B2884" t="e" cm="1" vm="1">
        <f t="array" ref="B2884">TRANSPOSE(_xlfn._xlws.SORT(_xlfn.UNIQUE(_xlfn._xlws.FILTER(managements[treatment_number], managements[experiment_id]&amp;"_"&amp;managements[crop_season_id]=A2884))))</f>
        <v>#VALUE!</v>
      </c>
    </row>
    <row r="2885" spans="2:2" x14ac:dyDescent="0.25">
      <c r="B2885" t="e" cm="1" vm="1">
        <f t="array" ref="B2885">TRANSPOSE(_xlfn._xlws.SORT(_xlfn.UNIQUE(_xlfn._xlws.FILTER(managements[treatment_number], managements[experiment_id]&amp;"_"&amp;managements[crop_season_id]=A2885))))</f>
        <v>#VALUE!</v>
      </c>
    </row>
    <row r="2886" spans="2:2" x14ac:dyDescent="0.25">
      <c r="B2886" t="e" cm="1" vm="1">
        <f t="array" ref="B2886">TRANSPOSE(_xlfn._xlws.SORT(_xlfn.UNIQUE(_xlfn._xlws.FILTER(managements[treatment_number], managements[experiment_id]&amp;"_"&amp;managements[crop_season_id]=A2886))))</f>
        <v>#VALUE!</v>
      </c>
    </row>
    <row r="2887" spans="2:2" x14ac:dyDescent="0.25">
      <c r="B2887" t="e" cm="1" vm="1">
        <f t="array" ref="B2887">TRANSPOSE(_xlfn._xlws.SORT(_xlfn.UNIQUE(_xlfn._xlws.FILTER(managements[treatment_number], managements[experiment_id]&amp;"_"&amp;managements[crop_season_id]=A2887))))</f>
        <v>#VALUE!</v>
      </c>
    </row>
    <row r="2888" spans="2:2" x14ac:dyDescent="0.25">
      <c r="B2888" t="e" cm="1" vm="1">
        <f t="array" ref="B2888">TRANSPOSE(_xlfn._xlws.SORT(_xlfn.UNIQUE(_xlfn._xlws.FILTER(managements[treatment_number], managements[experiment_id]&amp;"_"&amp;managements[crop_season_id]=A2888))))</f>
        <v>#VALUE!</v>
      </c>
    </row>
    <row r="2889" spans="2:2" x14ac:dyDescent="0.25">
      <c r="B2889" t="e" cm="1" vm="1">
        <f t="array" ref="B2889">TRANSPOSE(_xlfn._xlws.SORT(_xlfn.UNIQUE(_xlfn._xlws.FILTER(managements[treatment_number], managements[experiment_id]&amp;"_"&amp;managements[crop_season_id]=A2889))))</f>
        <v>#VALUE!</v>
      </c>
    </row>
    <row r="2890" spans="2:2" x14ac:dyDescent="0.25">
      <c r="B2890" t="e" cm="1" vm="1">
        <f t="array" ref="B2890">TRANSPOSE(_xlfn._xlws.SORT(_xlfn.UNIQUE(_xlfn._xlws.FILTER(managements[treatment_number], managements[experiment_id]&amp;"_"&amp;managements[crop_season_id]=A2890))))</f>
        <v>#VALUE!</v>
      </c>
    </row>
    <row r="2891" spans="2:2" x14ac:dyDescent="0.25">
      <c r="B2891" t="e" cm="1" vm="1">
        <f t="array" ref="B2891">TRANSPOSE(_xlfn._xlws.SORT(_xlfn.UNIQUE(_xlfn._xlws.FILTER(managements[treatment_number], managements[experiment_id]&amp;"_"&amp;managements[crop_season_id]=A2891))))</f>
        <v>#VALUE!</v>
      </c>
    </row>
    <row r="2892" spans="2:2" x14ac:dyDescent="0.25">
      <c r="B2892" t="e" cm="1" vm="1">
        <f t="array" ref="B2892">TRANSPOSE(_xlfn._xlws.SORT(_xlfn.UNIQUE(_xlfn._xlws.FILTER(managements[treatment_number], managements[experiment_id]&amp;"_"&amp;managements[crop_season_id]=A2892))))</f>
        <v>#VALUE!</v>
      </c>
    </row>
    <row r="2893" spans="2:2" x14ac:dyDescent="0.25">
      <c r="B2893" t="e" cm="1" vm="1">
        <f t="array" ref="B2893">TRANSPOSE(_xlfn._xlws.SORT(_xlfn.UNIQUE(_xlfn._xlws.FILTER(managements[treatment_number], managements[experiment_id]&amp;"_"&amp;managements[crop_season_id]=A2893))))</f>
        <v>#VALUE!</v>
      </c>
    </row>
    <row r="2894" spans="2:2" x14ac:dyDescent="0.25">
      <c r="B2894" t="e" cm="1" vm="1">
        <f t="array" ref="B2894">TRANSPOSE(_xlfn._xlws.SORT(_xlfn.UNIQUE(_xlfn._xlws.FILTER(managements[treatment_number], managements[experiment_id]&amp;"_"&amp;managements[crop_season_id]=A2894))))</f>
        <v>#VALUE!</v>
      </c>
    </row>
    <row r="2895" spans="2:2" x14ac:dyDescent="0.25">
      <c r="B2895" t="e" cm="1" vm="1">
        <f t="array" ref="B2895">TRANSPOSE(_xlfn._xlws.SORT(_xlfn.UNIQUE(_xlfn._xlws.FILTER(managements[treatment_number], managements[experiment_id]&amp;"_"&amp;managements[crop_season_id]=A2895))))</f>
        <v>#VALUE!</v>
      </c>
    </row>
    <row r="2896" spans="2:2" x14ac:dyDescent="0.25">
      <c r="B2896" t="e" cm="1" vm="1">
        <f t="array" ref="B2896">TRANSPOSE(_xlfn._xlws.SORT(_xlfn.UNIQUE(_xlfn._xlws.FILTER(managements[treatment_number], managements[experiment_id]&amp;"_"&amp;managements[crop_season_id]=A2896))))</f>
        <v>#VALUE!</v>
      </c>
    </row>
    <row r="2897" spans="2:2" x14ac:dyDescent="0.25">
      <c r="B2897" t="e" cm="1" vm="1">
        <f t="array" ref="B2897">TRANSPOSE(_xlfn._xlws.SORT(_xlfn.UNIQUE(_xlfn._xlws.FILTER(managements[treatment_number], managements[experiment_id]&amp;"_"&amp;managements[crop_season_id]=A2897))))</f>
        <v>#VALUE!</v>
      </c>
    </row>
    <row r="2898" spans="2:2" x14ac:dyDescent="0.25">
      <c r="B2898" t="e" cm="1" vm="1">
        <f t="array" ref="B2898">TRANSPOSE(_xlfn._xlws.SORT(_xlfn.UNIQUE(_xlfn._xlws.FILTER(managements[treatment_number], managements[experiment_id]&amp;"_"&amp;managements[crop_season_id]=A2898))))</f>
        <v>#VALUE!</v>
      </c>
    </row>
    <row r="2899" spans="2:2" x14ac:dyDescent="0.25">
      <c r="B2899" t="e" cm="1" vm="1">
        <f t="array" ref="B2899">TRANSPOSE(_xlfn._xlws.SORT(_xlfn.UNIQUE(_xlfn._xlws.FILTER(managements[treatment_number], managements[experiment_id]&amp;"_"&amp;managements[crop_season_id]=A2899))))</f>
        <v>#VALUE!</v>
      </c>
    </row>
    <row r="2900" spans="2:2" x14ac:dyDescent="0.25">
      <c r="B2900" t="e" cm="1" vm="1">
        <f t="array" ref="B2900">TRANSPOSE(_xlfn._xlws.SORT(_xlfn.UNIQUE(_xlfn._xlws.FILTER(managements[treatment_number], managements[experiment_id]&amp;"_"&amp;managements[crop_season_id]=A2900))))</f>
        <v>#VALUE!</v>
      </c>
    </row>
    <row r="2901" spans="2:2" x14ac:dyDescent="0.25">
      <c r="B2901" t="e" cm="1" vm="1">
        <f t="array" ref="B2901">TRANSPOSE(_xlfn._xlws.SORT(_xlfn.UNIQUE(_xlfn._xlws.FILTER(managements[treatment_number], managements[experiment_id]&amp;"_"&amp;managements[crop_season_id]=A2901))))</f>
        <v>#VALUE!</v>
      </c>
    </row>
    <row r="2902" spans="2:2" x14ac:dyDescent="0.25">
      <c r="B2902" t="e" cm="1" vm="1">
        <f t="array" ref="B2902">TRANSPOSE(_xlfn._xlws.SORT(_xlfn.UNIQUE(_xlfn._xlws.FILTER(managements[treatment_number], managements[experiment_id]&amp;"_"&amp;managements[crop_season_id]=A2902))))</f>
        <v>#VALUE!</v>
      </c>
    </row>
    <row r="2903" spans="2:2" x14ac:dyDescent="0.25">
      <c r="B2903" t="e" cm="1" vm="1">
        <f t="array" ref="B2903">TRANSPOSE(_xlfn._xlws.SORT(_xlfn.UNIQUE(_xlfn._xlws.FILTER(managements[treatment_number], managements[experiment_id]&amp;"_"&amp;managements[crop_season_id]=A2903))))</f>
        <v>#VALUE!</v>
      </c>
    </row>
    <row r="2904" spans="2:2" x14ac:dyDescent="0.25">
      <c r="B2904" t="e" cm="1" vm="1">
        <f t="array" ref="B2904">TRANSPOSE(_xlfn._xlws.SORT(_xlfn.UNIQUE(_xlfn._xlws.FILTER(managements[treatment_number], managements[experiment_id]&amp;"_"&amp;managements[crop_season_id]=A2904))))</f>
        <v>#VALUE!</v>
      </c>
    </row>
    <row r="2905" spans="2:2" x14ac:dyDescent="0.25">
      <c r="B2905" t="e" cm="1" vm="1">
        <f t="array" ref="B2905">TRANSPOSE(_xlfn._xlws.SORT(_xlfn.UNIQUE(_xlfn._xlws.FILTER(managements[treatment_number], managements[experiment_id]&amp;"_"&amp;managements[crop_season_id]=A2905))))</f>
        <v>#VALUE!</v>
      </c>
    </row>
    <row r="2906" spans="2:2" x14ac:dyDescent="0.25">
      <c r="B2906" t="e" cm="1" vm="1">
        <f t="array" ref="B2906">TRANSPOSE(_xlfn._xlws.SORT(_xlfn.UNIQUE(_xlfn._xlws.FILTER(managements[treatment_number], managements[experiment_id]&amp;"_"&amp;managements[crop_season_id]=A2906))))</f>
        <v>#VALUE!</v>
      </c>
    </row>
    <row r="2907" spans="2:2" x14ac:dyDescent="0.25">
      <c r="B2907" t="e" cm="1" vm="1">
        <f t="array" ref="B2907">TRANSPOSE(_xlfn._xlws.SORT(_xlfn.UNIQUE(_xlfn._xlws.FILTER(managements[treatment_number], managements[experiment_id]&amp;"_"&amp;managements[crop_season_id]=A2907))))</f>
        <v>#VALUE!</v>
      </c>
    </row>
    <row r="2908" spans="2:2" x14ac:dyDescent="0.25">
      <c r="B2908" t="e" cm="1" vm="1">
        <f t="array" ref="B2908">TRANSPOSE(_xlfn._xlws.SORT(_xlfn.UNIQUE(_xlfn._xlws.FILTER(managements[treatment_number], managements[experiment_id]&amp;"_"&amp;managements[crop_season_id]=A2908))))</f>
        <v>#VALUE!</v>
      </c>
    </row>
    <row r="2909" spans="2:2" x14ac:dyDescent="0.25">
      <c r="B2909" t="e" cm="1" vm="1">
        <f t="array" ref="B2909">TRANSPOSE(_xlfn._xlws.SORT(_xlfn.UNIQUE(_xlfn._xlws.FILTER(managements[treatment_number], managements[experiment_id]&amp;"_"&amp;managements[crop_season_id]=A2909))))</f>
        <v>#VALUE!</v>
      </c>
    </row>
    <row r="2910" spans="2:2" x14ac:dyDescent="0.25">
      <c r="B2910" t="e" cm="1" vm="1">
        <f t="array" ref="B2910">TRANSPOSE(_xlfn._xlws.SORT(_xlfn.UNIQUE(_xlfn._xlws.FILTER(managements[treatment_number], managements[experiment_id]&amp;"_"&amp;managements[crop_season_id]=A2910))))</f>
        <v>#VALUE!</v>
      </c>
    </row>
    <row r="2911" spans="2:2" x14ac:dyDescent="0.25">
      <c r="B2911" t="e" cm="1" vm="1">
        <f t="array" ref="B2911">TRANSPOSE(_xlfn._xlws.SORT(_xlfn.UNIQUE(_xlfn._xlws.FILTER(managements[treatment_number], managements[experiment_id]&amp;"_"&amp;managements[crop_season_id]=A2911))))</f>
        <v>#VALUE!</v>
      </c>
    </row>
    <row r="2912" spans="2:2" x14ac:dyDescent="0.25">
      <c r="B2912" t="e" cm="1" vm="1">
        <f t="array" ref="B2912">TRANSPOSE(_xlfn._xlws.SORT(_xlfn.UNIQUE(_xlfn._xlws.FILTER(managements[treatment_number], managements[experiment_id]&amp;"_"&amp;managements[crop_season_id]=A2912))))</f>
        <v>#VALUE!</v>
      </c>
    </row>
    <row r="2913" spans="2:2" x14ac:dyDescent="0.25">
      <c r="B2913" t="e" cm="1" vm="1">
        <f t="array" ref="B2913">TRANSPOSE(_xlfn._xlws.SORT(_xlfn.UNIQUE(_xlfn._xlws.FILTER(managements[treatment_number], managements[experiment_id]&amp;"_"&amp;managements[crop_season_id]=A2913))))</f>
        <v>#VALUE!</v>
      </c>
    </row>
    <row r="2914" spans="2:2" x14ac:dyDescent="0.25">
      <c r="B2914" t="e" cm="1" vm="1">
        <f t="array" ref="B2914">TRANSPOSE(_xlfn._xlws.SORT(_xlfn.UNIQUE(_xlfn._xlws.FILTER(managements[treatment_number], managements[experiment_id]&amp;"_"&amp;managements[crop_season_id]=A2914))))</f>
        <v>#VALUE!</v>
      </c>
    </row>
    <row r="2915" spans="2:2" x14ac:dyDescent="0.25">
      <c r="B2915" t="e" cm="1" vm="1">
        <f t="array" ref="B2915">TRANSPOSE(_xlfn._xlws.SORT(_xlfn.UNIQUE(_xlfn._xlws.FILTER(managements[treatment_number], managements[experiment_id]&amp;"_"&amp;managements[crop_season_id]=A2915))))</f>
        <v>#VALUE!</v>
      </c>
    </row>
    <row r="2916" spans="2:2" x14ac:dyDescent="0.25">
      <c r="B2916" t="e" cm="1" vm="1">
        <f t="array" ref="B2916">TRANSPOSE(_xlfn._xlws.SORT(_xlfn.UNIQUE(_xlfn._xlws.FILTER(managements[treatment_number], managements[experiment_id]&amp;"_"&amp;managements[crop_season_id]=A2916))))</f>
        <v>#VALUE!</v>
      </c>
    </row>
    <row r="2917" spans="2:2" x14ac:dyDescent="0.25">
      <c r="B2917" t="e" cm="1" vm="1">
        <f t="array" ref="B2917">TRANSPOSE(_xlfn._xlws.SORT(_xlfn.UNIQUE(_xlfn._xlws.FILTER(managements[treatment_number], managements[experiment_id]&amp;"_"&amp;managements[crop_season_id]=A2917))))</f>
        <v>#VALUE!</v>
      </c>
    </row>
    <row r="2918" spans="2:2" x14ac:dyDescent="0.25">
      <c r="B2918" t="e" cm="1" vm="1">
        <f t="array" ref="B2918">TRANSPOSE(_xlfn._xlws.SORT(_xlfn.UNIQUE(_xlfn._xlws.FILTER(managements[treatment_number], managements[experiment_id]&amp;"_"&amp;managements[crop_season_id]=A2918))))</f>
        <v>#VALUE!</v>
      </c>
    </row>
    <row r="2919" spans="2:2" x14ac:dyDescent="0.25">
      <c r="B2919" t="e" cm="1" vm="1">
        <f t="array" ref="B2919">TRANSPOSE(_xlfn._xlws.SORT(_xlfn.UNIQUE(_xlfn._xlws.FILTER(managements[treatment_number], managements[experiment_id]&amp;"_"&amp;managements[crop_season_id]=A2919))))</f>
        <v>#VALUE!</v>
      </c>
    </row>
    <row r="2920" spans="2:2" x14ac:dyDescent="0.25">
      <c r="B2920" t="e" cm="1" vm="1">
        <f t="array" ref="B2920">TRANSPOSE(_xlfn._xlws.SORT(_xlfn.UNIQUE(_xlfn._xlws.FILTER(managements[treatment_number], managements[experiment_id]&amp;"_"&amp;managements[crop_season_id]=A2920))))</f>
        <v>#VALUE!</v>
      </c>
    </row>
    <row r="2921" spans="2:2" x14ac:dyDescent="0.25">
      <c r="B2921" t="e" cm="1" vm="1">
        <f t="array" ref="B2921">TRANSPOSE(_xlfn._xlws.SORT(_xlfn.UNIQUE(_xlfn._xlws.FILTER(managements[treatment_number], managements[experiment_id]&amp;"_"&amp;managements[crop_season_id]=A2921))))</f>
        <v>#VALUE!</v>
      </c>
    </row>
    <row r="2922" spans="2:2" x14ac:dyDescent="0.25">
      <c r="B2922" t="e" cm="1" vm="1">
        <f t="array" ref="B2922">TRANSPOSE(_xlfn._xlws.SORT(_xlfn.UNIQUE(_xlfn._xlws.FILTER(managements[treatment_number], managements[experiment_id]&amp;"_"&amp;managements[crop_season_id]=A2922))))</f>
        <v>#VALUE!</v>
      </c>
    </row>
    <row r="2923" spans="2:2" x14ac:dyDescent="0.25">
      <c r="B2923" t="e" cm="1" vm="1">
        <f t="array" ref="B2923">TRANSPOSE(_xlfn._xlws.SORT(_xlfn.UNIQUE(_xlfn._xlws.FILTER(managements[treatment_number], managements[experiment_id]&amp;"_"&amp;managements[crop_season_id]=A2923))))</f>
        <v>#VALUE!</v>
      </c>
    </row>
    <row r="2924" spans="2:2" x14ac:dyDescent="0.25">
      <c r="B2924" t="e" cm="1" vm="1">
        <f t="array" ref="B2924">TRANSPOSE(_xlfn._xlws.SORT(_xlfn.UNIQUE(_xlfn._xlws.FILTER(managements[treatment_number], managements[experiment_id]&amp;"_"&amp;managements[crop_season_id]=A2924))))</f>
        <v>#VALUE!</v>
      </c>
    </row>
    <row r="2925" spans="2:2" x14ac:dyDescent="0.25">
      <c r="B2925" t="e" cm="1" vm="1">
        <f t="array" ref="B2925">TRANSPOSE(_xlfn._xlws.SORT(_xlfn.UNIQUE(_xlfn._xlws.FILTER(managements[treatment_number], managements[experiment_id]&amp;"_"&amp;managements[crop_season_id]=A2925))))</f>
        <v>#VALUE!</v>
      </c>
    </row>
    <row r="2926" spans="2:2" x14ac:dyDescent="0.25">
      <c r="B2926" t="e" cm="1" vm="1">
        <f t="array" ref="B2926">TRANSPOSE(_xlfn._xlws.SORT(_xlfn.UNIQUE(_xlfn._xlws.FILTER(managements[treatment_number], managements[experiment_id]&amp;"_"&amp;managements[crop_season_id]=A2926))))</f>
        <v>#VALUE!</v>
      </c>
    </row>
    <row r="2927" spans="2:2" x14ac:dyDescent="0.25">
      <c r="B2927" t="e" cm="1" vm="1">
        <f t="array" ref="B2927">TRANSPOSE(_xlfn._xlws.SORT(_xlfn.UNIQUE(_xlfn._xlws.FILTER(managements[treatment_number], managements[experiment_id]&amp;"_"&amp;managements[crop_season_id]=A2927))))</f>
        <v>#VALUE!</v>
      </c>
    </row>
    <row r="2928" spans="2:2" x14ac:dyDescent="0.25">
      <c r="B2928" t="e" cm="1" vm="1">
        <f t="array" ref="B2928">TRANSPOSE(_xlfn._xlws.SORT(_xlfn.UNIQUE(_xlfn._xlws.FILTER(managements[treatment_number], managements[experiment_id]&amp;"_"&amp;managements[crop_season_id]=A2928))))</f>
        <v>#VALUE!</v>
      </c>
    </row>
    <row r="2929" spans="2:2" x14ac:dyDescent="0.25">
      <c r="B2929" t="e" cm="1" vm="1">
        <f t="array" ref="B2929">TRANSPOSE(_xlfn._xlws.SORT(_xlfn.UNIQUE(_xlfn._xlws.FILTER(managements[treatment_number], managements[experiment_id]&amp;"_"&amp;managements[crop_season_id]=A2929))))</f>
        <v>#VALUE!</v>
      </c>
    </row>
    <row r="2930" spans="2:2" x14ac:dyDescent="0.25">
      <c r="B2930" t="e" cm="1" vm="1">
        <f t="array" ref="B2930">TRANSPOSE(_xlfn._xlws.SORT(_xlfn.UNIQUE(_xlfn._xlws.FILTER(managements[treatment_number], managements[experiment_id]&amp;"_"&amp;managements[crop_season_id]=A2930))))</f>
        <v>#VALUE!</v>
      </c>
    </row>
    <row r="2931" spans="2:2" x14ac:dyDescent="0.25">
      <c r="B2931" t="e" cm="1" vm="1">
        <f t="array" ref="B2931">TRANSPOSE(_xlfn._xlws.SORT(_xlfn.UNIQUE(_xlfn._xlws.FILTER(managements[treatment_number], managements[experiment_id]&amp;"_"&amp;managements[crop_season_id]=A2931))))</f>
        <v>#VALUE!</v>
      </c>
    </row>
    <row r="2932" spans="2:2" x14ac:dyDescent="0.25">
      <c r="B2932" t="e" cm="1" vm="1">
        <f t="array" ref="B2932">TRANSPOSE(_xlfn._xlws.SORT(_xlfn.UNIQUE(_xlfn._xlws.FILTER(managements[treatment_number], managements[experiment_id]&amp;"_"&amp;managements[crop_season_id]=A2932))))</f>
        <v>#VALUE!</v>
      </c>
    </row>
    <row r="2933" spans="2:2" x14ac:dyDescent="0.25">
      <c r="B2933" t="e" cm="1" vm="1">
        <f t="array" ref="B2933">TRANSPOSE(_xlfn._xlws.SORT(_xlfn.UNIQUE(_xlfn._xlws.FILTER(managements[treatment_number], managements[experiment_id]&amp;"_"&amp;managements[crop_season_id]=A2933))))</f>
        <v>#VALUE!</v>
      </c>
    </row>
    <row r="2934" spans="2:2" x14ac:dyDescent="0.25">
      <c r="B2934" t="e" cm="1" vm="1">
        <f t="array" ref="B2934">TRANSPOSE(_xlfn._xlws.SORT(_xlfn.UNIQUE(_xlfn._xlws.FILTER(managements[treatment_number], managements[experiment_id]&amp;"_"&amp;managements[crop_season_id]=A2934))))</f>
        <v>#VALUE!</v>
      </c>
    </row>
    <row r="2935" spans="2:2" x14ac:dyDescent="0.25">
      <c r="B2935" t="e" cm="1" vm="1">
        <f t="array" ref="B2935">TRANSPOSE(_xlfn._xlws.SORT(_xlfn.UNIQUE(_xlfn._xlws.FILTER(managements[treatment_number], managements[experiment_id]&amp;"_"&amp;managements[crop_season_id]=A2935))))</f>
        <v>#VALUE!</v>
      </c>
    </row>
    <row r="2936" spans="2:2" x14ac:dyDescent="0.25">
      <c r="B2936" t="e" cm="1" vm="1">
        <f t="array" ref="B2936">TRANSPOSE(_xlfn._xlws.SORT(_xlfn.UNIQUE(_xlfn._xlws.FILTER(managements[treatment_number], managements[experiment_id]&amp;"_"&amp;managements[crop_season_id]=A2936))))</f>
        <v>#VALUE!</v>
      </c>
    </row>
    <row r="2937" spans="2:2" x14ac:dyDescent="0.25">
      <c r="B2937" t="e" cm="1" vm="1">
        <f t="array" ref="B2937">TRANSPOSE(_xlfn._xlws.SORT(_xlfn.UNIQUE(_xlfn._xlws.FILTER(managements[treatment_number], managements[experiment_id]&amp;"_"&amp;managements[crop_season_id]=A2937))))</f>
        <v>#VALUE!</v>
      </c>
    </row>
    <row r="2938" spans="2:2" x14ac:dyDescent="0.25">
      <c r="B2938" t="e" cm="1" vm="1">
        <f t="array" ref="B2938">TRANSPOSE(_xlfn._xlws.SORT(_xlfn.UNIQUE(_xlfn._xlws.FILTER(managements[treatment_number], managements[experiment_id]&amp;"_"&amp;managements[crop_season_id]=A2938))))</f>
        <v>#VALUE!</v>
      </c>
    </row>
    <row r="2939" spans="2:2" x14ac:dyDescent="0.25">
      <c r="B2939" t="e" cm="1" vm="1">
        <f t="array" ref="B2939">TRANSPOSE(_xlfn._xlws.SORT(_xlfn.UNIQUE(_xlfn._xlws.FILTER(managements[treatment_number], managements[experiment_id]&amp;"_"&amp;managements[crop_season_id]=A2939))))</f>
        <v>#VALUE!</v>
      </c>
    </row>
    <row r="2940" spans="2:2" x14ac:dyDescent="0.25">
      <c r="B2940" t="e" cm="1" vm="1">
        <f t="array" ref="B2940">TRANSPOSE(_xlfn._xlws.SORT(_xlfn.UNIQUE(_xlfn._xlws.FILTER(managements[treatment_number], managements[experiment_id]&amp;"_"&amp;managements[crop_season_id]=A2940))))</f>
        <v>#VALUE!</v>
      </c>
    </row>
    <row r="2941" spans="2:2" x14ac:dyDescent="0.25">
      <c r="B2941" t="e" cm="1" vm="1">
        <f t="array" ref="B2941">TRANSPOSE(_xlfn._xlws.SORT(_xlfn.UNIQUE(_xlfn._xlws.FILTER(managements[treatment_number], managements[experiment_id]&amp;"_"&amp;managements[crop_season_id]=A2941))))</f>
        <v>#VALUE!</v>
      </c>
    </row>
    <row r="2942" spans="2:2" x14ac:dyDescent="0.25">
      <c r="B2942" t="e" cm="1" vm="1">
        <f t="array" ref="B2942">TRANSPOSE(_xlfn._xlws.SORT(_xlfn.UNIQUE(_xlfn._xlws.FILTER(managements[treatment_number], managements[experiment_id]&amp;"_"&amp;managements[crop_season_id]=A2942))))</f>
        <v>#VALUE!</v>
      </c>
    </row>
    <row r="2943" spans="2:2" x14ac:dyDescent="0.25">
      <c r="B2943" t="e" cm="1" vm="1">
        <f t="array" ref="B2943">TRANSPOSE(_xlfn._xlws.SORT(_xlfn.UNIQUE(_xlfn._xlws.FILTER(managements[treatment_number], managements[experiment_id]&amp;"_"&amp;managements[crop_season_id]=A2943))))</f>
        <v>#VALUE!</v>
      </c>
    </row>
    <row r="2944" spans="2:2" x14ac:dyDescent="0.25">
      <c r="B2944" t="e" cm="1" vm="1">
        <f t="array" ref="B2944">TRANSPOSE(_xlfn._xlws.SORT(_xlfn.UNIQUE(_xlfn._xlws.FILTER(managements[treatment_number], managements[experiment_id]&amp;"_"&amp;managements[crop_season_id]=A2944))))</f>
        <v>#VALUE!</v>
      </c>
    </row>
    <row r="2945" spans="2:2" x14ac:dyDescent="0.25">
      <c r="B2945" t="e" cm="1" vm="1">
        <f t="array" ref="B2945">TRANSPOSE(_xlfn._xlws.SORT(_xlfn.UNIQUE(_xlfn._xlws.FILTER(managements[treatment_number], managements[experiment_id]&amp;"_"&amp;managements[crop_season_id]=A2945))))</f>
        <v>#VALUE!</v>
      </c>
    </row>
    <row r="2946" spans="2:2" x14ac:dyDescent="0.25">
      <c r="B2946" t="e" cm="1" vm="1">
        <f t="array" ref="B2946">TRANSPOSE(_xlfn._xlws.SORT(_xlfn.UNIQUE(_xlfn._xlws.FILTER(managements[treatment_number], managements[experiment_id]&amp;"_"&amp;managements[crop_season_id]=A2946))))</f>
        <v>#VALUE!</v>
      </c>
    </row>
    <row r="2947" spans="2:2" x14ac:dyDescent="0.25">
      <c r="B2947" t="e" cm="1" vm="1">
        <f t="array" ref="B2947">TRANSPOSE(_xlfn._xlws.SORT(_xlfn.UNIQUE(_xlfn._xlws.FILTER(managements[treatment_number], managements[experiment_id]&amp;"_"&amp;managements[crop_season_id]=A2947))))</f>
        <v>#VALUE!</v>
      </c>
    </row>
    <row r="2948" spans="2:2" x14ac:dyDescent="0.25">
      <c r="B2948" t="e" cm="1" vm="1">
        <f t="array" ref="B2948">TRANSPOSE(_xlfn._xlws.SORT(_xlfn.UNIQUE(_xlfn._xlws.FILTER(managements[treatment_number], managements[experiment_id]&amp;"_"&amp;managements[crop_season_id]=A2948))))</f>
        <v>#VALUE!</v>
      </c>
    </row>
    <row r="2949" spans="2:2" x14ac:dyDescent="0.25">
      <c r="B2949" t="e" cm="1" vm="1">
        <f t="array" ref="B2949">TRANSPOSE(_xlfn._xlws.SORT(_xlfn.UNIQUE(_xlfn._xlws.FILTER(managements[treatment_number], managements[experiment_id]&amp;"_"&amp;managements[crop_season_id]=A2949))))</f>
        <v>#VALUE!</v>
      </c>
    </row>
    <row r="2950" spans="2:2" x14ac:dyDescent="0.25">
      <c r="B2950" t="e" cm="1" vm="1">
        <f t="array" ref="B2950">TRANSPOSE(_xlfn._xlws.SORT(_xlfn.UNIQUE(_xlfn._xlws.FILTER(managements[treatment_number], managements[experiment_id]&amp;"_"&amp;managements[crop_season_id]=A2950))))</f>
        <v>#VALUE!</v>
      </c>
    </row>
    <row r="2951" spans="2:2" x14ac:dyDescent="0.25">
      <c r="B2951" t="e" cm="1" vm="1">
        <f t="array" ref="B2951">TRANSPOSE(_xlfn._xlws.SORT(_xlfn.UNIQUE(_xlfn._xlws.FILTER(managements[treatment_number], managements[experiment_id]&amp;"_"&amp;managements[crop_season_id]=A2951))))</f>
        <v>#VALUE!</v>
      </c>
    </row>
    <row r="2952" spans="2:2" x14ac:dyDescent="0.25">
      <c r="B2952" t="e" cm="1" vm="1">
        <f t="array" ref="B2952">TRANSPOSE(_xlfn._xlws.SORT(_xlfn.UNIQUE(_xlfn._xlws.FILTER(managements[treatment_number], managements[experiment_id]&amp;"_"&amp;managements[crop_season_id]=A2952))))</f>
        <v>#VALUE!</v>
      </c>
    </row>
    <row r="2953" spans="2:2" x14ac:dyDescent="0.25">
      <c r="B2953" t="e" cm="1" vm="1">
        <f t="array" ref="B2953">TRANSPOSE(_xlfn._xlws.SORT(_xlfn.UNIQUE(_xlfn._xlws.FILTER(managements[treatment_number], managements[experiment_id]&amp;"_"&amp;managements[crop_season_id]=A2953))))</f>
        <v>#VALUE!</v>
      </c>
    </row>
    <row r="2954" spans="2:2" x14ac:dyDescent="0.25">
      <c r="B2954" t="e" cm="1" vm="1">
        <f t="array" ref="B2954">TRANSPOSE(_xlfn._xlws.SORT(_xlfn.UNIQUE(_xlfn._xlws.FILTER(managements[treatment_number], managements[experiment_id]&amp;"_"&amp;managements[crop_season_id]=A2954))))</f>
        <v>#VALUE!</v>
      </c>
    </row>
    <row r="2955" spans="2:2" x14ac:dyDescent="0.25">
      <c r="B2955" t="e" cm="1" vm="1">
        <f t="array" ref="B2955">TRANSPOSE(_xlfn._xlws.SORT(_xlfn.UNIQUE(_xlfn._xlws.FILTER(managements[treatment_number], managements[experiment_id]&amp;"_"&amp;managements[crop_season_id]=A2955))))</f>
        <v>#VALUE!</v>
      </c>
    </row>
    <row r="2956" spans="2:2" x14ac:dyDescent="0.25">
      <c r="B2956" t="e" cm="1" vm="1">
        <f t="array" ref="B2956">TRANSPOSE(_xlfn._xlws.SORT(_xlfn.UNIQUE(_xlfn._xlws.FILTER(managements[treatment_number], managements[experiment_id]&amp;"_"&amp;managements[crop_season_id]=A2956))))</f>
        <v>#VALUE!</v>
      </c>
    </row>
    <row r="2957" spans="2:2" x14ac:dyDescent="0.25">
      <c r="B2957" t="e" cm="1" vm="1">
        <f t="array" ref="B2957">TRANSPOSE(_xlfn._xlws.SORT(_xlfn.UNIQUE(_xlfn._xlws.FILTER(managements[treatment_number], managements[experiment_id]&amp;"_"&amp;managements[crop_season_id]=A2957))))</f>
        <v>#VALUE!</v>
      </c>
    </row>
    <row r="2958" spans="2:2" x14ac:dyDescent="0.25">
      <c r="B2958" t="e" cm="1" vm="1">
        <f t="array" ref="B2958">TRANSPOSE(_xlfn._xlws.SORT(_xlfn.UNIQUE(_xlfn._xlws.FILTER(managements[treatment_number], managements[experiment_id]&amp;"_"&amp;managements[crop_season_id]=A2958))))</f>
        <v>#VALUE!</v>
      </c>
    </row>
    <row r="2959" spans="2:2" x14ac:dyDescent="0.25">
      <c r="B2959" t="e" cm="1" vm="1">
        <f t="array" ref="B2959">TRANSPOSE(_xlfn._xlws.SORT(_xlfn.UNIQUE(_xlfn._xlws.FILTER(managements[treatment_number], managements[experiment_id]&amp;"_"&amp;managements[crop_season_id]=A2959))))</f>
        <v>#VALUE!</v>
      </c>
    </row>
    <row r="2960" spans="2:2" x14ac:dyDescent="0.25">
      <c r="B2960" t="e" cm="1" vm="1">
        <f t="array" ref="B2960">TRANSPOSE(_xlfn._xlws.SORT(_xlfn.UNIQUE(_xlfn._xlws.FILTER(managements[treatment_number], managements[experiment_id]&amp;"_"&amp;managements[crop_season_id]=A2960))))</f>
        <v>#VALUE!</v>
      </c>
    </row>
    <row r="2961" spans="2:2" x14ac:dyDescent="0.25">
      <c r="B2961" t="e" cm="1" vm="1">
        <f t="array" ref="B2961">TRANSPOSE(_xlfn._xlws.SORT(_xlfn.UNIQUE(_xlfn._xlws.FILTER(managements[treatment_number], managements[experiment_id]&amp;"_"&amp;managements[crop_season_id]=A2961))))</f>
        <v>#VALUE!</v>
      </c>
    </row>
    <row r="2962" spans="2:2" x14ac:dyDescent="0.25">
      <c r="B2962" t="e" cm="1" vm="1">
        <f t="array" ref="B2962">TRANSPOSE(_xlfn._xlws.SORT(_xlfn.UNIQUE(_xlfn._xlws.FILTER(managements[treatment_number], managements[experiment_id]&amp;"_"&amp;managements[crop_season_id]=A2962))))</f>
        <v>#VALUE!</v>
      </c>
    </row>
    <row r="2963" spans="2:2" x14ac:dyDescent="0.25">
      <c r="B2963" t="e" cm="1" vm="1">
        <f t="array" ref="B2963">TRANSPOSE(_xlfn._xlws.SORT(_xlfn.UNIQUE(_xlfn._xlws.FILTER(managements[treatment_number], managements[experiment_id]&amp;"_"&amp;managements[crop_season_id]=A2963))))</f>
        <v>#VALUE!</v>
      </c>
    </row>
    <row r="2964" spans="2:2" x14ac:dyDescent="0.25">
      <c r="B2964" t="e" cm="1" vm="1">
        <f t="array" ref="B2964">TRANSPOSE(_xlfn._xlws.SORT(_xlfn.UNIQUE(_xlfn._xlws.FILTER(managements[treatment_number], managements[experiment_id]&amp;"_"&amp;managements[crop_season_id]=A2964))))</f>
        <v>#VALUE!</v>
      </c>
    </row>
    <row r="2965" spans="2:2" x14ac:dyDescent="0.25">
      <c r="B2965" t="e" cm="1" vm="1">
        <f t="array" ref="B2965">TRANSPOSE(_xlfn._xlws.SORT(_xlfn.UNIQUE(_xlfn._xlws.FILTER(managements[treatment_number], managements[experiment_id]&amp;"_"&amp;managements[crop_season_id]=A2965))))</f>
        <v>#VALUE!</v>
      </c>
    </row>
    <row r="2966" spans="2:2" x14ac:dyDescent="0.25">
      <c r="B2966" t="e" cm="1" vm="1">
        <f t="array" ref="B2966">TRANSPOSE(_xlfn._xlws.SORT(_xlfn.UNIQUE(_xlfn._xlws.FILTER(managements[treatment_number], managements[experiment_id]&amp;"_"&amp;managements[crop_season_id]=A2966))))</f>
        <v>#VALUE!</v>
      </c>
    </row>
    <row r="2967" spans="2:2" x14ac:dyDescent="0.25">
      <c r="B2967" t="e" cm="1" vm="1">
        <f t="array" ref="B2967">TRANSPOSE(_xlfn._xlws.SORT(_xlfn.UNIQUE(_xlfn._xlws.FILTER(managements[treatment_number], managements[experiment_id]&amp;"_"&amp;managements[crop_season_id]=A2967))))</f>
        <v>#VALUE!</v>
      </c>
    </row>
    <row r="2968" spans="2:2" x14ac:dyDescent="0.25">
      <c r="B2968" t="e" cm="1" vm="1">
        <f t="array" ref="B2968">TRANSPOSE(_xlfn._xlws.SORT(_xlfn.UNIQUE(_xlfn._xlws.FILTER(managements[treatment_number], managements[experiment_id]&amp;"_"&amp;managements[crop_season_id]=A2968))))</f>
        <v>#VALUE!</v>
      </c>
    </row>
    <row r="2969" spans="2:2" x14ac:dyDescent="0.25">
      <c r="B2969" t="e" cm="1" vm="1">
        <f t="array" ref="B2969">TRANSPOSE(_xlfn._xlws.SORT(_xlfn.UNIQUE(_xlfn._xlws.FILTER(managements[treatment_number], managements[experiment_id]&amp;"_"&amp;managements[crop_season_id]=A2969))))</f>
        <v>#VALUE!</v>
      </c>
    </row>
    <row r="2970" spans="2:2" x14ac:dyDescent="0.25">
      <c r="B2970" t="e" cm="1" vm="1">
        <f t="array" ref="B2970">TRANSPOSE(_xlfn._xlws.SORT(_xlfn.UNIQUE(_xlfn._xlws.FILTER(managements[treatment_number], managements[experiment_id]&amp;"_"&amp;managements[crop_season_id]=A2970))))</f>
        <v>#VALUE!</v>
      </c>
    </row>
    <row r="2971" spans="2:2" x14ac:dyDescent="0.25">
      <c r="B2971" t="e" cm="1" vm="1">
        <f t="array" ref="B2971">TRANSPOSE(_xlfn._xlws.SORT(_xlfn.UNIQUE(_xlfn._xlws.FILTER(managements[treatment_number], managements[experiment_id]&amp;"_"&amp;managements[crop_season_id]=A2971))))</f>
        <v>#VALUE!</v>
      </c>
    </row>
    <row r="2972" spans="2:2" x14ac:dyDescent="0.25">
      <c r="B2972" t="e" cm="1" vm="1">
        <f t="array" ref="B2972">TRANSPOSE(_xlfn._xlws.SORT(_xlfn.UNIQUE(_xlfn._xlws.FILTER(managements[treatment_number], managements[experiment_id]&amp;"_"&amp;managements[crop_season_id]=A2972))))</f>
        <v>#VALUE!</v>
      </c>
    </row>
    <row r="2973" spans="2:2" x14ac:dyDescent="0.25">
      <c r="B2973" t="e" cm="1" vm="1">
        <f t="array" ref="B2973">TRANSPOSE(_xlfn._xlws.SORT(_xlfn.UNIQUE(_xlfn._xlws.FILTER(managements[treatment_number], managements[experiment_id]&amp;"_"&amp;managements[crop_season_id]=A2973))))</f>
        <v>#VALUE!</v>
      </c>
    </row>
    <row r="2974" spans="2:2" x14ac:dyDescent="0.25">
      <c r="B2974" t="e" cm="1" vm="1">
        <f t="array" ref="B2974">TRANSPOSE(_xlfn._xlws.SORT(_xlfn.UNIQUE(_xlfn._xlws.FILTER(managements[treatment_number], managements[experiment_id]&amp;"_"&amp;managements[crop_season_id]=A2974))))</f>
        <v>#VALUE!</v>
      </c>
    </row>
    <row r="2975" spans="2:2" x14ac:dyDescent="0.25">
      <c r="B2975" t="e" cm="1" vm="1">
        <f t="array" ref="B2975">TRANSPOSE(_xlfn._xlws.SORT(_xlfn.UNIQUE(_xlfn._xlws.FILTER(managements[treatment_number], managements[experiment_id]&amp;"_"&amp;managements[crop_season_id]=A2975))))</f>
        <v>#VALUE!</v>
      </c>
    </row>
    <row r="2976" spans="2:2" x14ac:dyDescent="0.25">
      <c r="B2976" t="e" cm="1" vm="1">
        <f t="array" ref="B2976">TRANSPOSE(_xlfn._xlws.SORT(_xlfn.UNIQUE(_xlfn._xlws.FILTER(managements[treatment_number], managements[experiment_id]&amp;"_"&amp;managements[crop_season_id]=A2976))))</f>
        <v>#VALUE!</v>
      </c>
    </row>
    <row r="2977" spans="2:2" x14ac:dyDescent="0.25">
      <c r="B2977" t="e" cm="1" vm="1">
        <f t="array" ref="B2977">TRANSPOSE(_xlfn._xlws.SORT(_xlfn.UNIQUE(_xlfn._xlws.FILTER(managements[treatment_number], managements[experiment_id]&amp;"_"&amp;managements[crop_season_id]=A2977))))</f>
        <v>#VALUE!</v>
      </c>
    </row>
    <row r="2978" spans="2:2" x14ac:dyDescent="0.25">
      <c r="B2978" t="e" cm="1" vm="1">
        <f t="array" ref="B2978">TRANSPOSE(_xlfn._xlws.SORT(_xlfn.UNIQUE(_xlfn._xlws.FILTER(managements[treatment_number], managements[experiment_id]&amp;"_"&amp;managements[crop_season_id]=A2978))))</f>
        <v>#VALUE!</v>
      </c>
    </row>
    <row r="2979" spans="2:2" x14ac:dyDescent="0.25">
      <c r="B2979" t="e" cm="1" vm="1">
        <f t="array" ref="B2979">TRANSPOSE(_xlfn._xlws.SORT(_xlfn.UNIQUE(_xlfn._xlws.FILTER(managements[treatment_number], managements[experiment_id]&amp;"_"&amp;managements[crop_season_id]=A2979))))</f>
        <v>#VALUE!</v>
      </c>
    </row>
    <row r="2980" spans="2:2" x14ac:dyDescent="0.25">
      <c r="B2980" t="e" cm="1" vm="1">
        <f t="array" ref="B2980">TRANSPOSE(_xlfn._xlws.SORT(_xlfn.UNIQUE(_xlfn._xlws.FILTER(managements[treatment_number], managements[experiment_id]&amp;"_"&amp;managements[crop_season_id]=A2980))))</f>
        <v>#VALUE!</v>
      </c>
    </row>
    <row r="2981" spans="2:2" x14ac:dyDescent="0.25">
      <c r="B2981" t="e" cm="1" vm="1">
        <f t="array" ref="B2981">TRANSPOSE(_xlfn._xlws.SORT(_xlfn.UNIQUE(_xlfn._xlws.FILTER(managements[treatment_number], managements[experiment_id]&amp;"_"&amp;managements[crop_season_id]=A2981))))</f>
        <v>#VALUE!</v>
      </c>
    </row>
    <row r="2982" spans="2:2" x14ac:dyDescent="0.25">
      <c r="B2982" t="e" cm="1" vm="1">
        <f t="array" ref="B2982">TRANSPOSE(_xlfn._xlws.SORT(_xlfn.UNIQUE(_xlfn._xlws.FILTER(managements[treatment_number], managements[experiment_id]&amp;"_"&amp;managements[crop_season_id]=A2982))))</f>
        <v>#VALUE!</v>
      </c>
    </row>
    <row r="2983" spans="2:2" x14ac:dyDescent="0.25">
      <c r="B2983" t="e" cm="1" vm="1">
        <f t="array" ref="B2983">TRANSPOSE(_xlfn._xlws.SORT(_xlfn.UNIQUE(_xlfn._xlws.FILTER(managements[treatment_number], managements[experiment_id]&amp;"_"&amp;managements[crop_season_id]=A2983))))</f>
        <v>#VALUE!</v>
      </c>
    </row>
    <row r="2984" spans="2:2" x14ac:dyDescent="0.25">
      <c r="B2984" t="e" cm="1" vm="1">
        <f t="array" ref="B2984">TRANSPOSE(_xlfn._xlws.SORT(_xlfn.UNIQUE(_xlfn._xlws.FILTER(managements[treatment_number], managements[experiment_id]&amp;"_"&amp;managements[crop_season_id]=A2984))))</f>
        <v>#VALUE!</v>
      </c>
    </row>
    <row r="2985" spans="2:2" x14ac:dyDescent="0.25">
      <c r="B2985" t="e" cm="1" vm="1">
        <f t="array" ref="B2985">TRANSPOSE(_xlfn._xlws.SORT(_xlfn.UNIQUE(_xlfn._xlws.FILTER(managements[treatment_number], managements[experiment_id]&amp;"_"&amp;managements[crop_season_id]=A2985))))</f>
        <v>#VALUE!</v>
      </c>
    </row>
    <row r="2986" spans="2:2" x14ac:dyDescent="0.25">
      <c r="B2986" t="e" cm="1" vm="1">
        <f t="array" ref="B2986">TRANSPOSE(_xlfn._xlws.SORT(_xlfn.UNIQUE(_xlfn._xlws.FILTER(managements[treatment_number], managements[experiment_id]&amp;"_"&amp;managements[crop_season_id]=A2986))))</f>
        <v>#VALUE!</v>
      </c>
    </row>
    <row r="2987" spans="2:2" x14ac:dyDescent="0.25">
      <c r="B2987" t="e" cm="1" vm="1">
        <f t="array" ref="B2987">TRANSPOSE(_xlfn._xlws.SORT(_xlfn.UNIQUE(_xlfn._xlws.FILTER(managements[treatment_number], managements[experiment_id]&amp;"_"&amp;managements[crop_season_id]=A2987))))</f>
        <v>#VALUE!</v>
      </c>
    </row>
    <row r="2988" spans="2:2" x14ac:dyDescent="0.25">
      <c r="B2988" t="e" cm="1" vm="1">
        <f t="array" ref="B2988">TRANSPOSE(_xlfn._xlws.SORT(_xlfn.UNIQUE(_xlfn._xlws.FILTER(managements[treatment_number], managements[experiment_id]&amp;"_"&amp;managements[crop_season_id]=A2988))))</f>
        <v>#VALUE!</v>
      </c>
    </row>
    <row r="2989" spans="2:2" x14ac:dyDescent="0.25">
      <c r="B2989" t="e" cm="1" vm="1">
        <f t="array" ref="B2989">TRANSPOSE(_xlfn._xlws.SORT(_xlfn.UNIQUE(_xlfn._xlws.FILTER(managements[treatment_number], managements[experiment_id]&amp;"_"&amp;managements[crop_season_id]=A2989))))</f>
        <v>#VALUE!</v>
      </c>
    </row>
    <row r="2990" spans="2:2" x14ac:dyDescent="0.25">
      <c r="B2990" t="e" cm="1" vm="1">
        <f t="array" ref="B2990">TRANSPOSE(_xlfn._xlws.SORT(_xlfn.UNIQUE(_xlfn._xlws.FILTER(managements[treatment_number], managements[experiment_id]&amp;"_"&amp;managements[crop_season_id]=A2990))))</f>
        <v>#VALUE!</v>
      </c>
    </row>
    <row r="2991" spans="2:2" x14ac:dyDescent="0.25">
      <c r="B2991" t="e" cm="1" vm="1">
        <f t="array" ref="B2991">TRANSPOSE(_xlfn._xlws.SORT(_xlfn.UNIQUE(_xlfn._xlws.FILTER(managements[treatment_number], managements[experiment_id]&amp;"_"&amp;managements[crop_season_id]=A2991))))</f>
        <v>#VALUE!</v>
      </c>
    </row>
    <row r="2992" spans="2:2" x14ac:dyDescent="0.25">
      <c r="B2992" t="e" cm="1" vm="1">
        <f t="array" ref="B2992">TRANSPOSE(_xlfn._xlws.SORT(_xlfn.UNIQUE(_xlfn._xlws.FILTER(managements[treatment_number], managements[experiment_id]&amp;"_"&amp;managements[crop_season_id]=A2992))))</f>
        <v>#VALUE!</v>
      </c>
    </row>
    <row r="2993" spans="2:2" x14ac:dyDescent="0.25">
      <c r="B2993" t="e" cm="1" vm="1">
        <f t="array" ref="B2993">TRANSPOSE(_xlfn._xlws.SORT(_xlfn.UNIQUE(_xlfn._xlws.FILTER(managements[treatment_number], managements[experiment_id]&amp;"_"&amp;managements[crop_season_id]=A2993))))</f>
        <v>#VALUE!</v>
      </c>
    </row>
    <row r="2994" spans="2:2" x14ac:dyDescent="0.25">
      <c r="B2994" t="e" cm="1" vm="1">
        <f t="array" ref="B2994">TRANSPOSE(_xlfn._xlws.SORT(_xlfn.UNIQUE(_xlfn._xlws.FILTER(managements[treatment_number], managements[experiment_id]&amp;"_"&amp;managements[crop_season_id]=A2994))))</f>
        <v>#VALUE!</v>
      </c>
    </row>
    <row r="2995" spans="2:2" x14ac:dyDescent="0.25">
      <c r="B2995" t="e" cm="1" vm="1">
        <f t="array" ref="B2995">TRANSPOSE(_xlfn._xlws.SORT(_xlfn.UNIQUE(_xlfn._xlws.FILTER(managements[treatment_number], managements[experiment_id]&amp;"_"&amp;managements[crop_season_id]=A2995))))</f>
        <v>#VALUE!</v>
      </c>
    </row>
    <row r="2996" spans="2:2" x14ac:dyDescent="0.25">
      <c r="B2996" t="e" cm="1" vm="1">
        <f t="array" ref="B2996">TRANSPOSE(_xlfn._xlws.SORT(_xlfn.UNIQUE(_xlfn._xlws.FILTER(managements[treatment_number], managements[experiment_id]&amp;"_"&amp;managements[crop_season_id]=A2996))))</f>
        <v>#VALUE!</v>
      </c>
    </row>
    <row r="2997" spans="2:2" x14ac:dyDescent="0.25">
      <c r="B2997" t="e" cm="1" vm="1">
        <f t="array" ref="B2997">TRANSPOSE(_xlfn._xlws.SORT(_xlfn.UNIQUE(_xlfn._xlws.FILTER(managements[treatment_number], managements[experiment_id]&amp;"_"&amp;managements[crop_season_id]=A2997))))</f>
        <v>#VALUE!</v>
      </c>
    </row>
    <row r="2998" spans="2:2" x14ac:dyDescent="0.25">
      <c r="B2998" t="e" cm="1" vm="1">
        <f t="array" ref="B2998">TRANSPOSE(_xlfn._xlws.SORT(_xlfn.UNIQUE(_xlfn._xlws.FILTER(managements[treatment_number], managements[experiment_id]&amp;"_"&amp;managements[crop_season_id]=A2998))))</f>
        <v>#VALUE!</v>
      </c>
    </row>
    <row r="2999" spans="2:2" x14ac:dyDescent="0.25">
      <c r="B2999" t="e" cm="1" vm="1">
        <f t="array" ref="B2999">TRANSPOSE(_xlfn._xlws.SORT(_xlfn.UNIQUE(_xlfn._xlws.FILTER(managements[treatment_number], managements[experiment_id]&amp;"_"&amp;managements[crop_season_id]=A2999))))</f>
        <v>#VALUE!</v>
      </c>
    </row>
    <row r="3000" spans="2:2" x14ac:dyDescent="0.25">
      <c r="B3000" t="e" cm="1" vm="1">
        <f t="array" ref="B3000">TRANSPOSE(_xlfn._xlws.SORT(_xlfn.UNIQUE(_xlfn._xlws.FILTER(managements[treatment_number], managements[experiment_id]&amp;"_"&amp;managements[crop_season_id]=A3000))))</f>
        <v>#VALUE!</v>
      </c>
    </row>
    <row r="3001" spans="2:2" x14ac:dyDescent="0.25">
      <c r="B3001" t="e" cm="1" vm="1">
        <f t="array" ref="B3001">TRANSPOSE(_xlfn._xlws.SORT(_xlfn.UNIQUE(_xlfn._xlws.FILTER(managements[treatment_number], managements[experiment_id]&amp;"_"&amp;managements[crop_season_id]=A3001))))</f>
        <v>#VALUE!</v>
      </c>
    </row>
    <row r="3002" spans="2:2" x14ac:dyDescent="0.25">
      <c r="B3002" t="e" cm="1" vm="1">
        <f t="array" ref="B3002">TRANSPOSE(_xlfn._xlws.SORT(_xlfn.UNIQUE(_xlfn._xlws.FILTER(managements[treatment_number], managements[experiment_id]&amp;"_"&amp;managements[crop_season_id]=A3002))))</f>
        <v>#VALUE!</v>
      </c>
    </row>
    <row r="3003" spans="2:2" x14ac:dyDescent="0.25">
      <c r="B3003" t="e" cm="1" vm="1">
        <f t="array" ref="B3003">TRANSPOSE(_xlfn._xlws.SORT(_xlfn.UNIQUE(_xlfn._xlws.FILTER(managements[treatment_number], managements[experiment_id]&amp;"_"&amp;managements[crop_season_id]=A3003))))</f>
        <v>#VALUE!</v>
      </c>
    </row>
    <row r="3004" spans="2:2" x14ac:dyDescent="0.25">
      <c r="B3004" t="e" cm="1" vm="1">
        <f t="array" ref="B3004">TRANSPOSE(_xlfn._xlws.SORT(_xlfn.UNIQUE(_xlfn._xlws.FILTER(managements[treatment_number], managements[experiment_id]&amp;"_"&amp;managements[crop_season_id]=A3004))))</f>
        <v>#VALUE!</v>
      </c>
    </row>
    <row r="3005" spans="2:2" x14ac:dyDescent="0.25">
      <c r="B3005" t="e" cm="1" vm="1">
        <f t="array" ref="B3005">TRANSPOSE(_xlfn._xlws.SORT(_xlfn.UNIQUE(_xlfn._xlws.FILTER(managements[treatment_number], managements[experiment_id]&amp;"_"&amp;managements[crop_season_id]=A3005))))</f>
        <v>#VALUE!</v>
      </c>
    </row>
    <row r="3006" spans="2:2" x14ac:dyDescent="0.25">
      <c r="B3006" t="e" cm="1" vm="1">
        <f t="array" ref="B3006">TRANSPOSE(_xlfn._xlws.SORT(_xlfn.UNIQUE(_xlfn._xlws.FILTER(managements[treatment_number], managements[experiment_id]&amp;"_"&amp;managements[crop_season_id]=A3006))))</f>
        <v>#VALUE!</v>
      </c>
    </row>
    <row r="3007" spans="2:2" x14ac:dyDescent="0.25">
      <c r="B3007" t="e" cm="1" vm="1">
        <f t="array" ref="B3007">TRANSPOSE(_xlfn._xlws.SORT(_xlfn.UNIQUE(_xlfn._xlws.FILTER(managements[treatment_number], managements[experiment_id]&amp;"_"&amp;managements[crop_season_id]=A3007))))</f>
        <v>#VALUE!</v>
      </c>
    </row>
    <row r="3008" spans="2:2" x14ac:dyDescent="0.25">
      <c r="B3008" t="e" cm="1" vm="1">
        <f t="array" ref="B3008">TRANSPOSE(_xlfn._xlws.SORT(_xlfn.UNIQUE(_xlfn._xlws.FILTER(managements[treatment_number], managements[experiment_id]&amp;"_"&amp;managements[crop_season_id]=A3008))))</f>
        <v>#VALUE!</v>
      </c>
    </row>
    <row r="3009" spans="2:2" x14ac:dyDescent="0.25">
      <c r="B3009" t="e" cm="1" vm="1">
        <f t="array" ref="B3009">TRANSPOSE(_xlfn._xlws.SORT(_xlfn.UNIQUE(_xlfn._xlws.FILTER(managements[treatment_number], managements[experiment_id]&amp;"_"&amp;managements[crop_season_id]=A3009))))</f>
        <v>#VALUE!</v>
      </c>
    </row>
    <row r="3010" spans="2:2" x14ac:dyDescent="0.25">
      <c r="B3010" t="e" cm="1" vm="1">
        <f t="array" ref="B3010">TRANSPOSE(_xlfn._xlws.SORT(_xlfn.UNIQUE(_xlfn._xlws.FILTER(managements[treatment_number], managements[experiment_id]&amp;"_"&amp;managements[crop_season_id]=A3010))))</f>
        <v>#VALUE!</v>
      </c>
    </row>
    <row r="3011" spans="2:2" x14ac:dyDescent="0.25">
      <c r="B3011" t="e" cm="1" vm="1">
        <f t="array" ref="B3011">TRANSPOSE(_xlfn._xlws.SORT(_xlfn.UNIQUE(_xlfn._xlws.FILTER(managements[treatment_number], managements[experiment_id]&amp;"_"&amp;managements[crop_season_id]=A3011))))</f>
        <v>#VALUE!</v>
      </c>
    </row>
    <row r="3012" spans="2:2" x14ac:dyDescent="0.25">
      <c r="B3012" t="e" cm="1" vm="1">
        <f t="array" ref="B3012">TRANSPOSE(_xlfn._xlws.SORT(_xlfn.UNIQUE(_xlfn._xlws.FILTER(managements[treatment_number], managements[experiment_id]&amp;"_"&amp;managements[crop_season_id]=A3012))))</f>
        <v>#VALUE!</v>
      </c>
    </row>
    <row r="3013" spans="2:2" x14ac:dyDescent="0.25">
      <c r="B3013" t="e" cm="1" vm="1">
        <f t="array" ref="B3013">TRANSPOSE(_xlfn._xlws.SORT(_xlfn.UNIQUE(_xlfn._xlws.FILTER(managements[treatment_number], managements[experiment_id]&amp;"_"&amp;managements[crop_season_id]=A3013))))</f>
        <v>#VALUE!</v>
      </c>
    </row>
    <row r="3014" spans="2:2" x14ac:dyDescent="0.25">
      <c r="B3014" t="e" cm="1" vm="1">
        <f t="array" ref="B3014">TRANSPOSE(_xlfn._xlws.SORT(_xlfn.UNIQUE(_xlfn._xlws.FILTER(managements[treatment_number], managements[experiment_id]&amp;"_"&amp;managements[crop_season_id]=A3014))))</f>
        <v>#VALUE!</v>
      </c>
    </row>
    <row r="3015" spans="2:2" x14ac:dyDescent="0.25">
      <c r="B3015" t="e" cm="1" vm="1">
        <f t="array" ref="B3015">TRANSPOSE(_xlfn._xlws.SORT(_xlfn.UNIQUE(_xlfn._xlws.FILTER(managements[treatment_number], managements[experiment_id]&amp;"_"&amp;managements[crop_season_id]=A3015))))</f>
        <v>#VALUE!</v>
      </c>
    </row>
    <row r="3016" spans="2:2" x14ac:dyDescent="0.25">
      <c r="B3016" t="e" cm="1" vm="1">
        <f t="array" ref="B3016">TRANSPOSE(_xlfn._xlws.SORT(_xlfn.UNIQUE(_xlfn._xlws.FILTER(managements[treatment_number], managements[experiment_id]&amp;"_"&amp;managements[crop_season_id]=A3016))))</f>
        <v>#VALUE!</v>
      </c>
    </row>
    <row r="3017" spans="2:2" x14ac:dyDescent="0.25">
      <c r="B3017" t="e" cm="1" vm="1">
        <f t="array" ref="B3017">TRANSPOSE(_xlfn._xlws.SORT(_xlfn.UNIQUE(_xlfn._xlws.FILTER(managements[treatment_number], managements[experiment_id]&amp;"_"&amp;managements[crop_season_id]=A3017))))</f>
        <v>#VALUE!</v>
      </c>
    </row>
    <row r="3018" spans="2:2" x14ac:dyDescent="0.25">
      <c r="B3018" t="e" cm="1" vm="1">
        <f t="array" ref="B3018">TRANSPOSE(_xlfn._xlws.SORT(_xlfn.UNIQUE(_xlfn._xlws.FILTER(managements[treatment_number], managements[experiment_id]&amp;"_"&amp;managements[crop_season_id]=A3018))))</f>
        <v>#VALUE!</v>
      </c>
    </row>
    <row r="3019" spans="2:2" x14ac:dyDescent="0.25">
      <c r="B3019" t="e" cm="1" vm="1">
        <f t="array" ref="B3019">TRANSPOSE(_xlfn._xlws.SORT(_xlfn.UNIQUE(_xlfn._xlws.FILTER(managements[treatment_number], managements[experiment_id]&amp;"_"&amp;managements[crop_season_id]=A3019))))</f>
        <v>#VALUE!</v>
      </c>
    </row>
    <row r="3020" spans="2:2" x14ac:dyDescent="0.25">
      <c r="B3020" t="e" cm="1" vm="1">
        <f t="array" ref="B3020">TRANSPOSE(_xlfn._xlws.SORT(_xlfn.UNIQUE(_xlfn._xlws.FILTER(managements[treatment_number], managements[experiment_id]&amp;"_"&amp;managements[crop_season_id]=A3020))))</f>
        <v>#VALUE!</v>
      </c>
    </row>
    <row r="3021" spans="2:2" x14ac:dyDescent="0.25">
      <c r="B3021" t="e" cm="1" vm="1">
        <f t="array" ref="B3021">TRANSPOSE(_xlfn._xlws.SORT(_xlfn.UNIQUE(_xlfn._xlws.FILTER(managements[treatment_number], managements[experiment_id]&amp;"_"&amp;managements[crop_season_id]=A3021))))</f>
        <v>#VALUE!</v>
      </c>
    </row>
    <row r="3022" spans="2:2" x14ac:dyDescent="0.25">
      <c r="B3022" t="e" cm="1" vm="1">
        <f t="array" ref="B3022">TRANSPOSE(_xlfn._xlws.SORT(_xlfn.UNIQUE(_xlfn._xlws.FILTER(managements[treatment_number], managements[experiment_id]&amp;"_"&amp;managements[crop_season_id]=A3022))))</f>
        <v>#VALUE!</v>
      </c>
    </row>
    <row r="3023" spans="2:2" x14ac:dyDescent="0.25">
      <c r="B3023" t="e" cm="1" vm="1">
        <f t="array" ref="B3023">TRANSPOSE(_xlfn._xlws.SORT(_xlfn.UNIQUE(_xlfn._xlws.FILTER(managements[treatment_number], managements[experiment_id]&amp;"_"&amp;managements[crop_season_id]=A3023))))</f>
        <v>#VALUE!</v>
      </c>
    </row>
    <row r="3024" spans="2:2" x14ac:dyDescent="0.25">
      <c r="B3024" t="e" cm="1" vm="1">
        <f t="array" ref="B3024">TRANSPOSE(_xlfn._xlws.SORT(_xlfn.UNIQUE(_xlfn._xlws.FILTER(managements[treatment_number], managements[experiment_id]&amp;"_"&amp;managements[crop_season_id]=A3024))))</f>
        <v>#VALUE!</v>
      </c>
    </row>
    <row r="3025" spans="2:2" x14ac:dyDescent="0.25">
      <c r="B3025" t="e" cm="1" vm="1">
        <f t="array" ref="B3025">TRANSPOSE(_xlfn._xlws.SORT(_xlfn.UNIQUE(_xlfn._xlws.FILTER(managements[treatment_number], managements[experiment_id]&amp;"_"&amp;managements[crop_season_id]=A3025))))</f>
        <v>#VALUE!</v>
      </c>
    </row>
    <row r="3026" spans="2:2" x14ac:dyDescent="0.25">
      <c r="B3026" t="e" cm="1" vm="1">
        <f t="array" ref="B3026">TRANSPOSE(_xlfn._xlws.SORT(_xlfn.UNIQUE(_xlfn._xlws.FILTER(managements[treatment_number], managements[experiment_id]&amp;"_"&amp;managements[crop_season_id]=A3026))))</f>
        <v>#VALUE!</v>
      </c>
    </row>
    <row r="3027" spans="2:2" x14ac:dyDescent="0.25">
      <c r="B3027" t="e" cm="1" vm="1">
        <f t="array" ref="B3027">TRANSPOSE(_xlfn._xlws.SORT(_xlfn.UNIQUE(_xlfn._xlws.FILTER(managements[treatment_number], managements[experiment_id]&amp;"_"&amp;managements[crop_season_id]=A3027))))</f>
        <v>#VALUE!</v>
      </c>
    </row>
    <row r="3028" spans="2:2" x14ac:dyDescent="0.25">
      <c r="B3028" t="e" cm="1" vm="1">
        <f t="array" ref="B3028">TRANSPOSE(_xlfn._xlws.SORT(_xlfn.UNIQUE(_xlfn._xlws.FILTER(managements[treatment_number], managements[experiment_id]&amp;"_"&amp;managements[crop_season_id]=A3028))))</f>
        <v>#VALUE!</v>
      </c>
    </row>
    <row r="3029" spans="2:2" x14ac:dyDescent="0.25">
      <c r="B3029" t="e" cm="1" vm="1">
        <f t="array" ref="B3029">TRANSPOSE(_xlfn._xlws.SORT(_xlfn.UNIQUE(_xlfn._xlws.FILTER(managements[treatment_number], managements[experiment_id]&amp;"_"&amp;managements[crop_season_id]=A3029))))</f>
        <v>#VALUE!</v>
      </c>
    </row>
    <row r="3030" spans="2:2" x14ac:dyDescent="0.25">
      <c r="B3030" t="e" cm="1" vm="1">
        <f t="array" ref="B3030">TRANSPOSE(_xlfn._xlws.SORT(_xlfn.UNIQUE(_xlfn._xlws.FILTER(managements[treatment_number], managements[experiment_id]&amp;"_"&amp;managements[crop_season_id]=A3030))))</f>
        <v>#VALUE!</v>
      </c>
    </row>
    <row r="3031" spans="2:2" x14ac:dyDescent="0.25">
      <c r="B3031" t="e" cm="1" vm="1">
        <f t="array" ref="B3031">TRANSPOSE(_xlfn._xlws.SORT(_xlfn.UNIQUE(_xlfn._xlws.FILTER(managements[treatment_number], managements[experiment_id]&amp;"_"&amp;managements[crop_season_id]=A3031))))</f>
        <v>#VALUE!</v>
      </c>
    </row>
    <row r="3032" spans="2:2" x14ac:dyDescent="0.25">
      <c r="B3032" t="e" cm="1" vm="1">
        <f t="array" ref="B3032">TRANSPOSE(_xlfn._xlws.SORT(_xlfn.UNIQUE(_xlfn._xlws.FILTER(managements[treatment_number], managements[experiment_id]&amp;"_"&amp;managements[crop_season_id]=A3032))))</f>
        <v>#VALUE!</v>
      </c>
    </row>
    <row r="3033" spans="2:2" x14ac:dyDescent="0.25">
      <c r="B3033" t="e" cm="1" vm="1">
        <f t="array" ref="B3033">TRANSPOSE(_xlfn._xlws.SORT(_xlfn.UNIQUE(_xlfn._xlws.FILTER(managements[treatment_number], managements[experiment_id]&amp;"_"&amp;managements[crop_season_id]=A3033))))</f>
        <v>#VALUE!</v>
      </c>
    </row>
    <row r="3034" spans="2:2" x14ac:dyDescent="0.25">
      <c r="B3034" t="e" cm="1" vm="1">
        <f t="array" ref="B3034">TRANSPOSE(_xlfn._xlws.SORT(_xlfn.UNIQUE(_xlfn._xlws.FILTER(managements[treatment_number], managements[experiment_id]&amp;"_"&amp;managements[crop_season_id]=A3034))))</f>
        <v>#VALUE!</v>
      </c>
    </row>
    <row r="3035" spans="2:2" x14ac:dyDescent="0.25">
      <c r="B3035" t="e" cm="1" vm="1">
        <f t="array" ref="B3035">TRANSPOSE(_xlfn._xlws.SORT(_xlfn.UNIQUE(_xlfn._xlws.FILTER(managements[treatment_number], managements[experiment_id]&amp;"_"&amp;managements[crop_season_id]=A3035))))</f>
        <v>#VALUE!</v>
      </c>
    </row>
    <row r="3036" spans="2:2" x14ac:dyDescent="0.25">
      <c r="B3036" t="e" cm="1" vm="1">
        <f t="array" ref="B3036">TRANSPOSE(_xlfn._xlws.SORT(_xlfn.UNIQUE(_xlfn._xlws.FILTER(managements[treatment_number], managements[experiment_id]&amp;"_"&amp;managements[crop_season_id]=A3036))))</f>
        <v>#VALUE!</v>
      </c>
    </row>
    <row r="3037" spans="2:2" x14ac:dyDescent="0.25">
      <c r="B3037" t="e" cm="1" vm="1">
        <f t="array" ref="B3037">TRANSPOSE(_xlfn._xlws.SORT(_xlfn.UNIQUE(_xlfn._xlws.FILTER(managements[treatment_number], managements[experiment_id]&amp;"_"&amp;managements[crop_season_id]=A3037))))</f>
        <v>#VALUE!</v>
      </c>
    </row>
    <row r="3038" spans="2:2" x14ac:dyDescent="0.25">
      <c r="B3038" t="e" cm="1" vm="1">
        <f t="array" ref="B3038">TRANSPOSE(_xlfn._xlws.SORT(_xlfn.UNIQUE(_xlfn._xlws.FILTER(managements[treatment_number], managements[experiment_id]&amp;"_"&amp;managements[crop_season_id]=A3038))))</f>
        <v>#VALUE!</v>
      </c>
    </row>
    <row r="3039" spans="2:2" x14ac:dyDescent="0.25">
      <c r="B3039" t="e" cm="1" vm="1">
        <f t="array" ref="B3039">TRANSPOSE(_xlfn._xlws.SORT(_xlfn.UNIQUE(_xlfn._xlws.FILTER(managements[treatment_number], managements[experiment_id]&amp;"_"&amp;managements[crop_season_id]=A3039))))</f>
        <v>#VALUE!</v>
      </c>
    </row>
    <row r="3040" spans="2:2" x14ac:dyDescent="0.25">
      <c r="B3040" t="e" cm="1" vm="1">
        <f t="array" ref="B3040">TRANSPOSE(_xlfn._xlws.SORT(_xlfn.UNIQUE(_xlfn._xlws.FILTER(managements[treatment_number], managements[experiment_id]&amp;"_"&amp;managements[crop_season_id]=A3040))))</f>
        <v>#VALUE!</v>
      </c>
    </row>
    <row r="3041" spans="2:2" x14ac:dyDescent="0.25">
      <c r="B3041" t="e" cm="1" vm="1">
        <f t="array" ref="B3041">TRANSPOSE(_xlfn._xlws.SORT(_xlfn.UNIQUE(_xlfn._xlws.FILTER(managements[treatment_number], managements[experiment_id]&amp;"_"&amp;managements[crop_season_id]=A3041))))</f>
        <v>#VALUE!</v>
      </c>
    </row>
    <row r="3042" spans="2:2" x14ac:dyDescent="0.25">
      <c r="B3042" t="e" cm="1" vm="1">
        <f t="array" ref="B3042">TRANSPOSE(_xlfn._xlws.SORT(_xlfn.UNIQUE(_xlfn._xlws.FILTER(managements[treatment_number], managements[experiment_id]&amp;"_"&amp;managements[crop_season_id]=A3042))))</f>
        <v>#VALUE!</v>
      </c>
    </row>
    <row r="3043" spans="2:2" x14ac:dyDescent="0.25">
      <c r="B3043" t="e" cm="1" vm="1">
        <f t="array" ref="B3043">TRANSPOSE(_xlfn._xlws.SORT(_xlfn.UNIQUE(_xlfn._xlws.FILTER(managements[treatment_number], managements[experiment_id]&amp;"_"&amp;managements[crop_season_id]=A3043))))</f>
        <v>#VALUE!</v>
      </c>
    </row>
    <row r="3044" spans="2:2" x14ac:dyDescent="0.25">
      <c r="B3044" t="e" cm="1" vm="1">
        <f t="array" ref="B3044">TRANSPOSE(_xlfn._xlws.SORT(_xlfn.UNIQUE(_xlfn._xlws.FILTER(managements[treatment_number], managements[experiment_id]&amp;"_"&amp;managements[crop_season_id]=A3044))))</f>
        <v>#VALUE!</v>
      </c>
    </row>
    <row r="3045" spans="2:2" x14ac:dyDescent="0.25">
      <c r="B3045" t="e" cm="1" vm="1">
        <f t="array" ref="B3045">TRANSPOSE(_xlfn._xlws.SORT(_xlfn.UNIQUE(_xlfn._xlws.FILTER(managements[treatment_number], managements[experiment_id]&amp;"_"&amp;managements[crop_season_id]=A3045))))</f>
        <v>#VALUE!</v>
      </c>
    </row>
    <row r="3046" spans="2:2" x14ac:dyDescent="0.25">
      <c r="B3046" t="e" cm="1" vm="1">
        <f t="array" ref="B3046">TRANSPOSE(_xlfn._xlws.SORT(_xlfn.UNIQUE(_xlfn._xlws.FILTER(managements[treatment_number], managements[experiment_id]&amp;"_"&amp;managements[crop_season_id]=A3046))))</f>
        <v>#VALUE!</v>
      </c>
    </row>
    <row r="3047" spans="2:2" x14ac:dyDescent="0.25">
      <c r="B3047" t="e" cm="1" vm="1">
        <f t="array" ref="B3047">TRANSPOSE(_xlfn._xlws.SORT(_xlfn.UNIQUE(_xlfn._xlws.FILTER(managements[treatment_number], managements[experiment_id]&amp;"_"&amp;managements[crop_season_id]=A3047))))</f>
        <v>#VALUE!</v>
      </c>
    </row>
    <row r="3048" spans="2:2" x14ac:dyDescent="0.25">
      <c r="B3048" t="e" cm="1" vm="1">
        <f t="array" ref="B3048">TRANSPOSE(_xlfn._xlws.SORT(_xlfn.UNIQUE(_xlfn._xlws.FILTER(managements[treatment_number], managements[experiment_id]&amp;"_"&amp;managements[crop_season_id]=A3048))))</f>
        <v>#VALUE!</v>
      </c>
    </row>
    <row r="3049" spans="2:2" x14ac:dyDescent="0.25">
      <c r="B3049" t="e" cm="1" vm="1">
        <f t="array" ref="B3049">TRANSPOSE(_xlfn._xlws.SORT(_xlfn.UNIQUE(_xlfn._xlws.FILTER(managements[treatment_number], managements[experiment_id]&amp;"_"&amp;managements[crop_season_id]=A3049))))</f>
        <v>#VALUE!</v>
      </c>
    </row>
    <row r="3050" spans="2:2" x14ac:dyDescent="0.25">
      <c r="B3050" t="e" cm="1" vm="1">
        <f t="array" ref="B3050">TRANSPOSE(_xlfn._xlws.SORT(_xlfn.UNIQUE(_xlfn._xlws.FILTER(managements[treatment_number], managements[experiment_id]&amp;"_"&amp;managements[crop_season_id]=A3050))))</f>
        <v>#VALUE!</v>
      </c>
    </row>
    <row r="3051" spans="2:2" x14ac:dyDescent="0.25">
      <c r="B3051" t="e" cm="1" vm="1">
        <f t="array" ref="B3051">TRANSPOSE(_xlfn._xlws.SORT(_xlfn.UNIQUE(_xlfn._xlws.FILTER(managements[treatment_number], managements[experiment_id]&amp;"_"&amp;managements[crop_season_id]=A3051))))</f>
        <v>#VALUE!</v>
      </c>
    </row>
    <row r="3052" spans="2:2" x14ac:dyDescent="0.25">
      <c r="B3052" t="e" cm="1" vm="1">
        <f t="array" ref="B3052">TRANSPOSE(_xlfn._xlws.SORT(_xlfn.UNIQUE(_xlfn._xlws.FILTER(managements[treatment_number], managements[experiment_id]&amp;"_"&amp;managements[crop_season_id]=A3052))))</f>
        <v>#VALUE!</v>
      </c>
    </row>
    <row r="3053" spans="2:2" x14ac:dyDescent="0.25">
      <c r="B3053" t="e" cm="1" vm="1">
        <f t="array" ref="B3053">TRANSPOSE(_xlfn._xlws.SORT(_xlfn.UNIQUE(_xlfn._xlws.FILTER(managements[treatment_number], managements[experiment_id]&amp;"_"&amp;managements[crop_season_id]=A3053))))</f>
        <v>#VALUE!</v>
      </c>
    </row>
    <row r="3054" spans="2:2" x14ac:dyDescent="0.25">
      <c r="B3054" t="e" cm="1" vm="1">
        <f t="array" ref="B3054">TRANSPOSE(_xlfn._xlws.SORT(_xlfn.UNIQUE(_xlfn._xlws.FILTER(managements[treatment_number], managements[experiment_id]&amp;"_"&amp;managements[crop_season_id]=A3054))))</f>
        <v>#VALUE!</v>
      </c>
    </row>
    <row r="3055" spans="2:2" x14ac:dyDescent="0.25">
      <c r="B3055" t="e" cm="1" vm="1">
        <f t="array" ref="B3055">TRANSPOSE(_xlfn._xlws.SORT(_xlfn.UNIQUE(_xlfn._xlws.FILTER(managements[treatment_number], managements[experiment_id]&amp;"_"&amp;managements[crop_season_id]=A3055))))</f>
        <v>#VALUE!</v>
      </c>
    </row>
    <row r="3056" spans="2:2" x14ac:dyDescent="0.25">
      <c r="B3056" t="e" cm="1" vm="1">
        <f t="array" ref="B3056">TRANSPOSE(_xlfn._xlws.SORT(_xlfn.UNIQUE(_xlfn._xlws.FILTER(managements[treatment_number], managements[experiment_id]&amp;"_"&amp;managements[crop_season_id]=A3056))))</f>
        <v>#VALUE!</v>
      </c>
    </row>
    <row r="3057" spans="2:2" x14ac:dyDescent="0.25">
      <c r="B3057" t="e" cm="1" vm="1">
        <f t="array" ref="B3057">TRANSPOSE(_xlfn._xlws.SORT(_xlfn.UNIQUE(_xlfn._xlws.FILTER(managements[treatment_number], managements[experiment_id]&amp;"_"&amp;managements[crop_season_id]=A3057))))</f>
        <v>#VALUE!</v>
      </c>
    </row>
    <row r="3058" spans="2:2" x14ac:dyDescent="0.25">
      <c r="B3058" t="e" cm="1" vm="1">
        <f t="array" ref="B3058">TRANSPOSE(_xlfn._xlws.SORT(_xlfn.UNIQUE(_xlfn._xlws.FILTER(managements[treatment_number], managements[experiment_id]&amp;"_"&amp;managements[crop_season_id]=A3058))))</f>
        <v>#VALUE!</v>
      </c>
    </row>
    <row r="3059" spans="2:2" x14ac:dyDescent="0.25">
      <c r="B3059" t="e" cm="1" vm="1">
        <f t="array" ref="B3059">TRANSPOSE(_xlfn._xlws.SORT(_xlfn.UNIQUE(_xlfn._xlws.FILTER(managements[treatment_number], managements[experiment_id]&amp;"_"&amp;managements[crop_season_id]=A3059))))</f>
        <v>#VALUE!</v>
      </c>
    </row>
    <row r="3060" spans="2:2" x14ac:dyDescent="0.25">
      <c r="B3060" t="e" cm="1" vm="1">
        <f t="array" ref="B3060">TRANSPOSE(_xlfn._xlws.SORT(_xlfn.UNIQUE(_xlfn._xlws.FILTER(managements[treatment_number], managements[experiment_id]&amp;"_"&amp;managements[crop_season_id]=A3060))))</f>
        <v>#VALUE!</v>
      </c>
    </row>
    <row r="3061" spans="2:2" x14ac:dyDescent="0.25">
      <c r="B3061" t="e" cm="1" vm="1">
        <f t="array" ref="B3061">TRANSPOSE(_xlfn._xlws.SORT(_xlfn.UNIQUE(_xlfn._xlws.FILTER(managements[treatment_number], managements[experiment_id]&amp;"_"&amp;managements[crop_season_id]=A3061))))</f>
        <v>#VALUE!</v>
      </c>
    </row>
    <row r="3062" spans="2:2" x14ac:dyDescent="0.25">
      <c r="B3062" t="e" cm="1" vm="1">
        <f t="array" ref="B3062">TRANSPOSE(_xlfn._xlws.SORT(_xlfn.UNIQUE(_xlfn._xlws.FILTER(managements[treatment_number], managements[experiment_id]&amp;"_"&amp;managements[crop_season_id]=A3062))))</f>
        <v>#VALUE!</v>
      </c>
    </row>
    <row r="3063" spans="2:2" x14ac:dyDescent="0.25">
      <c r="B3063" t="e" cm="1" vm="1">
        <f t="array" ref="B3063">TRANSPOSE(_xlfn._xlws.SORT(_xlfn.UNIQUE(_xlfn._xlws.FILTER(managements[treatment_number], managements[experiment_id]&amp;"_"&amp;managements[crop_season_id]=A3063))))</f>
        <v>#VALUE!</v>
      </c>
    </row>
    <row r="3064" spans="2:2" x14ac:dyDescent="0.25">
      <c r="B3064" t="e" cm="1" vm="1">
        <f t="array" ref="B3064">TRANSPOSE(_xlfn._xlws.SORT(_xlfn.UNIQUE(_xlfn._xlws.FILTER(managements[treatment_number], managements[experiment_id]&amp;"_"&amp;managements[crop_season_id]=A3064))))</f>
        <v>#VALUE!</v>
      </c>
    </row>
    <row r="3065" spans="2:2" x14ac:dyDescent="0.25">
      <c r="B3065" t="e" cm="1" vm="1">
        <f t="array" ref="B3065">TRANSPOSE(_xlfn._xlws.SORT(_xlfn.UNIQUE(_xlfn._xlws.FILTER(managements[treatment_number], managements[experiment_id]&amp;"_"&amp;managements[crop_season_id]=A3065))))</f>
        <v>#VALUE!</v>
      </c>
    </row>
    <row r="3066" spans="2:2" x14ac:dyDescent="0.25">
      <c r="B3066" t="e" cm="1" vm="1">
        <f t="array" ref="B3066">TRANSPOSE(_xlfn._xlws.SORT(_xlfn.UNIQUE(_xlfn._xlws.FILTER(managements[treatment_number], managements[experiment_id]&amp;"_"&amp;managements[crop_season_id]=A3066))))</f>
        <v>#VALUE!</v>
      </c>
    </row>
    <row r="3067" spans="2:2" x14ac:dyDescent="0.25">
      <c r="B3067" t="e" cm="1" vm="1">
        <f t="array" ref="B3067">TRANSPOSE(_xlfn._xlws.SORT(_xlfn.UNIQUE(_xlfn._xlws.FILTER(managements[treatment_number], managements[experiment_id]&amp;"_"&amp;managements[crop_season_id]=A3067))))</f>
        <v>#VALUE!</v>
      </c>
    </row>
    <row r="3068" spans="2:2" x14ac:dyDescent="0.25">
      <c r="B3068" t="e" cm="1" vm="1">
        <f t="array" ref="B3068">TRANSPOSE(_xlfn._xlws.SORT(_xlfn.UNIQUE(_xlfn._xlws.FILTER(managements[treatment_number], managements[experiment_id]&amp;"_"&amp;managements[crop_season_id]=A3068))))</f>
        <v>#VALUE!</v>
      </c>
    </row>
    <row r="3069" spans="2:2" x14ac:dyDescent="0.25">
      <c r="B3069" t="e" cm="1" vm="1">
        <f t="array" ref="B3069">TRANSPOSE(_xlfn._xlws.SORT(_xlfn.UNIQUE(_xlfn._xlws.FILTER(managements[treatment_number], managements[experiment_id]&amp;"_"&amp;managements[crop_season_id]=A3069))))</f>
        <v>#VALUE!</v>
      </c>
    </row>
    <row r="3070" spans="2:2" x14ac:dyDescent="0.25">
      <c r="B3070" t="e" cm="1" vm="1">
        <f t="array" ref="B3070">TRANSPOSE(_xlfn._xlws.SORT(_xlfn.UNIQUE(_xlfn._xlws.FILTER(managements[treatment_number], managements[experiment_id]&amp;"_"&amp;managements[crop_season_id]=A3070))))</f>
        <v>#VALUE!</v>
      </c>
    </row>
    <row r="3071" spans="2:2" x14ac:dyDescent="0.25">
      <c r="B3071" t="e" cm="1" vm="1">
        <f t="array" ref="B3071">TRANSPOSE(_xlfn._xlws.SORT(_xlfn.UNIQUE(_xlfn._xlws.FILTER(managements[treatment_number], managements[experiment_id]&amp;"_"&amp;managements[crop_season_id]=A3071))))</f>
        <v>#VALUE!</v>
      </c>
    </row>
    <row r="3072" spans="2:2" x14ac:dyDescent="0.25">
      <c r="B3072" t="e" cm="1" vm="1">
        <f t="array" ref="B3072">TRANSPOSE(_xlfn._xlws.SORT(_xlfn.UNIQUE(_xlfn._xlws.FILTER(managements[treatment_number], managements[experiment_id]&amp;"_"&amp;managements[crop_season_id]=A3072))))</f>
        <v>#VALUE!</v>
      </c>
    </row>
    <row r="3073" spans="2:2" x14ac:dyDescent="0.25">
      <c r="B3073" t="e" cm="1" vm="1">
        <f t="array" ref="B3073">TRANSPOSE(_xlfn._xlws.SORT(_xlfn.UNIQUE(_xlfn._xlws.FILTER(managements[treatment_number], managements[experiment_id]&amp;"_"&amp;managements[crop_season_id]=A3073))))</f>
        <v>#VALUE!</v>
      </c>
    </row>
    <row r="3074" spans="2:2" x14ac:dyDescent="0.25">
      <c r="B3074" t="e" cm="1" vm="1">
        <f t="array" ref="B3074">TRANSPOSE(_xlfn._xlws.SORT(_xlfn.UNIQUE(_xlfn._xlws.FILTER(managements[treatment_number], managements[experiment_id]&amp;"_"&amp;managements[crop_season_id]=A3074))))</f>
        <v>#VALUE!</v>
      </c>
    </row>
    <row r="3075" spans="2:2" x14ac:dyDescent="0.25">
      <c r="B3075" t="e" cm="1" vm="1">
        <f t="array" ref="B3075">TRANSPOSE(_xlfn._xlws.SORT(_xlfn.UNIQUE(_xlfn._xlws.FILTER(managements[treatment_number], managements[experiment_id]&amp;"_"&amp;managements[crop_season_id]=A3075))))</f>
        <v>#VALUE!</v>
      </c>
    </row>
    <row r="3076" spans="2:2" x14ac:dyDescent="0.25">
      <c r="B3076" t="e" cm="1" vm="1">
        <f t="array" ref="B3076">TRANSPOSE(_xlfn._xlws.SORT(_xlfn.UNIQUE(_xlfn._xlws.FILTER(managements[treatment_number], managements[experiment_id]&amp;"_"&amp;managements[crop_season_id]=A3076))))</f>
        <v>#VALUE!</v>
      </c>
    </row>
    <row r="3077" spans="2:2" x14ac:dyDescent="0.25">
      <c r="B3077" t="e" cm="1" vm="1">
        <f t="array" ref="B3077">TRANSPOSE(_xlfn._xlws.SORT(_xlfn.UNIQUE(_xlfn._xlws.FILTER(managements[treatment_number], managements[experiment_id]&amp;"_"&amp;managements[crop_season_id]=A3077))))</f>
        <v>#VALUE!</v>
      </c>
    </row>
    <row r="3078" spans="2:2" x14ac:dyDescent="0.25">
      <c r="B3078" t="e" cm="1" vm="1">
        <f t="array" ref="B3078">TRANSPOSE(_xlfn._xlws.SORT(_xlfn.UNIQUE(_xlfn._xlws.FILTER(managements[treatment_number], managements[experiment_id]&amp;"_"&amp;managements[crop_season_id]=A3078))))</f>
        <v>#VALUE!</v>
      </c>
    </row>
    <row r="3079" spans="2:2" x14ac:dyDescent="0.25">
      <c r="B3079" t="e" cm="1" vm="1">
        <f t="array" ref="B3079">TRANSPOSE(_xlfn._xlws.SORT(_xlfn.UNIQUE(_xlfn._xlws.FILTER(managements[treatment_number], managements[experiment_id]&amp;"_"&amp;managements[crop_season_id]=A3079))))</f>
        <v>#VALUE!</v>
      </c>
    </row>
    <row r="3080" spans="2:2" x14ac:dyDescent="0.25">
      <c r="B3080" t="e" cm="1" vm="1">
        <f t="array" ref="B3080">TRANSPOSE(_xlfn._xlws.SORT(_xlfn.UNIQUE(_xlfn._xlws.FILTER(managements[treatment_number], managements[experiment_id]&amp;"_"&amp;managements[crop_season_id]=A3080))))</f>
        <v>#VALUE!</v>
      </c>
    </row>
    <row r="3081" spans="2:2" x14ac:dyDescent="0.25">
      <c r="B3081" t="e" cm="1" vm="1">
        <f t="array" ref="B3081">TRANSPOSE(_xlfn._xlws.SORT(_xlfn.UNIQUE(_xlfn._xlws.FILTER(managements[treatment_number], managements[experiment_id]&amp;"_"&amp;managements[crop_season_id]=A3081))))</f>
        <v>#VALUE!</v>
      </c>
    </row>
    <row r="3082" spans="2:2" x14ac:dyDescent="0.25">
      <c r="B3082" t="e" cm="1" vm="1">
        <f t="array" ref="B3082">TRANSPOSE(_xlfn._xlws.SORT(_xlfn.UNIQUE(_xlfn._xlws.FILTER(managements[treatment_number], managements[experiment_id]&amp;"_"&amp;managements[crop_season_id]=A3082))))</f>
        <v>#VALUE!</v>
      </c>
    </row>
    <row r="3083" spans="2:2" x14ac:dyDescent="0.25">
      <c r="B3083" t="e" cm="1" vm="1">
        <f t="array" ref="B3083">TRANSPOSE(_xlfn._xlws.SORT(_xlfn.UNIQUE(_xlfn._xlws.FILTER(managements[treatment_number], managements[experiment_id]&amp;"_"&amp;managements[crop_season_id]=A3083))))</f>
        <v>#VALUE!</v>
      </c>
    </row>
    <row r="3084" spans="2:2" x14ac:dyDescent="0.25">
      <c r="B3084" t="e" cm="1" vm="1">
        <f t="array" ref="B3084">TRANSPOSE(_xlfn._xlws.SORT(_xlfn.UNIQUE(_xlfn._xlws.FILTER(managements[treatment_number], managements[experiment_id]&amp;"_"&amp;managements[crop_season_id]=A3084))))</f>
        <v>#VALUE!</v>
      </c>
    </row>
    <row r="3085" spans="2:2" x14ac:dyDescent="0.25">
      <c r="B3085" t="e" cm="1" vm="1">
        <f t="array" ref="B3085">TRANSPOSE(_xlfn._xlws.SORT(_xlfn.UNIQUE(_xlfn._xlws.FILTER(managements[treatment_number], managements[experiment_id]&amp;"_"&amp;managements[crop_season_id]=A3085))))</f>
        <v>#VALUE!</v>
      </c>
    </row>
    <row r="3086" spans="2:2" x14ac:dyDescent="0.25">
      <c r="B3086" t="e" cm="1" vm="1">
        <f t="array" ref="B3086">TRANSPOSE(_xlfn._xlws.SORT(_xlfn.UNIQUE(_xlfn._xlws.FILTER(managements[treatment_number], managements[experiment_id]&amp;"_"&amp;managements[crop_season_id]=A3086))))</f>
        <v>#VALUE!</v>
      </c>
    </row>
    <row r="3087" spans="2:2" x14ac:dyDescent="0.25">
      <c r="B3087" t="e" cm="1" vm="1">
        <f t="array" ref="B3087">TRANSPOSE(_xlfn._xlws.SORT(_xlfn.UNIQUE(_xlfn._xlws.FILTER(managements[treatment_number], managements[experiment_id]&amp;"_"&amp;managements[crop_season_id]=A3087))))</f>
        <v>#VALUE!</v>
      </c>
    </row>
    <row r="3088" spans="2:2" x14ac:dyDescent="0.25">
      <c r="B3088" t="e" cm="1" vm="1">
        <f t="array" ref="B3088">TRANSPOSE(_xlfn._xlws.SORT(_xlfn.UNIQUE(_xlfn._xlws.FILTER(managements[treatment_number], managements[experiment_id]&amp;"_"&amp;managements[crop_season_id]=A3088))))</f>
        <v>#VALUE!</v>
      </c>
    </row>
    <row r="3089" spans="2:2" x14ac:dyDescent="0.25">
      <c r="B3089" t="e" cm="1" vm="1">
        <f t="array" ref="B3089">TRANSPOSE(_xlfn._xlws.SORT(_xlfn.UNIQUE(_xlfn._xlws.FILTER(managements[treatment_number], managements[experiment_id]&amp;"_"&amp;managements[crop_season_id]=A3089))))</f>
        <v>#VALUE!</v>
      </c>
    </row>
    <row r="3090" spans="2:2" x14ac:dyDescent="0.25">
      <c r="B3090" t="e" cm="1" vm="1">
        <f t="array" ref="B3090">TRANSPOSE(_xlfn._xlws.SORT(_xlfn.UNIQUE(_xlfn._xlws.FILTER(managements[treatment_number], managements[experiment_id]&amp;"_"&amp;managements[crop_season_id]=A3090))))</f>
        <v>#VALUE!</v>
      </c>
    </row>
    <row r="3091" spans="2:2" x14ac:dyDescent="0.25">
      <c r="B3091" t="e" cm="1" vm="1">
        <f t="array" ref="B3091">TRANSPOSE(_xlfn._xlws.SORT(_xlfn.UNIQUE(_xlfn._xlws.FILTER(managements[treatment_number], managements[experiment_id]&amp;"_"&amp;managements[crop_season_id]=A3091))))</f>
        <v>#VALUE!</v>
      </c>
    </row>
    <row r="3092" spans="2:2" x14ac:dyDescent="0.25">
      <c r="B3092" t="e" cm="1" vm="1">
        <f t="array" ref="B3092">TRANSPOSE(_xlfn._xlws.SORT(_xlfn.UNIQUE(_xlfn._xlws.FILTER(managements[treatment_number], managements[experiment_id]&amp;"_"&amp;managements[crop_season_id]=A3092))))</f>
        <v>#VALUE!</v>
      </c>
    </row>
    <row r="3093" spans="2:2" x14ac:dyDescent="0.25">
      <c r="B3093" t="e" cm="1" vm="1">
        <f t="array" ref="B3093">TRANSPOSE(_xlfn._xlws.SORT(_xlfn.UNIQUE(_xlfn._xlws.FILTER(managements[treatment_number], managements[experiment_id]&amp;"_"&amp;managements[crop_season_id]=A3093))))</f>
        <v>#VALUE!</v>
      </c>
    </row>
    <row r="3094" spans="2:2" x14ac:dyDescent="0.25">
      <c r="B3094" t="e" cm="1" vm="1">
        <f t="array" ref="B3094">TRANSPOSE(_xlfn._xlws.SORT(_xlfn.UNIQUE(_xlfn._xlws.FILTER(managements[treatment_number], managements[experiment_id]&amp;"_"&amp;managements[crop_season_id]=A3094))))</f>
        <v>#VALUE!</v>
      </c>
    </row>
    <row r="3095" spans="2:2" x14ac:dyDescent="0.25">
      <c r="B3095" t="e" cm="1" vm="1">
        <f t="array" ref="B3095">TRANSPOSE(_xlfn._xlws.SORT(_xlfn.UNIQUE(_xlfn._xlws.FILTER(managements[treatment_number], managements[experiment_id]&amp;"_"&amp;managements[crop_season_id]=A3095))))</f>
        <v>#VALUE!</v>
      </c>
    </row>
    <row r="3096" spans="2:2" x14ac:dyDescent="0.25">
      <c r="B3096" t="e" cm="1" vm="1">
        <f t="array" ref="B3096">TRANSPOSE(_xlfn._xlws.SORT(_xlfn.UNIQUE(_xlfn._xlws.FILTER(managements[treatment_number], managements[experiment_id]&amp;"_"&amp;managements[crop_season_id]=A3096))))</f>
        <v>#VALUE!</v>
      </c>
    </row>
    <row r="3097" spans="2:2" x14ac:dyDescent="0.25">
      <c r="B3097" t="e" cm="1" vm="1">
        <f t="array" ref="B3097">TRANSPOSE(_xlfn._xlws.SORT(_xlfn.UNIQUE(_xlfn._xlws.FILTER(managements[treatment_number], managements[experiment_id]&amp;"_"&amp;managements[crop_season_id]=A3097))))</f>
        <v>#VALUE!</v>
      </c>
    </row>
    <row r="3098" spans="2:2" x14ac:dyDescent="0.25">
      <c r="B3098" t="e" cm="1" vm="1">
        <f t="array" ref="B3098">TRANSPOSE(_xlfn._xlws.SORT(_xlfn.UNIQUE(_xlfn._xlws.FILTER(managements[treatment_number], managements[experiment_id]&amp;"_"&amp;managements[crop_season_id]=A3098))))</f>
        <v>#VALUE!</v>
      </c>
    </row>
    <row r="3099" spans="2:2" x14ac:dyDescent="0.25">
      <c r="B3099" t="e" cm="1" vm="1">
        <f t="array" ref="B3099">TRANSPOSE(_xlfn._xlws.SORT(_xlfn.UNIQUE(_xlfn._xlws.FILTER(managements[treatment_number], managements[experiment_id]&amp;"_"&amp;managements[crop_season_id]=A3099))))</f>
        <v>#VALUE!</v>
      </c>
    </row>
    <row r="3100" spans="2:2" x14ac:dyDescent="0.25">
      <c r="B3100" t="e" cm="1" vm="1">
        <f t="array" ref="B3100">TRANSPOSE(_xlfn._xlws.SORT(_xlfn.UNIQUE(_xlfn._xlws.FILTER(managements[treatment_number], managements[experiment_id]&amp;"_"&amp;managements[crop_season_id]=A3100))))</f>
        <v>#VALUE!</v>
      </c>
    </row>
    <row r="3101" spans="2:2" x14ac:dyDescent="0.25">
      <c r="B3101" t="e" cm="1" vm="1">
        <f t="array" ref="B3101">TRANSPOSE(_xlfn._xlws.SORT(_xlfn.UNIQUE(_xlfn._xlws.FILTER(managements[treatment_number], managements[experiment_id]&amp;"_"&amp;managements[crop_season_id]=A3101))))</f>
        <v>#VALUE!</v>
      </c>
    </row>
    <row r="3102" spans="2:2" x14ac:dyDescent="0.25">
      <c r="B3102" t="e" cm="1" vm="1">
        <f t="array" ref="B3102">TRANSPOSE(_xlfn._xlws.SORT(_xlfn.UNIQUE(_xlfn._xlws.FILTER(managements[treatment_number], managements[experiment_id]&amp;"_"&amp;managements[crop_season_id]=A3102))))</f>
        <v>#VALUE!</v>
      </c>
    </row>
    <row r="3103" spans="2:2" x14ac:dyDescent="0.25">
      <c r="B3103" t="e" cm="1" vm="1">
        <f t="array" ref="B3103">TRANSPOSE(_xlfn._xlws.SORT(_xlfn.UNIQUE(_xlfn._xlws.FILTER(managements[treatment_number], managements[experiment_id]&amp;"_"&amp;managements[crop_season_id]=A3103))))</f>
        <v>#VALUE!</v>
      </c>
    </row>
    <row r="3104" spans="2:2" x14ac:dyDescent="0.25">
      <c r="B3104" t="e" cm="1" vm="1">
        <f t="array" ref="B3104">TRANSPOSE(_xlfn._xlws.SORT(_xlfn.UNIQUE(_xlfn._xlws.FILTER(managements[treatment_number], managements[experiment_id]&amp;"_"&amp;managements[crop_season_id]=A3104))))</f>
        <v>#VALUE!</v>
      </c>
    </row>
    <row r="3105" spans="2:2" x14ac:dyDescent="0.25">
      <c r="B3105" t="e" cm="1" vm="1">
        <f t="array" ref="B3105">TRANSPOSE(_xlfn._xlws.SORT(_xlfn.UNIQUE(_xlfn._xlws.FILTER(managements[treatment_number], managements[experiment_id]&amp;"_"&amp;managements[crop_season_id]=A3105))))</f>
        <v>#VALUE!</v>
      </c>
    </row>
    <row r="3106" spans="2:2" x14ac:dyDescent="0.25">
      <c r="B3106" t="e" cm="1" vm="1">
        <f t="array" ref="B3106">TRANSPOSE(_xlfn._xlws.SORT(_xlfn.UNIQUE(_xlfn._xlws.FILTER(managements[treatment_number], managements[experiment_id]&amp;"_"&amp;managements[crop_season_id]=A3106))))</f>
        <v>#VALUE!</v>
      </c>
    </row>
    <row r="3107" spans="2:2" x14ac:dyDescent="0.25">
      <c r="B3107" t="e" cm="1" vm="1">
        <f t="array" ref="B3107">TRANSPOSE(_xlfn._xlws.SORT(_xlfn.UNIQUE(_xlfn._xlws.FILTER(managements[treatment_number], managements[experiment_id]&amp;"_"&amp;managements[crop_season_id]=A3107))))</f>
        <v>#VALUE!</v>
      </c>
    </row>
    <row r="3108" spans="2:2" x14ac:dyDescent="0.25">
      <c r="B3108" t="e" cm="1" vm="1">
        <f t="array" ref="B3108">TRANSPOSE(_xlfn._xlws.SORT(_xlfn.UNIQUE(_xlfn._xlws.FILTER(managements[treatment_number], managements[experiment_id]&amp;"_"&amp;managements[crop_season_id]=A3108))))</f>
        <v>#VALUE!</v>
      </c>
    </row>
    <row r="3109" spans="2:2" x14ac:dyDescent="0.25">
      <c r="B3109" t="e" cm="1" vm="1">
        <f t="array" ref="B3109">TRANSPOSE(_xlfn._xlws.SORT(_xlfn.UNIQUE(_xlfn._xlws.FILTER(managements[treatment_number], managements[experiment_id]&amp;"_"&amp;managements[crop_season_id]=A3109))))</f>
        <v>#VALUE!</v>
      </c>
    </row>
    <row r="3110" spans="2:2" x14ac:dyDescent="0.25">
      <c r="B3110" t="e" cm="1" vm="1">
        <f t="array" ref="B3110">TRANSPOSE(_xlfn._xlws.SORT(_xlfn.UNIQUE(_xlfn._xlws.FILTER(managements[treatment_number], managements[experiment_id]&amp;"_"&amp;managements[crop_season_id]=A3110))))</f>
        <v>#VALUE!</v>
      </c>
    </row>
    <row r="3111" spans="2:2" x14ac:dyDescent="0.25">
      <c r="B3111" t="e" cm="1" vm="1">
        <f t="array" ref="B3111">TRANSPOSE(_xlfn._xlws.SORT(_xlfn.UNIQUE(_xlfn._xlws.FILTER(managements[treatment_number], managements[experiment_id]&amp;"_"&amp;managements[crop_season_id]=A3111))))</f>
        <v>#VALUE!</v>
      </c>
    </row>
    <row r="3112" spans="2:2" x14ac:dyDescent="0.25">
      <c r="B3112" t="e" cm="1" vm="1">
        <f t="array" ref="B3112">TRANSPOSE(_xlfn._xlws.SORT(_xlfn.UNIQUE(_xlfn._xlws.FILTER(managements[treatment_number], managements[experiment_id]&amp;"_"&amp;managements[crop_season_id]=A3112))))</f>
        <v>#VALUE!</v>
      </c>
    </row>
    <row r="3113" spans="2:2" x14ac:dyDescent="0.25">
      <c r="B3113" t="e" cm="1" vm="1">
        <f t="array" ref="B3113">TRANSPOSE(_xlfn._xlws.SORT(_xlfn.UNIQUE(_xlfn._xlws.FILTER(managements[treatment_number], managements[experiment_id]&amp;"_"&amp;managements[crop_season_id]=A3113))))</f>
        <v>#VALUE!</v>
      </c>
    </row>
    <row r="3114" spans="2:2" x14ac:dyDescent="0.25">
      <c r="B3114" t="e" cm="1" vm="1">
        <f t="array" ref="B3114">TRANSPOSE(_xlfn._xlws.SORT(_xlfn.UNIQUE(_xlfn._xlws.FILTER(managements[treatment_number], managements[experiment_id]&amp;"_"&amp;managements[crop_season_id]=A3114))))</f>
        <v>#VALUE!</v>
      </c>
    </row>
    <row r="3115" spans="2:2" x14ac:dyDescent="0.25">
      <c r="B3115" t="e" cm="1" vm="1">
        <f t="array" ref="B3115">TRANSPOSE(_xlfn._xlws.SORT(_xlfn.UNIQUE(_xlfn._xlws.FILTER(managements[treatment_number], managements[experiment_id]&amp;"_"&amp;managements[crop_season_id]=A3115))))</f>
        <v>#VALUE!</v>
      </c>
    </row>
    <row r="3116" spans="2:2" x14ac:dyDescent="0.25">
      <c r="B3116" t="e" cm="1" vm="1">
        <f t="array" ref="B3116">TRANSPOSE(_xlfn._xlws.SORT(_xlfn.UNIQUE(_xlfn._xlws.FILTER(managements[treatment_number], managements[experiment_id]&amp;"_"&amp;managements[crop_season_id]=A3116))))</f>
        <v>#VALUE!</v>
      </c>
    </row>
    <row r="3117" spans="2:2" x14ac:dyDescent="0.25">
      <c r="B3117" t="e" cm="1" vm="1">
        <f t="array" ref="B3117">TRANSPOSE(_xlfn._xlws.SORT(_xlfn.UNIQUE(_xlfn._xlws.FILTER(managements[treatment_number], managements[experiment_id]&amp;"_"&amp;managements[crop_season_id]=A3117))))</f>
        <v>#VALUE!</v>
      </c>
    </row>
    <row r="3118" spans="2:2" x14ac:dyDescent="0.25">
      <c r="B3118" t="e" cm="1" vm="1">
        <f t="array" ref="B3118">TRANSPOSE(_xlfn._xlws.SORT(_xlfn.UNIQUE(_xlfn._xlws.FILTER(managements[treatment_number], managements[experiment_id]&amp;"_"&amp;managements[crop_season_id]=A3118))))</f>
        <v>#VALUE!</v>
      </c>
    </row>
    <row r="3119" spans="2:2" x14ac:dyDescent="0.25">
      <c r="B3119" t="e" cm="1" vm="1">
        <f t="array" ref="B3119">TRANSPOSE(_xlfn._xlws.SORT(_xlfn.UNIQUE(_xlfn._xlws.FILTER(managements[treatment_number], managements[experiment_id]&amp;"_"&amp;managements[crop_season_id]=A3119))))</f>
        <v>#VALUE!</v>
      </c>
    </row>
    <row r="3120" spans="2:2" x14ac:dyDescent="0.25">
      <c r="B3120" t="e" cm="1" vm="1">
        <f t="array" ref="B3120">TRANSPOSE(_xlfn._xlws.SORT(_xlfn.UNIQUE(_xlfn._xlws.FILTER(managements[treatment_number], managements[experiment_id]&amp;"_"&amp;managements[crop_season_id]=A3120))))</f>
        <v>#VALUE!</v>
      </c>
    </row>
    <row r="3121" spans="2:2" x14ac:dyDescent="0.25">
      <c r="B3121" t="e" cm="1" vm="1">
        <f t="array" ref="B3121">TRANSPOSE(_xlfn._xlws.SORT(_xlfn.UNIQUE(_xlfn._xlws.FILTER(managements[treatment_number], managements[experiment_id]&amp;"_"&amp;managements[crop_season_id]=A3121))))</f>
        <v>#VALUE!</v>
      </c>
    </row>
    <row r="3122" spans="2:2" x14ac:dyDescent="0.25">
      <c r="B3122" t="e" cm="1" vm="1">
        <f t="array" ref="B3122">TRANSPOSE(_xlfn._xlws.SORT(_xlfn.UNIQUE(_xlfn._xlws.FILTER(managements[treatment_number], managements[experiment_id]&amp;"_"&amp;managements[crop_season_id]=A3122))))</f>
        <v>#VALUE!</v>
      </c>
    </row>
    <row r="3123" spans="2:2" x14ac:dyDescent="0.25">
      <c r="B3123" t="e" cm="1" vm="1">
        <f t="array" ref="B3123">TRANSPOSE(_xlfn._xlws.SORT(_xlfn.UNIQUE(_xlfn._xlws.FILTER(managements[treatment_number], managements[experiment_id]&amp;"_"&amp;managements[crop_season_id]=A3123))))</f>
        <v>#VALUE!</v>
      </c>
    </row>
    <row r="3124" spans="2:2" x14ac:dyDescent="0.25">
      <c r="B3124" t="e" cm="1" vm="1">
        <f t="array" ref="B3124">TRANSPOSE(_xlfn._xlws.SORT(_xlfn.UNIQUE(_xlfn._xlws.FILTER(managements[treatment_number], managements[experiment_id]&amp;"_"&amp;managements[crop_season_id]=A3124))))</f>
        <v>#VALUE!</v>
      </c>
    </row>
    <row r="3125" spans="2:2" x14ac:dyDescent="0.25">
      <c r="B3125" t="e" cm="1" vm="1">
        <f t="array" ref="B3125">TRANSPOSE(_xlfn._xlws.SORT(_xlfn.UNIQUE(_xlfn._xlws.FILTER(managements[treatment_number], managements[experiment_id]&amp;"_"&amp;managements[crop_season_id]=A3125))))</f>
        <v>#VALUE!</v>
      </c>
    </row>
    <row r="3126" spans="2:2" x14ac:dyDescent="0.25">
      <c r="B3126" t="e" cm="1" vm="1">
        <f t="array" ref="B3126">TRANSPOSE(_xlfn._xlws.SORT(_xlfn.UNIQUE(_xlfn._xlws.FILTER(managements[treatment_number], managements[experiment_id]&amp;"_"&amp;managements[crop_season_id]=A3126))))</f>
        <v>#VALUE!</v>
      </c>
    </row>
    <row r="3127" spans="2:2" x14ac:dyDescent="0.25">
      <c r="B3127" t="e" cm="1" vm="1">
        <f t="array" ref="B3127">TRANSPOSE(_xlfn._xlws.SORT(_xlfn.UNIQUE(_xlfn._xlws.FILTER(managements[treatment_number], managements[experiment_id]&amp;"_"&amp;managements[crop_season_id]=A3127))))</f>
        <v>#VALUE!</v>
      </c>
    </row>
    <row r="3128" spans="2:2" x14ac:dyDescent="0.25">
      <c r="B3128" t="e" cm="1" vm="1">
        <f t="array" ref="B3128">TRANSPOSE(_xlfn._xlws.SORT(_xlfn.UNIQUE(_xlfn._xlws.FILTER(managements[treatment_number], managements[experiment_id]&amp;"_"&amp;managements[crop_season_id]=A3128))))</f>
        <v>#VALUE!</v>
      </c>
    </row>
    <row r="3129" spans="2:2" x14ac:dyDescent="0.25">
      <c r="B3129" t="e" cm="1" vm="1">
        <f t="array" ref="B3129">TRANSPOSE(_xlfn._xlws.SORT(_xlfn.UNIQUE(_xlfn._xlws.FILTER(managements[treatment_number], managements[experiment_id]&amp;"_"&amp;managements[crop_season_id]=A3129))))</f>
        <v>#VALUE!</v>
      </c>
    </row>
    <row r="3130" spans="2:2" x14ac:dyDescent="0.25">
      <c r="B3130" t="e" cm="1" vm="1">
        <f t="array" ref="B3130">TRANSPOSE(_xlfn._xlws.SORT(_xlfn.UNIQUE(_xlfn._xlws.FILTER(managements[treatment_number], managements[experiment_id]&amp;"_"&amp;managements[crop_season_id]=A3130))))</f>
        <v>#VALUE!</v>
      </c>
    </row>
    <row r="3131" spans="2:2" x14ac:dyDescent="0.25">
      <c r="B3131" t="e" cm="1" vm="1">
        <f t="array" ref="B3131">TRANSPOSE(_xlfn._xlws.SORT(_xlfn.UNIQUE(_xlfn._xlws.FILTER(managements[treatment_number], managements[experiment_id]&amp;"_"&amp;managements[crop_season_id]=A3131))))</f>
        <v>#VALUE!</v>
      </c>
    </row>
    <row r="3132" spans="2:2" x14ac:dyDescent="0.25">
      <c r="B3132" t="e" cm="1" vm="1">
        <f t="array" ref="B3132">TRANSPOSE(_xlfn._xlws.SORT(_xlfn.UNIQUE(_xlfn._xlws.FILTER(managements[treatment_number], managements[experiment_id]&amp;"_"&amp;managements[crop_season_id]=A3132))))</f>
        <v>#VALUE!</v>
      </c>
    </row>
    <row r="3133" spans="2:2" x14ac:dyDescent="0.25">
      <c r="B3133" t="e" cm="1" vm="1">
        <f t="array" ref="B3133">TRANSPOSE(_xlfn._xlws.SORT(_xlfn.UNIQUE(_xlfn._xlws.FILTER(managements[treatment_number], managements[experiment_id]&amp;"_"&amp;managements[crop_season_id]=A3133))))</f>
        <v>#VALUE!</v>
      </c>
    </row>
    <row r="3134" spans="2:2" x14ac:dyDescent="0.25">
      <c r="B3134" t="e" cm="1" vm="1">
        <f t="array" ref="B3134">TRANSPOSE(_xlfn._xlws.SORT(_xlfn.UNIQUE(_xlfn._xlws.FILTER(managements[treatment_number], managements[experiment_id]&amp;"_"&amp;managements[crop_season_id]=A3134))))</f>
        <v>#VALUE!</v>
      </c>
    </row>
    <row r="3135" spans="2:2" x14ac:dyDescent="0.25">
      <c r="B3135" t="e" cm="1" vm="1">
        <f t="array" ref="B3135">TRANSPOSE(_xlfn._xlws.SORT(_xlfn.UNIQUE(_xlfn._xlws.FILTER(managements[treatment_number], managements[experiment_id]&amp;"_"&amp;managements[crop_season_id]=A3135))))</f>
        <v>#VALUE!</v>
      </c>
    </row>
    <row r="3136" spans="2:2" x14ac:dyDescent="0.25">
      <c r="B3136" t="e" cm="1" vm="1">
        <f t="array" ref="B3136">TRANSPOSE(_xlfn._xlws.SORT(_xlfn.UNIQUE(_xlfn._xlws.FILTER(managements[treatment_number], managements[experiment_id]&amp;"_"&amp;managements[crop_season_id]=A3136))))</f>
        <v>#VALUE!</v>
      </c>
    </row>
    <row r="3137" spans="2:2" x14ac:dyDescent="0.25">
      <c r="B3137" t="e" cm="1" vm="1">
        <f t="array" ref="B3137">TRANSPOSE(_xlfn._xlws.SORT(_xlfn.UNIQUE(_xlfn._xlws.FILTER(managements[treatment_number], managements[experiment_id]&amp;"_"&amp;managements[crop_season_id]=A3137))))</f>
        <v>#VALUE!</v>
      </c>
    </row>
    <row r="3138" spans="2:2" x14ac:dyDescent="0.25">
      <c r="B3138" t="e" cm="1" vm="1">
        <f t="array" ref="B3138">TRANSPOSE(_xlfn._xlws.SORT(_xlfn.UNIQUE(_xlfn._xlws.FILTER(managements[treatment_number], managements[experiment_id]&amp;"_"&amp;managements[crop_season_id]=A3138))))</f>
        <v>#VALUE!</v>
      </c>
    </row>
    <row r="3139" spans="2:2" x14ac:dyDescent="0.25">
      <c r="B3139" t="e" cm="1" vm="1">
        <f t="array" ref="B3139">TRANSPOSE(_xlfn._xlws.SORT(_xlfn.UNIQUE(_xlfn._xlws.FILTER(managements[treatment_number], managements[experiment_id]&amp;"_"&amp;managements[crop_season_id]=A3139))))</f>
        <v>#VALUE!</v>
      </c>
    </row>
    <row r="3140" spans="2:2" x14ac:dyDescent="0.25">
      <c r="B3140" t="e" cm="1" vm="1">
        <f t="array" ref="B3140">TRANSPOSE(_xlfn._xlws.SORT(_xlfn.UNIQUE(_xlfn._xlws.FILTER(managements[treatment_number], managements[experiment_id]&amp;"_"&amp;managements[crop_season_id]=A3140))))</f>
        <v>#VALUE!</v>
      </c>
    </row>
    <row r="3141" spans="2:2" x14ac:dyDescent="0.25">
      <c r="B3141" t="e" cm="1" vm="1">
        <f t="array" ref="B3141">TRANSPOSE(_xlfn._xlws.SORT(_xlfn.UNIQUE(_xlfn._xlws.FILTER(managements[treatment_number], managements[experiment_id]&amp;"_"&amp;managements[crop_season_id]=A3141))))</f>
        <v>#VALUE!</v>
      </c>
    </row>
    <row r="3142" spans="2:2" x14ac:dyDescent="0.25">
      <c r="B3142" t="e" cm="1" vm="1">
        <f t="array" ref="B3142">TRANSPOSE(_xlfn._xlws.SORT(_xlfn.UNIQUE(_xlfn._xlws.FILTER(managements[treatment_number], managements[experiment_id]&amp;"_"&amp;managements[crop_season_id]=A3142))))</f>
        <v>#VALUE!</v>
      </c>
    </row>
    <row r="3143" spans="2:2" x14ac:dyDescent="0.25">
      <c r="B3143" t="e" cm="1" vm="1">
        <f t="array" ref="B3143">TRANSPOSE(_xlfn._xlws.SORT(_xlfn.UNIQUE(_xlfn._xlws.FILTER(managements[treatment_number], managements[experiment_id]&amp;"_"&amp;managements[crop_season_id]=A3143))))</f>
        <v>#VALUE!</v>
      </c>
    </row>
    <row r="3144" spans="2:2" x14ac:dyDescent="0.25">
      <c r="B3144" t="e" cm="1" vm="1">
        <f t="array" ref="B3144">TRANSPOSE(_xlfn._xlws.SORT(_xlfn.UNIQUE(_xlfn._xlws.FILTER(managements[treatment_number], managements[experiment_id]&amp;"_"&amp;managements[crop_season_id]=A3144))))</f>
        <v>#VALUE!</v>
      </c>
    </row>
    <row r="3145" spans="2:2" x14ac:dyDescent="0.25">
      <c r="B3145" t="e" cm="1" vm="1">
        <f t="array" ref="B3145">TRANSPOSE(_xlfn._xlws.SORT(_xlfn.UNIQUE(_xlfn._xlws.FILTER(managements[treatment_number], managements[experiment_id]&amp;"_"&amp;managements[crop_season_id]=A3145))))</f>
        <v>#VALUE!</v>
      </c>
    </row>
    <row r="3146" spans="2:2" x14ac:dyDescent="0.25">
      <c r="B3146" t="e" cm="1" vm="1">
        <f t="array" ref="B3146">TRANSPOSE(_xlfn._xlws.SORT(_xlfn.UNIQUE(_xlfn._xlws.FILTER(managements[treatment_number], managements[experiment_id]&amp;"_"&amp;managements[crop_season_id]=A3146))))</f>
        <v>#VALUE!</v>
      </c>
    </row>
    <row r="3147" spans="2:2" x14ac:dyDescent="0.25">
      <c r="B3147" t="e" cm="1" vm="1">
        <f t="array" ref="B3147">TRANSPOSE(_xlfn._xlws.SORT(_xlfn.UNIQUE(_xlfn._xlws.FILTER(managements[treatment_number], managements[experiment_id]&amp;"_"&amp;managements[crop_season_id]=A3147))))</f>
        <v>#VALUE!</v>
      </c>
    </row>
    <row r="3148" spans="2:2" x14ac:dyDescent="0.25">
      <c r="B3148" t="e" cm="1" vm="1">
        <f t="array" ref="B3148">TRANSPOSE(_xlfn._xlws.SORT(_xlfn.UNIQUE(_xlfn._xlws.FILTER(managements[treatment_number], managements[experiment_id]&amp;"_"&amp;managements[crop_season_id]=A3148))))</f>
        <v>#VALUE!</v>
      </c>
    </row>
    <row r="3149" spans="2:2" x14ac:dyDescent="0.25">
      <c r="B3149" t="e" cm="1" vm="1">
        <f t="array" ref="B3149">TRANSPOSE(_xlfn._xlws.SORT(_xlfn.UNIQUE(_xlfn._xlws.FILTER(managements[treatment_number], managements[experiment_id]&amp;"_"&amp;managements[crop_season_id]=A3149))))</f>
        <v>#VALUE!</v>
      </c>
    </row>
    <row r="3150" spans="2:2" x14ac:dyDescent="0.25">
      <c r="B3150" t="e" cm="1" vm="1">
        <f t="array" ref="B3150">TRANSPOSE(_xlfn._xlws.SORT(_xlfn.UNIQUE(_xlfn._xlws.FILTER(managements[treatment_number], managements[experiment_id]&amp;"_"&amp;managements[crop_season_id]=A3150))))</f>
        <v>#VALUE!</v>
      </c>
    </row>
    <row r="3151" spans="2:2" x14ac:dyDescent="0.25">
      <c r="B3151" t="e" cm="1" vm="1">
        <f t="array" ref="B3151">TRANSPOSE(_xlfn._xlws.SORT(_xlfn.UNIQUE(_xlfn._xlws.FILTER(managements[treatment_number], managements[experiment_id]&amp;"_"&amp;managements[crop_season_id]=A3151))))</f>
        <v>#VALUE!</v>
      </c>
    </row>
    <row r="3152" spans="2:2" x14ac:dyDescent="0.25">
      <c r="B3152" t="e" cm="1" vm="1">
        <f t="array" ref="B3152">TRANSPOSE(_xlfn._xlws.SORT(_xlfn.UNIQUE(_xlfn._xlws.FILTER(managements[treatment_number], managements[experiment_id]&amp;"_"&amp;managements[crop_season_id]=A3152))))</f>
        <v>#VALUE!</v>
      </c>
    </row>
    <row r="3153" spans="2:2" x14ac:dyDescent="0.25">
      <c r="B3153" t="e" cm="1" vm="1">
        <f t="array" ref="B3153">TRANSPOSE(_xlfn._xlws.SORT(_xlfn.UNIQUE(_xlfn._xlws.FILTER(managements[treatment_number], managements[experiment_id]&amp;"_"&amp;managements[crop_season_id]=A3153))))</f>
        <v>#VALUE!</v>
      </c>
    </row>
    <row r="3154" spans="2:2" x14ac:dyDescent="0.25">
      <c r="B3154" t="e" cm="1" vm="1">
        <f t="array" ref="B3154">TRANSPOSE(_xlfn._xlws.SORT(_xlfn.UNIQUE(_xlfn._xlws.FILTER(managements[treatment_number], managements[experiment_id]&amp;"_"&amp;managements[crop_season_id]=A3154))))</f>
        <v>#VALUE!</v>
      </c>
    </row>
    <row r="3155" spans="2:2" x14ac:dyDescent="0.25">
      <c r="B3155" t="e" cm="1" vm="1">
        <f t="array" ref="B3155">TRANSPOSE(_xlfn._xlws.SORT(_xlfn.UNIQUE(_xlfn._xlws.FILTER(managements[treatment_number], managements[experiment_id]&amp;"_"&amp;managements[crop_season_id]=A3155))))</f>
        <v>#VALUE!</v>
      </c>
    </row>
    <row r="3156" spans="2:2" x14ac:dyDescent="0.25">
      <c r="B3156" t="e" cm="1" vm="1">
        <f t="array" ref="B3156">TRANSPOSE(_xlfn._xlws.SORT(_xlfn.UNIQUE(_xlfn._xlws.FILTER(managements[treatment_number], managements[experiment_id]&amp;"_"&amp;managements[crop_season_id]=A3156))))</f>
        <v>#VALUE!</v>
      </c>
    </row>
    <row r="3157" spans="2:2" x14ac:dyDescent="0.25">
      <c r="B3157" t="e" cm="1" vm="1">
        <f t="array" ref="B3157">TRANSPOSE(_xlfn._xlws.SORT(_xlfn.UNIQUE(_xlfn._xlws.FILTER(managements[treatment_number], managements[experiment_id]&amp;"_"&amp;managements[crop_season_id]=A3157))))</f>
        <v>#VALUE!</v>
      </c>
    </row>
    <row r="3158" spans="2:2" x14ac:dyDescent="0.25">
      <c r="B3158" t="e" cm="1" vm="1">
        <f t="array" ref="B3158">TRANSPOSE(_xlfn._xlws.SORT(_xlfn.UNIQUE(_xlfn._xlws.FILTER(managements[treatment_number], managements[experiment_id]&amp;"_"&amp;managements[crop_season_id]=A3158))))</f>
        <v>#VALUE!</v>
      </c>
    </row>
    <row r="3159" spans="2:2" x14ac:dyDescent="0.25">
      <c r="B3159" t="e" cm="1" vm="1">
        <f t="array" ref="B3159">TRANSPOSE(_xlfn._xlws.SORT(_xlfn.UNIQUE(_xlfn._xlws.FILTER(managements[treatment_number], managements[experiment_id]&amp;"_"&amp;managements[crop_season_id]=A3159))))</f>
        <v>#VALUE!</v>
      </c>
    </row>
    <row r="3160" spans="2:2" x14ac:dyDescent="0.25">
      <c r="B3160" t="e" cm="1" vm="1">
        <f t="array" ref="B3160">TRANSPOSE(_xlfn._xlws.SORT(_xlfn.UNIQUE(_xlfn._xlws.FILTER(managements[treatment_number], managements[experiment_id]&amp;"_"&amp;managements[crop_season_id]=A3160))))</f>
        <v>#VALUE!</v>
      </c>
    </row>
    <row r="3161" spans="2:2" x14ac:dyDescent="0.25">
      <c r="B3161" t="e" cm="1" vm="1">
        <f t="array" ref="B3161">TRANSPOSE(_xlfn._xlws.SORT(_xlfn.UNIQUE(_xlfn._xlws.FILTER(managements[treatment_number], managements[experiment_id]&amp;"_"&amp;managements[crop_season_id]=A3161))))</f>
        <v>#VALUE!</v>
      </c>
    </row>
    <row r="3162" spans="2:2" x14ac:dyDescent="0.25">
      <c r="B3162" t="e" cm="1" vm="1">
        <f t="array" ref="B3162">TRANSPOSE(_xlfn._xlws.SORT(_xlfn.UNIQUE(_xlfn._xlws.FILTER(managements[treatment_number], managements[experiment_id]&amp;"_"&amp;managements[crop_season_id]=A3162))))</f>
        <v>#VALUE!</v>
      </c>
    </row>
    <row r="3163" spans="2:2" x14ac:dyDescent="0.25">
      <c r="B3163" t="e" cm="1" vm="1">
        <f t="array" ref="B3163">TRANSPOSE(_xlfn._xlws.SORT(_xlfn.UNIQUE(_xlfn._xlws.FILTER(managements[treatment_number], managements[experiment_id]&amp;"_"&amp;managements[crop_season_id]=A3163))))</f>
        <v>#VALUE!</v>
      </c>
    </row>
    <row r="3164" spans="2:2" x14ac:dyDescent="0.25">
      <c r="B3164" t="e" cm="1" vm="1">
        <f t="array" ref="B3164">TRANSPOSE(_xlfn._xlws.SORT(_xlfn.UNIQUE(_xlfn._xlws.FILTER(managements[treatment_number], managements[experiment_id]&amp;"_"&amp;managements[crop_season_id]=A3164))))</f>
        <v>#VALUE!</v>
      </c>
    </row>
    <row r="3165" spans="2:2" x14ac:dyDescent="0.25">
      <c r="B3165" t="e" cm="1" vm="1">
        <f t="array" ref="B3165">TRANSPOSE(_xlfn._xlws.SORT(_xlfn.UNIQUE(_xlfn._xlws.FILTER(managements[treatment_number], managements[experiment_id]&amp;"_"&amp;managements[crop_season_id]=A3165))))</f>
        <v>#VALUE!</v>
      </c>
    </row>
    <row r="3166" spans="2:2" x14ac:dyDescent="0.25">
      <c r="B3166" t="e" cm="1" vm="1">
        <f t="array" ref="B3166">TRANSPOSE(_xlfn._xlws.SORT(_xlfn.UNIQUE(_xlfn._xlws.FILTER(managements[treatment_number], managements[experiment_id]&amp;"_"&amp;managements[crop_season_id]=A3166))))</f>
        <v>#VALUE!</v>
      </c>
    </row>
    <row r="3167" spans="2:2" x14ac:dyDescent="0.25">
      <c r="B3167" t="e" cm="1" vm="1">
        <f t="array" ref="B3167">TRANSPOSE(_xlfn._xlws.SORT(_xlfn.UNIQUE(_xlfn._xlws.FILTER(managements[treatment_number], managements[experiment_id]&amp;"_"&amp;managements[crop_season_id]=A3167))))</f>
        <v>#VALUE!</v>
      </c>
    </row>
    <row r="3168" spans="2:2" x14ac:dyDescent="0.25">
      <c r="B3168" t="e" cm="1" vm="1">
        <f t="array" ref="B3168">TRANSPOSE(_xlfn._xlws.SORT(_xlfn.UNIQUE(_xlfn._xlws.FILTER(managements[treatment_number], managements[experiment_id]&amp;"_"&amp;managements[crop_season_id]=A3168))))</f>
        <v>#VALUE!</v>
      </c>
    </row>
    <row r="3169" spans="2:2" x14ac:dyDescent="0.25">
      <c r="B3169" t="e" cm="1" vm="1">
        <f t="array" ref="B3169">TRANSPOSE(_xlfn._xlws.SORT(_xlfn.UNIQUE(_xlfn._xlws.FILTER(managements[treatment_number], managements[experiment_id]&amp;"_"&amp;managements[crop_season_id]=A3169))))</f>
        <v>#VALUE!</v>
      </c>
    </row>
    <row r="3170" spans="2:2" x14ac:dyDescent="0.25">
      <c r="B3170" t="e" cm="1" vm="1">
        <f t="array" ref="B3170">TRANSPOSE(_xlfn._xlws.SORT(_xlfn.UNIQUE(_xlfn._xlws.FILTER(managements[treatment_number], managements[experiment_id]&amp;"_"&amp;managements[crop_season_id]=A3170))))</f>
        <v>#VALUE!</v>
      </c>
    </row>
    <row r="3171" spans="2:2" x14ac:dyDescent="0.25">
      <c r="B3171" t="e" cm="1" vm="1">
        <f t="array" ref="B3171">TRANSPOSE(_xlfn._xlws.SORT(_xlfn.UNIQUE(_xlfn._xlws.FILTER(managements[treatment_number], managements[experiment_id]&amp;"_"&amp;managements[crop_season_id]=A3171))))</f>
        <v>#VALUE!</v>
      </c>
    </row>
    <row r="3172" spans="2:2" x14ac:dyDescent="0.25">
      <c r="B3172" t="e" cm="1" vm="1">
        <f t="array" ref="B3172">TRANSPOSE(_xlfn._xlws.SORT(_xlfn.UNIQUE(_xlfn._xlws.FILTER(managements[treatment_number], managements[experiment_id]&amp;"_"&amp;managements[crop_season_id]=A3172))))</f>
        <v>#VALUE!</v>
      </c>
    </row>
    <row r="3173" spans="2:2" x14ac:dyDescent="0.25">
      <c r="B3173" t="e" cm="1" vm="1">
        <f t="array" ref="B3173">TRANSPOSE(_xlfn._xlws.SORT(_xlfn.UNIQUE(_xlfn._xlws.FILTER(managements[treatment_number], managements[experiment_id]&amp;"_"&amp;managements[crop_season_id]=A3173))))</f>
        <v>#VALUE!</v>
      </c>
    </row>
    <row r="3174" spans="2:2" x14ac:dyDescent="0.25">
      <c r="B3174" t="e" cm="1" vm="1">
        <f t="array" ref="B3174">TRANSPOSE(_xlfn._xlws.SORT(_xlfn.UNIQUE(_xlfn._xlws.FILTER(managements[treatment_number], managements[experiment_id]&amp;"_"&amp;managements[crop_season_id]=A3174))))</f>
        <v>#VALUE!</v>
      </c>
    </row>
    <row r="3175" spans="2:2" x14ac:dyDescent="0.25">
      <c r="B3175" t="e" cm="1" vm="1">
        <f t="array" ref="B3175">TRANSPOSE(_xlfn._xlws.SORT(_xlfn.UNIQUE(_xlfn._xlws.FILTER(managements[treatment_number], managements[experiment_id]&amp;"_"&amp;managements[crop_season_id]=A3175))))</f>
        <v>#VALUE!</v>
      </c>
    </row>
    <row r="3176" spans="2:2" x14ac:dyDescent="0.25">
      <c r="B3176" t="e" cm="1" vm="1">
        <f t="array" ref="B3176">TRANSPOSE(_xlfn._xlws.SORT(_xlfn.UNIQUE(_xlfn._xlws.FILTER(managements[treatment_number], managements[experiment_id]&amp;"_"&amp;managements[crop_season_id]=A3176))))</f>
        <v>#VALUE!</v>
      </c>
    </row>
    <row r="3177" spans="2:2" x14ac:dyDescent="0.25">
      <c r="B3177" t="e" cm="1" vm="1">
        <f t="array" ref="B3177">TRANSPOSE(_xlfn._xlws.SORT(_xlfn.UNIQUE(_xlfn._xlws.FILTER(managements[treatment_number], managements[experiment_id]&amp;"_"&amp;managements[crop_season_id]=A3177))))</f>
        <v>#VALUE!</v>
      </c>
    </row>
    <row r="3178" spans="2:2" x14ac:dyDescent="0.25">
      <c r="B3178" t="e" cm="1" vm="1">
        <f t="array" ref="B3178">TRANSPOSE(_xlfn._xlws.SORT(_xlfn.UNIQUE(_xlfn._xlws.FILTER(managements[treatment_number], managements[experiment_id]&amp;"_"&amp;managements[crop_season_id]=A3178))))</f>
        <v>#VALUE!</v>
      </c>
    </row>
    <row r="3179" spans="2:2" x14ac:dyDescent="0.25">
      <c r="B3179" t="e" cm="1" vm="1">
        <f t="array" ref="B3179">TRANSPOSE(_xlfn._xlws.SORT(_xlfn.UNIQUE(_xlfn._xlws.FILTER(managements[treatment_number], managements[experiment_id]&amp;"_"&amp;managements[crop_season_id]=A3179))))</f>
        <v>#VALUE!</v>
      </c>
    </row>
    <row r="3180" spans="2:2" x14ac:dyDescent="0.25">
      <c r="B3180" t="e" cm="1" vm="1">
        <f t="array" ref="B3180">TRANSPOSE(_xlfn._xlws.SORT(_xlfn.UNIQUE(_xlfn._xlws.FILTER(managements[treatment_number], managements[experiment_id]&amp;"_"&amp;managements[crop_season_id]=A3180))))</f>
        <v>#VALUE!</v>
      </c>
    </row>
    <row r="3181" spans="2:2" x14ac:dyDescent="0.25">
      <c r="B3181" t="e" cm="1" vm="1">
        <f t="array" ref="B3181">TRANSPOSE(_xlfn._xlws.SORT(_xlfn.UNIQUE(_xlfn._xlws.FILTER(managements[treatment_number], managements[experiment_id]&amp;"_"&amp;managements[crop_season_id]=A3181))))</f>
        <v>#VALUE!</v>
      </c>
    </row>
    <row r="3182" spans="2:2" x14ac:dyDescent="0.25">
      <c r="B3182" t="e" cm="1" vm="1">
        <f t="array" ref="B3182">TRANSPOSE(_xlfn._xlws.SORT(_xlfn.UNIQUE(_xlfn._xlws.FILTER(managements[treatment_number], managements[experiment_id]&amp;"_"&amp;managements[crop_season_id]=A3182))))</f>
        <v>#VALUE!</v>
      </c>
    </row>
    <row r="3183" spans="2:2" x14ac:dyDescent="0.25">
      <c r="B3183" t="e" cm="1" vm="1">
        <f t="array" ref="B3183">TRANSPOSE(_xlfn._xlws.SORT(_xlfn.UNIQUE(_xlfn._xlws.FILTER(managements[treatment_number], managements[experiment_id]&amp;"_"&amp;managements[crop_season_id]=A3183))))</f>
        <v>#VALUE!</v>
      </c>
    </row>
    <row r="3184" spans="2:2" x14ac:dyDescent="0.25">
      <c r="B3184" t="e" cm="1" vm="1">
        <f t="array" ref="B3184">TRANSPOSE(_xlfn._xlws.SORT(_xlfn.UNIQUE(_xlfn._xlws.FILTER(managements[treatment_number], managements[experiment_id]&amp;"_"&amp;managements[crop_season_id]=A3184))))</f>
        <v>#VALUE!</v>
      </c>
    </row>
    <row r="3185" spans="2:2" x14ac:dyDescent="0.25">
      <c r="B3185" t="e" cm="1" vm="1">
        <f t="array" ref="B3185">TRANSPOSE(_xlfn._xlws.SORT(_xlfn.UNIQUE(_xlfn._xlws.FILTER(managements[treatment_number], managements[experiment_id]&amp;"_"&amp;managements[crop_season_id]=A3185))))</f>
        <v>#VALUE!</v>
      </c>
    </row>
    <row r="3186" spans="2:2" x14ac:dyDescent="0.25">
      <c r="B3186" t="e" cm="1" vm="1">
        <f t="array" ref="B3186">TRANSPOSE(_xlfn._xlws.SORT(_xlfn.UNIQUE(_xlfn._xlws.FILTER(managements[treatment_number], managements[experiment_id]&amp;"_"&amp;managements[crop_season_id]=A3186))))</f>
        <v>#VALUE!</v>
      </c>
    </row>
    <row r="3187" spans="2:2" x14ac:dyDescent="0.25">
      <c r="B3187" t="e" cm="1" vm="1">
        <f t="array" ref="B3187">TRANSPOSE(_xlfn._xlws.SORT(_xlfn.UNIQUE(_xlfn._xlws.FILTER(managements[treatment_number], managements[experiment_id]&amp;"_"&amp;managements[crop_season_id]=A3187))))</f>
        <v>#VALUE!</v>
      </c>
    </row>
    <row r="3188" spans="2:2" x14ac:dyDescent="0.25">
      <c r="B3188" t="e" cm="1" vm="1">
        <f t="array" ref="B3188">TRANSPOSE(_xlfn._xlws.SORT(_xlfn.UNIQUE(_xlfn._xlws.FILTER(managements[treatment_number], managements[experiment_id]&amp;"_"&amp;managements[crop_season_id]=A3188))))</f>
        <v>#VALUE!</v>
      </c>
    </row>
    <row r="3189" spans="2:2" x14ac:dyDescent="0.25">
      <c r="B3189" t="e" cm="1" vm="1">
        <f t="array" ref="B3189">TRANSPOSE(_xlfn._xlws.SORT(_xlfn.UNIQUE(_xlfn._xlws.FILTER(managements[treatment_number], managements[experiment_id]&amp;"_"&amp;managements[crop_season_id]=A3189))))</f>
        <v>#VALUE!</v>
      </c>
    </row>
    <row r="3190" spans="2:2" x14ac:dyDescent="0.25">
      <c r="B3190" t="e" cm="1" vm="1">
        <f t="array" ref="B3190">TRANSPOSE(_xlfn._xlws.SORT(_xlfn.UNIQUE(_xlfn._xlws.FILTER(managements[treatment_number], managements[experiment_id]&amp;"_"&amp;managements[crop_season_id]=A3190))))</f>
        <v>#VALUE!</v>
      </c>
    </row>
    <row r="3191" spans="2:2" x14ac:dyDescent="0.25">
      <c r="B3191" t="e" cm="1" vm="1">
        <f t="array" ref="B3191">TRANSPOSE(_xlfn._xlws.SORT(_xlfn.UNIQUE(_xlfn._xlws.FILTER(managements[treatment_number], managements[experiment_id]&amp;"_"&amp;managements[crop_season_id]=A3191))))</f>
        <v>#VALUE!</v>
      </c>
    </row>
    <row r="3192" spans="2:2" x14ac:dyDescent="0.25">
      <c r="B3192" t="e" cm="1" vm="1">
        <f t="array" ref="B3192">TRANSPOSE(_xlfn._xlws.SORT(_xlfn.UNIQUE(_xlfn._xlws.FILTER(managements[treatment_number], managements[experiment_id]&amp;"_"&amp;managements[crop_season_id]=A3192))))</f>
        <v>#VALUE!</v>
      </c>
    </row>
    <row r="3193" spans="2:2" x14ac:dyDescent="0.25">
      <c r="B3193" t="e" cm="1" vm="1">
        <f t="array" ref="B3193">TRANSPOSE(_xlfn._xlws.SORT(_xlfn.UNIQUE(_xlfn._xlws.FILTER(managements[treatment_number], managements[experiment_id]&amp;"_"&amp;managements[crop_season_id]=A3193))))</f>
        <v>#VALUE!</v>
      </c>
    </row>
    <row r="3194" spans="2:2" x14ac:dyDescent="0.25">
      <c r="B3194" t="e" cm="1" vm="1">
        <f t="array" ref="B3194">TRANSPOSE(_xlfn._xlws.SORT(_xlfn.UNIQUE(_xlfn._xlws.FILTER(managements[treatment_number], managements[experiment_id]&amp;"_"&amp;managements[crop_season_id]=A3194))))</f>
        <v>#VALUE!</v>
      </c>
    </row>
    <row r="3195" spans="2:2" x14ac:dyDescent="0.25">
      <c r="B3195" t="e" cm="1" vm="1">
        <f t="array" ref="B3195">TRANSPOSE(_xlfn._xlws.SORT(_xlfn.UNIQUE(_xlfn._xlws.FILTER(managements[treatment_number], managements[experiment_id]&amp;"_"&amp;managements[crop_season_id]=A3195))))</f>
        <v>#VALUE!</v>
      </c>
    </row>
    <row r="3196" spans="2:2" x14ac:dyDescent="0.25">
      <c r="B3196" t="e" cm="1" vm="1">
        <f t="array" ref="B3196">TRANSPOSE(_xlfn._xlws.SORT(_xlfn.UNIQUE(_xlfn._xlws.FILTER(managements[treatment_number], managements[experiment_id]&amp;"_"&amp;managements[crop_season_id]=A3196))))</f>
        <v>#VALUE!</v>
      </c>
    </row>
    <row r="3197" spans="2:2" x14ac:dyDescent="0.25">
      <c r="B3197" t="e" cm="1" vm="1">
        <f t="array" ref="B3197">TRANSPOSE(_xlfn._xlws.SORT(_xlfn.UNIQUE(_xlfn._xlws.FILTER(managements[treatment_number], managements[experiment_id]&amp;"_"&amp;managements[crop_season_id]=A3197))))</f>
        <v>#VALUE!</v>
      </c>
    </row>
    <row r="3198" spans="2:2" x14ac:dyDescent="0.25">
      <c r="B3198" t="e" cm="1" vm="1">
        <f t="array" ref="B3198">TRANSPOSE(_xlfn._xlws.SORT(_xlfn.UNIQUE(_xlfn._xlws.FILTER(managements[treatment_number], managements[experiment_id]&amp;"_"&amp;managements[crop_season_id]=A3198))))</f>
        <v>#VALUE!</v>
      </c>
    </row>
    <row r="3199" spans="2:2" x14ac:dyDescent="0.25">
      <c r="B3199" t="e" cm="1" vm="1">
        <f t="array" ref="B3199">TRANSPOSE(_xlfn._xlws.SORT(_xlfn.UNIQUE(_xlfn._xlws.FILTER(managements[treatment_number], managements[experiment_id]&amp;"_"&amp;managements[crop_season_id]=A3199))))</f>
        <v>#VALUE!</v>
      </c>
    </row>
    <row r="3200" spans="2:2" x14ac:dyDescent="0.25">
      <c r="B3200" t="e" cm="1" vm="1">
        <f t="array" ref="B3200">TRANSPOSE(_xlfn._xlws.SORT(_xlfn.UNIQUE(_xlfn._xlws.FILTER(managements[treatment_number], managements[experiment_id]&amp;"_"&amp;managements[crop_season_id]=A3200))))</f>
        <v>#VALUE!</v>
      </c>
    </row>
    <row r="3201" spans="2:2" x14ac:dyDescent="0.25">
      <c r="B3201" t="e" cm="1" vm="1">
        <f t="array" ref="B3201">TRANSPOSE(_xlfn._xlws.SORT(_xlfn.UNIQUE(_xlfn._xlws.FILTER(managements[treatment_number], managements[experiment_id]&amp;"_"&amp;managements[crop_season_id]=A3201))))</f>
        <v>#VALUE!</v>
      </c>
    </row>
    <row r="3202" spans="2:2" x14ac:dyDescent="0.25">
      <c r="B3202" t="e" cm="1" vm="1">
        <f t="array" ref="B3202">TRANSPOSE(_xlfn._xlws.SORT(_xlfn.UNIQUE(_xlfn._xlws.FILTER(managements[treatment_number], managements[experiment_id]&amp;"_"&amp;managements[crop_season_id]=A3202))))</f>
        <v>#VALUE!</v>
      </c>
    </row>
    <row r="3203" spans="2:2" x14ac:dyDescent="0.25">
      <c r="B3203" t="e" cm="1" vm="1">
        <f t="array" ref="B3203">TRANSPOSE(_xlfn._xlws.SORT(_xlfn.UNIQUE(_xlfn._xlws.FILTER(managements[treatment_number], managements[experiment_id]&amp;"_"&amp;managements[crop_season_id]=A3203))))</f>
        <v>#VALUE!</v>
      </c>
    </row>
    <row r="3204" spans="2:2" x14ac:dyDescent="0.25">
      <c r="B3204" t="e" cm="1" vm="1">
        <f t="array" ref="B3204">TRANSPOSE(_xlfn._xlws.SORT(_xlfn.UNIQUE(_xlfn._xlws.FILTER(managements[treatment_number], managements[experiment_id]&amp;"_"&amp;managements[crop_season_id]=A3204))))</f>
        <v>#VALUE!</v>
      </c>
    </row>
    <row r="3205" spans="2:2" x14ac:dyDescent="0.25">
      <c r="B3205" t="e" cm="1" vm="1">
        <f t="array" ref="B3205">TRANSPOSE(_xlfn._xlws.SORT(_xlfn.UNIQUE(_xlfn._xlws.FILTER(managements[treatment_number], managements[experiment_id]&amp;"_"&amp;managements[crop_season_id]=A3205))))</f>
        <v>#VALUE!</v>
      </c>
    </row>
    <row r="3206" spans="2:2" x14ac:dyDescent="0.25">
      <c r="B3206" t="e" cm="1" vm="1">
        <f t="array" ref="B3206">TRANSPOSE(_xlfn._xlws.SORT(_xlfn.UNIQUE(_xlfn._xlws.FILTER(managements[treatment_number], managements[experiment_id]&amp;"_"&amp;managements[crop_season_id]=A3206))))</f>
        <v>#VALUE!</v>
      </c>
    </row>
    <row r="3207" spans="2:2" x14ac:dyDescent="0.25">
      <c r="B3207" t="e" cm="1" vm="1">
        <f t="array" ref="B3207">TRANSPOSE(_xlfn._xlws.SORT(_xlfn.UNIQUE(_xlfn._xlws.FILTER(managements[treatment_number], managements[experiment_id]&amp;"_"&amp;managements[crop_season_id]=A3207))))</f>
        <v>#VALUE!</v>
      </c>
    </row>
    <row r="3208" spans="2:2" x14ac:dyDescent="0.25">
      <c r="B3208" t="e" cm="1" vm="1">
        <f t="array" ref="B3208">TRANSPOSE(_xlfn._xlws.SORT(_xlfn.UNIQUE(_xlfn._xlws.FILTER(managements[treatment_number], managements[experiment_id]&amp;"_"&amp;managements[crop_season_id]=A3208))))</f>
        <v>#VALUE!</v>
      </c>
    </row>
    <row r="3209" spans="2:2" x14ac:dyDescent="0.25">
      <c r="B3209" t="e" cm="1" vm="1">
        <f t="array" ref="B3209">TRANSPOSE(_xlfn._xlws.SORT(_xlfn.UNIQUE(_xlfn._xlws.FILTER(managements[treatment_number], managements[experiment_id]&amp;"_"&amp;managements[crop_season_id]=A3209))))</f>
        <v>#VALUE!</v>
      </c>
    </row>
    <row r="3210" spans="2:2" x14ac:dyDescent="0.25">
      <c r="B3210" t="e" cm="1" vm="1">
        <f t="array" ref="B3210">TRANSPOSE(_xlfn._xlws.SORT(_xlfn.UNIQUE(_xlfn._xlws.FILTER(managements[treatment_number], managements[experiment_id]&amp;"_"&amp;managements[crop_season_id]=A3210))))</f>
        <v>#VALUE!</v>
      </c>
    </row>
    <row r="3211" spans="2:2" x14ac:dyDescent="0.25">
      <c r="B3211" t="e" cm="1" vm="1">
        <f t="array" ref="B3211">TRANSPOSE(_xlfn._xlws.SORT(_xlfn.UNIQUE(_xlfn._xlws.FILTER(managements[treatment_number], managements[experiment_id]&amp;"_"&amp;managements[crop_season_id]=A3211))))</f>
        <v>#VALUE!</v>
      </c>
    </row>
    <row r="3212" spans="2:2" x14ac:dyDescent="0.25">
      <c r="B3212" t="e" cm="1" vm="1">
        <f t="array" ref="B3212">TRANSPOSE(_xlfn._xlws.SORT(_xlfn.UNIQUE(_xlfn._xlws.FILTER(managements[treatment_number], managements[experiment_id]&amp;"_"&amp;managements[crop_season_id]=A3212))))</f>
        <v>#VALUE!</v>
      </c>
    </row>
    <row r="3213" spans="2:2" x14ac:dyDescent="0.25">
      <c r="B3213" t="e" cm="1" vm="1">
        <f t="array" ref="B3213">TRANSPOSE(_xlfn._xlws.SORT(_xlfn.UNIQUE(_xlfn._xlws.FILTER(managements[treatment_number], managements[experiment_id]&amp;"_"&amp;managements[crop_season_id]=A3213))))</f>
        <v>#VALUE!</v>
      </c>
    </row>
    <row r="3214" spans="2:2" x14ac:dyDescent="0.25">
      <c r="B3214" t="e" cm="1" vm="1">
        <f t="array" ref="B3214">TRANSPOSE(_xlfn._xlws.SORT(_xlfn.UNIQUE(_xlfn._xlws.FILTER(managements[treatment_number], managements[experiment_id]&amp;"_"&amp;managements[crop_season_id]=A3214))))</f>
        <v>#VALUE!</v>
      </c>
    </row>
    <row r="3215" spans="2:2" x14ac:dyDescent="0.25">
      <c r="B3215" t="e" cm="1" vm="1">
        <f t="array" ref="B3215">TRANSPOSE(_xlfn._xlws.SORT(_xlfn.UNIQUE(_xlfn._xlws.FILTER(managements[treatment_number], managements[experiment_id]&amp;"_"&amp;managements[crop_season_id]=A3215))))</f>
        <v>#VALUE!</v>
      </c>
    </row>
    <row r="3216" spans="2:2" x14ac:dyDescent="0.25">
      <c r="B3216" t="e" cm="1" vm="1">
        <f t="array" ref="B3216">TRANSPOSE(_xlfn._xlws.SORT(_xlfn.UNIQUE(_xlfn._xlws.FILTER(managements[treatment_number], managements[experiment_id]&amp;"_"&amp;managements[crop_season_id]=A3216))))</f>
        <v>#VALUE!</v>
      </c>
    </row>
    <row r="3217" spans="2:2" x14ac:dyDescent="0.25">
      <c r="B3217" t="e" cm="1" vm="1">
        <f t="array" ref="B3217">TRANSPOSE(_xlfn._xlws.SORT(_xlfn.UNIQUE(_xlfn._xlws.FILTER(managements[treatment_number], managements[experiment_id]&amp;"_"&amp;managements[crop_season_id]=A3217))))</f>
        <v>#VALUE!</v>
      </c>
    </row>
    <row r="3218" spans="2:2" x14ac:dyDescent="0.25">
      <c r="B3218" t="e" cm="1" vm="1">
        <f t="array" ref="B3218">TRANSPOSE(_xlfn._xlws.SORT(_xlfn.UNIQUE(_xlfn._xlws.FILTER(managements[treatment_number], managements[experiment_id]&amp;"_"&amp;managements[crop_season_id]=A3218))))</f>
        <v>#VALUE!</v>
      </c>
    </row>
    <row r="3219" spans="2:2" x14ac:dyDescent="0.25">
      <c r="B3219" t="e" cm="1" vm="1">
        <f t="array" ref="B3219">TRANSPOSE(_xlfn._xlws.SORT(_xlfn.UNIQUE(_xlfn._xlws.FILTER(managements[treatment_number], managements[experiment_id]&amp;"_"&amp;managements[crop_season_id]=A3219))))</f>
        <v>#VALUE!</v>
      </c>
    </row>
    <row r="3220" spans="2:2" x14ac:dyDescent="0.25">
      <c r="B3220" t="e" cm="1" vm="1">
        <f t="array" ref="B3220">TRANSPOSE(_xlfn._xlws.SORT(_xlfn.UNIQUE(_xlfn._xlws.FILTER(managements[treatment_number], managements[experiment_id]&amp;"_"&amp;managements[crop_season_id]=A3220))))</f>
        <v>#VALUE!</v>
      </c>
    </row>
    <row r="3221" spans="2:2" x14ac:dyDescent="0.25">
      <c r="B3221" t="e" cm="1" vm="1">
        <f t="array" ref="B3221">TRANSPOSE(_xlfn._xlws.SORT(_xlfn.UNIQUE(_xlfn._xlws.FILTER(managements[treatment_number], managements[experiment_id]&amp;"_"&amp;managements[crop_season_id]=A3221))))</f>
        <v>#VALUE!</v>
      </c>
    </row>
    <row r="3222" spans="2:2" x14ac:dyDescent="0.25">
      <c r="B3222" t="e" cm="1" vm="1">
        <f t="array" ref="B3222">TRANSPOSE(_xlfn._xlws.SORT(_xlfn.UNIQUE(_xlfn._xlws.FILTER(managements[treatment_number], managements[experiment_id]&amp;"_"&amp;managements[crop_season_id]=A3222))))</f>
        <v>#VALUE!</v>
      </c>
    </row>
    <row r="3223" spans="2:2" x14ac:dyDescent="0.25">
      <c r="B3223" t="e" cm="1" vm="1">
        <f t="array" ref="B3223">TRANSPOSE(_xlfn._xlws.SORT(_xlfn.UNIQUE(_xlfn._xlws.FILTER(managements[treatment_number], managements[experiment_id]&amp;"_"&amp;managements[crop_season_id]=A3223))))</f>
        <v>#VALUE!</v>
      </c>
    </row>
    <row r="3224" spans="2:2" x14ac:dyDescent="0.25">
      <c r="B3224" t="e" cm="1" vm="1">
        <f t="array" ref="B3224">TRANSPOSE(_xlfn._xlws.SORT(_xlfn.UNIQUE(_xlfn._xlws.FILTER(managements[treatment_number], managements[experiment_id]&amp;"_"&amp;managements[crop_season_id]=A3224))))</f>
        <v>#VALUE!</v>
      </c>
    </row>
    <row r="3225" spans="2:2" x14ac:dyDescent="0.25">
      <c r="B3225" t="e" cm="1" vm="1">
        <f t="array" ref="B3225">TRANSPOSE(_xlfn._xlws.SORT(_xlfn.UNIQUE(_xlfn._xlws.FILTER(managements[treatment_number], managements[experiment_id]&amp;"_"&amp;managements[crop_season_id]=A3225))))</f>
        <v>#VALUE!</v>
      </c>
    </row>
    <row r="3226" spans="2:2" x14ac:dyDescent="0.25">
      <c r="B3226" t="e" cm="1" vm="1">
        <f t="array" ref="B3226">TRANSPOSE(_xlfn._xlws.SORT(_xlfn.UNIQUE(_xlfn._xlws.FILTER(managements[treatment_number], managements[experiment_id]&amp;"_"&amp;managements[crop_season_id]=A3226))))</f>
        <v>#VALUE!</v>
      </c>
    </row>
    <row r="3227" spans="2:2" x14ac:dyDescent="0.25">
      <c r="B3227" t="e" cm="1" vm="1">
        <f t="array" ref="B3227">TRANSPOSE(_xlfn._xlws.SORT(_xlfn.UNIQUE(_xlfn._xlws.FILTER(managements[treatment_number], managements[experiment_id]&amp;"_"&amp;managements[crop_season_id]=A3227))))</f>
        <v>#VALUE!</v>
      </c>
    </row>
    <row r="3228" spans="2:2" x14ac:dyDescent="0.25">
      <c r="B3228" t="e" cm="1" vm="1">
        <f t="array" ref="B3228">TRANSPOSE(_xlfn._xlws.SORT(_xlfn.UNIQUE(_xlfn._xlws.FILTER(managements[treatment_number], managements[experiment_id]&amp;"_"&amp;managements[crop_season_id]=A3228))))</f>
        <v>#VALUE!</v>
      </c>
    </row>
    <row r="3229" spans="2:2" x14ac:dyDescent="0.25">
      <c r="B3229" t="e" cm="1" vm="1">
        <f t="array" ref="B3229">TRANSPOSE(_xlfn._xlws.SORT(_xlfn.UNIQUE(_xlfn._xlws.FILTER(managements[treatment_number], managements[experiment_id]&amp;"_"&amp;managements[crop_season_id]=A3229))))</f>
        <v>#VALUE!</v>
      </c>
    </row>
    <row r="3230" spans="2:2" x14ac:dyDescent="0.25">
      <c r="B3230" t="e" cm="1" vm="1">
        <f t="array" ref="B3230">TRANSPOSE(_xlfn._xlws.SORT(_xlfn.UNIQUE(_xlfn._xlws.FILTER(managements[treatment_number], managements[experiment_id]&amp;"_"&amp;managements[crop_season_id]=A3230))))</f>
        <v>#VALUE!</v>
      </c>
    </row>
    <row r="3231" spans="2:2" x14ac:dyDescent="0.25">
      <c r="B3231" t="e" cm="1" vm="1">
        <f t="array" ref="B3231">TRANSPOSE(_xlfn._xlws.SORT(_xlfn.UNIQUE(_xlfn._xlws.FILTER(managements[treatment_number], managements[experiment_id]&amp;"_"&amp;managements[crop_season_id]=A3231))))</f>
        <v>#VALUE!</v>
      </c>
    </row>
    <row r="3232" spans="2:2" x14ac:dyDescent="0.25">
      <c r="B3232" t="e" cm="1" vm="1">
        <f t="array" ref="B3232">TRANSPOSE(_xlfn._xlws.SORT(_xlfn.UNIQUE(_xlfn._xlws.FILTER(managements[treatment_number], managements[experiment_id]&amp;"_"&amp;managements[crop_season_id]=A3232))))</f>
        <v>#VALUE!</v>
      </c>
    </row>
    <row r="3233" spans="2:2" x14ac:dyDescent="0.25">
      <c r="B3233" t="e" cm="1" vm="1">
        <f t="array" ref="B3233">TRANSPOSE(_xlfn._xlws.SORT(_xlfn.UNIQUE(_xlfn._xlws.FILTER(managements[treatment_number], managements[experiment_id]&amp;"_"&amp;managements[crop_season_id]=A3233))))</f>
        <v>#VALUE!</v>
      </c>
    </row>
    <row r="3234" spans="2:2" x14ac:dyDescent="0.25">
      <c r="B3234" t="e" cm="1" vm="1">
        <f t="array" ref="B3234">TRANSPOSE(_xlfn._xlws.SORT(_xlfn.UNIQUE(_xlfn._xlws.FILTER(managements[treatment_number], managements[experiment_id]&amp;"_"&amp;managements[crop_season_id]=A3234))))</f>
        <v>#VALUE!</v>
      </c>
    </row>
    <row r="3235" spans="2:2" x14ac:dyDescent="0.25">
      <c r="B3235" t="e" cm="1" vm="1">
        <f t="array" ref="B3235">TRANSPOSE(_xlfn._xlws.SORT(_xlfn.UNIQUE(_xlfn._xlws.FILTER(managements[treatment_number], managements[experiment_id]&amp;"_"&amp;managements[crop_season_id]=A3235))))</f>
        <v>#VALUE!</v>
      </c>
    </row>
    <row r="3236" spans="2:2" x14ac:dyDescent="0.25">
      <c r="B3236" t="e" cm="1" vm="1">
        <f t="array" ref="B3236">TRANSPOSE(_xlfn._xlws.SORT(_xlfn.UNIQUE(_xlfn._xlws.FILTER(managements[treatment_number], managements[experiment_id]&amp;"_"&amp;managements[crop_season_id]=A3236))))</f>
        <v>#VALUE!</v>
      </c>
    </row>
    <row r="3237" spans="2:2" x14ac:dyDescent="0.25">
      <c r="B3237" t="e" cm="1" vm="1">
        <f t="array" ref="B3237">TRANSPOSE(_xlfn._xlws.SORT(_xlfn.UNIQUE(_xlfn._xlws.FILTER(managements[treatment_number], managements[experiment_id]&amp;"_"&amp;managements[crop_season_id]=A3237))))</f>
        <v>#VALUE!</v>
      </c>
    </row>
    <row r="3238" spans="2:2" x14ac:dyDescent="0.25">
      <c r="B3238" t="e" cm="1" vm="1">
        <f t="array" ref="B3238">TRANSPOSE(_xlfn._xlws.SORT(_xlfn.UNIQUE(_xlfn._xlws.FILTER(managements[treatment_number], managements[experiment_id]&amp;"_"&amp;managements[crop_season_id]=A3238))))</f>
        <v>#VALUE!</v>
      </c>
    </row>
    <row r="3239" spans="2:2" x14ac:dyDescent="0.25">
      <c r="B3239" t="e" cm="1" vm="1">
        <f t="array" ref="B3239">TRANSPOSE(_xlfn._xlws.SORT(_xlfn.UNIQUE(_xlfn._xlws.FILTER(managements[treatment_number], managements[experiment_id]&amp;"_"&amp;managements[crop_season_id]=A3239))))</f>
        <v>#VALUE!</v>
      </c>
    </row>
    <row r="3240" spans="2:2" x14ac:dyDescent="0.25">
      <c r="B3240" t="e" cm="1" vm="1">
        <f t="array" ref="B3240">TRANSPOSE(_xlfn._xlws.SORT(_xlfn.UNIQUE(_xlfn._xlws.FILTER(managements[treatment_number], managements[experiment_id]&amp;"_"&amp;managements[crop_season_id]=A3240))))</f>
        <v>#VALUE!</v>
      </c>
    </row>
    <row r="3241" spans="2:2" x14ac:dyDescent="0.25">
      <c r="B3241" t="e" cm="1" vm="1">
        <f t="array" ref="B3241">TRANSPOSE(_xlfn._xlws.SORT(_xlfn.UNIQUE(_xlfn._xlws.FILTER(managements[treatment_number], managements[experiment_id]&amp;"_"&amp;managements[crop_season_id]=A3241))))</f>
        <v>#VALUE!</v>
      </c>
    </row>
    <row r="3242" spans="2:2" x14ac:dyDescent="0.25">
      <c r="B3242" t="e" cm="1" vm="1">
        <f t="array" ref="B3242">TRANSPOSE(_xlfn._xlws.SORT(_xlfn.UNIQUE(_xlfn._xlws.FILTER(managements[treatment_number], managements[experiment_id]&amp;"_"&amp;managements[crop_season_id]=A3242))))</f>
        <v>#VALUE!</v>
      </c>
    </row>
    <row r="3243" spans="2:2" x14ac:dyDescent="0.25">
      <c r="B3243" t="e" cm="1" vm="1">
        <f t="array" ref="B3243">TRANSPOSE(_xlfn._xlws.SORT(_xlfn.UNIQUE(_xlfn._xlws.FILTER(managements[treatment_number], managements[experiment_id]&amp;"_"&amp;managements[crop_season_id]=A3243))))</f>
        <v>#VALUE!</v>
      </c>
    </row>
    <row r="3244" spans="2:2" x14ac:dyDescent="0.25">
      <c r="B3244" t="e" cm="1" vm="1">
        <f t="array" ref="B3244">TRANSPOSE(_xlfn._xlws.SORT(_xlfn.UNIQUE(_xlfn._xlws.FILTER(managements[treatment_number], managements[experiment_id]&amp;"_"&amp;managements[crop_season_id]=A3244))))</f>
        <v>#VALUE!</v>
      </c>
    </row>
    <row r="3245" spans="2:2" x14ac:dyDescent="0.25">
      <c r="B3245" t="e" cm="1" vm="1">
        <f t="array" ref="B3245">TRANSPOSE(_xlfn._xlws.SORT(_xlfn.UNIQUE(_xlfn._xlws.FILTER(managements[treatment_number], managements[experiment_id]&amp;"_"&amp;managements[crop_season_id]=A3245))))</f>
        <v>#VALUE!</v>
      </c>
    </row>
    <row r="3246" spans="2:2" x14ac:dyDescent="0.25">
      <c r="B3246" t="e" cm="1" vm="1">
        <f t="array" ref="B3246">TRANSPOSE(_xlfn._xlws.SORT(_xlfn.UNIQUE(_xlfn._xlws.FILTER(managements[treatment_number], managements[experiment_id]&amp;"_"&amp;managements[crop_season_id]=A3246))))</f>
        <v>#VALUE!</v>
      </c>
    </row>
    <row r="3247" spans="2:2" x14ac:dyDescent="0.25">
      <c r="B3247" t="e" cm="1" vm="1">
        <f t="array" ref="B3247">TRANSPOSE(_xlfn._xlws.SORT(_xlfn.UNIQUE(_xlfn._xlws.FILTER(managements[treatment_number], managements[experiment_id]&amp;"_"&amp;managements[crop_season_id]=A3247))))</f>
        <v>#VALUE!</v>
      </c>
    </row>
    <row r="3248" spans="2:2" x14ac:dyDescent="0.25">
      <c r="B3248" t="e" cm="1" vm="1">
        <f t="array" ref="B3248">TRANSPOSE(_xlfn._xlws.SORT(_xlfn.UNIQUE(_xlfn._xlws.FILTER(managements[treatment_number], managements[experiment_id]&amp;"_"&amp;managements[crop_season_id]=A3248))))</f>
        <v>#VALUE!</v>
      </c>
    </row>
    <row r="3249" spans="2:2" x14ac:dyDescent="0.25">
      <c r="B3249" t="e" cm="1" vm="1">
        <f t="array" ref="B3249">TRANSPOSE(_xlfn._xlws.SORT(_xlfn.UNIQUE(_xlfn._xlws.FILTER(managements[treatment_number], managements[experiment_id]&amp;"_"&amp;managements[crop_season_id]=A3249))))</f>
        <v>#VALUE!</v>
      </c>
    </row>
    <row r="3250" spans="2:2" x14ac:dyDescent="0.25">
      <c r="B3250" t="e" cm="1" vm="1">
        <f t="array" ref="B3250">TRANSPOSE(_xlfn._xlws.SORT(_xlfn.UNIQUE(_xlfn._xlws.FILTER(managements[treatment_number], managements[experiment_id]&amp;"_"&amp;managements[crop_season_id]=A3250))))</f>
        <v>#VALUE!</v>
      </c>
    </row>
    <row r="3251" spans="2:2" x14ac:dyDescent="0.25">
      <c r="B3251" t="e" cm="1" vm="1">
        <f t="array" ref="B3251">TRANSPOSE(_xlfn._xlws.SORT(_xlfn.UNIQUE(_xlfn._xlws.FILTER(managements[treatment_number], managements[experiment_id]&amp;"_"&amp;managements[crop_season_id]=A3251))))</f>
        <v>#VALUE!</v>
      </c>
    </row>
    <row r="3252" spans="2:2" x14ac:dyDescent="0.25">
      <c r="B3252" t="e" cm="1" vm="1">
        <f t="array" ref="B3252">TRANSPOSE(_xlfn._xlws.SORT(_xlfn.UNIQUE(_xlfn._xlws.FILTER(managements[treatment_number], managements[experiment_id]&amp;"_"&amp;managements[crop_season_id]=A3252))))</f>
        <v>#VALUE!</v>
      </c>
    </row>
    <row r="3253" spans="2:2" x14ac:dyDescent="0.25">
      <c r="B3253" t="e" cm="1" vm="1">
        <f t="array" ref="B3253">TRANSPOSE(_xlfn._xlws.SORT(_xlfn.UNIQUE(_xlfn._xlws.FILTER(managements[treatment_number], managements[experiment_id]&amp;"_"&amp;managements[crop_season_id]=A3253))))</f>
        <v>#VALUE!</v>
      </c>
    </row>
    <row r="3254" spans="2:2" x14ac:dyDescent="0.25">
      <c r="B3254" t="e" cm="1" vm="1">
        <f t="array" ref="B3254">TRANSPOSE(_xlfn._xlws.SORT(_xlfn.UNIQUE(_xlfn._xlws.FILTER(managements[treatment_number], managements[experiment_id]&amp;"_"&amp;managements[crop_season_id]=A3254))))</f>
        <v>#VALUE!</v>
      </c>
    </row>
    <row r="3255" spans="2:2" x14ac:dyDescent="0.25">
      <c r="B3255" t="e" cm="1" vm="1">
        <f t="array" ref="B3255">TRANSPOSE(_xlfn._xlws.SORT(_xlfn.UNIQUE(_xlfn._xlws.FILTER(managements[treatment_number], managements[experiment_id]&amp;"_"&amp;managements[crop_season_id]=A3255))))</f>
        <v>#VALUE!</v>
      </c>
    </row>
    <row r="3256" spans="2:2" x14ac:dyDescent="0.25">
      <c r="B3256" t="e" cm="1" vm="1">
        <f t="array" ref="B3256">TRANSPOSE(_xlfn._xlws.SORT(_xlfn.UNIQUE(_xlfn._xlws.FILTER(managements[treatment_number], managements[experiment_id]&amp;"_"&amp;managements[crop_season_id]=A3256))))</f>
        <v>#VALUE!</v>
      </c>
    </row>
    <row r="3257" spans="2:2" x14ac:dyDescent="0.25">
      <c r="B3257" t="e" cm="1" vm="1">
        <f t="array" ref="B3257">TRANSPOSE(_xlfn._xlws.SORT(_xlfn.UNIQUE(_xlfn._xlws.FILTER(managements[treatment_number], managements[experiment_id]&amp;"_"&amp;managements[crop_season_id]=A3257))))</f>
        <v>#VALUE!</v>
      </c>
    </row>
    <row r="3258" spans="2:2" x14ac:dyDescent="0.25">
      <c r="B3258" t="e" cm="1" vm="1">
        <f t="array" ref="B3258">TRANSPOSE(_xlfn._xlws.SORT(_xlfn.UNIQUE(_xlfn._xlws.FILTER(managements[treatment_number], managements[experiment_id]&amp;"_"&amp;managements[crop_season_id]=A3258))))</f>
        <v>#VALUE!</v>
      </c>
    </row>
    <row r="3259" spans="2:2" x14ac:dyDescent="0.25">
      <c r="B3259" t="e" cm="1" vm="1">
        <f t="array" ref="B3259">TRANSPOSE(_xlfn._xlws.SORT(_xlfn.UNIQUE(_xlfn._xlws.FILTER(managements[treatment_number], managements[experiment_id]&amp;"_"&amp;managements[crop_season_id]=A3259))))</f>
        <v>#VALUE!</v>
      </c>
    </row>
    <row r="3260" spans="2:2" x14ac:dyDescent="0.25">
      <c r="B3260" t="e" cm="1" vm="1">
        <f t="array" ref="B3260">TRANSPOSE(_xlfn._xlws.SORT(_xlfn.UNIQUE(_xlfn._xlws.FILTER(managements[treatment_number], managements[experiment_id]&amp;"_"&amp;managements[crop_season_id]=A3260))))</f>
        <v>#VALUE!</v>
      </c>
    </row>
    <row r="3261" spans="2:2" x14ac:dyDescent="0.25">
      <c r="B3261" t="e" cm="1" vm="1">
        <f t="array" ref="B3261">TRANSPOSE(_xlfn._xlws.SORT(_xlfn.UNIQUE(_xlfn._xlws.FILTER(managements[treatment_number], managements[experiment_id]&amp;"_"&amp;managements[crop_season_id]=A3261))))</f>
        <v>#VALUE!</v>
      </c>
    </row>
    <row r="3262" spans="2:2" x14ac:dyDescent="0.25">
      <c r="B3262" t="e" cm="1" vm="1">
        <f t="array" ref="B3262">TRANSPOSE(_xlfn._xlws.SORT(_xlfn.UNIQUE(_xlfn._xlws.FILTER(managements[treatment_number], managements[experiment_id]&amp;"_"&amp;managements[crop_season_id]=A3262))))</f>
        <v>#VALUE!</v>
      </c>
    </row>
    <row r="3263" spans="2:2" x14ac:dyDescent="0.25">
      <c r="B3263" t="e" cm="1" vm="1">
        <f t="array" ref="B3263">TRANSPOSE(_xlfn._xlws.SORT(_xlfn.UNIQUE(_xlfn._xlws.FILTER(managements[treatment_number], managements[experiment_id]&amp;"_"&amp;managements[crop_season_id]=A3263))))</f>
        <v>#VALUE!</v>
      </c>
    </row>
    <row r="3264" spans="2:2" x14ac:dyDescent="0.25">
      <c r="B3264" t="e" cm="1" vm="1">
        <f t="array" ref="B3264">TRANSPOSE(_xlfn._xlws.SORT(_xlfn.UNIQUE(_xlfn._xlws.FILTER(managements[treatment_number], managements[experiment_id]&amp;"_"&amp;managements[crop_season_id]=A3264))))</f>
        <v>#VALUE!</v>
      </c>
    </row>
    <row r="3265" spans="2:2" x14ac:dyDescent="0.25">
      <c r="B3265" t="e" cm="1" vm="1">
        <f t="array" ref="B3265">TRANSPOSE(_xlfn._xlws.SORT(_xlfn.UNIQUE(_xlfn._xlws.FILTER(managements[treatment_number], managements[experiment_id]&amp;"_"&amp;managements[crop_season_id]=A3265))))</f>
        <v>#VALUE!</v>
      </c>
    </row>
    <row r="3266" spans="2:2" x14ac:dyDescent="0.25">
      <c r="B3266" t="e" cm="1" vm="1">
        <f t="array" ref="B3266">TRANSPOSE(_xlfn._xlws.SORT(_xlfn.UNIQUE(_xlfn._xlws.FILTER(managements[treatment_number], managements[experiment_id]&amp;"_"&amp;managements[crop_season_id]=A3266))))</f>
        <v>#VALUE!</v>
      </c>
    </row>
    <row r="3267" spans="2:2" x14ac:dyDescent="0.25">
      <c r="B3267" t="e" cm="1" vm="1">
        <f t="array" ref="B3267">TRANSPOSE(_xlfn._xlws.SORT(_xlfn.UNIQUE(_xlfn._xlws.FILTER(managements[treatment_number], managements[experiment_id]&amp;"_"&amp;managements[crop_season_id]=A3267))))</f>
        <v>#VALUE!</v>
      </c>
    </row>
    <row r="3268" spans="2:2" x14ac:dyDescent="0.25">
      <c r="B3268" t="e" cm="1" vm="1">
        <f t="array" ref="B3268">TRANSPOSE(_xlfn._xlws.SORT(_xlfn.UNIQUE(_xlfn._xlws.FILTER(managements[treatment_number], managements[experiment_id]&amp;"_"&amp;managements[crop_season_id]=A3268))))</f>
        <v>#VALUE!</v>
      </c>
    </row>
    <row r="3269" spans="2:2" x14ac:dyDescent="0.25">
      <c r="B3269" t="e" cm="1" vm="1">
        <f t="array" ref="B3269">TRANSPOSE(_xlfn._xlws.SORT(_xlfn.UNIQUE(_xlfn._xlws.FILTER(managements[treatment_number], managements[experiment_id]&amp;"_"&amp;managements[crop_season_id]=A3269))))</f>
        <v>#VALUE!</v>
      </c>
    </row>
    <row r="3270" spans="2:2" x14ac:dyDescent="0.25">
      <c r="B3270" t="e" cm="1" vm="1">
        <f t="array" ref="B3270">TRANSPOSE(_xlfn._xlws.SORT(_xlfn.UNIQUE(_xlfn._xlws.FILTER(managements[treatment_number], managements[experiment_id]&amp;"_"&amp;managements[crop_season_id]=A3270))))</f>
        <v>#VALUE!</v>
      </c>
    </row>
    <row r="3271" spans="2:2" x14ac:dyDescent="0.25">
      <c r="B3271" t="e" cm="1" vm="1">
        <f t="array" ref="B3271">TRANSPOSE(_xlfn._xlws.SORT(_xlfn.UNIQUE(_xlfn._xlws.FILTER(managements[treatment_number], managements[experiment_id]&amp;"_"&amp;managements[crop_season_id]=A3271))))</f>
        <v>#VALUE!</v>
      </c>
    </row>
    <row r="3272" spans="2:2" x14ac:dyDescent="0.25">
      <c r="B3272" t="e" cm="1" vm="1">
        <f t="array" ref="B3272">TRANSPOSE(_xlfn._xlws.SORT(_xlfn.UNIQUE(_xlfn._xlws.FILTER(managements[treatment_number], managements[experiment_id]&amp;"_"&amp;managements[crop_season_id]=A3272))))</f>
        <v>#VALUE!</v>
      </c>
    </row>
    <row r="3273" spans="2:2" x14ac:dyDescent="0.25">
      <c r="B3273" t="e" cm="1" vm="1">
        <f t="array" ref="B3273">TRANSPOSE(_xlfn._xlws.SORT(_xlfn.UNIQUE(_xlfn._xlws.FILTER(managements[treatment_number], managements[experiment_id]&amp;"_"&amp;managements[crop_season_id]=A3273))))</f>
        <v>#VALUE!</v>
      </c>
    </row>
    <row r="3274" spans="2:2" x14ac:dyDescent="0.25">
      <c r="B3274" t="e" cm="1" vm="1">
        <f t="array" ref="B3274">TRANSPOSE(_xlfn._xlws.SORT(_xlfn.UNIQUE(_xlfn._xlws.FILTER(managements[treatment_number], managements[experiment_id]&amp;"_"&amp;managements[crop_season_id]=A3274))))</f>
        <v>#VALUE!</v>
      </c>
    </row>
    <row r="3275" spans="2:2" x14ac:dyDescent="0.25">
      <c r="B3275" t="e" cm="1" vm="1">
        <f t="array" ref="B3275">TRANSPOSE(_xlfn._xlws.SORT(_xlfn.UNIQUE(_xlfn._xlws.FILTER(managements[treatment_number], managements[experiment_id]&amp;"_"&amp;managements[crop_season_id]=A3275))))</f>
        <v>#VALUE!</v>
      </c>
    </row>
    <row r="3276" spans="2:2" x14ac:dyDescent="0.25">
      <c r="B3276" t="e" cm="1" vm="1">
        <f t="array" ref="B3276">TRANSPOSE(_xlfn._xlws.SORT(_xlfn.UNIQUE(_xlfn._xlws.FILTER(managements[treatment_number], managements[experiment_id]&amp;"_"&amp;managements[crop_season_id]=A3276))))</f>
        <v>#VALUE!</v>
      </c>
    </row>
    <row r="3277" spans="2:2" x14ac:dyDescent="0.25">
      <c r="B3277" t="e" cm="1" vm="1">
        <f t="array" ref="B3277">TRANSPOSE(_xlfn._xlws.SORT(_xlfn.UNIQUE(_xlfn._xlws.FILTER(managements[treatment_number], managements[experiment_id]&amp;"_"&amp;managements[crop_season_id]=A3277))))</f>
        <v>#VALUE!</v>
      </c>
    </row>
    <row r="3278" spans="2:2" x14ac:dyDescent="0.25">
      <c r="B3278" t="e" cm="1" vm="1">
        <f t="array" ref="B3278">TRANSPOSE(_xlfn._xlws.SORT(_xlfn.UNIQUE(_xlfn._xlws.FILTER(managements[treatment_number], managements[experiment_id]&amp;"_"&amp;managements[crop_season_id]=A3278))))</f>
        <v>#VALUE!</v>
      </c>
    </row>
    <row r="3279" spans="2:2" x14ac:dyDescent="0.25">
      <c r="B3279" t="e" cm="1" vm="1">
        <f t="array" ref="B3279">TRANSPOSE(_xlfn._xlws.SORT(_xlfn.UNIQUE(_xlfn._xlws.FILTER(managements[treatment_number], managements[experiment_id]&amp;"_"&amp;managements[crop_season_id]=A3279))))</f>
        <v>#VALUE!</v>
      </c>
    </row>
    <row r="3280" spans="2:2" x14ac:dyDescent="0.25">
      <c r="B3280" t="e" cm="1" vm="1">
        <f t="array" ref="B3280">TRANSPOSE(_xlfn._xlws.SORT(_xlfn.UNIQUE(_xlfn._xlws.FILTER(managements[treatment_number], managements[experiment_id]&amp;"_"&amp;managements[crop_season_id]=A3280))))</f>
        <v>#VALUE!</v>
      </c>
    </row>
    <row r="3281" spans="2:2" x14ac:dyDescent="0.25">
      <c r="B3281" t="e" cm="1" vm="1">
        <f t="array" ref="B3281">TRANSPOSE(_xlfn._xlws.SORT(_xlfn.UNIQUE(_xlfn._xlws.FILTER(managements[treatment_number], managements[experiment_id]&amp;"_"&amp;managements[crop_season_id]=A3281))))</f>
        <v>#VALUE!</v>
      </c>
    </row>
    <row r="3282" spans="2:2" x14ac:dyDescent="0.25">
      <c r="B3282" t="e" cm="1" vm="1">
        <f t="array" ref="B3282">TRANSPOSE(_xlfn._xlws.SORT(_xlfn.UNIQUE(_xlfn._xlws.FILTER(managements[treatment_number], managements[experiment_id]&amp;"_"&amp;managements[crop_season_id]=A3282))))</f>
        <v>#VALUE!</v>
      </c>
    </row>
    <row r="3283" spans="2:2" x14ac:dyDescent="0.25">
      <c r="B3283" t="e" cm="1" vm="1">
        <f t="array" ref="B3283">TRANSPOSE(_xlfn._xlws.SORT(_xlfn.UNIQUE(_xlfn._xlws.FILTER(managements[treatment_number], managements[experiment_id]&amp;"_"&amp;managements[crop_season_id]=A3283))))</f>
        <v>#VALUE!</v>
      </c>
    </row>
    <row r="3284" spans="2:2" x14ac:dyDescent="0.25">
      <c r="B3284" t="e" cm="1" vm="1">
        <f t="array" ref="B3284">TRANSPOSE(_xlfn._xlws.SORT(_xlfn.UNIQUE(_xlfn._xlws.FILTER(managements[treatment_number], managements[experiment_id]&amp;"_"&amp;managements[crop_season_id]=A3284))))</f>
        <v>#VALUE!</v>
      </c>
    </row>
    <row r="3285" spans="2:2" x14ac:dyDescent="0.25">
      <c r="B3285" t="e" cm="1" vm="1">
        <f t="array" ref="B3285">TRANSPOSE(_xlfn._xlws.SORT(_xlfn.UNIQUE(_xlfn._xlws.FILTER(managements[treatment_number], managements[experiment_id]&amp;"_"&amp;managements[crop_season_id]=A3285))))</f>
        <v>#VALUE!</v>
      </c>
    </row>
    <row r="3286" spans="2:2" x14ac:dyDescent="0.25">
      <c r="B3286" t="e" cm="1" vm="1">
        <f t="array" ref="B3286">TRANSPOSE(_xlfn._xlws.SORT(_xlfn.UNIQUE(_xlfn._xlws.FILTER(managements[treatment_number], managements[experiment_id]&amp;"_"&amp;managements[crop_season_id]=A3286))))</f>
        <v>#VALUE!</v>
      </c>
    </row>
    <row r="3287" spans="2:2" x14ac:dyDescent="0.25">
      <c r="B3287" t="e" cm="1" vm="1">
        <f t="array" ref="B3287">TRANSPOSE(_xlfn._xlws.SORT(_xlfn.UNIQUE(_xlfn._xlws.FILTER(managements[treatment_number], managements[experiment_id]&amp;"_"&amp;managements[crop_season_id]=A3287))))</f>
        <v>#VALUE!</v>
      </c>
    </row>
    <row r="3288" spans="2:2" x14ac:dyDescent="0.25">
      <c r="B3288" t="e" cm="1" vm="1">
        <f t="array" ref="B3288">TRANSPOSE(_xlfn._xlws.SORT(_xlfn.UNIQUE(_xlfn._xlws.FILTER(managements[treatment_number], managements[experiment_id]&amp;"_"&amp;managements[crop_season_id]=A3288))))</f>
        <v>#VALUE!</v>
      </c>
    </row>
    <row r="3289" spans="2:2" x14ac:dyDescent="0.25">
      <c r="B3289" t="e" cm="1" vm="1">
        <f t="array" ref="B3289">TRANSPOSE(_xlfn._xlws.SORT(_xlfn.UNIQUE(_xlfn._xlws.FILTER(managements[treatment_number], managements[experiment_id]&amp;"_"&amp;managements[crop_season_id]=A3289))))</f>
        <v>#VALUE!</v>
      </c>
    </row>
    <row r="3290" spans="2:2" x14ac:dyDescent="0.25">
      <c r="B3290" t="e" cm="1" vm="1">
        <f t="array" ref="B3290">TRANSPOSE(_xlfn._xlws.SORT(_xlfn.UNIQUE(_xlfn._xlws.FILTER(managements[treatment_number], managements[experiment_id]&amp;"_"&amp;managements[crop_season_id]=A3290))))</f>
        <v>#VALUE!</v>
      </c>
    </row>
    <row r="3291" spans="2:2" x14ac:dyDescent="0.25">
      <c r="B3291" t="e" cm="1" vm="1">
        <f t="array" ref="B3291">TRANSPOSE(_xlfn._xlws.SORT(_xlfn.UNIQUE(_xlfn._xlws.FILTER(managements[treatment_number], managements[experiment_id]&amp;"_"&amp;managements[crop_season_id]=A3291))))</f>
        <v>#VALUE!</v>
      </c>
    </row>
    <row r="3292" spans="2:2" x14ac:dyDescent="0.25">
      <c r="B3292" t="e" cm="1" vm="1">
        <f t="array" ref="B3292">TRANSPOSE(_xlfn._xlws.SORT(_xlfn.UNIQUE(_xlfn._xlws.FILTER(managements[treatment_number], managements[experiment_id]&amp;"_"&amp;managements[crop_season_id]=A3292))))</f>
        <v>#VALUE!</v>
      </c>
    </row>
    <row r="3293" spans="2:2" x14ac:dyDescent="0.25">
      <c r="B3293" t="e" cm="1" vm="1">
        <f t="array" ref="B3293">TRANSPOSE(_xlfn._xlws.SORT(_xlfn.UNIQUE(_xlfn._xlws.FILTER(managements[treatment_number], managements[experiment_id]&amp;"_"&amp;managements[crop_season_id]=A3293))))</f>
        <v>#VALUE!</v>
      </c>
    </row>
    <row r="3294" spans="2:2" x14ac:dyDescent="0.25">
      <c r="B3294" t="e" cm="1" vm="1">
        <f t="array" ref="B3294">TRANSPOSE(_xlfn._xlws.SORT(_xlfn.UNIQUE(_xlfn._xlws.FILTER(managements[treatment_number], managements[experiment_id]&amp;"_"&amp;managements[crop_season_id]=A3294))))</f>
        <v>#VALUE!</v>
      </c>
    </row>
    <row r="3295" spans="2:2" x14ac:dyDescent="0.25">
      <c r="B3295" t="e" cm="1" vm="1">
        <f t="array" ref="B3295">TRANSPOSE(_xlfn._xlws.SORT(_xlfn.UNIQUE(_xlfn._xlws.FILTER(managements[treatment_number], managements[experiment_id]&amp;"_"&amp;managements[crop_season_id]=A3295))))</f>
        <v>#VALUE!</v>
      </c>
    </row>
    <row r="3296" spans="2:2" x14ac:dyDescent="0.25">
      <c r="B3296" t="e" cm="1" vm="1">
        <f t="array" ref="B3296">TRANSPOSE(_xlfn._xlws.SORT(_xlfn.UNIQUE(_xlfn._xlws.FILTER(managements[treatment_number], managements[experiment_id]&amp;"_"&amp;managements[crop_season_id]=A3296))))</f>
        <v>#VALUE!</v>
      </c>
    </row>
    <row r="3297" spans="2:2" x14ac:dyDescent="0.25">
      <c r="B3297" t="e" cm="1" vm="1">
        <f t="array" ref="B3297">TRANSPOSE(_xlfn._xlws.SORT(_xlfn.UNIQUE(_xlfn._xlws.FILTER(managements[treatment_number], managements[experiment_id]&amp;"_"&amp;managements[crop_season_id]=A3297))))</f>
        <v>#VALUE!</v>
      </c>
    </row>
    <row r="3298" spans="2:2" x14ac:dyDescent="0.25">
      <c r="B3298" t="e" cm="1" vm="1">
        <f t="array" ref="B3298">TRANSPOSE(_xlfn._xlws.SORT(_xlfn.UNIQUE(_xlfn._xlws.FILTER(managements[treatment_number], managements[experiment_id]&amp;"_"&amp;managements[crop_season_id]=A3298))))</f>
        <v>#VALUE!</v>
      </c>
    </row>
    <row r="3299" spans="2:2" x14ac:dyDescent="0.25">
      <c r="B3299" t="e" cm="1" vm="1">
        <f t="array" ref="B3299">TRANSPOSE(_xlfn._xlws.SORT(_xlfn.UNIQUE(_xlfn._xlws.FILTER(managements[treatment_number], managements[experiment_id]&amp;"_"&amp;managements[crop_season_id]=A3299))))</f>
        <v>#VALUE!</v>
      </c>
    </row>
    <row r="3300" spans="2:2" x14ac:dyDescent="0.25">
      <c r="B3300" t="e" cm="1" vm="1">
        <f t="array" ref="B3300">TRANSPOSE(_xlfn._xlws.SORT(_xlfn.UNIQUE(_xlfn._xlws.FILTER(managements[treatment_number], managements[experiment_id]&amp;"_"&amp;managements[crop_season_id]=A3300))))</f>
        <v>#VALUE!</v>
      </c>
    </row>
    <row r="3301" spans="2:2" x14ac:dyDescent="0.25">
      <c r="B3301" t="e" cm="1" vm="1">
        <f t="array" ref="B3301">TRANSPOSE(_xlfn._xlws.SORT(_xlfn.UNIQUE(_xlfn._xlws.FILTER(managements[treatment_number], managements[experiment_id]&amp;"_"&amp;managements[crop_season_id]=A3301))))</f>
        <v>#VALUE!</v>
      </c>
    </row>
    <row r="3302" spans="2:2" x14ac:dyDescent="0.25">
      <c r="B3302" t="e" cm="1" vm="1">
        <f t="array" ref="B3302">TRANSPOSE(_xlfn._xlws.SORT(_xlfn.UNIQUE(_xlfn._xlws.FILTER(managements[treatment_number], managements[experiment_id]&amp;"_"&amp;managements[crop_season_id]=A3302))))</f>
        <v>#VALUE!</v>
      </c>
    </row>
    <row r="3303" spans="2:2" x14ac:dyDescent="0.25">
      <c r="B3303" t="e" cm="1" vm="1">
        <f t="array" ref="B3303">TRANSPOSE(_xlfn._xlws.SORT(_xlfn.UNIQUE(_xlfn._xlws.FILTER(managements[treatment_number], managements[experiment_id]&amp;"_"&amp;managements[crop_season_id]=A3303))))</f>
        <v>#VALUE!</v>
      </c>
    </row>
    <row r="3304" spans="2:2" x14ac:dyDescent="0.25">
      <c r="B3304" t="e" cm="1" vm="1">
        <f t="array" ref="B3304">TRANSPOSE(_xlfn._xlws.SORT(_xlfn.UNIQUE(_xlfn._xlws.FILTER(managements[treatment_number], managements[experiment_id]&amp;"_"&amp;managements[crop_season_id]=A3304))))</f>
        <v>#VALUE!</v>
      </c>
    </row>
    <row r="3305" spans="2:2" x14ac:dyDescent="0.25">
      <c r="B3305" t="e" cm="1" vm="1">
        <f t="array" ref="B3305">TRANSPOSE(_xlfn._xlws.SORT(_xlfn.UNIQUE(_xlfn._xlws.FILTER(managements[treatment_number], managements[experiment_id]&amp;"_"&amp;managements[crop_season_id]=A3305))))</f>
        <v>#VALUE!</v>
      </c>
    </row>
    <row r="3306" spans="2:2" x14ac:dyDescent="0.25">
      <c r="B3306" t="e" cm="1" vm="1">
        <f t="array" ref="B3306">TRANSPOSE(_xlfn._xlws.SORT(_xlfn.UNIQUE(_xlfn._xlws.FILTER(managements[treatment_number], managements[experiment_id]&amp;"_"&amp;managements[crop_season_id]=A3306))))</f>
        <v>#VALUE!</v>
      </c>
    </row>
    <row r="3307" spans="2:2" x14ac:dyDescent="0.25">
      <c r="B3307" t="e" cm="1" vm="1">
        <f t="array" ref="B3307">TRANSPOSE(_xlfn._xlws.SORT(_xlfn.UNIQUE(_xlfn._xlws.FILTER(managements[treatment_number], managements[experiment_id]&amp;"_"&amp;managements[crop_season_id]=A3307))))</f>
        <v>#VALUE!</v>
      </c>
    </row>
    <row r="3308" spans="2:2" x14ac:dyDescent="0.25">
      <c r="B3308" t="e" cm="1" vm="1">
        <f t="array" ref="B3308">TRANSPOSE(_xlfn._xlws.SORT(_xlfn.UNIQUE(_xlfn._xlws.FILTER(managements[treatment_number], managements[experiment_id]&amp;"_"&amp;managements[crop_season_id]=A3308))))</f>
        <v>#VALUE!</v>
      </c>
    </row>
    <row r="3309" spans="2:2" x14ac:dyDescent="0.25">
      <c r="B3309" t="e" cm="1" vm="1">
        <f t="array" ref="B3309">TRANSPOSE(_xlfn._xlws.SORT(_xlfn.UNIQUE(_xlfn._xlws.FILTER(managements[treatment_number], managements[experiment_id]&amp;"_"&amp;managements[crop_season_id]=A3309))))</f>
        <v>#VALUE!</v>
      </c>
    </row>
    <row r="3310" spans="2:2" x14ac:dyDescent="0.25">
      <c r="B3310" t="e" cm="1" vm="1">
        <f t="array" ref="B3310">TRANSPOSE(_xlfn._xlws.SORT(_xlfn.UNIQUE(_xlfn._xlws.FILTER(managements[treatment_number], managements[experiment_id]&amp;"_"&amp;managements[crop_season_id]=A3310))))</f>
        <v>#VALUE!</v>
      </c>
    </row>
    <row r="3311" spans="2:2" x14ac:dyDescent="0.25">
      <c r="B3311" t="e" cm="1" vm="1">
        <f t="array" ref="B3311">TRANSPOSE(_xlfn._xlws.SORT(_xlfn.UNIQUE(_xlfn._xlws.FILTER(managements[treatment_number], managements[experiment_id]&amp;"_"&amp;managements[crop_season_id]=A3311))))</f>
        <v>#VALUE!</v>
      </c>
    </row>
    <row r="3312" spans="2:2" x14ac:dyDescent="0.25">
      <c r="B3312" t="e" cm="1" vm="1">
        <f t="array" ref="B3312">TRANSPOSE(_xlfn._xlws.SORT(_xlfn.UNIQUE(_xlfn._xlws.FILTER(managements[treatment_number], managements[experiment_id]&amp;"_"&amp;managements[crop_season_id]=A3312))))</f>
        <v>#VALUE!</v>
      </c>
    </row>
    <row r="3313" spans="2:2" x14ac:dyDescent="0.25">
      <c r="B3313" t="e" cm="1" vm="1">
        <f t="array" ref="B3313">TRANSPOSE(_xlfn._xlws.SORT(_xlfn.UNIQUE(_xlfn._xlws.FILTER(managements[treatment_number], managements[experiment_id]&amp;"_"&amp;managements[crop_season_id]=A3313))))</f>
        <v>#VALUE!</v>
      </c>
    </row>
    <row r="3314" spans="2:2" x14ac:dyDescent="0.25">
      <c r="B3314" t="e" cm="1" vm="1">
        <f t="array" ref="B3314">TRANSPOSE(_xlfn._xlws.SORT(_xlfn.UNIQUE(_xlfn._xlws.FILTER(managements[treatment_number], managements[experiment_id]&amp;"_"&amp;managements[crop_season_id]=A3314))))</f>
        <v>#VALUE!</v>
      </c>
    </row>
    <row r="3315" spans="2:2" x14ac:dyDescent="0.25">
      <c r="B3315" t="e" cm="1" vm="1">
        <f t="array" ref="B3315">TRANSPOSE(_xlfn._xlws.SORT(_xlfn.UNIQUE(_xlfn._xlws.FILTER(managements[treatment_number], managements[experiment_id]&amp;"_"&amp;managements[crop_season_id]=A3315))))</f>
        <v>#VALUE!</v>
      </c>
    </row>
    <row r="3316" spans="2:2" x14ac:dyDescent="0.25">
      <c r="B3316" t="e" cm="1" vm="1">
        <f t="array" ref="B3316">TRANSPOSE(_xlfn._xlws.SORT(_xlfn.UNIQUE(_xlfn._xlws.FILTER(managements[treatment_number], managements[experiment_id]&amp;"_"&amp;managements[crop_season_id]=A3316))))</f>
        <v>#VALUE!</v>
      </c>
    </row>
    <row r="3317" spans="2:2" x14ac:dyDescent="0.25">
      <c r="B3317" t="e" cm="1" vm="1">
        <f t="array" ref="B3317">TRANSPOSE(_xlfn._xlws.SORT(_xlfn.UNIQUE(_xlfn._xlws.FILTER(managements[treatment_number], managements[experiment_id]&amp;"_"&amp;managements[crop_season_id]=A3317))))</f>
        <v>#VALUE!</v>
      </c>
    </row>
    <row r="3318" spans="2:2" x14ac:dyDescent="0.25">
      <c r="B3318" t="e" cm="1" vm="1">
        <f t="array" ref="B3318">TRANSPOSE(_xlfn._xlws.SORT(_xlfn.UNIQUE(_xlfn._xlws.FILTER(managements[treatment_number], managements[experiment_id]&amp;"_"&amp;managements[crop_season_id]=A3318))))</f>
        <v>#VALUE!</v>
      </c>
    </row>
    <row r="3319" spans="2:2" x14ac:dyDescent="0.25">
      <c r="B3319" t="e" cm="1" vm="1">
        <f t="array" ref="B3319">TRANSPOSE(_xlfn._xlws.SORT(_xlfn.UNIQUE(_xlfn._xlws.FILTER(managements[treatment_number], managements[experiment_id]&amp;"_"&amp;managements[crop_season_id]=A3319))))</f>
        <v>#VALUE!</v>
      </c>
    </row>
    <row r="3320" spans="2:2" x14ac:dyDescent="0.25">
      <c r="B3320" t="e" cm="1" vm="1">
        <f t="array" ref="B3320">TRANSPOSE(_xlfn._xlws.SORT(_xlfn.UNIQUE(_xlfn._xlws.FILTER(managements[treatment_number], managements[experiment_id]&amp;"_"&amp;managements[crop_season_id]=A3320))))</f>
        <v>#VALUE!</v>
      </c>
    </row>
    <row r="3321" spans="2:2" x14ac:dyDescent="0.25">
      <c r="B3321" t="e" cm="1" vm="1">
        <f t="array" ref="B3321">TRANSPOSE(_xlfn._xlws.SORT(_xlfn.UNIQUE(_xlfn._xlws.FILTER(managements[treatment_number], managements[experiment_id]&amp;"_"&amp;managements[crop_season_id]=A3321))))</f>
        <v>#VALUE!</v>
      </c>
    </row>
    <row r="3322" spans="2:2" x14ac:dyDescent="0.25">
      <c r="B3322" t="e" cm="1" vm="1">
        <f t="array" ref="B3322">TRANSPOSE(_xlfn._xlws.SORT(_xlfn.UNIQUE(_xlfn._xlws.FILTER(managements[treatment_number], managements[experiment_id]&amp;"_"&amp;managements[crop_season_id]=A3322))))</f>
        <v>#VALUE!</v>
      </c>
    </row>
    <row r="3323" spans="2:2" x14ac:dyDescent="0.25">
      <c r="B3323" t="e" cm="1" vm="1">
        <f t="array" ref="B3323">TRANSPOSE(_xlfn._xlws.SORT(_xlfn.UNIQUE(_xlfn._xlws.FILTER(managements[treatment_number], managements[experiment_id]&amp;"_"&amp;managements[crop_season_id]=A3323))))</f>
        <v>#VALUE!</v>
      </c>
    </row>
    <row r="3324" spans="2:2" x14ac:dyDescent="0.25">
      <c r="B3324" t="e" cm="1" vm="1">
        <f t="array" ref="B3324">TRANSPOSE(_xlfn._xlws.SORT(_xlfn.UNIQUE(_xlfn._xlws.FILTER(managements[treatment_number], managements[experiment_id]&amp;"_"&amp;managements[crop_season_id]=A3324))))</f>
        <v>#VALUE!</v>
      </c>
    </row>
    <row r="3325" spans="2:2" x14ac:dyDescent="0.25">
      <c r="B3325" t="e" cm="1" vm="1">
        <f t="array" ref="B3325">TRANSPOSE(_xlfn._xlws.SORT(_xlfn.UNIQUE(_xlfn._xlws.FILTER(managements[treatment_number], managements[experiment_id]&amp;"_"&amp;managements[crop_season_id]=A3325))))</f>
        <v>#VALUE!</v>
      </c>
    </row>
    <row r="3326" spans="2:2" x14ac:dyDescent="0.25">
      <c r="B3326" t="e" cm="1" vm="1">
        <f t="array" ref="B3326">TRANSPOSE(_xlfn._xlws.SORT(_xlfn.UNIQUE(_xlfn._xlws.FILTER(managements[treatment_number], managements[experiment_id]&amp;"_"&amp;managements[crop_season_id]=A3326))))</f>
        <v>#VALUE!</v>
      </c>
    </row>
    <row r="3327" spans="2:2" x14ac:dyDescent="0.25">
      <c r="B3327" t="e" cm="1" vm="1">
        <f t="array" ref="B3327">TRANSPOSE(_xlfn._xlws.SORT(_xlfn.UNIQUE(_xlfn._xlws.FILTER(managements[treatment_number], managements[experiment_id]&amp;"_"&amp;managements[crop_season_id]=A3327))))</f>
        <v>#VALUE!</v>
      </c>
    </row>
    <row r="3328" spans="2:2" x14ac:dyDescent="0.25">
      <c r="B3328" t="e" cm="1" vm="1">
        <f t="array" ref="B3328">TRANSPOSE(_xlfn._xlws.SORT(_xlfn.UNIQUE(_xlfn._xlws.FILTER(managements[treatment_number], managements[experiment_id]&amp;"_"&amp;managements[crop_season_id]=A3328))))</f>
        <v>#VALUE!</v>
      </c>
    </row>
    <row r="3329" spans="2:2" x14ac:dyDescent="0.25">
      <c r="B3329" t="e" cm="1" vm="1">
        <f t="array" ref="B3329">TRANSPOSE(_xlfn._xlws.SORT(_xlfn.UNIQUE(_xlfn._xlws.FILTER(managements[treatment_number], managements[experiment_id]&amp;"_"&amp;managements[crop_season_id]=A3329))))</f>
        <v>#VALUE!</v>
      </c>
    </row>
    <row r="3330" spans="2:2" x14ac:dyDescent="0.25">
      <c r="B3330" t="e" cm="1" vm="1">
        <f t="array" ref="B3330">TRANSPOSE(_xlfn._xlws.SORT(_xlfn.UNIQUE(_xlfn._xlws.FILTER(managements[treatment_number], managements[experiment_id]&amp;"_"&amp;managements[crop_season_id]=A3330))))</f>
        <v>#VALUE!</v>
      </c>
    </row>
    <row r="3331" spans="2:2" x14ac:dyDescent="0.25">
      <c r="B3331" t="e" cm="1" vm="1">
        <f t="array" ref="B3331">TRANSPOSE(_xlfn._xlws.SORT(_xlfn.UNIQUE(_xlfn._xlws.FILTER(managements[treatment_number], managements[experiment_id]&amp;"_"&amp;managements[crop_season_id]=A3331))))</f>
        <v>#VALUE!</v>
      </c>
    </row>
    <row r="3332" spans="2:2" x14ac:dyDescent="0.25">
      <c r="B3332" t="e" cm="1" vm="1">
        <f t="array" ref="B3332">TRANSPOSE(_xlfn._xlws.SORT(_xlfn.UNIQUE(_xlfn._xlws.FILTER(managements[treatment_number], managements[experiment_id]&amp;"_"&amp;managements[crop_season_id]=A3332))))</f>
        <v>#VALUE!</v>
      </c>
    </row>
    <row r="3333" spans="2:2" x14ac:dyDescent="0.25">
      <c r="B3333" t="e" cm="1" vm="1">
        <f t="array" ref="B3333">TRANSPOSE(_xlfn._xlws.SORT(_xlfn.UNIQUE(_xlfn._xlws.FILTER(managements[treatment_number], managements[experiment_id]&amp;"_"&amp;managements[crop_season_id]=A3333))))</f>
        <v>#VALUE!</v>
      </c>
    </row>
    <row r="3334" spans="2:2" x14ac:dyDescent="0.25">
      <c r="B3334" t="e" cm="1" vm="1">
        <f t="array" ref="B3334">TRANSPOSE(_xlfn._xlws.SORT(_xlfn.UNIQUE(_xlfn._xlws.FILTER(managements[treatment_number], managements[experiment_id]&amp;"_"&amp;managements[crop_season_id]=A3334))))</f>
        <v>#VALUE!</v>
      </c>
    </row>
    <row r="3335" spans="2:2" x14ac:dyDescent="0.25">
      <c r="B3335" t="e" cm="1" vm="1">
        <f t="array" ref="B3335">TRANSPOSE(_xlfn._xlws.SORT(_xlfn.UNIQUE(_xlfn._xlws.FILTER(managements[treatment_number], managements[experiment_id]&amp;"_"&amp;managements[crop_season_id]=A3335))))</f>
        <v>#VALUE!</v>
      </c>
    </row>
    <row r="3336" spans="2:2" x14ac:dyDescent="0.25">
      <c r="B3336" t="e" cm="1" vm="1">
        <f t="array" ref="B3336">TRANSPOSE(_xlfn._xlws.SORT(_xlfn.UNIQUE(_xlfn._xlws.FILTER(managements[treatment_number], managements[experiment_id]&amp;"_"&amp;managements[crop_season_id]=A3336))))</f>
        <v>#VALUE!</v>
      </c>
    </row>
    <row r="3337" spans="2:2" x14ac:dyDescent="0.25">
      <c r="B3337" t="e" cm="1" vm="1">
        <f t="array" ref="B3337">TRANSPOSE(_xlfn._xlws.SORT(_xlfn.UNIQUE(_xlfn._xlws.FILTER(managements[treatment_number], managements[experiment_id]&amp;"_"&amp;managements[crop_season_id]=A3337))))</f>
        <v>#VALUE!</v>
      </c>
    </row>
    <row r="3338" spans="2:2" x14ac:dyDescent="0.25">
      <c r="B3338" t="e" cm="1" vm="1">
        <f t="array" ref="B3338">TRANSPOSE(_xlfn._xlws.SORT(_xlfn.UNIQUE(_xlfn._xlws.FILTER(managements[treatment_number], managements[experiment_id]&amp;"_"&amp;managements[crop_season_id]=A3338))))</f>
        <v>#VALUE!</v>
      </c>
    </row>
    <row r="3339" spans="2:2" x14ac:dyDescent="0.25">
      <c r="B3339" t="e" cm="1" vm="1">
        <f t="array" ref="B3339">TRANSPOSE(_xlfn._xlws.SORT(_xlfn.UNIQUE(_xlfn._xlws.FILTER(managements[treatment_number], managements[experiment_id]&amp;"_"&amp;managements[crop_season_id]=A3339))))</f>
        <v>#VALUE!</v>
      </c>
    </row>
    <row r="3340" spans="2:2" x14ac:dyDescent="0.25">
      <c r="B3340" t="e" cm="1" vm="1">
        <f t="array" ref="B3340">TRANSPOSE(_xlfn._xlws.SORT(_xlfn.UNIQUE(_xlfn._xlws.FILTER(managements[treatment_number], managements[experiment_id]&amp;"_"&amp;managements[crop_season_id]=A3340))))</f>
        <v>#VALUE!</v>
      </c>
    </row>
    <row r="3341" spans="2:2" x14ac:dyDescent="0.25">
      <c r="B3341" t="e" cm="1" vm="1">
        <f t="array" ref="B3341">TRANSPOSE(_xlfn._xlws.SORT(_xlfn.UNIQUE(_xlfn._xlws.FILTER(managements[treatment_number], managements[experiment_id]&amp;"_"&amp;managements[crop_season_id]=A3341))))</f>
        <v>#VALUE!</v>
      </c>
    </row>
    <row r="3342" spans="2:2" x14ac:dyDescent="0.25">
      <c r="B3342" t="e" cm="1" vm="1">
        <f t="array" ref="B3342">TRANSPOSE(_xlfn._xlws.SORT(_xlfn.UNIQUE(_xlfn._xlws.FILTER(managements[treatment_number], managements[experiment_id]&amp;"_"&amp;managements[crop_season_id]=A3342))))</f>
        <v>#VALUE!</v>
      </c>
    </row>
    <row r="3343" spans="2:2" x14ac:dyDescent="0.25">
      <c r="B3343" t="e" cm="1" vm="1">
        <f t="array" ref="B3343">TRANSPOSE(_xlfn._xlws.SORT(_xlfn.UNIQUE(_xlfn._xlws.FILTER(managements[treatment_number], managements[experiment_id]&amp;"_"&amp;managements[crop_season_id]=A3343))))</f>
        <v>#VALUE!</v>
      </c>
    </row>
    <row r="3344" spans="2:2" x14ac:dyDescent="0.25">
      <c r="B3344" t="e" cm="1" vm="1">
        <f t="array" ref="B3344">TRANSPOSE(_xlfn._xlws.SORT(_xlfn.UNIQUE(_xlfn._xlws.FILTER(managements[treatment_number], managements[experiment_id]&amp;"_"&amp;managements[crop_season_id]=A3344))))</f>
        <v>#VALUE!</v>
      </c>
    </row>
    <row r="3345" spans="2:2" x14ac:dyDescent="0.25">
      <c r="B3345" t="e" cm="1" vm="1">
        <f t="array" ref="B3345">TRANSPOSE(_xlfn._xlws.SORT(_xlfn.UNIQUE(_xlfn._xlws.FILTER(managements[treatment_number], managements[experiment_id]&amp;"_"&amp;managements[crop_season_id]=A3345))))</f>
        <v>#VALUE!</v>
      </c>
    </row>
    <row r="3346" spans="2:2" x14ac:dyDescent="0.25">
      <c r="B3346" t="e" cm="1" vm="1">
        <f t="array" ref="B3346">TRANSPOSE(_xlfn._xlws.SORT(_xlfn.UNIQUE(_xlfn._xlws.FILTER(managements[treatment_number], managements[experiment_id]&amp;"_"&amp;managements[crop_season_id]=A3346))))</f>
        <v>#VALUE!</v>
      </c>
    </row>
    <row r="3347" spans="2:2" x14ac:dyDescent="0.25">
      <c r="B3347" t="e" cm="1" vm="1">
        <f t="array" ref="B3347">TRANSPOSE(_xlfn._xlws.SORT(_xlfn.UNIQUE(_xlfn._xlws.FILTER(managements[treatment_number], managements[experiment_id]&amp;"_"&amp;managements[crop_season_id]=A3347))))</f>
        <v>#VALUE!</v>
      </c>
    </row>
    <row r="3348" spans="2:2" x14ac:dyDescent="0.25">
      <c r="B3348" t="e" cm="1" vm="1">
        <f t="array" ref="B3348">TRANSPOSE(_xlfn._xlws.SORT(_xlfn.UNIQUE(_xlfn._xlws.FILTER(managements[treatment_number], managements[experiment_id]&amp;"_"&amp;managements[crop_season_id]=A3348))))</f>
        <v>#VALUE!</v>
      </c>
    </row>
    <row r="3349" spans="2:2" x14ac:dyDescent="0.25">
      <c r="B3349" t="e" cm="1" vm="1">
        <f t="array" ref="B3349">TRANSPOSE(_xlfn._xlws.SORT(_xlfn.UNIQUE(_xlfn._xlws.FILTER(managements[treatment_number], managements[experiment_id]&amp;"_"&amp;managements[crop_season_id]=A3349))))</f>
        <v>#VALUE!</v>
      </c>
    </row>
    <row r="3350" spans="2:2" x14ac:dyDescent="0.25">
      <c r="B3350" t="e" cm="1" vm="1">
        <f t="array" ref="B3350">TRANSPOSE(_xlfn._xlws.SORT(_xlfn.UNIQUE(_xlfn._xlws.FILTER(managements[treatment_number], managements[experiment_id]&amp;"_"&amp;managements[crop_season_id]=A3350))))</f>
        <v>#VALUE!</v>
      </c>
    </row>
    <row r="3351" spans="2:2" x14ac:dyDescent="0.25">
      <c r="B3351" t="e" cm="1" vm="1">
        <f t="array" ref="B3351">TRANSPOSE(_xlfn._xlws.SORT(_xlfn.UNIQUE(_xlfn._xlws.FILTER(managements[treatment_number], managements[experiment_id]&amp;"_"&amp;managements[crop_season_id]=A3351))))</f>
        <v>#VALUE!</v>
      </c>
    </row>
    <row r="3352" spans="2:2" x14ac:dyDescent="0.25">
      <c r="B3352" t="e" cm="1" vm="1">
        <f t="array" ref="B3352">TRANSPOSE(_xlfn._xlws.SORT(_xlfn.UNIQUE(_xlfn._xlws.FILTER(managements[treatment_number], managements[experiment_id]&amp;"_"&amp;managements[crop_season_id]=A3352))))</f>
        <v>#VALUE!</v>
      </c>
    </row>
    <row r="3353" spans="2:2" x14ac:dyDescent="0.25">
      <c r="B3353" t="e" cm="1" vm="1">
        <f t="array" ref="B3353">TRANSPOSE(_xlfn._xlws.SORT(_xlfn.UNIQUE(_xlfn._xlws.FILTER(managements[treatment_number], managements[experiment_id]&amp;"_"&amp;managements[crop_season_id]=A3353))))</f>
        <v>#VALUE!</v>
      </c>
    </row>
    <row r="3354" spans="2:2" x14ac:dyDescent="0.25">
      <c r="B3354" t="e" cm="1" vm="1">
        <f t="array" ref="B3354">TRANSPOSE(_xlfn._xlws.SORT(_xlfn.UNIQUE(_xlfn._xlws.FILTER(managements[treatment_number], managements[experiment_id]&amp;"_"&amp;managements[crop_season_id]=A3354))))</f>
        <v>#VALUE!</v>
      </c>
    </row>
    <row r="3355" spans="2:2" x14ac:dyDescent="0.25">
      <c r="B3355" t="e" cm="1" vm="1">
        <f t="array" ref="B3355">TRANSPOSE(_xlfn._xlws.SORT(_xlfn.UNIQUE(_xlfn._xlws.FILTER(managements[treatment_number], managements[experiment_id]&amp;"_"&amp;managements[crop_season_id]=A3355))))</f>
        <v>#VALUE!</v>
      </c>
    </row>
    <row r="3356" spans="2:2" x14ac:dyDescent="0.25">
      <c r="B3356" t="e" cm="1" vm="1">
        <f t="array" ref="B3356">TRANSPOSE(_xlfn._xlws.SORT(_xlfn.UNIQUE(_xlfn._xlws.FILTER(managements[treatment_number], managements[experiment_id]&amp;"_"&amp;managements[crop_season_id]=A3356))))</f>
        <v>#VALUE!</v>
      </c>
    </row>
    <row r="3357" spans="2:2" x14ac:dyDescent="0.25">
      <c r="B3357" t="e" cm="1" vm="1">
        <f t="array" ref="B3357">TRANSPOSE(_xlfn._xlws.SORT(_xlfn.UNIQUE(_xlfn._xlws.FILTER(managements[treatment_number], managements[experiment_id]&amp;"_"&amp;managements[crop_season_id]=A3357))))</f>
        <v>#VALUE!</v>
      </c>
    </row>
    <row r="3358" spans="2:2" x14ac:dyDescent="0.25">
      <c r="B3358" t="e" cm="1" vm="1">
        <f t="array" ref="B3358">TRANSPOSE(_xlfn._xlws.SORT(_xlfn.UNIQUE(_xlfn._xlws.FILTER(managements[treatment_number], managements[experiment_id]&amp;"_"&amp;managements[crop_season_id]=A3358))))</f>
        <v>#VALUE!</v>
      </c>
    </row>
    <row r="3359" spans="2:2" x14ac:dyDescent="0.25">
      <c r="B3359" t="e" cm="1" vm="1">
        <f t="array" ref="B3359">TRANSPOSE(_xlfn._xlws.SORT(_xlfn.UNIQUE(_xlfn._xlws.FILTER(managements[treatment_number], managements[experiment_id]&amp;"_"&amp;managements[crop_season_id]=A3359))))</f>
        <v>#VALUE!</v>
      </c>
    </row>
    <row r="3360" spans="2:2" x14ac:dyDescent="0.25">
      <c r="B3360" t="e" cm="1" vm="1">
        <f t="array" ref="B3360">TRANSPOSE(_xlfn._xlws.SORT(_xlfn.UNIQUE(_xlfn._xlws.FILTER(managements[treatment_number], managements[experiment_id]&amp;"_"&amp;managements[crop_season_id]=A3360))))</f>
        <v>#VALUE!</v>
      </c>
    </row>
    <row r="3361" spans="2:2" x14ac:dyDescent="0.25">
      <c r="B3361" t="e" cm="1" vm="1">
        <f t="array" ref="B3361">TRANSPOSE(_xlfn._xlws.SORT(_xlfn.UNIQUE(_xlfn._xlws.FILTER(managements[treatment_number], managements[experiment_id]&amp;"_"&amp;managements[crop_season_id]=A3361))))</f>
        <v>#VALUE!</v>
      </c>
    </row>
    <row r="3362" spans="2:2" x14ac:dyDescent="0.25">
      <c r="B3362" t="e" cm="1" vm="1">
        <f t="array" ref="B3362">TRANSPOSE(_xlfn._xlws.SORT(_xlfn.UNIQUE(_xlfn._xlws.FILTER(managements[treatment_number], managements[experiment_id]&amp;"_"&amp;managements[crop_season_id]=A3362))))</f>
        <v>#VALUE!</v>
      </c>
    </row>
    <row r="3363" spans="2:2" x14ac:dyDescent="0.25">
      <c r="B3363" t="e" cm="1" vm="1">
        <f t="array" ref="B3363">TRANSPOSE(_xlfn._xlws.SORT(_xlfn.UNIQUE(_xlfn._xlws.FILTER(managements[treatment_number], managements[experiment_id]&amp;"_"&amp;managements[crop_season_id]=A3363))))</f>
        <v>#VALUE!</v>
      </c>
    </row>
    <row r="3364" spans="2:2" x14ac:dyDescent="0.25">
      <c r="B3364" t="e" cm="1" vm="1">
        <f t="array" ref="B3364">TRANSPOSE(_xlfn._xlws.SORT(_xlfn.UNIQUE(_xlfn._xlws.FILTER(managements[treatment_number], managements[experiment_id]&amp;"_"&amp;managements[crop_season_id]=A3364))))</f>
        <v>#VALUE!</v>
      </c>
    </row>
    <row r="3365" spans="2:2" x14ac:dyDescent="0.25">
      <c r="B3365" t="e" cm="1" vm="1">
        <f t="array" ref="B3365">TRANSPOSE(_xlfn._xlws.SORT(_xlfn.UNIQUE(_xlfn._xlws.FILTER(managements[treatment_number], managements[experiment_id]&amp;"_"&amp;managements[crop_season_id]=A3365))))</f>
        <v>#VALUE!</v>
      </c>
    </row>
    <row r="3366" spans="2:2" x14ac:dyDescent="0.25">
      <c r="B3366" t="e" cm="1" vm="1">
        <f t="array" ref="B3366">TRANSPOSE(_xlfn._xlws.SORT(_xlfn.UNIQUE(_xlfn._xlws.FILTER(managements[treatment_number], managements[experiment_id]&amp;"_"&amp;managements[crop_season_id]=A3366))))</f>
        <v>#VALUE!</v>
      </c>
    </row>
    <row r="3367" spans="2:2" x14ac:dyDescent="0.25">
      <c r="B3367" t="e" cm="1" vm="1">
        <f t="array" ref="B3367">TRANSPOSE(_xlfn._xlws.SORT(_xlfn.UNIQUE(_xlfn._xlws.FILTER(managements[treatment_number], managements[experiment_id]&amp;"_"&amp;managements[crop_season_id]=A3367))))</f>
        <v>#VALUE!</v>
      </c>
    </row>
    <row r="3368" spans="2:2" x14ac:dyDescent="0.25">
      <c r="B3368" t="e" cm="1" vm="1">
        <f t="array" ref="B3368">TRANSPOSE(_xlfn._xlws.SORT(_xlfn.UNIQUE(_xlfn._xlws.FILTER(managements[treatment_number], managements[experiment_id]&amp;"_"&amp;managements[crop_season_id]=A3368))))</f>
        <v>#VALUE!</v>
      </c>
    </row>
    <row r="3369" spans="2:2" x14ac:dyDescent="0.25">
      <c r="B3369" t="e" cm="1" vm="1">
        <f t="array" ref="B3369">TRANSPOSE(_xlfn._xlws.SORT(_xlfn.UNIQUE(_xlfn._xlws.FILTER(managements[treatment_number], managements[experiment_id]&amp;"_"&amp;managements[crop_season_id]=A3369))))</f>
        <v>#VALUE!</v>
      </c>
    </row>
    <row r="3370" spans="2:2" x14ac:dyDescent="0.25">
      <c r="B3370" t="e" cm="1" vm="1">
        <f t="array" ref="B3370">TRANSPOSE(_xlfn._xlws.SORT(_xlfn.UNIQUE(_xlfn._xlws.FILTER(managements[treatment_number], managements[experiment_id]&amp;"_"&amp;managements[crop_season_id]=A3370))))</f>
        <v>#VALUE!</v>
      </c>
    </row>
    <row r="3371" spans="2:2" x14ac:dyDescent="0.25">
      <c r="B3371" t="e" cm="1" vm="1">
        <f t="array" ref="B3371">TRANSPOSE(_xlfn._xlws.SORT(_xlfn.UNIQUE(_xlfn._xlws.FILTER(managements[treatment_number], managements[experiment_id]&amp;"_"&amp;managements[crop_season_id]=A3371))))</f>
        <v>#VALUE!</v>
      </c>
    </row>
    <row r="3372" spans="2:2" x14ac:dyDescent="0.25">
      <c r="B3372" t="e" cm="1" vm="1">
        <f t="array" ref="B3372">TRANSPOSE(_xlfn._xlws.SORT(_xlfn.UNIQUE(_xlfn._xlws.FILTER(managements[treatment_number], managements[experiment_id]&amp;"_"&amp;managements[crop_season_id]=A3372))))</f>
        <v>#VALUE!</v>
      </c>
    </row>
    <row r="3373" spans="2:2" x14ac:dyDescent="0.25">
      <c r="B3373" t="e" cm="1" vm="1">
        <f t="array" ref="B3373">TRANSPOSE(_xlfn._xlws.SORT(_xlfn.UNIQUE(_xlfn._xlws.FILTER(managements[treatment_number], managements[experiment_id]&amp;"_"&amp;managements[crop_season_id]=A3373))))</f>
        <v>#VALUE!</v>
      </c>
    </row>
    <row r="3374" spans="2:2" x14ac:dyDescent="0.25">
      <c r="B3374" t="e" cm="1" vm="1">
        <f t="array" ref="B3374">TRANSPOSE(_xlfn._xlws.SORT(_xlfn.UNIQUE(_xlfn._xlws.FILTER(managements[treatment_number], managements[experiment_id]&amp;"_"&amp;managements[crop_season_id]=A3374))))</f>
        <v>#VALUE!</v>
      </c>
    </row>
    <row r="3375" spans="2:2" x14ac:dyDescent="0.25">
      <c r="B3375" t="e" cm="1" vm="1">
        <f t="array" ref="B3375">TRANSPOSE(_xlfn._xlws.SORT(_xlfn.UNIQUE(_xlfn._xlws.FILTER(managements[treatment_number], managements[experiment_id]&amp;"_"&amp;managements[crop_season_id]=A3375))))</f>
        <v>#VALUE!</v>
      </c>
    </row>
    <row r="3376" spans="2:2" x14ac:dyDescent="0.25">
      <c r="B3376" t="e" cm="1" vm="1">
        <f t="array" ref="B3376">TRANSPOSE(_xlfn._xlws.SORT(_xlfn.UNIQUE(_xlfn._xlws.FILTER(managements[treatment_number], managements[experiment_id]&amp;"_"&amp;managements[crop_season_id]=A3376))))</f>
        <v>#VALUE!</v>
      </c>
    </row>
    <row r="3377" spans="2:2" x14ac:dyDescent="0.25">
      <c r="B3377" t="e" cm="1" vm="1">
        <f t="array" ref="B3377">TRANSPOSE(_xlfn._xlws.SORT(_xlfn.UNIQUE(_xlfn._xlws.FILTER(managements[treatment_number], managements[experiment_id]&amp;"_"&amp;managements[crop_season_id]=A3377))))</f>
        <v>#VALUE!</v>
      </c>
    </row>
    <row r="3378" spans="2:2" x14ac:dyDescent="0.25">
      <c r="B3378" t="e" cm="1" vm="1">
        <f t="array" ref="B3378">TRANSPOSE(_xlfn._xlws.SORT(_xlfn.UNIQUE(_xlfn._xlws.FILTER(managements[treatment_number], managements[experiment_id]&amp;"_"&amp;managements[crop_season_id]=A3378))))</f>
        <v>#VALUE!</v>
      </c>
    </row>
    <row r="3379" spans="2:2" x14ac:dyDescent="0.25">
      <c r="B3379" t="e" cm="1" vm="1">
        <f t="array" ref="B3379">TRANSPOSE(_xlfn._xlws.SORT(_xlfn.UNIQUE(_xlfn._xlws.FILTER(managements[treatment_number], managements[experiment_id]&amp;"_"&amp;managements[crop_season_id]=A3379))))</f>
        <v>#VALUE!</v>
      </c>
    </row>
    <row r="3380" spans="2:2" x14ac:dyDescent="0.25">
      <c r="B3380" t="e" cm="1" vm="1">
        <f t="array" ref="B3380">TRANSPOSE(_xlfn._xlws.SORT(_xlfn.UNIQUE(_xlfn._xlws.FILTER(managements[treatment_number], managements[experiment_id]&amp;"_"&amp;managements[crop_season_id]=A3380))))</f>
        <v>#VALUE!</v>
      </c>
    </row>
    <row r="3381" spans="2:2" x14ac:dyDescent="0.25">
      <c r="B3381" t="e" cm="1" vm="1">
        <f t="array" ref="B3381">TRANSPOSE(_xlfn._xlws.SORT(_xlfn.UNIQUE(_xlfn._xlws.FILTER(managements[treatment_number], managements[experiment_id]&amp;"_"&amp;managements[crop_season_id]=A3381))))</f>
        <v>#VALUE!</v>
      </c>
    </row>
    <row r="3382" spans="2:2" x14ac:dyDescent="0.25">
      <c r="B3382" t="e" cm="1" vm="1">
        <f t="array" ref="B3382">TRANSPOSE(_xlfn._xlws.SORT(_xlfn.UNIQUE(_xlfn._xlws.FILTER(managements[treatment_number], managements[experiment_id]&amp;"_"&amp;managements[crop_season_id]=A3382))))</f>
        <v>#VALUE!</v>
      </c>
    </row>
    <row r="3383" spans="2:2" x14ac:dyDescent="0.25">
      <c r="B3383" t="e" cm="1" vm="1">
        <f t="array" ref="B3383">TRANSPOSE(_xlfn._xlws.SORT(_xlfn.UNIQUE(_xlfn._xlws.FILTER(managements[treatment_number], managements[experiment_id]&amp;"_"&amp;managements[crop_season_id]=A3383))))</f>
        <v>#VALUE!</v>
      </c>
    </row>
    <row r="3384" spans="2:2" x14ac:dyDescent="0.25">
      <c r="B3384" t="e" cm="1" vm="1">
        <f t="array" ref="B3384">TRANSPOSE(_xlfn._xlws.SORT(_xlfn.UNIQUE(_xlfn._xlws.FILTER(managements[treatment_number], managements[experiment_id]&amp;"_"&amp;managements[crop_season_id]=A3384))))</f>
        <v>#VALUE!</v>
      </c>
    </row>
    <row r="3385" spans="2:2" x14ac:dyDescent="0.25">
      <c r="B3385" t="e" cm="1" vm="1">
        <f t="array" ref="B3385">TRANSPOSE(_xlfn._xlws.SORT(_xlfn.UNIQUE(_xlfn._xlws.FILTER(managements[treatment_number], managements[experiment_id]&amp;"_"&amp;managements[crop_season_id]=A3385))))</f>
        <v>#VALUE!</v>
      </c>
    </row>
    <row r="3386" spans="2:2" x14ac:dyDescent="0.25">
      <c r="B3386" t="e" cm="1" vm="1">
        <f t="array" ref="B3386">TRANSPOSE(_xlfn._xlws.SORT(_xlfn.UNIQUE(_xlfn._xlws.FILTER(managements[treatment_number], managements[experiment_id]&amp;"_"&amp;managements[crop_season_id]=A3386))))</f>
        <v>#VALUE!</v>
      </c>
    </row>
    <row r="3387" spans="2:2" x14ac:dyDescent="0.25">
      <c r="B3387" t="e" cm="1" vm="1">
        <f t="array" ref="B3387">TRANSPOSE(_xlfn._xlws.SORT(_xlfn.UNIQUE(_xlfn._xlws.FILTER(managements[treatment_number], managements[experiment_id]&amp;"_"&amp;managements[crop_season_id]=A3387))))</f>
        <v>#VALUE!</v>
      </c>
    </row>
    <row r="3388" spans="2:2" x14ac:dyDescent="0.25">
      <c r="B3388" t="e" cm="1" vm="1">
        <f t="array" ref="B3388">TRANSPOSE(_xlfn._xlws.SORT(_xlfn.UNIQUE(_xlfn._xlws.FILTER(managements[treatment_number], managements[experiment_id]&amp;"_"&amp;managements[crop_season_id]=A3388))))</f>
        <v>#VALUE!</v>
      </c>
    </row>
    <row r="3389" spans="2:2" x14ac:dyDescent="0.25">
      <c r="B3389" t="e" cm="1" vm="1">
        <f t="array" ref="B3389">TRANSPOSE(_xlfn._xlws.SORT(_xlfn.UNIQUE(_xlfn._xlws.FILTER(managements[treatment_number], managements[experiment_id]&amp;"_"&amp;managements[crop_season_id]=A3389))))</f>
        <v>#VALUE!</v>
      </c>
    </row>
    <row r="3390" spans="2:2" x14ac:dyDescent="0.25">
      <c r="B3390" t="e" cm="1" vm="1">
        <f t="array" ref="B3390">TRANSPOSE(_xlfn._xlws.SORT(_xlfn.UNIQUE(_xlfn._xlws.FILTER(managements[treatment_number], managements[experiment_id]&amp;"_"&amp;managements[crop_season_id]=A3390))))</f>
        <v>#VALUE!</v>
      </c>
    </row>
    <row r="3391" spans="2:2" x14ac:dyDescent="0.25">
      <c r="B3391" t="e" cm="1" vm="1">
        <f t="array" ref="B3391">TRANSPOSE(_xlfn._xlws.SORT(_xlfn.UNIQUE(_xlfn._xlws.FILTER(managements[treatment_number], managements[experiment_id]&amp;"_"&amp;managements[crop_season_id]=A3391))))</f>
        <v>#VALUE!</v>
      </c>
    </row>
    <row r="3392" spans="2:2" x14ac:dyDescent="0.25">
      <c r="B3392" t="e" cm="1" vm="1">
        <f t="array" ref="B3392">TRANSPOSE(_xlfn._xlws.SORT(_xlfn.UNIQUE(_xlfn._xlws.FILTER(managements[treatment_number], managements[experiment_id]&amp;"_"&amp;managements[crop_season_id]=A3392))))</f>
        <v>#VALUE!</v>
      </c>
    </row>
    <row r="3393" spans="2:2" x14ac:dyDescent="0.25">
      <c r="B3393" t="e" cm="1" vm="1">
        <f t="array" ref="B3393">TRANSPOSE(_xlfn._xlws.SORT(_xlfn.UNIQUE(_xlfn._xlws.FILTER(managements[treatment_number], managements[experiment_id]&amp;"_"&amp;managements[crop_season_id]=A3393))))</f>
        <v>#VALUE!</v>
      </c>
    </row>
    <row r="3394" spans="2:2" x14ac:dyDescent="0.25">
      <c r="B3394" t="e" cm="1" vm="1">
        <f t="array" ref="B3394">TRANSPOSE(_xlfn._xlws.SORT(_xlfn.UNIQUE(_xlfn._xlws.FILTER(managements[treatment_number], managements[experiment_id]&amp;"_"&amp;managements[crop_season_id]=A3394))))</f>
        <v>#VALUE!</v>
      </c>
    </row>
    <row r="3395" spans="2:2" x14ac:dyDescent="0.25">
      <c r="B3395" t="e" cm="1" vm="1">
        <f t="array" ref="B3395">TRANSPOSE(_xlfn._xlws.SORT(_xlfn.UNIQUE(_xlfn._xlws.FILTER(managements[treatment_number], managements[experiment_id]&amp;"_"&amp;managements[crop_season_id]=A3395))))</f>
        <v>#VALUE!</v>
      </c>
    </row>
    <row r="3396" spans="2:2" x14ac:dyDescent="0.25">
      <c r="B3396" t="e" cm="1" vm="1">
        <f t="array" ref="B3396">TRANSPOSE(_xlfn._xlws.SORT(_xlfn.UNIQUE(_xlfn._xlws.FILTER(managements[treatment_number], managements[experiment_id]&amp;"_"&amp;managements[crop_season_id]=A3396))))</f>
        <v>#VALUE!</v>
      </c>
    </row>
    <row r="3397" spans="2:2" x14ac:dyDescent="0.25">
      <c r="B3397" t="e" cm="1" vm="1">
        <f t="array" ref="B3397">TRANSPOSE(_xlfn._xlws.SORT(_xlfn.UNIQUE(_xlfn._xlws.FILTER(managements[treatment_number], managements[experiment_id]&amp;"_"&amp;managements[crop_season_id]=A3397))))</f>
        <v>#VALUE!</v>
      </c>
    </row>
    <row r="3398" spans="2:2" x14ac:dyDescent="0.25">
      <c r="B3398" t="e" cm="1" vm="1">
        <f t="array" ref="B3398">TRANSPOSE(_xlfn._xlws.SORT(_xlfn.UNIQUE(_xlfn._xlws.FILTER(managements[treatment_number], managements[experiment_id]&amp;"_"&amp;managements[crop_season_id]=A3398))))</f>
        <v>#VALUE!</v>
      </c>
    </row>
    <row r="3399" spans="2:2" x14ac:dyDescent="0.25">
      <c r="B3399" t="e" cm="1" vm="1">
        <f t="array" ref="B3399">TRANSPOSE(_xlfn._xlws.SORT(_xlfn.UNIQUE(_xlfn._xlws.FILTER(managements[treatment_number], managements[experiment_id]&amp;"_"&amp;managements[crop_season_id]=A3399))))</f>
        <v>#VALUE!</v>
      </c>
    </row>
    <row r="3400" spans="2:2" x14ac:dyDescent="0.25">
      <c r="B3400" t="e" cm="1" vm="1">
        <f t="array" ref="B3400">TRANSPOSE(_xlfn._xlws.SORT(_xlfn.UNIQUE(_xlfn._xlws.FILTER(managements[treatment_number], managements[experiment_id]&amp;"_"&amp;managements[crop_season_id]=A3400))))</f>
        <v>#VALUE!</v>
      </c>
    </row>
    <row r="3401" spans="2:2" x14ac:dyDescent="0.25">
      <c r="B3401" t="e" cm="1" vm="1">
        <f t="array" ref="B3401">TRANSPOSE(_xlfn._xlws.SORT(_xlfn.UNIQUE(_xlfn._xlws.FILTER(managements[treatment_number], managements[experiment_id]&amp;"_"&amp;managements[crop_season_id]=A3401))))</f>
        <v>#VALUE!</v>
      </c>
    </row>
    <row r="3402" spans="2:2" x14ac:dyDescent="0.25">
      <c r="B3402" t="e" cm="1" vm="1">
        <f t="array" ref="B3402">TRANSPOSE(_xlfn._xlws.SORT(_xlfn.UNIQUE(_xlfn._xlws.FILTER(managements[treatment_number], managements[experiment_id]&amp;"_"&amp;managements[crop_season_id]=A3402))))</f>
        <v>#VALUE!</v>
      </c>
    </row>
    <row r="3403" spans="2:2" x14ac:dyDescent="0.25">
      <c r="B3403" t="e" cm="1" vm="1">
        <f t="array" ref="B3403">TRANSPOSE(_xlfn._xlws.SORT(_xlfn.UNIQUE(_xlfn._xlws.FILTER(managements[treatment_number], managements[experiment_id]&amp;"_"&amp;managements[crop_season_id]=A3403))))</f>
        <v>#VALUE!</v>
      </c>
    </row>
    <row r="3404" spans="2:2" x14ac:dyDescent="0.25">
      <c r="B3404" t="e" cm="1" vm="1">
        <f t="array" ref="B3404">TRANSPOSE(_xlfn._xlws.SORT(_xlfn.UNIQUE(_xlfn._xlws.FILTER(managements[treatment_number], managements[experiment_id]&amp;"_"&amp;managements[crop_season_id]=A3404))))</f>
        <v>#VALUE!</v>
      </c>
    </row>
    <row r="3405" spans="2:2" x14ac:dyDescent="0.25">
      <c r="B3405" t="e" cm="1" vm="1">
        <f t="array" ref="B3405">TRANSPOSE(_xlfn._xlws.SORT(_xlfn.UNIQUE(_xlfn._xlws.FILTER(managements[treatment_number], managements[experiment_id]&amp;"_"&amp;managements[crop_season_id]=A3405))))</f>
        <v>#VALUE!</v>
      </c>
    </row>
    <row r="3406" spans="2:2" x14ac:dyDescent="0.25">
      <c r="B3406" t="e" cm="1" vm="1">
        <f t="array" ref="B3406">TRANSPOSE(_xlfn._xlws.SORT(_xlfn.UNIQUE(_xlfn._xlws.FILTER(managements[treatment_number], managements[experiment_id]&amp;"_"&amp;managements[crop_season_id]=A3406))))</f>
        <v>#VALUE!</v>
      </c>
    </row>
    <row r="3407" spans="2:2" x14ac:dyDescent="0.25">
      <c r="B3407" t="e" cm="1" vm="1">
        <f t="array" ref="B3407">TRANSPOSE(_xlfn._xlws.SORT(_xlfn.UNIQUE(_xlfn._xlws.FILTER(managements[treatment_number], managements[experiment_id]&amp;"_"&amp;managements[crop_season_id]=A3407))))</f>
        <v>#VALUE!</v>
      </c>
    </row>
    <row r="3408" spans="2:2" x14ac:dyDescent="0.25">
      <c r="B3408" t="e" cm="1" vm="1">
        <f t="array" ref="B3408">TRANSPOSE(_xlfn._xlws.SORT(_xlfn.UNIQUE(_xlfn._xlws.FILTER(managements[treatment_number], managements[experiment_id]&amp;"_"&amp;managements[crop_season_id]=A3408))))</f>
        <v>#VALUE!</v>
      </c>
    </row>
    <row r="3409" spans="2:2" x14ac:dyDescent="0.25">
      <c r="B3409" t="e" cm="1" vm="1">
        <f t="array" ref="B3409">TRANSPOSE(_xlfn._xlws.SORT(_xlfn.UNIQUE(_xlfn._xlws.FILTER(managements[treatment_number], managements[experiment_id]&amp;"_"&amp;managements[crop_season_id]=A3409))))</f>
        <v>#VALUE!</v>
      </c>
    </row>
    <row r="3410" spans="2:2" x14ac:dyDescent="0.25">
      <c r="B3410" t="e" cm="1" vm="1">
        <f t="array" ref="B3410">TRANSPOSE(_xlfn._xlws.SORT(_xlfn.UNIQUE(_xlfn._xlws.FILTER(managements[treatment_number], managements[experiment_id]&amp;"_"&amp;managements[crop_season_id]=A3410))))</f>
        <v>#VALUE!</v>
      </c>
    </row>
    <row r="3411" spans="2:2" x14ac:dyDescent="0.25">
      <c r="B3411" t="e" cm="1" vm="1">
        <f t="array" ref="B3411">TRANSPOSE(_xlfn._xlws.SORT(_xlfn.UNIQUE(_xlfn._xlws.FILTER(managements[treatment_number], managements[experiment_id]&amp;"_"&amp;managements[crop_season_id]=A3411))))</f>
        <v>#VALUE!</v>
      </c>
    </row>
    <row r="3412" spans="2:2" x14ac:dyDescent="0.25">
      <c r="B3412" t="e" cm="1" vm="1">
        <f t="array" ref="B3412">TRANSPOSE(_xlfn._xlws.SORT(_xlfn.UNIQUE(_xlfn._xlws.FILTER(managements[treatment_number], managements[experiment_id]&amp;"_"&amp;managements[crop_season_id]=A3412))))</f>
        <v>#VALUE!</v>
      </c>
    </row>
    <row r="3413" spans="2:2" x14ac:dyDescent="0.25">
      <c r="B3413" t="e" cm="1" vm="1">
        <f t="array" ref="B3413">TRANSPOSE(_xlfn._xlws.SORT(_xlfn.UNIQUE(_xlfn._xlws.FILTER(managements[treatment_number], managements[experiment_id]&amp;"_"&amp;managements[crop_season_id]=A3413))))</f>
        <v>#VALUE!</v>
      </c>
    </row>
    <row r="3414" spans="2:2" x14ac:dyDescent="0.25">
      <c r="B3414" t="e" cm="1" vm="1">
        <f t="array" ref="B3414">TRANSPOSE(_xlfn._xlws.SORT(_xlfn.UNIQUE(_xlfn._xlws.FILTER(managements[treatment_number], managements[experiment_id]&amp;"_"&amp;managements[crop_season_id]=A3414))))</f>
        <v>#VALUE!</v>
      </c>
    </row>
    <row r="3415" spans="2:2" x14ac:dyDescent="0.25">
      <c r="B3415" t="e" cm="1" vm="1">
        <f t="array" ref="B3415">TRANSPOSE(_xlfn._xlws.SORT(_xlfn.UNIQUE(_xlfn._xlws.FILTER(managements[treatment_number], managements[experiment_id]&amp;"_"&amp;managements[crop_season_id]=A3415))))</f>
        <v>#VALUE!</v>
      </c>
    </row>
    <row r="3416" spans="2:2" x14ac:dyDescent="0.25">
      <c r="B3416" t="e" cm="1" vm="1">
        <f t="array" ref="B3416">TRANSPOSE(_xlfn._xlws.SORT(_xlfn.UNIQUE(_xlfn._xlws.FILTER(managements[treatment_number], managements[experiment_id]&amp;"_"&amp;managements[crop_season_id]=A3416))))</f>
        <v>#VALUE!</v>
      </c>
    </row>
    <row r="3417" spans="2:2" x14ac:dyDescent="0.25">
      <c r="B3417" t="e" cm="1" vm="1">
        <f t="array" ref="B3417">TRANSPOSE(_xlfn._xlws.SORT(_xlfn.UNIQUE(_xlfn._xlws.FILTER(managements[treatment_number], managements[experiment_id]&amp;"_"&amp;managements[crop_season_id]=A3417))))</f>
        <v>#VALUE!</v>
      </c>
    </row>
    <row r="3418" spans="2:2" x14ac:dyDescent="0.25">
      <c r="B3418" t="e" cm="1" vm="1">
        <f t="array" ref="B3418">TRANSPOSE(_xlfn._xlws.SORT(_xlfn.UNIQUE(_xlfn._xlws.FILTER(managements[treatment_number], managements[experiment_id]&amp;"_"&amp;managements[crop_season_id]=A3418))))</f>
        <v>#VALUE!</v>
      </c>
    </row>
    <row r="3419" spans="2:2" x14ac:dyDescent="0.25">
      <c r="B3419" t="e" cm="1" vm="1">
        <f t="array" ref="B3419">TRANSPOSE(_xlfn._xlws.SORT(_xlfn.UNIQUE(_xlfn._xlws.FILTER(managements[treatment_number], managements[experiment_id]&amp;"_"&amp;managements[crop_season_id]=A3419))))</f>
        <v>#VALUE!</v>
      </c>
    </row>
    <row r="3420" spans="2:2" x14ac:dyDescent="0.25">
      <c r="B3420" t="e" cm="1" vm="1">
        <f t="array" ref="B3420">TRANSPOSE(_xlfn._xlws.SORT(_xlfn.UNIQUE(_xlfn._xlws.FILTER(managements[treatment_number], managements[experiment_id]&amp;"_"&amp;managements[crop_season_id]=A3420))))</f>
        <v>#VALUE!</v>
      </c>
    </row>
    <row r="3421" spans="2:2" x14ac:dyDescent="0.25">
      <c r="B3421" t="e" cm="1" vm="1">
        <f t="array" ref="B3421">TRANSPOSE(_xlfn._xlws.SORT(_xlfn.UNIQUE(_xlfn._xlws.FILTER(managements[treatment_number], managements[experiment_id]&amp;"_"&amp;managements[crop_season_id]=A3421))))</f>
        <v>#VALUE!</v>
      </c>
    </row>
    <row r="3422" spans="2:2" x14ac:dyDescent="0.25">
      <c r="B3422" t="e" cm="1" vm="1">
        <f t="array" ref="B3422">TRANSPOSE(_xlfn._xlws.SORT(_xlfn.UNIQUE(_xlfn._xlws.FILTER(managements[treatment_number], managements[experiment_id]&amp;"_"&amp;managements[crop_season_id]=A3422))))</f>
        <v>#VALUE!</v>
      </c>
    </row>
    <row r="3423" spans="2:2" x14ac:dyDescent="0.25">
      <c r="B3423" t="e" cm="1" vm="1">
        <f t="array" ref="B3423">TRANSPOSE(_xlfn._xlws.SORT(_xlfn.UNIQUE(_xlfn._xlws.FILTER(managements[treatment_number], managements[experiment_id]&amp;"_"&amp;managements[crop_season_id]=A3423))))</f>
        <v>#VALUE!</v>
      </c>
    </row>
    <row r="3424" spans="2:2" x14ac:dyDescent="0.25">
      <c r="B3424" t="e" cm="1" vm="1">
        <f t="array" ref="B3424">TRANSPOSE(_xlfn._xlws.SORT(_xlfn.UNIQUE(_xlfn._xlws.FILTER(managements[treatment_number], managements[experiment_id]&amp;"_"&amp;managements[crop_season_id]=A3424))))</f>
        <v>#VALUE!</v>
      </c>
    </row>
    <row r="3425" spans="2:2" x14ac:dyDescent="0.25">
      <c r="B3425" t="e" cm="1" vm="1">
        <f t="array" ref="B3425">TRANSPOSE(_xlfn._xlws.SORT(_xlfn.UNIQUE(_xlfn._xlws.FILTER(managements[treatment_number], managements[experiment_id]&amp;"_"&amp;managements[crop_season_id]=A3425))))</f>
        <v>#VALUE!</v>
      </c>
    </row>
    <row r="3426" spans="2:2" x14ac:dyDescent="0.25">
      <c r="B3426" t="e" cm="1" vm="1">
        <f t="array" ref="B3426">TRANSPOSE(_xlfn._xlws.SORT(_xlfn.UNIQUE(_xlfn._xlws.FILTER(managements[treatment_number], managements[experiment_id]&amp;"_"&amp;managements[crop_season_id]=A3426))))</f>
        <v>#VALUE!</v>
      </c>
    </row>
    <row r="3427" spans="2:2" x14ac:dyDescent="0.25">
      <c r="B3427" t="e" cm="1" vm="1">
        <f t="array" ref="B3427">TRANSPOSE(_xlfn._xlws.SORT(_xlfn.UNIQUE(_xlfn._xlws.FILTER(managements[treatment_number], managements[experiment_id]&amp;"_"&amp;managements[crop_season_id]=A3427))))</f>
        <v>#VALUE!</v>
      </c>
    </row>
    <row r="3428" spans="2:2" x14ac:dyDescent="0.25">
      <c r="B3428" t="e" cm="1" vm="1">
        <f t="array" ref="B3428">TRANSPOSE(_xlfn._xlws.SORT(_xlfn.UNIQUE(_xlfn._xlws.FILTER(managements[treatment_number], managements[experiment_id]&amp;"_"&amp;managements[crop_season_id]=A3428))))</f>
        <v>#VALUE!</v>
      </c>
    </row>
    <row r="3429" spans="2:2" x14ac:dyDescent="0.25">
      <c r="B3429" t="e" cm="1" vm="1">
        <f t="array" ref="B3429">TRANSPOSE(_xlfn._xlws.SORT(_xlfn.UNIQUE(_xlfn._xlws.FILTER(managements[treatment_number], managements[experiment_id]&amp;"_"&amp;managements[crop_season_id]=A3429))))</f>
        <v>#VALUE!</v>
      </c>
    </row>
    <row r="3430" spans="2:2" x14ac:dyDescent="0.25">
      <c r="B3430" t="e" cm="1" vm="1">
        <f t="array" ref="B3430">TRANSPOSE(_xlfn._xlws.SORT(_xlfn.UNIQUE(_xlfn._xlws.FILTER(managements[treatment_number], managements[experiment_id]&amp;"_"&amp;managements[crop_season_id]=A3430))))</f>
        <v>#VALUE!</v>
      </c>
    </row>
    <row r="3431" spans="2:2" x14ac:dyDescent="0.25">
      <c r="B3431" t="e" cm="1" vm="1">
        <f t="array" ref="B3431">TRANSPOSE(_xlfn._xlws.SORT(_xlfn.UNIQUE(_xlfn._xlws.FILTER(managements[treatment_number], managements[experiment_id]&amp;"_"&amp;managements[crop_season_id]=A3431))))</f>
        <v>#VALUE!</v>
      </c>
    </row>
    <row r="3432" spans="2:2" x14ac:dyDescent="0.25">
      <c r="B3432" t="e" cm="1" vm="1">
        <f t="array" ref="B3432">TRANSPOSE(_xlfn._xlws.SORT(_xlfn.UNIQUE(_xlfn._xlws.FILTER(managements[treatment_number], managements[experiment_id]&amp;"_"&amp;managements[crop_season_id]=A3432))))</f>
        <v>#VALUE!</v>
      </c>
    </row>
    <row r="3433" spans="2:2" x14ac:dyDescent="0.25">
      <c r="B3433" t="e" cm="1" vm="1">
        <f t="array" ref="B3433">TRANSPOSE(_xlfn._xlws.SORT(_xlfn.UNIQUE(_xlfn._xlws.FILTER(managements[treatment_number], managements[experiment_id]&amp;"_"&amp;managements[crop_season_id]=A3433))))</f>
        <v>#VALUE!</v>
      </c>
    </row>
    <row r="3434" spans="2:2" x14ac:dyDescent="0.25">
      <c r="B3434" t="e" cm="1" vm="1">
        <f t="array" ref="B3434">TRANSPOSE(_xlfn._xlws.SORT(_xlfn.UNIQUE(_xlfn._xlws.FILTER(managements[treatment_number], managements[experiment_id]&amp;"_"&amp;managements[crop_season_id]=A3434))))</f>
        <v>#VALUE!</v>
      </c>
    </row>
    <row r="3435" spans="2:2" x14ac:dyDescent="0.25">
      <c r="B3435" t="e" cm="1" vm="1">
        <f t="array" ref="B3435">TRANSPOSE(_xlfn._xlws.SORT(_xlfn.UNIQUE(_xlfn._xlws.FILTER(managements[treatment_number], managements[experiment_id]&amp;"_"&amp;managements[crop_season_id]=A3435))))</f>
        <v>#VALUE!</v>
      </c>
    </row>
    <row r="3436" spans="2:2" x14ac:dyDescent="0.25">
      <c r="B3436" t="e" cm="1" vm="1">
        <f t="array" ref="B3436">TRANSPOSE(_xlfn._xlws.SORT(_xlfn.UNIQUE(_xlfn._xlws.FILTER(managements[treatment_number], managements[experiment_id]&amp;"_"&amp;managements[crop_season_id]=A3436))))</f>
        <v>#VALUE!</v>
      </c>
    </row>
    <row r="3437" spans="2:2" x14ac:dyDescent="0.25">
      <c r="B3437" t="e" cm="1" vm="1">
        <f t="array" ref="B3437">TRANSPOSE(_xlfn._xlws.SORT(_xlfn.UNIQUE(_xlfn._xlws.FILTER(managements[treatment_number], managements[experiment_id]&amp;"_"&amp;managements[crop_season_id]=A3437))))</f>
        <v>#VALUE!</v>
      </c>
    </row>
    <row r="3438" spans="2:2" x14ac:dyDescent="0.25">
      <c r="B3438" t="e" cm="1" vm="1">
        <f t="array" ref="B3438">TRANSPOSE(_xlfn._xlws.SORT(_xlfn.UNIQUE(_xlfn._xlws.FILTER(managements[treatment_number], managements[experiment_id]&amp;"_"&amp;managements[crop_season_id]=A3438))))</f>
        <v>#VALUE!</v>
      </c>
    </row>
    <row r="3439" spans="2:2" x14ac:dyDescent="0.25">
      <c r="B3439" t="e" cm="1" vm="1">
        <f t="array" ref="B3439">TRANSPOSE(_xlfn._xlws.SORT(_xlfn.UNIQUE(_xlfn._xlws.FILTER(managements[treatment_number], managements[experiment_id]&amp;"_"&amp;managements[crop_season_id]=A3439))))</f>
        <v>#VALUE!</v>
      </c>
    </row>
    <row r="3440" spans="2:2" x14ac:dyDescent="0.25">
      <c r="B3440" t="e" cm="1" vm="1">
        <f t="array" ref="B3440">TRANSPOSE(_xlfn._xlws.SORT(_xlfn.UNIQUE(_xlfn._xlws.FILTER(managements[treatment_number], managements[experiment_id]&amp;"_"&amp;managements[crop_season_id]=A3440))))</f>
        <v>#VALUE!</v>
      </c>
    </row>
    <row r="3441" spans="2:2" x14ac:dyDescent="0.25">
      <c r="B3441" t="e" cm="1" vm="1">
        <f t="array" ref="B3441">TRANSPOSE(_xlfn._xlws.SORT(_xlfn.UNIQUE(_xlfn._xlws.FILTER(managements[treatment_number], managements[experiment_id]&amp;"_"&amp;managements[crop_season_id]=A3441))))</f>
        <v>#VALUE!</v>
      </c>
    </row>
    <row r="3442" spans="2:2" x14ac:dyDescent="0.25">
      <c r="B3442" t="e" cm="1" vm="1">
        <f t="array" ref="B3442">TRANSPOSE(_xlfn._xlws.SORT(_xlfn.UNIQUE(_xlfn._xlws.FILTER(managements[treatment_number], managements[experiment_id]&amp;"_"&amp;managements[crop_season_id]=A3442))))</f>
        <v>#VALUE!</v>
      </c>
    </row>
    <row r="3443" spans="2:2" x14ac:dyDescent="0.25">
      <c r="B3443" t="e" cm="1" vm="1">
        <f t="array" ref="B3443">TRANSPOSE(_xlfn._xlws.SORT(_xlfn.UNIQUE(_xlfn._xlws.FILTER(managements[treatment_number], managements[experiment_id]&amp;"_"&amp;managements[crop_season_id]=A3443))))</f>
        <v>#VALUE!</v>
      </c>
    </row>
    <row r="3444" spans="2:2" x14ac:dyDescent="0.25">
      <c r="B3444" t="e" cm="1" vm="1">
        <f t="array" ref="B3444">TRANSPOSE(_xlfn._xlws.SORT(_xlfn.UNIQUE(_xlfn._xlws.FILTER(managements[treatment_number], managements[experiment_id]&amp;"_"&amp;managements[crop_season_id]=A3444))))</f>
        <v>#VALUE!</v>
      </c>
    </row>
    <row r="3445" spans="2:2" x14ac:dyDescent="0.25">
      <c r="B3445" t="e" cm="1" vm="1">
        <f t="array" ref="B3445">TRANSPOSE(_xlfn._xlws.SORT(_xlfn.UNIQUE(_xlfn._xlws.FILTER(managements[treatment_number], managements[experiment_id]&amp;"_"&amp;managements[crop_season_id]=A3445))))</f>
        <v>#VALUE!</v>
      </c>
    </row>
    <row r="3446" spans="2:2" x14ac:dyDescent="0.25">
      <c r="B3446" t="e" cm="1" vm="1">
        <f t="array" ref="B3446">TRANSPOSE(_xlfn._xlws.SORT(_xlfn.UNIQUE(_xlfn._xlws.FILTER(managements[treatment_number], managements[experiment_id]&amp;"_"&amp;managements[crop_season_id]=A3446))))</f>
        <v>#VALUE!</v>
      </c>
    </row>
    <row r="3447" spans="2:2" x14ac:dyDescent="0.25">
      <c r="B3447" t="e" cm="1" vm="1">
        <f t="array" ref="B3447">TRANSPOSE(_xlfn._xlws.SORT(_xlfn.UNIQUE(_xlfn._xlws.FILTER(managements[treatment_number], managements[experiment_id]&amp;"_"&amp;managements[crop_season_id]=A3447))))</f>
        <v>#VALUE!</v>
      </c>
    </row>
    <row r="3448" spans="2:2" x14ac:dyDescent="0.25">
      <c r="B3448" t="e" cm="1" vm="1">
        <f t="array" ref="B3448">TRANSPOSE(_xlfn._xlws.SORT(_xlfn.UNIQUE(_xlfn._xlws.FILTER(managements[treatment_number], managements[experiment_id]&amp;"_"&amp;managements[crop_season_id]=A3448))))</f>
        <v>#VALUE!</v>
      </c>
    </row>
    <row r="3449" spans="2:2" x14ac:dyDescent="0.25">
      <c r="B3449" t="e" cm="1" vm="1">
        <f t="array" ref="B3449">TRANSPOSE(_xlfn._xlws.SORT(_xlfn.UNIQUE(_xlfn._xlws.FILTER(managements[treatment_number], managements[experiment_id]&amp;"_"&amp;managements[crop_season_id]=A3449))))</f>
        <v>#VALUE!</v>
      </c>
    </row>
    <row r="3450" spans="2:2" x14ac:dyDescent="0.25">
      <c r="B3450" t="e" cm="1" vm="1">
        <f t="array" ref="B3450">TRANSPOSE(_xlfn._xlws.SORT(_xlfn.UNIQUE(_xlfn._xlws.FILTER(managements[treatment_number], managements[experiment_id]&amp;"_"&amp;managements[crop_season_id]=A3450))))</f>
        <v>#VALUE!</v>
      </c>
    </row>
    <row r="3451" spans="2:2" x14ac:dyDescent="0.25">
      <c r="B3451" t="e" cm="1" vm="1">
        <f t="array" ref="B3451">TRANSPOSE(_xlfn._xlws.SORT(_xlfn.UNIQUE(_xlfn._xlws.FILTER(managements[treatment_number], managements[experiment_id]&amp;"_"&amp;managements[crop_season_id]=A3451))))</f>
        <v>#VALUE!</v>
      </c>
    </row>
    <row r="3452" spans="2:2" x14ac:dyDescent="0.25">
      <c r="B3452" t="e" cm="1" vm="1">
        <f t="array" ref="B3452">TRANSPOSE(_xlfn._xlws.SORT(_xlfn.UNIQUE(_xlfn._xlws.FILTER(managements[treatment_number], managements[experiment_id]&amp;"_"&amp;managements[crop_season_id]=A3452))))</f>
        <v>#VALUE!</v>
      </c>
    </row>
    <row r="3453" spans="2:2" x14ac:dyDescent="0.25">
      <c r="B3453" t="e" cm="1" vm="1">
        <f t="array" ref="B3453">TRANSPOSE(_xlfn._xlws.SORT(_xlfn.UNIQUE(_xlfn._xlws.FILTER(managements[treatment_number], managements[experiment_id]&amp;"_"&amp;managements[crop_season_id]=A3453))))</f>
        <v>#VALUE!</v>
      </c>
    </row>
    <row r="3454" spans="2:2" x14ac:dyDescent="0.25">
      <c r="B3454" t="e" cm="1" vm="1">
        <f t="array" ref="B3454">TRANSPOSE(_xlfn._xlws.SORT(_xlfn.UNIQUE(_xlfn._xlws.FILTER(managements[treatment_number], managements[experiment_id]&amp;"_"&amp;managements[crop_season_id]=A3454))))</f>
        <v>#VALUE!</v>
      </c>
    </row>
    <row r="3455" spans="2:2" x14ac:dyDescent="0.25">
      <c r="B3455" t="e" cm="1" vm="1">
        <f t="array" ref="B3455">TRANSPOSE(_xlfn._xlws.SORT(_xlfn.UNIQUE(_xlfn._xlws.FILTER(managements[treatment_number], managements[experiment_id]&amp;"_"&amp;managements[crop_season_id]=A3455))))</f>
        <v>#VALUE!</v>
      </c>
    </row>
    <row r="3456" spans="2:2" x14ac:dyDescent="0.25">
      <c r="B3456" t="e" cm="1" vm="1">
        <f t="array" ref="B3456">TRANSPOSE(_xlfn._xlws.SORT(_xlfn.UNIQUE(_xlfn._xlws.FILTER(managements[treatment_number], managements[experiment_id]&amp;"_"&amp;managements[crop_season_id]=A3456))))</f>
        <v>#VALUE!</v>
      </c>
    </row>
    <row r="3457" spans="2:2" x14ac:dyDescent="0.25">
      <c r="B3457" t="e" cm="1" vm="1">
        <f t="array" ref="B3457">TRANSPOSE(_xlfn._xlws.SORT(_xlfn.UNIQUE(_xlfn._xlws.FILTER(managements[treatment_number], managements[experiment_id]&amp;"_"&amp;managements[crop_season_id]=A3457))))</f>
        <v>#VALUE!</v>
      </c>
    </row>
    <row r="3458" spans="2:2" x14ac:dyDescent="0.25">
      <c r="B3458" t="e" cm="1" vm="1">
        <f t="array" ref="B3458">TRANSPOSE(_xlfn._xlws.SORT(_xlfn.UNIQUE(_xlfn._xlws.FILTER(managements[treatment_number], managements[experiment_id]&amp;"_"&amp;managements[crop_season_id]=A3458))))</f>
        <v>#VALUE!</v>
      </c>
    </row>
    <row r="3459" spans="2:2" x14ac:dyDescent="0.25">
      <c r="B3459" t="e" cm="1" vm="1">
        <f t="array" ref="B3459">TRANSPOSE(_xlfn._xlws.SORT(_xlfn.UNIQUE(_xlfn._xlws.FILTER(managements[treatment_number], managements[experiment_id]&amp;"_"&amp;managements[crop_season_id]=A3459))))</f>
        <v>#VALUE!</v>
      </c>
    </row>
    <row r="3460" spans="2:2" x14ac:dyDescent="0.25">
      <c r="B3460" t="e" cm="1" vm="1">
        <f t="array" ref="B3460">TRANSPOSE(_xlfn._xlws.SORT(_xlfn.UNIQUE(_xlfn._xlws.FILTER(managements[treatment_number], managements[experiment_id]&amp;"_"&amp;managements[crop_season_id]=A3460))))</f>
        <v>#VALUE!</v>
      </c>
    </row>
    <row r="3461" spans="2:2" x14ac:dyDescent="0.25">
      <c r="B3461" t="e" cm="1" vm="1">
        <f t="array" ref="B3461">TRANSPOSE(_xlfn._xlws.SORT(_xlfn.UNIQUE(_xlfn._xlws.FILTER(managements[treatment_number], managements[experiment_id]&amp;"_"&amp;managements[crop_season_id]=A3461))))</f>
        <v>#VALUE!</v>
      </c>
    </row>
    <row r="3462" spans="2:2" x14ac:dyDescent="0.25">
      <c r="B3462" t="e" cm="1" vm="1">
        <f t="array" ref="B3462">TRANSPOSE(_xlfn._xlws.SORT(_xlfn.UNIQUE(_xlfn._xlws.FILTER(managements[treatment_number], managements[experiment_id]&amp;"_"&amp;managements[crop_season_id]=A3462))))</f>
        <v>#VALUE!</v>
      </c>
    </row>
    <row r="3463" spans="2:2" x14ac:dyDescent="0.25">
      <c r="B3463" t="e" cm="1" vm="1">
        <f t="array" ref="B3463">TRANSPOSE(_xlfn._xlws.SORT(_xlfn.UNIQUE(_xlfn._xlws.FILTER(managements[treatment_number], managements[experiment_id]&amp;"_"&amp;managements[crop_season_id]=A3463))))</f>
        <v>#VALUE!</v>
      </c>
    </row>
    <row r="3464" spans="2:2" x14ac:dyDescent="0.25">
      <c r="B3464" t="e" cm="1" vm="1">
        <f t="array" ref="B3464">TRANSPOSE(_xlfn._xlws.SORT(_xlfn.UNIQUE(_xlfn._xlws.FILTER(managements[treatment_number], managements[experiment_id]&amp;"_"&amp;managements[crop_season_id]=A3464))))</f>
        <v>#VALUE!</v>
      </c>
    </row>
    <row r="3465" spans="2:2" x14ac:dyDescent="0.25">
      <c r="B3465" t="e" cm="1" vm="1">
        <f t="array" ref="B3465">TRANSPOSE(_xlfn._xlws.SORT(_xlfn.UNIQUE(_xlfn._xlws.FILTER(managements[treatment_number], managements[experiment_id]&amp;"_"&amp;managements[crop_season_id]=A3465))))</f>
        <v>#VALUE!</v>
      </c>
    </row>
    <row r="3466" spans="2:2" x14ac:dyDescent="0.25">
      <c r="B3466" t="e" cm="1" vm="1">
        <f t="array" ref="B3466">TRANSPOSE(_xlfn._xlws.SORT(_xlfn.UNIQUE(_xlfn._xlws.FILTER(managements[treatment_number], managements[experiment_id]&amp;"_"&amp;managements[crop_season_id]=A3466))))</f>
        <v>#VALUE!</v>
      </c>
    </row>
    <row r="3467" spans="2:2" x14ac:dyDescent="0.25">
      <c r="B3467" t="e" cm="1" vm="1">
        <f t="array" ref="B3467">TRANSPOSE(_xlfn._xlws.SORT(_xlfn.UNIQUE(_xlfn._xlws.FILTER(managements[treatment_number], managements[experiment_id]&amp;"_"&amp;managements[crop_season_id]=A3467))))</f>
        <v>#VALUE!</v>
      </c>
    </row>
    <row r="3468" spans="2:2" x14ac:dyDescent="0.25">
      <c r="B3468" t="e" cm="1" vm="1">
        <f t="array" ref="B3468">TRANSPOSE(_xlfn._xlws.SORT(_xlfn.UNIQUE(_xlfn._xlws.FILTER(managements[treatment_number], managements[experiment_id]&amp;"_"&amp;managements[crop_season_id]=A3468))))</f>
        <v>#VALUE!</v>
      </c>
    </row>
    <row r="3469" spans="2:2" x14ac:dyDescent="0.25">
      <c r="B3469" t="e" cm="1" vm="1">
        <f t="array" ref="B3469">TRANSPOSE(_xlfn._xlws.SORT(_xlfn.UNIQUE(_xlfn._xlws.FILTER(managements[treatment_number], managements[experiment_id]&amp;"_"&amp;managements[crop_season_id]=A3469))))</f>
        <v>#VALUE!</v>
      </c>
    </row>
    <row r="3470" spans="2:2" x14ac:dyDescent="0.25">
      <c r="B3470" t="e" cm="1" vm="1">
        <f t="array" ref="B3470">TRANSPOSE(_xlfn._xlws.SORT(_xlfn.UNIQUE(_xlfn._xlws.FILTER(managements[treatment_number], managements[experiment_id]&amp;"_"&amp;managements[crop_season_id]=A3470))))</f>
        <v>#VALUE!</v>
      </c>
    </row>
    <row r="3471" spans="2:2" x14ac:dyDescent="0.25">
      <c r="B3471" t="e" cm="1" vm="1">
        <f t="array" ref="B3471">TRANSPOSE(_xlfn._xlws.SORT(_xlfn.UNIQUE(_xlfn._xlws.FILTER(managements[treatment_number], managements[experiment_id]&amp;"_"&amp;managements[crop_season_id]=A3471))))</f>
        <v>#VALUE!</v>
      </c>
    </row>
    <row r="3472" spans="2:2" x14ac:dyDescent="0.25">
      <c r="B3472" t="e" cm="1" vm="1">
        <f t="array" ref="B3472">TRANSPOSE(_xlfn._xlws.SORT(_xlfn.UNIQUE(_xlfn._xlws.FILTER(managements[treatment_number], managements[experiment_id]&amp;"_"&amp;managements[crop_season_id]=A3472))))</f>
        <v>#VALUE!</v>
      </c>
    </row>
    <row r="3473" spans="2:2" x14ac:dyDescent="0.25">
      <c r="B3473" t="e" cm="1" vm="1">
        <f t="array" ref="B3473">TRANSPOSE(_xlfn._xlws.SORT(_xlfn.UNIQUE(_xlfn._xlws.FILTER(managements[treatment_number], managements[experiment_id]&amp;"_"&amp;managements[crop_season_id]=A3473))))</f>
        <v>#VALUE!</v>
      </c>
    </row>
    <row r="3474" spans="2:2" x14ac:dyDescent="0.25">
      <c r="B3474" t="e" cm="1" vm="1">
        <f t="array" ref="B3474">TRANSPOSE(_xlfn._xlws.SORT(_xlfn.UNIQUE(_xlfn._xlws.FILTER(managements[treatment_number], managements[experiment_id]&amp;"_"&amp;managements[crop_season_id]=A3474))))</f>
        <v>#VALUE!</v>
      </c>
    </row>
    <row r="3475" spans="2:2" x14ac:dyDescent="0.25">
      <c r="B3475" t="e" cm="1" vm="1">
        <f t="array" ref="B3475">TRANSPOSE(_xlfn._xlws.SORT(_xlfn.UNIQUE(_xlfn._xlws.FILTER(managements[treatment_number], managements[experiment_id]&amp;"_"&amp;managements[crop_season_id]=A3475))))</f>
        <v>#VALUE!</v>
      </c>
    </row>
    <row r="3476" spans="2:2" x14ac:dyDescent="0.25">
      <c r="B3476" t="e" cm="1" vm="1">
        <f t="array" ref="B3476">TRANSPOSE(_xlfn._xlws.SORT(_xlfn.UNIQUE(_xlfn._xlws.FILTER(managements[treatment_number], managements[experiment_id]&amp;"_"&amp;managements[crop_season_id]=A3476))))</f>
        <v>#VALUE!</v>
      </c>
    </row>
    <row r="3477" spans="2:2" x14ac:dyDescent="0.25">
      <c r="B3477" t="e" cm="1" vm="1">
        <f t="array" ref="B3477">TRANSPOSE(_xlfn._xlws.SORT(_xlfn.UNIQUE(_xlfn._xlws.FILTER(managements[treatment_number], managements[experiment_id]&amp;"_"&amp;managements[crop_season_id]=A3477))))</f>
        <v>#VALUE!</v>
      </c>
    </row>
    <row r="3478" spans="2:2" x14ac:dyDescent="0.25">
      <c r="B3478" t="e" cm="1" vm="1">
        <f t="array" ref="B3478">TRANSPOSE(_xlfn._xlws.SORT(_xlfn.UNIQUE(_xlfn._xlws.FILTER(managements[treatment_number], managements[experiment_id]&amp;"_"&amp;managements[crop_season_id]=A3478))))</f>
        <v>#VALUE!</v>
      </c>
    </row>
    <row r="3479" spans="2:2" x14ac:dyDescent="0.25">
      <c r="B3479" t="e" cm="1" vm="1">
        <f t="array" ref="B3479">TRANSPOSE(_xlfn._xlws.SORT(_xlfn.UNIQUE(_xlfn._xlws.FILTER(managements[treatment_number], managements[experiment_id]&amp;"_"&amp;managements[crop_season_id]=A3479))))</f>
        <v>#VALUE!</v>
      </c>
    </row>
    <row r="3480" spans="2:2" x14ac:dyDescent="0.25">
      <c r="B3480" t="e" cm="1" vm="1">
        <f t="array" ref="B3480">TRANSPOSE(_xlfn._xlws.SORT(_xlfn.UNIQUE(_xlfn._xlws.FILTER(managements[treatment_number], managements[experiment_id]&amp;"_"&amp;managements[crop_season_id]=A3480))))</f>
        <v>#VALUE!</v>
      </c>
    </row>
    <row r="3481" spans="2:2" x14ac:dyDescent="0.25">
      <c r="B3481" t="e" cm="1" vm="1">
        <f t="array" ref="B3481">TRANSPOSE(_xlfn._xlws.SORT(_xlfn.UNIQUE(_xlfn._xlws.FILTER(managements[treatment_number], managements[experiment_id]&amp;"_"&amp;managements[crop_season_id]=A3481))))</f>
        <v>#VALUE!</v>
      </c>
    </row>
    <row r="3482" spans="2:2" x14ac:dyDescent="0.25">
      <c r="B3482" t="e" cm="1" vm="1">
        <f t="array" ref="B3482">TRANSPOSE(_xlfn._xlws.SORT(_xlfn.UNIQUE(_xlfn._xlws.FILTER(managements[treatment_number], managements[experiment_id]&amp;"_"&amp;managements[crop_season_id]=A3482))))</f>
        <v>#VALUE!</v>
      </c>
    </row>
    <row r="3483" spans="2:2" x14ac:dyDescent="0.25">
      <c r="B3483" t="e" cm="1" vm="1">
        <f t="array" ref="B3483">TRANSPOSE(_xlfn._xlws.SORT(_xlfn.UNIQUE(_xlfn._xlws.FILTER(managements[treatment_number], managements[experiment_id]&amp;"_"&amp;managements[crop_season_id]=A3483))))</f>
        <v>#VALUE!</v>
      </c>
    </row>
    <row r="3484" spans="2:2" x14ac:dyDescent="0.25">
      <c r="B3484" t="e" cm="1" vm="1">
        <f t="array" ref="B3484">TRANSPOSE(_xlfn._xlws.SORT(_xlfn.UNIQUE(_xlfn._xlws.FILTER(managements[treatment_number], managements[experiment_id]&amp;"_"&amp;managements[crop_season_id]=A3484))))</f>
        <v>#VALUE!</v>
      </c>
    </row>
    <row r="3485" spans="2:2" x14ac:dyDescent="0.25">
      <c r="B3485" t="e" cm="1" vm="1">
        <f t="array" ref="B3485">TRANSPOSE(_xlfn._xlws.SORT(_xlfn.UNIQUE(_xlfn._xlws.FILTER(managements[treatment_number], managements[experiment_id]&amp;"_"&amp;managements[crop_season_id]=A3485))))</f>
        <v>#VALUE!</v>
      </c>
    </row>
    <row r="3486" spans="2:2" x14ac:dyDescent="0.25">
      <c r="B3486" t="e" cm="1" vm="1">
        <f t="array" ref="B3486">TRANSPOSE(_xlfn._xlws.SORT(_xlfn.UNIQUE(_xlfn._xlws.FILTER(managements[treatment_number], managements[experiment_id]&amp;"_"&amp;managements[crop_season_id]=A3486))))</f>
        <v>#VALUE!</v>
      </c>
    </row>
    <row r="3487" spans="2:2" x14ac:dyDescent="0.25">
      <c r="B3487" t="e" cm="1" vm="1">
        <f t="array" ref="B3487">TRANSPOSE(_xlfn._xlws.SORT(_xlfn.UNIQUE(_xlfn._xlws.FILTER(managements[treatment_number], managements[experiment_id]&amp;"_"&amp;managements[crop_season_id]=A3487))))</f>
        <v>#VALUE!</v>
      </c>
    </row>
    <row r="3488" spans="2:2" x14ac:dyDescent="0.25">
      <c r="B3488" t="e" cm="1" vm="1">
        <f t="array" ref="B3488">TRANSPOSE(_xlfn._xlws.SORT(_xlfn.UNIQUE(_xlfn._xlws.FILTER(managements[treatment_number], managements[experiment_id]&amp;"_"&amp;managements[crop_season_id]=A3488))))</f>
        <v>#VALUE!</v>
      </c>
    </row>
    <row r="3489" spans="2:2" x14ac:dyDescent="0.25">
      <c r="B3489" t="e" cm="1" vm="1">
        <f t="array" ref="B3489">TRANSPOSE(_xlfn._xlws.SORT(_xlfn.UNIQUE(_xlfn._xlws.FILTER(managements[treatment_number], managements[experiment_id]&amp;"_"&amp;managements[crop_season_id]=A3489))))</f>
        <v>#VALUE!</v>
      </c>
    </row>
    <row r="3490" spans="2:2" x14ac:dyDescent="0.25">
      <c r="B3490" t="e" cm="1" vm="1">
        <f t="array" ref="B3490">TRANSPOSE(_xlfn._xlws.SORT(_xlfn.UNIQUE(_xlfn._xlws.FILTER(managements[treatment_number], managements[experiment_id]&amp;"_"&amp;managements[crop_season_id]=A3490))))</f>
        <v>#VALUE!</v>
      </c>
    </row>
    <row r="3491" spans="2:2" x14ac:dyDescent="0.25">
      <c r="B3491" t="e" cm="1" vm="1">
        <f t="array" ref="B3491">TRANSPOSE(_xlfn._xlws.SORT(_xlfn.UNIQUE(_xlfn._xlws.FILTER(managements[treatment_number], managements[experiment_id]&amp;"_"&amp;managements[crop_season_id]=A3491))))</f>
        <v>#VALUE!</v>
      </c>
    </row>
    <row r="3492" spans="2:2" x14ac:dyDescent="0.25">
      <c r="B3492" t="e" cm="1" vm="1">
        <f t="array" ref="B3492">TRANSPOSE(_xlfn._xlws.SORT(_xlfn.UNIQUE(_xlfn._xlws.FILTER(managements[treatment_number], managements[experiment_id]&amp;"_"&amp;managements[crop_season_id]=A3492))))</f>
        <v>#VALUE!</v>
      </c>
    </row>
    <row r="3493" spans="2:2" x14ac:dyDescent="0.25">
      <c r="B3493" t="e" cm="1" vm="1">
        <f t="array" ref="B3493">TRANSPOSE(_xlfn._xlws.SORT(_xlfn.UNIQUE(_xlfn._xlws.FILTER(managements[treatment_number], managements[experiment_id]&amp;"_"&amp;managements[crop_season_id]=A3493))))</f>
        <v>#VALUE!</v>
      </c>
    </row>
    <row r="3494" spans="2:2" x14ac:dyDescent="0.25">
      <c r="B3494" t="e" cm="1" vm="1">
        <f t="array" ref="B3494">TRANSPOSE(_xlfn._xlws.SORT(_xlfn.UNIQUE(_xlfn._xlws.FILTER(managements[treatment_number], managements[experiment_id]&amp;"_"&amp;managements[crop_season_id]=A3494))))</f>
        <v>#VALUE!</v>
      </c>
    </row>
    <row r="3495" spans="2:2" x14ac:dyDescent="0.25">
      <c r="B3495" t="e" cm="1" vm="1">
        <f t="array" ref="B3495">TRANSPOSE(_xlfn._xlws.SORT(_xlfn.UNIQUE(_xlfn._xlws.FILTER(managements[treatment_number], managements[experiment_id]&amp;"_"&amp;managements[crop_season_id]=A3495))))</f>
        <v>#VALUE!</v>
      </c>
    </row>
    <row r="3496" spans="2:2" x14ac:dyDescent="0.25">
      <c r="B3496" t="e" cm="1" vm="1">
        <f t="array" ref="B3496">TRANSPOSE(_xlfn._xlws.SORT(_xlfn.UNIQUE(_xlfn._xlws.FILTER(managements[treatment_number], managements[experiment_id]&amp;"_"&amp;managements[crop_season_id]=A3496))))</f>
        <v>#VALUE!</v>
      </c>
    </row>
    <row r="3497" spans="2:2" x14ac:dyDescent="0.25">
      <c r="B3497" t="e" cm="1" vm="1">
        <f t="array" ref="B3497">TRANSPOSE(_xlfn._xlws.SORT(_xlfn.UNIQUE(_xlfn._xlws.FILTER(managements[treatment_number], managements[experiment_id]&amp;"_"&amp;managements[crop_season_id]=A3497))))</f>
        <v>#VALUE!</v>
      </c>
    </row>
    <row r="3498" spans="2:2" x14ac:dyDescent="0.25">
      <c r="B3498" t="e" cm="1" vm="1">
        <f t="array" ref="B3498">TRANSPOSE(_xlfn._xlws.SORT(_xlfn.UNIQUE(_xlfn._xlws.FILTER(managements[treatment_number], managements[experiment_id]&amp;"_"&amp;managements[crop_season_id]=A3498))))</f>
        <v>#VALUE!</v>
      </c>
    </row>
    <row r="3499" spans="2:2" x14ac:dyDescent="0.25">
      <c r="B3499" t="e" cm="1" vm="1">
        <f t="array" ref="B3499">TRANSPOSE(_xlfn._xlws.SORT(_xlfn.UNIQUE(_xlfn._xlws.FILTER(managements[treatment_number], managements[experiment_id]&amp;"_"&amp;managements[crop_season_id]=A3499))))</f>
        <v>#VALUE!</v>
      </c>
    </row>
    <row r="3500" spans="2:2" x14ac:dyDescent="0.25">
      <c r="B3500" t="e" cm="1" vm="1">
        <f t="array" ref="B3500">TRANSPOSE(_xlfn._xlws.SORT(_xlfn.UNIQUE(_xlfn._xlws.FILTER(managements[treatment_number], managements[experiment_id]&amp;"_"&amp;managements[crop_season_id]=A3500))))</f>
        <v>#VALUE!</v>
      </c>
    </row>
    <row r="3501" spans="2:2" x14ac:dyDescent="0.25">
      <c r="B3501" t="e" cm="1" vm="1">
        <f t="array" ref="B3501">TRANSPOSE(_xlfn._xlws.SORT(_xlfn.UNIQUE(_xlfn._xlws.FILTER(managements[treatment_number], managements[experiment_id]&amp;"_"&amp;managements[crop_season_id]=A3501))))</f>
        <v>#VALUE!</v>
      </c>
    </row>
    <row r="3502" spans="2:2" x14ac:dyDescent="0.25">
      <c r="B3502" t="e" cm="1" vm="1">
        <f t="array" ref="B3502">TRANSPOSE(_xlfn._xlws.SORT(_xlfn.UNIQUE(_xlfn._xlws.FILTER(managements[treatment_number], managements[experiment_id]&amp;"_"&amp;managements[crop_season_id]=A3502))))</f>
        <v>#VALUE!</v>
      </c>
    </row>
    <row r="3503" spans="2:2" x14ac:dyDescent="0.25">
      <c r="B3503" t="e" cm="1" vm="1">
        <f t="array" ref="B3503">TRANSPOSE(_xlfn._xlws.SORT(_xlfn.UNIQUE(_xlfn._xlws.FILTER(managements[treatment_number], managements[experiment_id]&amp;"_"&amp;managements[crop_season_id]=A3503))))</f>
        <v>#VALUE!</v>
      </c>
    </row>
    <row r="3504" spans="2:2" x14ac:dyDescent="0.25">
      <c r="B3504" t="e" cm="1" vm="1">
        <f t="array" ref="B3504">TRANSPOSE(_xlfn._xlws.SORT(_xlfn.UNIQUE(_xlfn._xlws.FILTER(managements[treatment_number], managements[experiment_id]&amp;"_"&amp;managements[crop_season_id]=A3504))))</f>
        <v>#VALUE!</v>
      </c>
    </row>
    <row r="3505" spans="2:2" x14ac:dyDescent="0.25">
      <c r="B3505" t="e" cm="1" vm="1">
        <f t="array" ref="B3505">TRANSPOSE(_xlfn._xlws.SORT(_xlfn.UNIQUE(_xlfn._xlws.FILTER(managements[treatment_number], managements[experiment_id]&amp;"_"&amp;managements[crop_season_id]=A3505))))</f>
        <v>#VALUE!</v>
      </c>
    </row>
    <row r="3506" spans="2:2" x14ac:dyDescent="0.25">
      <c r="B3506" t="e" cm="1" vm="1">
        <f t="array" ref="B3506">TRANSPOSE(_xlfn._xlws.SORT(_xlfn.UNIQUE(_xlfn._xlws.FILTER(managements[treatment_number], managements[experiment_id]&amp;"_"&amp;managements[crop_season_id]=A3506))))</f>
        <v>#VALUE!</v>
      </c>
    </row>
    <row r="3507" spans="2:2" x14ac:dyDescent="0.25">
      <c r="B3507" t="e" cm="1" vm="1">
        <f t="array" ref="B3507">TRANSPOSE(_xlfn._xlws.SORT(_xlfn.UNIQUE(_xlfn._xlws.FILTER(managements[treatment_number], managements[experiment_id]&amp;"_"&amp;managements[crop_season_id]=A3507))))</f>
        <v>#VALUE!</v>
      </c>
    </row>
    <row r="3508" spans="2:2" x14ac:dyDescent="0.25">
      <c r="B3508" t="e" cm="1" vm="1">
        <f t="array" ref="B3508">TRANSPOSE(_xlfn._xlws.SORT(_xlfn.UNIQUE(_xlfn._xlws.FILTER(managements[treatment_number], managements[experiment_id]&amp;"_"&amp;managements[crop_season_id]=A3508))))</f>
        <v>#VALUE!</v>
      </c>
    </row>
    <row r="3509" spans="2:2" x14ac:dyDescent="0.25">
      <c r="B3509" t="e" cm="1" vm="1">
        <f t="array" ref="B3509">TRANSPOSE(_xlfn._xlws.SORT(_xlfn.UNIQUE(_xlfn._xlws.FILTER(managements[treatment_number], managements[experiment_id]&amp;"_"&amp;managements[crop_season_id]=A3509))))</f>
        <v>#VALUE!</v>
      </c>
    </row>
    <row r="3510" spans="2:2" x14ac:dyDescent="0.25">
      <c r="B3510" t="e" cm="1" vm="1">
        <f t="array" ref="B3510">TRANSPOSE(_xlfn._xlws.SORT(_xlfn.UNIQUE(_xlfn._xlws.FILTER(managements[treatment_number], managements[experiment_id]&amp;"_"&amp;managements[crop_season_id]=A3510))))</f>
        <v>#VALUE!</v>
      </c>
    </row>
    <row r="3511" spans="2:2" x14ac:dyDescent="0.25">
      <c r="B3511" t="e" cm="1" vm="1">
        <f t="array" ref="B3511">TRANSPOSE(_xlfn._xlws.SORT(_xlfn.UNIQUE(_xlfn._xlws.FILTER(managements[treatment_number], managements[experiment_id]&amp;"_"&amp;managements[crop_season_id]=A3511))))</f>
        <v>#VALUE!</v>
      </c>
    </row>
    <row r="3512" spans="2:2" x14ac:dyDescent="0.25">
      <c r="B3512" t="e" cm="1" vm="1">
        <f t="array" ref="B3512">TRANSPOSE(_xlfn._xlws.SORT(_xlfn.UNIQUE(_xlfn._xlws.FILTER(managements[treatment_number], managements[experiment_id]&amp;"_"&amp;managements[crop_season_id]=A3512))))</f>
        <v>#VALUE!</v>
      </c>
    </row>
    <row r="3513" spans="2:2" x14ac:dyDescent="0.25">
      <c r="B3513" t="e" cm="1" vm="1">
        <f t="array" ref="B3513">TRANSPOSE(_xlfn._xlws.SORT(_xlfn.UNIQUE(_xlfn._xlws.FILTER(managements[treatment_number], managements[experiment_id]&amp;"_"&amp;managements[crop_season_id]=A3513))))</f>
        <v>#VALUE!</v>
      </c>
    </row>
    <row r="3514" spans="2:2" x14ac:dyDescent="0.25">
      <c r="B3514" t="e" cm="1" vm="1">
        <f t="array" ref="B3514">TRANSPOSE(_xlfn._xlws.SORT(_xlfn.UNIQUE(_xlfn._xlws.FILTER(managements[treatment_number], managements[experiment_id]&amp;"_"&amp;managements[crop_season_id]=A3514))))</f>
        <v>#VALUE!</v>
      </c>
    </row>
    <row r="3515" spans="2:2" x14ac:dyDescent="0.25">
      <c r="B3515" t="e" cm="1" vm="1">
        <f t="array" ref="B3515">TRANSPOSE(_xlfn._xlws.SORT(_xlfn.UNIQUE(_xlfn._xlws.FILTER(managements[treatment_number], managements[experiment_id]&amp;"_"&amp;managements[crop_season_id]=A3515))))</f>
        <v>#VALUE!</v>
      </c>
    </row>
    <row r="3516" spans="2:2" x14ac:dyDescent="0.25">
      <c r="B3516" t="e" cm="1" vm="1">
        <f t="array" ref="B3516">TRANSPOSE(_xlfn._xlws.SORT(_xlfn.UNIQUE(_xlfn._xlws.FILTER(managements[treatment_number], managements[experiment_id]&amp;"_"&amp;managements[crop_season_id]=A3516))))</f>
        <v>#VALUE!</v>
      </c>
    </row>
    <row r="3517" spans="2:2" x14ac:dyDescent="0.25">
      <c r="B3517" t="e" cm="1" vm="1">
        <f t="array" ref="B3517">TRANSPOSE(_xlfn._xlws.SORT(_xlfn.UNIQUE(_xlfn._xlws.FILTER(managements[treatment_number], managements[experiment_id]&amp;"_"&amp;managements[crop_season_id]=A3517))))</f>
        <v>#VALUE!</v>
      </c>
    </row>
    <row r="3518" spans="2:2" x14ac:dyDescent="0.25">
      <c r="B3518" t="e" cm="1" vm="1">
        <f t="array" ref="B3518">TRANSPOSE(_xlfn._xlws.SORT(_xlfn.UNIQUE(_xlfn._xlws.FILTER(managements[treatment_number], managements[experiment_id]&amp;"_"&amp;managements[crop_season_id]=A3518))))</f>
        <v>#VALUE!</v>
      </c>
    </row>
    <row r="3519" spans="2:2" x14ac:dyDescent="0.25">
      <c r="B3519" t="e" cm="1" vm="1">
        <f t="array" ref="B3519">TRANSPOSE(_xlfn._xlws.SORT(_xlfn.UNIQUE(_xlfn._xlws.FILTER(managements[treatment_number], managements[experiment_id]&amp;"_"&amp;managements[crop_season_id]=A3519))))</f>
        <v>#VALUE!</v>
      </c>
    </row>
    <row r="3520" spans="2:2" x14ac:dyDescent="0.25">
      <c r="B3520" t="e" cm="1" vm="1">
        <f t="array" ref="B3520">TRANSPOSE(_xlfn._xlws.SORT(_xlfn.UNIQUE(_xlfn._xlws.FILTER(managements[treatment_number], managements[experiment_id]&amp;"_"&amp;managements[crop_season_id]=A3520))))</f>
        <v>#VALUE!</v>
      </c>
    </row>
    <row r="3521" spans="2:2" x14ac:dyDescent="0.25">
      <c r="B3521" t="e" cm="1" vm="1">
        <f t="array" ref="B3521">TRANSPOSE(_xlfn._xlws.SORT(_xlfn.UNIQUE(_xlfn._xlws.FILTER(managements[treatment_number], managements[experiment_id]&amp;"_"&amp;managements[crop_season_id]=A3521))))</f>
        <v>#VALUE!</v>
      </c>
    </row>
    <row r="3522" spans="2:2" x14ac:dyDescent="0.25">
      <c r="B3522" t="e" cm="1" vm="1">
        <f t="array" ref="B3522">TRANSPOSE(_xlfn._xlws.SORT(_xlfn.UNIQUE(_xlfn._xlws.FILTER(managements[treatment_number], managements[experiment_id]&amp;"_"&amp;managements[crop_season_id]=A3522))))</f>
        <v>#VALUE!</v>
      </c>
    </row>
    <row r="3523" spans="2:2" x14ac:dyDescent="0.25">
      <c r="B3523" t="e" cm="1" vm="1">
        <f t="array" ref="B3523">TRANSPOSE(_xlfn._xlws.SORT(_xlfn.UNIQUE(_xlfn._xlws.FILTER(managements[treatment_number], managements[experiment_id]&amp;"_"&amp;managements[crop_season_id]=A3523))))</f>
        <v>#VALUE!</v>
      </c>
    </row>
    <row r="3524" spans="2:2" x14ac:dyDescent="0.25">
      <c r="B3524" t="e" cm="1" vm="1">
        <f t="array" ref="B3524">TRANSPOSE(_xlfn._xlws.SORT(_xlfn.UNIQUE(_xlfn._xlws.FILTER(managements[treatment_number], managements[experiment_id]&amp;"_"&amp;managements[crop_season_id]=A3524))))</f>
        <v>#VALUE!</v>
      </c>
    </row>
    <row r="3525" spans="2:2" x14ac:dyDescent="0.25">
      <c r="B3525" t="e" cm="1" vm="1">
        <f t="array" ref="B3525">TRANSPOSE(_xlfn._xlws.SORT(_xlfn.UNIQUE(_xlfn._xlws.FILTER(managements[treatment_number], managements[experiment_id]&amp;"_"&amp;managements[crop_season_id]=A3525))))</f>
        <v>#VALUE!</v>
      </c>
    </row>
    <row r="3526" spans="2:2" x14ac:dyDescent="0.25">
      <c r="B3526" t="e" cm="1" vm="1">
        <f t="array" ref="B3526">TRANSPOSE(_xlfn._xlws.SORT(_xlfn.UNIQUE(_xlfn._xlws.FILTER(managements[treatment_number], managements[experiment_id]&amp;"_"&amp;managements[crop_season_id]=A3526))))</f>
        <v>#VALUE!</v>
      </c>
    </row>
    <row r="3527" spans="2:2" x14ac:dyDescent="0.25">
      <c r="B3527" t="e" cm="1" vm="1">
        <f t="array" ref="B3527">TRANSPOSE(_xlfn._xlws.SORT(_xlfn.UNIQUE(_xlfn._xlws.FILTER(managements[treatment_number], managements[experiment_id]&amp;"_"&amp;managements[crop_season_id]=A3527))))</f>
        <v>#VALUE!</v>
      </c>
    </row>
    <row r="3528" spans="2:2" x14ac:dyDescent="0.25">
      <c r="B3528" t="e" cm="1" vm="1">
        <f t="array" ref="B3528">TRANSPOSE(_xlfn._xlws.SORT(_xlfn.UNIQUE(_xlfn._xlws.FILTER(managements[treatment_number], managements[experiment_id]&amp;"_"&amp;managements[crop_season_id]=A3528))))</f>
        <v>#VALUE!</v>
      </c>
    </row>
    <row r="3529" spans="2:2" x14ac:dyDescent="0.25">
      <c r="B3529" t="e" cm="1" vm="1">
        <f t="array" ref="B3529">TRANSPOSE(_xlfn._xlws.SORT(_xlfn.UNIQUE(_xlfn._xlws.FILTER(managements[treatment_number], managements[experiment_id]&amp;"_"&amp;managements[crop_season_id]=A3529))))</f>
        <v>#VALUE!</v>
      </c>
    </row>
    <row r="3530" spans="2:2" x14ac:dyDescent="0.25">
      <c r="B3530" t="e" cm="1" vm="1">
        <f t="array" ref="B3530">TRANSPOSE(_xlfn._xlws.SORT(_xlfn.UNIQUE(_xlfn._xlws.FILTER(managements[treatment_number], managements[experiment_id]&amp;"_"&amp;managements[crop_season_id]=A3530))))</f>
        <v>#VALUE!</v>
      </c>
    </row>
    <row r="3531" spans="2:2" x14ac:dyDescent="0.25">
      <c r="B3531" t="e" cm="1" vm="1">
        <f t="array" ref="B3531">TRANSPOSE(_xlfn._xlws.SORT(_xlfn.UNIQUE(_xlfn._xlws.FILTER(managements[treatment_number], managements[experiment_id]&amp;"_"&amp;managements[crop_season_id]=A3531))))</f>
        <v>#VALUE!</v>
      </c>
    </row>
    <row r="3532" spans="2:2" x14ac:dyDescent="0.25">
      <c r="B3532" t="e" cm="1" vm="1">
        <f t="array" ref="B3532">TRANSPOSE(_xlfn._xlws.SORT(_xlfn.UNIQUE(_xlfn._xlws.FILTER(managements[treatment_number], managements[experiment_id]&amp;"_"&amp;managements[crop_season_id]=A3532))))</f>
        <v>#VALUE!</v>
      </c>
    </row>
    <row r="3533" spans="2:2" x14ac:dyDescent="0.25">
      <c r="B3533" t="e" cm="1" vm="1">
        <f t="array" ref="B3533">TRANSPOSE(_xlfn._xlws.SORT(_xlfn.UNIQUE(_xlfn._xlws.FILTER(managements[treatment_number], managements[experiment_id]&amp;"_"&amp;managements[crop_season_id]=A3533))))</f>
        <v>#VALUE!</v>
      </c>
    </row>
    <row r="3534" spans="2:2" x14ac:dyDescent="0.25">
      <c r="B3534" t="e" cm="1" vm="1">
        <f t="array" ref="B3534">TRANSPOSE(_xlfn._xlws.SORT(_xlfn.UNIQUE(_xlfn._xlws.FILTER(managements[treatment_number], managements[experiment_id]&amp;"_"&amp;managements[crop_season_id]=A3534))))</f>
        <v>#VALUE!</v>
      </c>
    </row>
    <row r="3535" spans="2:2" x14ac:dyDescent="0.25">
      <c r="B3535" t="e" cm="1" vm="1">
        <f t="array" ref="B3535">TRANSPOSE(_xlfn._xlws.SORT(_xlfn.UNIQUE(_xlfn._xlws.FILTER(managements[treatment_number], managements[experiment_id]&amp;"_"&amp;managements[crop_season_id]=A3535))))</f>
        <v>#VALUE!</v>
      </c>
    </row>
    <row r="3536" spans="2:2" x14ac:dyDescent="0.25">
      <c r="B3536" t="e" cm="1" vm="1">
        <f t="array" ref="B3536">TRANSPOSE(_xlfn._xlws.SORT(_xlfn.UNIQUE(_xlfn._xlws.FILTER(managements[treatment_number], managements[experiment_id]&amp;"_"&amp;managements[crop_season_id]=A3536))))</f>
        <v>#VALUE!</v>
      </c>
    </row>
    <row r="3537" spans="2:2" x14ac:dyDescent="0.25">
      <c r="B3537" t="e" cm="1" vm="1">
        <f t="array" ref="B3537">TRANSPOSE(_xlfn._xlws.SORT(_xlfn.UNIQUE(_xlfn._xlws.FILTER(managements[treatment_number], managements[experiment_id]&amp;"_"&amp;managements[crop_season_id]=A3537))))</f>
        <v>#VALUE!</v>
      </c>
    </row>
    <row r="3538" spans="2:2" x14ac:dyDescent="0.25">
      <c r="B3538" t="e" cm="1" vm="1">
        <f t="array" ref="B3538">TRANSPOSE(_xlfn._xlws.SORT(_xlfn.UNIQUE(_xlfn._xlws.FILTER(managements[treatment_number], managements[experiment_id]&amp;"_"&amp;managements[crop_season_id]=A3538))))</f>
        <v>#VALUE!</v>
      </c>
    </row>
    <row r="3539" spans="2:2" x14ac:dyDescent="0.25">
      <c r="B3539" t="e" cm="1" vm="1">
        <f t="array" ref="B3539">TRANSPOSE(_xlfn._xlws.SORT(_xlfn.UNIQUE(_xlfn._xlws.FILTER(managements[treatment_number], managements[experiment_id]&amp;"_"&amp;managements[crop_season_id]=A3539))))</f>
        <v>#VALUE!</v>
      </c>
    </row>
    <row r="3540" spans="2:2" x14ac:dyDescent="0.25">
      <c r="B3540" t="e" cm="1" vm="1">
        <f t="array" ref="B3540">TRANSPOSE(_xlfn._xlws.SORT(_xlfn.UNIQUE(_xlfn._xlws.FILTER(managements[treatment_number], managements[experiment_id]&amp;"_"&amp;managements[crop_season_id]=A3540))))</f>
        <v>#VALUE!</v>
      </c>
    </row>
    <row r="3541" spans="2:2" x14ac:dyDescent="0.25">
      <c r="B3541" t="e" cm="1" vm="1">
        <f t="array" ref="B3541">TRANSPOSE(_xlfn._xlws.SORT(_xlfn.UNIQUE(_xlfn._xlws.FILTER(managements[treatment_number], managements[experiment_id]&amp;"_"&amp;managements[crop_season_id]=A3541))))</f>
        <v>#VALUE!</v>
      </c>
    </row>
    <row r="3542" spans="2:2" x14ac:dyDescent="0.25">
      <c r="B3542" t="e" cm="1" vm="1">
        <f t="array" ref="B3542">TRANSPOSE(_xlfn._xlws.SORT(_xlfn.UNIQUE(_xlfn._xlws.FILTER(managements[treatment_number], managements[experiment_id]&amp;"_"&amp;managements[crop_season_id]=A3542))))</f>
        <v>#VALUE!</v>
      </c>
    </row>
    <row r="3543" spans="2:2" x14ac:dyDescent="0.25">
      <c r="B3543" t="e" cm="1" vm="1">
        <f t="array" ref="B3543">TRANSPOSE(_xlfn._xlws.SORT(_xlfn.UNIQUE(_xlfn._xlws.FILTER(managements[treatment_number], managements[experiment_id]&amp;"_"&amp;managements[crop_season_id]=A3543))))</f>
        <v>#VALUE!</v>
      </c>
    </row>
    <row r="3544" spans="2:2" x14ac:dyDescent="0.25">
      <c r="B3544" t="e" cm="1" vm="1">
        <f t="array" ref="B3544">TRANSPOSE(_xlfn._xlws.SORT(_xlfn.UNIQUE(_xlfn._xlws.FILTER(managements[treatment_number], managements[experiment_id]&amp;"_"&amp;managements[crop_season_id]=A3544))))</f>
        <v>#VALUE!</v>
      </c>
    </row>
    <row r="3545" spans="2:2" x14ac:dyDescent="0.25">
      <c r="B3545" t="e" cm="1" vm="1">
        <f t="array" ref="B3545">TRANSPOSE(_xlfn._xlws.SORT(_xlfn.UNIQUE(_xlfn._xlws.FILTER(managements[treatment_number], managements[experiment_id]&amp;"_"&amp;managements[crop_season_id]=A3545))))</f>
        <v>#VALUE!</v>
      </c>
    </row>
    <row r="3546" spans="2:2" x14ac:dyDescent="0.25">
      <c r="B3546" t="e" cm="1" vm="1">
        <f t="array" ref="B3546">TRANSPOSE(_xlfn._xlws.SORT(_xlfn.UNIQUE(_xlfn._xlws.FILTER(managements[treatment_number], managements[experiment_id]&amp;"_"&amp;managements[crop_season_id]=A3546))))</f>
        <v>#VALUE!</v>
      </c>
    </row>
    <row r="3547" spans="2:2" x14ac:dyDescent="0.25">
      <c r="B3547" t="e" cm="1" vm="1">
        <f t="array" ref="B3547">TRANSPOSE(_xlfn._xlws.SORT(_xlfn.UNIQUE(_xlfn._xlws.FILTER(managements[treatment_number], managements[experiment_id]&amp;"_"&amp;managements[crop_season_id]=A3547))))</f>
        <v>#VALUE!</v>
      </c>
    </row>
    <row r="3548" spans="2:2" x14ac:dyDescent="0.25">
      <c r="B3548" t="e" cm="1" vm="1">
        <f t="array" ref="B3548">TRANSPOSE(_xlfn._xlws.SORT(_xlfn.UNIQUE(_xlfn._xlws.FILTER(managements[treatment_number], managements[experiment_id]&amp;"_"&amp;managements[crop_season_id]=A3548))))</f>
        <v>#VALUE!</v>
      </c>
    </row>
    <row r="3549" spans="2:2" x14ac:dyDescent="0.25">
      <c r="B3549" t="e" cm="1" vm="1">
        <f t="array" ref="B3549">TRANSPOSE(_xlfn._xlws.SORT(_xlfn.UNIQUE(_xlfn._xlws.FILTER(managements[treatment_number], managements[experiment_id]&amp;"_"&amp;managements[crop_season_id]=A3549))))</f>
        <v>#VALUE!</v>
      </c>
    </row>
    <row r="3550" spans="2:2" x14ac:dyDescent="0.25">
      <c r="B3550" t="e" cm="1" vm="1">
        <f t="array" ref="B3550">TRANSPOSE(_xlfn._xlws.SORT(_xlfn.UNIQUE(_xlfn._xlws.FILTER(managements[treatment_number], managements[experiment_id]&amp;"_"&amp;managements[crop_season_id]=A3550))))</f>
        <v>#VALUE!</v>
      </c>
    </row>
    <row r="3551" spans="2:2" x14ac:dyDescent="0.25">
      <c r="B3551" t="e" cm="1" vm="1">
        <f t="array" ref="B3551">TRANSPOSE(_xlfn._xlws.SORT(_xlfn.UNIQUE(_xlfn._xlws.FILTER(managements[treatment_number], managements[experiment_id]&amp;"_"&amp;managements[crop_season_id]=A3551))))</f>
        <v>#VALUE!</v>
      </c>
    </row>
    <row r="3552" spans="2:2" x14ac:dyDescent="0.25">
      <c r="B3552" t="e" cm="1" vm="1">
        <f t="array" ref="B3552">TRANSPOSE(_xlfn._xlws.SORT(_xlfn.UNIQUE(_xlfn._xlws.FILTER(managements[treatment_number], managements[experiment_id]&amp;"_"&amp;managements[crop_season_id]=A3552))))</f>
        <v>#VALUE!</v>
      </c>
    </row>
    <row r="3553" spans="2:2" x14ac:dyDescent="0.25">
      <c r="B3553" t="e" cm="1" vm="1">
        <f t="array" ref="B3553">TRANSPOSE(_xlfn._xlws.SORT(_xlfn.UNIQUE(_xlfn._xlws.FILTER(managements[treatment_number], managements[experiment_id]&amp;"_"&amp;managements[crop_season_id]=A3553))))</f>
        <v>#VALUE!</v>
      </c>
    </row>
    <row r="3554" spans="2:2" x14ac:dyDescent="0.25">
      <c r="B3554" t="e" cm="1" vm="1">
        <f t="array" ref="B3554">TRANSPOSE(_xlfn._xlws.SORT(_xlfn.UNIQUE(_xlfn._xlws.FILTER(managements[treatment_number], managements[experiment_id]&amp;"_"&amp;managements[crop_season_id]=A3554))))</f>
        <v>#VALUE!</v>
      </c>
    </row>
    <row r="3555" spans="2:2" x14ac:dyDescent="0.25">
      <c r="B3555" t="e" cm="1" vm="1">
        <f t="array" ref="B3555">TRANSPOSE(_xlfn._xlws.SORT(_xlfn.UNIQUE(_xlfn._xlws.FILTER(managements[treatment_number], managements[experiment_id]&amp;"_"&amp;managements[crop_season_id]=A3555))))</f>
        <v>#VALUE!</v>
      </c>
    </row>
    <row r="3556" spans="2:2" x14ac:dyDescent="0.25">
      <c r="B3556" t="e" cm="1" vm="1">
        <f t="array" ref="B3556">TRANSPOSE(_xlfn._xlws.SORT(_xlfn.UNIQUE(_xlfn._xlws.FILTER(managements[treatment_number], managements[experiment_id]&amp;"_"&amp;managements[crop_season_id]=A3556))))</f>
        <v>#VALUE!</v>
      </c>
    </row>
    <row r="3557" spans="2:2" x14ac:dyDescent="0.25">
      <c r="B3557" t="e" cm="1" vm="1">
        <f t="array" ref="B3557">TRANSPOSE(_xlfn._xlws.SORT(_xlfn.UNIQUE(_xlfn._xlws.FILTER(managements[treatment_number], managements[experiment_id]&amp;"_"&amp;managements[crop_season_id]=A3557))))</f>
        <v>#VALUE!</v>
      </c>
    </row>
    <row r="3558" spans="2:2" x14ac:dyDescent="0.25">
      <c r="B3558" t="e" cm="1" vm="1">
        <f t="array" ref="B3558">TRANSPOSE(_xlfn._xlws.SORT(_xlfn.UNIQUE(_xlfn._xlws.FILTER(managements[treatment_number], managements[experiment_id]&amp;"_"&amp;managements[crop_season_id]=A3558))))</f>
        <v>#VALUE!</v>
      </c>
    </row>
    <row r="3559" spans="2:2" x14ac:dyDescent="0.25">
      <c r="B3559" t="e" cm="1" vm="1">
        <f t="array" ref="B3559">TRANSPOSE(_xlfn._xlws.SORT(_xlfn.UNIQUE(_xlfn._xlws.FILTER(managements[treatment_number], managements[experiment_id]&amp;"_"&amp;managements[crop_season_id]=A3559))))</f>
        <v>#VALUE!</v>
      </c>
    </row>
    <row r="3560" spans="2:2" x14ac:dyDescent="0.25">
      <c r="B3560" t="e" cm="1" vm="1">
        <f t="array" ref="B3560">TRANSPOSE(_xlfn._xlws.SORT(_xlfn.UNIQUE(_xlfn._xlws.FILTER(managements[treatment_number], managements[experiment_id]&amp;"_"&amp;managements[crop_season_id]=A3560))))</f>
        <v>#VALUE!</v>
      </c>
    </row>
    <row r="3561" spans="2:2" x14ac:dyDescent="0.25">
      <c r="B3561" t="e" cm="1" vm="1">
        <f t="array" ref="B3561">TRANSPOSE(_xlfn._xlws.SORT(_xlfn.UNIQUE(_xlfn._xlws.FILTER(managements[treatment_number], managements[experiment_id]&amp;"_"&amp;managements[crop_season_id]=A3561))))</f>
        <v>#VALUE!</v>
      </c>
    </row>
    <row r="3562" spans="2:2" x14ac:dyDescent="0.25">
      <c r="B3562" t="e" cm="1" vm="1">
        <f t="array" ref="B3562">TRANSPOSE(_xlfn._xlws.SORT(_xlfn.UNIQUE(_xlfn._xlws.FILTER(managements[treatment_number], managements[experiment_id]&amp;"_"&amp;managements[crop_season_id]=A3562))))</f>
        <v>#VALUE!</v>
      </c>
    </row>
    <row r="3563" spans="2:2" x14ac:dyDescent="0.25">
      <c r="B3563" t="e" cm="1" vm="1">
        <f t="array" ref="B3563">TRANSPOSE(_xlfn._xlws.SORT(_xlfn.UNIQUE(_xlfn._xlws.FILTER(managements[treatment_number], managements[experiment_id]&amp;"_"&amp;managements[crop_season_id]=A3563))))</f>
        <v>#VALUE!</v>
      </c>
    </row>
    <row r="3564" spans="2:2" x14ac:dyDescent="0.25">
      <c r="B3564" t="e" cm="1" vm="1">
        <f t="array" ref="B3564">TRANSPOSE(_xlfn._xlws.SORT(_xlfn.UNIQUE(_xlfn._xlws.FILTER(managements[treatment_number], managements[experiment_id]&amp;"_"&amp;managements[crop_season_id]=A3564))))</f>
        <v>#VALUE!</v>
      </c>
    </row>
    <row r="3565" spans="2:2" x14ac:dyDescent="0.25">
      <c r="B3565" t="e" cm="1" vm="1">
        <f t="array" ref="B3565">TRANSPOSE(_xlfn._xlws.SORT(_xlfn.UNIQUE(_xlfn._xlws.FILTER(managements[treatment_number], managements[experiment_id]&amp;"_"&amp;managements[crop_season_id]=A3565))))</f>
        <v>#VALUE!</v>
      </c>
    </row>
    <row r="3566" spans="2:2" x14ac:dyDescent="0.25">
      <c r="B3566" t="e" cm="1" vm="1">
        <f t="array" ref="B3566">TRANSPOSE(_xlfn._xlws.SORT(_xlfn.UNIQUE(_xlfn._xlws.FILTER(managements[treatment_number], managements[experiment_id]&amp;"_"&amp;managements[crop_season_id]=A3566))))</f>
        <v>#VALUE!</v>
      </c>
    </row>
    <row r="3567" spans="2:2" x14ac:dyDescent="0.25">
      <c r="B3567" t="e" cm="1" vm="1">
        <f t="array" ref="B3567">TRANSPOSE(_xlfn._xlws.SORT(_xlfn.UNIQUE(_xlfn._xlws.FILTER(managements[treatment_number], managements[experiment_id]&amp;"_"&amp;managements[crop_season_id]=A3567))))</f>
        <v>#VALUE!</v>
      </c>
    </row>
    <row r="3568" spans="2:2" x14ac:dyDescent="0.25">
      <c r="B3568" t="e" cm="1" vm="1">
        <f t="array" ref="B3568">TRANSPOSE(_xlfn._xlws.SORT(_xlfn.UNIQUE(_xlfn._xlws.FILTER(managements[treatment_number], managements[experiment_id]&amp;"_"&amp;managements[crop_season_id]=A3568))))</f>
        <v>#VALUE!</v>
      </c>
    </row>
    <row r="3569" spans="2:2" x14ac:dyDescent="0.25">
      <c r="B3569" t="e" cm="1" vm="1">
        <f t="array" ref="B3569">TRANSPOSE(_xlfn._xlws.SORT(_xlfn.UNIQUE(_xlfn._xlws.FILTER(managements[treatment_number], managements[experiment_id]&amp;"_"&amp;managements[crop_season_id]=A3569))))</f>
        <v>#VALUE!</v>
      </c>
    </row>
    <row r="3570" spans="2:2" x14ac:dyDescent="0.25">
      <c r="B3570" t="e" cm="1" vm="1">
        <f t="array" ref="B3570">TRANSPOSE(_xlfn._xlws.SORT(_xlfn.UNIQUE(_xlfn._xlws.FILTER(managements[treatment_number], managements[experiment_id]&amp;"_"&amp;managements[crop_season_id]=A3570))))</f>
        <v>#VALUE!</v>
      </c>
    </row>
    <row r="3571" spans="2:2" x14ac:dyDescent="0.25">
      <c r="B3571" t="e" cm="1" vm="1">
        <f t="array" ref="B3571">TRANSPOSE(_xlfn._xlws.SORT(_xlfn.UNIQUE(_xlfn._xlws.FILTER(managements[treatment_number], managements[experiment_id]&amp;"_"&amp;managements[crop_season_id]=A3571))))</f>
        <v>#VALUE!</v>
      </c>
    </row>
    <row r="3572" spans="2:2" x14ac:dyDescent="0.25">
      <c r="B3572" t="e" cm="1" vm="1">
        <f t="array" ref="B3572">TRANSPOSE(_xlfn._xlws.SORT(_xlfn.UNIQUE(_xlfn._xlws.FILTER(managements[treatment_number], managements[experiment_id]&amp;"_"&amp;managements[crop_season_id]=A3572))))</f>
        <v>#VALUE!</v>
      </c>
    </row>
    <row r="3573" spans="2:2" x14ac:dyDescent="0.25">
      <c r="B3573" t="e" cm="1" vm="1">
        <f t="array" ref="B3573">TRANSPOSE(_xlfn._xlws.SORT(_xlfn.UNIQUE(_xlfn._xlws.FILTER(managements[treatment_number], managements[experiment_id]&amp;"_"&amp;managements[crop_season_id]=A3573))))</f>
        <v>#VALUE!</v>
      </c>
    </row>
    <row r="3574" spans="2:2" x14ac:dyDescent="0.25">
      <c r="B3574" t="e" cm="1" vm="1">
        <f t="array" ref="B3574">TRANSPOSE(_xlfn._xlws.SORT(_xlfn.UNIQUE(_xlfn._xlws.FILTER(managements[treatment_number], managements[experiment_id]&amp;"_"&amp;managements[crop_season_id]=A3574))))</f>
        <v>#VALUE!</v>
      </c>
    </row>
    <row r="3575" spans="2:2" x14ac:dyDescent="0.25">
      <c r="B3575" t="e" cm="1" vm="1">
        <f t="array" ref="B3575">TRANSPOSE(_xlfn._xlws.SORT(_xlfn.UNIQUE(_xlfn._xlws.FILTER(managements[treatment_number], managements[experiment_id]&amp;"_"&amp;managements[crop_season_id]=A3575))))</f>
        <v>#VALUE!</v>
      </c>
    </row>
    <row r="3576" spans="2:2" x14ac:dyDescent="0.25">
      <c r="B3576" t="e" cm="1" vm="1">
        <f t="array" ref="B3576">TRANSPOSE(_xlfn._xlws.SORT(_xlfn.UNIQUE(_xlfn._xlws.FILTER(managements[treatment_number], managements[experiment_id]&amp;"_"&amp;managements[crop_season_id]=A3576))))</f>
        <v>#VALUE!</v>
      </c>
    </row>
    <row r="3577" spans="2:2" x14ac:dyDescent="0.25">
      <c r="B3577" t="e" cm="1" vm="1">
        <f t="array" ref="B3577">TRANSPOSE(_xlfn._xlws.SORT(_xlfn.UNIQUE(_xlfn._xlws.FILTER(managements[treatment_number], managements[experiment_id]&amp;"_"&amp;managements[crop_season_id]=A3577))))</f>
        <v>#VALUE!</v>
      </c>
    </row>
    <row r="3578" spans="2:2" x14ac:dyDescent="0.25">
      <c r="B3578" t="e" cm="1" vm="1">
        <f t="array" ref="B3578">TRANSPOSE(_xlfn._xlws.SORT(_xlfn.UNIQUE(_xlfn._xlws.FILTER(managements[treatment_number], managements[experiment_id]&amp;"_"&amp;managements[crop_season_id]=A3578))))</f>
        <v>#VALUE!</v>
      </c>
    </row>
    <row r="3579" spans="2:2" x14ac:dyDescent="0.25">
      <c r="B3579" t="e" cm="1" vm="1">
        <f t="array" ref="B3579">TRANSPOSE(_xlfn._xlws.SORT(_xlfn.UNIQUE(_xlfn._xlws.FILTER(managements[treatment_number], managements[experiment_id]&amp;"_"&amp;managements[crop_season_id]=A3579))))</f>
        <v>#VALUE!</v>
      </c>
    </row>
    <row r="3580" spans="2:2" x14ac:dyDescent="0.25">
      <c r="B3580" t="e" cm="1" vm="1">
        <f t="array" ref="B3580">TRANSPOSE(_xlfn._xlws.SORT(_xlfn.UNIQUE(_xlfn._xlws.FILTER(managements[treatment_number], managements[experiment_id]&amp;"_"&amp;managements[crop_season_id]=A3580))))</f>
        <v>#VALUE!</v>
      </c>
    </row>
    <row r="3581" spans="2:2" x14ac:dyDescent="0.25">
      <c r="B3581" t="e" cm="1" vm="1">
        <f t="array" ref="B3581">TRANSPOSE(_xlfn._xlws.SORT(_xlfn.UNIQUE(_xlfn._xlws.FILTER(managements[treatment_number], managements[experiment_id]&amp;"_"&amp;managements[crop_season_id]=A3581))))</f>
        <v>#VALUE!</v>
      </c>
    </row>
    <row r="3582" spans="2:2" x14ac:dyDescent="0.25">
      <c r="B3582" t="e" cm="1" vm="1">
        <f t="array" ref="B3582">TRANSPOSE(_xlfn._xlws.SORT(_xlfn.UNIQUE(_xlfn._xlws.FILTER(managements[treatment_number], managements[experiment_id]&amp;"_"&amp;managements[crop_season_id]=A3582))))</f>
        <v>#VALUE!</v>
      </c>
    </row>
    <row r="3583" spans="2:2" x14ac:dyDescent="0.25">
      <c r="B3583" t="e" cm="1" vm="1">
        <f t="array" ref="B3583">TRANSPOSE(_xlfn._xlws.SORT(_xlfn.UNIQUE(_xlfn._xlws.FILTER(managements[treatment_number], managements[experiment_id]&amp;"_"&amp;managements[crop_season_id]=A3583))))</f>
        <v>#VALUE!</v>
      </c>
    </row>
    <row r="3584" spans="2:2" x14ac:dyDescent="0.25">
      <c r="B3584" t="e" cm="1" vm="1">
        <f t="array" ref="B3584">TRANSPOSE(_xlfn._xlws.SORT(_xlfn.UNIQUE(_xlfn._xlws.FILTER(managements[treatment_number], managements[experiment_id]&amp;"_"&amp;managements[crop_season_id]=A3584))))</f>
        <v>#VALUE!</v>
      </c>
    </row>
    <row r="3585" spans="2:2" x14ac:dyDescent="0.25">
      <c r="B3585" t="e" cm="1" vm="1">
        <f t="array" ref="B3585">TRANSPOSE(_xlfn._xlws.SORT(_xlfn.UNIQUE(_xlfn._xlws.FILTER(managements[treatment_number], managements[experiment_id]&amp;"_"&amp;managements[crop_season_id]=A3585))))</f>
        <v>#VALUE!</v>
      </c>
    </row>
    <row r="3586" spans="2:2" x14ac:dyDescent="0.25">
      <c r="B3586" t="e" cm="1" vm="1">
        <f t="array" ref="B3586">TRANSPOSE(_xlfn._xlws.SORT(_xlfn.UNIQUE(_xlfn._xlws.FILTER(managements[treatment_number], managements[experiment_id]&amp;"_"&amp;managements[crop_season_id]=A3586))))</f>
        <v>#VALUE!</v>
      </c>
    </row>
    <row r="3587" spans="2:2" x14ac:dyDescent="0.25">
      <c r="B3587" t="e" cm="1" vm="1">
        <f t="array" ref="B3587">TRANSPOSE(_xlfn._xlws.SORT(_xlfn.UNIQUE(_xlfn._xlws.FILTER(managements[treatment_number], managements[experiment_id]&amp;"_"&amp;managements[crop_season_id]=A3587))))</f>
        <v>#VALUE!</v>
      </c>
    </row>
    <row r="3588" spans="2:2" x14ac:dyDescent="0.25">
      <c r="B3588" t="e" cm="1" vm="1">
        <f t="array" ref="B3588">TRANSPOSE(_xlfn._xlws.SORT(_xlfn.UNIQUE(_xlfn._xlws.FILTER(managements[treatment_number], managements[experiment_id]&amp;"_"&amp;managements[crop_season_id]=A3588))))</f>
        <v>#VALUE!</v>
      </c>
    </row>
    <row r="3589" spans="2:2" x14ac:dyDescent="0.25">
      <c r="B3589" t="e" cm="1" vm="1">
        <f t="array" ref="B3589">TRANSPOSE(_xlfn._xlws.SORT(_xlfn.UNIQUE(_xlfn._xlws.FILTER(managements[treatment_number], managements[experiment_id]&amp;"_"&amp;managements[crop_season_id]=A3589))))</f>
        <v>#VALUE!</v>
      </c>
    </row>
    <row r="3590" spans="2:2" x14ac:dyDescent="0.25">
      <c r="B3590" t="e" cm="1" vm="1">
        <f t="array" ref="B3590">TRANSPOSE(_xlfn._xlws.SORT(_xlfn.UNIQUE(_xlfn._xlws.FILTER(managements[treatment_number], managements[experiment_id]&amp;"_"&amp;managements[crop_season_id]=A3590))))</f>
        <v>#VALUE!</v>
      </c>
    </row>
    <row r="3591" spans="2:2" x14ac:dyDescent="0.25">
      <c r="B3591" t="e" cm="1" vm="1">
        <f t="array" ref="B3591">TRANSPOSE(_xlfn._xlws.SORT(_xlfn.UNIQUE(_xlfn._xlws.FILTER(managements[treatment_number], managements[experiment_id]&amp;"_"&amp;managements[crop_season_id]=A3591))))</f>
        <v>#VALUE!</v>
      </c>
    </row>
    <row r="3592" spans="2:2" x14ac:dyDescent="0.25">
      <c r="B3592" t="e" cm="1" vm="1">
        <f t="array" ref="B3592">TRANSPOSE(_xlfn._xlws.SORT(_xlfn.UNIQUE(_xlfn._xlws.FILTER(managements[treatment_number], managements[experiment_id]&amp;"_"&amp;managements[crop_season_id]=A3592))))</f>
        <v>#VALUE!</v>
      </c>
    </row>
    <row r="3593" spans="2:2" x14ac:dyDescent="0.25">
      <c r="B3593" t="e" cm="1" vm="1">
        <f t="array" ref="B3593">TRANSPOSE(_xlfn._xlws.SORT(_xlfn.UNIQUE(_xlfn._xlws.FILTER(managements[treatment_number], managements[experiment_id]&amp;"_"&amp;managements[crop_season_id]=A3593))))</f>
        <v>#VALUE!</v>
      </c>
    </row>
    <row r="3594" spans="2:2" x14ac:dyDescent="0.25">
      <c r="B3594" t="e" cm="1" vm="1">
        <f t="array" ref="B3594">TRANSPOSE(_xlfn._xlws.SORT(_xlfn.UNIQUE(_xlfn._xlws.FILTER(managements[treatment_number], managements[experiment_id]&amp;"_"&amp;managements[crop_season_id]=A3594))))</f>
        <v>#VALUE!</v>
      </c>
    </row>
    <row r="3595" spans="2:2" x14ac:dyDescent="0.25">
      <c r="B3595" t="e" cm="1" vm="1">
        <f t="array" ref="B3595">TRANSPOSE(_xlfn._xlws.SORT(_xlfn.UNIQUE(_xlfn._xlws.FILTER(managements[treatment_number], managements[experiment_id]&amp;"_"&amp;managements[crop_season_id]=A3595))))</f>
        <v>#VALUE!</v>
      </c>
    </row>
    <row r="3596" spans="2:2" x14ac:dyDescent="0.25">
      <c r="B3596" t="e" cm="1" vm="1">
        <f t="array" ref="B3596">TRANSPOSE(_xlfn._xlws.SORT(_xlfn.UNIQUE(_xlfn._xlws.FILTER(managements[treatment_number], managements[experiment_id]&amp;"_"&amp;managements[crop_season_id]=A3596))))</f>
        <v>#VALUE!</v>
      </c>
    </row>
    <row r="3597" spans="2:2" x14ac:dyDescent="0.25">
      <c r="B3597" t="e" cm="1" vm="1">
        <f t="array" ref="B3597">TRANSPOSE(_xlfn._xlws.SORT(_xlfn.UNIQUE(_xlfn._xlws.FILTER(managements[treatment_number], managements[experiment_id]&amp;"_"&amp;managements[crop_season_id]=A3597))))</f>
        <v>#VALUE!</v>
      </c>
    </row>
    <row r="3598" spans="2:2" x14ac:dyDescent="0.25">
      <c r="B3598" t="e" cm="1" vm="1">
        <f t="array" ref="B3598">TRANSPOSE(_xlfn._xlws.SORT(_xlfn.UNIQUE(_xlfn._xlws.FILTER(managements[treatment_number], managements[experiment_id]&amp;"_"&amp;managements[crop_season_id]=A3598))))</f>
        <v>#VALUE!</v>
      </c>
    </row>
    <row r="3599" spans="2:2" x14ac:dyDescent="0.25">
      <c r="B3599" t="e" cm="1" vm="1">
        <f t="array" ref="B3599">TRANSPOSE(_xlfn._xlws.SORT(_xlfn.UNIQUE(_xlfn._xlws.FILTER(managements[treatment_number], managements[experiment_id]&amp;"_"&amp;managements[crop_season_id]=A3599))))</f>
        <v>#VALUE!</v>
      </c>
    </row>
    <row r="3600" spans="2:2" x14ac:dyDescent="0.25">
      <c r="B3600" t="e" cm="1" vm="1">
        <f t="array" ref="B3600">TRANSPOSE(_xlfn._xlws.SORT(_xlfn.UNIQUE(_xlfn._xlws.FILTER(managements[treatment_number], managements[experiment_id]&amp;"_"&amp;managements[crop_season_id]=A3600))))</f>
        <v>#VALUE!</v>
      </c>
    </row>
    <row r="3601" spans="2:2" x14ac:dyDescent="0.25">
      <c r="B3601" t="e" cm="1" vm="1">
        <f t="array" ref="B3601">TRANSPOSE(_xlfn._xlws.SORT(_xlfn.UNIQUE(_xlfn._xlws.FILTER(managements[treatment_number], managements[experiment_id]&amp;"_"&amp;managements[crop_season_id]=A3601))))</f>
        <v>#VALUE!</v>
      </c>
    </row>
    <row r="3602" spans="2:2" x14ac:dyDescent="0.25">
      <c r="B3602" t="e" cm="1" vm="1">
        <f t="array" ref="B3602">TRANSPOSE(_xlfn._xlws.SORT(_xlfn.UNIQUE(_xlfn._xlws.FILTER(managements[treatment_number], managements[experiment_id]&amp;"_"&amp;managements[crop_season_id]=A3602))))</f>
        <v>#VALUE!</v>
      </c>
    </row>
    <row r="3603" spans="2:2" x14ac:dyDescent="0.25">
      <c r="B3603" t="e" cm="1" vm="1">
        <f t="array" ref="B3603">TRANSPOSE(_xlfn._xlws.SORT(_xlfn.UNIQUE(_xlfn._xlws.FILTER(managements[treatment_number], managements[experiment_id]&amp;"_"&amp;managements[crop_season_id]=A3603))))</f>
        <v>#VALUE!</v>
      </c>
    </row>
    <row r="3604" spans="2:2" x14ac:dyDescent="0.25">
      <c r="B3604" t="e" cm="1" vm="1">
        <f t="array" ref="B3604">TRANSPOSE(_xlfn._xlws.SORT(_xlfn.UNIQUE(_xlfn._xlws.FILTER(managements[treatment_number], managements[experiment_id]&amp;"_"&amp;managements[crop_season_id]=A3604))))</f>
        <v>#VALUE!</v>
      </c>
    </row>
    <row r="3605" spans="2:2" x14ac:dyDescent="0.25">
      <c r="B3605" t="e" cm="1" vm="1">
        <f t="array" ref="B3605">TRANSPOSE(_xlfn._xlws.SORT(_xlfn.UNIQUE(_xlfn._xlws.FILTER(managements[treatment_number], managements[experiment_id]&amp;"_"&amp;managements[crop_season_id]=A3605))))</f>
        <v>#VALUE!</v>
      </c>
    </row>
    <row r="3606" spans="2:2" x14ac:dyDescent="0.25">
      <c r="B3606" t="e" cm="1" vm="1">
        <f t="array" ref="B3606">TRANSPOSE(_xlfn._xlws.SORT(_xlfn.UNIQUE(_xlfn._xlws.FILTER(managements[treatment_number], managements[experiment_id]&amp;"_"&amp;managements[crop_season_id]=A3606))))</f>
        <v>#VALUE!</v>
      </c>
    </row>
    <row r="3607" spans="2:2" x14ac:dyDescent="0.25">
      <c r="B3607" t="e" cm="1" vm="1">
        <f t="array" ref="B3607">TRANSPOSE(_xlfn._xlws.SORT(_xlfn.UNIQUE(_xlfn._xlws.FILTER(managements[treatment_number], managements[experiment_id]&amp;"_"&amp;managements[crop_season_id]=A3607))))</f>
        <v>#VALUE!</v>
      </c>
    </row>
    <row r="3608" spans="2:2" x14ac:dyDescent="0.25">
      <c r="B3608" t="e" cm="1" vm="1">
        <f t="array" ref="B3608">TRANSPOSE(_xlfn._xlws.SORT(_xlfn.UNIQUE(_xlfn._xlws.FILTER(managements[treatment_number], managements[experiment_id]&amp;"_"&amp;managements[crop_season_id]=A3608))))</f>
        <v>#VALUE!</v>
      </c>
    </row>
    <row r="3609" spans="2:2" x14ac:dyDescent="0.25">
      <c r="B3609" t="e" cm="1" vm="1">
        <f t="array" ref="B3609">TRANSPOSE(_xlfn._xlws.SORT(_xlfn.UNIQUE(_xlfn._xlws.FILTER(managements[treatment_number], managements[experiment_id]&amp;"_"&amp;managements[crop_season_id]=A3609))))</f>
        <v>#VALUE!</v>
      </c>
    </row>
    <row r="3610" spans="2:2" x14ac:dyDescent="0.25">
      <c r="B3610" t="e" cm="1" vm="1">
        <f t="array" ref="B3610">TRANSPOSE(_xlfn._xlws.SORT(_xlfn.UNIQUE(_xlfn._xlws.FILTER(managements[treatment_number], managements[experiment_id]&amp;"_"&amp;managements[crop_season_id]=A3610))))</f>
        <v>#VALUE!</v>
      </c>
    </row>
    <row r="3611" spans="2:2" x14ac:dyDescent="0.25">
      <c r="B3611" t="e" cm="1" vm="1">
        <f t="array" ref="B3611">TRANSPOSE(_xlfn._xlws.SORT(_xlfn.UNIQUE(_xlfn._xlws.FILTER(managements[treatment_number], managements[experiment_id]&amp;"_"&amp;managements[crop_season_id]=A3611))))</f>
        <v>#VALUE!</v>
      </c>
    </row>
    <row r="3612" spans="2:2" x14ac:dyDescent="0.25">
      <c r="B3612" t="e" cm="1" vm="1">
        <f t="array" ref="B3612">TRANSPOSE(_xlfn._xlws.SORT(_xlfn.UNIQUE(_xlfn._xlws.FILTER(managements[treatment_number], managements[experiment_id]&amp;"_"&amp;managements[crop_season_id]=A3612))))</f>
        <v>#VALUE!</v>
      </c>
    </row>
    <row r="3613" spans="2:2" x14ac:dyDescent="0.25">
      <c r="B3613" t="e" cm="1" vm="1">
        <f t="array" ref="B3613">TRANSPOSE(_xlfn._xlws.SORT(_xlfn.UNIQUE(_xlfn._xlws.FILTER(managements[treatment_number], managements[experiment_id]&amp;"_"&amp;managements[crop_season_id]=A3613))))</f>
        <v>#VALUE!</v>
      </c>
    </row>
    <row r="3614" spans="2:2" x14ac:dyDescent="0.25">
      <c r="B3614" t="e" cm="1" vm="1">
        <f t="array" ref="B3614">TRANSPOSE(_xlfn._xlws.SORT(_xlfn.UNIQUE(_xlfn._xlws.FILTER(managements[treatment_number], managements[experiment_id]&amp;"_"&amp;managements[crop_season_id]=A3614))))</f>
        <v>#VALUE!</v>
      </c>
    </row>
    <row r="3615" spans="2:2" x14ac:dyDescent="0.25">
      <c r="B3615" t="e" cm="1" vm="1">
        <f t="array" ref="B3615">TRANSPOSE(_xlfn._xlws.SORT(_xlfn.UNIQUE(_xlfn._xlws.FILTER(managements[treatment_number], managements[experiment_id]&amp;"_"&amp;managements[crop_season_id]=A3615))))</f>
        <v>#VALUE!</v>
      </c>
    </row>
    <row r="3616" spans="2:2" x14ac:dyDescent="0.25">
      <c r="B3616" t="e" cm="1" vm="1">
        <f t="array" ref="B3616">TRANSPOSE(_xlfn._xlws.SORT(_xlfn.UNIQUE(_xlfn._xlws.FILTER(managements[treatment_number], managements[experiment_id]&amp;"_"&amp;managements[crop_season_id]=A3616))))</f>
        <v>#VALUE!</v>
      </c>
    </row>
    <row r="3617" spans="2:2" x14ac:dyDescent="0.25">
      <c r="B3617" t="e" cm="1" vm="1">
        <f t="array" ref="B3617">TRANSPOSE(_xlfn._xlws.SORT(_xlfn.UNIQUE(_xlfn._xlws.FILTER(managements[treatment_number], managements[experiment_id]&amp;"_"&amp;managements[crop_season_id]=A3617))))</f>
        <v>#VALUE!</v>
      </c>
    </row>
    <row r="3618" spans="2:2" x14ac:dyDescent="0.25">
      <c r="B3618" t="e" cm="1" vm="1">
        <f t="array" ref="B3618">TRANSPOSE(_xlfn._xlws.SORT(_xlfn.UNIQUE(_xlfn._xlws.FILTER(managements[treatment_number], managements[experiment_id]&amp;"_"&amp;managements[crop_season_id]=A3618))))</f>
        <v>#VALUE!</v>
      </c>
    </row>
    <row r="3619" spans="2:2" x14ac:dyDescent="0.25">
      <c r="B3619" t="e" cm="1" vm="1">
        <f t="array" ref="B3619">TRANSPOSE(_xlfn._xlws.SORT(_xlfn.UNIQUE(_xlfn._xlws.FILTER(managements[treatment_number], managements[experiment_id]&amp;"_"&amp;managements[crop_season_id]=A3619))))</f>
        <v>#VALUE!</v>
      </c>
    </row>
    <row r="3620" spans="2:2" x14ac:dyDescent="0.25">
      <c r="B3620" t="e" cm="1" vm="1">
        <f t="array" ref="B3620">TRANSPOSE(_xlfn._xlws.SORT(_xlfn.UNIQUE(_xlfn._xlws.FILTER(managements[treatment_number], managements[experiment_id]&amp;"_"&amp;managements[crop_season_id]=A3620))))</f>
        <v>#VALUE!</v>
      </c>
    </row>
    <row r="3621" spans="2:2" x14ac:dyDescent="0.25">
      <c r="B3621" t="e" cm="1" vm="1">
        <f t="array" ref="B3621">TRANSPOSE(_xlfn._xlws.SORT(_xlfn.UNIQUE(_xlfn._xlws.FILTER(managements[treatment_number], managements[experiment_id]&amp;"_"&amp;managements[crop_season_id]=A3621))))</f>
        <v>#VALUE!</v>
      </c>
    </row>
    <row r="3622" spans="2:2" x14ac:dyDescent="0.25">
      <c r="B3622" t="e" cm="1" vm="1">
        <f t="array" ref="B3622">TRANSPOSE(_xlfn._xlws.SORT(_xlfn.UNIQUE(_xlfn._xlws.FILTER(managements[treatment_number], managements[experiment_id]&amp;"_"&amp;managements[crop_season_id]=A3622))))</f>
        <v>#VALUE!</v>
      </c>
    </row>
    <row r="3623" spans="2:2" x14ac:dyDescent="0.25">
      <c r="B3623" t="e" cm="1" vm="1">
        <f t="array" ref="B3623">TRANSPOSE(_xlfn._xlws.SORT(_xlfn.UNIQUE(_xlfn._xlws.FILTER(managements[treatment_number], managements[experiment_id]&amp;"_"&amp;managements[crop_season_id]=A3623))))</f>
        <v>#VALUE!</v>
      </c>
    </row>
    <row r="3624" spans="2:2" x14ac:dyDescent="0.25">
      <c r="B3624" t="e" cm="1" vm="1">
        <f t="array" ref="B3624">TRANSPOSE(_xlfn._xlws.SORT(_xlfn.UNIQUE(_xlfn._xlws.FILTER(managements[treatment_number], managements[experiment_id]&amp;"_"&amp;managements[crop_season_id]=A3624))))</f>
        <v>#VALUE!</v>
      </c>
    </row>
    <row r="3625" spans="2:2" x14ac:dyDescent="0.25">
      <c r="B3625" t="e" cm="1" vm="1">
        <f t="array" ref="B3625">TRANSPOSE(_xlfn._xlws.SORT(_xlfn.UNIQUE(_xlfn._xlws.FILTER(managements[treatment_number], managements[experiment_id]&amp;"_"&amp;managements[crop_season_id]=A3625))))</f>
        <v>#VALUE!</v>
      </c>
    </row>
    <row r="3626" spans="2:2" x14ac:dyDescent="0.25">
      <c r="B3626" t="e" cm="1" vm="1">
        <f t="array" ref="B3626">TRANSPOSE(_xlfn._xlws.SORT(_xlfn.UNIQUE(_xlfn._xlws.FILTER(managements[treatment_number], managements[experiment_id]&amp;"_"&amp;managements[crop_season_id]=A3626))))</f>
        <v>#VALUE!</v>
      </c>
    </row>
    <row r="3627" spans="2:2" x14ac:dyDescent="0.25">
      <c r="B3627" t="e" cm="1" vm="1">
        <f t="array" ref="B3627">TRANSPOSE(_xlfn._xlws.SORT(_xlfn.UNIQUE(_xlfn._xlws.FILTER(managements[treatment_number], managements[experiment_id]&amp;"_"&amp;managements[crop_season_id]=A3627))))</f>
        <v>#VALUE!</v>
      </c>
    </row>
    <row r="3628" spans="2:2" x14ac:dyDescent="0.25">
      <c r="B3628" t="e" cm="1" vm="1">
        <f t="array" ref="B3628">TRANSPOSE(_xlfn._xlws.SORT(_xlfn.UNIQUE(_xlfn._xlws.FILTER(managements[treatment_number], managements[experiment_id]&amp;"_"&amp;managements[crop_season_id]=A3628))))</f>
        <v>#VALUE!</v>
      </c>
    </row>
    <row r="3629" spans="2:2" x14ac:dyDescent="0.25">
      <c r="B3629" t="e" cm="1" vm="1">
        <f t="array" ref="B3629">TRANSPOSE(_xlfn._xlws.SORT(_xlfn.UNIQUE(_xlfn._xlws.FILTER(managements[treatment_number], managements[experiment_id]&amp;"_"&amp;managements[crop_season_id]=A3629))))</f>
        <v>#VALUE!</v>
      </c>
    </row>
    <row r="3630" spans="2:2" x14ac:dyDescent="0.25">
      <c r="B3630" t="e" cm="1" vm="1">
        <f t="array" ref="B3630">TRANSPOSE(_xlfn._xlws.SORT(_xlfn.UNIQUE(_xlfn._xlws.FILTER(managements[treatment_number], managements[experiment_id]&amp;"_"&amp;managements[crop_season_id]=A3630))))</f>
        <v>#VALUE!</v>
      </c>
    </row>
    <row r="3631" spans="2:2" x14ac:dyDescent="0.25">
      <c r="B3631" t="e" cm="1" vm="1">
        <f t="array" ref="B3631">TRANSPOSE(_xlfn._xlws.SORT(_xlfn.UNIQUE(_xlfn._xlws.FILTER(managements[treatment_number], managements[experiment_id]&amp;"_"&amp;managements[crop_season_id]=A3631))))</f>
        <v>#VALUE!</v>
      </c>
    </row>
    <row r="3632" spans="2:2" x14ac:dyDescent="0.25">
      <c r="B3632" t="e" cm="1" vm="1">
        <f t="array" ref="B3632">TRANSPOSE(_xlfn._xlws.SORT(_xlfn.UNIQUE(_xlfn._xlws.FILTER(managements[treatment_number], managements[experiment_id]&amp;"_"&amp;managements[crop_season_id]=A3632))))</f>
        <v>#VALUE!</v>
      </c>
    </row>
    <row r="3633" spans="2:2" x14ac:dyDescent="0.25">
      <c r="B3633" t="e" cm="1" vm="1">
        <f t="array" ref="B3633">TRANSPOSE(_xlfn._xlws.SORT(_xlfn.UNIQUE(_xlfn._xlws.FILTER(managements[treatment_number], managements[experiment_id]&amp;"_"&amp;managements[crop_season_id]=A3633))))</f>
        <v>#VALUE!</v>
      </c>
    </row>
    <row r="3634" spans="2:2" x14ac:dyDescent="0.25">
      <c r="B3634" t="e" cm="1" vm="1">
        <f t="array" ref="B3634">TRANSPOSE(_xlfn._xlws.SORT(_xlfn.UNIQUE(_xlfn._xlws.FILTER(managements[treatment_number], managements[experiment_id]&amp;"_"&amp;managements[crop_season_id]=A3634))))</f>
        <v>#VALUE!</v>
      </c>
    </row>
    <row r="3635" spans="2:2" x14ac:dyDescent="0.25">
      <c r="B3635" t="e" cm="1" vm="1">
        <f t="array" ref="B3635">TRANSPOSE(_xlfn._xlws.SORT(_xlfn.UNIQUE(_xlfn._xlws.FILTER(managements[treatment_number], managements[experiment_id]&amp;"_"&amp;managements[crop_season_id]=A3635))))</f>
        <v>#VALUE!</v>
      </c>
    </row>
    <row r="3636" spans="2:2" x14ac:dyDescent="0.25">
      <c r="B3636" t="e" cm="1" vm="1">
        <f t="array" ref="B3636">TRANSPOSE(_xlfn._xlws.SORT(_xlfn.UNIQUE(_xlfn._xlws.FILTER(managements[treatment_number], managements[experiment_id]&amp;"_"&amp;managements[crop_season_id]=A3636))))</f>
        <v>#VALUE!</v>
      </c>
    </row>
    <row r="3637" spans="2:2" x14ac:dyDescent="0.25">
      <c r="B3637" t="e" cm="1" vm="1">
        <f t="array" ref="B3637">TRANSPOSE(_xlfn._xlws.SORT(_xlfn.UNIQUE(_xlfn._xlws.FILTER(managements[treatment_number], managements[experiment_id]&amp;"_"&amp;managements[crop_season_id]=A3637))))</f>
        <v>#VALUE!</v>
      </c>
    </row>
    <row r="3638" spans="2:2" x14ac:dyDescent="0.25">
      <c r="B3638" t="e" cm="1" vm="1">
        <f t="array" ref="B3638">TRANSPOSE(_xlfn._xlws.SORT(_xlfn.UNIQUE(_xlfn._xlws.FILTER(managements[treatment_number], managements[experiment_id]&amp;"_"&amp;managements[crop_season_id]=A3638))))</f>
        <v>#VALUE!</v>
      </c>
    </row>
    <row r="3639" spans="2:2" x14ac:dyDescent="0.25">
      <c r="B3639" t="e" cm="1" vm="1">
        <f t="array" ref="B3639">TRANSPOSE(_xlfn._xlws.SORT(_xlfn.UNIQUE(_xlfn._xlws.FILTER(managements[treatment_number], managements[experiment_id]&amp;"_"&amp;managements[crop_season_id]=A3639))))</f>
        <v>#VALUE!</v>
      </c>
    </row>
    <row r="3640" spans="2:2" x14ac:dyDescent="0.25">
      <c r="B3640" t="e" cm="1" vm="1">
        <f t="array" ref="B3640">TRANSPOSE(_xlfn._xlws.SORT(_xlfn.UNIQUE(_xlfn._xlws.FILTER(managements[treatment_number], managements[experiment_id]&amp;"_"&amp;managements[crop_season_id]=A3640))))</f>
        <v>#VALUE!</v>
      </c>
    </row>
    <row r="3641" spans="2:2" x14ac:dyDescent="0.25">
      <c r="B3641" t="e" cm="1" vm="1">
        <f t="array" ref="B3641">TRANSPOSE(_xlfn._xlws.SORT(_xlfn.UNIQUE(_xlfn._xlws.FILTER(managements[treatment_number], managements[experiment_id]&amp;"_"&amp;managements[crop_season_id]=A3641))))</f>
        <v>#VALUE!</v>
      </c>
    </row>
    <row r="3642" spans="2:2" x14ac:dyDescent="0.25">
      <c r="B3642" t="e" cm="1" vm="1">
        <f t="array" ref="B3642">TRANSPOSE(_xlfn._xlws.SORT(_xlfn.UNIQUE(_xlfn._xlws.FILTER(managements[treatment_number], managements[experiment_id]&amp;"_"&amp;managements[crop_season_id]=A3642))))</f>
        <v>#VALUE!</v>
      </c>
    </row>
    <row r="3643" spans="2:2" x14ac:dyDescent="0.25">
      <c r="B3643" t="e" cm="1" vm="1">
        <f t="array" ref="B3643">TRANSPOSE(_xlfn._xlws.SORT(_xlfn.UNIQUE(_xlfn._xlws.FILTER(managements[treatment_number], managements[experiment_id]&amp;"_"&amp;managements[crop_season_id]=A3643))))</f>
        <v>#VALUE!</v>
      </c>
    </row>
    <row r="3644" spans="2:2" x14ac:dyDescent="0.25">
      <c r="B3644" t="e" cm="1" vm="1">
        <f t="array" ref="B3644">TRANSPOSE(_xlfn._xlws.SORT(_xlfn.UNIQUE(_xlfn._xlws.FILTER(managements[treatment_number], managements[experiment_id]&amp;"_"&amp;managements[crop_season_id]=A3644))))</f>
        <v>#VALUE!</v>
      </c>
    </row>
    <row r="3645" spans="2:2" x14ac:dyDescent="0.25">
      <c r="B3645" t="e" cm="1" vm="1">
        <f t="array" ref="B3645">TRANSPOSE(_xlfn._xlws.SORT(_xlfn.UNIQUE(_xlfn._xlws.FILTER(managements[treatment_number], managements[experiment_id]&amp;"_"&amp;managements[crop_season_id]=A3645))))</f>
        <v>#VALUE!</v>
      </c>
    </row>
    <row r="3646" spans="2:2" x14ac:dyDescent="0.25">
      <c r="B3646" t="e" cm="1" vm="1">
        <f t="array" ref="B3646">TRANSPOSE(_xlfn._xlws.SORT(_xlfn.UNIQUE(_xlfn._xlws.FILTER(managements[treatment_number], managements[experiment_id]&amp;"_"&amp;managements[crop_season_id]=A3646))))</f>
        <v>#VALUE!</v>
      </c>
    </row>
    <row r="3647" spans="2:2" x14ac:dyDescent="0.25">
      <c r="B3647" t="e" cm="1" vm="1">
        <f t="array" ref="B3647">TRANSPOSE(_xlfn._xlws.SORT(_xlfn.UNIQUE(_xlfn._xlws.FILTER(managements[treatment_number], managements[experiment_id]&amp;"_"&amp;managements[crop_season_id]=A3647))))</f>
        <v>#VALUE!</v>
      </c>
    </row>
    <row r="3648" spans="2:2" x14ac:dyDescent="0.25">
      <c r="B3648" t="e" cm="1" vm="1">
        <f t="array" ref="B3648">TRANSPOSE(_xlfn._xlws.SORT(_xlfn.UNIQUE(_xlfn._xlws.FILTER(managements[treatment_number], managements[experiment_id]&amp;"_"&amp;managements[crop_season_id]=A3648))))</f>
        <v>#VALUE!</v>
      </c>
    </row>
    <row r="3649" spans="2:2" x14ac:dyDescent="0.25">
      <c r="B3649" t="e" cm="1" vm="1">
        <f t="array" ref="B3649">TRANSPOSE(_xlfn._xlws.SORT(_xlfn.UNIQUE(_xlfn._xlws.FILTER(managements[treatment_number], managements[experiment_id]&amp;"_"&amp;managements[crop_season_id]=A3649))))</f>
        <v>#VALUE!</v>
      </c>
    </row>
    <row r="3650" spans="2:2" x14ac:dyDescent="0.25">
      <c r="B3650" t="e" cm="1" vm="1">
        <f t="array" ref="B3650">TRANSPOSE(_xlfn._xlws.SORT(_xlfn.UNIQUE(_xlfn._xlws.FILTER(managements[treatment_number], managements[experiment_id]&amp;"_"&amp;managements[crop_season_id]=A3650))))</f>
        <v>#VALUE!</v>
      </c>
    </row>
    <row r="3651" spans="2:2" x14ac:dyDescent="0.25">
      <c r="B3651" t="e" cm="1" vm="1">
        <f t="array" ref="B3651">TRANSPOSE(_xlfn._xlws.SORT(_xlfn.UNIQUE(_xlfn._xlws.FILTER(managements[treatment_number], managements[experiment_id]&amp;"_"&amp;managements[crop_season_id]=A3651))))</f>
        <v>#VALUE!</v>
      </c>
    </row>
    <row r="3652" spans="2:2" x14ac:dyDescent="0.25">
      <c r="B3652" t="e" cm="1" vm="1">
        <f t="array" ref="B3652">TRANSPOSE(_xlfn._xlws.SORT(_xlfn.UNIQUE(_xlfn._xlws.FILTER(managements[treatment_number], managements[experiment_id]&amp;"_"&amp;managements[crop_season_id]=A3652))))</f>
        <v>#VALUE!</v>
      </c>
    </row>
    <row r="3653" spans="2:2" x14ac:dyDescent="0.25">
      <c r="B3653" t="e" cm="1" vm="1">
        <f t="array" ref="B3653">TRANSPOSE(_xlfn._xlws.SORT(_xlfn.UNIQUE(_xlfn._xlws.FILTER(managements[treatment_number], managements[experiment_id]&amp;"_"&amp;managements[crop_season_id]=A3653))))</f>
        <v>#VALUE!</v>
      </c>
    </row>
    <row r="3654" spans="2:2" x14ac:dyDescent="0.25">
      <c r="B3654" t="e" cm="1" vm="1">
        <f t="array" ref="B3654">TRANSPOSE(_xlfn._xlws.SORT(_xlfn.UNIQUE(_xlfn._xlws.FILTER(managements[treatment_number], managements[experiment_id]&amp;"_"&amp;managements[crop_season_id]=A3654))))</f>
        <v>#VALUE!</v>
      </c>
    </row>
    <row r="3655" spans="2:2" x14ac:dyDescent="0.25">
      <c r="B3655" t="e" cm="1" vm="1">
        <f t="array" ref="B3655">TRANSPOSE(_xlfn._xlws.SORT(_xlfn.UNIQUE(_xlfn._xlws.FILTER(managements[treatment_number], managements[experiment_id]&amp;"_"&amp;managements[crop_season_id]=A3655))))</f>
        <v>#VALUE!</v>
      </c>
    </row>
    <row r="3656" spans="2:2" x14ac:dyDescent="0.25">
      <c r="B3656" t="e" cm="1" vm="1">
        <f t="array" ref="B3656">TRANSPOSE(_xlfn._xlws.SORT(_xlfn.UNIQUE(_xlfn._xlws.FILTER(managements[treatment_number], managements[experiment_id]&amp;"_"&amp;managements[crop_season_id]=A3656))))</f>
        <v>#VALUE!</v>
      </c>
    </row>
    <row r="3657" spans="2:2" x14ac:dyDescent="0.25">
      <c r="B3657" t="e" cm="1" vm="1">
        <f t="array" ref="B3657">TRANSPOSE(_xlfn._xlws.SORT(_xlfn.UNIQUE(_xlfn._xlws.FILTER(managements[treatment_number], managements[experiment_id]&amp;"_"&amp;managements[crop_season_id]=A3657))))</f>
        <v>#VALUE!</v>
      </c>
    </row>
    <row r="3658" spans="2:2" x14ac:dyDescent="0.25">
      <c r="B3658" t="e" cm="1" vm="1">
        <f t="array" ref="B3658">TRANSPOSE(_xlfn._xlws.SORT(_xlfn.UNIQUE(_xlfn._xlws.FILTER(managements[treatment_number], managements[experiment_id]&amp;"_"&amp;managements[crop_season_id]=A3658))))</f>
        <v>#VALUE!</v>
      </c>
    </row>
    <row r="3659" spans="2:2" x14ac:dyDescent="0.25">
      <c r="B3659" t="e" cm="1" vm="1">
        <f t="array" ref="B3659">TRANSPOSE(_xlfn._xlws.SORT(_xlfn.UNIQUE(_xlfn._xlws.FILTER(managements[treatment_number], managements[experiment_id]&amp;"_"&amp;managements[crop_season_id]=A3659))))</f>
        <v>#VALUE!</v>
      </c>
    </row>
    <row r="3660" spans="2:2" x14ac:dyDescent="0.25">
      <c r="B3660" t="e" cm="1" vm="1">
        <f t="array" ref="B3660">TRANSPOSE(_xlfn._xlws.SORT(_xlfn.UNIQUE(_xlfn._xlws.FILTER(managements[treatment_number], managements[experiment_id]&amp;"_"&amp;managements[crop_season_id]=A3660))))</f>
        <v>#VALUE!</v>
      </c>
    </row>
    <row r="3661" spans="2:2" x14ac:dyDescent="0.25">
      <c r="B3661" t="e" cm="1" vm="1">
        <f t="array" ref="B3661">TRANSPOSE(_xlfn._xlws.SORT(_xlfn.UNIQUE(_xlfn._xlws.FILTER(managements[treatment_number], managements[experiment_id]&amp;"_"&amp;managements[crop_season_id]=A3661))))</f>
        <v>#VALUE!</v>
      </c>
    </row>
    <row r="3662" spans="2:2" x14ac:dyDescent="0.25">
      <c r="B3662" t="e" cm="1" vm="1">
        <f t="array" ref="B3662">TRANSPOSE(_xlfn._xlws.SORT(_xlfn.UNIQUE(_xlfn._xlws.FILTER(managements[treatment_number], managements[experiment_id]&amp;"_"&amp;managements[crop_season_id]=A3662))))</f>
        <v>#VALUE!</v>
      </c>
    </row>
    <row r="3663" spans="2:2" x14ac:dyDescent="0.25">
      <c r="B3663" t="e" cm="1" vm="1">
        <f t="array" ref="B3663">TRANSPOSE(_xlfn._xlws.SORT(_xlfn.UNIQUE(_xlfn._xlws.FILTER(managements[treatment_number], managements[experiment_id]&amp;"_"&amp;managements[crop_season_id]=A3663))))</f>
        <v>#VALUE!</v>
      </c>
    </row>
    <row r="3664" spans="2:2" x14ac:dyDescent="0.25">
      <c r="B3664" t="e" cm="1" vm="1">
        <f t="array" ref="B3664">TRANSPOSE(_xlfn._xlws.SORT(_xlfn.UNIQUE(_xlfn._xlws.FILTER(managements[treatment_number], managements[experiment_id]&amp;"_"&amp;managements[crop_season_id]=A3664))))</f>
        <v>#VALUE!</v>
      </c>
    </row>
    <row r="3665" spans="2:2" x14ac:dyDescent="0.25">
      <c r="B3665" t="e" cm="1" vm="1">
        <f t="array" ref="B3665">TRANSPOSE(_xlfn._xlws.SORT(_xlfn.UNIQUE(_xlfn._xlws.FILTER(managements[treatment_number], managements[experiment_id]&amp;"_"&amp;managements[crop_season_id]=A3665))))</f>
        <v>#VALUE!</v>
      </c>
    </row>
    <row r="3666" spans="2:2" x14ac:dyDescent="0.25">
      <c r="B3666" t="e" cm="1" vm="1">
        <f t="array" ref="B3666">TRANSPOSE(_xlfn._xlws.SORT(_xlfn.UNIQUE(_xlfn._xlws.FILTER(managements[treatment_number], managements[experiment_id]&amp;"_"&amp;managements[crop_season_id]=A3666))))</f>
        <v>#VALUE!</v>
      </c>
    </row>
    <row r="3667" spans="2:2" x14ac:dyDescent="0.25">
      <c r="B3667" t="e" cm="1" vm="1">
        <f t="array" ref="B3667">TRANSPOSE(_xlfn._xlws.SORT(_xlfn.UNIQUE(_xlfn._xlws.FILTER(managements[treatment_number], managements[experiment_id]&amp;"_"&amp;managements[crop_season_id]=A3667))))</f>
        <v>#VALUE!</v>
      </c>
    </row>
    <row r="3668" spans="2:2" x14ac:dyDescent="0.25">
      <c r="B3668" t="e" cm="1" vm="1">
        <f t="array" ref="B3668">TRANSPOSE(_xlfn._xlws.SORT(_xlfn.UNIQUE(_xlfn._xlws.FILTER(managements[treatment_number], managements[experiment_id]&amp;"_"&amp;managements[crop_season_id]=A3668))))</f>
        <v>#VALUE!</v>
      </c>
    </row>
    <row r="3669" spans="2:2" x14ac:dyDescent="0.25">
      <c r="B3669" t="e" cm="1" vm="1">
        <f t="array" ref="B3669">TRANSPOSE(_xlfn._xlws.SORT(_xlfn.UNIQUE(_xlfn._xlws.FILTER(managements[treatment_number], managements[experiment_id]&amp;"_"&amp;managements[crop_season_id]=A3669))))</f>
        <v>#VALUE!</v>
      </c>
    </row>
    <row r="3670" spans="2:2" x14ac:dyDescent="0.25">
      <c r="B3670" t="e" cm="1" vm="1">
        <f t="array" ref="B3670">TRANSPOSE(_xlfn._xlws.SORT(_xlfn.UNIQUE(_xlfn._xlws.FILTER(managements[treatment_number], managements[experiment_id]&amp;"_"&amp;managements[crop_season_id]=A3670))))</f>
        <v>#VALUE!</v>
      </c>
    </row>
    <row r="3671" spans="2:2" x14ac:dyDescent="0.25">
      <c r="B3671" t="e" cm="1" vm="1">
        <f t="array" ref="B3671">TRANSPOSE(_xlfn._xlws.SORT(_xlfn.UNIQUE(_xlfn._xlws.FILTER(managements[treatment_number], managements[experiment_id]&amp;"_"&amp;managements[crop_season_id]=A3671))))</f>
        <v>#VALUE!</v>
      </c>
    </row>
    <row r="3672" spans="2:2" x14ac:dyDescent="0.25">
      <c r="B3672" t="e" cm="1" vm="1">
        <f t="array" ref="B3672">TRANSPOSE(_xlfn._xlws.SORT(_xlfn.UNIQUE(_xlfn._xlws.FILTER(managements[treatment_number], managements[experiment_id]&amp;"_"&amp;managements[crop_season_id]=A3672))))</f>
        <v>#VALUE!</v>
      </c>
    </row>
    <row r="3673" spans="2:2" x14ac:dyDescent="0.25">
      <c r="B3673" t="e" cm="1" vm="1">
        <f t="array" ref="B3673">TRANSPOSE(_xlfn._xlws.SORT(_xlfn.UNIQUE(_xlfn._xlws.FILTER(managements[treatment_number], managements[experiment_id]&amp;"_"&amp;managements[crop_season_id]=A3673))))</f>
        <v>#VALUE!</v>
      </c>
    </row>
    <row r="3674" spans="2:2" x14ac:dyDescent="0.25">
      <c r="B3674" t="e" cm="1" vm="1">
        <f t="array" ref="B3674">TRANSPOSE(_xlfn._xlws.SORT(_xlfn.UNIQUE(_xlfn._xlws.FILTER(managements[treatment_number], managements[experiment_id]&amp;"_"&amp;managements[crop_season_id]=A3674))))</f>
        <v>#VALUE!</v>
      </c>
    </row>
    <row r="3675" spans="2:2" x14ac:dyDescent="0.25">
      <c r="B3675" t="e" cm="1" vm="1">
        <f t="array" ref="B3675">TRANSPOSE(_xlfn._xlws.SORT(_xlfn.UNIQUE(_xlfn._xlws.FILTER(managements[treatment_number], managements[experiment_id]&amp;"_"&amp;managements[crop_season_id]=A3675))))</f>
        <v>#VALUE!</v>
      </c>
    </row>
    <row r="3676" spans="2:2" x14ac:dyDescent="0.25">
      <c r="B3676" t="e" cm="1" vm="1">
        <f t="array" ref="B3676">TRANSPOSE(_xlfn._xlws.SORT(_xlfn.UNIQUE(_xlfn._xlws.FILTER(managements[treatment_number], managements[experiment_id]&amp;"_"&amp;managements[crop_season_id]=A3676))))</f>
        <v>#VALUE!</v>
      </c>
    </row>
    <row r="3677" spans="2:2" x14ac:dyDescent="0.25">
      <c r="B3677" t="e" cm="1" vm="1">
        <f t="array" ref="B3677">TRANSPOSE(_xlfn._xlws.SORT(_xlfn.UNIQUE(_xlfn._xlws.FILTER(managements[treatment_number], managements[experiment_id]&amp;"_"&amp;managements[crop_season_id]=A3677))))</f>
        <v>#VALUE!</v>
      </c>
    </row>
    <row r="3678" spans="2:2" x14ac:dyDescent="0.25">
      <c r="B3678" t="e" cm="1" vm="1">
        <f t="array" ref="B3678">TRANSPOSE(_xlfn._xlws.SORT(_xlfn.UNIQUE(_xlfn._xlws.FILTER(managements[treatment_number], managements[experiment_id]&amp;"_"&amp;managements[crop_season_id]=A3678))))</f>
        <v>#VALUE!</v>
      </c>
    </row>
    <row r="3679" spans="2:2" x14ac:dyDescent="0.25">
      <c r="B3679" t="e" cm="1" vm="1">
        <f t="array" ref="B3679">TRANSPOSE(_xlfn._xlws.SORT(_xlfn.UNIQUE(_xlfn._xlws.FILTER(managements[treatment_number], managements[experiment_id]&amp;"_"&amp;managements[crop_season_id]=A3679))))</f>
        <v>#VALUE!</v>
      </c>
    </row>
    <row r="3680" spans="2:2" x14ac:dyDescent="0.25">
      <c r="B3680" t="e" cm="1" vm="1">
        <f t="array" ref="B3680">TRANSPOSE(_xlfn._xlws.SORT(_xlfn.UNIQUE(_xlfn._xlws.FILTER(managements[treatment_number], managements[experiment_id]&amp;"_"&amp;managements[crop_season_id]=A3680))))</f>
        <v>#VALUE!</v>
      </c>
    </row>
    <row r="3681" spans="2:2" x14ac:dyDescent="0.25">
      <c r="B3681" t="e" cm="1" vm="1">
        <f t="array" ref="B3681">TRANSPOSE(_xlfn._xlws.SORT(_xlfn.UNIQUE(_xlfn._xlws.FILTER(managements[treatment_number], managements[experiment_id]&amp;"_"&amp;managements[crop_season_id]=A3681))))</f>
        <v>#VALUE!</v>
      </c>
    </row>
    <row r="3682" spans="2:2" x14ac:dyDescent="0.25">
      <c r="B3682" t="e" cm="1" vm="1">
        <f t="array" ref="B3682">TRANSPOSE(_xlfn._xlws.SORT(_xlfn.UNIQUE(_xlfn._xlws.FILTER(managements[treatment_number], managements[experiment_id]&amp;"_"&amp;managements[crop_season_id]=A3682))))</f>
        <v>#VALUE!</v>
      </c>
    </row>
    <row r="3683" spans="2:2" x14ac:dyDescent="0.25">
      <c r="B3683" t="e" cm="1" vm="1">
        <f t="array" ref="B3683">TRANSPOSE(_xlfn._xlws.SORT(_xlfn.UNIQUE(_xlfn._xlws.FILTER(managements[treatment_number], managements[experiment_id]&amp;"_"&amp;managements[crop_season_id]=A3683))))</f>
        <v>#VALUE!</v>
      </c>
    </row>
    <row r="3684" spans="2:2" x14ac:dyDescent="0.25">
      <c r="B3684" t="e" cm="1" vm="1">
        <f t="array" ref="B3684">TRANSPOSE(_xlfn._xlws.SORT(_xlfn.UNIQUE(_xlfn._xlws.FILTER(managements[treatment_number], managements[experiment_id]&amp;"_"&amp;managements[crop_season_id]=A3684))))</f>
        <v>#VALUE!</v>
      </c>
    </row>
    <row r="3685" spans="2:2" x14ac:dyDescent="0.25">
      <c r="B3685" t="e" cm="1" vm="1">
        <f t="array" ref="B3685">TRANSPOSE(_xlfn._xlws.SORT(_xlfn.UNIQUE(_xlfn._xlws.FILTER(managements[treatment_number], managements[experiment_id]&amp;"_"&amp;managements[crop_season_id]=A3685))))</f>
        <v>#VALUE!</v>
      </c>
    </row>
    <row r="3686" spans="2:2" x14ac:dyDescent="0.25">
      <c r="B3686" t="e" cm="1" vm="1">
        <f t="array" ref="B3686">TRANSPOSE(_xlfn._xlws.SORT(_xlfn.UNIQUE(_xlfn._xlws.FILTER(managements[treatment_number], managements[experiment_id]&amp;"_"&amp;managements[crop_season_id]=A3686))))</f>
        <v>#VALUE!</v>
      </c>
    </row>
    <row r="3687" spans="2:2" x14ac:dyDescent="0.25">
      <c r="B3687" t="e" cm="1" vm="1">
        <f t="array" ref="B3687">TRANSPOSE(_xlfn._xlws.SORT(_xlfn.UNIQUE(_xlfn._xlws.FILTER(managements[treatment_number], managements[experiment_id]&amp;"_"&amp;managements[crop_season_id]=A3687))))</f>
        <v>#VALUE!</v>
      </c>
    </row>
    <row r="3688" spans="2:2" x14ac:dyDescent="0.25">
      <c r="B3688" t="e" cm="1" vm="1">
        <f t="array" ref="B3688">TRANSPOSE(_xlfn._xlws.SORT(_xlfn.UNIQUE(_xlfn._xlws.FILTER(managements[treatment_number], managements[experiment_id]&amp;"_"&amp;managements[crop_season_id]=A3688))))</f>
        <v>#VALUE!</v>
      </c>
    </row>
    <row r="3689" spans="2:2" x14ac:dyDescent="0.25">
      <c r="B3689" t="e" cm="1" vm="1">
        <f t="array" ref="B3689">TRANSPOSE(_xlfn._xlws.SORT(_xlfn.UNIQUE(_xlfn._xlws.FILTER(managements[treatment_number], managements[experiment_id]&amp;"_"&amp;managements[crop_season_id]=A3689))))</f>
        <v>#VALUE!</v>
      </c>
    </row>
    <row r="3690" spans="2:2" x14ac:dyDescent="0.25">
      <c r="B3690" t="e" cm="1" vm="1">
        <f t="array" ref="B3690">TRANSPOSE(_xlfn._xlws.SORT(_xlfn.UNIQUE(_xlfn._xlws.FILTER(managements[treatment_number], managements[experiment_id]&amp;"_"&amp;managements[crop_season_id]=A3690))))</f>
        <v>#VALUE!</v>
      </c>
    </row>
    <row r="3691" spans="2:2" x14ac:dyDescent="0.25">
      <c r="B3691" t="e" cm="1" vm="1">
        <f t="array" ref="B3691">TRANSPOSE(_xlfn._xlws.SORT(_xlfn.UNIQUE(_xlfn._xlws.FILTER(managements[treatment_number], managements[experiment_id]&amp;"_"&amp;managements[crop_season_id]=A3691))))</f>
        <v>#VALUE!</v>
      </c>
    </row>
    <row r="3692" spans="2:2" x14ac:dyDescent="0.25">
      <c r="B3692" t="e" cm="1" vm="1">
        <f t="array" ref="B3692">TRANSPOSE(_xlfn._xlws.SORT(_xlfn.UNIQUE(_xlfn._xlws.FILTER(managements[treatment_number], managements[experiment_id]&amp;"_"&amp;managements[crop_season_id]=A3692))))</f>
        <v>#VALUE!</v>
      </c>
    </row>
    <row r="3693" spans="2:2" x14ac:dyDescent="0.25">
      <c r="B3693" t="e" cm="1" vm="1">
        <f t="array" ref="B3693">TRANSPOSE(_xlfn._xlws.SORT(_xlfn.UNIQUE(_xlfn._xlws.FILTER(managements[treatment_number], managements[experiment_id]&amp;"_"&amp;managements[crop_season_id]=A3693))))</f>
        <v>#VALUE!</v>
      </c>
    </row>
    <row r="3694" spans="2:2" x14ac:dyDescent="0.25">
      <c r="B3694" t="e" cm="1" vm="1">
        <f t="array" ref="B3694">TRANSPOSE(_xlfn._xlws.SORT(_xlfn.UNIQUE(_xlfn._xlws.FILTER(managements[treatment_number], managements[experiment_id]&amp;"_"&amp;managements[crop_season_id]=A3694))))</f>
        <v>#VALUE!</v>
      </c>
    </row>
    <row r="3695" spans="2:2" x14ac:dyDescent="0.25">
      <c r="B3695" t="e" cm="1" vm="1">
        <f t="array" ref="B3695">TRANSPOSE(_xlfn._xlws.SORT(_xlfn.UNIQUE(_xlfn._xlws.FILTER(managements[treatment_number], managements[experiment_id]&amp;"_"&amp;managements[crop_season_id]=A3695))))</f>
        <v>#VALUE!</v>
      </c>
    </row>
    <row r="3696" spans="2:2" x14ac:dyDescent="0.25">
      <c r="B3696" t="e" cm="1" vm="1">
        <f t="array" ref="B3696">TRANSPOSE(_xlfn._xlws.SORT(_xlfn.UNIQUE(_xlfn._xlws.FILTER(managements[treatment_number], managements[experiment_id]&amp;"_"&amp;managements[crop_season_id]=A3696))))</f>
        <v>#VALUE!</v>
      </c>
    </row>
    <row r="3697" spans="2:2" x14ac:dyDescent="0.25">
      <c r="B3697" t="e" cm="1" vm="1">
        <f t="array" ref="B3697">TRANSPOSE(_xlfn._xlws.SORT(_xlfn.UNIQUE(_xlfn._xlws.FILTER(managements[treatment_number], managements[experiment_id]&amp;"_"&amp;managements[crop_season_id]=A3697))))</f>
        <v>#VALUE!</v>
      </c>
    </row>
    <row r="3698" spans="2:2" x14ac:dyDescent="0.25">
      <c r="B3698" t="e" cm="1" vm="1">
        <f t="array" ref="B3698">TRANSPOSE(_xlfn._xlws.SORT(_xlfn.UNIQUE(_xlfn._xlws.FILTER(managements[treatment_number], managements[experiment_id]&amp;"_"&amp;managements[crop_season_id]=A3698))))</f>
        <v>#VALUE!</v>
      </c>
    </row>
    <row r="3699" spans="2:2" x14ac:dyDescent="0.25">
      <c r="B3699" t="e" cm="1" vm="1">
        <f t="array" ref="B3699">TRANSPOSE(_xlfn._xlws.SORT(_xlfn.UNIQUE(_xlfn._xlws.FILTER(managements[treatment_number], managements[experiment_id]&amp;"_"&amp;managements[crop_season_id]=A3699))))</f>
        <v>#VALUE!</v>
      </c>
    </row>
    <row r="3700" spans="2:2" x14ac:dyDescent="0.25">
      <c r="B3700" t="e" cm="1" vm="1">
        <f t="array" ref="B3700">TRANSPOSE(_xlfn._xlws.SORT(_xlfn.UNIQUE(_xlfn._xlws.FILTER(managements[treatment_number], managements[experiment_id]&amp;"_"&amp;managements[crop_season_id]=A3700))))</f>
        <v>#VALUE!</v>
      </c>
    </row>
    <row r="3701" spans="2:2" x14ac:dyDescent="0.25">
      <c r="B3701" t="e" cm="1" vm="1">
        <f t="array" ref="B3701">TRANSPOSE(_xlfn._xlws.SORT(_xlfn.UNIQUE(_xlfn._xlws.FILTER(managements[treatment_number], managements[experiment_id]&amp;"_"&amp;managements[crop_season_id]=A3701))))</f>
        <v>#VALUE!</v>
      </c>
    </row>
    <row r="3702" spans="2:2" x14ac:dyDescent="0.25">
      <c r="B3702" t="e" cm="1" vm="1">
        <f t="array" ref="B3702">TRANSPOSE(_xlfn._xlws.SORT(_xlfn.UNIQUE(_xlfn._xlws.FILTER(managements[treatment_number], managements[experiment_id]&amp;"_"&amp;managements[crop_season_id]=A3702))))</f>
        <v>#VALUE!</v>
      </c>
    </row>
    <row r="3703" spans="2:2" x14ac:dyDescent="0.25">
      <c r="B3703" t="e" cm="1" vm="1">
        <f t="array" ref="B3703">TRANSPOSE(_xlfn._xlws.SORT(_xlfn.UNIQUE(_xlfn._xlws.FILTER(managements[treatment_number], managements[experiment_id]&amp;"_"&amp;managements[crop_season_id]=A3703))))</f>
        <v>#VALUE!</v>
      </c>
    </row>
    <row r="3704" spans="2:2" x14ac:dyDescent="0.25">
      <c r="B3704" t="e" cm="1" vm="1">
        <f t="array" ref="B3704">TRANSPOSE(_xlfn._xlws.SORT(_xlfn.UNIQUE(_xlfn._xlws.FILTER(managements[treatment_number], managements[experiment_id]&amp;"_"&amp;managements[crop_season_id]=A3704))))</f>
        <v>#VALUE!</v>
      </c>
    </row>
    <row r="3705" spans="2:2" x14ac:dyDescent="0.25">
      <c r="B3705" t="e" cm="1" vm="1">
        <f t="array" ref="B3705">TRANSPOSE(_xlfn._xlws.SORT(_xlfn.UNIQUE(_xlfn._xlws.FILTER(managements[treatment_number], managements[experiment_id]&amp;"_"&amp;managements[crop_season_id]=A3705))))</f>
        <v>#VALUE!</v>
      </c>
    </row>
    <row r="3706" spans="2:2" x14ac:dyDescent="0.25">
      <c r="B3706" t="e" cm="1" vm="1">
        <f t="array" ref="B3706">TRANSPOSE(_xlfn._xlws.SORT(_xlfn.UNIQUE(_xlfn._xlws.FILTER(managements[treatment_number], managements[experiment_id]&amp;"_"&amp;managements[crop_season_id]=A3706))))</f>
        <v>#VALUE!</v>
      </c>
    </row>
    <row r="3707" spans="2:2" x14ac:dyDescent="0.25">
      <c r="B3707" t="e" cm="1" vm="1">
        <f t="array" ref="B3707">TRANSPOSE(_xlfn._xlws.SORT(_xlfn.UNIQUE(_xlfn._xlws.FILTER(managements[treatment_number], managements[experiment_id]&amp;"_"&amp;managements[crop_season_id]=A3707))))</f>
        <v>#VALUE!</v>
      </c>
    </row>
    <row r="3708" spans="2:2" x14ac:dyDescent="0.25">
      <c r="B3708" t="e" cm="1" vm="1">
        <f t="array" ref="B3708">TRANSPOSE(_xlfn._xlws.SORT(_xlfn.UNIQUE(_xlfn._xlws.FILTER(managements[treatment_number], managements[experiment_id]&amp;"_"&amp;managements[crop_season_id]=A3708))))</f>
        <v>#VALUE!</v>
      </c>
    </row>
    <row r="3709" spans="2:2" x14ac:dyDescent="0.25">
      <c r="B3709" t="e" cm="1" vm="1">
        <f t="array" ref="B3709">TRANSPOSE(_xlfn._xlws.SORT(_xlfn.UNIQUE(_xlfn._xlws.FILTER(managements[treatment_number], managements[experiment_id]&amp;"_"&amp;managements[crop_season_id]=A3709))))</f>
        <v>#VALUE!</v>
      </c>
    </row>
    <row r="3710" spans="2:2" x14ac:dyDescent="0.25">
      <c r="B3710" t="e" cm="1" vm="1">
        <f t="array" ref="B3710">TRANSPOSE(_xlfn._xlws.SORT(_xlfn.UNIQUE(_xlfn._xlws.FILTER(managements[treatment_number], managements[experiment_id]&amp;"_"&amp;managements[crop_season_id]=A3710))))</f>
        <v>#VALUE!</v>
      </c>
    </row>
    <row r="3711" spans="2:2" x14ac:dyDescent="0.25">
      <c r="B3711" t="e" cm="1" vm="1">
        <f t="array" ref="B3711">TRANSPOSE(_xlfn._xlws.SORT(_xlfn.UNIQUE(_xlfn._xlws.FILTER(managements[treatment_number], managements[experiment_id]&amp;"_"&amp;managements[crop_season_id]=A3711))))</f>
        <v>#VALUE!</v>
      </c>
    </row>
    <row r="3712" spans="2:2" x14ac:dyDescent="0.25">
      <c r="B3712" t="e" cm="1" vm="1">
        <f t="array" ref="B3712">TRANSPOSE(_xlfn._xlws.SORT(_xlfn.UNIQUE(_xlfn._xlws.FILTER(managements[treatment_number], managements[experiment_id]&amp;"_"&amp;managements[crop_season_id]=A3712))))</f>
        <v>#VALUE!</v>
      </c>
    </row>
    <row r="3713" spans="2:2" x14ac:dyDescent="0.25">
      <c r="B3713" t="e" cm="1" vm="1">
        <f t="array" ref="B3713">TRANSPOSE(_xlfn._xlws.SORT(_xlfn.UNIQUE(_xlfn._xlws.FILTER(managements[treatment_number], managements[experiment_id]&amp;"_"&amp;managements[crop_season_id]=A3713))))</f>
        <v>#VALUE!</v>
      </c>
    </row>
    <row r="3714" spans="2:2" x14ac:dyDescent="0.25">
      <c r="B3714" t="e" cm="1" vm="1">
        <f t="array" ref="B3714">TRANSPOSE(_xlfn._xlws.SORT(_xlfn.UNIQUE(_xlfn._xlws.FILTER(managements[treatment_number], managements[experiment_id]&amp;"_"&amp;managements[crop_season_id]=A3714))))</f>
        <v>#VALUE!</v>
      </c>
    </row>
    <row r="3715" spans="2:2" x14ac:dyDescent="0.25">
      <c r="B3715" t="e" cm="1" vm="1">
        <f t="array" ref="B3715">TRANSPOSE(_xlfn._xlws.SORT(_xlfn.UNIQUE(_xlfn._xlws.FILTER(managements[treatment_number], managements[experiment_id]&amp;"_"&amp;managements[crop_season_id]=A3715))))</f>
        <v>#VALUE!</v>
      </c>
    </row>
    <row r="3716" spans="2:2" x14ac:dyDescent="0.25">
      <c r="B3716" t="e" cm="1" vm="1">
        <f t="array" ref="B3716">TRANSPOSE(_xlfn._xlws.SORT(_xlfn.UNIQUE(_xlfn._xlws.FILTER(managements[treatment_number], managements[experiment_id]&amp;"_"&amp;managements[crop_season_id]=A3716))))</f>
        <v>#VALUE!</v>
      </c>
    </row>
    <row r="3717" spans="2:2" x14ac:dyDescent="0.25">
      <c r="B3717" t="e" cm="1" vm="1">
        <f t="array" ref="B3717">TRANSPOSE(_xlfn._xlws.SORT(_xlfn.UNIQUE(_xlfn._xlws.FILTER(managements[treatment_number], managements[experiment_id]&amp;"_"&amp;managements[crop_season_id]=A3717))))</f>
        <v>#VALUE!</v>
      </c>
    </row>
    <row r="3718" spans="2:2" x14ac:dyDescent="0.25">
      <c r="B3718" t="e" cm="1" vm="1">
        <f t="array" ref="B3718">TRANSPOSE(_xlfn._xlws.SORT(_xlfn.UNIQUE(_xlfn._xlws.FILTER(managements[treatment_number], managements[experiment_id]&amp;"_"&amp;managements[crop_season_id]=A3718))))</f>
        <v>#VALUE!</v>
      </c>
    </row>
    <row r="3719" spans="2:2" x14ac:dyDescent="0.25">
      <c r="B3719" t="e" cm="1" vm="1">
        <f t="array" ref="B3719">TRANSPOSE(_xlfn._xlws.SORT(_xlfn.UNIQUE(_xlfn._xlws.FILTER(managements[treatment_number], managements[experiment_id]&amp;"_"&amp;managements[crop_season_id]=A3719))))</f>
        <v>#VALUE!</v>
      </c>
    </row>
    <row r="3720" spans="2:2" x14ac:dyDescent="0.25">
      <c r="B3720" t="e" cm="1" vm="1">
        <f t="array" ref="B3720">TRANSPOSE(_xlfn._xlws.SORT(_xlfn.UNIQUE(_xlfn._xlws.FILTER(managements[treatment_number], managements[experiment_id]&amp;"_"&amp;managements[crop_season_id]=A3720))))</f>
        <v>#VALUE!</v>
      </c>
    </row>
    <row r="3721" spans="2:2" x14ac:dyDescent="0.25">
      <c r="B3721" t="e" cm="1" vm="1">
        <f t="array" ref="B3721">TRANSPOSE(_xlfn._xlws.SORT(_xlfn.UNIQUE(_xlfn._xlws.FILTER(managements[treatment_number], managements[experiment_id]&amp;"_"&amp;managements[crop_season_id]=A3721))))</f>
        <v>#VALUE!</v>
      </c>
    </row>
    <row r="3722" spans="2:2" x14ac:dyDescent="0.25">
      <c r="B3722" t="e" cm="1" vm="1">
        <f t="array" ref="B3722">TRANSPOSE(_xlfn._xlws.SORT(_xlfn.UNIQUE(_xlfn._xlws.FILTER(managements[treatment_number], managements[experiment_id]&amp;"_"&amp;managements[crop_season_id]=A3722))))</f>
        <v>#VALUE!</v>
      </c>
    </row>
    <row r="3723" spans="2:2" x14ac:dyDescent="0.25">
      <c r="B3723" t="e" cm="1" vm="1">
        <f t="array" ref="B3723">TRANSPOSE(_xlfn._xlws.SORT(_xlfn.UNIQUE(_xlfn._xlws.FILTER(managements[treatment_number], managements[experiment_id]&amp;"_"&amp;managements[crop_season_id]=A3723))))</f>
        <v>#VALUE!</v>
      </c>
    </row>
    <row r="3724" spans="2:2" x14ac:dyDescent="0.25">
      <c r="B3724" t="e" cm="1" vm="1">
        <f t="array" ref="B3724">TRANSPOSE(_xlfn._xlws.SORT(_xlfn.UNIQUE(_xlfn._xlws.FILTER(managements[treatment_number], managements[experiment_id]&amp;"_"&amp;managements[crop_season_id]=A3724))))</f>
        <v>#VALUE!</v>
      </c>
    </row>
    <row r="3725" spans="2:2" x14ac:dyDescent="0.25">
      <c r="B3725" t="e" cm="1" vm="1">
        <f t="array" ref="B3725">TRANSPOSE(_xlfn._xlws.SORT(_xlfn.UNIQUE(_xlfn._xlws.FILTER(managements[treatment_number], managements[experiment_id]&amp;"_"&amp;managements[crop_season_id]=A3725))))</f>
        <v>#VALUE!</v>
      </c>
    </row>
    <row r="3726" spans="2:2" x14ac:dyDescent="0.25">
      <c r="B3726" t="e" cm="1" vm="1">
        <f t="array" ref="B3726">TRANSPOSE(_xlfn._xlws.SORT(_xlfn.UNIQUE(_xlfn._xlws.FILTER(managements[treatment_number], managements[experiment_id]&amp;"_"&amp;managements[crop_season_id]=A3726))))</f>
        <v>#VALUE!</v>
      </c>
    </row>
    <row r="3727" spans="2:2" x14ac:dyDescent="0.25">
      <c r="B3727" t="e" cm="1" vm="1">
        <f t="array" ref="B3727">TRANSPOSE(_xlfn._xlws.SORT(_xlfn.UNIQUE(_xlfn._xlws.FILTER(managements[treatment_number], managements[experiment_id]&amp;"_"&amp;managements[crop_season_id]=A3727))))</f>
        <v>#VALUE!</v>
      </c>
    </row>
    <row r="3728" spans="2:2" x14ac:dyDescent="0.25">
      <c r="B3728" t="e" cm="1" vm="1">
        <f t="array" ref="B3728">TRANSPOSE(_xlfn._xlws.SORT(_xlfn.UNIQUE(_xlfn._xlws.FILTER(managements[treatment_number], managements[experiment_id]&amp;"_"&amp;managements[crop_season_id]=A3728))))</f>
        <v>#VALUE!</v>
      </c>
    </row>
    <row r="3729" spans="2:2" x14ac:dyDescent="0.25">
      <c r="B3729" t="e" cm="1" vm="1">
        <f t="array" ref="B3729">TRANSPOSE(_xlfn._xlws.SORT(_xlfn.UNIQUE(_xlfn._xlws.FILTER(managements[treatment_number], managements[experiment_id]&amp;"_"&amp;managements[crop_season_id]=A3729))))</f>
        <v>#VALUE!</v>
      </c>
    </row>
    <row r="3730" spans="2:2" x14ac:dyDescent="0.25">
      <c r="B3730" t="e" cm="1" vm="1">
        <f t="array" ref="B3730">TRANSPOSE(_xlfn._xlws.SORT(_xlfn.UNIQUE(_xlfn._xlws.FILTER(managements[treatment_number], managements[experiment_id]&amp;"_"&amp;managements[crop_season_id]=A3730))))</f>
        <v>#VALUE!</v>
      </c>
    </row>
    <row r="3731" spans="2:2" x14ac:dyDescent="0.25">
      <c r="B3731" t="e" cm="1" vm="1">
        <f t="array" ref="B3731">TRANSPOSE(_xlfn._xlws.SORT(_xlfn.UNIQUE(_xlfn._xlws.FILTER(managements[treatment_number], managements[experiment_id]&amp;"_"&amp;managements[crop_season_id]=A3731))))</f>
        <v>#VALUE!</v>
      </c>
    </row>
    <row r="3732" spans="2:2" x14ac:dyDescent="0.25">
      <c r="B3732" t="e" cm="1" vm="1">
        <f t="array" ref="B3732">TRANSPOSE(_xlfn._xlws.SORT(_xlfn.UNIQUE(_xlfn._xlws.FILTER(managements[treatment_number], managements[experiment_id]&amp;"_"&amp;managements[crop_season_id]=A3732))))</f>
        <v>#VALUE!</v>
      </c>
    </row>
    <row r="3733" spans="2:2" x14ac:dyDescent="0.25">
      <c r="B3733" t="e" cm="1" vm="1">
        <f t="array" ref="B3733">TRANSPOSE(_xlfn._xlws.SORT(_xlfn.UNIQUE(_xlfn._xlws.FILTER(managements[treatment_number], managements[experiment_id]&amp;"_"&amp;managements[crop_season_id]=A3733))))</f>
        <v>#VALUE!</v>
      </c>
    </row>
    <row r="3734" spans="2:2" x14ac:dyDescent="0.25">
      <c r="B3734" t="e" cm="1" vm="1">
        <f t="array" ref="B3734">TRANSPOSE(_xlfn._xlws.SORT(_xlfn.UNIQUE(_xlfn._xlws.FILTER(managements[treatment_number], managements[experiment_id]&amp;"_"&amp;managements[crop_season_id]=A3734))))</f>
        <v>#VALUE!</v>
      </c>
    </row>
    <row r="3735" spans="2:2" x14ac:dyDescent="0.25">
      <c r="B3735" t="e" cm="1" vm="1">
        <f t="array" ref="B3735">TRANSPOSE(_xlfn._xlws.SORT(_xlfn.UNIQUE(_xlfn._xlws.FILTER(managements[treatment_number], managements[experiment_id]&amp;"_"&amp;managements[crop_season_id]=A3735))))</f>
        <v>#VALUE!</v>
      </c>
    </row>
    <row r="3736" spans="2:2" x14ac:dyDescent="0.25">
      <c r="B3736" t="e" cm="1" vm="1">
        <f t="array" ref="B3736">TRANSPOSE(_xlfn._xlws.SORT(_xlfn.UNIQUE(_xlfn._xlws.FILTER(managements[treatment_number], managements[experiment_id]&amp;"_"&amp;managements[crop_season_id]=A3736))))</f>
        <v>#VALUE!</v>
      </c>
    </row>
    <row r="3737" spans="2:2" x14ac:dyDescent="0.25">
      <c r="B3737" t="e" cm="1" vm="1">
        <f t="array" ref="B3737">TRANSPOSE(_xlfn._xlws.SORT(_xlfn.UNIQUE(_xlfn._xlws.FILTER(managements[treatment_number], managements[experiment_id]&amp;"_"&amp;managements[crop_season_id]=A3737))))</f>
        <v>#VALUE!</v>
      </c>
    </row>
    <row r="3738" spans="2:2" x14ac:dyDescent="0.25">
      <c r="B3738" t="e" cm="1" vm="1">
        <f t="array" ref="B3738">TRANSPOSE(_xlfn._xlws.SORT(_xlfn.UNIQUE(_xlfn._xlws.FILTER(managements[treatment_number], managements[experiment_id]&amp;"_"&amp;managements[crop_season_id]=A3738))))</f>
        <v>#VALUE!</v>
      </c>
    </row>
    <row r="3739" spans="2:2" x14ac:dyDescent="0.25">
      <c r="B3739" t="e" cm="1" vm="1">
        <f t="array" ref="B3739">TRANSPOSE(_xlfn._xlws.SORT(_xlfn.UNIQUE(_xlfn._xlws.FILTER(managements[treatment_number], managements[experiment_id]&amp;"_"&amp;managements[crop_season_id]=A3739))))</f>
        <v>#VALUE!</v>
      </c>
    </row>
    <row r="3740" spans="2:2" x14ac:dyDescent="0.25">
      <c r="B3740" t="e" cm="1" vm="1">
        <f t="array" ref="B3740">TRANSPOSE(_xlfn._xlws.SORT(_xlfn.UNIQUE(_xlfn._xlws.FILTER(managements[treatment_number], managements[experiment_id]&amp;"_"&amp;managements[crop_season_id]=A3740))))</f>
        <v>#VALUE!</v>
      </c>
    </row>
    <row r="3741" spans="2:2" x14ac:dyDescent="0.25">
      <c r="B3741" t="e" cm="1" vm="1">
        <f t="array" ref="B3741">TRANSPOSE(_xlfn._xlws.SORT(_xlfn.UNIQUE(_xlfn._xlws.FILTER(managements[treatment_number], managements[experiment_id]&amp;"_"&amp;managements[crop_season_id]=A3741))))</f>
        <v>#VALUE!</v>
      </c>
    </row>
    <row r="3742" spans="2:2" x14ac:dyDescent="0.25">
      <c r="B3742" t="e" cm="1" vm="1">
        <f t="array" ref="B3742">TRANSPOSE(_xlfn._xlws.SORT(_xlfn.UNIQUE(_xlfn._xlws.FILTER(managements[treatment_number], managements[experiment_id]&amp;"_"&amp;managements[crop_season_id]=A3742))))</f>
        <v>#VALUE!</v>
      </c>
    </row>
    <row r="3743" spans="2:2" x14ac:dyDescent="0.25">
      <c r="B3743" t="e" cm="1" vm="1">
        <f t="array" ref="B3743">TRANSPOSE(_xlfn._xlws.SORT(_xlfn.UNIQUE(_xlfn._xlws.FILTER(managements[treatment_number], managements[experiment_id]&amp;"_"&amp;managements[crop_season_id]=A3743))))</f>
        <v>#VALUE!</v>
      </c>
    </row>
    <row r="3744" spans="2:2" x14ac:dyDescent="0.25">
      <c r="B3744" t="e" cm="1" vm="1">
        <f t="array" ref="B3744">TRANSPOSE(_xlfn._xlws.SORT(_xlfn.UNIQUE(_xlfn._xlws.FILTER(managements[treatment_number], managements[experiment_id]&amp;"_"&amp;managements[crop_season_id]=A3744))))</f>
        <v>#VALUE!</v>
      </c>
    </row>
    <row r="3745" spans="2:2" x14ac:dyDescent="0.25">
      <c r="B3745" t="e" cm="1" vm="1">
        <f t="array" ref="B3745">TRANSPOSE(_xlfn._xlws.SORT(_xlfn.UNIQUE(_xlfn._xlws.FILTER(managements[treatment_number], managements[experiment_id]&amp;"_"&amp;managements[crop_season_id]=A3745))))</f>
        <v>#VALUE!</v>
      </c>
    </row>
    <row r="3746" spans="2:2" x14ac:dyDescent="0.25">
      <c r="B3746" t="e" cm="1" vm="1">
        <f t="array" ref="B3746">TRANSPOSE(_xlfn._xlws.SORT(_xlfn.UNIQUE(_xlfn._xlws.FILTER(managements[treatment_number], managements[experiment_id]&amp;"_"&amp;managements[crop_season_id]=A3746))))</f>
        <v>#VALUE!</v>
      </c>
    </row>
    <row r="3747" spans="2:2" x14ac:dyDescent="0.25">
      <c r="B3747" t="e" cm="1" vm="1">
        <f t="array" ref="B3747">TRANSPOSE(_xlfn._xlws.SORT(_xlfn.UNIQUE(_xlfn._xlws.FILTER(managements[treatment_number], managements[experiment_id]&amp;"_"&amp;managements[crop_season_id]=A3747))))</f>
        <v>#VALUE!</v>
      </c>
    </row>
    <row r="3748" spans="2:2" x14ac:dyDescent="0.25">
      <c r="B3748" t="e" cm="1" vm="1">
        <f t="array" ref="B3748">TRANSPOSE(_xlfn._xlws.SORT(_xlfn.UNIQUE(_xlfn._xlws.FILTER(managements[treatment_number], managements[experiment_id]&amp;"_"&amp;managements[crop_season_id]=A3748))))</f>
        <v>#VALUE!</v>
      </c>
    </row>
    <row r="3749" spans="2:2" x14ac:dyDescent="0.25">
      <c r="B3749" t="e" cm="1" vm="1">
        <f t="array" ref="B3749">TRANSPOSE(_xlfn._xlws.SORT(_xlfn.UNIQUE(_xlfn._xlws.FILTER(managements[treatment_number], managements[experiment_id]&amp;"_"&amp;managements[crop_season_id]=A3749))))</f>
        <v>#VALUE!</v>
      </c>
    </row>
    <row r="3750" spans="2:2" x14ac:dyDescent="0.25">
      <c r="B3750" t="e" cm="1" vm="1">
        <f t="array" ref="B3750">TRANSPOSE(_xlfn._xlws.SORT(_xlfn.UNIQUE(_xlfn._xlws.FILTER(managements[treatment_number], managements[experiment_id]&amp;"_"&amp;managements[crop_season_id]=A3750))))</f>
        <v>#VALUE!</v>
      </c>
    </row>
    <row r="3751" spans="2:2" x14ac:dyDescent="0.25">
      <c r="B3751" t="e" cm="1" vm="1">
        <f t="array" ref="B3751">TRANSPOSE(_xlfn._xlws.SORT(_xlfn.UNIQUE(_xlfn._xlws.FILTER(managements[treatment_number], managements[experiment_id]&amp;"_"&amp;managements[crop_season_id]=A3751))))</f>
        <v>#VALUE!</v>
      </c>
    </row>
    <row r="3752" spans="2:2" x14ac:dyDescent="0.25">
      <c r="B3752" t="e" cm="1" vm="1">
        <f t="array" ref="B3752">TRANSPOSE(_xlfn._xlws.SORT(_xlfn.UNIQUE(_xlfn._xlws.FILTER(managements[treatment_number], managements[experiment_id]&amp;"_"&amp;managements[crop_season_id]=A3752))))</f>
        <v>#VALUE!</v>
      </c>
    </row>
    <row r="3753" spans="2:2" x14ac:dyDescent="0.25">
      <c r="B3753" t="e" cm="1" vm="1">
        <f t="array" ref="B3753">TRANSPOSE(_xlfn._xlws.SORT(_xlfn.UNIQUE(_xlfn._xlws.FILTER(managements[treatment_number], managements[experiment_id]&amp;"_"&amp;managements[crop_season_id]=A3753))))</f>
        <v>#VALUE!</v>
      </c>
    </row>
    <row r="3754" spans="2:2" x14ac:dyDescent="0.25">
      <c r="B3754" t="e" cm="1" vm="1">
        <f t="array" ref="B3754">TRANSPOSE(_xlfn._xlws.SORT(_xlfn.UNIQUE(_xlfn._xlws.FILTER(managements[treatment_number], managements[experiment_id]&amp;"_"&amp;managements[crop_season_id]=A3754))))</f>
        <v>#VALUE!</v>
      </c>
    </row>
    <row r="3755" spans="2:2" x14ac:dyDescent="0.25">
      <c r="B3755" t="e" cm="1" vm="1">
        <f t="array" ref="B3755">TRANSPOSE(_xlfn._xlws.SORT(_xlfn.UNIQUE(_xlfn._xlws.FILTER(managements[treatment_number], managements[experiment_id]&amp;"_"&amp;managements[crop_season_id]=A3755))))</f>
        <v>#VALUE!</v>
      </c>
    </row>
    <row r="3756" spans="2:2" x14ac:dyDescent="0.25">
      <c r="B3756" t="e" cm="1" vm="1">
        <f t="array" ref="B3756">TRANSPOSE(_xlfn._xlws.SORT(_xlfn.UNIQUE(_xlfn._xlws.FILTER(managements[treatment_number], managements[experiment_id]&amp;"_"&amp;managements[crop_season_id]=A3756))))</f>
        <v>#VALUE!</v>
      </c>
    </row>
    <row r="3757" spans="2:2" x14ac:dyDescent="0.25">
      <c r="B3757" t="e" cm="1" vm="1">
        <f t="array" ref="B3757">TRANSPOSE(_xlfn._xlws.SORT(_xlfn.UNIQUE(_xlfn._xlws.FILTER(managements[treatment_number], managements[experiment_id]&amp;"_"&amp;managements[crop_season_id]=A3757))))</f>
        <v>#VALUE!</v>
      </c>
    </row>
    <row r="3758" spans="2:2" x14ac:dyDescent="0.25">
      <c r="B3758" t="e" cm="1" vm="1">
        <f t="array" ref="B3758">TRANSPOSE(_xlfn._xlws.SORT(_xlfn.UNIQUE(_xlfn._xlws.FILTER(managements[treatment_number], managements[experiment_id]&amp;"_"&amp;managements[crop_season_id]=A3758))))</f>
        <v>#VALUE!</v>
      </c>
    </row>
    <row r="3759" spans="2:2" x14ac:dyDescent="0.25">
      <c r="B3759" t="e" cm="1" vm="1">
        <f t="array" ref="B3759">TRANSPOSE(_xlfn._xlws.SORT(_xlfn.UNIQUE(_xlfn._xlws.FILTER(managements[treatment_number], managements[experiment_id]&amp;"_"&amp;managements[crop_season_id]=A3759))))</f>
        <v>#VALUE!</v>
      </c>
    </row>
    <row r="3760" spans="2:2" x14ac:dyDescent="0.25">
      <c r="B3760" t="e" cm="1" vm="1">
        <f t="array" ref="B3760">TRANSPOSE(_xlfn._xlws.SORT(_xlfn.UNIQUE(_xlfn._xlws.FILTER(managements[treatment_number], managements[experiment_id]&amp;"_"&amp;managements[crop_season_id]=A3760))))</f>
        <v>#VALUE!</v>
      </c>
    </row>
    <row r="3761" spans="2:2" x14ac:dyDescent="0.25">
      <c r="B3761" t="e" cm="1" vm="1">
        <f t="array" ref="B3761">TRANSPOSE(_xlfn._xlws.SORT(_xlfn.UNIQUE(_xlfn._xlws.FILTER(managements[treatment_number], managements[experiment_id]&amp;"_"&amp;managements[crop_season_id]=A3761))))</f>
        <v>#VALUE!</v>
      </c>
    </row>
    <row r="3762" spans="2:2" x14ac:dyDescent="0.25">
      <c r="B3762" t="e" cm="1" vm="1">
        <f t="array" ref="B3762">TRANSPOSE(_xlfn._xlws.SORT(_xlfn.UNIQUE(_xlfn._xlws.FILTER(managements[treatment_number], managements[experiment_id]&amp;"_"&amp;managements[crop_season_id]=A3762))))</f>
        <v>#VALUE!</v>
      </c>
    </row>
    <row r="3763" spans="2:2" x14ac:dyDescent="0.25">
      <c r="B3763" t="e" cm="1" vm="1">
        <f t="array" ref="B3763">TRANSPOSE(_xlfn._xlws.SORT(_xlfn.UNIQUE(_xlfn._xlws.FILTER(managements[treatment_number], managements[experiment_id]&amp;"_"&amp;managements[crop_season_id]=A3763))))</f>
        <v>#VALUE!</v>
      </c>
    </row>
    <row r="3764" spans="2:2" x14ac:dyDescent="0.25">
      <c r="B3764" t="e" cm="1" vm="1">
        <f t="array" ref="B3764">TRANSPOSE(_xlfn._xlws.SORT(_xlfn.UNIQUE(_xlfn._xlws.FILTER(managements[treatment_number], managements[experiment_id]&amp;"_"&amp;managements[crop_season_id]=A3764))))</f>
        <v>#VALUE!</v>
      </c>
    </row>
    <row r="3765" spans="2:2" x14ac:dyDescent="0.25">
      <c r="B3765" t="e" cm="1" vm="1">
        <f t="array" ref="B3765">TRANSPOSE(_xlfn._xlws.SORT(_xlfn.UNIQUE(_xlfn._xlws.FILTER(managements[treatment_number], managements[experiment_id]&amp;"_"&amp;managements[crop_season_id]=A3765))))</f>
        <v>#VALUE!</v>
      </c>
    </row>
    <row r="3766" spans="2:2" x14ac:dyDescent="0.25">
      <c r="B3766" t="e" cm="1" vm="1">
        <f t="array" ref="B3766">TRANSPOSE(_xlfn._xlws.SORT(_xlfn.UNIQUE(_xlfn._xlws.FILTER(managements[treatment_number], managements[experiment_id]&amp;"_"&amp;managements[crop_season_id]=A3766))))</f>
        <v>#VALUE!</v>
      </c>
    </row>
    <row r="3767" spans="2:2" x14ac:dyDescent="0.25">
      <c r="B3767" t="e" cm="1" vm="1">
        <f t="array" ref="B3767">TRANSPOSE(_xlfn._xlws.SORT(_xlfn.UNIQUE(_xlfn._xlws.FILTER(managements[treatment_number], managements[experiment_id]&amp;"_"&amp;managements[crop_season_id]=A3767))))</f>
        <v>#VALUE!</v>
      </c>
    </row>
    <row r="3768" spans="2:2" x14ac:dyDescent="0.25">
      <c r="B3768" t="e" cm="1" vm="1">
        <f t="array" ref="B3768">TRANSPOSE(_xlfn._xlws.SORT(_xlfn.UNIQUE(_xlfn._xlws.FILTER(managements[treatment_number], managements[experiment_id]&amp;"_"&amp;managements[crop_season_id]=A3768))))</f>
        <v>#VALUE!</v>
      </c>
    </row>
    <row r="3769" spans="2:2" x14ac:dyDescent="0.25">
      <c r="B3769" t="e" cm="1" vm="1">
        <f t="array" ref="B3769">TRANSPOSE(_xlfn._xlws.SORT(_xlfn.UNIQUE(_xlfn._xlws.FILTER(managements[treatment_number], managements[experiment_id]&amp;"_"&amp;managements[crop_season_id]=A3769))))</f>
        <v>#VALUE!</v>
      </c>
    </row>
    <row r="3770" spans="2:2" x14ac:dyDescent="0.25">
      <c r="B3770" t="e" cm="1" vm="1">
        <f t="array" ref="B3770">TRANSPOSE(_xlfn._xlws.SORT(_xlfn.UNIQUE(_xlfn._xlws.FILTER(managements[treatment_number], managements[experiment_id]&amp;"_"&amp;managements[crop_season_id]=A3770))))</f>
        <v>#VALUE!</v>
      </c>
    </row>
    <row r="3771" spans="2:2" x14ac:dyDescent="0.25">
      <c r="B3771" t="e" cm="1" vm="1">
        <f t="array" ref="B3771">TRANSPOSE(_xlfn._xlws.SORT(_xlfn.UNIQUE(_xlfn._xlws.FILTER(managements[treatment_number], managements[experiment_id]&amp;"_"&amp;managements[crop_season_id]=A3771))))</f>
        <v>#VALUE!</v>
      </c>
    </row>
    <row r="3772" spans="2:2" x14ac:dyDescent="0.25">
      <c r="B3772" t="e" cm="1" vm="1">
        <f t="array" ref="B3772">TRANSPOSE(_xlfn._xlws.SORT(_xlfn.UNIQUE(_xlfn._xlws.FILTER(managements[treatment_number], managements[experiment_id]&amp;"_"&amp;managements[crop_season_id]=A3772))))</f>
        <v>#VALUE!</v>
      </c>
    </row>
    <row r="3773" spans="2:2" x14ac:dyDescent="0.25">
      <c r="B3773" t="e" cm="1" vm="1">
        <f t="array" ref="B3773">TRANSPOSE(_xlfn._xlws.SORT(_xlfn.UNIQUE(_xlfn._xlws.FILTER(managements[treatment_number], managements[experiment_id]&amp;"_"&amp;managements[crop_season_id]=A3773))))</f>
        <v>#VALUE!</v>
      </c>
    </row>
    <row r="3774" spans="2:2" x14ac:dyDescent="0.25">
      <c r="B3774" t="e" cm="1" vm="1">
        <f t="array" ref="B3774">TRANSPOSE(_xlfn._xlws.SORT(_xlfn.UNIQUE(_xlfn._xlws.FILTER(managements[treatment_number], managements[experiment_id]&amp;"_"&amp;managements[crop_season_id]=A3774))))</f>
        <v>#VALUE!</v>
      </c>
    </row>
    <row r="3775" spans="2:2" x14ac:dyDescent="0.25">
      <c r="B3775" t="e" cm="1" vm="1">
        <f t="array" ref="B3775">TRANSPOSE(_xlfn._xlws.SORT(_xlfn.UNIQUE(_xlfn._xlws.FILTER(managements[treatment_number], managements[experiment_id]&amp;"_"&amp;managements[crop_season_id]=A3775))))</f>
        <v>#VALUE!</v>
      </c>
    </row>
    <row r="3776" spans="2:2" x14ac:dyDescent="0.25">
      <c r="B3776" t="e" cm="1" vm="1">
        <f t="array" ref="B3776">TRANSPOSE(_xlfn._xlws.SORT(_xlfn.UNIQUE(_xlfn._xlws.FILTER(managements[treatment_number], managements[experiment_id]&amp;"_"&amp;managements[crop_season_id]=A3776))))</f>
        <v>#VALUE!</v>
      </c>
    </row>
    <row r="3777" spans="2:2" x14ac:dyDescent="0.25">
      <c r="B3777" t="e" cm="1" vm="1">
        <f t="array" ref="B3777">TRANSPOSE(_xlfn._xlws.SORT(_xlfn.UNIQUE(_xlfn._xlws.FILTER(managements[treatment_number], managements[experiment_id]&amp;"_"&amp;managements[crop_season_id]=A3777))))</f>
        <v>#VALUE!</v>
      </c>
    </row>
    <row r="3778" spans="2:2" x14ac:dyDescent="0.25">
      <c r="B3778" t="e" cm="1" vm="1">
        <f t="array" ref="B3778">TRANSPOSE(_xlfn._xlws.SORT(_xlfn.UNIQUE(_xlfn._xlws.FILTER(managements[treatment_number], managements[experiment_id]&amp;"_"&amp;managements[crop_season_id]=A3778))))</f>
        <v>#VALUE!</v>
      </c>
    </row>
    <row r="3779" spans="2:2" x14ac:dyDescent="0.25">
      <c r="B3779" t="e" cm="1" vm="1">
        <f t="array" ref="B3779">TRANSPOSE(_xlfn._xlws.SORT(_xlfn.UNIQUE(_xlfn._xlws.FILTER(managements[treatment_number], managements[experiment_id]&amp;"_"&amp;managements[crop_season_id]=A3779))))</f>
        <v>#VALUE!</v>
      </c>
    </row>
    <row r="3780" spans="2:2" x14ac:dyDescent="0.25">
      <c r="B3780" t="e" cm="1" vm="1">
        <f t="array" ref="B3780">TRANSPOSE(_xlfn._xlws.SORT(_xlfn.UNIQUE(_xlfn._xlws.FILTER(managements[treatment_number], managements[experiment_id]&amp;"_"&amp;managements[crop_season_id]=A3780))))</f>
        <v>#VALUE!</v>
      </c>
    </row>
    <row r="3781" spans="2:2" x14ac:dyDescent="0.25">
      <c r="B3781" t="e" cm="1" vm="1">
        <f t="array" ref="B3781">TRANSPOSE(_xlfn._xlws.SORT(_xlfn.UNIQUE(_xlfn._xlws.FILTER(managements[treatment_number], managements[experiment_id]&amp;"_"&amp;managements[crop_season_id]=A3781))))</f>
        <v>#VALUE!</v>
      </c>
    </row>
    <row r="3782" spans="2:2" x14ac:dyDescent="0.25">
      <c r="B3782" t="e" cm="1" vm="1">
        <f t="array" ref="B3782">TRANSPOSE(_xlfn._xlws.SORT(_xlfn.UNIQUE(_xlfn._xlws.FILTER(managements[treatment_number], managements[experiment_id]&amp;"_"&amp;managements[crop_season_id]=A3782))))</f>
        <v>#VALUE!</v>
      </c>
    </row>
    <row r="3783" spans="2:2" x14ac:dyDescent="0.25">
      <c r="B3783" t="e" cm="1" vm="1">
        <f t="array" ref="B3783">TRANSPOSE(_xlfn._xlws.SORT(_xlfn.UNIQUE(_xlfn._xlws.FILTER(managements[treatment_number], managements[experiment_id]&amp;"_"&amp;managements[crop_season_id]=A3783))))</f>
        <v>#VALUE!</v>
      </c>
    </row>
    <row r="3784" spans="2:2" x14ac:dyDescent="0.25">
      <c r="B3784" t="e" cm="1" vm="1">
        <f t="array" ref="B3784">TRANSPOSE(_xlfn._xlws.SORT(_xlfn.UNIQUE(_xlfn._xlws.FILTER(managements[treatment_number], managements[experiment_id]&amp;"_"&amp;managements[crop_season_id]=A3784))))</f>
        <v>#VALUE!</v>
      </c>
    </row>
    <row r="3785" spans="2:2" x14ac:dyDescent="0.25">
      <c r="B3785" t="e" cm="1" vm="1">
        <f t="array" ref="B3785">TRANSPOSE(_xlfn._xlws.SORT(_xlfn.UNIQUE(_xlfn._xlws.FILTER(managements[treatment_number], managements[experiment_id]&amp;"_"&amp;managements[crop_season_id]=A3785))))</f>
        <v>#VALUE!</v>
      </c>
    </row>
    <row r="3786" spans="2:2" x14ac:dyDescent="0.25">
      <c r="B3786" t="e" cm="1" vm="1">
        <f t="array" ref="B3786">TRANSPOSE(_xlfn._xlws.SORT(_xlfn.UNIQUE(_xlfn._xlws.FILTER(managements[treatment_number], managements[experiment_id]&amp;"_"&amp;managements[crop_season_id]=A3786))))</f>
        <v>#VALUE!</v>
      </c>
    </row>
    <row r="3787" spans="2:2" x14ac:dyDescent="0.25">
      <c r="B3787" t="e" cm="1" vm="1">
        <f t="array" ref="B3787">TRANSPOSE(_xlfn._xlws.SORT(_xlfn.UNIQUE(_xlfn._xlws.FILTER(managements[treatment_number], managements[experiment_id]&amp;"_"&amp;managements[crop_season_id]=A3787))))</f>
        <v>#VALUE!</v>
      </c>
    </row>
    <row r="3788" spans="2:2" x14ac:dyDescent="0.25">
      <c r="B3788" t="e" cm="1" vm="1">
        <f t="array" ref="B3788">TRANSPOSE(_xlfn._xlws.SORT(_xlfn.UNIQUE(_xlfn._xlws.FILTER(managements[treatment_number], managements[experiment_id]&amp;"_"&amp;managements[crop_season_id]=A3788))))</f>
        <v>#VALUE!</v>
      </c>
    </row>
    <row r="3789" spans="2:2" x14ac:dyDescent="0.25">
      <c r="B3789" t="e" cm="1" vm="1">
        <f t="array" ref="B3789">TRANSPOSE(_xlfn._xlws.SORT(_xlfn.UNIQUE(_xlfn._xlws.FILTER(managements[treatment_number], managements[experiment_id]&amp;"_"&amp;managements[crop_season_id]=A3789))))</f>
        <v>#VALUE!</v>
      </c>
    </row>
    <row r="3790" spans="2:2" x14ac:dyDescent="0.25">
      <c r="B3790" t="e" cm="1" vm="1">
        <f t="array" ref="B3790">TRANSPOSE(_xlfn._xlws.SORT(_xlfn.UNIQUE(_xlfn._xlws.FILTER(managements[treatment_number], managements[experiment_id]&amp;"_"&amp;managements[crop_season_id]=A3790))))</f>
        <v>#VALUE!</v>
      </c>
    </row>
    <row r="3791" spans="2:2" x14ac:dyDescent="0.25">
      <c r="B3791" t="e" cm="1" vm="1">
        <f t="array" ref="B3791">TRANSPOSE(_xlfn._xlws.SORT(_xlfn.UNIQUE(_xlfn._xlws.FILTER(managements[treatment_number], managements[experiment_id]&amp;"_"&amp;managements[crop_season_id]=A3791))))</f>
        <v>#VALUE!</v>
      </c>
    </row>
    <row r="3792" spans="2:2" x14ac:dyDescent="0.25">
      <c r="B3792" t="e" cm="1" vm="1">
        <f t="array" ref="B3792">TRANSPOSE(_xlfn._xlws.SORT(_xlfn.UNIQUE(_xlfn._xlws.FILTER(managements[treatment_number], managements[experiment_id]&amp;"_"&amp;managements[crop_season_id]=A3792))))</f>
        <v>#VALUE!</v>
      </c>
    </row>
    <row r="3793" spans="2:2" x14ac:dyDescent="0.25">
      <c r="B3793" t="e" cm="1" vm="1">
        <f t="array" ref="B3793">TRANSPOSE(_xlfn._xlws.SORT(_xlfn.UNIQUE(_xlfn._xlws.FILTER(managements[treatment_number], managements[experiment_id]&amp;"_"&amp;managements[crop_season_id]=A3793))))</f>
        <v>#VALUE!</v>
      </c>
    </row>
    <row r="3794" spans="2:2" x14ac:dyDescent="0.25">
      <c r="B3794" t="e" cm="1" vm="1">
        <f t="array" ref="B3794">TRANSPOSE(_xlfn._xlws.SORT(_xlfn.UNIQUE(_xlfn._xlws.FILTER(managements[treatment_number], managements[experiment_id]&amp;"_"&amp;managements[crop_season_id]=A3794))))</f>
        <v>#VALUE!</v>
      </c>
    </row>
    <row r="3795" spans="2:2" x14ac:dyDescent="0.25">
      <c r="B3795" t="e" cm="1" vm="1">
        <f t="array" ref="B3795">TRANSPOSE(_xlfn._xlws.SORT(_xlfn.UNIQUE(_xlfn._xlws.FILTER(managements[treatment_number], managements[experiment_id]&amp;"_"&amp;managements[crop_season_id]=A3795))))</f>
        <v>#VALUE!</v>
      </c>
    </row>
    <row r="3796" spans="2:2" x14ac:dyDescent="0.25">
      <c r="B3796" t="e" cm="1" vm="1">
        <f t="array" ref="B3796">TRANSPOSE(_xlfn._xlws.SORT(_xlfn.UNIQUE(_xlfn._xlws.FILTER(managements[treatment_number], managements[experiment_id]&amp;"_"&amp;managements[crop_season_id]=A3796))))</f>
        <v>#VALUE!</v>
      </c>
    </row>
    <row r="3797" spans="2:2" x14ac:dyDescent="0.25">
      <c r="B3797" t="e" cm="1" vm="1">
        <f t="array" ref="B3797">TRANSPOSE(_xlfn._xlws.SORT(_xlfn.UNIQUE(_xlfn._xlws.FILTER(managements[treatment_number], managements[experiment_id]&amp;"_"&amp;managements[crop_season_id]=A3797))))</f>
        <v>#VALUE!</v>
      </c>
    </row>
    <row r="3798" spans="2:2" x14ac:dyDescent="0.25">
      <c r="B3798" t="e" cm="1" vm="1">
        <f t="array" ref="B3798">TRANSPOSE(_xlfn._xlws.SORT(_xlfn.UNIQUE(_xlfn._xlws.FILTER(managements[treatment_number], managements[experiment_id]&amp;"_"&amp;managements[crop_season_id]=A3798))))</f>
        <v>#VALUE!</v>
      </c>
    </row>
    <row r="3799" spans="2:2" x14ac:dyDescent="0.25">
      <c r="B3799" t="e" cm="1" vm="1">
        <f t="array" ref="B3799">TRANSPOSE(_xlfn._xlws.SORT(_xlfn.UNIQUE(_xlfn._xlws.FILTER(managements[treatment_number], managements[experiment_id]&amp;"_"&amp;managements[crop_season_id]=A3799))))</f>
        <v>#VALUE!</v>
      </c>
    </row>
    <row r="3800" spans="2:2" x14ac:dyDescent="0.25">
      <c r="B3800" t="e" cm="1" vm="1">
        <f t="array" ref="B3800">TRANSPOSE(_xlfn._xlws.SORT(_xlfn.UNIQUE(_xlfn._xlws.FILTER(managements[treatment_number], managements[experiment_id]&amp;"_"&amp;managements[crop_season_id]=A3800))))</f>
        <v>#VALUE!</v>
      </c>
    </row>
    <row r="3801" spans="2:2" x14ac:dyDescent="0.25">
      <c r="B3801" t="e" cm="1" vm="1">
        <f t="array" ref="B3801">TRANSPOSE(_xlfn._xlws.SORT(_xlfn.UNIQUE(_xlfn._xlws.FILTER(managements[treatment_number], managements[experiment_id]&amp;"_"&amp;managements[crop_season_id]=A3801))))</f>
        <v>#VALUE!</v>
      </c>
    </row>
    <row r="3802" spans="2:2" x14ac:dyDescent="0.25">
      <c r="B3802" t="e" cm="1" vm="1">
        <f t="array" ref="B3802">TRANSPOSE(_xlfn._xlws.SORT(_xlfn.UNIQUE(_xlfn._xlws.FILTER(managements[treatment_number], managements[experiment_id]&amp;"_"&amp;managements[crop_season_id]=A3802))))</f>
        <v>#VALUE!</v>
      </c>
    </row>
    <row r="3803" spans="2:2" x14ac:dyDescent="0.25">
      <c r="B3803" t="e" cm="1" vm="1">
        <f t="array" ref="B3803">TRANSPOSE(_xlfn._xlws.SORT(_xlfn.UNIQUE(_xlfn._xlws.FILTER(managements[treatment_number], managements[experiment_id]&amp;"_"&amp;managements[crop_season_id]=A3803))))</f>
        <v>#VALUE!</v>
      </c>
    </row>
    <row r="3804" spans="2:2" x14ac:dyDescent="0.25">
      <c r="B3804" t="e" cm="1" vm="1">
        <f t="array" ref="B3804">TRANSPOSE(_xlfn._xlws.SORT(_xlfn.UNIQUE(_xlfn._xlws.FILTER(managements[treatment_number], managements[experiment_id]&amp;"_"&amp;managements[crop_season_id]=A3804))))</f>
        <v>#VALUE!</v>
      </c>
    </row>
    <row r="3805" spans="2:2" x14ac:dyDescent="0.25">
      <c r="B3805" t="e" cm="1" vm="1">
        <f t="array" ref="B3805">TRANSPOSE(_xlfn._xlws.SORT(_xlfn.UNIQUE(_xlfn._xlws.FILTER(managements[treatment_number], managements[experiment_id]&amp;"_"&amp;managements[crop_season_id]=A3805))))</f>
        <v>#VALUE!</v>
      </c>
    </row>
    <row r="3806" spans="2:2" x14ac:dyDescent="0.25">
      <c r="B3806" t="e" cm="1" vm="1">
        <f t="array" ref="B3806">TRANSPOSE(_xlfn._xlws.SORT(_xlfn.UNIQUE(_xlfn._xlws.FILTER(managements[treatment_number], managements[experiment_id]&amp;"_"&amp;managements[crop_season_id]=A3806))))</f>
        <v>#VALUE!</v>
      </c>
    </row>
    <row r="3807" spans="2:2" x14ac:dyDescent="0.25">
      <c r="B3807" t="e" cm="1" vm="1">
        <f t="array" ref="B3807">TRANSPOSE(_xlfn._xlws.SORT(_xlfn.UNIQUE(_xlfn._xlws.FILTER(managements[treatment_number], managements[experiment_id]&amp;"_"&amp;managements[crop_season_id]=A3807))))</f>
        <v>#VALUE!</v>
      </c>
    </row>
    <row r="3808" spans="2:2" x14ac:dyDescent="0.25">
      <c r="B3808" t="e" cm="1" vm="1">
        <f t="array" ref="B3808">TRANSPOSE(_xlfn._xlws.SORT(_xlfn.UNIQUE(_xlfn._xlws.FILTER(managements[treatment_number], managements[experiment_id]&amp;"_"&amp;managements[crop_season_id]=A3808))))</f>
        <v>#VALUE!</v>
      </c>
    </row>
    <row r="3809" spans="2:2" x14ac:dyDescent="0.25">
      <c r="B3809" t="e" cm="1" vm="1">
        <f t="array" ref="B3809">TRANSPOSE(_xlfn._xlws.SORT(_xlfn.UNIQUE(_xlfn._xlws.FILTER(managements[treatment_number], managements[experiment_id]&amp;"_"&amp;managements[crop_season_id]=A3809))))</f>
        <v>#VALUE!</v>
      </c>
    </row>
    <row r="3810" spans="2:2" x14ac:dyDescent="0.25">
      <c r="B3810" t="e" cm="1" vm="1">
        <f t="array" ref="B3810">TRANSPOSE(_xlfn._xlws.SORT(_xlfn.UNIQUE(_xlfn._xlws.FILTER(managements[treatment_number], managements[experiment_id]&amp;"_"&amp;managements[crop_season_id]=A3810))))</f>
        <v>#VALUE!</v>
      </c>
    </row>
    <row r="3811" spans="2:2" x14ac:dyDescent="0.25">
      <c r="B3811" t="e" cm="1" vm="1">
        <f t="array" ref="B3811">TRANSPOSE(_xlfn._xlws.SORT(_xlfn.UNIQUE(_xlfn._xlws.FILTER(managements[treatment_number], managements[experiment_id]&amp;"_"&amp;managements[crop_season_id]=A3811))))</f>
        <v>#VALUE!</v>
      </c>
    </row>
    <row r="3812" spans="2:2" x14ac:dyDescent="0.25">
      <c r="B3812" t="e" cm="1" vm="1">
        <f t="array" ref="B3812">TRANSPOSE(_xlfn._xlws.SORT(_xlfn.UNIQUE(_xlfn._xlws.FILTER(managements[treatment_number], managements[experiment_id]&amp;"_"&amp;managements[crop_season_id]=A3812))))</f>
        <v>#VALUE!</v>
      </c>
    </row>
    <row r="3813" spans="2:2" x14ac:dyDescent="0.25">
      <c r="B3813" t="e" cm="1" vm="1">
        <f t="array" ref="B3813">TRANSPOSE(_xlfn._xlws.SORT(_xlfn.UNIQUE(_xlfn._xlws.FILTER(managements[treatment_number], managements[experiment_id]&amp;"_"&amp;managements[crop_season_id]=A3813))))</f>
        <v>#VALUE!</v>
      </c>
    </row>
    <row r="3814" spans="2:2" x14ac:dyDescent="0.25">
      <c r="B3814" t="e" cm="1" vm="1">
        <f t="array" ref="B3814">TRANSPOSE(_xlfn._xlws.SORT(_xlfn.UNIQUE(_xlfn._xlws.FILTER(managements[treatment_number], managements[experiment_id]&amp;"_"&amp;managements[crop_season_id]=A3814))))</f>
        <v>#VALUE!</v>
      </c>
    </row>
    <row r="3815" spans="2:2" x14ac:dyDescent="0.25">
      <c r="B3815" t="e" cm="1" vm="1">
        <f t="array" ref="B3815">TRANSPOSE(_xlfn._xlws.SORT(_xlfn.UNIQUE(_xlfn._xlws.FILTER(managements[treatment_number], managements[experiment_id]&amp;"_"&amp;managements[crop_season_id]=A3815))))</f>
        <v>#VALUE!</v>
      </c>
    </row>
    <row r="3816" spans="2:2" x14ac:dyDescent="0.25">
      <c r="B3816" t="e" cm="1" vm="1">
        <f t="array" ref="B3816">TRANSPOSE(_xlfn._xlws.SORT(_xlfn.UNIQUE(_xlfn._xlws.FILTER(managements[treatment_number], managements[experiment_id]&amp;"_"&amp;managements[crop_season_id]=A3816))))</f>
        <v>#VALUE!</v>
      </c>
    </row>
    <row r="3817" spans="2:2" x14ac:dyDescent="0.25">
      <c r="B3817" t="e" cm="1" vm="1">
        <f t="array" ref="B3817">TRANSPOSE(_xlfn._xlws.SORT(_xlfn.UNIQUE(_xlfn._xlws.FILTER(managements[treatment_number], managements[experiment_id]&amp;"_"&amp;managements[crop_season_id]=A3817))))</f>
        <v>#VALUE!</v>
      </c>
    </row>
    <row r="3818" spans="2:2" x14ac:dyDescent="0.25">
      <c r="B3818" t="e" cm="1" vm="1">
        <f t="array" ref="B3818">TRANSPOSE(_xlfn._xlws.SORT(_xlfn.UNIQUE(_xlfn._xlws.FILTER(managements[treatment_number], managements[experiment_id]&amp;"_"&amp;managements[crop_season_id]=A3818))))</f>
        <v>#VALUE!</v>
      </c>
    </row>
    <row r="3819" spans="2:2" x14ac:dyDescent="0.25">
      <c r="B3819" t="e" cm="1" vm="1">
        <f t="array" ref="B3819">TRANSPOSE(_xlfn._xlws.SORT(_xlfn.UNIQUE(_xlfn._xlws.FILTER(managements[treatment_number], managements[experiment_id]&amp;"_"&amp;managements[crop_season_id]=A3819))))</f>
        <v>#VALUE!</v>
      </c>
    </row>
    <row r="3820" spans="2:2" x14ac:dyDescent="0.25">
      <c r="B3820" t="e" cm="1" vm="1">
        <f t="array" ref="B3820">TRANSPOSE(_xlfn._xlws.SORT(_xlfn.UNIQUE(_xlfn._xlws.FILTER(managements[treatment_number], managements[experiment_id]&amp;"_"&amp;managements[crop_season_id]=A3820))))</f>
        <v>#VALUE!</v>
      </c>
    </row>
    <row r="3821" spans="2:2" x14ac:dyDescent="0.25">
      <c r="B3821" t="e" cm="1" vm="1">
        <f t="array" ref="B3821">TRANSPOSE(_xlfn._xlws.SORT(_xlfn.UNIQUE(_xlfn._xlws.FILTER(managements[treatment_number], managements[experiment_id]&amp;"_"&amp;managements[crop_season_id]=A3821))))</f>
        <v>#VALUE!</v>
      </c>
    </row>
    <row r="3822" spans="2:2" x14ac:dyDescent="0.25">
      <c r="B3822" t="e" cm="1" vm="1">
        <f t="array" ref="B3822">TRANSPOSE(_xlfn._xlws.SORT(_xlfn.UNIQUE(_xlfn._xlws.FILTER(managements[treatment_number], managements[experiment_id]&amp;"_"&amp;managements[crop_season_id]=A3822))))</f>
        <v>#VALUE!</v>
      </c>
    </row>
    <row r="3823" spans="2:2" x14ac:dyDescent="0.25">
      <c r="B3823" t="e" cm="1" vm="1">
        <f t="array" ref="B3823">TRANSPOSE(_xlfn._xlws.SORT(_xlfn.UNIQUE(_xlfn._xlws.FILTER(managements[treatment_number], managements[experiment_id]&amp;"_"&amp;managements[crop_season_id]=A3823))))</f>
        <v>#VALUE!</v>
      </c>
    </row>
    <row r="3824" spans="2:2" x14ac:dyDescent="0.25">
      <c r="B3824" t="e" cm="1" vm="1">
        <f t="array" ref="B3824">TRANSPOSE(_xlfn._xlws.SORT(_xlfn.UNIQUE(_xlfn._xlws.FILTER(managements[treatment_number], managements[experiment_id]&amp;"_"&amp;managements[crop_season_id]=A3824))))</f>
        <v>#VALUE!</v>
      </c>
    </row>
    <row r="3825" spans="2:2" x14ac:dyDescent="0.25">
      <c r="B3825" t="e" cm="1" vm="1">
        <f t="array" ref="B3825">TRANSPOSE(_xlfn._xlws.SORT(_xlfn.UNIQUE(_xlfn._xlws.FILTER(managements[treatment_number], managements[experiment_id]&amp;"_"&amp;managements[crop_season_id]=A3825))))</f>
        <v>#VALUE!</v>
      </c>
    </row>
    <row r="3826" spans="2:2" x14ac:dyDescent="0.25">
      <c r="B3826" t="e" cm="1" vm="1">
        <f t="array" ref="B3826">TRANSPOSE(_xlfn._xlws.SORT(_xlfn.UNIQUE(_xlfn._xlws.FILTER(managements[treatment_number], managements[experiment_id]&amp;"_"&amp;managements[crop_season_id]=A3826))))</f>
        <v>#VALUE!</v>
      </c>
    </row>
    <row r="3827" spans="2:2" x14ac:dyDescent="0.25">
      <c r="B3827" t="e" cm="1" vm="1">
        <f t="array" ref="B3827">TRANSPOSE(_xlfn._xlws.SORT(_xlfn.UNIQUE(_xlfn._xlws.FILTER(managements[treatment_number], managements[experiment_id]&amp;"_"&amp;managements[crop_season_id]=A3827))))</f>
        <v>#VALUE!</v>
      </c>
    </row>
    <row r="3828" spans="2:2" x14ac:dyDescent="0.25">
      <c r="B3828" t="e" cm="1" vm="1">
        <f t="array" ref="B3828">TRANSPOSE(_xlfn._xlws.SORT(_xlfn.UNIQUE(_xlfn._xlws.FILTER(managements[treatment_number], managements[experiment_id]&amp;"_"&amp;managements[crop_season_id]=A3828))))</f>
        <v>#VALUE!</v>
      </c>
    </row>
    <row r="3829" spans="2:2" x14ac:dyDescent="0.25">
      <c r="B3829" t="e" cm="1" vm="1">
        <f t="array" ref="B3829">TRANSPOSE(_xlfn._xlws.SORT(_xlfn.UNIQUE(_xlfn._xlws.FILTER(managements[treatment_number], managements[experiment_id]&amp;"_"&amp;managements[crop_season_id]=A3829))))</f>
        <v>#VALUE!</v>
      </c>
    </row>
    <row r="3830" spans="2:2" x14ac:dyDescent="0.25">
      <c r="B3830" t="e" cm="1" vm="1">
        <f t="array" ref="B3830">TRANSPOSE(_xlfn._xlws.SORT(_xlfn.UNIQUE(_xlfn._xlws.FILTER(managements[treatment_number], managements[experiment_id]&amp;"_"&amp;managements[crop_season_id]=A3830))))</f>
        <v>#VALUE!</v>
      </c>
    </row>
    <row r="3831" spans="2:2" x14ac:dyDescent="0.25">
      <c r="B3831" t="e" cm="1" vm="1">
        <f t="array" ref="B3831">TRANSPOSE(_xlfn._xlws.SORT(_xlfn.UNIQUE(_xlfn._xlws.FILTER(managements[treatment_number], managements[experiment_id]&amp;"_"&amp;managements[crop_season_id]=A3831))))</f>
        <v>#VALUE!</v>
      </c>
    </row>
    <row r="3832" spans="2:2" x14ac:dyDescent="0.25">
      <c r="B3832" t="e" cm="1" vm="1">
        <f t="array" ref="B3832">TRANSPOSE(_xlfn._xlws.SORT(_xlfn.UNIQUE(_xlfn._xlws.FILTER(managements[treatment_number], managements[experiment_id]&amp;"_"&amp;managements[crop_season_id]=A3832))))</f>
        <v>#VALUE!</v>
      </c>
    </row>
    <row r="3833" spans="2:2" x14ac:dyDescent="0.25">
      <c r="B3833" t="e" cm="1" vm="1">
        <f t="array" ref="B3833">TRANSPOSE(_xlfn._xlws.SORT(_xlfn.UNIQUE(_xlfn._xlws.FILTER(managements[treatment_number], managements[experiment_id]&amp;"_"&amp;managements[crop_season_id]=A3833))))</f>
        <v>#VALUE!</v>
      </c>
    </row>
    <row r="3834" spans="2:2" x14ac:dyDescent="0.25">
      <c r="B3834" t="e" cm="1" vm="1">
        <f t="array" ref="B3834">TRANSPOSE(_xlfn._xlws.SORT(_xlfn.UNIQUE(_xlfn._xlws.FILTER(managements[treatment_number], managements[experiment_id]&amp;"_"&amp;managements[crop_season_id]=A3834))))</f>
        <v>#VALUE!</v>
      </c>
    </row>
    <row r="3835" spans="2:2" x14ac:dyDescent="0.25">
      <c r="B3835" t="e" cm="1" vm="1">
        <f t="array" ref="B3835">TRANSPOSE(_xlfn._xlws.SORT(_xlfn.UNIQUE(_xlfn._xlws.FILTER(managements[treatment_number], managements[experiment_id]&amp;"_"&amp;managements[crop_season_id]=A3835))))</f>
        <v>#VALUE!</v>
      </c>
    </row>
    <row r="3836" spans="2:2" x14ac:dyDescent="0.25">
      <c r="B3836" t="e" cm="1" vm="1">
        <f t="array" ref="B3836">TRANSPOSE(_xlfn._xlws.SORT(_xlfn.UNIQUE(_xlfn._xlws.FILTER(managements[treatment_number], managements[experiment_id]&amp;"_"&amp;managements[crop_season_id]=A3836))))</f>
        <v>#VALUE!</v>
      </c>
    </row>
    <row r="3837" spans="2:2" x14ac:dyDescent="0.25">
      <c r="B3837" t="e" cm="1" vm="1">
        <f t="array" ref="B3837">TRANSPOSE(_xlfn._xlws.SORT(_xlfn.UNIQUE(_xlfn._xlws.FILTER(managements[treatment_number], managements[experiment_id]&amp;"_"&amp;managements[crop_season_id]=A3837))))</f>
        <v>#VALUE!</v>
      </c>
    </row>
    <row r="3838" spans="2:2" x14ac:dyDescent="0.25">
      <c r="B3838" t="e" cm="1" vm="1">
        <f t="array" ref="B3838">TRANSPOSE(_xlfn._xlws.SORT(_xlfn.UNIQUE(_xlfn._xlws.FILTER(managements[treatment_number], managements[experiment_id]&amp;"_"&amp;managements[crop_season_id]=A3838))))</f>
        <v>#VALUE!</v>
      </c>
    </row>
    <row r="3839" spans="2:2" x14ac:dyDescent="0.25">
      <c r="B3839" t="e" cm="1" vm="1">
        <f t="array" ref="B3839">TRANSPOSE(_xlfn._xlws.SORT(_xlfn.UNIQUE(_xlfn._xlws.FILTER(managements[treatment_number], managements[experiment_id]&amp;"_"&amp;managements[crop_season_id]=A3839))))</f>
        <v>#VALUE!</v>
      </c>
    </row>
    <row r="3840" spans="2:2" x14ac:dyDescent="0.25">
      <c r="B3840" t="e" cm="1" vm="1">
        <f t="array" ref="B3840">TRANSPOSE(_xlfn._xlws.SORT(_xlfn.UNIQUE(_xlfn._xlws.FILTER(managements[treatment_number], managements[experiment_id]&amp;"_"&amp;managements[crop_season_id]=A3840))))</f>
        <v>#VALUE!</v>
      </c>
    </row>
    <row r="3841" spans="2:2" x14ac:dyDescent="0.25">
      <c r="B3841" t="e" cm="1" vm="1">
        <f t="array" ref="B3841">TRANSPOSE(_xlfn._xlws.SORT(_xlfn.UNIQUE(_xlfn._xlws.FILTER(managements[treatment_number], managements[experiment_id]&amp;"_"&amp;managements[crop_season_id]=A3841))))</f>
        <v>#VALUE!</v>
      </c>
    </row>
    <row r="3842" spans="2:2" x14ac:dyDescent="0.25">
      <c r="B3842" t="e" cm="1" vm="1">
        <f t="array" ref="B3842">TRANSPOSE(_xlfn._xlws.SORT(_xlfn.UNIQUE(_xlfn._xlws.FILTER(managements[treatment_number], managements[experiment_id]&amp;"_"&amp;managements[crop_season_id]=A3842))))</f>
        <v>#VALUE!</v>
      </c>
    </row>
    <row r="3843" spans="2:2" x14ac:dyDescent="0.25">
      <c r="B3843" t="e" cm="1" vm="1">
        <f t="array" ref="B3843">TRANSPOSE(_xlfn._xlws.SORT(_xlfn.UNIQUE(_xlfn._xlws.FILTER(managements[treatment_number], managements[experiment_id]&amp;"_"&amp;managements[crop_season_id]=A3843))))</f>
        <v>#VALUE!</v>
      </c>
    </row>
    <row r="3844" spans="2:2" x14ac:dyDescent="0.25">
      <c r="B3844" t="e" cm="1" vm="1">
        <f t="array" ref="B3844">TRANSPOSE(_xlfn._xlws.SORT(_xlfn.UNIQUE(_xlfn._xlws.FILTER(managements[treatment_number], managements[experiment_id]&amp;"_"&amp;managements[crop_season_id]=A3844))))</f>
        <v>#VALUE!</v>
      </c>
    </row>
    <row r="3845" spans="2:2" x14ac:dyDescent="0.25">
      <c r="B3845" t="e" cm="1" vm="1">
        <f t="array" ref="B3845">TRANSPOSE(_xlfn._xlws.SORT(_xlfn.UNIQUE(_xlfn._xlws.FILTER(managements[treatment_number], managements[experiment_id]&amp;"_"&amp;managements[crop_season_id]=A3845))))</f>
        <v>#VALUE!</v>
      </c>
    </row>
    <row r="3846" spans="2:2" x14ac:dyDescent="0.25">
      <c r="B3846" t="e" cm="1" vm="1">
        <f t="array" ref="B3846">TRANSPOSE(_xlfn._xlws.SORT(_xlfn.UNIQUE(_xlfn._xlws.FILTER(managements[treatment_number], managements[experiment_id]&amp;"_"&amp;managements[crop_season_id]=A3846))))</f>
        <v>#VALUE!</v>
      </c>
    </row>
    <row r="3847" spans="2:2" x14ac:dyDescent="0.25">
      <c r="B3847" t="e" cm="1" vm="1">
        <f t="array" ref="B3847">TRANSPOSE(_xlfn._xlws.SORT(_xlfn.UNIQUE(_xlfn._xlws.FILTER(managements[treatment_number], managements[experiment_id]&amp;"_"&amp;managements[crop_season_id]=A3847))))</f>
        <v>#VALUE!</v>
      </c>
    </row>
    <row r="3848" spans="2:2" x14ac:dyDescent="0.25">
      <c r="B3848" t="e" cm="1" vm="1">
        <f t="array" ref="B3848">TRANSPOSE(_xlfn._xlws.SORT(_xlfn.UNIQUE(_xlfn._xlws.FILTER(managements[treatment_number], managements[experiment_id]&amp;"_"&amp;managements[crop_season_id]=A3848))))</f>
        <v>#VALUE!</v>
      </c>
    </row>
    <row r="3849" spans="2:2" x14ac:dyDescent="0.25">
      <c r="B3849" t="e" cm="1" vm="1">
        <f t="array" ref="B3849">TRANSPOSE(_xlfn._xlws.SORT(_xlfn.UNIQUE(_xlfn._xlws.FILTER(managements[treatment_number], managements[experiment_id]&amp;"_"&amp;managements[crop_season_id]=A3849))))</f>
        <v>#VALUE!</v>
      </c>
    </row>
    <row r="3850" spans="2:2" x14ac:dyDescent="0.25">
      <c r="B3850" t="e" cm="1" vm="1">
        <f t="array" ref="B3850">TRANSPOSE(_xlfn._xlws.SORT(_xlfn.UNIQUE(_xlfn._xlws.FILTER(managements[treatment_number], managements[experiment_id]&amp;"_"&amp;managements[crop_season_id]=A3850))))</f>
        <v>#VALUE!</v>
      </c>
    </row>
    <row r="3851" spans="2:2" x14ac:dyDescent="0.25">
      <c r="B3851" t="e" cm="1" vm="1">
        <f t="array" ref="B3851">TRANSPOSE(_xlfn._xlws.SORT(_xlfn.UNIQUE(_xlfn._xlws.FILTER(managements[treatment_number], managements[experiment_id]&amp;"_"&amp;managements[crop_season_id]=A3851))))</f>
        <v>#VALUE!</v>
      </c>
    </row>
    <row r="3852" spans="2:2" x14ac:dyDescent="0.25">
      <c r="B3852" t="e" cm="1" vm="1">
        <f t="array" ref="B3852">TRANSPOSE(_xlfn._xlws.SORT(_xlfn.UNIQUE(_xlfn._xlws.FILTER(managements[treatment_number], managements[experiment_id]&amp;"_"&amp;managements[crop_season_id]=A3852))))</f>
        <v>#VALUE!</v>
      </c>
    </row>
    <row r="3853" spans="2:2" x14ac:dyDescent="0.25">
      <c r="B3853" t="e" cm="1" vm="1">
        <f t="array" ref="B3853">TRANSPOSE(_xlfn._xlws.SORT(_xlfn.UNIQUE(_xlfn._xlws.FILTER(managements[treatment_number], managements[experiment_id]&amp;"_"&amp;managements[crop_season_id]=A3853))))</f>
        <v>#VALUE!</v>
      </c>
    </row>
    <row r="3854" spans="2:2" x14ac:dyDescent="0.25">
      <c r="B3854" t="e" cm="1" vm="1">
        <f t="array" ref="B3854">TRANSPOSE(_xlfn._xlws.SORT(_xlfn.UNIQUE(_xlfn._xlws.FILTER(managements[treatment_number], managements[experiment_id]&amp;"_"&amp;managements[crop_season_id]=A3854))))</f>
        <v>#VALUE!</v>
      </c>
    </row>
    <row r="3855" spans="2:2" x14ac:dyDescent="0.25">
      <c r="B3855" t="e" cm="1" vm="1">
        <f t="array" ref="B3855">TRANSPOSE(_xlfn._xlws.SORT(_xlfn.UNIQUE(_xlfn._xlws.FILTER(managements[treatment_number], managements[experiment_id]&amp;"_"&amp;managements[crop_season_id]=A3855))))</f>
        <v>#VALUE!</v>
      </c>
    </row>
    <row r="3856" spans="2:2" x14ac:dyDescent="0.25">
      <c r="B3856" t="e" cm="1" vm="1">
        <f t="array" ref="B3856">TRANSPOSE(_xlfn._xlws.SORT(_xlfn.UNIQUE(_xlfn._xlws.FILTER(managements[treatment_number], managements[experiment_id]&amp;"_"&amp;managements[crop_season_id]=A3856))))</f>
        <v>#VALUE!</v>
      </c>
    </row>
    <row r="3857" spans="2:2" x14ac:dyDescent="0.25">
      <c r="B3857" t="e" cm="1" vm="1">
        <f t="array" ref="B3857">TRANSPOSE(_xlfn._xlws.SORT(_xlfn.UNIQUE(_xlfn._xlws.FILTER(managements[treatment_number], managements[experiment_id]&amp;"_"&amp;managements[crop_season_id]=A3857))))</f>
        <v>#VALUE!</v>
      </c>
    </row>
    <row r="3858" spans="2:2" x14ac:dyDescent="0.25">
      <c r="B3858" t="e" cm="1" vm="1">
        <f t="array" ref="B3858">TRANSPOSE(_xlfn._xlws.SORT(_xlfn.UNIQUE(_xlfn._xlws.FILTER(managements[treatment_number], managements[experiment_id]&amp;"_"&amp;managements[crop_season_id]=A3858))))</f>
        <v>#VALUE!</v>
      </c>
    </row>
    <row r="3859" spans="2:2" x14ac:dyDescent="0.25">
      <c r="B3859" t="e" cm="1" vm="1">
        <f t="array" ref="B3859">TRANSPOSE(_xlfn._xlws.SORT(_xlfn.UNIQUE(_xlfn._xlws.FILTER(managements[treatment_number], managements[experiment_id]&amp;"_"&amp;managements[crop_season_id]=A3859))))</f>
        <v>#VALUE!</v>
      </c>
    </row>
    <row r="3860" spans="2:2" x14ac:dyDescent="0.25">
      <c r="B3860" t="e" cm="1" vm="1">
        <f t="array" ref="B3860">TRANSPOSE(_xlfn._xlws.SORT(_xlfn.UNIQUE(_xlfn._xlws.FILTER(managements[treatment_number], managements[experiment_id]&amp;"_"&amp;managements[crop_season_id]=A3860))))</f>
        <v>#VALUE!</v>
      </c>
    </row>
    <row r="3861" spans="2:2" x14ac:dyDescent="0.25">
      <c r="B3861" t="e" cm="1" vm="1">
        <f t="array" ref="B3861">TRANSPOSE(_xlfn._xlws.SORT(_xlfn.UNIQUE(_xlfn._xlws.FILTER(managements[treatment_number], managements[experiment_id]&amp;"_"&amp;managements[crop_season_id]=A3861))))</f>
        <v>#VALUE!</v>
      </c>
    </row>
    <row r="3862" spans="2:2" x14ac:dyDescent="0.25">
      <c r="B3862" t="e" cm="1" vm="1">
        <f t="array" ref="B3862">TRANSPOSE(_xlfn._xlws.SORT(_xlfn.UNIQUE(_xlfn._xlws.FILTER(managements[treatment_number], managements[experiment_id]&amp;"_"&amp;managements[crop_season_id]=A3862))))</f>
        <v>#VALUE!</v>
      </c>
    </row>
    <row r="3863" spans="2:2" x14ac:dyDescent="0.25">
      <c r="B3863" t="e" cm="1" vm="1">
        <f t="array" ref="B3863">TRANSPOSE(_xlfn._xlws.SORT(_xlfn.UNIQUE(_xlfn._xlws.FILTER(managements[treatment_number], managements[experiment_id]&amp;"_"&amp;managements[crop_season_id]=A3863))))</f>
        <v>#VALUE!</v>
      </c>
    </row>
    <row r="3864" spans="2:2" x14ac:dyDescent="0.25">
      <c r="B3864" t="e" cm="1" vm="1">
        <f t="array" ref="B3864">TRANSPOSE(_xlfn._xlws.SORT(_xlfn.UNIQUE(_xlfn._xlws.FILTER(managements[treatment_number], managements[experiment_id]&amp;"_"&amp;managements[crop_season_id]=A3864))))</f>
        <v>#VALUE!</v>
      </c>
    </row>
    <row r="3865" spans="2:2" x14ac:dyDescent="0.25">
      <c r="B3865" t="e" cm="1" vm="1">
        <f t="array" ref="B3865">TRANSPOSE(_xlfn._xlws.SORT(_xlfn.UNIQUE(_xlfn._xlws.FILTER(managements[treatment_number], managements[experiment_id]&amp;"_"&amp;managements[crop_season_id]=A3865))))</f>
        <v>#VALUE!</v>
      </c>
    </row>
    <row r="3866" spans="2:2" x14ac:dyDescent="0.25">
      <c r="B3866" t="e" cm="1" vm="1">
        <f t="array" ref="B3866">TRANSPOSE(_xlfn._xlws.SORT(_xlfn.UNIQUE(_xlfn._xlws.FILTER(managements[treatment_number], managements[experiment_id]&amp;"_"&amp;managements[crop_season_id]=A3866))))</f>
        <v>#VALUE!</v>
      </c>
    </row>
    <row r="3867" spans="2:2" x14ac:dyDescent="0.25">
      <c r="B3867" t="e" cm="1" vm="1">
        <f t="array" ref="B3867">TRANSPOSE(_xlfn._xlws.SORT(_xlfn.UNIQUE(_xlfn._xlws.FILTER(managements[treatment_number], managements[experiment_id]&amp;"_"&amp;managements[crop_season_id]=A3867))))</f>
        <v>#VALUE!</v>
      </c>
    </row>
    <row r="3868" spans="2:2" x14ac:dyDescent="0.25">
      <c r="B3868" t="e" cm="1" vm="1">
        <f t="array" ref="B3868">TRANSPOSE(_xlfn._xlws.SORT(_xlfn.UNIQUE(_xlfn._xlws.FILTER(managements[treatment_number], managements[experiment_id]&amp;"_"&amp;managements[crop_season_id]=A3868))))</f>
        <v>#VALUE!</v>
      </c>
    </row>
    <row r="3869" spans="2:2" x14ac:dyDescent="0.25">
      <c r="B3869" t="e" cm="1" vm="1">
        <f t="array" ref="B3869">TRANSPOSE(_xlfn._xlws.SORT(_xlfn.UNIQUE(_xlfn._xlws.FILTER(managements[treatment_number], managements[experiment_id]&amp;"_"&amp;managements[crop_season_id]=A3869))))</f>
        <v>#VALUE!</v>
      </c>
    </row>
    <row r="3870" spans="2:2" x14ac:dyDescent="0.25">
      <c r="B3870" t="e" cm="1" vm="1">
        <f t="array" ref="B3870">TRANSPOSE(_xlfn._xlws.SORT(_xlfn.UNIQUE(_xlfn._xlws.FILTER(managements[treatment_number], managements[experiment_id]&amp;"_"&amp;managements[crop_season_id]=A3870))))</f>
        <v>#VALUE!</v>
      </c>
    </row>
    <row r="3871" spans="2:2" x14ac:dyDescent="0.25">
      <c r="B3871" t="e" cm="1" vm="1">
        <f t="array" ref="B3871">TRANSPOSE(_xlfn._xlws.SORT(_xlfn.UNIQUE(_xlfn._xlws.FILTER(managements[treatment_number], managements[experiment_id]&amp;"_"&amp;managements[crop_season_id]=A3871))))</f>
        <v>#VALUE!</v>
      </c>
    </row>
    <row r="3872" spans="2:2" x14ac:dyDescent="0.25">
      <c r="B3872" t="e" cm="1" vm="1">
        <f t="array" ref="B3872">TRANSPOSE(_xlfn._xlws.SORT(_xlfn.UNIQUE(_xlfn._xlws.FILTER(managements[treatment_number], managements[experiment_id]&amp;"_"&amp;managements[crop_season_id]=A3872))))</f>
        <v>#VALUE!</v>
      </c>
    </row>
    <row r="3873" spans="2:2" x14ac:dyDescent="0.25">
      <c r="B3873" t="e" cm="1" vm="1">
        <f t="array" ref="B3873">TRANSPOSE(_xlfn._xlws.SORT(_xlfn.UNIQUE(_xlfn._xlws.FILTER(managements[treatment_number], managements[experiment_id]&amp;"_"&amp;managements[crop_season_id]=A3873))))</f>
        <v>#VALUE!</v>
      </c>
    </row>
    <row r="3874" spans="2:2" x14ac:dyDescent="0.25">
      <c r="B3874" t="e" cm="1" vm="1">
        <f t="array" ref="B3874">TRANSPOSE(_xlfn._xlws.SORT(_xlfn.UNIQUE(_xlfn._xlws.FILTER(managements[treatment_number], managements[experiment_id]&amp;"_"&amp;managements[crop_season_id]=A3874))))</f>
        <v>#VALUE!</v>
      </c>
    </row>
    <row r="3875" spans="2:2" x14ac:dyDescent="0.25">
      <c r="B3875" t="e" cm="1" vm="1">
        <f t="array" ref="B3875">TRANSPOSE(_xlfn._xlws.SORT(_xlfn.UNIQUE(_xlfn._xlws.FILTER(managements[treatment_number], managements[experiment_id]&amp;"_"&amp;managements[crop_season_id]=A3875))))</f>
        <v>#VALUE!</v>
      </c>
    </row>
    <row r="3876" spans="2:2" x14ac:dyDescent="0.25">
      <c r="B3876" t="e" cm="1" vm="1">
        <f t="array" ref="B3876">TRANSPOSE(_xlfn._xlws.SORT(_xlfn.UNIQUE(_xlfn._xlws.FILTER(managements[treatment_number], managements[experiment_id]&amp;"_"&amp;managements[crop_season_id]=A3876))))</f>
        <v>#VALUE!</v>
      </c>
    </row>
    <row r="3877" spans="2:2" x14ac:dyDescent="0.25">
      <c r="B3877" t="e" cm="1" vm="1">
        <f t="array" ref="B3877">TRANSPOSE(_xlfn._xlws.SORT(_xlfn.UNIQUE(_xlfn._xlws.FILTER(managements[treatment_number], managements[experiment_id]&amp;"_"&amp;managements[crop_season_id]=A3877))))</f>
        <v>#VALUE!</v>
      </c>
    </row>
    <row r="3878" spans="2:2" x14ac:dyDescent="0.25">
      <c r="B3878" t="e" cm="1" vm="1">
        <f t="array" ref="B3878">TRANSPOSE(_xlfn._xlws.SORT(_xlfn.UNIQUE(_xlfn._xlws.FILTER(managements[treatment_number], managements[experiment_id]&amp;"_"&amp;managements[crop_season_id]=A3878))))</f>
        <v>#VALUE!</v>
      </c>
    </row>
    <row r="3879" spans="2:2" x14ac:dyDescent="0.25">
      <c r="B3879" t="e" cm="1" vm="1">
        <f t="array" ref="B3879">TRANSPOSE(_xlfn._xlws.SORT(_xlfn.UNIQUE(_xlfn._xlws.FILTER(managements[treatment_number], managements[experiment_id]&amp;"_"&amp;managements[crop_season_id]=A3879))))</f>
        <v>#VALUE!</v>
      </c>
    </row>
    <row r="3880" spans="2:2" x14ac:dyDescent="0.25">
      <c r="B3880" t="e" cm="1" vm="1">
        <f t="array" ref="B3880">TRANSPOSE(_xlfn._xlws.SORT(_xlfn.UNIQUE(_xlfn._xlws.FILTER(managements[treatment_number], managements[experiment_id]&amp;"_"&amp;managements[crop_season_id]=A3880))))</f>
        <v>#VALUE!</v>
      </c>
    </row>
    <row r="3881" spans="2:2" x14ac:dyDescent="0.25">
      <c r="B3881" t="e" cm="1" vm="1">
        <f t="array" ref="B3881">TRANSPOSE(_xlfn._xlws.SORT(_xlfn.UNIQUE(_xlfn._xlws.FILTER(managements[treatment_number], managements[experiment_id]&amp;"_"&amp;managements[crop_season_id]=A3881))))</f>
        <v>#VALUE!</v>
      </c>
    </row>
    <row r="3882" spans="2:2" x14ac:dyDescent="0.25">
      <c r="B3882" t="e" cm="1" vm="1">
        <f t="array" ref="B3882">TRANSPOSE(_xlfn._xlws.SORT(_xlfn.UNIQUE(_xlfn._xlws.FILTER(managements[treatment_number], managements[experiment_id]&amp;"_"&amp;managements[crop_season_id]=A3882))))</f>
        <v>#VALUE!</v>
      </c>
    </row>
    <row r="3883" spans="2:2" x14ac:dyDescent="0.25">
      <c r="B3883" t="e" cm="1" vm="1">
        <f t="array" ref="B3883">TRANSPOSE(_xlfn._xlws.SORT(_xlfn.UNIQUE(_xlfn._xlws.FILTER(managements[treatment_number], managements[experiment_id]&amp;"_"&amp;managements[crop_season_id]=A3883))))</f>
        <v>#VALUE!</v>
      </c>
    </row>
    <row r="3884" spans="2:2" x14ac:dyDescent="0.25">
      <c r="B3884" t="e" cm="1" vm="1">
        <f t="array" ref="B3884">TRANSPOSE(_xlfn._xlws.SORT(_xlfn.UNIQUE(_xlfn._xlws.FILTER(managements[treatment_number], managements[experiment_id]&amp;"_"&amp;managements[crop_season_id]=A3884))))</f>
        <v>#VALUE!</v>
      </c>
    </row>
    <row r="3885" spans="2:2" x14ac:dyDescent="0.25">
      <c r="B3885" t="e" cm="1" vm="1">
        <f t="array" ref="B3885">TRANSPOSE(_xlfn._xlws.SORT(_xlfn.UNIQUE(_xlfn._xlws.FILTER(managements[treatment_number], managements[experiment_id]&amp;"_"&amp;managements[crop_season_id]=A3885))))</f>
        <v>#VALUE!</v>
      </c>
    </row>
    <row r="3886" spans="2:2" x14ac:dyDescent="0.25">
      <c r="B3886" t="e" cm="1" vm="1">
        <f t="array" ref="B3886">TRANSPOSE(_xlfn._xlws.SORT(_xlfn.UNIQUE(_xlfn._xlws.FILTER(managements[treatment_number], managements[experiment_id]&amp;"_"&amp;managements[crop_season_id]=A3886))))</f>
        <v>#VALUE!</v>
      </c>
    </row>
    <row r="3887" spans="2:2" x14ac:dyDescent="0.25">
      <c r="B3887" t="e" cm="1" vm="1">
        <f t="array" ref="B3887">TRANSPOSE(_xlfn._xlws.SORT(_xlfn.UNIQUE(_xlfn._xlws.FILTER(managements[treatment_number], managements[experiment_id]&amp;"_"&amp;managements[crop_season_id]=A3887))))</f>
        <v>#VALUE!</v>
      </c>
    </row>
    <row r="3888" spans="2:2" x14ac:dyDescent="0.25">
      <c r="B3888" t="e" cm="1" vm="1">
        <f t="array" ref="B3888">TRANSPOSE(_xlfn._xlws.SORT(_xlfn.UNIQUE(_xlfn._xlws.FILTER(managements[treatment_number], managements[experiment_id]&amp;"_"&amp;managements[crop_season_id]=A3888))))</f>
        <v>#VALUE!</v>
      </c>
    </row>
    <row r="3889" spans="2:2" x14ac:dyDescent="0.25">
      <c r="B3889" t="e" cm="1" vm="1">
        <f t="array" ref="B3889">TRANSPOSE(_xlfn._xlws.SORT(_xlfn.UNIQUE(_xlfn._xlws.FILTER(managements[treatment_number], managements[experiment_id]&amp;"_"&amp;managements[crop_season_id]=A3889))))</f>
        <v>#VALUE!</v>
      </c>
    </row>
    <row r="3890" spans="2:2" x14ac:dyDescent="0.25">
      <c r="B3890" t="e" cm="1" vm="1">
        <f t="array" ref="B3890">TRANSPOSE(_xlfn._xlws.SORT(_xlfn.UNIQUE(_xlfn._xlws.FILTER(managements[treatment_number], managements[experiment_id]&amp;"_"&amp;managements[crop_season_id]=A3890))))</f>
        <v>#VALUE!</v>
      </c>
    </row>
    <row r="3891" spans="2:2" x14ac:dyDescent="0.25">
      <c r="B3891" t="e" cm="1" vm="1">
        <f t="array" ref="B3891">TRANSPOSE(_xlfn._xlws.SORT(_xlfn.UNIQUE(_xlfn._xlws.FILTER(managements[treatment_number], managements[experiment_id]&amp;"_"&amp;managements[crop_season_id]=A3891))))</f>
        <v>#VALUE!</v>
      </c>
    </row>
    <row r="3892" spans="2:2" x14ac:dyDescent="0.25">
      <c r="B3892" t="e" cm="1" vm="1">
        <f t="array" ref="B3892">TRANSPOSE(_xlfn._xlws.SORT(_xlfn.UNIQUE(_xlfn._xlws.FILTER(managements[treatment_number], managements[experiment_id]&amp;"_"&amp;managements[crop_season_id]=A3892))))</f>
        <v>#VALUE!</v>
      </c>
    </row>
    <row r="3893" spans="2:2" x14ac:dyDescent="0.25">
      <c r="B3893" t="e" cm="1" vm="1">
        <f t="array" ref="B3893">TRANSPOSE(_xlfn._xlws.SORT(_xlfn.UNIQUE(_xlfn._xlws.FILTER(managements[treatment_number], managements[experiment_id]&amp;"_"&amp;managements[crop_season_id]=A3893))))</f>
        <v>#VALUE!</v>
      </c>
    </row>
    <row r="3894" spans="2:2" x14ac:dyDescent="0.25">
      <c r="B3894" t="e" cm="1" vm="1">
        <f t="array" ref="B3894">TRANSPOSE(_xlfn._xlws.SORT(_xlfn.UNIQUE(_xlfn._xlws.FILTER(managements[treatment_number], managements[experiment_id]&amp;"_"&amp;managements[crop_season_id]=A3894))))</f>
        <v>#VALUE!</v>
      </c>
    </row>
    <row r="3895" spans="2:2" x14ac:dyDescent="0.25">
      <c r="B3895" t="e" cm="1" vm="1">
        <f t="array" ref="B3895">TRANSPOSE(_xlfn._xlws.SORT(_xlfn.UNIQUE(_xlfn._xlws.FILTER(managements[treatment_number], managements[experiment_id]&amp;"_"&amp;managements[crop_season_id]=A3895))))</f>
        <v>#VALUE!</v>
      </c>
    </row>
    <row r="3896" spans="2:2" x14ac:dyDescent="0.25">
      <c r="B3896" t="e" cm="1" vm="1">
        <f t="array" ref="B3896">TRANSPOSE(_xlfn._xlws.SORT(_xlfn.UNIQUE(_xlfn._xlws.FILTER(managements[treatment_number], managements[experiment_id]&amp;"_"&amp;managements[crop_season_id]=A3896))))</f>
        <v>#VALUE!</v>
      </c>
    </row>
    <row r="3897" spans="2:2" x14ac:dyDescent="0.25">
      <c r="B3897" t="e" cm="1" vm="1">
        <f t="array" ref="B3897">TRANSPOSE(_xlfn._xlws.SORT(_xlfn.UNIQUE(_xlfn._xlws.FILTER(managements[treatment_number], managements[experiment_id]&amp;"_"&amp;managements[crop_season_id]=A3897))))</f>
        <v>#VALUE!</v>
      </c>
    </row>
    <row r="3898" spans="2:2" x14ac:dyDescent="0.25">
      <c r="B3898" t="e" cm="1" vm="1">
        <f t="array" ref="B3898">TRANSPOSE(_xlfn._xlws.SORT(_xlfn.UNIQUE(_xlfn._xlws.FILTER(managements[treatment_number], managements[experiment_id]&amp;"_"&amp;managements[crop_season_id]=A3898))))</f>
        <v>#VALUE!</v>
      </c>
    </row>
    <row r="3899" spans="2:2" x14ac:dyDescent="0.25">
      <c r="B3899" t="e" cm="1" vm="1">
        <f t="array" ref="B3899">TRANSPOSE(_xlfn._xlws.SORT(_xlfn.UNIQUE(_xlfn._xlws.FILTER(managements[treatment_number], managements[experiment_id]&amp;"_"&amp;managements[crop_season_id]=A3899))))</f>
        <v>#VALUE!</v>
      </c>
    </row>
    <row r="3900" spans="2:2" x14ac:dyDescent="0.25">
      <c r="B3900" t="e" cm="1" vm="1">
        <f t="array" ref="B3900">TRANSPOSE(_xlfn._xlws.SORT(_xlfn.UNIQUE(_xlfn._xlws.FILTER(managements[treatment_number], managements[experiment_id]&amp;"_"&amp;managements[crop_season_id]=A3900))))</f>
        <v>#VALUE!</v>
      </c>
    </row>
    <row r="3901" spans="2:2" x14ac:dyDescent="0.25">
      <c r="B3901" t="e" cm="1" vm="1">
        <f t="array" ref="B3901">TRANSPOSE(_xlfn._xlws.SORT(_xlfn.UNIQUE(_xlfn._xlws.FILTER(managements[treatment_number], managements[experiment_id]&amp;"_"&amp;managements[crop_season_id]=A3901))))</f>
        <v>#VALUE!</v>
      </c>
    </row>
    <row r="3902" spans="2:2" x14ac:dyDescent="0.25">
      <c r="B3902" t="e" cm="1" vm="1">
        <f t="array" ref="B3902">TRANSPOSE(_xlfn._xlws.SORT(_xlfn.UNIQUE(_xlfn._xlws.FILTER(managements[treatment_number], managements[experiment_id]&amp;"_"&amp;managements[crop_season_id]=A3902))))</f>
        <v>#VALUE!</v>
      </c>
    </row>
    <row r="3903" spans="2:2" x14ac:dyDescent="0.25">
      <c r="B3903" t="e" cm="1" vm="1">
        <f t="array" ref="B3903">TRANSPOSE(_xlfn._xlws.SORT(_xlfn.UNIQUE(_xlfn._xlws.FILTER(managements[treatment_number], managements[experiment_id]&amp;"_"&amp;managements[crop_season_id]=A3903))))</f>
        <v>#VALUE!</v>
      </c>
    </row>
    <row r="3904" spans="2:2" x14ac:dyDescent="0.25">
      <c r="B3904" t="e" cm="1" vm="1">
        <f t="array" ref="B3904">TRANSPOSE(_xlfn._xlws.SORT(_xlfn.UNIQUE(_xlfn._xlws.FILTER(managements[treatment_number], managements[experiment_id]&amp;"_"&amp;managements[crop_season_id]=A3904))))</f>
        <v>#VALUE!</v>
      </c>
    </row>
    <row r="3905" spans="2:2" x14ac:dyDescent="0.25">
      <c r="B3905" t="e" cm="1" vm="1">
        <f t="array" ref="B3905">TRANSPOSE(_xlfn._xlws.SORT(_xlfn.UNIQUE(_xlfn._xlws.FILTER(managements[treatment_number], managements[experiment_id]&amp;"_"&amp;managements[crop_season_id]=A3905))))</f>
        <v>#VALUE!</v>
      </c>
    </row>
    <row r="3906" spans="2:2" x14ac:dyDescent="0.25">
      <c r="B3906" t="e" cm="1" vm="1">
        <f t="array" ref="B3906">TRANSPOSE(_xlfn._xlws.SORT(_xlfn.UNIQUE(_xlfn._xlws.FILTER(managements[treatment_number], managements[experiment_id]&amp;"_"&amp;managements[crop_season_id]=A3906))))</f>
        <v>#VALUE!</v>
      </c>
    </row>
    <row r="3907" spans="2:2" x14ac:dyDescent="0.25">
      <c r="B3907" t="e" cm="1" vm="1">
        <f t="array" ref="B3907">TRANSPOSE(_xlfn._xlws.SORT(_xlfn.UNIQUE(_xlfn._xlws.FILTER(managements[treatment_number], managements[experiment_id]&amp;"_"&amp;managements[crop_season_id]=A3907))))</f>
        <v>#VALUE!</v>
      </c>
    </row>
    <row r="3908" spans="2:2" x14ac:dyDescent="0.25">
      <c r="B3908" t="e" cm="1" vm="1">
        <f t="array" ref="B3908">TRANSPOSE(_xlfn._xlws.SORT(_xlfn.UNIQUE(_xlfn._xlws.FILTER(managements[treatment_number], managements[experiment_id]&amp;"_"&amp;managements[crop_season_id]=A3908))))</f>
        <v>#VALUE!</v>
      </c>
    </row>
    <row r="3909" spans="2:2" x14ac:dyDescent="0.25">
      <c r="B3909" t="e" cm="1" vm="1">
        <f t="array" ref="B3909">TRANSPOSE(_xlfn._xlws.SORT(_xlfn.UNIQUE(_xlfn._xlws.FILTER(managements[treatment_number], managements[experiment_id]&amp;"_"&amp;managements[crop_season_id]=A3909))))</f>
        <v>#VALUE!</v>
      </c>
    </row>
    <row r="3910" spans="2:2" x14ac:dyDescent="0.25">
      <c r="B3910" t="e" cm="1" vm="1">
        <f t="array" ref="B3910">TRANSPOSE(_xlfn._xlws.SORT(_xlfn.UNIQUE(_xlfn._xlws.FILTER(managements[treatment_number], managements[experiment_id]&amp;"_"&amp;managements[crop_season_id]=A3910))))</f>
        <v>#VALUE!</v>
      </c>
    </row>
    <row r="3911" spans="2:2" x14ac:dyDescent="0.25">
      <c r="B3911" t="e" cm="1" vm="1">
        <f t="array" ref="B3911">TRANSPOSE(_xlfn._xlws.SORT(_xlfn.UNIQUE(_xlfn._xlws.FILTER(managements[treatment_number], managements[experiment_id]&amp;"_"&amp;managements[crop_season_id]=A3911))))</f>
        <v>#VALUE!</v>
      </c>
    </row>
    <row r="3912" spans="2:2" x14ac:dyDescent="0.25">
      <c r="B3912" t="e" cm="1" vm="1">
        <f t="array" ref="B3912">TRANSPOSE(_xlfn._xlws.SORT(_xlfn.UNIQUE(_xlfn._xlws.FILTER(managements[treatment_number], managements[experiment_id]&amp;"_"&amp;managements[crop_season_id]=A3912))))</f>
        <v>#VALUE!</v>
      </c>
    </row>
    <row r="3913" spans="2:2" x14ac:dyDescent="0.25">
      <c r="B3913" t="e" cm="1" vm="1">
        <f t="array" ref="B3913">TRANSPOSE(_xlfn._xlws.SORT(_xlfn.UNIQUE(_xlfn._xlws.FILTER(managements[treatment_number], managements[experiment_id]&amp;"_"&amp;managements[crop_season_id]=A3913))))</f>
        <v>#VALUE!</v>
      </c>
    </row>
    <row r="3914" spans="2:2" x14ac:dyDescent="0.25">
      <c r="B3914" t="e" cm="1" vm="1">
        <f t="array" ref="B3914">TRANSPOSE(_xlfn._xlws.SORT(_xlfn.UNIQUE(_xlfn._xlws.FILTER(managements[treatment_number], managements[experiment_id]&amp;"_"&amp;managements[crop_season_id]=A3914))))</f>
        <v>#VALUE!</v>
      </c>
    </row>
    <row r="3915" spans="2:2" x14ac:dyDescent="0.25">
      <c r="B3915" t="e" cm="1" vm="1">
        <f t="array" ref="B3915">TRANSPOSE(_xlfn._xlws.SORT(_xlfn.UNIQUE(_xlfn._xlws.FILTER(managements[treatment_number], managements[experiment_id]&amp;"_"&amp;managements[crop_season_id]=A3915))))</f>
        <v>#VALUE!</v>
      </c>
    </row>
    <row r="3916" spans="2:2" x14ac:dyDescent="0.25">
      <c r="B3916" t="e" cm="1" vm="1">
        <f t="array" ref="B3916">TRANSPOSE(_xlfn._xlws.SORT(_xlfn.UNIQUE(_xlfn._xlws.FILTER(managements[treatment_number], managements[experiment_id]&amp;"_"&amp;managements[crop_season_id]=A3916))))</f>
        <v>#VALUE!</v>
      </c>
    </row>
    <row r="3917" spans="2:2" x14ac:dyDescent="0.25">
      <c r="B3917" t="e" cm="1" vm="1">
        <f t="array" ref="B3917">TRANSPOSE(_xlfn._xlws.SORT(_xlfn.UNIQUE(_xlfn._xlws.FILTER(managements[treatment_number], managements[experiment_id]&amp;"_"&amp;managements[crop_season_id]=A3917))))</f>
        <v>#VALUE!</v>
      </c>
    </row>
    <row r="3918" spans="2:2" x14ac:dyDescent="0.25">
      <c r="B3918" t="e" cm="1" vm="1">
        <f t="array" ref="B3918">TRANSPOSE(_xlfn._xlws.SORT(_xlfn.UNIQUE(_xlfn._xlws.FILTER(managements[treatment_number], managements[experiment_id]&amp;"_"&amp;managements[crop_season_id]=A3918))))</f>
        <v>#VALUE!</v>
      </c>
    </row>
    <row r="3919" spans="2:2" x14ac:dyDescent="0.25">
      <c r="B3919" t="e" cm="1" vm="1">
        <f t="array" ref="B3919">TRANSPOSE(_xlfn._xlws.SORT(_xlfn.UNIQUE(_xlfn._xlws.FILTER(managements[treatment_number], managements[experiment_id]&amp;"_"&amp;managements[crop_season_id]=A3919))))</f>
        <v>#VALUE!</v>
      </c>
    </row>
    <row r="3920" spans="2:2" x14ac:dyDescent="0.25">
      <c r="B3920" t="e" cm="1" vm="1">
        <f t="array" ref="B3920">TRANSPOSE(_xlfn._xlws.SORT(_xlfn.UNIQUE(_xlfn._xlws.FILTER(managements[treatment_number], managements[experiment_id]&amp;"_"&amp;managements[crop_season_id]=A3920))))</f>
        <v>#VALUE!</v>
      </c>
    </row>
    <row r="3921" spans="2:2" x14ac:dyDescent="0.25">
      <c r="B3921" t="e" cm="1" vm="1">
        <f t="array" ref="B3921">TRANSPOSE(_xlfn._xlws.SORT(_xlfn.UNIQUE(_xlfn._xlws.FILTER(managements[treatment_number], managements[experiment_id]&amp;"_"&amp;managements[crop_season_id]=A3921))))</f>
        <v>#VALUE!</v>
      </c>
    </row>
    <row r="3922" spans="2:2" x14ac:dyDescent="0.25">
      <c r="B3922" t="e" cm="1" vm="1">
        <f t="array" ref="B3922">TRANSPOSE(_xlfn._xlws.SORT(_xlfn.UNIQUE(_xlfn._xlws.FILTER(managements[treatment_number], managements[experiment_id]&amp;"_"&amp;managements[crop_season_id]=A3922))))</f>
        <v>#VALUE!</v>
      </c>
    </row>
    <row r="3923" spans="2:2" x14ac:dyDescent="0.25">
      <c r="B3923" t="e" cm="1" vm="1">
        <f t="array" ref="B3923">TRANSPOSE(_xlfn._xlws.SORT(_xlfn.UNIQUE(_xlfn._xlws.FILTER(managements[treatment_number], managements[experiment_id]&amp;"_"&amp;managements[crop_season_id]=A3923))))</f>
        <v>#VALUE!</v>
      </c>
    </row>
    <row r="3924" spans="2:2" x14ac:dyDescent="0.25">
      <c r="B3924" t="e" cm="1" vm="1">
        <f t="array" ref="B3924">TRANSPOSE(_xlfn._xlws.SORT(_xlfn.UNIQUE(_xlfn._xlws.FILTER(managements[treatment_number], managements[experiment_id]&amp;"_"&amp;managements[crop_season_id]=A3924))))</f>
        <v>#VALUE!</v>
      </c>
    </row>
    <row r="3925" spans="2:2" x14ac:dyDescent="0.25">
      <c r="B3925" t="e" cm="1" vm="1">
        <f t="array" ref="B3925">TRANSPOSE(_xlfn._xlws.SORT(_xlfn.UNIQUE(_xlfn._xlws.FILTER(managements[treatment_number], managements[experiment_id]&amp;"_"&amp;managements[crop_season_id]=A3925))))</f>
        <v>#VALUE!</v>
      </c>
    </row>
    <row r="3926" spans="2:2" x14ac:dyDescent="0.25">
      <c r="B3926" t="e" cm="1" vm="1">
        <f t="array" ref="B3926">TRANSPOSE(_xlfn._xlws.SORT(_xlfn.UNIQUE(_xlfn._xlws.FILTER(managements[treatment_number], managements[experiment_id]&amp;"_"&amp;managements[crop_season_id]=A3926))))</f>
        <v>#VALUE!</v>
      </c>
    </row>
    <row r="3927" spans="2:2" x14ac:dyDescent="0.25">
      <c r="B3927" t="e" cm="1" vm="1">
        <f t="array" ref="B3927">TRANSPOSE(_xlfn._xlws.SORT(_xlfn.UNIQUE(_xlfn._xlws.FILTER(managements[treatment_number], managements[experiment_id]&amp;"_"&amp;managements[crop_season_id]=A3927))))</f>
        <v>#VALUE!</v>
      </c>
    </row>
    <row r="3928" spans="2:2" x14ac:dyDescent="0.25">
      <c r="B3928" t="e" cm="1" vm="1">
        <f t="array" ref="B3928">TRANSPOSE(_xlfn._xlws.SORT(_xlfn.UNIQUE(_xlfn._xlws.FILTER(managements[treatment_number], managements[experiment_id]&amp;"_"&amp;managements[crop_season_id]=A3928))))</f>
        <v>#VALUE!</v>
      </c>
    </row>
    <row r="3929" spans="2:2" x14ac:dyDescent="0.25">
      <c r="B3929" t="e" cm="1" vm="1">
        <f t="array" ref="B3929">TRANSPOSE(_xlfn._xlws.SORT(_xlfn.UNIQUE(_xlfn._xlws.FILTER(managements[treatment_number], managements[experiment_id]&amp;"_"&amp;managements[crop_season_id]=A3929))))</f>
        <v>#VALUE!</v>
      </c>
    </row>
    <row r="3930" spans="2:2" x14ac:dyDescent="0.25">
      <c r="B3930" t="e" cm="1" vm="1">
        <f t="array" ref="B3930">TRANSPOSE(_xlfn._xlws.SORT(_xlfn.UNIQUE(_xlfn._xlws.FILTER(managements[treatment_number], managements[experiment_id]&amp;"_"&amp;managements[crop_season_id]=A3930))))</f>
        <v>#VALUE!</v>
      </c>
    </row>
    <row r="3931" spans="2:2" x14ac:dyDescent="0.25">
      <c r="B3931" t="e" cm="1" vm="1">
        <f t="array" ref="B3931">TRANSPOSE(_xlfn._xlws.SORT(_xlfn.UNIQUE(_xlfn._xlws.FILTER(managements[treatment_number], managements[experiment_id]&amp;"_"&amp;managements[crop_season_id]=A3931))))</f>
        <v>#VALUE!</v>
      </c>
    </row>
    <row r="3932" spans="2:2" x14ac:dyDescent="0.25">
      <c r="B3932" t="e" cm="1" vm="1">
        <f t="array" ref="B3932">TRANSPOSE(_xlfn._xlws.SORT(_xlfn.UNIQUE(_xlfn._xlws.FILTER(managements[treatment_number], managements[experiment_id]&amp;"_"&amp;managements[crop_season_id]=A3932))))</f>
        <v>#VALUE!</v>
      </c>
    </row>
    <row r="3933" spans="2:2" x14ac:dyDescent="0.25">
      <c r="B3933" t="e" cm="1" vm="1">
        <f t="array" ref="B3933">TRANSPOSE(_xlfn._xlws.SORT(_xlfn.UNIQUE(_xlfn._xlws.FILTER(managements[treatment_number], managements[experiment_id]&amp;"_"&amp;managements[crop_season_id]=A3933))))</f>
        <v>#VALUE!</v>
      </c>
    </row>
    <row r="3934" spans="2:2" x14ac:dyDescent="0.25">
      <c r="B3934" t="e" cm="1" vm="1">
        <f t="array" ref="B3934">TRANSPOSE(_xlfn._xlws.SORT(_xlfn.UNIQUE(_xlfn._xlws.FILTER(managements[treatment_number], managements[experiment_id]&amp;"_"&amp;managements[crop_season_id]=A3934))))</f>
        <v>#VALUE!</v>
      </c>
    </row>
    <row r="3935" spans="2:2" x14ac:dyDescent="0.25">
      <c r="B3935" t="e" cm="1" vm="1">
        <f t="array" ref="B3935">TRANSPOSE(_xlfn._xlws.SORT(_xlfn.UNIQUE(_xlfn._xlws.FILTER(managements[treatment_number], managements[experiment_id]&amp;"_"&amp;managements[crop_season_id]=A3935))))</f>
        <v>#VALUE!</v>
      </c>
    </row>
    <row r="3936" spans="2:2" x14ac:dyDescent="0.25">
      <c r="B3936" t="e" cm="1" vm="1">
        <f t="array" ref="B3936">TRANSPOSE(_xlfn._xlws.SORT(_xlfn.UNIQUE(_xlfn._xlws.FILTER(managements[treatment_number], managements[experiment_id]&amp;"_"&amp;managements[crop_season_id]=A3936))))</f>
        <v>#VALUE!</v>
      </c>
    </row>
    <row r="3937" spans="2:2" x14ac:dyDescent="0.25">
      <c r="B3937" t="e" cm="1" vm="1">
        <f t="array" ref="B3937">TRANSPOSE(_xlfn._xlws.SORT(_xlfn.UNIQUE(_xlfn._xlws.FILTER(managements[treatment_number], managements[experiment_id]&amp;"_"&amp;managements[crop_season_id]=A3937))))</f>
        <v>#VALUE!</v>
      </c>
    </row>
    <row r="3938" spans="2:2" x14ac:dyDescent="0.25">
      <c r="B3938" t="e" cm="1" vm="1">
        <f t="array" ref="B3938">TRANSPOSE(_xlfn._xlws.SORT(_xlfn.UNIQUE(_xlfn._xlws.FILTER(managements[treatment_number], managements[experiment_id]&amp;"_"&amp;managements[crop_season_id]=A3938))))</f>
        <v>#VALUE!</v>
      </c>
    </row>
    <row r="3939" spans="2:2" x14ac:dyDescent="0.25">
      <c r="B3939" t="e" cm="1" vm="1">
        <f t="array" ref="B3939">TRANSPOSE(_xlfn._xlws.SORT(_xlfn.UNIQUE(_xlfn._xlws.FILTER(managements[treatment_number], managements[experiment_id]&amp;"_"&amp;managements[crop_season_id]=A3939))))</f>
        <v>#VALUE!</v>
      </c>
    </row>
    <row r="3940" spans="2:2" x14ac:dyDescent="0.25">
      <c r="B3940" t="e" cm="1" vm="1">
        <f t="array" ref="B3940">TRANSPOSE(_xlfn._xlws.SORT(_xlfn.UNIQUE(_xlfn._xlws.FILTER(managements[treatment_number], managements[experiment_id]&amp;"_"&amp;managements[crop_season_id]=A3940))))</f>
        <v>#VALUE!</v>
      </c>
    </row>
    <row r="3941" spans="2:2" x14ac:dyDescent="0.25">
      <c r="B3941" t="e" cm="1" vm="1">
        <f t="array" ref="B3941">TRANSPOSE(_xlfn._xlws.SORT(_xlfn.UNIQUE(_xlfn._xlws.FILTER(managements[treatment_number], managements[experiment_id]&amp;"_"&amp;managements[crop_season_id]=A3941))))</f>
        <v>#VALUE!</v>
      </c>
    </row>
    <row r="3942" spans="2:2" x14ac:dyDescent="0.25">
      <c r="B3942" t="e" cm="1" vm="1">
        <f t="array" ref="B3942">TRANSPOSE(_xlfn._xlws.SORT(_xlfn.UNIQUE(_xlfn._xlws.FILTER(managements[treatment_number], managements[experiment_id]&amp;"_"&amp;managements[crop_season_id]=A3942))))</f>
        <v>#VALUE!</v>
      </c>
    </row>
    <row r="3943" spans="2:2" x14ac:dyDescent="0.25">
      <c r="B3943" t="e" cm="1" vm="1">
        <f t="array" ref="B3943">TRANSPOSE(_xlfn._xlws.SORT(_xlfn.UNIQUE(_xlfn._xlws.FILTER(managements[treatment_number], managements[experiment_id]&amp;"_"&amp;managements[crop_season_id]=A3943))))</f>
        <v>#VALUE!</v>
      </c>
    </row>
    <row r="3944" spans="2:2" x14ac:dyDescent="0.25">
      <c r="B3944" t="e" cm="1" vm="1">
        <f t="array" ref="B3944">TRANSPOSE(_xlfn._xlws.SORT(_xlfn.UNIQUE(_xlfn._xlws.FILTER(managements[treatment_number], managements[experiment_id]&amp;"_"&amp;managements[crop_season_id]=A3944))))</f>
        <v>#VALUE!</v>
      </c>
    </row>
    <row r="3945" spans="2:2" x14ac:dyDescent="0.25">
      <c r="B3945" t="e" cm="1" vm="1">
        <f t="array" ref="B3945">TRANSPOSE(_xlfn._xlws.SORT(_xlfn.UNIQUE(_xlfn._xlws.FILTER(managements[treatment_number], managements[experiment_id]&amp;"_"&amp;managements[crop_season_id]=A3945))))</f>
        <v>#VALUE!</v>
      </c>
    </row>
    <row r="3946" spans="2:2" x14ac:dyDescent="0.25">
      <c r="B3946" t="e" cm="1" vm="1">
        <f t="array" ref="B3946">TRANSPOSE(_xlfn._xlws.SORT(_xlfn.UNIQUE(_xlfn._xlws.FILTER(managements[treatment_number], managements[experiment_id]&amp;"_"&amp;managements[crop_season_id]=A3946))))</f>
        <v>#VALUE!</v>
      </c>
    </row>
    <row r="3947" spans="2:2" x14ac:dyDescent="0.25">
      <c r="B3947" t="e" cm="1" vm="1">
        <f t="array" ref="B3947">TRANSPOSE(_xlfn._xlws.SORT(_xlfn.UNIQUE(_xlfn._xlws.FILTER(managements[treatment_number], managements[experiment_id]&amp;"_"&amp;managements[crop_season_id]=A3947))))</f>
        <v>#VALUE!</v>
      </c>
    </row>
    <row r="3948" spans="2:2" x14ac:dyDescent="0.25">
      <c r="B3948" t="e" cm="1" vm="1">
        <f t="array" ref="B3948">TRANSPOSE(_xlfn._xlws.SORT(_xlfn.UNIQUE(_xlfn._xlws.FILTER(managements[treatment_number], managements[experiment_id]&amp;"_"&amp;managements[crop_season_id]=A3948))))</f>
        <v>#VALUE!</v>
      </c>
    </row>
    <row r="3949" spans="2:2" x14ac:dyDescent="0.25">
      <c r="B3949" t="e" cm="1" vm="1">
        <f t="array" ref="B3949">TRANSPOSE(_xlfn._xlws.SORT(_xlfn.UNIQUE(_xlfn._xlws.FILTER(managements[treatment_number], managements[experiment_id]&amp;"_"&amp;managements[crop_season_id]=A3949))))</f>
        <v>#VALUE!</v>
      </c>
    </row>
    <row r="3950" spans="2:2" x14ac:dyDescent="0.25">
      <c r="B3950" t="e" cm="1" vm="1">
        <f t="array" ref="B3950">TRANSPOSE(_xlfn._xlws.SORT(_xlfn.UNIQUE(_xlfn._xlws.FILTER(managements[treatment_number], managements[experiment_id]&amp;"_"&amp;managements[crop_season_id]=A3950))))</f>
        <v>#VALUE!</v>
      </c>
    </row>
    <row r="3951" spans="2:2" x14ac:dyDescent="0.25">
      <c r="B3951" t="e" cm="1" vm="1">
        <f t="array" ref="B3951">TRANSPOSE(_xlfn._xlws.SORT(_xlfn.UNIQUE(_xlfn._xlws.FILTER(managements[treatment_number], managements[experiment_id]&amp;"_"&amp;managements[crop_season_id]=A3951))))</f>
        <v>#VALUE!</v>
      </c>
    </row>
    <row r="3952" spans="2:2" x14ac:dyDescent="0.25">
      <c r="B3952" t="e" cm="1" vm="1">
        <f t="array" ref="B3952">TRANSPOSE(_xlfn._xlws.SORT(_xlfn.UNIQUE(_xlfn._xlws.FILTER(managements[treatment_number], managements[experiment_id]&amp;"_"&amp;managements[crop_season_id]=A3952))))</f>
        <v>#VALUE!</v>
      </c>
    </row>
    <row r="3953" spans="2:2" x14ac:dyDescent="0.25">
      <c r="B3953" t="e" cm="1" vm="1">
        <f t="array" ref="B3953">TRANSPOSE(_xlfn._xlws.SORT(_xlfn.UNIQUE(_xlfn._xlws.FILTER(managements[treatment_number], managements[experiment_id]&amp;"_"&amp;managements[crop_season_id]=A3953))))</f>
        <v>#VALUE!</v>
      </c>
    </row>
    <row r="3954" spans="2:2" x14ac:dyDescent="0.25">
      <c r="B3954" t="e" cm="1" vm="1">
        <f t="array" ref="B3954">TRANSPOSE(_xlfn._xlws.SORT(_xlfn.UNIQUE(_xlfn._xlws.FILTER(managements[treatment_number], managements[experiment_id]&amp;"_"&amp;managements[crop_season_id]=A3954))))</f>
        <v>#VALUE!</v>
      </c>
    </row>
    <row r="3955" spans="2:2" x14ac:dyDescent="0.25">
      <c r="B3955" t="e" cm="1" vm="1">
        <f t="array" ref="B3955">TRANSPOSE(_xlfn._xlws.SORT(_xlfn.UNIQUE(_xlfn._xlws.FILTER(managements[treatment_number], managements[experiment_id]&amp;"_"&amp;managements[crop_season_id]=A3955))))</f>
        <v>#VALUE!</v>
      </c>
    </row>
    <row r="3956" spans="2:2" x14ac:dyDescent="0.25">
      <c r="B3956" t="e" cm="1" vm="1">
        <f t="array" ref="B3956">TRANSPOSE(_xlfn._xlws.SORT(_xlfn.UNIQUE(_xlfn._xlws.FILTER(managements[treatment_number], managements[experiment_id]&amp;"_"&amp;managements[crop_season_id]=A3956))))</f>
        <v>#VALUE!</v>
      </c>
    </row>
    <row r="3957" spans="2:2" x14ac:dyDescent="0.25">
      <c r="B3957" t="e" cm="1" vm="1">
        <f t="array" ref="B3957">TRANSPOSE(_xlfn._xlws.SORT(_xlfn.UNIQUE(_xlfn._xlws.FILTER(managements[treatment_number], managements[experiment_id]&amp;"_"&amp;managements[crop_season_id]=A3957))))</f>
        <v>#VALUE!</v>
      </c>
    </row>
    <row r="3958" spans="2:2" x14ac:dyDescent="0.25">
      <c r="B3958" t="e" cm="1" vm="1">
        <f t="array" ref="B3958">TRANSPOSE(_xlfn._xlws.SORT(_xlfn.UNIQUE(_xlfn._xlws.FILTER(managements[treatment_number], managements[experiment_id]&amp;"_"&amp;managements[crop_season_id]=A3958))))</f>
        <v>#VALUE!</v>
      </c>
    </row>
    <row r="3959" spans="2:2" x14ac:dyDescent="0.25">
      <c r="B3959" t="e" cm="1" vm="1">
        <f t="array" ref="B3959">TRANSPOSE(_xlfn._xlws.SORT(_xlfn.UNIQUE(_xlfn._xlws.FILTER(managements[treatment_number], managements[experiment_id]&amp;"_"&amp;managements[crop_season_id]=A3959))))</f>
        <v>#VALUE!</v>
      </c>
    </row>
    <row r="3960" spans="2:2" x14ac:dyDescent="0.25">
      <c r="B3960" t="e" cm="1" vm="1">
        <f t="array" ref="B3960">TRANSPOSE(_xlfn._xlws.SORT(_xlfn.UNIQUE(_xlfn._xlws.FILTER(managements[treatment_number], managements[experiment_id]&amp;"_"&amp;managements[crop_season_id]=A3960))))</f>
        <v>#VALUE!</v>
      </c>
    </row>
    <row r="3961" spans="2:2" x14ac:dyDescent="0.25">
      <c r="B3961" t="e" cm="1" vm="1">
        <f t="array" ref="B3961">TRANSPOSE(_xlfn._xlws.SORT(_xlfn.UNIQUE(_xlfn._xlws.FILTER(managements[treatment_number], managements[experiment_id]&amp;"_"&amp;managements[crop_season_id]=A3961))))</f>
        <v>#VALUE!</v>
      </c>
    </row>
    <row r="3962" spans="2:2" x14ac:dyDescent="0.25">
      <c r="B3962" t="e" cm="1" vm="1">
        <f t="array" ref="B3962">TRANSPOSE(_xlfn._xlws.SORT(_xlfn.UNIQUE(_xlfn._xlws.FILTER(managements[treatment_number], managements[experiment_id]&amp;"_"&amp;managements[crop_season_id]=A3962))))</f>
        <v>#VALUE!</v>
      </c>
    </row>
    <row r="3963" spans="2:2" x14ac:dyDescent="0.25">
      <c r="B3963" t="e" cm="1" vm="1">
        <f t="array" ref="B3963">TRANSPOSE(_xlfn._xlws.SORT(_xlfn.UNIQUE(_xlfn._xlws.FILTER(managements[treatment_number], managements[experiment_id]&amp;"_"&amp;managements[crop_season_id]=A3963))))</f>
        <v>#VALUE!</v>
      </c>
    </row>
    <row r="3964" spans="2:2" x14ac:dyDescent="0.25">
      <c r="B3964" t="e" cm="1" vm="1">
        <f t="array" ref="B3964">TRANSPOSE(_xlfn._xlws.SORT(_xlfn.UNIQUE(_xlfn._xlws.FILTER(managements[treatment_number], managements[experiment_id]&amp;"_"&amp;managements[crop_season_id]=A3964))))</f>
        <v>#VALUE!</v>
      </c>
    </row>
    <row r="3965" spans="2:2" x14ac:dyDescent="0.25">
      <c r="B3965" t="e" cm="1" vm="1">
        <f t="array" ref="B3965">TRANSPOSE(_xlfn._xlws.SORT(_xlfn.UNIQUE(_xlfn._xlws.FILTER(managements[treatment_number], managements[experiment_id]&amp;"_"&amp;managements[crop_season_id]=A3965))))</f>
        <v>#VALUE!</v>
      </c>
    </row>
    <row r="3966" spans="2:2" x14ac:dyDescent="0.25">
      <c r="B3966" t="e" cm="1" vm="1">
        <f t="array" ref="B3966">TRANSPOSE(_xlfn._xlws.SORT(_xlfn.UNIQUE(_xlfn._xlws.FILTER(managements[treatment_number], managements[experiment_id]&amp;"_"&amp;managements[crop_season_id]=A3966))))</f>
        <v>#VALUE!</v>
      </c>
    </row>
    <row r="3967" spans="2:2" x14ac:dyDescent="0.25">
      <c r="B3967" t="e" cm="1" vm="1">
        <f t="array" ref="B3967">TRANSPOSE(_xlfn._xlws.SORT(_xlfn.UNIQUE(_xlfn._xlws.FILTER(managements[treatment_number], managements[experiment_id]&amp;"_"&amp;managements[crop_season_id]=A3967))))</f>
        <v>#VALUE!</v>
      </c>
    </row>
    <row r="3968" spans="2:2" x14ac:dyDescent="0.25">
      <c r="B3968" t="e" cm="1" vm="1">
        <f t="array" ref="B3968">TRANSPOSE(_xlfn._xlws.SORT(_xlfn.UNIQUE(_xlfn._xlws.FILTER(managements[treatment_number], managements[experiment_id]&amp;"_"&amp;managements[crop_season_id]=A3968))))</f>
        <v>#VALUE!</v>
      </c>
    </row>
    <row r="3969" spans="2:2" x14ac:dyDescent="0.25">
      <c r="B3969" t="e" cm="1" vm="1">
        <f t="array" ref="B3969">TRANSPOSE(_xlfn._xlws.SORT(_xlfn.UNIQUE(_xlfn._xlws.FILTER(managements[treatment_number], managements[experiment_id]&amp;"_"&amp;managements[crop_season_id]=A3969))))</f>
        <v>#VALUE!</v>
      </c>
    </row>
    <row r="3970" spans="2:2" x14ac:dyDescent="0.25">
      <c r="B3970" t="e" cm="1" vm="1">
        <f t="array" ref="B3970">TRANSPOSE(_xlfn._xlws.SORT(_xlfn.UNIQUE(_xlfn._xlws.FILTER(managements[treatment_number], managements[experiment_id]&amp;"_"&amp;managements[crop_season_id]=A3970))))</f>
        <v>#VALUE!</v>
      </c>
    </row>
    <row r="3971" spans="2:2" x14ac:dyDescent="0.25">
      <c r="B3971" t="e" cm="1" vm="1">
        <f t="array" ref="B3971">TRANSPOSE(_xlfn._xlws.SORT(_xlfn.UNIQUE(_xlfn._xlws.FILTER(managements[treatment_number], managements[experiment_id]&amp;"_"&amp;managements[crop_season_id]=A3971))))</f>
        <v>#VALUE!</v>
      </c>
    </row>
    <row r="3972" spans="2:2" x14ac:dyDescent="0.25">
      <c r="B3972" t="e" cm="1" vm="1">
        <f t="array" ref="B3972">TRANSPOSE(_xlfn._xlws.SORT(_xlfn.UNIQUE(_xlfn._xlws.FILTER(managements[treatment_number], managements[experiment_id]&amp;"_"&amp;managements[crop_season_id]=A3972))))</f>
        <v>#VALUE!</v>
      </c>
    </row>
    <row r="3973" spans="2:2" x14ac:dyDescent="0.25">
      <c r="B3973" t="e" cm="1" vm="1">
        <f t="array" ref="B3973">TRANSPOSE(_xlfn._xlws.SORT(_xlfn.UNIQUE(_xlfn._xlws.FILTER(managements[treatment_number], managements[experiment_id]&amp;"_"&amp;managements[crop_season_id]=A3973))))</f>
        <v>#VALUE!</v>
      </c>
    </row>
    <row r="3974" spans="2:2" x14ac:dyDescent="0.25">
      <c r="B3974" t="e" cm="1" vm="1">
        <f t="array" ref="B3974">TRANSPOSE(_xlfn._xlws.SORT(_xlfn.UNIQUE(_xlfn._xlws.FILTER(managements[treatment_number], managements[experiment_id]&amp;"_"&amp;managements[crop_season_id]=A3974))))</f>
        <v>#VALUE!</v>
      </c>
    </row>
    <row r="3975" spans="2:2" x14ac:dyDescent="0.25">
      <c r="B3975" t="e" cm="1" vm="1">
        <f t="array" ref="B3975">TRANSPOSE(_xlfn._xlws.SORT(_xlfn.UNIQUE(_xlfn._xlws.FILTER(managements[treatment_number], managements[experiment_id]&amp;"_"&amp;managements[crop_season_id]=A3975))))</f>
        <v>#VALUE!</v>
      </c>
    </row>
    <row r="3976" spans="2:2" x14ac:dyDescent="0.25">
      <c r="B3976" t="e" cm="1" vm="1">
        <f t="array" ref="B3976">TRANSPOSE(_xlfn._xlws.SORT(_xlfn.UNIQUE(_xlfn._xlws.FILTER(managements[treatment_number], managements[experiment_id]&amp;"_"&amp;managements[crop_season_id]=A3976))))</f>
        <v>#VALUE!</v>
      </c>
    </row>
    <row r="3977" spans="2:2" x14ac:dyDescent="0.25">
      <c r="B3977" t="e" cm="1" vm="1">
        <f t="array" ref="B3977">TRANSPOSE(_xlfn._xlws.SORT(_xlfn.UNIQUE(_xlfn._xlws.FILTER(managements[treatment_number], managements[experiment_id]&amp;"_"&amp;managements[crop_season_id]=A3977))))</f>
        <v>#VALUE!</v>
      </c>
    </row>
    <row r="3978" spans="2:2" x14ac:dyDescent="0.25">
      <c r="B3978" t="e" cm="1" vm="1">
        <f t="array" ref="B3978">TRANSPOSE(_xlfn._xlws.SORT(_xlfn.UNIQUE(_xlfn._xlws.FILTER(managements[treatment_number], managements[experiment_id]&amp;"_"&amp;managements[crop_season_id]=A3978))))</f>
        <v>#VALUE!</v>
      </c>
    </row>
    <row r="3979" spans="2:2" x14ac:dyDescent="0.25">
      <c r="B3979" t="e" cm="1" vm="1">
        <f t="array" ref="B3979">TRANSPOSE(_xlfn._xlws.SORT(_xlfn.UNIQUE(_xlfn._xlws.FILTER(managements[treatment_number], managements[experiment_id]&amp;"_"&amp;managements[crop_season_id]=A3979))))</f>
        <v>#VALUE!</v>
      </c>
    </row>
    <row r="3980" spans="2:2" x14ac:dyDescent="0.25">
      <c r="B3980" t="e" cm="1" vm="1">
        <f t="array" ref="B3980">TRANSPOSE(_xlfn._xlws.SORT(_xlfn.UNIQUE(_xlfn._xlws.FILTER(managements[treatment_number], managements[experiment_id]&amp;"_"&amp;managements[crop_season_id]=A3980))))</f>
        <v>#VALUE!</v>
      </c>
    </row>
    <row r="3981" spans="2:2" x14ac:dyDescent="0.25">
      <c r="B3981" t="e" cm="1" vm="1">
        <f t="array" ref="B3981">TRANSPOSE(_xlfn._xlws.SORT(_xlfn.UNIQUE(_xlfn._xlws.FILTER(managements[treatment_number], managements[experiment_id]&amp;"_"&amp;managements[crop_season_id]=A3981))))</f>
        <v>#VALUE!</v>
      </c>
    </row>
    <row r="3982" spans="2:2" x14ac:dyDescent="0.25">
      <c r="B3982" t="e" cm="1" vm="1">
        <f t="array" ref="B3982">TRANSPOSE(_xlfn._xlws.SORT(_xlfn.UNIQUE(_xlfn._xlws.FILTER(managements[treatment_number], managements[experiment_id]&amp;"_"&amp;managements[crop_season_id]=A3982))))</f>
        <v>#VALUE!</v>
      </c>
    </row>
    <row r="3983" spans="2:2" x14ac:dyDescent="0.25">
      <c r="B3983" t="e" cm="1" vm="1">
        <f t="array" ref="B3983">TRANSPOSE(_xlfn._xlws.SORT(_xlfn.UNIQUE(_xlfn._xlws.FILTER(managements[treatment_number], managements[experiment_id]&amp;"_"&amp;managements[crop_season_id]=A3983))))</f>
        <v>#VALUE!</v>
      </c>
    </row>
    <row r="3984" spans="2:2" x14ac:dyDescent="0.25">
      <c r="B3984" t="e" cm="1" vm="1">
        <f t="array" ref="B3984">TRANSPOSE(_xlfn._xlws.SORT(_xlfn.UNIQUE(_xlfn._xlws.FILTER(managements[treatment_number], managements[experiment_id]&amp;"_"&amp;managements[crop_season_id]=A3984))))</f>
        <v>#VALUE!</v>
      </c>
    </row>
    <row r="3985" spans="2:2" x14ac:dyDescent="0.25">
      <c r="B3985" t="e" cm="1" vm="1">
        <f t="array" ref="B3985">TRANSPOSE(_xlfn._xlws.SORT(_xlfn.UNIQUE(_xlfn._xlws.FILTER(managements[treatment_number], managements[experiment_id]&amp;"_"&amp;managements[crop_season_id]=A3985))))</f>
        <v>#VALUE!</v>
      </c>
    </row>
    <row r="3986" spans="2:2" x14ac:dyDescent="0.25">
      <c r="B3986" t="e" cm="1" vm="1">
        <f t="array" ref="B3986">TRANSPOSE(_xlfn._xlws.SORT(_xlfn.UNIQUE(_xlfn._xlws.FILTER(managements[treatment_number], managements[experiment_id]&amp;"_"&amp;managements[crop_season_id]=A3986))))</f>
        <v>#VALUE!</v>
      </c>
    </row>
    <row r="3987" spans="2:2" x14ac:dyDescent="0.25">
      <c r="B3987" t="e" cm="1" vm="1">
        <f t="array" ref="B3987">TRANSPOSE(_xlfn._xlws.SORT(_xlfn.UNIQUE(_xlfn._xlws.FILTER(managements[treatment_number], managements[experiment_id]&amp;"_"&amp;managements[crop_season_id]=A3987))))</f>
        <v>#VALUE!</v>
      </c>
    </row>
    <row r="3988" spans="2:2" x14ac:dyDescent="0.25">
      <c r="B3988" t="e" cm="1" vm="1">
        <f t="array" ref="B3988">TRANSPOSE(_xlfn._xlws.SORT(_xlfn.UNIQUE(_xlfn._xlws.FILTER(managements[treatment_number], managements[experiment_id]&amp;"_"&amp;managements[crop_season_id]=A3988))))</f>
        <v>#VALUE!</v>
      </c>
    </row>
    <row r="3989" spans="2:2" x14ac:dyDescent="0.25">
      <c r="B3989" t="e" cm="1" vm="1">
        <f t="array" ref="B3989">TRANSPOSE(_xlfn._xlws.SORT(_xlfn.UNIQUE(_xlfn._xlws.FILTER(managements[treatment_number], managements[experiment_id]&amp;"_"&amp;managements[crop_season_id]=A3989))))</f>
        <v>#VALUE!</v>
      </c>
    </row>
    <row r="3990" spans="2:2" x14ac:dyDescent="0.25">
      <c r="B3990" t="e" cm="1" vm="1">
        <f t="array" ref="B3990">TRANSPOSE(_xlfn._xlws.SORT(_xlfn.UNIQUE(_xlfn._xlws.FILTER(managements[treatment_number], managements[experiment_id]&amp;"_"&amp;managements[crop_season_id]=A3990))))</f>
        <v>#VALUE!</v>
      </c>
    </row>
    <row r="3991" spans="2:2" x14ac:dyDescent="0.25">
      <c r="B3991" t="e" cm="1" vm="1">
        <f t="array" ref="B3991">TRANSPOSE(_xlfn._xlws.SORT(_xlfn.UNIQUE(_xlfn._xlws.FILTER(managements[treatment_number], managements[experiment_id]&amp;"_"&amp;managements[crop_season_id]=A3991))))</f>
        <v>#VALUE!</v>
      </c>
    </row>
    <row r="3992" spans="2:2" x14ac:dyDescent="0.25">
      <c r="B3992" t="e" cm="1" vm="1">
        <f t="array" ref="B3992">TRANSPOSE(_xlfn._xlws.SORT(_xlfn.UNIQUE(_xlfn._xlws.FILTER(managements[treatment_number], managements[experiment_id]&amp;"_"&amp;managements[crop_season_id]=A3992))))</f>
        <v>#VALUE!</v>
      </c>
    </row>
    <row r="3993" spans="2:2" x14ac:dyDescent="0.25">
      <c r="B3993" t="e" cm="1" vm="1">
        <f t="array" ref="B3993">TRANSPOSE(_xlfn._xlws.SORT(_xlfn.UNIQUE(_xlfn._xlws.FILTER(managements[treatment_number], managements[experiment_id]&amp;"_"&amp;managements[crop_season_id]=A3993))))</f>
        <v>#VALUE!</v>
      </c>
    </row>
    <row r="3994" spans="2:2" x14ac:dyDescent="0.25">
      <c r="B3994" t="e" cm="1" vm="1">
        <f t="array" ref="B3994">TRANSPOSE(_xlfn._xlws.SORT(_xlfn.UNIQUE(_xlfn._xlws.FILTER(managements[treatment_number], managements[experiment_id]&amp;"_"&amp;managements[crop_season_id]=A3994))))</f>
        <v>#VALUE!</v>
      </c>
    </row>
    <row r="3995" spans="2:2" x14ac:dyDescent="0.25">
      <c r="B3995" t="e" cm="1" vm="1">
        <f t="array" ref="B3995">TRANSPOSE(_xlfn._xlws.SORT(_xlfn.UNIQUE(_xlfn._xlws.FILTER(managements[treatment_number], managements[experiment_id]&amp;"_"&amp;managements[crop_season_id]=A3995))))</f>
        <v>#VALUE!</v>
      </c>
    </row>
    <row r="3996" spans="2:2" x14ac:dyDescent="0.25">
      <c r="B3996" t="e" cm="1" vm="1">
        <f t="array" ref="B3996">TRANSPOSE(_xlfn._xlws.SORT(_xlfn.UNIQUE(_xlfn._xlws.FILTER(managements[treatment_number], managements[experiment_id]&amp;"_"&amp;managements[crop_season_id]=A3996))))</f>
        <v>#VALUE!</v>
      </c>
    </row>
    <row r="3997" spans="2:2" x14ac:dyDescent="0.25">
      <c r="B3997" t="e" cm="1" vm="1">
        <f t="array" ref="B3997">TRANSPOSE(_xlfn._xlws.SORT(_xlfn.UNIQUE(_xlfn._xlws.FILTER(managements[treatment_number], managements[experiment_id]&amp;"_"&amp;managements[crop_season_id]=A3997))))</f>
        <v>#VALUE!</v>
      </c>
    </row>
    <row r="3998" spans="2:2" x14ac:dyDescent="0.25">
      <c r="B3998" t="e" cm="1" vm="1">
        <f t="array" ref="B3998">TRANSPOSE(_xlfn._xlws.SORT(_xlfn.UNIQUE(_xlfn._xlws.FILTER(managements[treatment_number], managements[experiment_id]&amp;"_"&amp;managements[crop_season_id]=A3998))))</f>
        <v>#VALUE!</v>
      </c>
    </row>
    <row r="3999" spans="2:2" x14ac:dyDescent="0.25">
      <c r="B3999" t="e" cm="1" vm="1">
        <f t="array" ref="B3999">TRANSPOSE(_xlfn._xlws.SORT(_xlfn.UNIQUE(_xlfn._xlws.FILTER(managements[treatment_number], managements[experiment_id]&amp;"_"&amp;managements[crop_season_id]=A3999))))</f>
        <v>#VALUE!</v>
      </c>
    </row>
    <row r="4000" spans="2:2" x14ac:dyDescent="0.25">
      <c r="B4000" t="e" cm="1" vm="1">
        <f t="array" ref="B4000">TRANSPOSE(_xlfn._xlws.SORT(_xlfn.UNIQUE(_xlfn._xlws.FILTER(managements[treatment_number], managements[experiment_id]&amp;"_"&amp;managements[crop_season_id]=A4000))))</f>
        <v>#VALUE!</v>
      </c>
    </row>
    <row r="4001" spans="2:2" x14ac:dyDescent="0.25">
      <c r="B4001" t="e" cm="1" vm="1">
        <f t="array" ref="B4001">TRANSPOSE(_xlfn._xlws.SORT(_xlfn.UNIQUE(_xlfn._xlws.FILTER(managements[treatment_number], managements[experiment_id]&amp;"_"&amp;managements[crop_season_id]=A4001))))</f>
        <v>#VALUE!</v>
      </c>
    </row>
    <row r="4002" spans="2:2" x14ac:dyDescent="0.25">
      <c r="B4002" t="e" cm="1" vm="1">
        <f t="array" ref="B4002">TRANSPOSE(_xlfn._xlws.SORT(_xlfn.UNIQUE(_xlfn._xlws.FILTER(managements[treatment_number], managements[experiment_id]&amp;"_"&amp;managements[crop_season_id]=A4002))))</f>
        <v>#VALUE!</v>
      </c>
    </row>
    <row r="4003" spans="2:2" x14ac:dyDescent="0.25">
      <c r="B4003" t="e" cm="1" vm="1">
        <f t="array" ref="B4003">TRANSPOSE(_xlfn._xlws.SORT(_xlfn.UNIQUE(_xlfn._xlws.FILTER(managements[treatment_number], managements[experiment_id]&amp;"_"&amp;managements[crop_season_id]=A4003))))</f>
        <v>#VALUE!</v>
      </c>
    </row>
    <row r="4004" spans="2:2" x14ac:dyDescent="0.25">
      <c r="B4004" t="e" cm="1" vm="1">
        <f t="array" ref="B4004">TRANSPOSE(_xlfn._xlws.SORT(_xlfn.UNIQUE(_xlfn._xlws.FILTER(managements[treatment_number], managements[experiment_id]&amp;"_"&amp;managements[crop_season_id]=A4004))))</f>
        <v>#VALUE!</v>
      </c>
    </row>
    <row r="4005" spans="2:2" x14ac:dyDescent="0.25">
      <c r="B4005" t="e" cm="1" vm="1">
        <f t="array" ref="B4005">TRANSPOSE(_xlfn._xlws.SORT(_xlfn.UNIQUE(_xlfn._xlws.FILTER(managements[treatment_number], managements[experiment_id]&amp;"_"&amp;managements[crop_season_id]=A4005))))</f>
        <v>#VALUE!</v>
      </c>
    </row>
    <row r="4006" spans="2:2" x14ac:dyDescent="0.25">
      <c r="B4006" t="e" cm="1" vm="1">
        <f t="array" ref="B4006">TRANSPOSE(_xlfn._xlws.SORT(_xlfn.UNIQUE(_xlfn._xlws.FILTER(managements[treatment_number], managements[experiment_id]&amp;"_"&amp;managements[crop_season_id]=A4006))))</f>
        <v>#VALUE!</v>
      </c>
    </row>
    <row r="4007" spans="2:2" x14ac:dyDescent="0.25">
      <c r="B4007" t="e" cm="1" vm="1">
        <f t="array" ref="B4007">TRANSPOSE(_xlfn._xlws.SORT(_xlfn.UNIQUE(_xlfn._xlws.FILTER(managements[treatment_number], managements[experiment_id]&amp;"_"&amp;managements[crop_season_id]=A4007))))</f>
        <v>#VALUE!</v>
      </c>
    </row>
    <row r="4008" spans="2:2" x14ac:dyDescent="0.25">
      <c r="B4008" t="e" cm="1" vm="1">
        <f t="array" ref="B4008">TRANSPOSE(_xlfn._xlws.SORT(_xlfn.UNIQUE(_xlfn._xlws.FILTER(managements[treatment_number], managements[experiment_id]&amp;"_"&amp;managements[crop_season_id]=A4008))))</f>
        <v>#VALUE!</v>
      </c>
    </row>
    <row r="4009" spans="2:2" x14ac:dyDescent="0.25">
      <c r="B4009" t="e" cm="1" vm="1">
        <f t="array" ref="B4009">TRANSPOSE(_xlfn._xlws.SORT(_xlfn.UNIQUE(_xlfn._xlws.FILTER(managements[treatment_number], managements[experiment_id]&amp;"_"&amp;managements[crop_season_id]=A4009))))</f>
        <v>#VALUE!</v>
      </c>
    </row>
    <row r="4010" spans="2:2" x14ac:dyDescent="0.25">
      <c r="B4010" t="e" cm="1" vm="1">
        <f t="array" ref="B4010">TRANSPOSE(_xlfn._xlws.SORT(_xlfn.UNIQUE(_xlfn._xlws.FILTER(managements[treatment_number], managements[experiment_id]&amp;"_"&amp;managements[crop_season_id]=A4010))))</f>
        <v>#VALUE!</v>
      </c>
    </row>
    <row r="4011" spans="2:2" x14ac:dyDescent="0.25">
      <c r="B4011" t="e" cm="1" vm="1">
        <f t="array" ref="B4011">TRANSPOSE(_xlfn._xlws.SORT(_xlfn.UNIQUE(_xlfn._xlws.FILTER(managements[treatment_number], managements[experiment_id]&amp;"_"&amp;managements[crop_season_id]=A4011))))</f>
        <v>#VALUE!</v>
      </c>
    </row>
    <row r="4012" spans="2:2" x14ac:dyDescent="0.25">
      <c r="B4012" t="e" cm="1" vm="1">
        <f t="array" ref="B4012">TRANSPOSE(_xlfn._xlws.SORT(_xlfn.UNIQUE(_xlfn._xlws.FILTER(managements[treatment_number], managements[experiment_id]&amp;"_"&amp;managements[crop_season_id]=A4012))))</f>
        <v>#VALUE!</v>
      </c>
    </row>
    <row r="4013" spans="2:2" x14ac:dyDescent="0.25">
      <c r="B4013" t="e" cm="1" vm="1">
        <f t="array" ref="B4013">TRANSPOSE(_xlfn._xlws.SORT(_xlfn.UNIQUE(_xlfn._xlws.FILTER(managements[treatment_number], managements[experiment_id]&amp;"_"&amp;managements[crop_season_id]=A4013))))</f>
        <v>#VALUE!</v>
      </c>
    </row>
    <row r="4014" spans="2:2" x14ac:dyDescent="0.25">
      <c r="B4014" t="e" cm="1" vm="1">
        <f t="array" ref="B4014">TRANSPOSE(_xlfn._xlws.SORT(_xlfn.UNIQUE(_xlfn._xlws.FILTER(managements[treatment_number], managements[experiment_id]&amp;"_"&amp;managements[crop_season_id]=A4014))))</f>
        <v>#VALUE!</v>
      </c>
    </row>
    <row r="4015" spans="2:2" x14ac:dyDescent="0.25">
      <c r="B4015" t="e" cm="1" vm="1">
        <f t="array" ref="B4015">TRANSPOSE(_xlfn._xlws.SORT(_xlfn.UNIQUE(_xlfn._xlws.FILTER(managements[treatment_number], managements[experiment_id]&amp;"_"&amp;managements[crop_season_id]=A4015))))</f>
        <v>#VALUE!</v>
      </c>
    </row>
    <row r="4016" spans="2:2" x14ac:dyDescent="0.25">
      <c r="B4016" t="e" cm="1" vm="1">
        <f t="array" ref="B4016">TRANSPOSE(_xlfn._xlws.SORT(_xlfn.UNIQUE(_xlfn._xlws.FILTER(managements[treatment_number], managements[experiment_id]&amp;"_"&amp;managements[crop_season_id]=A4016))))</f>
        <v>#VALUE!</v>
      </c>
    </row>
    <row r="4017" spans="2:2" x14ac:dyDescent="0.25">
      <c r="B4017" t="e" cm="1" vm="1">
        <f t="array" ref="B4017">TRANSPOSE(_xlfn._xlws.SORT(_xlfn.UNIQUE(_xlfn._xlws.FILTER(managements[treatment_number], managements[experiment_id]&amp;"_"&amp;managements[crop_season_id]=A4017))))</f>
        <v>#VALUE!</v>
      </c>
    </row>
    <row r="4018" spans="2:2" x14ac:dyDescent="0.25">
      <c r="B4018" t="e" cm="1" vm="1">
        <f t="array" ref="B4018">TRANSPOSE(_xlfn._xlws.SORT(_xlfn.UNIQUE(_xlfn._xlws.FILTER(managements[treatment_number], managements[experiment_id]&amp;"_"&amp;managements[crop_season_id]=A4018))))</f>
        <v>#VALUE!</v>
      </c>
    </row>
    <row r="4019" spans="2:2" x14ac:dyDescent="0.25">
      <c r="B4019" t="e" cm="1" vm="1">
        <f t="array" ref="B4019">TRANSPOSE(_xlfn._xlws.SORT(_xlfn.UNIQUE(_xlfn._xlws.FILTER(managements[treatment_number], managements[experiment_id]&amp;"_"&amp;managements[crop_season_id]=A4019))))</f>
        <v>#VALUE!</v>
      </c>
    </row>
    <row r="4020" spans="2:2" x14ac:dyDescent="0.25">
      <c r="B4020" t="e" cm="1" vm="1">
        <f t="array" ref="B4020">TRANSPOSE(_xlfn._xlws.SORT(_xlfn.UNIQUE(_xlfn._xlws.FILTER(managements[treatment_number], managements[experiment_id]&amp;"_"&amp;managements[crop_season_id]=A4020))))</f>
        <v>#VALUE!</v>
      </c>
    </row>
    <row r="4021" spans="2:2" x14ac:dyDescent="0.25">
      <c r="B4021" t="e" cm="1" vm="1">
        <f t="array" ref="B4021">TRANSPOSE(_xlfn._xlws.SORT(_xlfn.UNIQUE(_xlfn._xlws.FILTER(managements[treatment_number], managements[experiment_id]&amp;"_"&amp;managements[crop_season_id]=A4021))))</f>
        <v>#VALUE!</v>
      </c>
    </row>
    <row r="4022" spans="2:2" x14ac:dyDescent="0.25">
      <c r="B4022" t="e" cm="1" vm="1">
        <f t="array" ref="B4022">TRANSPOSE(_xlfn._xlws.SORT(_xlfn.UNIQUE(_xlfn._xlws.FILTER(managements[treatment_number], managements[experiment_id]&amp;"_"&amp;managements[crop_season_id]=A4022))))</f>
        <v>#VALUE!</v>
      </c>
    </row>
    <row r="4023" spans="2:2" x14ac:dyDescent="0.25">
      <c r="B4023" t="e" cm="1" vm="1">
        <f t="array" ref="B4023">TRANSPOSE(_xlfn._xlws.SORT(_xlfn.UNIQUE(_xlfn._xlws.FILTER(managements[treatment_number], managements[experiment_id]&amp;"_"&amp;managements[crop_season_id]=A4023))))</f>
        <v>#VALUE!</v>
      </c>
    </row>
    <row r="4024" spans="2:2" x14ac:dyDescent="0.25">
      <c r="B4024" t="e" cm="1" vm="1">
        <f t="array" ref="B4024">TRANSPOSE(_xlfn._xlws.SORT(_xlfn.UNIQUE(_xlfn._xlws.FILTER(managements[treatment_number], managements[experiment_id]&amp;"_"&amp;managements[crop_season_id]=A4024))))</f>
        <v>#VALUE!</v>
      </c>
    </row>
    <row r="4025" spans="2:2" x14ac:dyDescent="0.25">
      <c r="B4025" t="e" cm="1" vm="1">
        <f t="array" ref="B4025">TRANSPOSE(_xlfn._xlws.SORT(_xlfn.UNIQUE(_xlfn._xlws.FILTER(managements[treatment_number], managements[experiment_id]&amp;"_"&amp;managements[crop_season_id]=A4025))))</f>
        <v>#VALUE!</v>
      </c>
    </row>
    <row r="4026" spans="2:2" x14ac:dyDescent="0.25">
      <c r="B4026" t="e" cm="1" vm="1">
        <f t="array" ref="B4026">TRANSPOSE(_xlfn._xlws.SORT(_xlfn.UNIQUE(_xlfn._xlws.FILTER(managements[treatment_number], managements[experiment_id]&amp;"_"&amp;managements[crop_season_id]=A4026))))</f>
        <v>#VALUE!</v>
      </c>
    </row>
    <row r="4027" spans="2:2" x14ac:dyDescent="0.25">
      <c r="B4027" t="e" cm="1" vm="1">
        <f t="array" ref="B4027">TRANSPOSE(_xlfn._xlws.SORT(_xlfn.UNIQUE(_xlfn._xlws.FILTER(managements[treatment_number], managements[experiment_id]&amp;"_"&amp;managements[crop_season_id]=A4027))))</f>
        <v>#VALUE!</v>
      </c>
    </row>
    <row r="4028" spans="2:2" x14ac:dyDescent="0.25">
      <c r="B4028" t="e" cm="1" vm="1">
        <f t="array" ref="B4028">TRANSPOSE(_xlfn._xlws.SORT(_xlfn.UNIQUE(_xlfn._xlws.FILTER(managements[treatment_number], managements[experiment_id]&amp;"_"&amp;managements[crop_season_id]=A4028))))</f>
        <v>#VALUE!</v>
      </c>
    </row>
    <row r="4029" spans="2:2" x14ac:dyDescent="0.25">
      <c r="B4029" t="e" cm="1" vm="1">
        <f t="array" ref="B4029">TRANSPOSE(_xlfn._xlws.SORT(_xlfn.UNIQUE(_xlfn._xlws.FILTER(managements[treatment_number], managements[experiment_id]&amp;"_"&amp;managements[crop_season_id]=A4029))))</f>
        <v>#VALUE!</v>
      </c>
    </row>
    <row r="4030" spans="2:2" x14ac:dyDescent="0.25">
      <c r="B4030" t="e" cm="1" vm="1">
        <f t="array" ref="B4030">TRANSPOSE(_xlfn._xlws.SORT(_xlfn.UNIQUE(_xlfn._xlws.FILTER(managements[treatment_number], managements[experiment_id]&amp;"_"&amp;managements[crop_season_id]=A4030))))</f>
        <v>#VALUE!</v>
      </c>
    </row>
    <row r="4031" spans="2:2" x14ac:dyDescent="0.25">
      <c r="B4031" t="e" cm="1" vm="1">
        <f t="array" ref="B4031">TRANSPOSE(_xlfn._xlws.SORT(_xlfn.UNIQUE(_xlfn._xlws.FILTER(managements[treatment_number], managements[experiment_id]&amp;"_"&amp;managements[crop_season_id]=A4031))))</f>
        <v>#VALUE!</v>
      </c>
    </row>
    <row r="4032" spans="2:2" x14ac:dyDescent="0.25">
      <c r="B4032" t="e" cm="1" vm="1">
        <f t="array" ref="B4032">TRANSPOSE(_xlfn._xlws.SORT(_xlfn.UNIQUE(_xlfn._xlws.FILTER(managements[treatment_number], managements[experiment_id]&amp;"_"&amp;managements[crop_season_id]=A4032))))</f>
        <v>#VALUE!</v>
      </c>
    </row>
    <row r="4033" spans="2:2" x14ac:dyDescent="0.25">
      <c r="B4033" t="e" cm="1" vm="1">
        <f t="array" ref="B4033">TRANSPOSE(_xlfn._xlws.SORT(_xlfn.UNIQUE(_xlfn._xlws.FILTER(managements[treatment_number], managements[experiment_id]&amp;"_"&amp;managements[crop_season_id]=A4033))))</f>
        <v>#VALUE!</v>
      </c>
    </row>
    <row r="4034" spans="2:2" x14ac:dyDescent="0.25">
      <c r="B4034" t="e" cm="1" vm="1">
        <f t="array" ref="B4034">TRANSPOSE(_xlfn._xlws.SORT(_xlfn.UNIQUE(_xlfn._xlws.FILTER(managements[treatment_number], managements[experiment_id]&amp;"_"&amp;managements[crop_season_id]=A4034))))</f>
        <v>#VALUE!</v>
      </c>
    </row>
    <row r="4035" spans="2:2" x14ac:dyDescent="0.25">
      <c r="B4035" t="e" cm="1" vm="1">
        <f t="array" ref="B4035">TRANSPOSE(_xlfn._xlws.SORT(_xlfn.UNIQUE(_xlfn._xlws.FILTER(managements[treatment_number], managements[experiment_id]&amp;"_"&amp;managements[crop_season_id]=A4035))))</f>
        <v>#VALUE!</v>
      </c>
    </row>
    <row r="4036" spans="2:2" x14ac:dyDescent="0.25">
      <c r="B4036" t="e" cm="1" vm="1">
        <f t="array" ref="B4036">TRANSPOSE(_xlfn._xlws.SORT(_xlfn.UNIQUE(_xlfn._xlws.FILTER(managements[treatment_number], managements[experiment_id]&amp;"_"&amp;managements[crop_season_id]=A4036))))</f>
        <v>#VALUE!</v>
      </c>
    </row>
    <row r="4037" spans="2:2" x14ac:dyDescent="0.25">
      <c r="B4037" t="e" cm="1" vm="1">
        <f t="array" ref="B4037">TRANSPOSE(_xlfn._xlws.SORT(_xlfn.UNIQUE(_xlfn._xlws.FILTER(managements[treatment_number], managements[experiment_id]&amp;"_"&amp;managements[crop_season_id]=A4037))))</f>
        <v>#VALUE!</v>
      </c>
    </row>
    <row r="4038" spans="2:2" x14ac:dyDescent="0.25">
      <c r="B4038" t="e" cm="1" vm="1">
        <f t="array" ref="B4038">TRANSPOSE(_xlfn._xlws.SORT(_xlfn.UNIQUE(_xlfn._xlws.FILTER(managements[treatment_number], managements[experiment_id]&amp;"_"&amp;managements[crop_season_id]=A4038))))</f>
        <v>#VALUE!</v>
      </c>
    </row>
    <row r="4039" spans="2:2" x14ac:dyDescent="0.25">
      <c r="B4039" t="e" cm="1" vm="1">
        <f t="array" ref="B4039">TRANSPOSE(_xlfn._xlws.SORT(_xlfn.UNIQUE(_xlfn._xlws.FILTER(managements[treatment_number], managements[experiment_id]&amp;"_"&amp;managements[crop_season_id]=A4039))))</f>
        <v>#VALUE!</v>
      </c>
    </row>
    <row r="4040" spans="2:2" x14ac:dyDescent="0.25">
      <c r="B4040" t="e" cm="1" vm="1">
        <f t="array" ref="B4040">TRANSPOSE(_xlfn._xlws.SORT(_xlfn.UNIQUE(_xlfn._xlws.FILTER(managements[treatment_number], managements[experiment_id]&amp;"_"&amp;managements[crop_season_id]=A4040))))</f>
        <v>#VALUE!</v>
      </c>
    </row>
    <row r="4041" spans="2:2" x14ac:dyDescent="0.25">
      <c r="B4041" t="e" cm="1" vm="1">
        <f t="array" ref="B4041">TRANSPOSE(_xlfn._xlws.SORT(_xlfn.UNIQUE(_xlfn._xlws.FILTER(managements[treatment_number], managements[experiment_id]&amp;"_"&amp;managements[crop_season_id]=A4041))))</f>
        <v>#VALUE!</v>
      </c>
    </row>
    <row r="4042" spans="2:2" x14ac:dyDescent="0.25">
      <c r="B4042" t="e" cm="1" vm="1">
        <f t="array" ref="B4042">TRANSPOSE(_xlfn._xlws.SORT(_xlfn.UNIQUE(_xlfn._xlws.FILTER(managements[treatment_number], managements[experiment_id]&amp;"_"&amp;managements[crop_season_id]=A4042))))</f>
        <v>#VALUE!</v>
      </c>
    </row>
    <row r="4043" spans="2:2" x14ac:dyDescent="0.25">
      <c r="B4043" t="e" cm="1" vm="1">
        <f t="array" ref="B4043">TRANSPOSE(_xlfn._xlws.SORT(_xlfn.UNIQUE(_xlfn._xlws.FILTER(managements[treatment_number], managements[experiment_id]&amp;"_"&amp;managements[crop_season_id]=A4043))))</f>
        <v>#VALUE!</v>
      </c>
    </row>
    <row r="4044" spans="2:2" x14ac:dyDescent="0.25">
      <c r="B4044" t="e" cm="1" vm="1">
        <f t="array" ref="B4044">TRANSPOSE(_xlfn._xlws.SORT(_xlfn.UNIQUE(_xlfn._xlws.FILTER(managements[treatment_number], managements[experiment_id]&amp;"_"&amp;managements[crop_season_id]=A4044))))</f>
        <v>#VALUE!</v>
      </c>
    </row>
    <row r="4045" spans="2:2" x14ac:dyDescent="0.25">
      <c r="B4045" t="e" cm="1" vm="1">
        <f t="array" ref="B4045">TRANSPOSE(_xlfn._xlws.SORT(_xlfn.UNIQUE(_xlfn._xlws.FILTER(managements[treatment_number], managements[experiment_id]&amp;"_"&amp;managements[crop_season_id]=A4045))))</f>
        <v>#VALUE!</v>
      </c>
    </row>
    <row r="4046" spans="2:2" x14ac:dyDescent="0.25">
      <c r="B4046" t="e" cm="1" vm="1">
        <f t="array" ref="B4046">TRANSPOSE(_xlfn._xlws.SORT(_xlfn.UNIQUE(_xlfn._xlws.FILTER(managements[treatment_number], managements[experiment_id]&amp;"_"&amp;managements[crop_season_id]=A4046))))</f>
        <v>#VALUE!</v>
      </c>
    </row>
    <row r="4047" spans="2:2" x14ac:dyDescent="0.25">
      <c r="B4047" t="e" cm="1" vm="1">
        <f t="array" ref="B4047">TRANSPOSE(_xlfn._xlws.SORT(_xlfn.UNIQUE(_xlfn._xlws.FILTER(managements[treatment_number], managements[experiment_id]&amp;"_"&amp;managements[crop_season_id]=A4047))))</f>
        <v>#VALUE!</v>
      </c>
    </row>
    <row r="4048" spans="2:2" x14ac:dyDescent="0.25">
      <c r="B4048" t="e" cm="1" vm="1">
        <f t="array" ref="B4048">TRANSPOSE(_xlfn._xlws.SORT(_xlfn.UNIQUE(_xlfn._xlws.FILTER(managements[treatment_number], managements[experiment_id]&amp;"_"&amp;managements[crop_season_id]=A4048))))</f>
        <v>#VALUE!</v>
      </c>
    </row>
    <row r="4049" spans="2:2" x14ac:dyDescent="0.25">
      <c r="B4049" t="e" cm="1" vm="1">
        <f t="array" ref="B4049">TRANSPOSE(_xlfn._xlws.SORT(_xlfn.UNIQUE(_xlfn._xlws.FILTER(managements[treatment_number], managements[experiment_id]&amp;"_"&amp;managements[crop_season_id]=A4049))))</f>
        <v>#VALUE!</v>
      </c>
    </row>
    <row r="4050" spans="2:2" x14ac:dyDescent="0.25">
      <c r="B4050" t="e" cm="1" vm="1">
        <f t="array" ref="B4050">TRANSPOSE(_xlfn._xlws.SORT(_xlfn.UNIQUE(_xlfn._xlws.FILTER(managements[treatment_number], managements[experiment_id]&amp;"_"&amp;managements[crop_season_id]=A4050))))</f>
        <v>#VALUE!</v>
      </c>
    </row>
    <row r="4051" spans="2:2" x14ac:dyDescent="0.25">
      <c r="B4051" t="e" cm="1" vm="1">
        <f t="array" ref="B4051">TRANSPOSE(_xlfn._xlws.SORT(_xlfn.UNIQUE(_xlfn._xlws.FILTER(managements[treatment_number], managements[experiment_id]&amp;"_"&amp;managements[crop_season_id]=A4051))))</f>
        <v>#VALUE!</v>
      </c>
    </row>
    <row r="4052" spans="2:2" x14ac:dyDescent="0.25">
      <c r="B4052" t="e" cm="1" vm="1">
        <f t="array" ref="B4052">TRANSPOSE(_xlfn._xlws.SORT(_xlfn.UNIQUE(_xlfn._xlws.FILTER(managements[treatment_number], managements[experiment_id]&amp;"_"&amp;managements[crop_season_id]=A4052))))</f>
        <v>#VALUE!</v>
      </c>
    </row>
    <row r="4053" spans="2:2" x14ac:dyDescent="0.25">
      <c r="B4053" t="e" cm="1" vm="1">
        <f t="array" ref="B4053">TRANSPOSE(_xlfn._xlws.SORT(_xlfn.UNIQUE(_xlfn._xlws.FILTER(managements[treatment_number], managements[experiment_id]&amp;"_"&amp;managements[crop_season_id]=A4053))))</f>
        <v>#VALUE!</v>
      </c>
    </row>
    <row r="4054" spans="2:2" x14ac:dyDescent="0.25">
      <c r="B4054" t="e" cm="1" vm="1">
        <f t="array" ref="B4054">TRANSPOSE(_xlfn._xlws.SORT(_xlfn.UNIQUE(_xlfn._xlws.FILTER(managements[treatment_number], managements[experiment_id]&amp;"_"&amp;managements[crop_season_id]=A4054))))</f>
        <v>#VALUE!</v>
      </c>
    </row>
    <row r="4055" spans="2:2" x14ac:dyDescent="0.25">
      <c r="B4055" t="e" cm="1" vm="1">
        <f t="array" ref="B4055">TRANSPOSE(_xlfn._xlws.SORT(_xlfn.UNIQUE(_xlfn._xlws.FILTER(managements[treatment_number], managements[experiment_id]&amp;"_"&amp;managements[crop_season_id]=A4055))))</f>
        <v>#VALUE!</v>
      </c>
    </row>
    <row r="4056" spans="2:2" x14ac:dyDescent="0.25">
      <c r="B4056" t="e" cm="1" vm="1">
        <f t="array" ref="B4056">TRANSPOSE(_xlfn._xlws.SORT(_xlfn.UNIQUE(_xlfn._xlws.FILTER(managements[treatment_number], managements[experiment_id]&amp;"_"&amp;managements[crop_season_id]=A4056))))</f>
        <v>#VALUE!</v>
      </c>
    </row>
    <row r="4057" spans="2:2" x14ac:dyDescent="0.25">
      <c r="B4057" t="e" cm="1" vm="1">
        <f t="array" ref="B4057">TRANSPOSE(_xlfn._xlws.SORT(_xlfn.UNIQUE(_xlfn._xlws.FILTER(managements[treatment_number], managements[experiment_id]&amp;"_"&amp;managements[crop_season_id]=A4057))))</f>
        <v>#VALUE!</v>
      </c>
    </row>
    <row r="4058" spans="2:2" x14ac:dyDescent="0.25">
      <c r="B4058" t="e" cm="1" vm="1">
        <f t="array" ref="B4058">TRANSPOSE(_xlfn._xlws.SORT(_xlfn.UNIQUE(_xlfn._xlws.FILTER(managements[treatment_number], managements[experiment_id]&amp;"_"&amp;managements[crop_season_id]=A4058))))</f>
        <v>#VALUE!</v>
      </c>
    </row>
    <row r="4059" spans="2:2" x14ac:dyDescent="0.25">
      <c r="B4059" t="e" cm="1" vm="1">
        <f t="array" ref="B4059">TRANSPOSE(_xlfn._xlws.SORT(_xlfn.UNIQUE(_xlfn._xlws.FILTER(managements[treatment_number], managements[experiment_id]&amp;"_"&amp;managements[crop_season_id]=A4059))))</f>
        <v>#VALUE!</v>
      </c>
    </row>
    <row r="4060" spans="2:2" x14ac:dyDescent="0.25">
      <c r="B4060" t="e" cm="1" vm="1">
        <f t="array" ref="B4060">TRANSPOSE(_xlfn._xlws.SORT(_xlfn.UNIQUE(_xlfn._xlws.FILTER(managements[treatment_number], managements[experiment_id]&amp;"_"&amp;managements[crop_season_id]=A4060))))</f>
        <v>#VALUE!</v>
      </c>
    </row>
    <row r="4061" spans="2:2" x14ac:dyDescent="0.25">
      <c r="B4061" t="e" cm="1" vm="1">
        <f t="array" ref="B4061">TRANSPOSE(_xlfn._xlws.SORT(_xlfn.UNIQUE(_xlfn._xlws.FILTER(managements[treatment_number], managements[experiment_id]&amp;"_"&amp;managements[crop_season_id]=A4061))))</f>
        <v>#VALUE!</v>
      </c>
    </row>
    <row r="4062" spans="2:2" x14ac:dyDescent="0.25">
      <c r="B4062" t="e" cm="1" vm="1">
        <f t="array" ref="B4062">TRANSPOSE(_xlfn._xlws.SORT(_xlfn.UNIQUE(_xlfn._xlws.FILTER(managements[treatment_number], managements[experiment_id]&amp;"_"&amp;managements[crop_season_id]=A4062))))</f>
        <v>#VALUE!</v>
      </c>
    </row>
    <row r="4063" spans="2:2" x14ac:dyDescent="0.25">
      <c r="B4063" t="e" cm="1" vm="1">
        <f t="array" ref="B4063">TRANSPOSE(_xlfn._xlws.SORT(_xlfn.UNIQUE(_xlfn._xlws.FILTER(managements[treatment_number], managements[experiment_id]&amp;"_"&amp;managements[crop_season_id]=A4063))))</f>
        <v>#VALUE!</v>
      </c>
    </row>
    <row r="4064" spans="2:2" x14ac:dyDescent="0.25">
      <c r="B4064" t="e" cm="1" vm="1">
        <f t="array" ref="B4064">TRANSPOSE(_xlfn._xlws.SORT(_xlfn.UNIQUE(_xlfn._xlws.FILTER(managements[treatment_number], managements[experiment_id]&amp;"_"&amp;managements[crop_season_id]=A4064))))</f>
        <v>#VALUE!</v>
      </c>
    </row>
    <row r="4065" spans="2:2" x14ac:dyDescent="0.25">
      <c r="B4065" t="e" cm="1" vm="1">
        <f t="array" ref="B4065">TRANSPOSE(_xlfn._xlws.SORT(_xlfn.UNIQUE(_xlfn._xlws.FILTER(managements[treatment_number], managements[experiment_id]&amp;"_"&amp;managements[crop_season_id]=A4065))))</f>
        <v>#VALUE!</v>
      </c>
    </row>
    <row r="4066" spans="2:2" x14ac:dyDescent="0.25">
      <c r="B4066" t="e" cm="1" vm="1">
        <f t="array" ref="B4066">TRANSPOSE(_xlfn._xlws.SORT(_xlfn.UNIQUE(_xlfn._xlws.FILTER(managements[treatment_number], managements[experiment_id]&amp;"_"&amp;managements[crop_season_id]=A4066))))</f>
        <v>#VALUE!</v>
      </c>
    </row>
    <row r="4067" spans="2:2" x14ac:dyDescent="0.25">
      <c r="B4067" t="e" cm="1" vm="1">
        <f t="array" ref="B4067">TRANSPOSE(_xlfn._xlws.SORT(_xlfn.UNIQUE(_xlfn._xlws.FILTER(managements[treatment_number], managements[experiment_id]&amp;"_"&amp;managements[crop_season_id]=A4067))))</f>
        <v>#VALUE!</v>
      </c>
    </row>
    <row r="4068" spans="2:2" x14ac:dyDescent="0.25">
      <c r="B4068" t="e" cm="1" vm="1">
        <f t="array" ref="B4068">TRANSPOSE(_xlfn._xlws.SORT(_xlfn.UNIQUE(_xlfn._xlws.FILTER(managements[treatment_number], managements[experiment_id]&amp;"_"&amp;managements[crop_season_id]=A4068))))</f>
        <v>#VALUE!</v>
      </c>
    </row>
    <row r="4069" spans="2:2" x14ac:dyDescent="0.25">
      <c r="B4069" t="e" cm="1" vm="1">
        <f t="array" ref="B4069">TRANSPOSE(_xlfn._xlws.SORT(_xlfn.UNIQUE(_xlfn._xlws.FILTER(managements[treatment_number], managements[experiment_id]&amp;"_"&amp;managements[crop_season_id]=A4069))))</f>
        <v>#VALUE!</v>
      </c>
    </row>
    <row r="4070" spans="2:2" x14ac:dyDescent="0.25">
      <c r="B4070" t="e" cm="1" vm="1">
        <f t="array" ref="B4070">TRANSPOSE(_xlfn._xlws.SORT(_xlfn.UNIQUE(_xlfn._xlws.FILTER(managements[treatment_number], managements[experiment_id]&amp;"_"&amp;managements[crop_season_id]=A4070))))</f>
        <v>#VALUE!</v>
      </c>
    </row>
    <row r="4071" spans="2:2" x14ac:dyDescent="0.25">
      <c r="B4071" t="e" cm="1" vm="1">
        <f t="array" ref="B4071">TRANSPOSE(_xlfn._xlws.SORT(_xlfn.UNIQUE(_xlfn._xlws.FILTER(managements[treatment_number], managements[experiment_id]&amp;"_"&amp;managements[crop_season_id]=A4071))))</f>
        <v>#VALUE!</v>
      </c>
    </row>
    <row r="4072" spans="2:2" x14ac:dyDescent="0.25">
      <c r="B4072" t="e" cm="1" vm="1">
        <f t="array" ref="B4072">TRANSPOSE(_xlfn._xlws.SORT(_xlfn.UNIQUE(_xlfn._xlws.FILTER(managements[treatment_number], managements[experiment_id]&amp;"_"&amp;managements[crop_season_id]=A4072))))</f>
        <v>#VALUE!</v>
      </c>
    </row>
    <row r="4073" spans="2:2" x14ac:dyDescent="0.25">
      <c r="B4073" t="e" cm="1" vm="1">
        <f t="array" ref="B4073">TRANSPOSE(_xlfn._xlws.SORT(_xlfn.UNIQUE(_xlfn._xlws.FILTER(managements[treatment_number], managements[experiment_id]&amp;"_"&amp;managements[crop_season_id]=A4073))))</f>
        <v>#VALUE!</v>
      </c>
    </row>
    <row r="4074" spans="2:2" x14ac:dyDescent="0.25">
      <c r="B4074" t="e" cm="1" vm="1">
        <f t="array" ref="B4074">TRANSPOSE(_xlfn._xlws.SORT(_xlfn.UNIQUE(_xlfn._xlws.FILTER(managements[treatment_number], managements[experiment_id]&amp;"_"&amp;managements[crop_season_id]=A4074))))</f>
        <v>#VALUE!</v>
      </c>
    </row>
    <row r="4075" spans="2:2" x14ac:dyDescent="0.25">
      <c r="B4075" t="e" cm="1" vm="1">
        <f t="array" ref="B4075">TRANSPOSE(_xlfn._xlws.SORT(_xlfn.UNIQUE(_xlfn._xlws.FILTER(managements[treatment_number], managements[experiment_id]&amp;"_"&amp;managements[crop_season_id]=A4075))))</f>
        <v>#VALUE!</v>
      </c>
    </row>
    <row r="4076" spans="2:2" x14ac:dyDescent="0.25">
      <c r="B4076" t="e" cm="1" vm="1">
        <f t="array" ref="B4076">TRANSPOSE(_xlfn._xlws.SORT(_xlfn.UNIQUE(_xlfn._xlws.FILTER(managements[treatment_number], managements[experiment_id]&amp;"_"&amp;managements[crop_season_id]=A4076))))</f>
        <v>#VALUE!</v>
      </c>
    </row>
    <row r="4077" spans="2:2" x14ac:dyDescent="0.25">
      <c r="B4077" t="e" cm="1" vm="1">
        <f t="array" ref="B4077">TRANSPOSE(_xlfn._xlws.SORT(_xlfn.UNIQUE(_xlfn._xlws.FILTER(managements[treatment_number], managements[experiment_id]&amp;"_"&amp;managements[crop_season_id]=A4077))))</f>
        <v>#VALUE!</v>
      </c>
    </row>
    <row r="4078" spans="2:2" x14ac:dyDescent="0.25">
      <c r="B4078" t="e" cm="1" vm="1">
        <f t="array" ref="B4078">TRANSPOSE(_xlfn._xlws.SORT(_xlfn.UNIQUE(_xlfn._xlws.FILTER(managements[treatment_number], managements[experiment_id]&amp;"_"&amp;managements[crop_season_id]=A4078))))</f>
        <v>#VALUE!</v>
      </c>
    </row>
    <row r="4079" spans="2:2" x14ac:dyDescent="0.25">
      <c r="B4079" t="e" cm="1" vm="1">
        <f t="array" ref="B4079">TRANSPOSE(_xlfn._xlws.SORT(_xlfn.UNIQUE(_xlfn._xlws.FILTER(managements[treatment_number], managements[experiment_id]&amp;"_"&amp;managements[crop_season_id]=A4079))))</f>
        <v>#VALUE!</v>
      </c>
    </row>
    <row r="4080" spans="2:2" x14ac:dyDescent="0.25">
      <c r="B4080" t="e" cm="1" vm="1">
        <f t="array" ref="B4080">TRANSPOSE(_xlfn._xlws.SORT(_xlfn.UNIQUE(_xlfn._xlws.FILTER(managements[treatment_number], managements[experiment_id]&amp;"_"&amp;managements[crop_season_id]=A4080))))</f>
        <v>#VALUE!</v>
      </c>
    </row>
    <row r="4081" spans="2:2" x14ac:dyDescent="0.25">
      <c r="B4081" t="e" cm="1" vm="1">
        <f t="array" ref="B4081">TRANSPOSE(_xlfn._xlws.SORT(_xlfn.UNIQUE(_xlfn._xlws.FILTER(managements[treatment_number], managements[experiment_id]&amp;"_"&amp;managements[crop_season_id]=A4081))))</f>
        <v>#VALUE!</v>
      </c>
    </row>
    <row r="4082" spans="2:2" x14ac:dyDescent="0.25">
      <c r="B4082" t="e" cm="1" vm="1">
        <f t="array" ref="B4082">TRANSPOSE(_xlfn._xlws.SORT(_xlfn.UNIQUE(_xlfn._xlws.FILTER(managements[treatment_number], managements[experiment_id]&amp;"_"&amp;managements[crop_season_id]=A4082))))</f>
        <v>#VALUE!</v>
      </c>
    </row>
    <row r="4083" spans="2:2" x14ac:dyDescent="0.25">
      <c r="B4083" t="e" cm="1" vm="1">
        <f t="array" ref="B4083">TRANSPOSE(_xlfn._xlws.SORT(_xlfn.UNIQUE(_xlfn._xlws.FILTER(managements[treatment_number], managements[experiment_id]&amp;"_"&amp;managements[crop_season_id]=A4083))))</f>
        <v>#VALUE!</v>
      </c>
    </row>
    <row r="4084" spans="2:2" x14ac:dyDescent="0.25">
      <c r="B4084" t="e" cm="1" vm="1">
        <f t="array" ref="B4084">TRANSPOSE(_xlfn._xlws.SORT(_xlfn.UNIQUE(_xlfn._xlws.FILTER(managements[treatment_number], managements[experiment_id]&amp;"_"&amp;managements[crop_season_id]=A4084))))</f>
        <v>#VALUE!</v>
      </c>
    </row>
    <row r="4085" spans="2:2" x14ac:dyDescent="0.25">
      <c r="B4085" t="e" cm="1" vm="1">
        <f t="array" ref="B4085">TRANSPOSE(_xlfn._xlws.SORT(_xlfn.UNIQUE(_xlfn._xlws.FILTER(managements[treatment_number], managements[experiment_id]&amp;"_"&amp;managements[crop_season_id]=A4085))))</f>
        <v>#VALUE!</v>
      </c>
    </row>
    <row r="4086" spans="2:2" x14ac:dyDescent="0.25">
      <c r="B4086" t="e" cm="1" vm="1">
        <f t="array" ref="B4086">TRANSPOSE(_xlfn._xlws.SORT(_xlfn.UNIQUE(_xlfn._xlws.FILTER(managements[treatment_number], managements[experiment_id]&amp;"_"&amp;managements[crop_season_id]=A4086))))</f>
        <v>#VALUE!</v>
      </c>
    </row>
    <row r="4087" spans="2:2" x14ac:dyDescent="0.25">
      <c r="B4087" t="e" cm="1" vm="1">
        <f t="array" ref="B4087">TRANSPOSE(_xlfn._xlws.SORT(_xlfn.UNIQUE(_xlfn._xlws.FILTER(managements[treatment_number], managements[experiment_id]&amp;"_"&amp;managements[crop_season_id]=A4087))))</f>
        <v>#VALUE!</v>
      </c>
    </row>
    <row r="4088" spans="2:2" x14ac:dyDescent="0.25">
      <c r="B4088" t="e" cm="1" vm="1">
        <f t="array" ref="B4088">TRANSPOSE(_xlfn._xlws.SORT(_xlfn.UNIQUE(_xlfn._xlws.FILTER(managements[treatment_number], managements[experiment_id]&amp;"_"&amp;managements[crop_season_id]=A4088))))</f>
        <v>#VALUE!</v>
      </c>
    </row>
    <row r="4089" spans="2:2" x14ac:dyDescent="0.25">
      <c r="B4089" t="e" cm="1" vm="1">
        <f t="array" ref="B4089">TRANSPOSE(_xlfn._xlws.SORT(_xlfn.UNIQUE(_xlfn._xlws.FILTER(managements[treatment_number], managements[experiment_id]&amp;"_"&amp;managements[crop_season_id]=A4089))))</f>
        <v>#VALUE!</v>
      </c>
    </row>
    <row r="4090" spans="2:2" x14ac:dyDescent="0.25">
      <c r="B4090" t="e" cm="1" vm="1">
        <f t="array" ref="B4090">TRANSPOSE(_xlfn._xlws.SORT(_xlfn.UNIQUE(_xlfn._xlws.FILTER(managements[treatment_number], managements[experiment_id]&amp;"_"&amp;managements[crop_season_id]=A4090))))</f>
        <v>#VALUE!</v>
      </c>
    </row>
    <row r="4091" spans="2:2" x14ac:dyDescent="0.25">
      <c r="B4091" t="e" cm="1" vm="1">
        <f t="array" ref="B4091">TRANSPOSE(_xlfn._xlws.SORT(_xlfn.UNIQUE(_xlfn._xlws.FILTER(managements[treatment_number], managements[experiment_id]&amp;"_"&amp;managements[crop_season_id]=A4091))))</f>
        <v>#VALUE!</v>
      </c>
    </row>
    <row r="4092" spans="2:2" x14ac:dyDescent="0.25">
      <c r="B4092" t="e" cm="1" vm="1">
        <f t="array" ref="B4092">TRANSPOSE(_xlfn._xlws.SORT(_xlfn.UNIQUE(_xlfn._xlws.FILTER(managements[treatment_number], managements[experiment_id]&amp;"_"&amp;managements[crop_season_id]=A4092))))</f>
        <v>#VALUE!</v>
      </c>
    </row>
    <row r="4093" spans="2:2" x14ac:dyDescent="0.25">
      <c r="B4093" t="e" cm="1" vm="1">
        <f t="array" ref="B4093">TRANSPOSE(_xlfn._xlws.SORT(_xlfn.UNIQUE(_xlfn._xlws.FILTER(managements[treatment_number], managements[experiment_id]&amp;"_"&amp;managements[crop_season_id]=A4093))))</f>
        <v>#VALUE!</v>
      </c>
    </row>
    <row r="4094" spans="2:2" x14ac:dyDescent="0.25">
      <c r="B4094" t="e" cm="1" vm="1">
        <f t="array" ref="B4094">TRANSPOSE(_xlfn._xlws.SORT(_xlfn.UNIQUE(_xlfn._xlws.FILTER(managements[treatment_number], managements[experiment_id]&amp;"_"&amp;managements[crop_season_id]=A4094))))</f>
        <v>#VALUE!</v>
      </c>
    </row>
    <row r="4095" spans="2:2" x14ac:dyDescent="0.25">
      <c r="B4095" t="e" cm="1" vm="1">
        <f t="array" ref="B4095">TRANSPOSE(_xlfn._xlws.SORT(_xlfn.UNIQUE(_xlfn._xlws.FILTER(managements[treatment_number], managements[experiment_id]&amp;"_"&amp;managements[crop_season_id]=A4095))))</f>
        <v>#VALUE!</v>
      </c>
    </row>
    <row r="4096" spans="2:2" x14ac:dyDescent="0.25">
      <c r="B4096" t="e" cm="1" vm="1">
        <f t="array" ref="B4096">TRANSPOSE(_xlfn._xlws.SORT(_xlfn.UNIQUE(_xlfn._xlws.FILTER(managements[treatment_number], managements[experiment_id]&amp;"_"&amp;managements[crop_season_id]=A4096))))</f>
        <v>#VALUE!</v>
      </c>
    </row>
    <row r="4097" spans="2:2" x14ac:dyDescent="0.25">
      <c r="B4097" t="e" cm="1" vm="1">
        <f t="array" ref="B4097">TRANSPOSE(_xlfn._xlws.SORT(_xlfn.UNIQUE(_xlfn._xlws.FILTER(managements[treatment_number], managements[experiment_id]&amp;"_"&amp;managements[crop_season_id]=A4097))))</f>
        <v>#VALUE!</v>
      </c>
    </row>
    <row r="4098" spans="2:2" x14ac:dyDescent="0.25">
      <c r="B4098" t="e" cm="1" vm="1">
        <f t="array" ref="B4098">TRANSPOSE(_xlfn._xlws.SORT(_xlfn.UNIQUE(_xlfn._xlws.FILTER(managements[treatment_number], managements[experiment_id]&amp;"_"&amp;managements[crop_season_id]=A4098))))</f>
        <v>#VALUE!</v>
      </c>
    </row>
    <row r="4099" spans="2:2" x14ac:dyDescent="0.25">
      <c r="B4099" t="e" cm="1" vm="1">
        <f t="array" ref="B4099">TRANSPOSE(_xlfn._xlws.SORT(_xlfn.UNIQUE(_xlfn._xlws.FILTER(managements[treatment_number], managements[experiment_id]&amp;"_"&amp;managements[crop_season_id]=A4099))))</f>
        <v>#VALUE!</v>
      </c>
    </row>
    <row r="4100" spans="2:2" x14ac:dyDescent="0.25">
      <c r="B4100" t="e" cm="1" vm="1">
        <f t="array" ref="B4100">TRANSPOSE(_xlfn._xlws.SORT(_xlfn.UNIQUE(_xlfn._xlws.FILTER(managements[treatment_number], managements[experiment_id]&amp;"_"&amp;managements[crop_season_id]=A4100))))</f>
        <v>#VALUE!</v>
      </c>
    </row>
    <row r="4101" spans="2:2" x14ac:dyDescent="0.25">
      <c r="B4101" t="e" cm="1" vm="1">
        <f t="array" ref="B4101">TRANSPOSE(_xlfn._xlws.SORT(_xlfn.UNIQUE(_xlfn._xlws.FILTER(managements[treatment_number], managements[experiment_id]&amp;"_"&amp;managements[crop_season_id]=A4101))))</f>
        <v>#VALUE!</v>
      </c>
    </row>
    <row r="4102" spans="2:2" x14ac:dyDescent="0.25">
      <c r="B4102" t="e" cm="1" vm="1">
        <f t="array" ref="B4102">TRANSPOSE(_xlfn._xlws.SORT(_xlfn.UNIQUE(_xlfn._xlws.FILTER(managements[treatment_number], managements[experiment_id]&amp;"_"&amp;managements[crop_season_id]=A4102))))</f>
        <v>#VALUE!</v>
      </c>
    </row>
    <row r="4103" spans="2:2" x14ac:dyDescent="0.25">
      <c r="B4103" t="e" cm="1" vm="1">
        <f t="array" ref="B4103">TRANSPOSE(_xlfn._xlws.SORT(_xlfn.UNIQUE(_xlfn._xlws.FILTER(managements[treatment_number], managements[experiment_id]&amp;"_"&amp;managements[crop_season_id]=A4103))))</f>
        <v>#VALUE!</v>
      </c>
    </row>
    <row r="4104" spans="2:2" x14ac:dyDescent="0.25">
      <c r="B4104" t="e" cm="1" vm="1">
        <f t="array" ref="B4104">TRANSPOSE(_xlfn._xlws.SORT(_xlfn.UNIQUE(_xlfn._xlws.FILTER(managements[treatment_number], managements[experiment_id]&amp;"_"&amp;managements[crop_season_id]=A4104))))</f>
        <v>#VALUE!</v>
      </c>
    </row>
    <row r="4105" spans="2:2" x14ac:dyDescent="0.25">
      <c r="B4105" t="e" cm="1" vm="1">
        <f t="array" ref="B4105">TRANSPOSE(_xlfn._xlws.SORT(_xlfn.UNIQUE(_xlfn._xlws.FILTER(managements[treatment_number], managements[experiment_id]&amp;"_"&amp;managements[crop_season_id]=A4105))))</f>
        <v>#VALUE!</v>
      </c>
    </row>
    <row r="4106" spans="2:2" x14ac:dyDescent="0.25">
      <c r="B4106" t="e" cm="1" vm="1">
        <f t="array" ref="B4106">TRANSPOSE(_xlfn._xlws.SORT(_xlfn.UNIQUE(_xlfn._xlws.FILTER(managements[treatment_number], managements[experiment_id]&amp;"_"&amp;managements[crop_season_id]=A4106))))</f>
        <v>#VALUE!</v>
      </c>
    </row>
    <row r="4107" spans="2:2" x14ac:dyDescent="0.25">
      <c r="B4107" t="e" cm="1" vm="1">
        <f t="array" ref="B4107">TRANSPOSE(_xlfn._xlws.SORT(_xlfn.UNIQUE(_xlfn._xlws.FILTER(managements[treatment_number], managements[experiment_id]&amp;"_"&amp;managements[crop_season_id]=A4107))))</f>
        <v>#VALUE!</v>
      </c>
    </row>
    <row r="4108" spans="2:2" x14ac:dyDescent="0.25">
      <c r="B4108" t="e" cm="1" vm="1">
        <f t="array" ref="B4108">TRANSPOSE(_xlfn._xlws.SORT(_xlfn.UNIQUE(_xlfn._xlws.FILTER(managements[treatment_number], managements[experiment_id]&amp;"_"&amp;managements[crop_season_id]=A4108))))</f>
        <v>#VALUE!</v>
      </c>
    </row>
    <row r="4109" spans="2:2" x14ac:dyDescent="0.25">
      <c r="B4109" t="e" cm="1" vm="1">
        <f t="array" ref="B4109">TRANSPOSE(_xlfn._xlws.SORT(_xlfn.UNIQUE(_xlfn._xlws.FILTER(managements[treatment_number], managements[experiment_id]&amp;"_"&amp;managements[crop_season_id]=A4109))))</f>
        <v>#VALUE!</v>
      </c>
    </row>
    <row r="4110" spans="2:2" x14ac:dyDescent="0.25">
      <c r="B4110" t="e" cm="1" vm="1">
        <f t="array" ref="B4110">TRANSPOSE(_xlfn._xlws.SORT(_xlfn.UNIQUE(_xlfn._xlws.FILTER(managements[treatment_number], managements[experiment_id]&amp;"_"&amp;managements[crop_season_id]=A4110))))</f>
        <v>#VALUE!</v>
      </c>
    </row>
    <row r="4111" spans="2:2" x14ac:dyDescent="0.25">
      <c r="B4111" t="e" cm="1" vm="1">
        <f t="array" ref="B4111">TRANSPOSE(_xlfn._xlws.SORT(_xlfn.UNIQUE(_xlfn._xlws.FILTER(managements[treatment_number], managements[experiment_id]&amp;"_"&amp;managements[crop_season_id]=A4111))))</f>
        <v>#VALUE!</v>
      </c>
    </row>
    <row r="4112" spans="2:2" x14ac:dyDescent="0.25">
      <c r="B4112" t="e" cm="1" vm="1">
        <f t="array" ref="B4112">TRANSPOSE(_xlfn._xlws.SORT(_xlfn.UNIQUE(_xlfn._xlws.FILTER(managements[treatment_number], managements[experiment_id]&amp;"_"&amp;managements[crop_season_id]=A4112))))</f>
        <v>#VALUE!</v>
      </c>
    </row>
    <row r="4113" spans="2:2" x14ac:dyDescent="0.25">
      <c r="B4113" t="e" cm="1" vm="1">
        <f t="array" ref="B4113">TRANSPOSE(_xlfn._xlws.SORT(_xlfn.UNIQUE(_xlfn._xlws.FILTER(managements[treatment_number], managements[experiment_id]&amp;"_"&amp;managements[crop_season_id]=A4113))))</f>
        <v>#VALUE!</v>
      </c>
    </row>
    <row r="4114" spans="2:2" x14ac:dyDescent="0.25">
      <c r="B4114" t="e" cm="1" vm="1">
        <f t="array" ref="B4114">TRANSPOSE(_xlfn._xlws.SORT(_xlfn.UNIQUE(_xlfn._xlws.FILTER(managements[treatment_number], managements[experiment_id]&amp;"_"&amp;managements[crop_season_id]=A4114))))</f>
        <v>#VALUE!</v>
      </c>
    </row>
    <row r="4115" spans="2:2" x14ac:dyDescent="0.25">
      <c r="B4115" t="e" cm="1" vm="1">
        <f t="array" ref="B4115">TRANSPOSE(_xlfn._xlws.SORT(_xlfn.UNIQUE(_xlfn._xlws.FILTER(managements[treatment_number], managements[experiment_id]&amp;"_"&amp;managements[crop_season_id]=A4115))))</f>
        <v>#VALUE!</v>
      </c>
    </row>
    <row r="4116" spans="2:2" x14ac:dyDescent="0.25">
      <c r="B4116" t="e" cm="1" vm="1">
        <f t="array" ref="B4116">TRANSPOSE(_xlfn._xlws.SORT(_xlfn.UNIQUE(_xlfn._xlws.FILTER(managements[treatment_number], managements[experiment_id]&amp;"_"&amp;managements[crop_season_id]=A4116))))</f>
        <v>#VALUE!</v>
      </c>
    </row>
    <row r="4117" spans="2:2" x14ac:dyDescent="0.25">
      <c r="B4117" t="e" cm="1" vm="1">
        <f t="array" ref="B4117">TRANSPOSE(_xlfn._xlws.SORT(_xlfn.UNIQUE(_xlfn._xlws.FILTER(managements[treatment_number], managements[experiment_id]&amp;"_"&amp;managements[crop_season_id]=A4117))))</f>
        <v>#VALUE!</v>
      </c>
    </row>
    <row r="4118" spans="2:2" x14ac:dyDescent="0.25">
      <c r="B4118" t="e" cm="1" vm="1">
        <f t="array" ref="B4118">TRANSPOSE(_xlfn._xlws.SORT(_xlfn.UNIQUE(_xlfn._xlws.FILTER(managements[treatment_number], managements[experiment_id]&amp;"_"&amp;managements[crop_season_id]=A4118))))</f>
        <v>#VALUE!</v>
      </c>
    </row>
    <row r="4119" spans="2:2" x14ac:dyDescent="0.25">
      <c r="B4119" t="e" cm="1" vm="1">
        <f t="array" ref="B4119">TRANSPOSE(_xlfn._xlws.SORT(_xlfn.UNIQUE(_xlfn._xlws.FILTER(managements[treatment_number], managements[experiment_id]&amp;"_"&amp;managements[crop_season_id]=A4119))))</f>
        <v>#VALUE!</v>
      </c>
    </row>
    <row r="4120" spans="2:2" x14ac:dyDescent="0.25">
      <c r="B4120" t="e" cm="1" vm="1">
        <f t="array" ref="B4120">TRANSPOSE(_xlfn._xlws.SORT(_xlfn.UNIQUE(_xlfn._xlws.FILTER(managements[treatment_number], managements[experiment_id]&amp;"_"&amp;managements[crop_season_id]=A4120))))</f>
        <v>#VALUE!</v>
      </c>
    </row>
    <row r="4121" spans="2:2" x14ac:dyDescent="0.25">
      <c r="B4121" t="e" cm="1" vm="1">
        <f t="array" ref="B4121">TRANSPOSE(_xlfn._xlws.SORT(_xlfn.UNIQUE(_xlfn._xlws.FILTER(managements[treatment_number], managements[experiment_id]&amp;"_"&amp;managements[crop_season_id]=A4121))))</f>
        <v>#VALUE!</v>
      </c>
    </row>
    <row r="4122" spans="2:2" x14ac:dyDescent="0.25">
      <c r="B4122" t="e" cm="1" vm="1">
        <f t="array" ref="B4122">TRANSPOSE(_xlfn._xlws.SORT(_xlfn.UNIQUE(_xlfn._xlws.FILTER(managements[treatment_number], managements[experiment_id]&amp;"_"&amp;managements[crop_season_id]=A4122))))</f>
        <v>#VALUE!</v>
      </c>
    </row>
    <row r="4123" spans="2:2" x14ac:dyDescent="0.25">
      <c r="B4123" t="e" cm="1" vm="1">
        <f t="array" ref="B4123">TRANSPOSE(_xlfn._xlws.SORT(_xlfn.UNIQUE(_xlfn._xlws.FILTER(managements[treatment_number], managements[experiment_id]&amp;"_"&amp;managements[crop_season_id]=A4123))))</f>
        <v>#VALUE!</v>
      </c>
    </row>
    <row r="4124" spans="2:2" x14ac:dyDescent="0.25">
      <c r="B4124" t="e" cm="1" vm="1">
        <f t="array" ref="B4124">TRANSPOSE(_xlfn._xlws.SORT(_xlfn.UNIQUE(_xlfn._xlws.FILTER(managements[treatment_number], managements[experiment_id]&amp;"_"&amp;managements[crop_season_id]=A4124))))</f>
        <v>#VALUE!</v>
      </c>
    </row>
    <row r="4125" spans="2:2" x14ac:dyDescent="0.25">
      <c r="B4125" t="e" cm="1" vm="1">
        <f t="array" ref="B4125">TRANSPOSE(_xlfn._xlws.SORT(_xlfn.UNIQUE(_xlfn._xlws.FILTER(managements[treatment_number], managements[experiment_id]&amp;"_"&amp;managements[crop_season_id]=A4125))))</f>
        <v>#VALUE!</v>
      </c>
    </row>
    <row r="4126" spans="2:2" x14ac:dyDescent="0.25">
      <c r="B4126" t="e" cm="1" vm="1">
        <f t="array" ref="B4126">TRANSPOSE(_xlfn._xlws.SORT(_xlfn.UNIQUE(_xlfn._xlws.FILTER(managements[treatment_number], managements[experiment_id]&amp;"_"&amp;managements[crop_season_id]=A4126))))</f>
        <v>#VALUE!</v>
      </c>
    </row>
    <row r="4127" spans="2:2" x14ac:dyDescent="0.25">
      <c r="B4127" t="e" cm="1" vm="1">
        <f t="array" ref="B4127">TRANSPOSE(_xlfn._xlws.SORT(_xlfn.UNIQUE(_xlfn._xlws.FILTER(managements[treatment_number], managements[experiment_id]&amp;"_"&amp;managements[crop_season_id]=A4127))))</f>
        <v>#VALUE!</v>
      </c>
    </row>
    <row r="4128" spans="2:2" x14ac:dyDescent="0.25">
      <c r="B4128" t="e" cm="1" vm="1">
        <f t="array" ref="B4128">TRANSPOSE(_xlfn._xlws.SORT(_xlfn.UNIQUE(_xlfn._xlws.FILTER(managements[treatment_number], managements[experiment_id]&amp;"_"&amp;managements[crop_season_id]=A4128))))</f>
        <v>#VALUE!</v>
      </c>
    </row>
    <row r="4129" spans="2:2" x14ac:dyDescent="0.25">
      <c r="B4129" t="e" cm="1" vm="1">
        <f t="array" ref="B4129">TRANSPOSE(_xlfn._xlws.SORT(_xlfn.UNIQUE(_xlfn._xlws.FILTER(managements[treatment_number], managements[experiment_id]&amp;"_"&amp;managements[crop_season_id]=A4129))))</f>
        <v>#VALUE!</v>
      </c>
    </row>
    <row r="4130" spans="2:2" x14ac:dyDescent="0.25">
      <c r="B4130" t="e" cm="1" vm="1">
        <f t="array" ref="B4130">TRANSPOSE(_xlfn._xlws.SORT(_xlfn.UNIQUE(_xlfn._xlws.FILTER(managements[treatment_number], managements[experiment_id]&amp;"_"&amp;managements[crop_season_id]=A4130))))</f>
        <v>#VALUE!</v>
      </c>
    </row>
    <row r="4131" spans="2:2" x14ac:dyDescent="0.25">
      <c r="B4131" t="e" cm="1" vm="1">
        <f t="array" ref="B4131">TRANSPOSE(_xlfn._xlws.SORT(_xlfn.UNIQUE(_xlfn._xlws.FILTER(managements[treatment_number], managements[experiment_id]&amp;"_"&amp;managements[crop_season_id]=A4131))))</f>
        <v>#VALUE!</v>
      </c>
    </row>
    <row r="4132" spans="2:2" x14ac:dyDescent="0.25">
      <c r="B4132" t="e" cm="1" vm="1">
        <f t="array" ref="B4132">TRANSPOSE(_xlfn._xlws.SORT(_xlfn.UNIQUE(_xlfn._xlws.FILTER(managements[treatment_number], managements[experiment_id]&amp;"_"&amp;managements[crop_season_id]=A4132))))</f>
        <v>#VALUE!</v>
      </c>
    </row>
    <row r="4133" spans="2:2" x14ac:dyDescent="0.25">
      <c r="B4133" t="e" cm="1" vm="1">
        <f t="array" ref="B4133">TRANSPOSE(_xlfn._xlws.SORT(_xlfn.UNIQUE(_xlfn._xlws.FILTER(managements[treatment_number], managements[experiment_id]&amp;"_"&amp;managements[crop_season_id]=A4133))))</f>
        <v>#VALUE!</v>
      </c>
    </row>
    <row r="4134" spans="2:2" x14ac:dyDescent="0.25">
      <c r="B4134" t="e" cm="1" vm="1">
        <f t="array" ref="B4134">TRANSPOSE(_xlfn._xlws.SORT(_xlfn.UNIQUE(_xlfn._xlws.FILTER(managements[treatment_number], managements[experiment_id]&amp;"_"&amp;managements[crop_season_id]=A4134))))</f>
        <v>#VALUE!</v>
      </c>
    </row>
    <row r="4135" spans="2:2" x14ac:dyDescent="0.25">
      <c r="B4135" t="e" cm="1" vm="1">
        <f t="array" ref="B4135">TRANSPOSE(_xlfn._xlws.SORT(_xlfn.UNIQUE(_xlfn._xlws.FILTER(managements[treatment_number], managements[experiment_id]&amp;"_"&amp;managements[crop_season_id]=A4135))))</f>
        <v>#VALUE!</v>
      </c>
    </row>
    <row r="4136" spans="2:2" x14ac:dyDescent="0.25">
      <c r="B4136" t="e" cm="1" vm="1">
        <f t="array" ref="B4136">TRANSPOSE(_xlfn._xlws.SORT(_xlfn.UNIQUE(_xlfn._xlws.FILTER(managements[treatment_number], managements[experiment_id]&amp;"_"&amp;managements[crop_season_id]=A4136))))</f>
        <v>#VALUE!</v>
      </c>
    </row>
    <row r="4137" spans="2:2" x14ac:dyDescent="0.25">
      <c r="B4137" t="e" cm="1" vm="1">
        <f t="array" ref="B4137">TRANSPOSE(_xlfn._xlws.SORT(_xlfn.UNIQUE(_xlfn._xlws.FILTER(managements[treatment_number], managements[experiment_id]&amp;"_"&amp;managements[crop_season_id]=A4137))))</f>
        <v>#VALUE!</v>
      </c>
    </row>
    <row r="4138" spans="2:2" x14ac:dyDescent="0.25">
      <c r="B4138" t="e" cm="1" vm="1">
        <f t="array" ref="B4138">TRANSPOSE(_xlfn._xlws.SORT(_xlfn.UNIQUE(_xlfn._xlws.FILTER(managements[treatment_number], managements[experiment_id]&amp;"_"&amp;managements[crop_season_id]=A4138))))</f>
        <v>#VALUE!</v>
      </c>
    </row>
    <row r="4139" spans="2:2" x14ac:dyDescent="0.25">
      <c r="B4139" t="e" cm="1" vm="1">
        <f t="array" ref="B4139">TRANSPOSE(_xlfn._xlws.SORT(_xlfn.UNIQUE(_xlfn._xlws.FILTER(managements[treatment_number], managements[experiment_id]&amp;"_"&amp;managements[crop_season_id]=A4139))))</f>
        <v>#VALUE!</v>
      </c>
    </row>
    <row r="4140" spans="2:2" x14ac:dyDescent="0.25">
      <c r="B4140" t="e" cm="1" vm="1">
        <f t="array" ref="B4140">TRANSPOSE(_xlfn._xlws.SORT(_xlfn.UNIQUE(_xlfn._xlws.FILTER(managements[treatment_number], managements[experiment_id]&amp;"_"&amp;managements[crop_season_id]=A4140))))</f>
        <v>#VALUE!</v>
      </c>
    </row>
    <row r="4141" spans="2:2" x14ac:dyDescent="0.25">
      <c r="B4141" t="e" cm="1" vm="1">
        <f t="array" ref="B4141">TRANSPOSE(_xlfn._xlws.SORT(_xlfn.UNIQUE(_xlfn._xlws.FILTER(managements[treatment_number], managements[experiment_id]&amp;"_"&amp;managements[crop_season_id]=A4141))))</f>
        <v>#VALUE!</v>
      </c>
    </row>
    <row r="4142" spans="2:2" x14ac:dyDescent="0.25">
      <c r="B4142" t="e" cm="1" vm="1">
        <f t="array" ref="B4142">TRANSPOSE(_xlfn._xlws.SORT(_xlfn.UNIQUE(_xlfn._xlws.FILTER(managements[treatment_number], managements[experiment_id]&amp;"_"&amp;managements[crop_season_id]=A4142))))</f>
        <v>#VALUE!</v>
      </c>
    </row>
    <row r="4143" spans="2:2" x14ac:dyDescent="0.25">
      <c r="B4143" t="e" cm="1" vm="1">
        <f t="array" ref="B4143">TRANSPOSE(_xlfn._xlws.SORT(_xlfn.UNIQUE(_xlfn._xlws.FILTER(managements[treatment_number], managements[experiment_id]&amp;"_"&amp;managements[crop_season_id]=A4143))))</f>
        <v>#VALUE!</v>
      </c>
    </row>
    <row r="4144" spans="2:2" x14ac:dyDescent="0.25">
      <c r="B4144" t="e" cm="1" vm="1">
        <f t="array" ref="B4144">TRANSPOSE(_xlfn._xlws.SORT(_xlfn.UNIQUE(_xlfn._xlws.FILTER(managements[treatment_number], managements[experiment_id]&amp;"_"&amp;managements[crop_season_id]=A4144))))</f>
        <v>#VALUE!</v>
      </c>
    </row>
    <row r="4145" spans="2:2" x14ac:dyDescent="0.25">
      <c r="B4145" t="e" cm="1" vm="1">
        <f t="array" ref="B4145">TRANSPOSE(_xlfn._xlws.SORT(_xlfn.UNIQUE(_xlfn._xlws.FILTER(managements[treatment_number], managements[experiment_id]&amp;"_"&amp;managements[crop_season_id]=A4145))))</f>
        <v>#VALUE!</v>
      </c>
    </row>
    <row r="4146" spans="2:2" x14ac:dyDescent="0.25">
      <c r="B4146" t="e" cm="1" vm="1">
        <f t="array" ref="B4146">TRANSPOSE(_xlfn._xlws.SORT(_xlfn.UNIQUE(_xlfn._xlws.FILTER(managements[treatment_number], managements[experiment_id]&amp;"_"&amp;managements[crop_season_id]=A4146))))</f>
        <v>#VALUE!</v>
      </c>
    </row>
    <row r="4147" spans="2:2" x14ac:dyDescent="0.25">
      <c r="B4147" t="e" cm="1" vm="1">
        <f t="array" ref="B4147">TRANSPOSE(_xlfn._xlws.SORT(_xlfn.UNIQUE(_xlfn._xlws.FILTER(managements[treatment_number], managements[experiment_id]&amp;"_"&amp;managements[crop_season_id]=A4147))))</f>
        <v>#VALUE!</v>
      </c>
    </row>
    <row r="4148" spans="2:2" x14ac:dyDescent="0.25">
      <c r="B4148" t="e" cm="1" vm="1">
        <f t="array" ref="B4148">TRANSPOSE(_xlfn._xlws.SORT(_xlfn.UNIQUE(_xlfn._xlws.FILTER(managements[treatment_number], managements[experiment_id]&amp;"_"&amp;managements[crop_season_id]=A4148))))</f>
        <v>#VALUE!</v>
      </c>
    </row>
    <row r="4149" spans="2:2" x14ac:dyDescent="0.25">
      <c r="B4149" t="e" cm="1" vm="1">
        <f t="array" ref="B4149">TRANSPOSE(_xlfn._xlws.SORT(_xlfn.UNIQUE(_xlfn._xlws.FILTER(managements[treatment_number], managements[experiment_id]&amp;"_"&amp;managements[crop_season_id]=A4149))))</f>
        <v>#VALUE!</v>
      </c>
    </row>
    <row r="4150" spans="2:2" x14ac:dyDescent="0.25">
      <c r="B4150" t="e" cm="1" vm="1">
        <f t="array" ref="B4150">TRANSPOSE(_xlfn._xlws.SORT(_xlfn.UNIQUE(_xlfn._xlws.FILTER(managements[treatment_number], managements[experiment_id]&amp;"_"&amp;managements[crop_season_id]=A4150))))</f>
        <v>#VALUE!</v>
      </c>
    </row>
    <row r="4151" spans="2:2" x14ac:dyDescent="0.25">
      <c r="B4151" t="e" cm="1" vm="1">
        <f t="array" ref="B4151">TRANSPOSE(_xlfn._xlws.SORT(_xlfn.UNIQUE(_xlfn._xlws.FILTER(managements[treatment_number], managements[experiment_id]&amp;"_"&amp;managements[crop_season_id]=A4151))))</f>
        <v>#VALUE!</v>
      </c>
    </row>
    <row r="4152" spans="2:2" x14ac:dyDescent="0.25">
      <c r="B4152" t="e" cm="1" vm="1">
        <f t="array" ref="B4152">TRANSPOSE(_xlfn._xlws.SORT(_xlfn.UNIQUE(_xlfn._xlws.FILTER(managements[treatment_number], managements[experiment_id]&amp;"_"&amp;managements[crop_season_id]=A4152))))</f>
        <v>#VALUE!</v>
      </c>
    </row>
    <row r="4153" spans="2:2" x14ac:dyDescent="0.25">
      <c r="B4153" t="e" cm="1" vm="1">
        <f t="array" ref="B4153">TRANSPOSE(_xlfn._xlws.SORT(_xlfn.UNIQUE(_xlfn._xlws.FILTER(managements[treatment_number], managements[experiment_id]&amp;"_"&amp;managements[crop_season_id]=A4153))))</f>
        <v>#VALUE!</v>
      </c>
    </row>
    <row r="4154" spans="2:2" x14ac:dyDescent="0.25">
      <c r="B4154" t="e" cm="1" vm="1">
        <f t="array" ref="B4154">TRANSPOSE(_xlfn._xlws.SORT(_xlfn.UNIQUE(_xlfn._xlws.FILTER(managements[treatment_number], managements[experiment_id]&amp;"_"&amp;managements[crop_season_id]=A4154))))</f>
        <v>#VALUE!</v>
      </c>
    </row>
    <row r="4155" spans="2:2" x14ac:dyDescent="0.25">
      <c r="B4155" t="e" cm="1" vm="1">
        <f t="array" ref="B4155">TRANSPOSE(_xlfn._xlws.SORT(_xlfn.UNIQUE(_xlfn._xlws.FILTER(managements[treatment_number], managements[experiment_id]&amp;"_"&amp;managements[crop_season_id]=A4155))))</f>
        <v>#VALUE!</v>
      </c>
    </row>
    <row r="4156" spans="2:2" x14ac:dyDescent="0.25">
      <c r="B4156" t="e" cm="1" vm="1">
        <f t="array" ref="B4156">TRANSPOSE(_xlfn._xlws.SORT(_xlfn.UNIQUE(_xlfn._xlws.FILTER(managements[treatment_number], managements[experiment_id]&amp;"_"&amp;managements[crop_season_id]=A4156))))</f>
        <v>#VALUE!</v>
      </c>
    </row>
    <row r="4157" spans="2:2" x14ac:dyDescent="0.25">
      <c r="B4157" t="e" cm="1" vm="1">
        <f t="array" ref="B4157">TRANSPOSE(_xlfn._xlws.SORT(_xlfn.UNIQUE(_xlfn._xlws.FILTER(managements[treatment_number], managements[experiment_id]&amp;"_"&amp;managements[crop_season_id]=A4157))))</f>
        <v>#VALUE!</v>
      </c>
    </row>
    <row r="4158" spans="2:2" x14ac:dyDescent="0.25">
      <c r="B4158" t="e" cm="1" vm="1">
        <f t="array" ref="B4158">TRANSPOSE(_xlfn._xlws.SORT(_xlfn.UNIQUE(_xlfn._xlws.FILTER(managements[treatment_number], managements[experiment_id]&amp;"_"&amp;managements[crop_season_id]=A4158))))</f>
        <v>#VALUE!</v>
      </c>
    </row>
    <row r="4159" spans="2:2" x14ac:dyDescent="0.25">
      <c r="B4159" t="e" cm="1" vm="1">
        <f t="array" ref="B4159">TRANSPOSE(_xlfn._xlws.SORT(_xlfn.UNIQUE(_xlfn._xlws.FILTER(managements[treatment_number], managements[experiment_id]&amp;"_"&amp;managements[crop_season_id]=A4159))))</f>
        <v>#VALUE!</v>
      </c>
    </row>
    <row r="4160" spans="2:2" x14ac:dyDescent="0.25">
      <c r="B4160" t="e" cm="1" vm="1">
        <f t="array" ref="B4160">TRANSPOSE(_xlfn._xlws.SORT(_xlfn.UNIQUE(_xlfn._xlws.FILTER(managements[treatment_number], managements[experiment_id]&amp;"_"&amp;managements[crop_season_id]=A4160))))</f>
        <v>#VALUE!</v>
      </c>
    </row>
    <row r="4161" spans="2:2" x14ac:dyDescent="0.25">
      <c r="B4161" t="e" cm="1" vm="1">
        <f t="array" ref="B4161">TRANSPOSE(_xlfn._xlws.SORT(_xlfn.UNIQUE(_xlfn._xlws.FILTER(managements[treatment_number], managements[experiment_id]&amp;"_"&amp;managements[crop_season_id]=A4161))))</f>
        <v>#VALUE!</v>
      </c>
    </row>
    <row r="4162" spans="2:2" x14ac:dyDescent="0.25">
      <c r="B4162" t="e" cm="1" vm="1">
        <f t="array" ref="B4162">TRANSPOSE(_xlfn._xlws.SORT(_xlfn.UNIQUE(_xlfn._xlws.FILTER(managements[treatment_number], managements[experiment_id]&amp;"_"&amp;managements[crop_season_id]=A4162))))</f>
        <v>#VALUE!</v>
      </c>
    </row>
    <row r="4163" spans="2:2" x14ac:dyDescent="0.25">
      <c r="B4163" t="e" cm="1" vm="1">
        <f t="array" ref="B4163">TRANSPOSE(_xlfn._xlws.SORT(_xlfn.UNIQUE(_xlfn._xlws.FILTER(managements[treatment_number], managements[experiment_id]&amp;"_"&amp;managements[crop_season_id]=A4163))))</f>
        <v>#VALUE!</v>
      </c>
    </row>
    <row r="4164" spans="2:2" x14ac:dyDescent="0.25">
      <c r="B4164" t="e" cm="1" vm="1">
        <f t="array" ref="B4164">TRANSPOSE(_xlfn._xlws.SORT(_xlfn.UNIQUE(_xlfn._xlws.FILTER(managements[treatment_number], managements[experiment_id]&amp;"_"&amp;managements[crop_season_id]=A4164))))</f>
        <v>#VALUE!</v>
      </c>
    </row>
    <row r="4165" spans="2:2" x14ac:dyDescent="0.25">
      <c r="B4165" t="e" cm="1" vm="1">
        <f t="array" ref="B4165">TRANSPOSE(_xlfn._xlws.SORT(_xlfn.UNIQUE(_xlfn._xlws.FILTER(managements[treatment_number], managements[experiment_id]&amp;"_"&amp;managements[crop_season_id]=A4165))))</f>
        <v>#VALUE!</v>
      </c>
    </row>
    <row r="4166" spans="2:2" x14ac:dyDescent="0.25">
      <c r="B4166" t="e" cm="1" vm="1">
        <f t="array" ref="B4166">TRANSPOSE(_xlfn._xlws.SORT(_xlfn.UNIQUE(_xlfn._xlws.FILTER(managements[treatment_number], managements[experiment_id]&amp;"_"&amp;managements[crop_season_id]=A4166))))</f>
        <v>#VALUE!</v>
      </c>
    </row>
    <row r="4167" spans="2:2" x14ac:dyDescent="0.25">
      <c r="B4167" t="e" cm="1" vm="1">
        <f t="array" ref="B4167">TRANSPOSE(_xlfn._xlws.SORT(_xlfn.UNIQUE(_xlfn._xlws.FILTER(managements[treatment_number], managements[experiment_id]&amp;"_"&amp;managements[crop_season_id]=A4167))))</f>
        <v>#VALUE!</v>
      </c>
    </row>
    <row r="4168" spans="2:2" x14ac:dyDescent="0.25">
      <c r="B4168" t="e" cm="1" vm="1">
        <f t="array" ref="B4168">TRANSPOSE(_xlfn._xlws.SORT(_xlfn.UNIQUE(_xlfn._xlws.FILTER(managements[treatment_number], managements[experiment_id]&amp;"_"&amp;managements[crop_season_id]=A4168))))</f>
        <v>#VALUE!</v>
      </c>
    </row>
    <row r="4169" spans="2:2" x14ac:dyDescent="0.25">
      <c r="B4169" t="e" cm="1" vm="1">
        <f t="array" ref="B4169">TRANSPOSE(_xlfn._xlws.SORT(_xlfn.UNIQUE(_xlfn._xlws.FILTER(managements[treatment_number], managements[experiment_id]&amp;"_"&amp;managements[crop_season_id]=A4169))))</f>
        <v>#VALUE!</v>
      </c>
    </row>
    <row r="4170" spans="2:2" x14ac:dyDescent="0.25">
      <c r="B4170" t="e" cm="1" vm="1">
        <f t="array" ref="B4170">TRANSPOSE(_xlfn._xlws.SORT(_xlfn.UNIQUE(_xlfn._xlws.FILTER(managements[treatment_number], managements[experiment_id]&amp;"_"&amp;managements[crop_season_id]=A4170))))</f>
        <v>#VALUE!</v>
      </c>
    </row>
    <row r="4171" spans="2:2" x14ac:dyDescent="0.25">
      <c r="B4171" t="e" cm="1" vm="1">
        <f t="array" ref="B4171">TRANSPOSE(_xlfn._xlws.SORT(_xlfn.UNIQUE(_xlfn._xlws.FILTER(managements[treatment_number], managements[experiment_id]&amp;"_"&amp;managements[crop_season_id]=A4171))))</f>
        <v>#VALUE!</v>
      </c>
    </row>
    <row r="4172" spans="2:2" x14ac:dyDescent="0.25">
      <c r="B4172" t="e" cm="1" vm="1">
        <f t="array" ref="B4172">TRANSPOSE(_xlfn._xlws.SORT(_xlfn.UNIQUE(_xlfn._xlws.FILTER(managements[treatment_number], managements[experiment_id]&amp;"_"&amp;managements[crop_season_id]=A4172))))</f>
        <v>#VALUE!</v>
      </c>
    </row>
    <row r="4173" spans="2:2" x14ac:dyDescent="0.25">
      <c r="B4173" t="e" cm="1" vm="1">
        <f t="array" ref="B4173">TRANSPOSE(_xlfn._xlws.SORT(_xlfn.UNIQUE(_xlfn._xlws.FILTER(managements[treatment_number], managements[experiment_id]&amp;"_"&amp;managements[crop_season_id]=A4173))))</f>
        <v>#VALUE!</v>
      </c>
    </row>
    <row r="4174" spans="2:2" x14ac:dyDescent="0.25">
      <c r="B4174" t="e" cm="1" vm="1">
        <f t="array" ref="B4174">TRANSPOSE(_xlfn._xlws.SORT(_xlfn.UNIQUE(_xlfn._xlws.FILTER(managements[treatment_number], managements[experiment_id]&amp;"_"&amp;managements[crop_season_id]=A4174))))</f>
        <v>#VALUE!</v>
      </c>
    </row>
    <row r="4175" spans="2:2" x14ac:dyDescent="0.25">
      <c r="B4175" t="e" cm="1" vm="1">
        <f t="array" ref="B4175">TRANSPOSE(_xlfn._xlws.SORT(_xlfn.UNIQUE(_xlfn._xlws.FILTER(managements[treatment_number], managements[experiment_id]&amp;"_"&amp;managements[crop_season_id]=A4175))))</f>
        <v>#VALUE!</v>
      </c>
    </row>
    <row r="4176" spans="2:2" x14ac:dyDescent="0.25">
      <c r="B4176" t="e" cm="1" vm="1">
        <f t="array" ref="B4176">TRANSPOSE(_xlfn._xlws.SORT(_xlfn.UNIQUE(_xlfn._xlws.FILTER(managements[treatment_number], managements[experiment_id]&amp;"_"&amp;managements[crop_season_id]=A4176))))</f>
        <v>#VALUE!</v>
      </c>
    </row>
    <row r="4177" spans="2:2" x14ac:dyDescent="0.25">
      <c r="B4177" t="e" cm="1" vm="1">
        <f t="array" ref="B4177">TRANSPOSE(_xlfn._xlws.SORT(_xlfn.UNIQUE(_xlfn._xlws.FILTER(managements[treatment_number], managements[experiment_id]&amp;"_"&amp;managements[crop_season_id]=A4177))))</f>
        <v>#VALUE!</v>
      </c>
    </row>
    <row r="4178" spans="2:2" x14ac:dyDescent="0.25">
      <c r="B4178" t="e" cm="1" vm="1">
        <f t="array" ref="B4178">TRANSPOSE(_xlfn._xlws.SORT(_xlfn.UNIQUE(_xlfn._xlws.FILTER(managements[treatment_number], managements[experiment_id]&amp;"_"&amp;managements[crop_season_id]=A4178))))</f>
        <v>#VALUE!</v>
      </c>
    </row>
    <row r="4179" spans="2:2" x14ac:dyDescent="0.25">
      <c r="B4179" t="e" cm="1" vm="1">
        <f t="array" ref="B4179">TRANSPOSE(_xlfn._xlws.SORT(_xlfn.UNIQUE(_xlfn._xlws.FILTER(managements[treatment_number], managements[experiment_id]&amp;"_"&amp;managements[crop_season_id]=A4179))))</f>
        <v>#VALUE!</v>
      </c>
    </row>
    <row r="4180" spans="2:2" x14ac:dyDescent="0.25">
      <c r="B4180" t="e" cm="1" vm="1">
        <f t="array" ref="B4180">TRANSPOSE(_xlfn._xlws.SORT(_xlfn.UNIQUE(_xlfn._xlws.FILTER(managements[treatment_number], managements[experiment_id]&amp;"_"&amp;managements[crop_season_id]=A4180))))</f>
        <v>#VALUE!</v>
      </c>
    </row>
    <row r="4181" spans="2:2" x14ac:dyDescent="0.25">
      <c r="B4181" t="e" cm="1" vm="1">
        <f t="array" ref="B4181">TRANSPOSE(_xlfn._xlws.SORT(_xlfn.UNIQUE(_xlfn._xlws.FILTER(managements[treatment_number], managements[experiment_id]&amp;"_"&amp;managements[crop_season_id]=A4181))))</f>
        <v>#VALUE!</v>
      </c>
    </row>
    <row r="4182" spans="2:2" x14ac:dyDescent="0.25">
      <c r="B4182" t="e" cm="1" vm="1">
        <f t="array" ref="B4182">TRANSPOSE(_xlfn._xlws.SORT(_xlfn.UNIQUE(_xlfn._xlws.FILTER(managements[treatment_number], managements[experiment_id]&amp;"_"&amp;managements[crop_season_id]=A4182))))</f>
        <v>#VALUE!</v>
      </c>
    </row>
    <row r="4183" spans="2:2" x14ac:dyDescent="0.25">
      <c r="B4183" t="e" cm="1" vm="1">
        <f t="array" ref="B4183">TRANSPOSE(_xlfn._xlws.SORT(_xlfn.UNIQUE(_xlfn._xlws.FILTER(managements[treatment_number], managements[experiment_id]&amp;"_"&amp;managements[crop_season_id]=A4183))))</f>
        <v>#VALUE!</v>
      </c>
    </row>
    <row r="4184" spans="2:2" x14ac:dyDescent="0.25">
      <c r="B4184" t="e" cm="1" vm="1">
        <f t="array" ref="B4184">TRANSPOSE(_xlfn._xlws.SORT(_xlfn.UNIQUE(_xlfn._xlws.FILTER(managements[treatment_number], managements[experiment_id]&amp;"_"&amp;managements[crop_season_id]=A4184))))</f>
        <v>#VALUE!</v>
      </c>
    </row>
    <row r="4185" spans="2:2" x14ac:dyDescent="0.25">
      <c r="B4185" t="e" cm="1" vm="1">
        <f t="array" ref="B4185">TRANSPOSE(_xlfn._xlws.SORT(_xlfn.UNIQUE(_xlfn._xlws.FILTER(managements[treatment_number], managements[experiment_id]&amp;"_"&amp;managements[crop_season_id]=A4185))))</f>
        <v>#VALUE!</v>
      </c>
    </row>
    <row r="4186" spans="2:2" x14ac:dyDescent="0.25">
      <c r="B4186" t="e" cm="1" vm="1">
        <f t="array" ref="B4186">TRANSPOSE(_xlfn._xlws.SORT(_xlfn.UNIQUE(_xlfn._xlws.FILTER(managements[treatment_number], managements[experiment_id]&amp;"_"&amp;managements[crop_season_id]=A4186))))</f>
        <v>#VALUE!</v>
      </c>
    </row>
    <row r="4187" spans="2:2" x14ac:dyDescent="0.25">
      <c r="B4187" t="e" cm="1" vm="1">
        <f t="array" ref="B4187">TRANSPOSE(_xlfn._xlws.SORT(_xlfn.UNIQUE(_xlfn._xlws.FILTER(managements[treatment_number], managements[experiment_id]&amp;"_"&amp;managements[crop_season_id]=A4187))))</f>
        <v>#VALUE!</v>
      </c>
    </row>
    <row r="4188" spans="2:2" x14ac:dyDescent="0.25">
      <c r="B4188" t="e" cm="1" vm="1">
        <f t="array" ref="B4188">TRANSPOSE(_xlfn._xlws.SORT(_xlfn.UNIQUE(_xlfn._xlws.FILTER(managements[treatment_number], managements[experiment_id]&amp;"_"&amp;managements[crop_season_id]=A4188))))</f>
        <v>#VALUE!</v>
      </c>
    </row>
    <row r="4189" spans="2:2" x14ac:dyDescent="0.25">
      <c r="B4189" t="e" cm="1" vm="1">
        <f t="array" ref="B4189">TRANSPOSE(_xlfn._xlws.SORT(_xlfn.UNIQUE(_xlfn._xlws.FILTER(managements[treatment_number], managements[experiment_id]&amp;"_"&amp;managements[crop_season_id]=A4189))))</f>
        <v>#VALUE!</v>
      </c>
    </row>
    <row r="4190" spans="2:2" x14ac:dyDescent="0.25">
      <c r="B4190" t="e" cm="1" vm="1">
        <f t="array" ref="B4190">TRANSPOSE(_xlfn._xlws.SORT(_xlfn.UNIQUE(_xlfn._xlws.FILTER(managements[treatment_number], managements[experiment_id]&amp;"_"&amp;managements[crop_season_id]=A4190))))</f>
        <v>#VALUE!</v>
      </c>
    </row>
    <row r="4191" spans="2:2" x14ac:dyDescent="0.25">
      <c r="B4191" t="e" cm="1" vm="1">
        <f t="array" ref="B4191">TRANSPOSE(_xlfn._xlws.SORT(_xlfn.UNIQUE(_xlfn._xlws.FILTER(managements[treatment_number], managements[experiment_id]&amp;"_"&amp;managements[crop_season_id]=A4191))))</f>
        <v>#VALUE!</v>
      </c>
    </row>
    <row r="4192" spans="2:2" x14ac:dyDescent="0.25">
      <c r="B4192" t="e" cm="1" vm="1">
        <f t="array" ref="B4192">TRANSPOSE(_xlfn._xlws.SORT(_xlfn.UNIQUE(_xlfn._xlws.FILTER(managements[treatment_number], managements[experiment_id]&amp;"_"&amp;managements[crop_season_id]=A4192))))</f>
        <v>#VALUE!</v>
      </c>
    </row>
    <row r="4193" spans="2:2" x14ac:dyDescent="0.25">
      <c r="B4193" t="e" cm="1" vm="1">
        <f t="array" ref="B4193">TRANSPOSE(_xlfn._xlws.SORT(_xlfn.UNIQUE(_xlfn._xlws.FILTER(managements[treatment_number], managements[experiment_id]&amp;"_"&amp;managements[crop_season_id]=A4193))))</f>
        <v>#VALUE!</v>
      </c>
    </row>
    <row r="4194" spans="2:2" x14ac:dyDescent="0.25">
      <c r="B4194" t="e" cm="1" vm="1">
        <f t="array" ref="B4194">TRANSPOSE(_xlfn._xlws.SORT(_xlfn.UNIQUE(_xlfn._xlws.FILTER(managements[treatment_number], managements[experiment_id]&amp;"_"&amp;managements[crop_season_id]=A4194))))</f>
        <v>#VALUE!</v>
      </c>
    </row>
    <row r="4195" spans="2:2" x14ac:dyDescent="0.25">
      <c r="B4195" t="e" cm="1" vm="1">
        <f t="array" ref="B4195">TRANSPOSE(_xlfn._xlws.SORT(_xlfn.UNIQUE(_xlfn._xlws.FILTER(managements[treatment_number], managements[experiment_id]&amp;"_"&amp;managements[crop_season_id]=A4195))))</f>
        <v>#VALUE!</v>
      </c>
    </row>
    <row r="4196" spans="2:2" x14ac:dyDescent="0.25">
      <c r="B4196" t="e" cm="1" vm="1">
        <f t="array" ref="B4196">TRANSPOSE(_xlfn._xlws.SORT(_xlfn.UNIQUE(_xlfn._xlws.FILTER(managements[treatment_number], managements[experiment_id]&amp;"_"&amp;managements[crop_season_id]=A4196))))</f>
        <v>#VALUE!</v>
      </c>
    </row>
    <row r="4197" spans="2:2" x14ac:dyDescent="0.25">
      <c r="B4197" t="e" cm="1" vm="1">
        <f t="array" ref="B4197">TRANSPOSE(_xlfn._xlws.SORT(_xlfn.UNIQUE(_xlfn._xlws.FILTER(managements[treatment_number], managements[experiment_id]&amp;"_"&amp;managements[crop_season_id]=A4197))))</f>
        <v>#VALUE!</v>
      </c>
    </row>
    <row r="4198" spans="2:2" x14ac:dyDescent="0.25">
      <c r="B4198" t="e" cm="1" vm="1">
        <f t="array" ref="B4198">TRANSPOSE(_xlfn._xlws.SORT(_xlfn.UNIQUE(_xlfn._xlws.FILTER(managements[treatment_number], managements[experiment_id]&amp;"_"&amp;managements[crop_season_id]=A4198))))</f>
        <v>#VALUE!</v>
      </c>
    </row>
    <row r="4199" spans="2:2" x14ac:dyDescent="0.25">
      <c r="B4199" t="e" cm="1" vm="1">
        <f t="array" ref="B4199">TRANSPOSE(_xlfn._xlws.SORT(_xlfn.UNIQUE(_xlfn._xlws.FILTER(managements[treatment_number], managements[experiment_id]&amp;"_"&amp;managements[crop_season_id]=A4199))))</f>
        <v>#VALUE!</v>
      </c>
    </row>
    <row r="4200" spans="2:2" x14ac:dyDescent="0.25">
      <c r="B4200" t="e" cm="1" vm="1">
        <f t="array" ref="B4200">TRANSPOSE(_xlfn._xlws.SORT(_xlfn.UNIQUE(_xlfn._xlws.FILTER(managements[treatment_number], managements[experiment_id]&amp;"_"&amp;managements[crop_season_id]=A4200))))</f>
        <v>#VALUE!</v>
      </c>
    </row>
    <row r="4201" spans="2:2" x14ac:dyDescent="0.25">
      <c r="B4201" t="e" cm="1" vm="1">
        <f t="array" ref="B4201">TRANSPOSE(_xlfn._xlws.SORT(_xlfn.UNIQUE(_xlfn._xlws.FILTER(managements[treatment_number], managements[experiment_id]&amp;"_"&amp;managements[crop_season_id]=A4201))))</f>
        <v>#VALUE!</v>
      </c>
    </row>
    <row r="4202" spans="2:2" x14ac:dyDescent="0.25">
      <c r="B4202" t="e" cm="1" vm="1">
        <f t="array" ref="B4202">TRANSPOSE(_xlfn._xlws.SORT(_xlfn.UNIQUE(_xlfn._xlws.FILTER(managements[treatment_number], managements[experiment_id]&amp;"_"&amp;managements[crop_season_id]=A4202))))</f>
        <v>#VALUE!</v>
      </c>
    </row>
    <row r="4203" spans="2:2" x14ac:dyDescent="0.25">
      <c r="B4203" t="e" cm="1" vm="1">
        <f t="array" ref="B4203">TRANSPOSE(_xlfn._xlws.SORT(_xlfn.UNIQUE(_xlfn._xlws.FILTER(managements[treatment_number], managements[experiment_id]&amp;"_"&amp;managements[crop_season_id]=A4203))))</f>
        <v>#VALUE!</v>
      </c>
    </row>
    <row r="4204" spans="2:2" x14ac:dyDescent="0.25">
      <c r="B4204" t="e" cm="1" vm="1">
        <f t="array" ref="B4204">TRANSPOSE(_xlfn._xlws.SORT(_xlfn.UNIQUE(_xlfn._xlws.FILTER(managements[treatment_number], managements[experiment_id]&amp;"_"&amp;managements[crop_season_id]=A4204))))</f>
        <v>#VALUE!</v>
      </c>
    </row>
    <row r="4205" spans="2:2" x14ac:dyDescent="0.25">
      <c r="B4205" t="e" cm="1" vm="1">
        <f t="array" ref="B4205">TRANSPOSE(_xlfn._xlws.SORT(_xlfn.UNIQUE(_xlfn._xlws.FILTER(managements[treatment_number], managements[experiment_id]&amp;"_"&amp;managements[crop_season_id]=A4205))))</f>
        <v>#VALUE!</v>
      </c>
    </row>
    <row r="4206" spans="2:2" x14ac:dyDescent="0.25">
      <c r="B4206" t="e" cm="1" vm="1">
        <f t="array" ref="B4206">TRANSPOSE(_xlfn._xlws.SORT(_xlfn.UNIQUE(_xlfn._xlws.FILTER(managements[treatment_number], managements[experiment_id]&amp;"_"&amp;managements[crop_season_id]=A4206))))</f>
        <v>#VALUE!</v>
      </c>
    </row>
    <row r="4207" spans="2:2" x14ac:dyDescent="0.25">
      <c r="B4207" t="e" cm="1" vm="1">
        <f t="array" ref="B4207">TRANSPOSE(_xlfn._xlws.SORT(_xlfn.UNIQUE(_xlfn._xlws.FILTER(managements[treatment_number], managements[experiment_id]&amp;"_"&amp;managements[crop_season_id]=A4207))))</f>
        <v>#VALUE!</v>
      </c>
    </row>
    <row r="4208" spans="2:2" x14ac:dyDescent="0.25">
      <c r="B4208" t="e" cm="1" vm="1">
        <f t="array" ref="B4208">TRANSPOSE(_xlfn._xlws.SORT(_xlfn.UNIQUE(_xlfn._xlws.FILTER(managements[treatment_number], managements[experiment_id]&amp;"_"&amp;managements[crop_season_id]=A4208))))</f>
        <v>#VALUE!</v>
      </c>
    </row>
    <row r="4209" spans="2:2" x14ac:dyDescent="0.25">
      <c r="B4209" t="e" cm="1" vm="1">
        <f t="array" ref="B4209">TRANSPOSE(_xlfn._xlws.SORT(_xlfn.UNIQUE(_xlfn._xlws.FILTER(managements[treatment_number], managements[experiment_id]&amp;"_"&amp;managements[crop_season_id]=A4209))))</f>
        <v>#VALUE!</v>
      </c>
    </row>
    <row r="4210" spans="2:2" x14ac:dyDescent="0.25">
      <c r="B4210" t="e" cm="1" vm="1">
        <f t="array" ref="B4210">TRANSPOSE(_xlfn._xlws.SORT(_xlfn.UNIQUE(_xlfn._xlws.FILTER(managements[treatment_number], managements[experiment_id]&amp;"_"&amp;managements[crop_season_id]=A4210))))</f>
        <v>#VALUE!</v>
      </c>
    </row>
    <row r="4211" spans="2:2" x14ac:dyDescent="0.25">
      <c r="B4211" t="e" cm="1" vm="1">
        <f t="array" ref="B4211">TRANSPOSE(_xlfn._xlws.SORT(_xlfn.UNIQUE(_xlfn._xlws.FILTER(managements[treatment_number], managements[experiment_id]&amp;"_"&amp;managements[crop_season_id]=A4211))))</f>
        <v>#VALUE!</v>
      </c>
    </row>
    <row r="4212" spans="2:2" x14ac:dyDescent="0.25">
      <c r="B4212" t="e" cm="1" vm="1">
        <f t="array" ref="B4212">TRANSPOSE(_xlfn._xlws.SORT(_xlfn.UNIQUE(_xlfn._xlws.FILTER(managements[treatment_number], managements[experiment_id]&amp;"_"&amp;managements[crop_season_id]=A4212))))</f>
        <v>#VALUE!</v>
      </c>
    </row>
    <row r="4213" spans="2:2" x14ac:dyDescent="0.25">
      <c r="B4213" t="e" cm="1" vm="1">
        <f t="array" ref="B4213">TRANSPOSE(_xlfn._xlws.SORT(_xlfn.UNIQUE(_xlfn._xlws.FILTER(managements[treatment_number], managements[experiment_id]&amp;"_"&amp;managements[crop_season_id]=A4213))))</f>
        <v>#VALUE!</v>
      </c>
    </row>
    <row r="4214" spans="2:2" x14ac:dyDescent="0.25">
      <c r="B4214" t="e" cm="1" vm="1">
        <f t="array" ref="B4214">TRANSPOSE(_xlfn._xlws.SORT(_xlfn.UNIQUE(_xlfn._xlws.FILTER(managements[treatment_number], managements[experiment_id]&amp;"_"&amp;managements[crop_season_id]=A4214))))</f>
        <v>#VALUE!</v>
      </c>
    </row>
    <row r="4215" spans="2:2" x14ac:dyDescent="0.25">
      <c r="B4215" t="e" cm="1" vm="1">
        <f t="array" ref="B4215">TRANSPOSE(_xlfn._xlws.SORT(_xlfn.UNIQUE(_xlfn._xlws.FILTER(managements[treatment_number], managements[experiment_id]&amp;"_"&amp;managements[crop_season_id]=A4215))))</f>
        <v>#VALUE!</v>
      </c>
    </row>
    <row r="4216" spans="2:2" x14ac:dyDescent="0.25">
      <c r="B4216" t="e" cm="1" vm="1">
        <f t="array" ref="B4216">TRANSPOSE(_xlfn._xlws.SORT(_xlfn.UNIQUE(_xlfn._xlws.FILTER(managements[treatment_number], managements[experiment_id]&amp;"_"&amp;managements[crop_season_id]=A4216))))</f>
        <v>#VALUE!</v>
      </c>
    </row>
    <row r="4217" spans="2:2" x14ac:dyDescent="0.25">
      <c r="B4217" t="e" cm="1" vm="1">
        <f t="array" ref="B4217">TRANSPOSE(_xlfn._xlws.SORT(_xlfn.UNIQUE(_xlfn._xlws.FILTER(managements[treatment_number], managements[experiment_id]&amp;"_"&amp;managements[crop_season_id]=A4217))))</f>
        <v>#VALUE!</v>
      </c>
    </row>
    <row r="4218" spans="2:2" x14ac:dyDescent="0.25">
      <c r="B4218" t="e" cm="1" vm="1">
        <f t="array" ref="B4218">TRANSPOSE(_xlfn._xlws.SORT(_xlfn.UNIQUE(_xlfn._xlws.FILTER(managements[treatment_number], managements[experiment_id]&amp;"_"&amp;managements[crop_season_id]=A4218))))</f>
        <v>#VALUE!</v>
      </c>
    </row>
    <row r="4219" spans="2:2" x14ac:dyDescent="0.25">
      <c r="B4219" t="e" cm="1" vm="1">
        <f t="array" ref="B4219">TRANSPOSE(_xlfn._xlws.SORT(_xlfn.UNIQUE(_xlfn._xlws.FILTER(managements[treatment_number], managements[experiment_id]&amp;"_"&amp;managements[crop_season_id]=A4219))))</f>
        <v>#VALUE!</v>
      </c>
    </row>
    <row r="4220" spans="2:2" x14ac:dyDescent="0.25">
      <c r="B4220" t="e" cm="1" vm="1">
        <f t="array" ref="B4220">TRANSPOSE(_xlfn._xlws.SORT(_xlfn.UNIQUE(_xlfn._xlws.FILTER(managements[treatment_number], managements[experiment_id]&amp;"_"&amp;managements[crop_season_id]=A4220))))</f>
        <v>#VALUE!</v>
      </c>
    </row>
    <row r="4221" spans="2:2" x14ac:dyDescent="0.25">
      <c r="B4221" t="e" cm="1" vm="1">
        <f t="array" ref="B4221">TRANSPOSE(_xlfn._xlws.SORT(_xlfn.UNIQUE(_xlfn._xlws.FILTER(managements[treatment_number], managements[experiment_id]&amp;"_"&amp;managements[crop_season_id]=A4221))))</f>
        <v>#VALUE!</v>
      </c>
    </row>
    <row r="4222" spans="2:2" x14ac:dyDescent="0.25">
      <c r="B4222" t="e" cm="1" vm="1">
        <f t="array" ref="B4222">TRANSPOSE(_xlfn._xlws.SORT(_xlfn.UNIQUE(_xlfn._xlws.FILTER(managements[treatment_number], managements[experiment_id]&amp;"_"&amp;managements[crop_season_id]=A4222))))</f>
        <v>#VALUE!</v>
      </c>
    </row>
    <row r="4223" spans="2:2" x14ac:dyDescent="0.25">
      <c r="B4223" t="e" cm="1" vm="1">
        <f t="array" ref="B4223">TRANSPOSE(_xlfn._xlws.SORT(_xlfn.UNIQUE(_xlfn._xlws.FILTER(managements[treatment_number], managements[experiment_id]&amp;"_"&amp;managements[crop_season_id]=A4223))))</f>
        <v>#VALUE!</v>
      </c>
    </row>
    <row r="4224" spans="2:2" x14ac:dyDescent="0.25">
      <c r="B4224" t="e" cm="1" vm="1">
        <f t="array" ref="B4224">TRANSPOSE(_xlfn._xlws.SORT(_xlfn.UNIQUE(_xlfn._xlws.FILTER(managements[treatment_number], managements[experiment_id]&amp;"_"&amp;managements[crop_season_id]=A4224))))</f>
        <v>#VALUE!</v>
      </c>
    </row>
    <row r="4225" spans="2:2" x14ac:dyDescent="0.25">
      <c r="B4225" t="e" cm="1" vm="1">
        <f t="array" ref="B4225">TRANSPOSE(_xlfn._xlws.SORT(_xlfn.UNIQUE(_xlfn._xlws.FILTER(managements[treatment_number], managements[experiment_id]&amp;"_"&amp;managements[crop_season_id]=A4225))))</f>
        <v>#VALUE!</v>
      </c>
    </row>
    <row r="4226" spans="2:2" x14ac:dyDescent="0.25">
      <c r="B4226" t="e" cm="1" vm="1">
        <f t="array" ref="B4226">TRANSPOSE(_xlfn._xlws.SORT(_xlfn.UNIQUE(_xlfn._xlws.FILTER(managements[treatment_number], managements[experiment_id]&amp;"_"&amp;managements[crop_season_id]=A4226))))</f>
        <v>#VALUE!</v>
      </c>
    </row>
    <row r="4227" spans="2:2" x14ac:dyDescent="0.25">
      <c r="B4227" t="e" cm="1" vm="1">
        <f t="array" ref="B4227">TRANSPOSE(_xlfn._xlws.SORT(_xlfn.UNIQUE(_xlfn._xlws.FILTER(managements[treatment_number], managements[experiment_id]&amp;"_"&amp;managements[crop_season_id]=A4227))))</f>
        <v>#VALUE!</v>
      </c>
    </row>
    <row r="4228" spans="2:2" x14ac:dyDescent="0.25">
      <c r="B4228" t="e" cm="1" vm="1">
        <f t="array" ref="B4228">TRANSPOSE(_xlfn._xlws.SORT(_xlfn.UNIQUE(_xlfn._xlws.FILTER(managements[treatment_number], managements[experiment_id]&amp;"_"&amp;managements[crop_season_id]=A4228))))</f>
        <v>#VALUE!</v>
      </c>
    </row>
    <row r="4229" spans="2:2" x14ac:dyDescent="0.25">
      <c r="B4229" t="e" cm="1" vm="1">
        <f t="array" ref="B4229">TRANSPOSE(_xlfn._xlws.SORT(_xlfn.UNIQUE(_xlfn._xlws.FILTER(managements[treatment_number], managements[experiment_id]&amp;"_"&amp;managements[crop_season_id]=A4229))))</f>
        <v>#VALUE!</v>
      </c>
    </row>
    <row r="4230" spans="2:2" x14ac:dyDescent="0.25">
      <c r="B4230" t="e" cm="1" vm="1">
        <f t="array" ref="B4230">TRANSPOSE(_xlfn._xlws.SORT(_xlfn.UNIQUE(_xlfn._xlws.FILTER(managements[treatment_number], managements[experiment_id]&amp;"_"&amp;managements[crop_season_id]=A4230))))</f>
        <v>#VALUE!</v>
      </c>
    </row>
    <row r="4231" spans="2:2" x14ac:dyDescent="0.25">
      <c r="B4231" t="e" cm="1" vm="1">
        <f t="array" ref="B4231">TRANSPOSE(_xlfn._xlws.SORT(_xlfn.UNIQUE(_xlfn._xlws.FILTER(managements[treatment_number], managements[experiment_id]&amp;"_"&amp;managements[crop_season_id]=A4231))))</f>
        <v>#VALUE!</v>
      </c>
    </row>
    <row r="4232" spans="2:2" x14ac:dyDescent="0.25">
      <c r="B4232" t="e" cm="1" vm="1">
        <f t="array" ref="B4232">TRANSPOSE(_xlfn._xlws.SORT(_xlfn.UNIQUE(_xlfn._xlws.FILTER(managements[treatment_number], managements[experiment_id]&amp;"_"&amp;managements[crop_season_id]=A4232))))</f>
        <v>#VALUE!</v>
      </c>
    </row>
    <row r="4233" spans="2:2" x14ac:dyDescent="0.25">
      <c r="B4233" t="e" cm="1" vm="1">
        <f t="array" ref="B4233">TRANSPOSE(_xlfn._xlws.SORT(_xlfn.UNIQUE(_xlfn._xlws.FILTER(managements[treatment_number], managements[experiment_id]&amp;"_"&amp;managements[crop_season_id]=A4233))))</f>
        <v>#VALUE!</v>
      </c>
    </row>
    <row r="4234" spans="2:2" x14ac:dyDescent="0.25">
      <c r="B4234" t="e" cm="1" vm="1">
        <f t="array" ref="B4234">TRANSPOSE(_xlfn._xlws.SORT(_xlfn.UNIQUE(_xlfn._xlws.FILTER(managements[treatment_number], managements[experiment_id]&amp;"_"&amp;managements[crop_season_id]=A4234))))</f>
        <v>#VALUE!</v>
      </c>
    </row>
    <row r="4235" spans="2:2" x14ac:dyDescent="0.25">
      <c r="B4235" t="e" cm="1" vm="1">
        <f t="array" ref="B4235">TRANSPOSE(_xlfn._xlws.SORT(_xlfn.UNIQUE(_xlfn._xlws.FILTER(managements[treatment_number], managements[experiment_id]&amp;"_"&amp;managements[crop_season_id]=A4235))))</f>
        <v>#VALUE!</v>
      </c>
    </row>
    <row r="4236" spans="2:2" x14ac:dyDescent="0.25">
      <c r="B4236" t="e" cm="1" vm="1">
        <f t="array" ref="B4236">TRANSPOSE(_xlfn._xlws.SORT(_xlfn.UNIQUE(_xlfn._xlws.FILTER(managements[treatment_number], managements[experiment_id]&amp;"_"&amp;managements[crop_season_id]=A4236))))</f>
        <v>#VALUE!</v>
      </c>
    </row>
    <row r="4237" spans="2:2" x14ac:dyDescent="0.25">
      <c r="B4237" t="e" cm="1" vm="1">
        <f t="array" ref="B4237">TRANSPOSE(_xlfn._xlws.SORT(_xlfn.UNIQUE(_xlfn._xlws.FILTER(managements[treatment_number], managements[experiment_id]&amp;"_"&amp;managements[crop_season_id]=A4237))))</f>
        <v>#VALUE!</v>
      </c>
    </row>
    <row r="4238" spans="2:2" x14ac:dyDescent="0.25">
      <c r="B4238" t="e" cm="1" vm="1">
        <f t="array" ref="B4238">TRANSPOSE(_xlfn._xlws.SORT(_xlfn.UNIQUE(_xlfn._xlws.FILTER(managements[treatment_number], managements[experiment_id]&amp;"_"&amp;managements[crop_season_id]=A4238))))</f>
        <v>#VALUE!</v>
      </c>
    </row>
    <row r="4239" spans="2:2" x14ac:dyDescent="0.25">
      <c r="B4239" t="e" cm="1" vm="1">
        <f t="array" ref="B4239">TRANSPOSE(_xlfn._xlws.SORT(_xlfn.UNIQUE(_xlfn._xlws.FILTER(managements[treatment_number], managements[experiment_id]&amp;"_"&amp;managements[crop_season_id]=A4239))))</f>
        <v>#VALUE!</v>
      </c>
    </row>
    <row r="4240" spans="2:2" x14ac:dyDescent="0.25">
      <c r="B4240" t="e" cm="1" vm="1">
        <f t="array" ref="B4240">TRANSPOSE(_xlfn._xlws.SORT(_xlfn.UNIQUE(_xlfn._xlws.FILTER(managements[treatment_number], managements[experiment_id]&amp;"_"&amp;managements[crop_season_id]=A4240))))</f>
        <v>#VALUE!</v>
      </c>
    </row>
    <row r="4241" spans="2:2" x14ac:dyDescent="0.25">
      <c r="B4241" t="e" cm="1" vm="1">
        <f t="array" ref="B4241">TRANSPOSE(_xlfn._xlws.SORT(_xlfn.UNIQUE(_xlfn._xlws.FILTER(managements[treatment_number], managements[experiment_id]&amp;"_"&amp;managements[crop_season_id]=A4241))))</f>
        <v>#VALUE!</v>
      </c>
    </row>
    <row r="4242" spans="2:2" x14ac:dyDescent="0.25">
      <c r="B4242" t="e" cm="1" vm="1">
        <f t="array" ref="B4242">TRANSPOSE(_xlfn._xlws.SORT(_xlfn.UNIQUE(_xlfn._xlws.FILTER(managements[treatment_number], managements[experiment_id]&amp;"_"&amp;managements[crop_season_id]=A4242))))</f>
        <v>#VALUE!</v>
      </c>
    </row>
    <row r="4243" spans="2:2" x14ac:dyDescent="0.25">
      <c r="B4243" t="e" cm="1" vm="1">
        <f t="array" ref="B4243">TRANSPOSE(_xlfn._xlws.SORT(_xlfn.UNIQUE(_xlfn._xlws.FILTER(managements[treatment_number], managements[experiment_id]&amp;"_"&amp;managements[crop_season_id]=A4243))))</f>
        <v>#VALUE!</v>
      </c>
    </row>
    <row r="4244" spans="2:2" x14ac:dyDescent="0.25">
      <c r="B4244" t="e" cm="1" vm="1">
        <f t="array" ref="B4244">TRANSPOSE(_xlfn._xlws.SORT(_xlfn.UNIQUE(_xlfn._xlws.FILTER(managements[treatment_number], managements[experiment_id]&amp;"_"&amp;managements[crop_season_id]=A4244))))</f>
        <v>#VALUE!</v>
      </c>
    </row>
    <row r="4245" spans="2:2" x14ac:dyDescent="0.25">
      <c r="B4245" t="e" cm="1" vm="1">
        <f t="array" ref="B4245">TRANSPOSE(_xlfn._xlws.SORT(_xlfn.UNIQUE(_xlfn._xlws.FILTER(managements[treatment_number], managements[experiment_id]&amp;"_"&amp;managements[crop_season_id]=A4245))))</f>
        <v>#VALUE!</v>
      </c>
    </row>
    <row r="4246" spans="2:2" x14ac:dyDescent="0.25">
      <c r="B4246" t="e" cm="1" vm="1">
        <f t="array" ref="B4246">TRANSPOSE(_xlfn._xlws.SORT(_xlfn.UNIQUE(_xlfn._xlws.FILTER(managements[treatment_number], managements[experiment_id]&amp;"_"&amp;managements[crop_season_id]=A4246))))</f>
        <v>#VALUE!</v>
      </c>
    </row>
    <row r="4247" spans="2:2" x14ac:dyDescent="0.25">
      <c r="B4247" t="e" cm="1" vm="1">
        <f t="array" ref="B4247">TRANSPOSE(_xlfn._xlws.SORT(_xlfn.UNIQUE(_xlfn._xlws.FILTER(managements[treatment_number], managements[experiment_id]&amp;"_"&amp;managements[crop_season_id]=A4247))))</f>
        <v>#VALUE!</v>
      </c>
    </row>
    <row r="4248" spans="2:2" x14ac:dyDescent="0.25">
      <c r="B4248" t="e" cm="1" vm="1">
        <f t="array" ref="B4248">TRANSPOSE(_xlfn._xlws.SORT(_xlfn.UNIQUE(_xlfn._xlws.FILTER(managements[treatment_number], managements[experiment_id]&amp;"_"&amp;managements[crop_season_id]=A4248))))</f>
        <v>#VALUE!</v>
      </c>
    </row>
    <row r="4249" spans="2:2" x14ac:dyDescent="0.25">
      <c r="B4249" t="e" cm="1" vm="1">
        <f t="array" ref="B4249">TRANSPOSE(_xlfn._xlws.SORT(_xlfn.UNIQUE(_xlfn._xlws.FILTER(managements[treatment_number], managements[experiment_id]&amp;"_"&amp;managements[crop_season_id]=A4249))))</f>
        <v>#VALUE!</v>
      </c>
    </row>
    <row r="4250" spans="2:2" x14ac:dyDescent="0.25">
      <c r="B4250" t="e" cm="1" vm="1">
        <f t="array" ref="B4250">TRANSPOSE(_xlfn._xlws.SORT(_xlfn.UNIQUE(_xlfn._xlws.FILTER(managements[treatment_number], managements[experiment_id]&amp;"_"&amp;managements[crop_season_id]=A4250))))</f>
        <v>#VALUE!</v>
      </c>
    </row>
    <row r="4251" spans="2:2" x14ac:dyDescent="0.25">
      <c r="B4251" t="e" cm="1" vm="1">
        <f t="array" ref="B4251">TRANSPOSE(_xlfn._xlws.SORT(_xlfn.UNIQUE(_xlfn._xlws.FILTER(managements[treatment_number], managements[experiment_id]&amp;"_"&amp;managements[crop_season_id]=A4251))))</f>
        <v>#VALUE!</v>
      </c>
    </row>
    <row r="4252" spans="2:2" x14ac:dyDescent="0.25">
      <c r="B4252" t="e" cm="1" vm="1">
        <f t="array" ref="B4252">TRANSPOSE(_xlfn._xlws.SORT(_xlfn.UNIQUE(_xlfn._xlws.FILTER(managements[treatment_number], managements[experiment_id]&amp;"_"&amp;managements[crop_season_id]=A4252))))</f>
        <v>#VALUE!</v>
      </c>
    </row>
    <row r="4253" spans="2:2" x14ac:dyDescent="0.25">
      <c r="B4253" t="e" cm="1" vm="1">
        <f t="array" ref="B4253">TRANSPOSE(_xlfn._xlws.SORT(_xlfn.UNIQUE(_xlfn._xlws.FILTER(managements[treatment_number], managements[experiment_id]&amp;"_"&amp;managements[crop_season_id]=A4253))))</f>
        <v>#VALUE!</v>
      </c>
    </row>
    <row r="4254" spans="2:2" x14ac:dyDescent="0.25">
      <c r="B4254" t="e" cm="1" vm="1">
        <f t="array" ref="B4254">TRANSPOSE(_xlfn._xlws.SORT(_xlfn.UNIQUE(_xlfn._xlws.FILTER(managements[treatment_number], managements[experiment_id]&amp;"_"&amp;managements[crop_season_id]=A4254))))</f>
        <v>#VALUE!</v>
      </c>
    </row>
    <row r="4255" spans="2:2" x14ac:dyDescent="0.25">
      <c r="B4255" t="e" cm="1" vm="1">
        <f t="array" ref="B4255">TRANSPOSE(_xlfn._xlws.SORT(_xlfn.UNIQUE(_xlfn._xlws.FILTER(managements[treatment_number], managements[experiment_id]&amp;"_"&amp;managements[crop_season_id]=A4255))))</f>
        <v>#VALUE!</v>
      </c>
    </row>
    <row r="4256" spans="2:2" x14ac:dyDescent="0.25">
      <c r="B4256" t="e" cm="1" vm="1">
        <f t="array" ref="B4256">TRANSPOSE(_xlfn._xlws.SORT(_xlfn.UNIQUE(_xlfn._xlws.FILTER(managements[treatment_number], managements[experiment_id]&amp;"_"&amp;managements[crop_season_id]=A4256))))</f>
        <v>#VALUE!</v>
      </c>
    </row>
    <row r="4257" spans="2:2" x14ac:dyDescent="0.25">
      <c r="B4257" t="e" cm="1" vm="1">
        <f t="array" ref="B4257">TRANSPOSE(_xlfn._xlws.SORT(_xlfn.UNIQUE(_xlfn._xlws.FILTER(managements[treatment_number], managements[experiment_id]&amp;"_"&amp;managements[crop_season_id]=A4257))))</f>
        <v>#VALUE!</v>
      </c>
    </row>
    <row r="4258" spans="2:2" x14ac:dyDescent="0.25">
      <c r="B4258" t="e" cm="1" vm="1">
        <f t="array" ref="B4258">TRANSPOSE(_xlfn._xlws.SORT(_xlfn.UNIQUE(_xlfn._xlws.FILTER(managements[treatment_number], managements[experiment_id]&amp;"_"&amp;managements[crop_season_id]=A4258))))</f>
        <v>#VALUE!</v>
      </c>
    </row>
    <row r="4259" spans="2:2" x14ac:dyDescent="0.25">
      <c r="B4259" t="e" cm="1" vm="1">
        <f t="array" ref="B4259">TRANSPOSE(_xlfn._xlws.SORT(_xlfn.UNIQUE(_xlfn._xlws.FILTER(managements[treatment_number], managements[experiment_id]&amp;"_"&amp;managements[crop_season_id]=A4259))))</f>
        <v>#VALUE!</v>
      </c>
    </row>
    <row r="4260" spans="2:2" x14ac:dyDescent="0.25">
      <c r="B4260" t="e" cm="1" vm="1">
        <f t="array" ref="B4260">TRANSPOSE(_xlfn._xlws.SORT(_xlfn.UNIQUE(_xlfn._xlws.FILTER(managements[treatment_number], managements[experiment_id]&amp;"_"&amp;managements[crop_season_id]=A4260))))</f>
        <v>#VALUE!</v>
      </c>
    </row>
    <row r="4261" spans="2:2" x14ac:dyDescent="0.25">
      <c r="B4261" t="e" cm="1" vm="1">
        <f t="array" ref="B4261">TRANSPOSE(_xlfn._xlws.SORT(_xlfn.UNIQUE(_xlfn._xlws.FILTER(managements[treatment_number], managements[experiment_id]&amp;"_"&amp;managements[crop_season_id]=A4261))))</f>
        <v>#VALUE!</v>
      </c>
    </row>
    <row r="4262" spans="2:2" x14ac:dyDescent="0.25">
      <c r="B4262" t="e" cm="1" vm="1">
        <f t="array" ref="B4262">TRANSPOSE(_xlfn._xlws.SORT(_xlfn.UNIQUE(_xlfn._xlws.FILTER(managements[treatment_number], managements[experiment_id]&amp;"_"&amp;managements[crop_season_id]=A4262))))</f>
        <v>#VALUE!</v>
      </c>
    </row>
    <row r="4263" spans="2:2" x14ac:dyDescent="0.25">
      <c r="B4263" t="e" cm="1" vm="1">
        <f t="array" ref="B4263">TRANSPOSE(_xlfn._xlws.SORT(_xlfn.UNIQUE(_xlfn._xlws.FILTER(managements[treatment_number], managements[experiment_id]&amp;"_"&amp;managements[crop_season_id]=A4263))))</f>
        <v>#VALUE!</v>
      </c>
    </row>
    <row r="4264" spans="2:2" x14ac:dyDescent="0.25">
      <c r="B4264" t="e" cm="1" vm="1">
        <f t="array" ref="B4264">TRANSPOSE(_xlfn._xlws.SORT(_xlfn.UNIQUE(_xlfn._xlws.FILTER(managements[treatment_number], managements[experiment_id]&amp;"_"&amp;managements[crop_season_id]=A4264))))</f>
        <v>#VALUE!</v>
      </c>
    </row>
    <row r="4265" spans="2:2" x14ac:dyDescent="0.25">
      <c r="B4265" t="e" cm="1" vm="1">
        <f t="array" ref="B4265">TRANSPOSE(_xlfn._xlws.SORT(_xlfn.UNIQUE(_xlfn._xlws.FILTER(managements[treatment_number], managements[experiment_id]&amp;"_"&amp;managements[crop_season_id]=A4265))))</f>
        <v>#VALUE!</v>
      </c>
    </row>
    <row r="4266" spans="2:2" x14ac:dyDescent="0.25">
      <c r="B4266" t="e" cm="1" vm="1">
        <f t="array" ref="B4266">TRANSPOSE(_xlfn._xlws.SORT(_xlfn.UNIQUE(_xlfn._xlws.FILTER(managements[treatment_number], managements[experiment_id]&amp;"_"&amp;managements[crop_season_id]=A4266))))</f>
        <v>#VALUE!</v>
      </c>
    </row>
    <row r="4267" spans="2:2" x14ac:dyDescent="0.25">
      <c r="B4267" t="e" cm="1" vm="1">
        <f t="array" ref="B4267">TRANSPOSE(_xlfn._xlws.SORT(_xlfn.UNIQUE(_xlfn._xlws.FILTER(managements[treatment_number], managements[experiment_id]&amp;"_"&amp;managements[crop_season_id]=A4267))))</f>
        <v>#VALUE!</v>
      </c>
    </row>
    <row r="4268" spans="2:2" x14ac:dyDescent="0.25">
      <c r="B4268" t="e" cm="1" vm="1">
        <f t="array" ref="B4268">TRANSPOSE(_xlfn._xlws.SORT(_xlfn.UNIQUE(_xlfn._xlws.FILTER(managements[treatment_number], managements[experiment_id]&amp;"_"&amp;managements[crop_season_id]=A4268))))</f>
        <v>#VALUE!</v>
      </c>
    </row>
    <row r="4269" spans="2:2" x14ac:dyDescent="0.25">
      <c r="B4269" t="e" cm="1" vm="1">
        <f t="array" ref="B4269">TRANSPOSE(_xlfn._xlws.SORT(_xlfn.UNIQUE(_xlfn._xlws.FILTER(managements[treatment_number], managements[experiment_id]&amp;"_"&amp;managements[crop_season_id]=A4269))))</f>
        <v>#VALUE!</v>
      </c>
    </row>
    <row r="4270" spans="2:2" x14ac:dyDescent="0.25">
      <c r="B4270" t="e" cm="1" vm="1">
        <f t="array" ref="B4270">TRANSPOSE(_xlfn._xlws.SORT(_xlfn.UNIQUE(_xlfn._xlws.FILTER(managements[treatment_number], managements[experiment_id]&amp;"_"&amp;managements[crop_season_id]=A4270))))</f>
        <v>#VALUE!</v>
      </c>
    </row>
    <row r="4271" spans="2:2" x14ac:dyDescent="0.25">
      <c r="B4271" t="e" cm="1" vm="1">
        <f t="array" ref="B4271">TRANSPOSE(_xlfn._xlws.SORT(_xlfn.UNIQUE(_xlfn._xlws.FILTER(managements[treatment_number], managements[experiment_id]&amp;"_"&amp;managements[crop_season_id]=A4271))))</f>
        <v>#VALUE!</v>
      </c>
    </row>
    <row r="4272" spans="2:2" x14ac:dyDescent="0.25">
      <c r="B4272" t="e" cm="1" vm="1">
        <f t="array" ref="B4272">TRANSPOSE(_xlfn._xlws.SORT(_xlfn.UNIQUE(_xlfn._xlws.FILTER(managements[treatment_number], managements[experiment_id]&amp;"_"&amp;managements[crop_season_id]=A4272))))</f>
        <v>#VALUE!</v>
      </c>
    </row>
    <row r="4273" spans="2:2" x14ac:dyDescent="0.25">
      <c r="B4273" t="e" cm="1" vm="1">
        <f t="array" ref="B4273">TRANSPOSE(_xlfn._xlws.SORT(_xlfn.UNIQUE(_xlfn._xlws.FILTER(managements[treatment_number], managements[experiment_id]&amp;"_"&amp;managements[crop_season_id]=A4273))))</f>
        <v>#VALUE!</v>
      </c>
    </row>
    <row r="4274" spans="2:2" x14ac:dyDescent="0.25">
      <c r="B4274" t="e" cm="1" vm="1">
        <f t="array" ref="B4274">TRANSPOSE(_xlfn._xlws.SORT(_xlfn.UNIQUE(_xlfn._xlws.FILTER(managements[treatment_number], managements[experiment_id]&amp;"_"&amp;managements[crop_season_id]=A4274))))</f>
        <v>#VALUE!</v>
      </c>
    </row>
    <row r="4275" spans="2:2" x14ac:dyDescent="0.25">
      <c r="B4275" t="e" cm="1" vm="1">
        <f t="array" ref="B4275">TRANSPOSE(_xlfn._xlws.SORT(_xlfn.UNIQUE(_xlfn._xlws.FILTER(managements[treatment_number], managements[experiment_id]&amp;"_"&amp;managements[crop_season_id]=A4275))))</f>
        <v>#VALUE!</v>
      </c>
    </row>
    <row r="4276" spans="2:2" x14ac:dyDescent="0.25">
      <c r="B4276" t="e" cm="1" vm="1">
        <f t="array" ref="B4276">TRANSPOSE(_xlfn._xlws.SORT(_xlfn.UNIQUE(_xlfn._xlws.FILTER(managements[treatment_number], managements[experiment_id]&amp;"_"&amp;managements[crop_season_id]=A4276))))</f>
        <v>#VALUE!</v>
      </c>
    </row>
    <row r="4277" spans="2:2" x14ac:dyDescent="0.25">
      <c r="B4277" t="e" cm="1" vm="1">
        <f t="array" ref="B4277">TRANSPOSE(_xlfn._xlws.SORT(_xlfn.UNIQUE(_xlfn._xlws.FILTER(managements[treatment_number], managements[experiment_id]&amp;"_"&amp;managements[crop_season_id]=A4277))))</f>
        <v>#VALUE!</v>
      </c>
    </row>
    <row r="4278" spans="2:2" x14ac:dyDescent="0.25">
      <c r="B4278" t="e" cm="1" vm="1">
        <f t="array" ref="B4278">TRANSPOSE(_xlfn._xlws.SORT(_xlfn.UNIQUE(_xlfn._xlws.FILTER(managements[treatment_number], managements[experiment_id]&amp;"_"&amp;managements[crop_season_id]=A4278))))</f>
        <v>#VALUE!</v>
      </c>
    </row>
    <row r="4279" spans="2:2" x14ac:dyDescent="0.25">
      <c r="B4279" t="e" cm="1" vm="1">
        <f t="array" ref="B4279">TRANSPOSE(_xlfn._xlws.SORT(_xlfn.UNIQUE(_xlfn._xlws.FILTER(managements[treatment_number], managements[experiment_id]&amp;"_"&amp;managements[crop_season_id]=A4279))))</f>
        <v>#VALUE!</v>
      </c>
    </row>
    <row r="4280" spans="2:2" x14ac:dyDescent="0.25">
      <c r="B4280" t="e" cm="1" vm="1">
        <f t="array" ref="B4280">TRANSPOSE(_xlfn._xlws.SORT(_xlfn.UNIQUE(_xlfn._xlws.FILTER(managements[treatment_number], managements[experiment_id]&amp;"_"&amp;managements[crop_season_id]=A4280))))</f>
        <v>#VALUE!</v>
      </c>
    </row>
    <row r="4281" spans="2:2" x14ac:dyDescent="0.25">
      <c r="B4281" t="e" cm="1" vm="1">
        <f t="array" ref="B4281">TRANSPOSE(_xlfn._xlws.SORT(_xlfn.UNIQUE(_xlfn._xlws.FILTER(managements[treatment_number], managements[experiment_id]&amp;"_"&amp;managements[crop_season_id]=A4281))))</f>
        <v>#VALUE!</v>
      </c>
    </row>
    <row r="4282" spans="2:2" x14ac:dyDescent="0.25">
      <c r="B4282" t="e" cm="1" vm="1">
        <f t="array" ref="B4282">TRANSPOSE(_xlfn._xlws.SORT(_xlfn.UNIQUE(_xlfn._xlws.FILTER(managements[treatment_number], managements[experiment_id]&amp;"_"&amp;managements[crop_season_id]=A4282))))</f>
        <v>#VALUE!</v>
      </c>
    </row>
    <row r="4283" spans="2:2" x14ac:dyDescent="0.25">
      <c r="B4283" t="e" cm="1" vm="1">
        <f t="array" ref="B4283">TRANSPOSE(_xlfn._xlws.SORT(_xlfn.UNIQUE(_xlfn._xlws.FILTER(managements[treatment_number], managements[experiment_id]&amp;"_"&amp;managements[crop_season_id]=A4283))))</f>
        <v>#VALUE!</v>
      </c>
    </row>
    <row r="4284" spans="2:2" x14ac:dyDescent="0.25">
      <c r="B4284" t="e" cm="1" vm="1">
        <f t="array" ref="B4284">TRANSPOSE(_xlfn._xlws.SORT(_xlfn.UNIQUE(_xlfn._xlws.FILTER(managements[treatment_number], managements[experiment_id]&amp;"_"&amp;managements[crop_season_id]=A4284))))</f>
        <v>#VALUE!</v>
      </c>
    </row>
    <row r="4285" spans="2:2" x14ac:dyDescent="0.25">
      <c r="B4285" t="e" cm="1" vm="1">
        <f t="array" ref="B4285">TRANSPOSE(_xlfn._xlws.SORT(_xlfn.UNIQUE(_xlfn._xlws.FILTER(managements[treatment_number], managements[experiment_id]&amp;"_"&amp;managements[crop_season_id]=A4285))))</f>
        <v>#VALUE!</v>
      </c>
    </row>
    <row r="4286" spans="2:2" x14ac:dyDescent="0.25">
      <c r="B4286" t="e" cm="1" vm="1">
        <f t="array" ref="B4286">TRANSPOSE(_xlfn._xlws.SORT(_xlfn.UNIQUE(_xlfn._xlws.FILTER(managements[treatment_number], managements[experiment_id]&amp;"_"&amp;managements[crop_season_id]=A4286))))</f>
        <v>#VALUE!</v>
      </c>
    </row>
    <row r="4287" spans="2:2" x14ac:dyDescent="0.25">
      <c r="B4287" t="e" cm="1" vm="1">
        <f t="array" ref="B4287">TRANSPOSE(_xlfn._xlws.SORT(_xlfn.UNIQUE(_xlfn._xlws.FILTER(managements[treatment_number], managements[experiment_id]&amp;"_"&amp;managements[crop_season_id]=A4287))))</f>
        <v>#VALUE!</v>
      </c>
    </row>
    <row r="4288" spans="2:2" x14ac:dyDescent="0.25">
      <c r="B4288" t="e" cm="1" vm="1">
        <f t="array" ref="B4288">TRANSPOSE(_xlfn._xlws.SORT(_xlfn.UNIQUE(_xlfn._xlws.FILTER(managements[treatment_number], managements[experiment_id]&amp;"_"&amp;managements[crop_season_id]=A4288))))</f>
        <v>#VALUE!</v>
      </c>
    </row>
    <row r="4289" spans="2:2" x14ac:dyDescent="0.25">
      <c r="B4289" t="e" cm="1" vm="1">
        <f t="array" ref="B4289">TRANSPOSE(_xlfn._xlws.SORT(_xlfn.UNIQUE(_xlfn._xlws.FILTER(managements[treatment_number], managements[experiment_id]&amp;"_"&amp;managements[crop_season_id]=A4289))))</f>
        <v>#VALUE!</v>
      </c>
    </row>
    <row r="4290" spans="2:2" x14ac:dyDescent="0.25">
      <c r="B4290" t="e" cm="1" vm="1">
        <f t="array" ref="B4290">TRANSPOSE(_xlfn._xlws.SORT(_xlfn.UNIQUE(_xlfn._xlws.FILTER(managements[treatment_number], managements[experiment_id]&amp;"_"&amp;managements[crop_season_id]=A4290))))</f>
        <v>#VALUE!</v>
      </c>
    </row>
    <row r="4291" spans="2:2" x14ac:dyDescent="0.25">
      <c r="B4291" t="e" cm="1" vm="1">
        <f t="array" ref="B4291">TRANSPOSE(_xlfn._xlws.SORT(_xlfn.UNIQUE(_xlfn._xlws.FILTER(managements[treatment_number], managements[experiment_id]&amp;"_"&amp;managements[crop_season_id]=A4291))))</f>
        <v>#VALUE!</v>
      </c>
    </row>
    <row r="4292" spans="2:2" x14ac:dyDescent="0.25">
      <c r="B4292" t="e" cm="1" vm="1">
        <f t="array" ref="B4292">TRANSPOSE(_xlfn._xlws.SORT(_xlfn.UNIQUE(_xlfn._xlws.FILTER(managements[treatment_number], managements[experiment_id]&amp;"_"&amp;managements[crop_season_id]=A4292))))</f>
        <v>#VALUE!</v>
      </c>
    </row>
    <row r="4293" spans="2:2" x14ac:dyDescent="0.25">
      <c r="B4293" t="e" cm="1" vm="1">
        <f t="array" ref="B4293">TRANSPOSE(_xlfn._xlws.SORT(_xlfn.UNIQUE(_xlfn._xlws.FILTER(managements[treatment_number], managements[experiment_id]&amp;"_"&amp;managements[crop_season_id]=A4293))))</f>
        <v>#VALUE!</v>
      </c>
    </row>
    <row r="4294" spans="2:2" x14ac:dyDescent="0.25">
      <c r="B4294" t="e" cm="1" vm="1">
        <f t="array" ref="B4294">TRANSPOSE(_xlfn._xlws.SORT(_xlfn.UNIQUE(_xlfn._xlws.FILTER(managements[treatment_number], managements[experiment_id]&amp;"_"&amp;managements[crop_season_id]=A4294))))</f>
        <v>#VALUE!</v>
      </c>
    </row>
    <row r="4295" spans="2:2" x14ac:dyDescent="0.25">
      <c r="B4295" t="e" cm="1" vm="1">
        <f t="array" ref="B4295">TRANSPOSE(_xlfn._xlws.SORT(_xlfn.UNIQUE(_xlfn._xlws.FILTER(managements[treatment_number], managements[experiment_id]&amp;"_"&amp;managements[crop_season_id]=A4295))))</f>
        <v>#VALUE!</v>
      </c>
    </row>
    <row r="4296" spans="2:2" x14ac:dyDescent="0.25">
      <c r="B4296" t="e" cm="1" vm="1">
        <f t="array" ref="B4296">TRANSPOSE(_xlfn._xlws.SORT(_xlfn.UNIQUE(_xlfn._xlws.FILTER(managements[treatment_number], managements[experiment_id]&amp;"_"&amp;managements[crop_season_id]=A4296))))</f>
        <v>#VALUE!</v>
      </c>
    </row>
    <row r="4297" spans="2:2" x14ac:dyDescent="0.25">
      <c r="B4297" t="e" cm="1" vm="1">
        <f t="array" ref="B4297">TRANSPOSE(_xlfn._xlws.SORT(_xlfn.UNIQUE(_xlfn._xlws.FILTER(managements[treatment_number], managements[experiment_id]&amp;"_"&amp;managements[crop_season_id]=A4297))))</f>
        <v>#VALUE!</v>
      </c>
    </row>
    <row r="4298" spans="2:2" x14ac:dyDescent="0.25">
      <c r="B4298" t="e" cm="1" vm="1">
        <f t="array" ref="B4298">TRANSPOSE(_xlfn._xlws.SORT(_xlfn.UNIQUE(_xlfn._xlws.FILTER(managements[treatment_number], managements[experiment_id]&amp;"_"&amp;managements[crop_season_id]=A4298))))</f>
        <v>#VALUE!</v>
      </c>
    </row>
    <row r="4299" spans="2:2" x14ac:dyDescent="0.25">
      <c r="B4299" t="e" cm="1" vm="1">
        <f t="array" ref="B4299">TRANSPOSE(_xlfn._xlws.SORT(_xlfn.UNIQUE(_xlfn._xlws.FILTER(managements[treatment_number], managements[experiment_id]&amp;"_"&amp;managements[crop_season_id]=A4299))))</f>
        <v>#VALUE!</v>
      </c>
    </row>
    <row r="4300" spans="2:2" x14ac:dyDescent="0.25">
      <c r="B4300" t="e" cm="1" vm="1">
        <f t="array" ref="B4300">TRANSPOSE(_xlfn._xlws.SORT(_xlfn.UNIQUE(_xlfn._xlws.FILTER(managements[treatment_number], managements[experiment_id]&amp;"_"&amp;managements[crop_season_id]=A4300))))</f>
        <v>#VALUE!</v>
      </c>
    </row>
    <row r="4301" spans="2:2" x14ac:dyDescent="0.25">
      <c r="B4301" t="e" cm="1" vm="1">
        <f t="array" ref="B4301">TRANSPOSE(_xlfn._xlws.SORT(_xlfn.UNIQUE(_xlfn._xlws.FILTER(managements[treatment_number], managements[experiment_id]&amp;"_"&amp;managements[crop_season_id]=A4301))))</f>
        <v>#VALUE!</v>
      </c>
    </row>
    <row r="4302" spans="2:2" x14ac:dyDescent="0.25">
      <c r="B4302" t="e" cm="1" vm="1">
        <f t="array" ref="B4302">TRANSPOSE(_xlfn._xlws.SORT(_xlfn.UNIQUE(_xlfn._xlws.FILTER(managements[treatment_number], managements[experiment_id]&amp;"_"&amp;managements[crop_season_id]=A4302))))</f>
        <v>#VALUE!</v>
      </c>
    </row>
    <row r="4303" spans="2:2" x14ac:dyDescent="0.25">
      <c r="B4303" t="e" cm="1" vm="1">
        <f t="array" ref="B4303">TRANSPOSE(_xlfn._xlws.SORT(_xlfn.UNIQUE(_xlfn._xlws.FILTER(managements[treatment_number], managements[experiment_id]&amp;"_"&amp;managements[crop_season_id]=A4303))))</f>
        <v>#VALUE!</v>
      </c>
    </row>
    <row r="4304" spans="2:2" x14ac:dyDescent="0.25">
      <c r="B4304" t="e" cm="1" vm="1">
        <f t="array" ref="B4304">TRANSPOSE(_xlfn._xlws.SORT(_xlfn.UNIQUE(_xlfn._xlws.FILTER(managements[treatment_number], managements[experiment_id]&amp;"_"&amp;managements[crop_season_id]=A4304))))</f>
        <v>#VALUE!</v>
      </c>
    </row>
    <row r="4305" spans="2:2" x14ac:dyDescent="0.25">
      <c r="B4305" t="e" cm="1" vm="1">
        <f t="array" ref="B4305">TRANSPOSE(_xlfn._xlws.SORT(_xlfn.UNIQUE(_xlfn._xlws.FILTER(managements[treatment_number], managements[experiment_id]&amp;"_"&amp;managements[crop_season_id]=A4305))))</f>
        <v>#VALUE!</v>
      </c>
    </row>
    <row r="4306" spans="2:2" x14ac:dyDescent="0.25">
      <c r="B4306" t="e" cm="1" vm="1">
        <f t="array" ref="B4306">TRANSPOSE(_xlfn._xlws.SORT(_xlfn.UNIQUE(_xlfn._xlws.FILTER(managements[treatment_number], managements[experiment_id]&amp;"_"&amp;managements[crop_season_id]=A4306))))</f>
        <v>#VALUE!</v>
      </c>
    </row>
    <row r="4307" spans="2:2" x14ac:dyDescent="0.25">
      <c r="B4307" t="e" cm="1" vm="1">
        <f t="array" ref="B4307">TRANSPOSE(_xlfn._xlws.SORT(_xlfn.UNIQUE(_xlfn._xlws.FILTER(managements[treatment_number], managements[experiment_id]&amp;"_"&amp;managements[crop_season_id]=A4307))))</f>
        <v>#VALUE!</v>
      </c>
    </row>
    <row r="4308" spans="2:2" x14ac:dyDescent="0.25">
      <c r="B4308" t="e" cm="1" vm="1">
        <f t="array" ref="B4308">TRANSPOSE(_xlfn._xlws.SORT(_xlfn.UNIQUE(_xlfn._xlws.FILTER(managements[treatment_number], managements[experiment_id]&amp;"_"&amp;managements[crop_season_id]=A4308))))</f>
        <v>#VALUE!</v>
      </c>
    </row>
    <row r="4309" spans="2:2" x14ac:dyDescent="0.25">
      <c r="B4309" t="e" cm="1" vm="1">
        <f t="array" ref="B4309">TRANSPOSE(_xlfn._xlws.SORT(_xlfn.UNIQUE(_xlfn._xlws.FILTER(managements[treatment_number], managements[experiment_id]&amp;"_"&amp;managements[crop_season_id]=A4309))))</f>
        <v>#VALUE!</v>
      </c>
    </row>
    <row r="4310" spans="2:2" x14ac:dyDescent="0.25">
      <c r="B4310" t="e" cm="1" vm="1">
        <f t="array" ref="B4310">TRANSPOSE(_xlfn._xlws.SORT(_xlfn.UNIQUE(_xlfn._xlws.FILTER(managements[treatment_number], managements[experiment_id]&amp;"_"&amp;managements[crop_season_id]=A4310))))</f>
        <v>#VALUE!</v>
      </c>
    </row>
    <row r="4311" spans="2:2" x14ac:dyDescent="0.25">
      <c r="B4311" t="e" cm="1" vm="1">
        <f t="array" ref="B4311">TRANSPOSE(_xlfn._xlws.SORT(_xlfn.UNIQUE(_xlfn._xlws.FILTER(managements[treatment_number], managements[experiment_id]&amp;"_"&amp;managements[crop_season_id]=A4311))))</f>
        <v>#VALUE!</v>
      </c>
    </row>
    <row r="4312" spans="2:2" x14ac:dyDescent="0.25">
      <c r="B4312" t="e" cm="1" vm="1">
        <f t="array" ref="B4312">TRANSPOSE(_xlfn._xlws.SORT(_xlfn.UNIQUE(_xlfn._xlws.FILTER(managements[treatment_number], managements[experiment_id]&amp;"_"&amp;managements[crop_season_id]=A4312))))</f>
        <v>#VALUE!</v>
      </c>
    </row>
    <row r="4313" spans="2:2" x14ac:dyDescent="0.25">
      <c r="B4313" t="e" cm="1" vm="1">
        <f t="array" ref="B4313">TRANSPOSE(_xlfn._xlws.SORT(_xlfn.UNIQUE(_xlfn._xlws.FILTER(managements[treatment_number], managements[experiment_id]&amp;"_"&amp;managements[crop_season_id]=A4313))))</f>
        <v>#VALUE!</v>
      </c>
    </row>
    <row r="4314" spans="2:2" x14ac:dyDescent="0.25">
      <c r="B4314" t="e" cm="1" vm="1">
        <f t="array" ref="B4314">TRANSPOSE(_xlfn._xlws.SORT(_xlfn.UNIQUE(_xlfn._xlws.FILTER(managements[treatment_number], managements[experiment_id]&amp;"_"&amp;managements[crop_season_id]=A4314))))</f>
        <v>#VALUE!</v>
      </c>
    </row>
    <row r="4315" spans="2:2" x14ac:dyDescent="0.25">
      <c r="B4315" t="e" cm="1" vm="1">
        <f t="array" ref="B4315">TRANSPOSE(_xlfn._xlws.SORT(_xlfn.UNIQUE(_xlfn._xlws.FILTER(managements[treatment_number], managements[experiment_id]&amp;"_"&amp;managements[crop_season_id]=A4315))))</f>
        <v>#VALUE!</v>
      </c>
    </row>
    <row r="4316" spans="2:2" x14ac:dyDescent="0.25">
      <c r="B4316" t="e" cm="1" vm="1">
        <f t="array" ref="B4316">TRANSPOSE(_xlfn._xlws.SORT(_xlfn.UNIQUE(_xlfn._xlws.FILTER(managements[treatment_number], managements[experiment_id]&amp;"_"&amp;managements[crop_season_id]=A4316))))</f>
        <v>#VALUE!</v>
      </c>
    </row>
    <row r="4317" spans="2:2" x14ac:dyDescent="0.25">
      <c r="B4317" t="e" cm="1" vm="1">
        <f t="array" ref="B4317">TRANSPOSE(_xlfn._xlws.SORT(_xlfn.UNIQUE(_xlfn._xlws.FILTER(managements[treatment_number], managements[experiment_id]&amp;"_"&amp;managements[crop_season_id]=A4317))))</f>
        <v>#VALUE!</v>
      </c>
    </row>
    <row r="4318" spans="2:2" x14ac:dyDescent="0.25">
      <c r="B4318" t="e" cm="1" vm="1">
        <f t="array" ref="B4318">TRANSPOSE(_xlfn._xlws.SORT(_xlfn.UNIQUE(_xlfn._xlws.FILTER(managements[treatment_number], managements[experiment_id]&amp;"_"&amp;managements[crop_season_id]=A4318))))</f>
        <v>#VALUE!</v>
      </c>
    </row>
    <row r="4319" spans="2:2" x14ac:dyDescent="0.25">
      <c r="B4319" t="e" cm="1" vm="1">
        <f t="array" ref="B4319">TRANSPOSE(_xlfn._xlws.SORT(_xlfn.UNIQUE(_xlfn._xlws.FILTER(managements[treatment_number], managements[experiment_id]&amp;"_"&amp;managements[crop_season_id]=A4319))))</f>
        <v>#VALUE!</v>
      </c>
    </row>
    <row r="4320" spans="2:2" x14ac:dyDescent="0.25">
      <c r="B4320" t="e" cm="1" vm="1">
        <f t="array" ref="B4320">TRANSPOSE(_xlfn._xlws.SORT(_xlfn.UNIQUE(_xlfn._xlws.FILTER(managements[treatment_number], managements[experiment_id]&amp;"_"&amp;managements[crop_season_id]=A4320))))</f>
        <v>#VALUE!</v>
      </c>
    </row>
    <row r="4321" spans="2:2" x14ac:dyDescent="0.25">
      <c r="B4321" t="e" cm="1" vm="1">
        <f t="array" ref="B4321">TRANSPOSE(_xlfn._xlws.SORT(_xlfn.UNIQUE(_xlfn._xlws.FILTER(managements[treatment_number], managements[experiment_id]&amp;"_"&amp;managements[crop_season_id]=A4321))))</f>
        <v>#VALUE!</v>
      </c>
    </row>
    <row r="4322" spans="2:2" x14ac:dyDescent="0.25">
      <c r="B4322" t="e" cm="1" vm="1">
        <f t="array" ref="B4322">TRANSPOSE(_xlfn._xlws.SORT(_xlfn.UNIQUE(_xlfn._xlws.FILTER(managements[treatment_number], managements[experiment_id]&amp;"_"&amp;managements[crop_season_id]=A4322))))</f>
        <v>#VALUE!</v>
      </c>
    </row>
    <row r="4323" spans="2:2" x14ac:dyDescent="0.25">
      <c r="B4323" t="e" cm="1" vm="1">
        <f t="array" ref="B4323">TRANSPOSE(_xlfn._xlws.SORT(_xlfn.UNIQUE(_xlfn._xlws.FILTER(managements[treatment_number], managements[experiment_id]&amp;"_"&amp;managements[crop_season_id]=A4323))))</f>
        <v>#VALUE!</v>
      </c>
    </row>
    <row r="4324" spans="2:2" x14ac:dyDescent="0.25">
      <c r="B4324" t="e" cm="1" vm="1">
        <f t="array" ref="B4324">TRANSPOSE(_xlfn._xlws.SORT(_xlfn.UNIQUE(_xlfn._xlws.FILTER(managements[treatment_number], managements[experiment_id]&amp;"_"&amp;managements[crop_season_id]=A4324))))</f>
        <v>#VALUE!</v>
      </c>
    </row>
    <row r="4325" spans="2:2" x14ac:dyDescent="0.25">
      <c r="B4325" t="e" cm="1" vm="1">
        <f t="array" ref="B4325">TRANSPOSE(_xlfn._xlws.SORT(_xlfn.UNIQUE(_xlfn._xlws.FILTER(managements[treatment_number], managements[experiment_id]&amp;"_"&amp;managements[crop_season_id]=A4325))))</f>
        <v>#VALUE!</v>
      </c>
    </row>
    <row r="4326" spans="2:2" x14ac:dyDescent="0.25">
      <c r="B4326" t="e" cm="1" vm="1">
        <f t="array" ref="B4326">TRANSPOSE(_xlfn._xlws.SORT(_xlfn.UNIQUE(_xlfn._xlws.FILTER(managements[treatment_number], managements[experiment_id]&amp;"_"&amp;managements[crop_season_id]=A4326))))</f>
        <v>#VALUE!</v>
      </c>
    </row>
    <row r="4327" spans="2:2" x14ac:dyDescent="0.25">
      <c r="B4327" t="e" cm="1" vm="1">
        <f t="array" ref="B4327">TRANSPOSE(_xlfn._xlws.SORT(_xlfn.UNIQUE(_xlfn._xlws.FILTER(managements[treatment_number], managements[experiment_id]&amp;"_"&amp;managements[crop_season_id]=A4327))))</f>
        <v>#VALUE!</v>
      </c>
    </row>
    <row r="4328" spans="2:2" x14ac:dyDescent="0.25">
      <c r="B4328" t="e" cm="1" vm="1">
        <f t="array" ref="B4328">TRANSPOSE(_xlfn._xlws.SORT(_xlfn.UNIQUE(_xlfn._xlws.FILTER(managements[treatment_number], managements[experiment_id]&amp;"_"&amp;managements[crop_season_id]=A4328))))</f>
        <v>#VALUE!</v>
      </c>
    </row>
    <row r="4329" spans="2:2" x14ac:dyDescent="0.25">
      <c r="B4329" t="e" cm="1" vm="1">
        <f t="array" ref="B4329">TRANSPOSE(_xlfn._xlws.SORT(_xlfn.UNIQUE(_xlfn._xlws.FILTER(managements[treatment_number], managements[experiment_id]&amp;"_"&amp;managements[crop_season_id]=A4329))))</f>
        <v>#VALUE!</v>
      </c>
    </row>
    <row r="4330" spans="2:2" x14ac:dyDescent="0.25">
      <c r="B4330" t="e" cm="1" vm="1">
        <f t="array" ref="B4330">TRANSPOSE(_xlfn._xlws.SORT(_xlfn.UNIQUE(_xlfn._xlws.FILTER(managements[treatment_number], managements[experiment_id]&amp;"_"&amp;managements[crop_season_id]=A4330))))</f>
        <v>#VALUE!</v>
      </c>
    </row>
    <row r="4331" spans="2:2" x14ac:dyDescent="0.25">
      <c r="B4331" t="e" cm="1" vm="1">
        <f t="array" ref="B4331">TRANSPOSE(_xlfn._xlws.SORT(_xlfn.UNIQUE(_xlfn._xlws.FILTER(managements[treatment_number], managements[experiment_id]&amp;"_"&amp;managements[crop_season_id]=A4331))))</f>
        <v>#VALUE!</v>
      </c>
    </row>
    <row r="4332" spans="2:2" x14ac:dyDescent="0.25">
      <c r="B4332" t="e" cm="1" vm="1">
        <f t="array" ref="B4332">TRANSPOSE(_xlfn._xlws.SORT(_xlfn.UNIQUE(_xlfn._xlws.FILTER(managements[treatment_number], managements[experiment_id]&amp;"_"&amp;managements[crop_season_id]=A4332))))</f>
        <v>#VALUE!</v>
      </c>
    </row>
    <row r="4333" spans="2:2" x14ac:dyDescent="0.25">
      <c r="B4333" t="e" cm="1" vm="1">
        <f t="array" ref="B4333">TRANSPOSE(_xlfn._xlws.SORT(_xlfn.UNIQUE(_xlfn._xlws.FILTER(managements[treatment_number], managements[experiment_id]&amp;"_"&amp;managements[crop_season_id]=A4333))))</f>
        <v>#VALUE!</v>
      </c>
    </row>
    <row r="4334" spans="2:2" x14ac:dyDescent="0.25">
      <c r="B4334" t="e" cm="1" vm="1">
        <f t="array" ref="B4334">TRANSPOSE(_xlfn._xlws.SORT(_xlfn.UNIQUE(_xlfn._xlws.FILTER(managements[treatment_number], managements[experiment_id]&amp;"_"&amp;managements[crop_season_id]=A4334))))</f>
        <v>#VALUE!</v>
      </c>
    </row>
    <row r="4335" spans="2:2" x14ac:dyDescent="0.25">
      <c r="B4335" t="e" cm="1" vm="1">
        <f t="array" ref="B4335">TRANSPOSE(_xlfn._xlws.SORT(_xlfn.UNIQUE(_xlfn._xlws.FILTER(managements[treatment_number], managements[experiment_id]&amp;"_"&amp;managements[crop_season_id]=A4335))))</f>
        <v>#VALUE!</v>
      </c>
    </row>
    <row r="4336" spans="2:2" x14ac:dyDescent="0.25">
      <c r="B4336" t="e" cm="1" vm="1">
        <f t="array" ref="B4336">TRANSPOSE(_xlfn._xlws.SORT(_xlfn.UNIQUE(_xlfn._xlws.FILTER(managements[treatment_number], managements[experiment_id]&amp;"_"&amp;managements[crop_season_id]=A4336))))</f>
        <v>#VALUE!</v>
      </c>
    </row>
    <row r="4337" spans="2:2" x14ac:dyDescent="0.25">
      <c r="B4337" t="e" cm="1" vm="1">
        <f t="array" ref="B4337">TRANSPOSE(_xlfn._xlws.SORT(_xlfn.UNIQUE(_xlfn._xlws.FILTER(managements[treatment_number], managements[experiment_id]&amp;"_"&amp;managements[crop_season_id]=A4337))))</f>
        <v>#VALUE!</v>
      </c>
    </row>
    <row r="4338" spans="2:2" x14ac:dyDescent="0.25">
      <c r="B4338" t="e" cm="1" vm="1">
        <f t="array" ref="B4338">TRANSPOSE(_xlfn._xlws.SORT(_xlfn.UNIQUE(_xlfn._xlws.FILTER(managements[treatment_number], managements[experiment_id]&amp;"_"&amp;managements[crop_season_id]=A4338))))</f>
        <v>#VALUE!</v>
      </c>
    </row>
    <row r="4339" spans="2:2" x14ac:dyDescent="0.25">
      <c r="B4339" t="e" cm="1" vm="1">
        <f t="array" ref="B4339">TRANSPOSE(_xlfn._xlws.SORT(_xlfn.UNIQUE(_xlfn._xlws.FILTER(managements[treatment_number], managements[experiment_id]&amp;"_"&amp;managements[crop_season_id]=A4339))))</f>
        <v>#VALUE!</v>
      </c>
    </row>
    <row r="4340" spans="2:2" x14ac:dyDescent="0.25">
      <c r="B4340" t="e" cm="1" vm="1">
        <f t="array" ref="B4340">TRANSPOSE(_xlfn._xlws.SORT(_xlfn.UNIQUE(_xlfn._xlws.FILTER(managements[treatment_number], managements[experiment_id]&amp;"_"&amp;managements[crop_season_id]=A4340))))</f>
        <v>#VALUE!</v>
      </c>
    </row>
    <row r="4341" spans="2:2" x14ac:dyDescent="0.25">
      <c r="B4341" t="e" cm="1" vm="1">
        <f t="array" ref="B4341">TRANSPOSE(_xlfn._xlws.SORT(_xlfn.UNIQUE(_xlfn._xlws.FILTER(managements[treatment_number], managements[experiment_id]&amp;"_"&amp;managements[crop_season_id]=A4341))))</f>
        <v>#VALUE!</v>
      </c>
    </row>
    <row r="4342" spans="2:2" x14ac:dyDescent="0.25">
      <c r="B4342" t="e" cm="1" vm="1">
        <f t="array" ref="B4342">TRANSPOSE(_xlfn._xlws.SORT(_xlfn.UNIQUE(_xlfn._xlws.FILTER(managements[treatment_number], managements[experiment_id]&amp;"_"&amp;managements[crop_season_id]=A4342))))</f>
        <v>#VALUE!</v>
      </c>
    </row>
    <row r="4343" spans="2:2" x14ac:dyDescent="0.25">
      <c r="B4343" t="e" cm="1" vm="1">
        <f t="array" ref="B4343">TRANSPOSE(_xlfn._xlws.SORT(_xlfn.UNIQUE(_xlfn._xlws.FILTER(managements[treatment_number], managements[experiment_id]&amp;"_"&amp;managements[crop_season_id]=A4343))))</f>
        <v>#VALUE!</v>
      </c>
    </row>
    <row r="4344" spans="2:2" x14ac:dyDescent="0.25">
      <c r="B4344" t="e" cm="1" vm="1">
        <f t="array" ref="B4344">TRANSPOSE(_xlfn._xlws.SORT(_xlfn.UNIQUE(_xlfn._xlws.FILTER(managements[treatment_number], managements[experiment_id]&amp;"_"&amp;managements[crop_season_id]=A4344))))</f>
        <v>#VALUE!</v>
      </c>
    </row>
    <row r="4345" spans="2:2" x14ac:dyDescent="0.25">
      <c r="B4345" t="e" cm="1" vm="1">
        <f t="array" ref="B4345">TRANSPOSE(_xlfn._xlws.SORT(_xlfn.UNIQUE(_xlfn._xlws.FILTER(managements[treatment_number], managements[experiment_id]&amp;"_"&amp;managements[crop_season_id]=A4345))))</f>
        <v>#VALUE!</v>
      </c>
    </row>
    <row r="4346" spans="2:2" x14ac:dyDescent="0.25">
      <c r="B4346" t="e" cm="1" vm="1">
        <f t="array" ref="B4346">TRANSPOSE(_xlfn._xlws.SORT(_xlfn.UNIQUE(_xlfn._xlws.FILTER(managements[treatment_number], managements[experiment_id]&amp;"_"&amp;managements[crop_season_id]=A4346))))</f>
        <v>#VALUE!</v>
      </c>
    </row>
    <row r="4347" spans="2:2" x14ac:dyDescent="0.25">
      <c r="B4347" t="e" cm="1" vm="1">
        <f t="array" ref="B4347">TRANSPOSE(_xlfn._xlws.SORT(_xlfn.UNIQUE(_xlfn._xlws.FILTER(managements[treatment_number], managements[experiment_id]&amp;"_"&amp;managements[crop_season_id]=A4347))))</f>
        <v>#VALUE!</v>
      </c>
    </row>
    <row r="4348" spans="2:2" x14ac:dyDescent="0.25">
      <c r="B4348" t="e" cm="1" vm="1">
        <f t="array" ref="B4348">TRANSPOSE(_xlfn._xlws.SORT(_xlfn.UNIQUE(_xlfn._xlws.FILTER(managements[treatment_number], managements[experiment_id]&amp;"_"&amp;managements[crop_season_id]=A4348))))</f>
        <v>#VALUE!</v>
      </c>
    </row>
    <row r="4349" spans="2:2" x14ac:dyDescent="0.25">
      <c r="B4349" t="e" cm="1" vm="1">
        <f t="array" ref="B4349">TRANSPOSE(_xlfn._xlws.SORT(_xlfn.UNIQUE(_xlfn._xlws.FILTER(managements[treatment_number], managements[experiment_id]&amp;"_"&amp;managements[crop_season_id]=A4349))))</f>
        <v>#VALUE!</v>
      </c>
    </row>
    <row r="4350" spans="2:2" x14ac:dyDescent="0.25">
      <c r="B4350" t="e" cm="1" vm="1">
        <f t="array" ref="B4350">TRANSPOSE(_xlfn._xlws.SORT(_xlfn.UNIQUE(_xlfn._xlws.FILTER(managements[treatment_number], managements[experiment_id]&amp;"_"&amp;managements[crop_season_id]=A4350))))</f>
        <v>#VALUE!</v>
      </c>
    </row>
    <row r="4351" spans="2:2" x14ac:dyDescent="0.25">
      <c r="B4351" t="e" cm="1" vm="1">
        <f t="array" ref="B4351">TRANSPOSE(_xlfn._xlws.SORT(_xlfn.UNIQUE(_xlfn._xlws.FILTER(managements[treatment_number], managements[experiment_id]&amp;"_"&amp;managements[crop_season_id]=A4351))))</f>
        <v>#VALUE!</v>
      </c>
    </row>
    <row r="4352" spans="2:2" x14ac:dyDescent="0.25">
      <c r="B4352" t="e" cm="1" vm="1">
        <f t="array" ref="B4352">TRANSPOSE(_xlfn._xlws.SORT(_xlfn.UNIQUE(_xlfn._xlws.FILTER(managements[treatment_number], managements[experiment_id]&amp;"_"&amp;managements[crop_season_id]=A4352))))</f>
        <v>#VALUE!</v>
      </c>
    </row>
    <row r="4353" spans="2:2" x14ac:dyDescent="0.25">
      <c r="B4353" t="e" cm="1" vm="1">
        <f t="array" ref="B4353">TRANSPOSE(_xlfn._xlws.SORT(_xlfn.UNIQUE(_xlfn._xlws.FILTER(managements[treatment_number], managements[experiment_id]&amp;"_"&amp;managements[crop_season_id]=A4353))))</f>
        <v>#VALUE!</v>
      </c>
    </row>
    <row r="4354" spans="2:2" x14ac:dyDescent="0.25">
      <c r="B4354" t="e" cm="1" vm="1">
        <f t="array" ref="B4354">TRANSPOSE(_xlfn._xlws.SORT(_xlfn.UNIQUE(_xlfn._xlws.FILTER(managements[treatment_number], managements[experiment_id]&amp;"_"&amp;managements[crop_season_id]=A4354))))</f>
        <v>#VALUE!</v>
      </c>
    </row>
    <row r="4355" spans="2:2" x14ac:dyDescent="0.25">
      <c r="B4355" t="e" cm="1" vm="1">
        <f t="array" ref="B4355">TRANSPOSE(_xlfn._xlws.SORT(_xlfn.UNIQUE(_xlfn._xlws.FILTER(managements[treatment_number], managements[experiment_id]&amp;"_"&amp;managements[crop_season_id]=A4355))))</f>
        <v>#VALUE!</v>
      </c>
    </row>
    <row r="4356" spans="2:2" x14ac:dyDescent="0.25">
      <c r="B4356" t="e" cm="1" vm="1">
        <f t="array" ref="B4356">TRANSPOSE(_xlfn._xlws.SORT(_xlfn.UNIQUE(_xlfn._xlws.FILTER(managements[treatment_number], managements[experiment_id]&amp;"_"&amp;managements[crop_season_id]=A4356))))</f>
        <v>#VALUE!</v>
      </c>
    </row>
    <row r="4357" spans="2:2" x14ac:dyDescent="0.25">
      <c r="B4357" t="e" cm="1" vm="1">
        <f t="array" ref="B4357">TRANSPOSE(_xlfn._xlws.SORT(_xlfn.UNIQUE(_xlfn._xlws.FILTER(managements[treatment_number], managements[experiment_id]&amp;"_"&amp;managements[crop_season_id]=A4357))))</f>
        <v>#VALUE!</v>
      </c>
    </row>
    <row r="4358" spans="2:2" x14ac:dyDescent="0.25">
      <c r="B4358" t="e" cm="1" vm="1">
        <f t="array" ref="B4358">TRANSPOSE(_xlfn._xlws.SORT(_xlfn.UNIQUE(_xlfn._xlws.FILTER(managements[treatment_number], managements[experiment_id]&amp;"_"&amp;managements[crop_season_id]=A4358))))</f>
        <v>#VALUE!</v>
      </c>
    </row>
    <row r="4359" spans="2:2" x14ac:dyDescent="0.25">
      <c r="B4359" t="e" cm="1" vm="1">
        <f t="array" ref="B4359">TRANSPOSE(_xlfn._xlws.SORT(_xlfn.UNIQUE(_xlfn._xlws.FILTER(managements[treatment_number], managements[experiment_id]&amp;"_"&amp;managements[crop_season_id]=A4359))))</f>
        <v>#VALUE!</v>
      </c>
    </row>
    <row r="4360" spans="2:2" x14ac:dyDescent="0.25">
      <c r="B4360" t="e" cm="1" vm="1">
        <f t="array" ref="B4360">TRANSPOSE(_xlfn._xlws.SORT(_xlfn.UNIQUE(_xlfn._xlws.FILTER(managements[treatment_number], managements[experiment_id]&amp;"_"&amp;managements[crop_season_id]=A4360))))</f>
        <v>#VALUE!</v>
      </c>
    </row>
    <row r="4361" spans="2:2" x14ac:dyDescent="0.25">
      <c r="B4361" t="e" cm="1" vm="1">
        <f t="array" ref="B4361">TRANSPOSE(_xlfn._xlws.SORT(_xlfn.UNIQUE(_xlfn._xlws.FILTER(managements[treatment_number], managements[experiment_id]&amp;"_"&amp;managements[crop_season_id]=A4361))))</f>
        <v>#VALUE!</v>
      </c>
    </row>
    <row r="4362" spans="2:2" x14ac:dyDescent="0.25">
      <c r="B4362" t="e" cm="1" vm="1">
        <f t="array" ref="B4362">TRANSPOSE(_xlfn._xlws.SORT(_xlfn.UNIQUE(_xlfn._xlws.FILTER(managements[treatment_number], managements[experiment_id]&amp;"_"&amp;managements[crop_season_id]=A4362))))</f>
        <v>#VALUE!</v>
      </c>
    </row>
    <row r="4363" spans="2:2" x14ac:dyDescent="0.25">
      <c r="B4363" t="e" cm="1" vm="1">
        <f t="array" ref="B4363">TRANSPOSE(_xlfn._xlws.SORT(_xlfn.UNIQUE(_xlfn._xlws.FILTER(managements[treatment_number], managements[experiment_id]&amp;"_"&amp;managements[crop_season_id]=A4363))))</f>
        <v>#VALUE!</v>
      </c>
    </row>
    <row r="4364" spans="2:2" x14ac:dyDescent="0.25">
      <c r="B4364" t="e" cm="1" vm="1">
        <f t="array" ref="B4364">TRANSPOSE(_xlfn._xlws.SORT(_xlfn.UNIQUE(_xlfn._xlws.FILTER(managements[treatment_number], managements[experiment_id]&amp;"_"&amp;managements[crop_season_id]=A4364))))</f>
        <v>#VALUE!</v>
      </c>
    </row>
    <row r="4365" spans="2:2" x14ac:dyDescent="0.25">
      <c r="B4365" t="e" cm="1" vm="1">
        <f t="array" ref="B4365">TRANSPOSE(_xlfn._xlws.SORT(_xlfn.UNIQUE(_xlfn._xlws.FILTER(managements[treatment_number], managements[experiment_id]&amp;"_"&amp;managements[crop_season_id]=A4365))))</f>
        <v>#VALUE!</v>
      </c>
    </row>
    <row r="4366" spans="2:2" x14ac:dyDescent="0.25">
      <c r="B4366" t="e" cm="1" vm="1">
        <f t="array" ref="B4366">TRANSPOSE(_xlfn._xlws.SORT(_xlfn.UNIQUE(_xlfn._xlws.FILTER(managements[treatment_number], managements[experiment_id]&amp;"_"&amp;managements[crop_season_id]=A4366))))</f>
        <v>#VALUE!</v>
      </c>
    </row>
    <row r="4367" spans="2:2" x14ac:dyDescent="0.25">
      <c r="B4367" t="e" cm="1" vm="1">
        <f t="array" ref="B4367">TRANSPOSE(_xlfn._xlws.SORT(_xlfn.UNIQUE(_xlfn._xlws.FILTER(managements[treatment_number], managements[experiment_id]&amp;"_"&amp;managements[crop_season_id]=A4367))))</f>
        <v>#VALUE!</v>
      </c>
    </row>
    <row r="4368" spans="2:2" x14ac:dyDescent="0.25">
      <c r="B4368" t="e" cm="1" vm="1">
        <f t="array" ref="B4368">TRANSPOSE(_xlfn._xlws.SORT(_xlfn.UNIQUE(_xlfn._xlws.FILTER(managements[treatment_number], managements[experiment_id]&amp;"_"&amp;managements[crop_season_id]=A4368))))</f>
        <v>#VALUE!</v>
      </c>
    </row>
    <row r="4369" spans="2:2" x14ac:dyDescent="0.25">
      <c r="B4369" t="e" cm="1" vm="1">
        <f t="array" ref="B4369">TRANSPOSE(_xlfn._xlws.SORT(_xlfn.UNIQUE(_xlfn._xlws.FILTER(managements[treatment_number], managements[experiment_id]&amp;"_"&amp;managements[crop_season_id]=A4369))))</f>
        <v>#VALUE!</v>
      </c>
    </row>
    <row r="4370" spans="2:2" x14ac:dyDescent="0.25">
      <c r="B4370" t="e" cm="1" vm="1">
        <f t="array" ref="B4370">TRANSPOSE(_xlfn._xlws.SORT(_xlfn.UNIQUE(_xlfn._xlws.FILTER(managements[treatment_number], managements[experiment_id]&amp;"_"&amp;managements[crop_season_id]=A4370))))</f>
        <v>#VALUE!</v>
      </c>
    </row>
    <row r="4371" spans="2:2" x14ac:dyDescent="0.25">
      <c r="B4371" t="e" cm="1" vm="1">
        <f t="array" ref="B4371">TRANSPOSE(_xlfn._xlws.SORT(_xlfn.UNIQUE(_xlfn._xlws.FILTER(managements[treatment_number], managements[experiment_id]&amp;"_"&amp;managements[crop_season_id]=A4371))))</f>
        <v>#VALUE!</v>
      </c>
    </row>
    <row r="4372" spans="2:2" x14ac:dyDescent="0.25">
      <c r="B4372" t="e" cm="1" vm="1">
        <f t="array" ref="B4372">TRANSPOSE(_xlfn._xlws.SORT(_xlfn.UNIQUE(_xlfn._xlws.FILTER(managements[treatment_number], managements[experiment_id]&amp;"_"&amp;managements[crop_season_id]=A4372))))</f>
        <v>#VALUE!</v>
      </c>
    </row>
    <row r="4373" spans="2:2" x14ac:dyDescent="0.25">
      <c r="B4373" t="e" cm="1" vm="1">
        <f t="array" ref="B4373">TRANSPOSE(_xlfn._xlws.SORT(_xlfn.UNIQUE(_xlfn._xlws.FILTER(managements[treatment_number], managements[experiment_id]&amp;"_"&amp;managements[crop_season_id]=A4373))))</f>
        <v>#VALUE!</v>
      </c>
    </row>
    <row r="4374" spans="2:2" x14ac:dyDescent="0.25">
      <c r="B4374" t="e" cm="1" vm="1">
        <f t="array" ref="B4374">TRANSPOSE(_xlfn._xlws.SORT(_xlfn.UNIQUE(_xlfn._xlws.FILTER(managements[treatment_number], managements[experiment_id]&amp;"_"&amp;managements[crop_season_id]=A4374))))</f>
        <v>#VALUE!</v>
      </c>
    </row>
    <row r="4375" spans="2:2" x14ac:dyDescent="0.25">
      <c r="B4375" t="e" cm="1" vm="1">
        <f t="array" ref="B4375">TRANSPOSE(_xlfn._xlws.SORT(_xlfn.UNIQUE(_xlfn._xlws.FILTER(managements[treatment_number], managements[experiment_id]&amp;"_"&amp;managements[crop_season_id]=A4375))))</f>
        <v>#VALUE!</v>
      </c>
    </row>
    <row r="4376" spans="2:2" x14ac:dyDescent="0.25">
      <c r="B4376" t="e" cm="1" vm="1">
        <f t="array" ref="B4376">TRANSPOSE(_xlfn._xlws.SORT(_xlfn.UNIQUE(_xlfn._xlws.FILTER(managements[treatment_number], managements[experiment_id]&amp;"_"&amp;managements[crop_season_id]=A4376))))</f>
        <v>#VALUE!</v>
      </c>
    </row>
    <row r="4377" spans="2:2" x14ac:dyDescent="0.25">
      <c r="B4377" t="e" cm="1" vm="1">
        <f t="array" ref="B4377">TRANSPOSE(_xlfn._xlws.SORT(_xlfn.UNIQUE(_xlfn._xlws.FILTER(managements[treatment_number], managements[experiment_id]&amp;"_"&amp;managements[crop_season_id]=A4377))))</f>
        <v>#VALUE!</v>
      </c>
    </row>
    <row r="4378" spans="2:2" x14ac:dyDescent="0.25">
      <c r="B4378" t="e" cm="1" vm="1">
        <f t="array" ref="B4378">TRANSPOSE(_xlfn._xlws.SORT(_xlfn.UNIQUE(_xlfn._xlws.FILTER(managements[treatment_number], managements[experiment_id]&amp;"_"&amp;managements[crop_season_id]=A4378))))</f>
        <v>#VALUE!</v>
      </c>
    </row>
    <row r="4379" spans="2:2" x14ac:dyDescent="0.25">
      <c r="B4379" t="e" cm="1" vm="1">
        <f t="array" ref="B4379">TRANSPOSE(_xlfn._xlws.SORT(_xlfn.UNIQUE(_xlfn._xlws.FILTER(managements[treatment_number], managements[experiment_id]&amp;"_"&amp;managements[crop_season_id]=A4379))))</f>
        <v>#VALUE!</v>
      </c>
    </row>
    <row r="4380" spans="2:2" x14ac:dyDescent="0.25">
      <c r="B4380" t="e" cm="1" vm="1">
        <f t="array" ref="B4380">TRANSPOSE(_xlfn._xlws.SORT(_xlfn.UNIQUE(_xlfn._xlws.FILTER(managements[treatment_number], managements[experiment_id]&amp;"_"&amp;managements[crop_season_id]=A4380))))</f>
        <v>#VALUE!</v>
      </c>
    </row>
    <row r="4381" spans="2:2" x14ac:dyDescent="0.25">
      <c r="B4381" t="e" cm="1" vm="1">
        <f t="array" ref="B4381">TRANSPOSE(_xlfn._xlws.SORT(_xlfn.UNIQUE(_xlfn._xlws.FILTER(managements[treatment_number], managements[experiment_id]&amp;"_"&amp;managements[crop_season_id]=A4381))))</f>
        <v>#VALUE!</v>
      </c>
    </row>
    <row r="4382" spans="2:2" x14ac:dyDescent="0.25">
      <c r="B4382" t="e" cm="1" vm="1">
        <f t="array" ref="B4382">TRANSPOSE(_xlfn._xlws.SORT(_xlfn.UNIQUE(_xlfn._xlws.FILTER(managements[treatment_number], managements[experiment_id]&amp;"_"&amp;managements[crop_season_id]=A4382))))</f>
        <v>#VALUE!</v>
      </c>
    </row>
    <row r="4383" spans="2:2" x14ac:dyDescent="0.25">
      <c r="B4383" t="e" cm="1" vm="1">
        <f t="array" ref="B4383">TRANSPOSE(_xlfn._xlws.SORT(_xlfn.UNIQUE(_xlfn._xlws.FILTER(managements[treatment_number], managements[experiment_id]&amp;"_"&amp;managements[crop_season_id]=A4383))))</f>
        <v>#VALUE!</v>
      </c>
    </row>
    <row r="4384" spans="2:2" x14ac:dyDescent="0.25">
      <c r="B4384" t="e" cm="1" vm="1">
        <f t="array" ref="B4384">TRANSPOSE(_xlfn._xlws.SORT(_xlfn.UNIQUE(_xlfn._xlws.FILTER(managements[treatment_number], managements[experiment_id]&amp;"_"&amp;managements[crop_season_id]=A4384))))</f>
        <v>#VALUE!</v>
      </c>
    </row>
    <row r="4385" spans="2:2" x14ac:dyDescent="0.25">
      <c r="B4385" t="e" cm="1" vm="1">
        <f t="array" ref="B4385">TRANSPOSE(_xlfn._xlws.SORT(_xlfn.UNIQUE(_xlfn._xlws.FILTER(managements[treatment_number], managements[experiment_id]&amp;"_"&amp;managements[crop_season_id]=A4385))))</f>
        <v>#VALUE!</v>
      </c>
    </row>
    <row r="4386" spans="2:2" x14ac:dyDescent="0.25">
      <c r="B4386" t="e" cm="1" vm="1">
        <f t="array" ref="B4386">TRANSPOSE(_xlfn._xlws.SORT(_xlfn.UNIQUE(_xlfn._xlws.FILTER(managements[treatment_number], managements[experiment_id]&amp;"_"&amp;managements[crop_season_id]=A4386))))</f>
        <v>#VALUE!</v>
      </c>
    </row>
    <row r="4387" spans="2:2" x14ac:dyDescent="0.25">
      <c r="B4387" t="e" cm="1" vm="1">
        <f t="array" ref="B4387">TRANSPOSE(_xlfn._xlws.SORT(_xlfn.UNIQUE(_xlfn._xlws.FILTER(managements[treatment_number], managements[experiment_id]&amp;"_"&amp;managements[crop_season_id]=A4387))))</f>
        <v>#VALUE!</v>
      </c>
    </row>
    <row r="4388" spans="2:2" x14ac:dyDescent="0.25">
      <c r="B4388" t="e" cm="1" vm="1">
        <f t="array" ref="B4388">TRANSPOSE(_xlfn._xlws.SORT(_xlfn.UNIQUE(_xlfn._xlws.FILTER(managements[treatment_number], managements[experiment_id]&amp;"_"&amp;managements[crop_season_id]=A4388))))</f>
        <v>#VALUE!</v>
      </c>
    </row>
    <row r="4389" spans="2:2" x14ac:dyDescent="0.25">
      <c r="B4389" t="e" cm="1" vm="1">
        <f t="array" ref="B4389">TRANSPOSE(_xlfn._xlws.SORT(_xlfn.UNIQUE(_xlfn._xlws.FILTER(managements[treatment_number], managements[experiment_id]&amp;"_"&amp;managements[crop_season_id]=A4389))))</f>
        <v>#VALUE!</v>
      </c>
    </row>
    <row r="4390" spans="2:2" x14ac:dyDescent="0.25">
      <c r="B4390" t="e" cm="1" vm="1">
        <f t="array" ref="B4390">TRANSPOSE(_xlfn._xlws.SORT(_xlfn.UNIQUE(_xlfn._xlws.FILTER(managements[treatment_number], managements[experiment_id]&amp;"_"&amp;managements[crop_season_id]=A4390))))</f>
        <v>#VALUE!</v>
      </c>
    </row>
    <row r="4391" spans="2:2" x14ac:dyDescent="0.25">
      <c r="B4391" t="e" cm="1" vm="1">
        <f t="array" ref="B4391">TRANSPOSE(_xlfn._xlws.SORT(_xlfn.UNIQUE(_xlfn._xlws.FILTER(managements[treatment_number], managements[experiment_id]&amp;"_"&amp;managements[crop_season_id]=A4391))))</f>
        <v>#VALUE!</v>
      </c>
    </row>
    <row r="4392" spans="2:2" x14ac:dyDescent="0.25">
      <c r="B4392" t="e" cm="1" vm="1">
        <f t="array" ref="B4392">TRANSPOSE(_xlfn._xlws.SORT(_xlfn.UNIQUE(_xlfn._xlws.FILTER(managements[treatment_number], managements[experiment_id]&amp;"_"&amp;managements[crop_season_id]=A4392))))</f>
        <v>#VALUE!</v>
      </c>
    </row>
    <row r="4393" spans="2:2" x14ac:dyDescent="0.25">
      <c r="B4393" t="e" cm="1" vm="1">
        <f t="array" ref="B4393">TRANSPOSE(_xlfn._xlws.SORT(_xlfn.UNIQUE(_xlfn._xlws.FILTER(managements[treatment_number], managements[experiment_id]&amp;"_"&amp;managements[crop_season_id]=A4393))))</f>
        <v>#VALUE!</v>
      </c>
    </row>
    <row r="4394" spans="2:2" x14ac:dyDescent="0.25">
      <c r="B4394" t="e" cm="1" vm="1">
        <f t="array" ref="B4394">TRANSPOSE(_xlfn._xlws.SORT(_xlfn.UNIQUE(_xlfn._xlws.FILTER(managements[treatment_number], managements[experiment_id]&amp;"_"&amp;managements[crop_season_id]=A4394))))</f>
        <v>#VALUE!</v>
      </c>
    </row>
    <row r="4395" spans="2:2" x14ac:dyDescent="0.25">
      <c r="B4395" t="e" cm="1" vm="1">
        <f t="array" ref="B4395">TRANSPOSE(_xlfn._xlws.SORT(_xlfn.UNIQUE(_xlfn._xlws.FILTER(managements[treatment_number], managements[experiment_id]&amp;"_"&amp;managements[crop_season_id]=A4395))))</f>
        <v>#VALUE!</v>
      </c>
    </row>
    <row r="4396" spans="2:2" x14ac:dyDescent="0.25">
      <c r="B4396" t="e" cm="1" vm="1">
        <f t="array" ref="B4396">TRANSPOSE(_xlfn._xlws.SORT(_xlfn.UNIQUE(_xlfn._xlws.FILTER(managements[treatment_number], managements[experiment_id]&amp;"_"&amp;managements[crop_season_id]=A4396))))</f>
        <v>#VALUE!</v>
      </c>
    </row>
    <row r="4397" spans="2:2" x14ac:dyDescent="0.25">
      <c r="B4397" t="e" cm="1" vm="1">
        <f t="array" ref="B4397">TRANSPOSE(_xlfn._xlws.SORT(_xlfn.UNIQUE(_xlfn._xlws.FILTER(managements[treatment_number], managements[experiment_id]&amp;"_"&amp;managements[crop_season_id]=A4397))))</f>
        <v>#VALUE!</v>
      </c>
    </row>
    <row r="4398" spans="2:2" x14ac:dyDescent="0.25">
      <c r="B4398" t="e" cm="1" vm="1">
        <f t="array" ref="B4398">TRANSPOSE(_xlfn._xlws.SORT(_xlfn.UNIQUE(_xlfn._xlws.FILTER(managements[treatment_number], managements[experiment_id]&amp;"_"&amp;managements[crop_season_id]=A4398))))</f>
        <v>#VALUE!</v>
      </c>
    </row>
    <row r="4399" spans="2:2" x14ac:dyDescent="0.25">
      <c r="B4399" t="e" cm="1" vm="1">
        <f t="array" ref="B4399">TRANSPOSE(_xlfn._xlws.SORT(_xlfn.UNIQUE(_xlfn._xlws.FILTER(managements[treatment_number], managements[experiment_id]&amp;"_"&amp;managements[crop_season_id]=A4399))))</f>
        <v>#VALUE!</v>
      </c>
    </row>
    <row r="4400" spans="2:2" x14ac:dyDescent="0.25">
      <c r="B4400" t="e" cm="1" vm="1">
        <f t="array" ref="B4400">TRANSPOSE(_xlfn._xlws.SORT(_xlfn.UNIQUE(_xlfn._xlws.FILTER(managements[treatment_number], managements[experiment_id]&amp;"_"&amp;managements[crop_season_id]=A4400))))</f>
        <v>#VALUE!</v>
      </c>
    </row>
    <row r="4401" spans="2:2" x14ac:dyDescent="0.25">
      <c r="B4401" t="e" cm="1" vm="1">
        <f t="array" ref="B4401">TRANSPOSE(_xlfn._xlws.SORT(_xlfn.UNIQUE(_xlfn._xlws.FILTER(managements[treatment_number], managements[experiment_id]&amp;"_"&amp;managements[crop_season_id]=A4401))))</f>
        <v>#VALUE!</v>
      </c>
    </row>
    <row r="4402" spans="2:2" x14ac:dyDescent="0.25">
      <c r="B4402" t="e" cm="1" vm="1">
        <f t="array" ref="B4402">TRANSPOSE(_xlfn._xlws.SORT(_xlfn.UNIQUE(_xlfn._xlws.FILTER(managements[treatment_number], managements[experiment_id]&amp;"_"&amp;managements[crop_season_id]=A4402))))</f>
        <v>#VALUE!</v>
      </c>
    </row>
    <row r="4403" spans="2:2" x14ac:dyDescent="0.25">
      <c r="B4403" t="e" cm="1" vm="1">
        <f t="array" ref="B4403">TRANSPOSE(_xlfn._xlws.SORT(_xlfn.UNIQUE(_xlfn._xlws.FILTER(managements[treatment_number], managements[experiment_id]&amp;"_"&amp;managements[crop_season_id]=A4403))))</f>
        <v>#VALUE!</v>
      </c>
    </row>
    <row r="4404" spans="2:2" x14ac:dyDescent="0.25">
      <c r="B4404" t="e" cm="1" vm="1">
        <f t="array" ref="B4404">TRANSPOSE(_xlfn._xlws.SORT(_xlfn.UNIQUE(_xlfn._xlws.FILTER(managements[treatment_number], managements[experiment_id]&amp;"_"&amp;managements[crop_season_id]=A4404))))</f>
        <v>#VALUE!</v>
      </c>
    </row>
    <row r="4405" spans="2:2" x14ac:dyDescent="0.25">
      <c r="B4405" t="e" cm="1" vm="1">
        <f t="array" ref="B4405">TRANSPOSE(_xlfn._xlws.SORT(_xlfn.UNIQUE(_xlfn._xlws.FILTER(managements[treatment_number], managements[experiment_id]&amp;"_"&amp;managements[crop_season_id]=A4405))))</f>
        <v>#VALUE!</v>
      </c>
    </row>
    <row r="4406" spans="2:2" x14ac:dyDescent="0.25">
      <c r="B4406" t="e" cm="1" vm="1">
        <f t="array" ref="B4406">TRANSPOSE(_xlfn._xlws.SORT(_xlfn.UNIQUE(_xlfn._xlws.FILTER(managements[treatment_number], managements[experiment_id]&amp;"_"&amp;managements[crop_season_id]=A4406))))</f>
        <v>#VALUE!</v>
      </c>
    </row>
    <row r="4407" spans="2:2" x14ac:dyDescent="0.25">
      <c r="B4407" t="e" cm="1" vm="1">
        <f t="array" ref="B4407">TRANSPOSE(_xlfn._xlws.SORT(_xlfn.UNIQUE(_xlfn._xlws.FILTER(managements[treatment_number], managements[experiment_id]&amp;"_"&amp;managements[crop_season_id]=A4407))))</f>
        <v>#VALUE!</v>
      </c>
    </row>
    <row r="4408" spans="2:2" x14ac:dyDescent="0.25">
      <c r="B4408" t="e" cm="1" vm="1">
        <f t="array" ref="B4408">TRANSPOSE(_xlfn._xlws.SORT(_xlfn.UNIQUE(_xlfn._xlws.FILTER(managements[treatment_number], managements[experiment_id]&amp;"_"&amp;managements[crop_season_id]=A4408))))</f>
        <v>#VALUE!</v>
      </c>
    </row>
    <row r="4409" spans="2:2" x14ac:dyDescent="0.25">
      <c r="B4409" t="e" cm="1" vm="1">
        <f t="array" ref="B4409">TRANSPOSE(_xlfn._xlws.SORT(_xlfn.UNIQUE(_xlfn._xlws.FILTER(managements[treatment_number], managements[experiment_id]&amp;"_"&amp;managements[crop_season_id]=A4409))))</f>
        <v>#VALUE!</v>
      </c>
    </row>
    <row r="4410" spans="2:2" x14ac:dyDescent="0.25">
      <c r="B4410" t="e" cm="1" vm="1">
        <f t="array" ref="B4410">TRANSPOSE(_xlfn._xlws.SORT(_xlfn.UNIQUE(_xlfn._xlws.FILTER(managements[treatment_number], managements[experiment_id]&amp;"_"&amp;managements[crop_season_id]=A4410))))</f>
        <v>#VALUE!</v>
      </c>
    </row>
    <row r="4411" spans="2:2" x14ac:dyDescent="0.25">
      <c r="B4411" t="e" cm="1" vm="1">
        <f t="array" ref="B4411">TRANSPOSE(_xlfn._xlws.SORT(_xlfn.UNIQUE(_xlfn._xlws.FILTER(managements[treatment_number], managements[experiment_id]&amp;"_"&amp;managements[crop_season_id]=A4411))))</f>
        <v>#VALUE!</v>
      </c>
    </row>
    <row r="4412" spans="2:2" x14ac:dyDescent="0.25">
      <c r="B4412" t="e" cm="1" vm="1">
        <f t="array" ref="B4412">TRANSPOSE(_xlfn._xlws.SORT(_xlfn.UNIQUE(_xlfn._xlws.FILTER(managements[treatment_number], managements[experiment_id]&amp;"_"&amp;managements[crop_season_id]=A4412))))</f>
        <v>#VALUE!</v>
      </c>
    </row>
    <row r="4413" spans="2:2" x14ac:dyDescent="0.25">
      <c r="B4413" t="e" cm="1" vm="1">
        <f t="array" ref="B4413">TRANSPOSE(_xlfn._xlws.SORT(_xlfn.UNIQUE(_xlfn._xlws.FILTER(managements[treatment_number], managements[experiment_id]&amp;"_"&amp;managements[crop_season_id]=A4413))))</f>
        <v>#VALUE!</v>
      </c>
    </row>
    <row r="4414" spans="2:2" x14ac:dyDescent="0.25">
      <c r="B4414" t="e" cm="1" vm="1">
        <f t="array" ref="B4414">TRANSPOSE(_xlfn._xlws.SORT(_xlfn.UNIQUE(_xlfn._xlws.FILTER(managements[treatment_number], managements[experiment_id]&amp;"_"&amp;managements[crop_season_id]=A4414))))</f>
        <v>#VALUE!</v>
      </c>
    </row>
    <row r="4415" spans="2:2" x14ac:dyDescent="0.25">
      <c r="B4415" t="e" cm="1" vm="1">
        <f t="array" ref="B4415">TRANSPOSE(_xlfn._xlws.SORT(_xlfn.UNIQUE(_xlfn._xlws.FILTER(managements[treatment_number], managements[experiment_id]&amp;"_"&amp;managements[crop_season_id]=A4415))))</f>
        <v>#VALUE!</v>
      </c>
    </row>
    <row r="4416" spans="2:2" x14ac:dyDescent="0.25">
      <c r="B4416" t="e" cm="1" vm="1">
        <f t="array" ref="B4416">TRANSPOSE(_xlfn._xlws.SORT(_xlfn.UNIQUE(_xlfn._xlws.FILTER(managements[treatment_number], managements[experiment_id]&amp;"_"&amp;managements[crop_season_id]=A4416))))</f>
        <v>#VALUE!</v>
      </c>
    </row>
    <row r="4417" spans="2:2" x14ac:dyDescent="0.25">
      <c r="B4417" t="e" cm="1" vm="1">
        <f t="array" ref="B4417">TRANSPOSE(_xlfn._xlws.SORT(_xlfn.UNIQUE(_xlfn._xlws.FILTER(managements[treatment_number], managements[experiment_id]&amp;"_"&amp;managements[crop_season_id]=A4417))))</f>
        <v>#VALUE!</v>
      </c>
    </row>
    <row r="4418" spans="2:2" x14ac:dyDescent="0.25">
      <c r="B4418" t="e" cm="1" vm="1">
        <f t="array" ref="B4418">TRANSPOSE(_xlfn._xlws.SORT(_xlfn.UNIQUE(_xlfn._xlws.FILTER(managements[treatment_number], managements[experiment_id]&amp;"_"&amp;managements[crop_season_id]=A4418))))</f>
        <v>#VALUE!</v>
      </c>
    </row>
    <row r="4419" spans="2:2" x14ac:dyDescent="0.25">
      <c r="B4419" t="e" cm="1" vm="1">
        <f t="array" ref="B4419">TRANSPOSE(_xlfn._xlws.SORT(_xlfn.UNIQUE(_xlfn._xlws.FILTER(managements[treatment_number], managements[experiment_id]&amp;"_"&amp;managements[crop_season_id]=A4419))))</f>
        <v>#VALUE!</v>
      </c>
    </row>
    <row r="4420" spans="2:2" x14ac:dyDescent="0.25">
      <c r="B4420" t="e" cm="1" vm="1">
        <f t="array" ref="B4420">TRANSPOSE(_xlfn._xlws.SORT(_xlfn.UNIQUE(_xlfn._xlws.FILTER(managements[treatment_number], managements[experiment_id]&amp;"_"&amp;managements[crop_season_id]=A4420))))</f>
        <v>#VALUE!</v>
      </c>
    </row>
    <row r="4421" spans="2:2" x14ac:dyDescent="0.25">
      <c r="B4421" t="e" cm="1" vm="1">
        <f t="array" ref="B4421">TRANSPOSE(_xlfn._xlws.SORT(_xlfn.UNIQUE(_xlfn._xlws.FILTER(managements[treatment_number], managements[experiment_id]&amp;"_"&amp;managements[crop_season_id]=A4421))))</f>
        <v>#VALUE!</v>
      </c>
    </row>
    <row r="4422" spans="2:2" x14ac:dyDescent="0.25">
      <c r="B4422" t="e" cm="1" vm="1">
        <f t="array" ref="B4422">TRANSPOSE(_xlfn._xlws.SORT(_xlfn.UNIQUE(_xlfn._xlws.FILTER(managements[treatment_number], managements[experiment_id]&amp;"_"&amp;managements[crop_season_id]=A4422))))</f>
        <v>#VALUE!</v>
      </c>
    </row>
    <row r="4423" spans="2:2" x14ac:dyDescent="0.25">
      <c r="B4423" t="e" cm="1" vm="1">
        <f t="array" ref="B4423">TRANSPOSE(_xlfn._xlws.SORT(_xlfn.UNIQUE(_xlfn._xlws.FILTER(managements[treatment_number], managements[experiment_id]&amp;"_"&amp;managements[crop_season_id]=A4423))))</f>
        <v>#VALUE!</v>
      </c>
    </row>
    <row r="4424" spans="2:2" x14ac:dyDescent="0.25">
      <c r="B4424" t="e" cm="1" vm="1">
        <f t="array" ref="B4424">TRANSPOSE(_xlfn._xlws.SORT(_xlfn.UNIQUE(_xlfn._xlws.FILTER(managements[treatment_number], managements[experiment_id]&amp;"_"&amp;managements[crop_season_id]=A4424))))</f>
        <v>#VALUE!</v>
      </c>
    </row>
    <row r="4425" spans="2:2" x14ac:dyDescent="0.25">
      <c r="B4425" t="e" cm="1" vm="1">
        <f t="array" ref="B4425">TRANSPOSE(_xlfn._xlws.SORT(_xlfn.UNIQUE(_xlfn._xlws.FILTER(managements[treatment_number], managements[experiment_id]&amp;"_"&amp;managements[crop_season_id]=A4425))))</f>
        <v>#VALUE!</v>
      </c>
    </row>
    <row r="4426" spans="2:2" x14ac:dyDescent="0.25">
      <c r="B4426" t="e" cm="1" vm="1">
        <f t="array" ref="B4426">TRANSPOSE(_xlfn._xlws.SORT(_xlfn.UNIQUE(_xlfn._xlws.FILTER(managements[treatment_number], managements[experiment_id]&amp;"_"&amp;managements[crop_season_id]=A4426))))</f>
        <v>#VALUE!</v>
      </c>
    </row>
    <row r="4427" spans="2:2" x14ac:dyDescent="0.25">
      <c r="B4427" t="e" cm="1" vm="1">
        <f t="array" ref="B4427">TRANSPOSE(_xlfn._xlws.SORT(_xlfn.UNIQUE(_xlfn._xlws.FILTER(managements[treatment_number], managements[experiment_id]&amp;"_"&amp;managements[crop_season_id]=A4427))))</f>
        <v>#VALUE!</v>
      </c>
    </row>
    <row r="4428" spans="2:2" x14ac:dyDescent="0.25">
      <c r="B4428" t="e" cm="1" vm="1">
        <f t="array" ref="B4428">TRANSPOSE(_xlfn._xlws.SORT(_xlfn.UNIQUE(_xlfn._xlws.FILTER(managements[treatment_number], managements[experiment_id]&amp;"_"&amp;managements[crop_season_id]=A4428))))</f>
        <v>#VALUE!</v>
      </c>
    </row>
    <row r="4429" spans="2:2" x14ac:dyDescent="0.25">
      <c r="B4429" t="e" cm="1" vm="1">
        <f t="array" ref="B4429">TRANSPOSE(_xlfn._xlws.SORT(_xlfn.UNIQUE(_xlfn._xlws.FILTER(managements[treatment_number], managements[experiment_id]&amp;"_"&amp;managements[crop_season_id]=A4429))))</f>
        <v>#VALUE!</v>
      </c>
    </row>
    <row r="4430" spans="2:2" x14ac:dyDescent="0.25">
      <c r="B4430" t="e" cm="1" vm="1">
        <f t="array" ref="B4430">TRANSPOSE(_xlfn._xlws.SORT(_xlfn.UNIQUE(_xlfn._xlws.FILTER(managements[treatment_number], managements[experiment_id]&amp;"_"&amp;managements[crop_season_id]=A4430))))</f>
        <v>#VALUE!</v>
      </c>
    </row>
    <row r="4431" spans="2:2" x14ac:dyDescent="0.25">
      <c r="B4431" t="e" cm="1" vm="1">
        <f t="array" ref="B4431">TRANSPOSE(_xlfn._xlws.SORT(_xlfn.UNIQUE(_xlfn._xlws.FILTER(managements[treatment_number], managements[experiment_id]&amp;"_"&amp;managements[crop_season_id]=A4431))))</f>
        <v>#VALUE!</v>
      </c>
    </row>
    <row r="4432" spans="2:2" x14ac:dyDescent="0.25">
      <c r="B4432" t="e" cm="1" vm="1">
        <f t="array" ref="B4432">TRANSPOSE(_xlfn._xlws.SORT(_xlfn.UNIQUE(_xlfn._xlws.FILTER(managements[treatment_number], managements[experiment_id]&amp;"_"&amp;managements[crop_season_id]=A4432))))</f>
        <v>#VALUE!</v>
      </c>
    </row>
    <row r="4433" spans="2:2" x14ac:dyDescent="0.25">
      <c r="B4433" t="e" cm="1" vm="1">
        <f t="array" ref="B4433">TRANSPOSE(_xlfn._xlws.SORT(_xlfn.UNIQUE(_xlfn._xlws.FILTER(managements[treatment_number], managements[experiment_id]&amp;"_"&amp;managements[crop_season_id]=A4433))))</f>
        <v>#VALUE!</v>
      </c>
    </row>
    <row r="4434" spans="2:2" x14ac:dyDescent="0.25">
      <c r="B4434" t="e" cm="1" vm="1">
        <f t="array" ref="B4434">TRANSPOSE(_xlfn._xlws.SORT(_xlfn.UNIQUE(_xlfn._xlws.FILTER(managements[treatment_number], managements[experiment_id]&amp;"_"&amp;managements[crop_season_id]=A4434))))</f>
        <v>#VALUE!</v>
      </c>
    </row>
    <row r="4435" spans="2:2" x14ac:dyDescent="0.25">
      <c r="B4435" t="e" cm="1" vm="1">
        <f t="array" ref="B4435">TRANSPOSE(_xlfn._xlws.SORT(_xlfn.UNIQUE(_xlfn._xlws.FILTER(managements[treatment_number], managements[experiment_id]&amp;"_"&amp;managements[crop_season_id]=A4435))))</f>
        <v>#VALUE!</v>
      </c>
    </row>
    <row r="4436" spans="2:2" x14ac:dyDescent="0.25">
      <c r="B4436" t="e" cm="1" vm="1">
        <f t="array" ref="B4436">TRANSPOSE(_xlfn._xlws.SORT(_xlfn.UNIQUE(_xlfn._xlws.FILTER(managements[treatment_number], managements[experiment_id]&amp;"_"&amp;managements[crop_season_id]=A4436))))</f>
        <v>#VALUE!</v>
      </c>
    </row>
    <row r="4437" spans="2:2" x14ac:dyDescent="0.25">
      <c r="B4437" t="e" cm="1" vm="1">
        <f t="array" ref="B4437">TRANSPOSE(_xlfn._xlws.SORT(_xlfn.UNIQUE(_xlfn._xlws.FILTER(managements[treatment_number], managements[experiment_id]&amp;"_"&amp;managements[crop_season_id]=A4437))))</f>
        <v>#VALUE!</v>
      </c>
    </row>
    <row r="4438" spans="2:2" x14ac:dyDescent="0.25">
      <c r="B4438" t="e" cm="1" vm="1">
        <f t="array" ref="B4438">TRANSPOSE(_xlfn._xlws.SORT(_xlfn.UNIQUE(_xlfn._xlws.FILTER(managements[treatment_number], managements[experiment_id]&amp;"_"&amp;managements[crop_season_id]=A4438))))</f>
        <v>#VALUE!</v>
      </c>
    </row>
    <row r="4439" spans="2:2" x14ac:dyDescent="0.25">
      <c r="B4439" t="e" cm="1" vm="1">
        <f t="array" ref="B4439">TRANSPOSE(_xlfn._xlws.SORT(_xlfn.UNIQUE(_xlfn._xlws.FILTER(managements[treatment_number], managements[experiment_id]&amp;"_"&amp;managements[crop_season_id]=A4439))))</f>
        <v>#VALUE!</v>
      </c>
    </row>
    <row r="4440" spans="2:2" x14ac:dyDescent="0.25">
      <c r="B4440" t="e" cm="1" vm="1">
        <f t="array" ref="B4440">TRANSPOSE(_xlfn._xlws.SORT(_xlfn.UNIQUE(_xlfn._xlws.FILTER(managements[treatment_number], managements[experiment_id]&amp;"_"&amp;managements[crop_season_id]=A4440))))</f>
        <v>#VALUE!</v>
      </c>
    </row>
    <row r="4441" spans="2:2" x14ac:dyDescent="0.25">
      <c r="B4441" t="e" cm="1" vm="1">
        <f t="array" ref="B4441">TRANSPOSE(_xlfn._xlws.SORT(_xlfn.UNIQUE(_xlfn._xlws.FILTER(managements[treatment_number], managements[experiment_id]&amp;"_"&amp;managements[crop_season_id]=A4441))))</f>
        <v>#VALUE!</v>
      </c>
    </row>
    <row r="4442" spans="2:2" x14ac:dyDescent="0.25">
      <c r="B4442" t="e" cm="1" vm="1">
        <f t="array" ref="B4442">TRANSPOSE(_xlfn._xlws.SORT(_xlfn.UNIQUE(_xlfn._xlws.FILTER(managements[treatment_number], managements[experiment_id]&amp;"_"&amp;managements[crop_season_id]=A4442))))</f>
        <v>#VALUE!</v>
      </c>
    </row>
    <row r="4443" spans="2:2" x14ac:dyDescent="0.25">
      <c r="B4443" t="e" cm="1" vm="1">
        <f t="array" ref="B4443">TRANSPOSE(_xlfn._xlws.SORT(_xlfn.UNIQUE(_xlfn._xlws.FILTER(managements[treatment_number], managements[experiment_id]&amp;"_"&amp;managements[crop_season_id]=A4443))))</f>
        <v>#VALUE!</v>
      </c>
    </row>
    <row r="4444" spans="2:2" x14ac:dyDescent="0.25">
      <c r="B4444" t="e" cm="1" vm="1">
        <f t="array" ref="B4444">TRANSPOSE(_xlfn._xlws.SORT(_xlfn.UNIQUE(_xlfn._xlws.FILTER(managements[treatment_number], managements[experiment_id]&amp;"_"&amp;managements[crop_season_id]=A4444))))</f>
        <v>#VALUE!</v>
      </c>
    </row>
    <row r="4445" spans="2:2" x14ac:dyDescent="0.25">
      <c r="B4445" t="e" cm="1" vm="1">
        <f t="array" ref="B4445">TRANSPOSE(_xlfn._xlws.SORT(_xlfn.UNIQUE(_xlfn._xlws.FILTER(managements[treatment_number], managements[experiment_id]&amp;"_"&amp;managements[crop_season_id]=A4445))))</f>
        <v>#VALUE!</v>
      </c>
    </row>
    <row r="4446" spans="2:2" x14ac:dyDescent="0.25">
      <c r="B4446" t="e" cm="1" vm="1">
        <f t="array" ref="B4446">TRANSPOSE(_xlfn._xlws.SORT(_xlfn.UNIQUE(_xlfn._xlws.FILTER(managements[treatment_number], managements[experiment_id]&amp;"_"&amp;managements[crop_season_id]=A4446))))</f>
        <v>#VALUE!</v>
      </c>
    </row>
    <row r="4447" spans="2:2" x14ac:dyDescent="0.25">
      <c r="B4447" t="e" cm="1" vm="1">
        <f t="array" ref="B4447">TRANSPOSE(_xlfn._xlws.SORT(_xlfn.UNIQUE(_xlfn._xlws.FILTER(managements[treatment_number], managements[experiment_id]&amp;"_"&amp;managements[crop_season_id]=A4447))))</f>
        <v>#VALUE!</v>
      </c>
    </row>
    <row r="4448" spans="2:2" x14ac:dyDescent="0.25">
      <c r="B4448" t="e" cm="1" vm="1">
        <f t="array" ref="B4448">TRANSPOSE(_xlfn._xlws.SORT(_xlfn.UNIQUE(_xlfn._xlws.FILTER(managements[treatment_number], managements[experiment_id]&amp;"_"&amp;managements[crop_season_id]=A4448))))</f>
        <v>#VALUE!</v>
      </c>
    </row>
    <row r="4449" spans="2:2" x14ac:dyDescent="0.25">
      <c r="B4449" t="e" cm="1" vm="1">
        <f t="array" ref="B4449">TRANSPOSE(_xlfn._xlws.SORT(_xlfn.UNIQUE(_xlfn._xlws.FILTER(managements[treatment_number], managements[experiment_id]&amp;"_"&amp;managements[crop_season_id]=A4449))))</f>
        <v>#VALUE!</v>
      </c>
    </row>
    <row r="4450" spans="2:2" x14ac:dyDescent="0.25">
      <c r="B4450" t="e" cm="1" vm="1">
        <f t="array" ref="B4450">TRANSPOSE(_xlfn._xlws.SORT(_xlfn.UNIQUE(_xlfn._xlws.FILTER(managements[treatment_number], managements[experiment_id]&amp;"_"&amp;managements[crop_season_id]=A4450))))</f>
        <v>#VALUE!</v>
      </c>
    </row>
    <row r="4451" spans="2:2" x14ac:dyDescent="0.25">
      <c r="B4451" t="e" cm="1" vm="1">
        <f t="array" ref="B4451">TRANSPOSE(_xlfn._xlws.SORT(_xlfn.UNIQUE(_xlfn._xlws.FILTER(managements[treatment_number], managements[experiment_id]&amp;"_"&amp;managements[crop_season_id]=A4451))))</f>
        <v>#VALUE!</v>
      </c>
    </row>
    <row r="4452" spans="2:2" x14ac:dyDescent="0.25">
      <c r="B4452" t="e" cm="1" vm="1">
        <f t="array" ref="B4452">TRANSPOSE(_xlfn._xlws.SORT(_xlfn.UNIQUE(_xlfn._xlws.FILTER(managements[treatment_number], managements[experiment_id]&amp;"_"&amp;managements[crop_season_id]=A4452))))</f>
        <v>#VALUE!</v>
      </c>
    </row>
    <row r="4453" spans="2:2" x14ac:dyDescent="0.25">
      <c r="B4453" t="e" cm="1" vm="1">
        <f t="array" ref="B4453">TRANSPOSE(_xlfn._xlws.SORT(_xlfn.UNIQUE(_xlfn._xlws.FILTER(managements[treatment_number], managements[experiment_id]&amp;"_"&amp;managements[crop_season_id]=A4453))))</f>
        <v>#VALUE!</v>
      </c>
    </row>
    <row r="4454" spans="2:2" x14ac:dyDescent="0.25">
      <c r="B4454" t="e" cm="1" vm="1">
        <f t="array" ref="B4454">TRANSPOSE(_xlfn._xlws.SORT(_xlfn.UNIQUE(_xlfn._xlws.FILTER(managements[treatment_number], managements[experiment_id]&amp;"_"&amp;managements[crop_season_id]=A4454))))</f>
        <v>#VALUE!</v>
      </c>
    </row>
    <row r="4455" spans="2:2" x14ac:dyDescent="0.25">
      <c r="B4455" t="e" cm="1" vm="1">
        <f t="array" ref="B4455">TRANSPOSE(_xlfn._xlws.SORT(_xlfn.UNIQUE(_xlfn._xlws.FILTER(managements[treatment_number], managements[experiment_id]&amp;"_"&amp;managements[crop_season_id]=A4455))))</f>
        <v>#VALUE!</v>
      </c>
    </row>
    <row r="4456" spans="2:2" x14ac:dyDescent="0.25">
      <c r="B4456" t="e" cm="1" vm="1">
        <f t="array" ref="B4456">TRANSPOSE(_xlfn._xlws.SORT(_xlfn.UNIQUE(_xlfn._xlws.FILTER(managements[treatment_number], managements[experiment_id]&amp;"_"&amp;managements[crop_season_id]=A4456))))</f>
        <v>#VALUE!</v>
      </c>
    </row>
    <row r="4457" spans="2:2" x14ac:dyDescent="0.25">
      <c r="B4457" t="e" cm="1" vm="1">
        <f t="array" ref="B4457">TRANSPOSE(_xlfn._xlws.SORT(_xlfn.UNIQUE(_xlfn._xlws.FILTER(managements[treatment_number], managements[experiment_id]&amp;"_"&amp;managements[crop_season_id]=A4457))))</f>
        <v>#VALUE!</v>
      </c>
    </row>
    <row r="4458" spans="2:2" x14ac:dyDescent="0.25">
      <c r="B4458" t="e" cm="1" vm="1">
        <f t="array" ref="B4458">TRANSPOSE(_xlfn._xlws.SORT(_xlfn.UNIQUE(_xlfn._xlws.FILTER(managements[treatment_number], managements[experiment_id]&amp;"_"&amp;managements[crop_season_id]=A4458))))</f>
        <v>#VALUE!</v>
      </c>
    </row>
    <row r="4459" spans="2:2" x14ac:dyDescent="0.25">
      <c r="B4459" t="e" cm="1" vm="1">
        <f t="array" ref="B4459">TRANSPOSE(_xlfn._xlws.SORT(_xlfn.UNIQUE(_xlfn._xlws.FILTER(managements[treatment_number], managements[experiment_id]&amp;"_"&amp;managements[crop_season_id]=A4459))))</f>
        <v>#VALUE!</v>
      </c>
    </row>
    <row r="4460" spans="2:2" x14ac:dyDescent="0.25">
      <c r="B4460" t="e" cm="1" vm="1">
        <f t="array" ref="B4460">TRANSPOSE(_xlfn._xlws.SORT(_xlfn.UNIQUE(_xlfn._xlws.FILTER(managements[treatment_number], managements[experiment_id]&amp;"_"&amp;managements[crop_season_id]=A4460))))</f>
        <v>#VALUE!</v>
      </c>
    </row>
    <row r="4461" spans="2:2" x14ac:dyDescent="0.25">
      <c r="B4461" t="e" cm="1" vm="1">
        <f t="array" ref="B4461">TRANSPOSE(_xlfn._xlws.SORT(_xlfn.UNIQUE(_xlfn._xlws.FILTER(managements[treatment_number], managements[experiment_id]&amp;"_"&amp;managements[crop_season_id]=A4461))))</f>
        <v>#VALUE!</v>
      </c>
    </row>
    <row r="4462" spans="2:2" x14ac:dyDescent="0.25">
      <c r="B4462" t="e" cm="1" vm="1">
        <f t="array" ref="B4462">TRANSPOSE(_xlfn._xlws.SORT(_xlfn.UNIQUE(_xlfn._xlws.FILTER(managements[treatment_number], managements[experiment_id]&amp;"_"&amp;managements[crop_season_id]=A4462))))</f>
        <v>#VALUE!</v>
      </c>
    </row>
    <row r="4463" spans="2:2" x14ac:dyDescent="0.25">
      <c r="B4463" t="e" cm="1" vm="1">
        <f t="array" ref="B4463">TRANSPOSE(_xlfn._xlws.SORT(_xlfn.UNIQUE(_xlfn._xlws.FILTER(managements[treatment_number], managements[experiment_id]&amp;"_"&amp;managements[crop_season_id]=A4463))))</f>
        <v>#VALUE!</v>
      </c>
    </row>
    <row r="4464" spans="2:2" x14ac:dyDescent="0.25">
      <c r="B4464" t="e" cm="1" vm="1">
        <f t="array" ref="B4464">TRANSPOSE(_xlfn._xlws.SORT(_xlfn.UNIQUE(_xlfn._xlws.FILTER(managements[treatment_number], managements[experiment_id]&amp;"_"&amp;managements[crop_season_id]=A4464))))</f>
        <v>#VALUE!</v>
      </c>
    </row>
    <row r="4465" spans="2:2" x14ac:dyDescent="0.25">
      <c r="B4465" t="e" cm="1" vm="1">
        <f t="array" ref="B4465">TRANSPOSE(_xlfn._xlws.SORT(_xlfn.UNIQUE(_xlfn._xlws.FILTER(managements[treatment_number], managements[experiment_id]&amp;"_"&amp;managements[crop_season_id]=A4465))))</f>
        <v>#VALUE!</v>
      </c>
    </row>
    <row r="4466" spans="2:2" x14ac:dyDescent="0.25">
      <c r="B4466" t="e" cm="1" vm="1">
        <f t="array" ref="B4466">TRANSPOSE(_xlfn._xlws.SORT(_xlfn.UNIQUE(_xlfn._xlws.FILTER(managements[treatment_number], managements[experiment_id]&amp;"_"&amp;managements[crop_season_id]=A4466))))</f>
        <v>#VALUE!</v>
      </c>
    </row>
    <row r="4467" spans="2:2" x14ac:dyDescent="0.25">
      <c r="B4467" t="e" cm="1" vm="1">
        <f t="array" ref="B4467">TRANSPOSE(_xlfn._xlws.SORT(_xlfn.UNIQUE(_xlfn._xlws.FILTER(managements[treatment_number], managements[experiment_id]&amp;"_"&amp;managements[crop_season_id]=A4467))))</f>
        <v>#VALUE!</v>
      </c>
    </row>
    <row r="4468" spans="2:2" x14ac:dyDescent="0.25">
      <c r="B4468" t="e" cm="1" vm="1">
        <f t="array" ref="B4468">TRANSPOSE(_xlfn._xlws.SORT(_xlfn.UNIQUE(_xlfn._xlws.FILTER(managements[treatment_number], managements[experiment_id]&amp;"_"&amp;managements[crop_season_id]=A4468))))</f>
        <v>#VALUE!</v>
      </c>
    </row>
    <row r="4469" spans="2:2" x14ac:dyDescent="0.25">
      <c r="B4469" t="e" cm="1" vm="1">
        <f t="array" ref="B4469">TRANSPOSE(_xlfn._xlws.SORT(_xlfn.UNIQUE(_xlfn._xlws.FILTER(managements[treatment_number], managements[experiment_id]&amp;"_"&amp;managements[crop_season_id]=A4469))))</f>
        <v>#VALUE!</v>
      </c>
    </row>
    <row r="4470" spans="2:2" x14ac:dyDescent="0.25">
      <c r="B4470" t="e" cm="1" vm="1">
        <f t="array" ref="B4470">TRANSPOSE(_xlfn._xlws.SORT(_xlfn.UNIQUE(_xlfn._xlws.FILTER(managements[treatment_number], managements[experiment_id]&amp;"_"&amp;managements[crop_season_id]=A4470))))</f>
        <v>#VALUE!</v>
      </c>
    </row>
    <row r="4471" spans="2:2" x14ac:dyDescent="0.25">
      <c r="B4471" t="e" cm="1" vm="1">
        <f t="array" ref="B4471">TRANSPOSE(_xlfn._xlws.SORT(_xlfn.UNIQUE(_xlfn._xlws.FILTER(managements[treatment_number], managements[experiment_id]&amp;"_"&amp;managements[crop_season_id]=A4471))))</f>
        <v>#VALUE!</v>
      </c>
    </row>
    <row r="4472" spans="2:2" x14ac:dyDescent="0.25">
      <c r="B4472" t="e" cm="1" vm="1">
        <f t="array" ref="B4472">TRANSPOSE(_xlfn._xlws.SORT(_xlfn.UNIQUE(_xlfn._xlws.FILTER(managements[treatment_number], managements[experiment_id]&amp;"_"&amp;managements[crop_season_id]=A4472))))</f>
        <v>#VALUE!</v>
      </c>
    </row>
    <row r="4473" spans="2:2" x14ac:dyDescent="0.25">
      <c r="B4473" t="e" cm="1" vm="1">
        <f t="array" ref="B4473">TRANSPOSE(_xlfn._xlws.SORT(_xlfn.UNIQUE(_xlfn._xlws.FILTER(managements[treatment_number], managements[experiment_id]&amp;"_"&amp;managements[crop_season_id]=A4473))))</f>
        <v>#VALUE!</v>
      </c>
    </row>
    <row r="4474" spans="2:2" x14ac:dyDescent="0.25">
      <c r="B4474" t="e" cm="1" vm="1">
        <f t="array" ref="B4474">TRANSPOSE(_xlfn._xlws.SORT(_xlfn.UNIQUE(_xlfn._xlws.FILTER(managements[treatment_number], managements[experiment_id]&amp;"_"&amp;managements[crop_season_id]=A4474))))</f>
        <v>#VALUE!</v>
      </c>
    </row>
    <row r="4475" spans="2:2" x14ac:dyDescent="0.25">
      <c r="B4475" t="e" cm="1" vm="1">
        <f t="array" ref="B4475">TRANSPOSE(_xlfn._xlws.SORT(_xlfn.UNIQUE(_xlfn._xlws.FILTER(managements[treatment_number], managements[experiment_id]&amp;"_"&amp;managements[crop_season_id]=A4475))))</f>
        <v>#VALUE!</v>
      </c>
    </row>
    <row r="4476" spans="2:2" x14ac:dyDescent="0.25">
      <c r="B4476" t="e" cm="1" vm="1">
        <f t="array" ref="B4476">TRANSPOSE(_xlfn._xlws.SORT(_xlfn.UNIQUE(_xlfn._xlws.FILTER(managements[treatment_number], managements[experiment_id]&amp;"_"&amp;managements[crop_season_id]=A4476))))</f>
        <v>#VALUE!</v>
      </c>
    </row>
    <row r="4477" spans="2:2" x14ac:dyDescent="0.25">
      <c r="B4477" t="e" cm="1" vm="1">
        <f t="array" ref="B4477">TRANSPOSE(_xlfn._xlws.SORT(_xlfn.UNIQUE(_xlfn._xlws.FILTER(managements[treatment_number], managements[experiment_id]&amp;"_"&amp;managements[crop_season_id]=A4477))))</f>
        <v>#VALUE!</v>
      </c>
    </row>
    <row r="4478" spans="2:2" x14ac:dyDescent="0.25">
      <c r="B4478" t="e" cm="1" vm="1">
        <f t="array" ref="B4478">TRANSPOSE(_xlfn._xlws.SORT(_xlfn.UNIQUE(_xlfn._xlws.FILTER(managements[treatment_number], managements[experiment_id]&amp;"_"&amp;managements[crop_season_id]=A4478))))</f>
        <v>#VALUE!</v>
      </c>
    </row>
    <row r="4479" spans="2:2" x14ac:dyDescent="0.25">
      <c r="B4479" t="e" cm="1" vm="1">
        <f t="array" ref="B4479">TRANSPOSE(_xlfn._xlws.SORT(_xlfn.UNIQUE(_xlfn._xlws.FILTER(managements[treatment_number], managements[experiment_id]&amp;"_"&amp;managements[crop_season_id]=A4479))))</f>
        <v>#VALUE!</v>
      </c>
    </row>
    <row r="4480" spans="2:2" x14ac:dyDescent="0.25">
      <c r="B4480" t="e" cm="1" vm="1">
        <f t="array" ref="B4480">TRANSPOSE(_xlfn._xlws.SORT(_xlfn.UNIQUE(_xlfn._xlws.FILTER(managements[treatment_number], managements[experiment_id]&amp;"_"&amp;managements[crop_season_id]=A4480))))</f>
        <v>#VALUE!</v>
      </c>
    </row>
    <row r="4481" spans="2:2" x14ac:dyDescent="0.25">
      <c r="B4481" t="e" cm="1" vm="1">
        <f t="array" ref="B4481">TRANSPOSE(_xlfn._xlws.SORT(_xlfn.UNIQUE(_xlfn._xlws.FILTER(managements[treatment_number], managements[experiment_id]&amp;"_"&amp;managements[crop_season_id]=A4481))))</f>
        <v>#VALUE!</v>
      </c>
    </row>
    <row r="4482" spans="2:2" x14ac:dyDescent="0.25">
      <c r="B4482" t="e" cm="1" vm="1">
        <f t="array" ref="B4482">TRANSPOSE(_xlfn._xlws.SORT(_xlfn.UNIQUE(_xlfn._xlws.FILTER(managements[treatment_number], managements[experiment_id]&amp;"_"&amp;managements[crop_season_id]=A4482))))</f>
        <v>#VALUE!</v>
      </c>
    </row>
    <row r="4483" spans="2:2" x14ac:dyDescent="0.25">
      <c r="B4483" t="e" cm="1" vm="1">
        <f t="array" ref="B4483">TRANSPOSE(_xlfn._xlws.SORT(_xlfn.UNIQUE(_xlfn._xlws.FILTER(managements[treatment_number], managements[experiment_id]&amp;"_"&amp;managements[crop_season_id]=A4483))))</f>
        <v>#VALUE!</v>
      </c>
    </row>
    <row r="4484" spans="2:2" x14ac:dyDescent="0.25">
      <c r="B4484" t="e" cm="1" vm="1">
        <f t="array" ref="B4484">TRANSPOSE(_xlfn._xlws.SORT(_xlfn.UNIQUE(_xlfn._xlws.FILTER(managements[treatment_number], managements[experiment_id]&amp;"_"&amp;managements[crop_season_id]=A4484))))</f>
        <v>#VALUE!</v>
      </c>
    </row>
    <row r="4485" spans="2:2" x14ac:dyDescent="0.25">
      <c r="B4485" t="e" cm="1" vm="1">
        <f t="array" ref="B4485">TRANSPOSE(_xlfn._xlws.SORT(_xlfn.UNIQUE(_xlfn._xlws.FILTER(managements[treatment_number], managements[experiment_id]&amp;"_"&amp;managements[crop_season_id]=A4485))))</f>
        <v>#VALUE!</v>
      </c>
    </row>
    <row r="4486" spans="2:2" x14ac:dyDescent="0.25">
      <c r="B4486" t="e" cm="1" vm="1">
        <f t="array" ref="B4486">TRANSPOSE(_xlfn._xlws.SORT(_xlfn.UNIQUE(_xlfn._xlws.FILTER(managements[treatment_number], managements[experiment_id]&amp;"_"&amp;managements[crop_season_id]=A4486))))</f>
        <v>#VALUE!</v>
      </c>
    </row>
    <row r="4487" spans="2:2" x14ac:dyDescent="0.25">
      <c r="B4487" t="e" cm="1" vm="1">
        <f t="array" ref="B4487">TRANSPOSE(_xlfn._xlws.SORT(_xlfn.UNIQUE(_xlfn._xlws.FILTER(managements[treatment_number], managements[experiment_id]&amp;"_"&amp;managements[crop_season_id]=A4487))))</f>
        <v>#VALUE!</v>
      </c>
    </row>
    <row r="4488" spans="2:2" x14ac:dyDescent="0.25">
      <c r="B4488" t="e" cm="1" vm="1">
        <f t="array" ref="B4488">TRANSPOSE(_xlfn._xlws.SORT(_xlfn.UNIQUE(_xlfn._xlws.FILTER(managements[treatment_number], managements[experiment_id]&amp;"_"&amp;managements[crop_season_id]=A4488))))</f>
        <v>#VALUE!</v>
      </c>
    </row>
    <row r="4489" spans="2:2" x14ac:dyDescent="0.25">
      <c r="B4489" t="e" cm="1" vm="1">
        <f t="array" ref="B4489">TRANSPOSE(_xlfn._xlws.SORT(_xlfn.UNIQUE(_xlfn._xlws.FILTER(managements[treatment_number], managements[experiment_id]&amp;"_"&amp;managements[crop_season_id]=A4489))))</f>
        <v>#VALUE!</v>
      </c>
    </row>
    <row r="4490" spans="2:2" x14ac:dyDescent="0.25">
      <c r="B4490" t="e" cm="1" vm="1">
        <f t="array" ref="B4490">TRANSPOSE(_xlfn._xlws.SORT(_xlfn.UNIQUE(_xlfn._xlws.FILTER(managements[treatment_number], managements[experiment_id]&amp;"_"&amp;managements[crop_season_id]=A4490))))</f>
        <v>#VALUE!</v>
      </c>
    </row>
    <row r="4491" spans="2:2" x14ac:dyDescent="0.25">
      <c r="B4491" t="e" cm="1" vm="1">
        <f t="array" ref="B4491">TRANSPOSE(_xlfn._xlws.SORT(_xlfn.UNIQUE(_xlfn._xlws.FILTER(managements[treatment_number], managements[experiment_id]&amp;"_"&amp;managements[crop_season_id]=A4491))))</f>
        <v>#VALUE!</v>
      </c>
    </row>
    <row r="4492" spans="2:2" x14ac:dyDescent="0.25">
      <c r="B4492" t="e" cm="1" vm="1">
        <f t="array" ref="B4492">TRANSPOSE(_xlfn._xlws.SORT(_xlfn.UNIQUE(_xlfn._xlws.FILTER(managements[treatment_number], managements[experiment_id]&amp;"_"&amp;managements[crop_season_id]=A4492))))</f>
        <v>#VALUE!</v>
      </c>
    </row>
    <row r="4493" spans="2:2" x14ac:dyDescent="0.25">
      <c r="B4493" t="e" cm="1" vm="1">
        <f t="array" ref="B4493">TRANSPOSE(_xlfn._xlws.SORT(_xlfn.UNIQUE(_xlfn._xlws.FILTER(managements[treatment_number], managements[experiment_id]&amp;"_"&amp;managements[crop_season_id]=A4493))))</f>
        <v>#VALUE!</v>
      </c>
    </row>
    <row r="4494" spans="2:2" x14ac:dyDescent="0.25">
      <c r="B4494" t="e" cm="1" vm="1">
        <f t="array" ref="B4494">TRANSPOSE(_xlfn._xlws.SORT(_xlfn.UNIQUE(_xlfn._xlws.FILTER(managements[treatment_number], managements[experiment_id]&amp;"_"&amp;managements[crop_season_id]=A4494))))</f>
        <v>#VALUE!</v>
      </c>
    </row>
    <row r="4495" spans="2:2" x14ac:dyDescent="0.25">
      <c r="B4495" t="e" cm="1" vm="1">
        <f t="array" ref="B4495">TRANSPOSE(_xlfn._xlws.SORT(_xlfn.UNIQUE(_xlfn._xlws.FILTER(managements[treatment_number], managements[experiment_id]&amp;"_"&amp;managements[crop_season_id]=A4495))))</f>
        <v>#VALUE!</v>
      </c>
    </row>
    <row r="4496" spans="2:2" x14ac:dyDescent="0.25">
      <c r="B4496" t="e" cm="1" vm="1">
        <f t="array" ref="B4496">TRANSPOSE(_xlfn._xlws.SORT(_xlfn.UNIQUE(_xlfn._xlws.FILTER(managements[treatment_number], managements[experiment_id]&amp;"_"&amp;managements[crop_season_id]=A4496))))</f>
        <v>#VALUE!</v>
      </c>
    </row>
    <row r="4497" spans="2:2" x14ac:dyDescent="0.25">
      <c r="B4497" t="e" cm="1" vm="1">
        <f t="array" ref="B4497">TRANSPOSE(_xlfn._xlws.SORT(_xlfn.UNIQUE(_xlfn._xlws.FILTER(managements[treatment_number], managements[experiment_id]&amp;"_"&amp;managements[crop_season_id]=A4497))))</f>
        <v>#VALUE!</v>
      </c>
    </row>
    <row r="4498" spans="2:2" x14ac:dyDescent="0.25">
      <c r="B4498" t="e" cm="1" vm="1">
        <f t="array" ref="B4498">TRANSPOSE(_xlfn._xlws.SORT(_xlfn.UNIQUE(_xlfn._xlws.FILTER(managements[treatment_number], managements[experiment_id]&amp;"_"&amp;managements[crop_season_id]=A4498))))</f>
        <v>#VALUE!</v>
      </c>
    </row>
    <row r="4499" spans="2:2" x14ac:dyDescent="0.25">
      <c r="B4499" t="e" cm="1" vm="1">
        <f t="array" ref="B4499">TRANSPOSE(_xlfn._xlws.SORT(_xlfn.UNIQUE(_xlfn._xlws.FILTER(managements[treatment_number], managements[experiment_id]&amp;"_"&amp;managements[crop_season_id]=A4499))))</f>
        <v>#VALUE!</v>
      </c>
    </row>
    <row r="4500" spans="2:2" x14ac:dyDescent="0.25">
      <c r="B4500" t="e" cm="1" vm="1">
        <f t="array" ref="B4500">TRANSPOSE(_xlfn._xlws.SORT(_xlfn.UNIQUE(_xlfn._xlws.FILTER(managements[treatment_number], managements[experiment_id]&amp;"_"&amp;managements[crop_season_id]=A4500))))</f>
        <v>#VALUE!</v>
      </c>
    </row>
    <row r="4501" spans="2:2" x14ac:dyDescent="0.25">
      <c r="B4501" t="e" cm="1" vm="1">
        <f t="array" ref="B4501">TRANSPOSE(_xlfn._xlws.SORT(_xlfn.UNIQUE(_xlfn._xlws.FILTER(managements[treatment_number], managements[experiment_id]&amp;"_"&amp;managements[crop_season_id]=A4501))))</f>
        <v>#VALUE!</v>
      </c>
    </row>
    <row r="4502" spans="2:2" x14ac:dyDescent="0.25">
      <c r="B4502" t="e" cm="1" vm="1">
        <f t="array" ref="B4502">TRANSPOSE(_xlfn._xlws.SORT(_xlfn.UNIQUE(_xlfn._xlws.FILTER(managements[treatment_number], managements[experiment_id]&amp;"_"&amp;managements[crop_season_id]=A4502))))</f>
        <v>#VALUE!</v>
      </c>
    </row>
    <row r="4503" spans="2:2" x14ac:dyDescent="0.25">
      <c r="B4503" t="e" cm="1" vm="1">
        <f t="array" ref="B4503">TRANSPOSE(_xlfn._xlws.SORT(_xlfn.UNIQUE(_xlfn._xlws.FILTER(managements[treatment_number], managements[experiment_id]&amp;"_"&amp;managements[crop_season_id]=A4503))))</f>
        <v>#VALUE!</v>
      </c>
    </row>
    <row r="4504" spans="2:2" x14ac:dyDescent="0.25">
      <c r="B4504" t="e" cm="1" vm="1">
        <f t="array" ref="B4504">TRANSPOSE(_xlfn._xlws.SORT(_xlfn.UNIQUE(_xlfn._xlws.FILTER(managements[treatment_number], managements[experiment_id]&amp;"_"&amp;managements[crop_season_id]=A4504))))</f>
        <v>#VALUE!</v>
      </c>
    </row>
    <row r="4505" spans="2:2" x14ac:dyDescent="0.25">
      <c r="B4505" t="e" cm="1" vm="1">
        <f t="array" ref="B4505">TRANSPOSE(_xlfn._xlws.SORT(_xlfn.UNIQUE(_xlfn._xlws.FILTER(managements[treatment_number], managements[experiment_id]&amp;"_"&amp;managements[crop_season_id]=A4505))))</f>
        <v>#VALUE!</v>
      </c>
    </row>
    <row r="4506" spans="2:2" x14ac:dyDescent="0.25">
      <c r="B4506" t="e" cm="1" vm="1">
        <f t="array" ref="B4506">TRANSPOSE(_xlfn._xlws.SORT(_xlfn.UNIQUE(_xlfn._xlws.FILTER(managements[treatment_number], managements[experiment_id]&amp;"_"&amp;managements[crop_season_id]=A4506))))</f>
        <v>#VALUE!</v>
      </c>
    </row>
    <row r="4507" spans="2:2" x14ac:dyDescent="0.25">
      <c r="B4507" t="e" cm="1" vm="1">
        <f t="array" ref="B4507">TRANSPOSE(_xlfn._xlws.SORT(_xlfn.UNIQUE(_xlfn._xlws.FILTER(managements[treatment_number], managements[experiment_id]&amp;"_"&amp;managements[crop_season_id]=A4507))))</f>
        <v>#VALUE!</v>
      </c>
    </row>
    <row r="4508" spans="2:2" x14ac:dyDescent="0.25">
      <c r="B4508" t="e" cm="1" vm="1">
        <f t="array" ref="B4508">TRANSPOSE(_xlfn._xlws.SORT(_xlfn.UNIQUE(_xlfn._xlws.FILTER(managements[treatment_number], managements[experiment_id]&amp;"_"&amp;managements[crop_season_id]=A4508))))</f>
        <v>#VALUE!</v>
      </c>
    </row>
    <row r="4509" spans="2:2" x14ac:dyDescent="0.25">
      <c r="B4509" t="e" cm="1" vm="1">
        <f t="array" ref="B4509">TRANSPOSE(_xlfn._xlws.SORT(_xlfn.UNIQUE(_xlfn._xlws.FILTER(managements[treatment_number], managements[experiment_id]&amp;"_"&amp;managements[crop_season_id]=A4509))))</f>
        <v>#VALUE!</v>
      </c>
    </row>
    <row r="4510" spans="2:2" x14ac:dyDescent="0.25">
      <c r="B4510" t="e" cm="1" vm="1">
        <f t="array" ref="B4510">TRANSPOSE(_xlfn._xlws.SORT(_xlfn.UNIQUE(_xlfn._xlws.FILTER(managements[treatment_number], managements[experiment_id]&amp;"_"&amp;managements[crop_season_id]=A4510))))</f>
        <v>#VALUE!</v>
      </c>
    </row>
    <row r="4511" spans="2:2" x14ac:dyDescent="0.25">
      <c r="B4511" t="e" cm="1" vm="1">
        <f t="array" ref="B4511">TRANSPOSE(_xlfn._xlws.SORT(_xlfn.UNIQUE(_xlfn._xlws.FILTER(managements[treatment_number], managements[experiment_id]&amp;"_"&amp;managements[crop_season_id]=A4511))))</f>
        <v>#VALUE!</v>
      </c>
    </row>
    <row r="4512" spans="2:2" x14ac:dyDescent="0.25">
      <c r="B4512" t="e" cm="1" vm="1">
        <f t="array" ref="B4512">TRANSPOSE(_xlfn._xlws.SORT(_xlfn.UNIQUE(_xlfn._xlws.FILTER(managements[treatment_number], managements[experiment_id]&amp;"_"&amp;managements[crop_season_id]=A4512))))</f>
        <v>#VALUE!</v>
      </c>
    </row>
    <row r="4513" spans="2:2" x14ac:dyDescent="0.25">
      <c r="B4513" t="e" cm="1" vm="1">
        <f t="array" ref="B4513">TRANSPOSE(_xlfn._xlws.SORT(_xlfn.UNIQUE(_xlfn._xlws.FILTER(managements[treatment_number], managements[experiment_id]&amp;"_"&amp;managements[crop_season_id]=A4513))))</f>
        <v>#VALUE!</v>
      </c>
    </row>
    <row r="4514" spans="2:2" x14ac:dyDescent="0.25">
      <c r="B4514" t="e" cm="1" vm="1">
        <f t="array" ref="B4514">TRANSPOSE(_xlfn._xlws.SORT(_xlfn.UNIQUE(_xlfn._xlws.FILTER(managements[treatment_number], managements[experiment_id]&amp;"_"&amp;managements[crop_season_id]=A4514))))</f>
        <v>#VALUE!</v>
      </c>
    </row>
    <row r="4515" spans="2:2" x14ac:dyDescent="0.25">
      <c r="B4515" t="e" cm="1" vm="1">
        <f t="array" ref="B4515">TRANSPOSE(_xlfn._xlws.SORT(_xlfn.UNIQUE(_xlfn._xlws.FILTER(managements[treatment_number], managements[experiment_id]&amp;"_"&amp;managements[crop_season_id]=A4515))))</f>
        <v>#VALUE!</v>
      </c>
    </row>
    <row r="4516" spans="2:2" x14ac:dyDescent="0.25">
      <c r="B4516" t="e" cm="1" vm="1">
        <f t="array" ref="B4516">TRANSPOSE(_xlfn._xlws.SORT(_xlfn.UNIQUE(_xlfn._xlws.FILTER(managements[treatment_number], managements[experiment_id]&amp;"_"&amp;managements[crop_season_id]=A4516))))</f>
        <v>#VALUE!</v>
      </c>
    </row>
    <row r="4517" spans="2:2" x14ac:dyDescent="0.25">
      <c r="B4517" t="e" cm="1" vm="1">
        <f t="array" ref="B4517">TRANSPOSE(_xlfn._xlws.SORT(_xlfn.UNIQUE(_xlfn._xlws.FILTER(managements[treatment_number], managements[experiment_id]&amp;"_"&amp;managements[crop_season_id]=A4517))))</f>
        <v>#VALUE!</v>
      </c>
    </row>
    <row r="4518" spans="2:2" x14ac:dyDescent="0.25">
      <c r="B4518" t="e" cm="1" vm="1">
        <f t="array" ref="B4518">TRANSPOSE(_xlfn._xlws.SORT(_xlfn.UNIQUE(_xlfn._xlws.FILTER(managements[treatment_number], managements[experiment_id]&amp;"_"&amp;managements[crop_season_id]=A4518))))</f>
        <v>#VALUE!</v>
      </c>
    </row>
    <row r="4519" spans="2:2" x14ac:dyDescent="0.25">
      <c r="B4519" t="e" cm="1" vm="1">
        <f t="array" ref="B4519">TRANSPOSE(_xlfn._xlws.SORT(_xlfn.UNIQUE(_xlfn._xlws.FILTER(managements[treatment_number], managements[experiment_id]&amp;"_"&amp;managements[crop_season_id]=A4519))))</f>
        <v>#VALUE!</v>
      </c>
    </row>
    <row r="4520" spans="2:2" x14ac:dyDescent="0.25">
      <c r="B4520" t="e" cm="1" vm="1">
        <f t="array" ref="B4520">TRANSPOSE(_xlfn._xlws.SORT(_xlfn.UNIQUE(_xlfn._xlws.FILTER(managements[treatment_number], managements[experiment_id]&amp;"_"&amp;managements[crop_season_id]=A4520))))</f>
        <v>#VALUE!</v>
      </c>
    </row>
    <row r="4521" spans="2:2" x14ac:dyDescent="0.25">
      <c r="B4521" t="e" cm="1" vm="1">
        <f t="array" ref="B4521">TRANSPOSE(_xlfn._xlws.SORT(_xlfn.UNIQUE(_xlfn._xlws.FILTER(managements[treatment_number], managements[experiment_id]&amp;"_"&amp;managements[crop_season_id]=A4521))))</f>
        <v>#VALUE!</v>
      </c>
    </row>
    <row r="4522" spans="2:2" x14ac:dyDescent="0.25">
      <c r="B4522" t="e" cm="1" vm="1">
        <f t="array" ref="B4522">TRANSPOSE(_xlfn._xlws.SORT(_xlfn.UNIQUE(_xlfn._xlws.FILTER(managements[treatment_number], managements[experiment_id]&amp;"_"&amp;managements[crop_season_id]=A4522))))</f>
        <v>#VALUE!</v>
      </c>
    </row>
    <row r="4523" spans="2:2" x14ac:dyDescent="0.25">
      <c r="B4523" t="e" cm="1" vm="1">
        <f t="array" ref="B4523">TRANSPOSE(_xlfn._xlws.SORT(_xlfn.UNIQUE(_xlfn._xlws.FILTER(managements[treatment_number], managements[experiment_id]&amp;"_"&amp;managements[crop_season_id]=A4523))))</f>
        <v>#VALUE!</v>
      </c>
    </row>
    <row r="4524" spans="2:2" x14ac:dyDescent="0.25">
      <c r="B4524" t="e" cm="1" vm="1">
        <f t="array" ref="B4524">TRANSPOSE(_xlfn._xlws.SORT(_xlfn.UNIQUE(_xlfn._xlws.FILTER(managements[treatment_number], managements[experiment_id]&amp;"_"&amp;managements[crop_season_id]=A4524))))</f>
        <v>#VALUE!</v>
      </c>
    </row>
    <row r="4525" spans="2:2" x14ac:dyDescent="0.25">
      <c r="B4525" t="e" cm="1" vm="1">
        <f t="array" ref="B4525">TRANSPOSE(_xlfn._xlws.SORT(_xlfn.UNIQUE(_xlfn._xlws.FILTER(managements[treatment_number], managements[experiment_id]&amp;"_"&amp;managements[crop_season_id]=A4525))))</f>
        <v>#VALUE!</v>
      </c>
    </row>
    <row r="4526" spans="2:2" x14ac:dyDescent="0.25">
      <c r="B4526" t="e" cm="1" vm="1">
        <f t="array" ref="B4526">TRANSPOSE(_xlfn._xlws.SORT(_xlfn.UNIQUE(_xlfn._xlws.FILTER(managements[treatment_number], managements[experiment_id]&amp;"_"&amp;managements[crop_season_id]=A4526))))</f>
        <v>#VALUE!</v>
      </c>
    </row>
    <row r="4527" spans="2:2" x14ac:dyDescent="0.25">
      <c r="B4527" t="e" cm="1" vm="1">
        <f t="array" ref="B4527">TRANSPOSE(_xlfn._xlws.SORT(_xlfn.UNIQUE(_xlfn._xlws.FILTER(managements[treatment_number], managements[experiment_id]&amp;"_"&amp;managements[crop_season_id]=A4527))))</f>
        <v>#VALUE!</v>
      </c>
    </row>
    <row r="4528" spans="2:2" x14ac:dyDescent="0.25">
      <c r="B4528" t="e" cm="1" vm="1">
        <f t="array" ref="B4528">TRANSPOSE(_xlfn._xlws.SORT(_xlfn.UNIQUE(_xlfn._xlws.FILTER(managements[treatment_number], managements[experiment_id]&amp;"_"&amp;managements[crop_season_id]=A4528))))</f>
        <v>#VALUE!</v>
      </c>
    </row>
    <row r="4529" spans="2:2" x14ac:dyDescent="0.25">
      <c r="B4529" t="e" cm="1" vm="1">
        <f t="array" ref="B4529">TRANSPOSE(_xlfn._xlws.SORT(_xlfn.UNIQUE(_xlfn._xlws.FILTER(managements[treatment_number], managements[experiment_id]&amp;"_"&amp;managements[crop_season_id]=A4529))))</f>
        <v>#VALUE!</v>
      </c>
    </row>
    <row r="4530" spans="2:2" x14ac:dyDescent="0.25">
      <c r="B4530" t="e" cm="1" vm="1">
        <f t="array" ref="B4530">TRANSPOSE(_xlfn._xlws.SORT(_xlfn.UNIQUE(_xlfn._xlws.FILTER(managements[treatment_number], managements[experiment_id]&amp;"_"&amp;managements[crop_season_id]=A4530))))</f>
        <v>#VALUE!</v>
      </c>
    </row>
    <row r="4531" spans="2:2" x14ac:dyDescent="0.25">
      <c r="B4531" t="e" cm="1" vm="1">
        <f t="array" ref="B4531">TRANSPOSE(_xlfn._xlws.SORT(_xlfn.UNIQUE(_xlfn._xlws.FILTER(managements[treatment_number], managements[experiment_id]&amp;"_"&amp;managements[crop_season_id]=A4531))))</f>
        <v>#VALUE!</v>
      </c>
    </row>
    <row r="4532" spans="2:2" x14ac:dyDescent="0.25">
      <c r="B4532" t="e" cm="1" vm="1">
        <f t="array" ref="B4532">TRANSPOSE(_xlfn._xlws.SORT(_xlfn.UNIQUE(_xlfn._xlws.FILTER(managements[treatment_number], managements[experiment_id]&amp;"_"&amp;managements[crop_season_id]=A4532))))</f>
        <v>#VALUE!</v>
      </c>
    </row>
    <row r="4533" spans="2:2" x14ac:dyDescent="0.25">
      <c r="B4533" t="e" cm="1" vm="1">
        <f t="array" ref="B4533">TRANSPOSE(_xlfn._xlws.SORT(_xlfn.UNIQUE(_xlfn._xlws.FILTER(managements[treatment_number], managements[experiment_id]&amp;"_"&amp;managements[crop_season_id]=A4533))))</f>
        <v>#VALUE!</v>
      </c>
    </row>
    <row r="4534" spans="2:2" x14ac:dyDescent="0.25">
      <c r="B4534" t="e" cm="1" vm="1">
        <f t="array" ref="B4534">TRANSPOSE(_xlfn._xlws.SORT(_xlfn.UNIQUE(_xlfn._xlws.FILTER(managements[treatment_number], managements[experiment_id]&amp;"_"&amp;managements[crop_season_id]=A4534))))</f>
        <v>#VALUE!</v>
      </c>
    </row>
    <row r="4535" spans="2:2" x14ac:dyDescent="0.25">
      <c r="B4535" t="e" cm="1" vm="1">
        <f t="array" ref="B4535">TRANSPOSE(_xlfn._xlws.SORT(_xlfn.UNIQUE(_xlfn._xlws.FILTER(managements[treatment_number], managements[experiment_id]&amp;"_"&amp;managements[crop_season_id]=A4535))))</f>
        <v>#VALUE!</v>
      </c>
    </row>
    <row r="4536" spans="2:2" x14ac:dyDescent="0.25">
      <c r="B4536" t="e" cm="1" vm="1">
        <f t="array" ref="B4536">TRANSPOSE(_xlfn._xlws.SORT(_xlfn.UNIQUE(_xlfn._xlws.FILTER(managements[treatment_number], managements[experiment_id]&amp;"_"&amp;managements[crop_season_id]=A4536))))</f>
        <v>#VALUE!</v>
      </c>
    </row>
    <row r="4537" spans="2:2" x14ac:dyDescent="0.25">
      <c r="B4537" t="e" cm="1" vm="1">
        <f t="array" ref="B4537">TRANSPOSE(_xlfn._xlws.SORT(_xlfn.UNIQUE(_xlfn._xlws.FILTER(managements[treatment_number], managements[experiment_id]&amp;"_"&amp;managements[crop_season_id]=A4537))))</f>
        <v>#VALUE!</v>
      </c>
    </row>
    <row r="4538" spans="2:2" x14ac:dyDescent="0.25">
      <c r="B4538" t="e" cm="1" vm="1">
        <f t="array" ref="B4538">TRANSPOSE(_xlfn._xlws.SORT(_xlfn.UNIQUE(_xlfn._xlws.FILTER(managements[treatment_number], managements[experiment_id]&amp;"_"&amp;managements[crop_season_id]=A4538))))</f>
        <v>#VALUE!</v>
      </c>
    </row>
    <row r="4539" spans="2:2" x14ac:dyDescent="0.25">
      <c r="B4539" t="e" cm="1" vm="1">
        <f t="array" ref="B4539">TRANSPOSE(_xlfn._xlws.SORT(_xlfn.UNIQUE(_xlfn._xlws.FILTER(managements[treatment_number], managements[experiment_id]&amp;"_"&amp;managements[crop_season_id]=A4539))))</f>
        <v>#VALUE!</v>
      </c>
    </row>
    <row r="4540" spans="2:2" x14ac:dyDescent="0.25">
      <c r="B4540" t="e" cm="1" vm="1">
        <f t="array" ref="B4540">TRANSPOSE(_xlfn._xlws.SORT(_xlfn.UNIQUE(_xlfn._xlws.FILTER(managements[treatment_number], managements[experiment_id]&amp;"_"&amp;managements[crop_season_id]=A4540))))</f>
        <v>#VALUE!</v>
      </c>
    </row>
    <row r="4541" spans="2:2" x14ac:dyDescent="0.25">
      <c r="B4541" t="e" cm="1" vm="1">
        <f t="array" ref="B4541">TRANSPOSE(_xlfn._xlws.SORT(_xlfn.UNIQUE(_xlfn._xlws.FILTER(managements[treatment_number], managements[experiment_id]&amp;"_"&amp;managements[crop_season_id]=A4541))))</f>
        <v>#VALUE!</v>
      </c>
    </row>
    <row r="4542" spans="2:2" x14ac:dyDescent="0.25">
      <c r="B4542" t="e" cm="1" vm="1">
        <f t="array" ref="B4542">TRANSPOSE(_xlfn._xlws.SORT(_xlfn.UNIQUE(_xlfn._xlws.FILTER(managements[treatment_number], managements[experiment_id]&amp;"_"&amp;managements[crop_season_id]=A4542))))</f>
        <v>#VALUE!</v>
      </c>
    </row>
    <row r="4543" spans="2:2" x14ac:dyDescent="0.25">
      <c r="B4543" t="e" cm="1" vm="1">
        <f t="array" ref="B4543">TRANSPOSE(_xlfn._xlws.SORT(_xlfn.UNIQUE(_xlfn._xlws.FILTER(managements[treatment_number], managements[experiment_id]&amp;"_"&amp;managements[crop_season_id]=A4543))))</f>
        <v>#VALUE!</v>
      </c>
    </row>
    <row r="4544" spans="2:2" x14ac:dyDescent="0.25">
      <c r="B4544" t="e" cm="1" vm="1">
        <f t="array" ref="B4544">TRANSPOSE(_xlfn._xlws.SORT(_xlfn.UNIQUE(_xlfn._xlws.FILTER(managements[treatment_number], managements[experiment_id]&amp;"_"&amp;managements[crop_season_id]=A4544))))</f>
        <v>#VALUE!</v>
      </c>
    </row>
    <row r="4545" spans="2:2" x14ac:dyDescent="0.25">
      <c r="B4545" t="e" cm="1" vm="1">
        <f t="array" ref="B4545">TRANSPOSE(_xlfn._xlws.SORT(_xlfn.UNIQUE(_xlfn._xlws.FILTER(managements[treatment_number], managements[experiment_id]&amp;"_"&amp;managements[crop_season_id]=A4545))))</f>
        <v>#VALUE!</v>
      </c>
    </row>
    <row r="4546" spans="2:2" x14ac:dyDescent="0.25">
      <c r="B4546" t="e" cm="1" vm="1">
        <f t="array" ref="B4546">TRANSPOSE(_xlfn._xlws.SORT(_xlfn.UNIQUE(_xlfn._xlws.FILTER(managements[treatment_number], managements[experiment_id]&amp;"_"&amp;managements[crop_season_id]=A4546))))</f>
        <v>#VALUE!</v>
      </c>
    </row>
    <row r="4547" spans="2:2" x14ac:dyDescent="0.25">
      <c r="B4547" t="e" cm="1" vm="1">
        <f t="array" ref="B4547">TRANSPOSE(_xlfn._xlws.SORT(_xlfn.UNIQUE(_xlfn._xlws.FILTER(managements[treatment_number], managements[experiment_id]&amp;"_"&amp;managements[crop_season_id]=A4547))))</f>
        <v>#VALUE!</v>
      </c>
    </row>
    <row r="4548" spans="2:2" x14ac:dyDescent="0.25">
      <c r="B4548" t="e" cm="1" vm="1">
        <f t="array" ref="B4548">TRANSPOSE(_xlfn._xlws.SORT(_xlfn.UNIQUE(_xlfn._xlws.FILTER(managements[treatment_number], managements[experiment_id]&amp;"_"&amp;managements[crop_season_id]=A4548))))</f>
        <v>#VALUE!</v>
      </c>
    </row>
    <row r="4549" spans="2:2" x14ac:dyDescent="0.25">
      <c r="B4549" t="e" cm="1" vm="1">
        <f t="array" ref="B4549">TRANSPOSE(_xlfn._xlws.SORT(_xlfn.UNIQUE(_xlfn._xlws.FILTER(managements[treatment_number], managements[experiment_id]&amp;"_"&amp;managements[crop_season_id]=A4549))))</f>
        <v>#VALUE!</v>
      </c>
    </row>
    <row r="4550" spans="2:2" x14ac:dyDescent="0.25">
      <c r="B4550" t="e" cm="1" vm="1">
        <f t="array" ref="B4550">TRANSPOSE(_xlfn._xlws.SORT(_xlfn.UNIQUE(_xlfn._xlws.FILTER(managements[treatment_number], managements[experiment_id]&amp;"_"&amp;managements[crop_season_id]=A4550))))</f>
        <v>#VALUE!</v>
      </c>
    </row>
    <row r="4551" spans="2:2" x14ac:dyDescent="0.25">
      <c r="B4551" t="e" cm="1" vm="1">
        <f t="array" ref="B4551">TRANSPOSE(_xlfn._xlws.SORT(_xlfn.UNIQUE(_xlfn._xlws.FILTER(managements[treatment_number], managements[experiment_id]&amp;"_"&amp;managements[crop_season_id]=A4551))))</f>
        <v>#VALUE!</v>
      </c>
    </row>
    <row r="4552" spans="2:2" x14ac:dyDescent="0.25">
      <c r="B4552" t="e" cm="1" vm="1">
        <f t="array" ref="B4552">TRANSPOSE(_xlfn._xlws.SORT(_xlfn.UNIQUE(_xlfn._xlws.FILTER(managements[treatment_number], managements[experiment_id]&amp;"_"&amp;managements[crop_season_id]=A4552))))</f>
        <v>#VALUE!</v>
      </c>
    </row>
    <row r="4553" spans="2:2" x14ac:dyDescent="0.25">
      <c r="B4553" t="e" cm="1" vm="1">
        <f t="array" ref="B4553">TRANSPOSE(_xlfn._xlws.SORT(_xlfn.UNIQUE(_xlfn._xlws.FILTER(managements[treatment_number], managements[experiment_id]&amp;"_"&amp;managements[crop_season_id]=A4553))))</f>
        <v>#VALUE!</v>
      </c>
    </row>
    <row r="4554" spans="2:2" x14ac:dyDescent="0.25">
      <c r="B4554" t="e" cm="1" vm="1">
        <f t="array" ref="B4554">TRANSPOSE(_xlfn._xlws.SORT(_xlfn.UNIQUE(_xlfn._xlws.FILTER(managements[treatment_number], managements[experiment_id]&amp;"_"&amp;managements[crop_season_id]=A4554))))</f>
        <v>#VALUE!</v>
      </c>
    </row>
    <row r="4555" spans="2:2" x14ac:dyDescent="0.25">
      <c r="B4555" t="e" cm="1" vm="1">
        <f t="array" ref="B4555">TRANSPOSE(_xlfn._xlws.SORT(_xlfn.UNIQUE(_xlfn._xlws.FILTER(managements[treatment_number], managements[experiment_id]&amp;"_"&amp;managements[crop_season_id]=A4555))))</f>
        <v>#VALUE!</v>
      </c>
    </row>
    <row r="4556" spans="2:2" x14ac:dyDescent="0.25">
      <c r="B4556" t="e" cm="1" vm="1">
        <f t="array" ref="B4556">TRANSPOSE(_xlfn._xlws.SORT(_xlfn.UNIQUE(_xlfn._xlws.FILTER(managements[treatment_number], managements[experiment_id]&amp;"_"&amp;managements[crop_season_id]=A4556))))</f>
        <v>#VALUE!</v>
      </c>
    </row>
    <row r="4557" spans="2:2" x14ac:dyDescent="0.25">
      <c r="B4557" t="e" cm="1" vm="1">
        <f t="array" ref="B4557">TRANSPOSE(_xlfn._xlws.SORT(_xlfn.UNIQUE(_xlfn._xlws.FILTER(managements[treatment_number], managements[experiment_id]&amp;"_"&amp;managements[crop_season_id]=A4557))))</f>
        <v>#VALUE!</v>
      </c>
    </row>
    <row r="4558" spans="2:2" x14ac:dyDescent="0.25">
      <c r="B4558" t="e" cm="1" vm="1">
        <f t="array" ref="B4558">TRANSPOSE(_xlfn._xlws.SORT(_xlfn.UNIQUE(_xlfn._xlws.FILTER(managements[treatment_number], managements[experiment_id]&amp;"_"&amp;managements[crop_season_id]=A4558))))</f>
        <v>#VALUE!</v>
      </c>
    </row>
    <row r="4559" spans="2:2" x14ac:dyDescent="0.25">
      <c r="B4559" t="e" cm="1" vm="1">
        <f t="array" ref="B4559">TRANSPOSE(_xlfn._xlws.SORT(_xlfn.UNIQUE(_xlfn._xlws.FILTER(managements[treatment_number], managements[experiment_id]&amp;"_"&amp;managements[crop_season_id]=A4559))))</f>
        <v>#VALUE!</v>
      </c>
    </row>
    <row r="4560" spans="2:2" x14ac:dyDescent="0.25">
      <c r="B4560" t="e" cm="1" vm="1">
        <f t="array" ref="B4560">TRANSPOSE(_xlfn._xlws.SORT(_xlfn.UNIQUE(_xlfn._xlws.FILTER(managements[treatment_number], managements[experiment_id]&amp;"_"&amp;managements[crop_season_id]=A4560))))</f>
        <v>#VALUE!</v>
      </c>
    </row>
    <row r="4561" spans="2:2" x14ac:dyDescent="0.25">
      <c r="B4561" t="e" cm="1" vm="1">
        <f t="array" ref="B4561">TRANSPOSE(_xlfn._xlws.SORT(_xlfn.UNIQUE(_xlfn._xlws.FILTER(managements[treatment_number], managements[experiment_id]&amp;"_"&amp;managements[crop_season_id]=A4561))))</f>
        <v>#VALUE!</v>
      </c>
    </row>
    <row r="4562" spans="2:2" x14ac:dyDescent="0.25">
      <c r="B4562" t="e" cm="1" vm="1">
        <f t="array" ref="B4562">TRANSPOSE(_xlfn._xlws.SORT(_xlfn.UNIQUE(_xlfn._xlws.FILTER(managements[treatment_number], managements[experiment_id]&amp;"_"&amp;managements[crop_season_id]=A4562))))</f>
        <v>#VALUE!</v>
      </c>
    </row>
    <row r="4563" spans="2:2" x14ac:dyDescent="0.25">
      <c r="B4563" t="e" cm="1" vm="1">
        <f t="array" ref="B4563">TRANSPOSE(_xlfn._xlws.SORT(_xlfn.UNIQUE(_xlfn._xlws.FILTER(managements[treatment_number], managements[experiment_id]&amp;"_"&amp;managements[crop_season_id]=A4563))))</f>
        <v>#VALUE!</v>
      </c>
    </row>
    <row r="4564" spans="2:2" x14ac:dyDescent="0.25">
      <c r="B4564" t="e" cm="1" vm="1">
        <f t="array" ref="B4564">TRANSPOSE(_xlfn._xlws.SORT(_xlfn.UNIQUE(_xlfn._xlws.FILTER(managements[treatment_number], managements[experiment_id]&amp;"_"&amp;managements[crop_season_id]=A4564))))</f>
        <v>#VALUE!</v>
      </c>
    </row>
    <row r="4565" spans="2:2" x14ac:dyDescent="0.25">
      <c r="B4565" t="e" cm="1" vm="1">
        <f t="array" ref="B4565">TRANSPOSE(_xlfn._xlws.SORT(_xlfn.UNIQUE(_xlfn._xlws.FILTER(managements[treatment_number], managements[experiment_id]&amp;"_"&amp;managements[crop_season_id]=A4565))))</f>
        <v>#VALUE!</v>
      </c>
    </row>
    <row r="4566" spans="2:2" x14ac:dyDescent="0.25">
      <c r="B4566" t="e" cm="1" vm="1">
        <f t="array" ref="B4566">TRANSPOSE(_xlfn._xlws.SORT(_xlfn.UNIQUE(_xlfn._xlws.FILTER(managements[treatment_number], managements[experiment_id]&amp;"_"&amp;managements[crop_season_id]=A4566))))</f>
        <v>#VALUE!</v>
      </c>
    </row>
    <row r="4567" spans="2:2" x14ac:dyDescent="0.25">
      <c r="B4567" t="e" cm="1" vm="1">
        <f t="array" ref="B4567">TRANSPOSE(_xlfn._xlws.SORT(_xlfn.UNIQUE(_xlfn._xlws.FILTER(managements[treatment_number], managements[experiment_id]&amp;"_"&amp;managements[crop_season_id]=A4567))))</f>
        <v>#VALUE!</v>
      </c>
    </row>
    <row r="4568" spans="2:2" x14ac:dyDescent="0.25">
      <c r="B4568" t="e" cm="1" vm="1">
        <f t="array" ref="B4568">TRANSPOSE(_xlfn._xlws.SORT(_xlfn.UNIQUE(_xlfn._xlws.FILTER(managements[treatment_number], managements[experiment_id]&amp;"_"&amp;managements[crop_season_id]=A4568))))</f>
        <v>#VALUE!</v>
      </c>
    </row>
    <row r="4569" spans="2:2" x14ac:dyDescent="0.25">
      <c r="B4569" t="e" cm="1" vm="1">
        <f t="array" ref="B4569">TRANSPOSE(_xlfn._xlws.SORT(_xlfn.UNIQUE(_xlfn._xlws.FILTER(managements[treatment_number], managements[experiment_id]&amp;"_"&amp;managements[crop_season_id]=A4569))))</f>
        <v>#VALUE!</v>
      </c>
    </row>
    <row r="4570" spans="2:2" x14ac:dyDescent="0.25">
      <c r="B4570" t="e" cm="1" vm="1">
        <f t="array" ref="B4570">TRANSPOSE(_xlfn._xlws.SORT(_xlfn.UNIQUE(_xlfn._xlws.FILTER(managements[treatment_number], managements[experiment_id]&amp;"_"&amp;managements[crop_season_id]=A4570))))</f>
        <v>#VALUE!</v>
      </c>
    </row>
    <row r="4571" spans="2:2" x14ac:dyDescent="0.25">
      <c r="B4571" t="e" cm="1" vm="1">
        <f t="array" ref="B4571">TRANSPOSE(_xlfn._xlws.SORT(_xlfn.UNIQUE(_xlfn._xlws.FILTER(managements[treatment_number], managements[experiment_id]&amp;"_"&amp;managements[crop_season_id]=A4571))))</f>
        <v>#VALUE!</v>
      </c>
    </row>
    <row r="4572" spans="2:2" x14ac:dyDescent="0.25">
      <c r="B4572" t="e" cm="1" vm="1">
        <f t="array" ref="B4572">TRANSPOSE(_xlfn._xlws.SORT(_xlfn.UNIQUE(_xlfn._xlws.FILTER(managements[treatment_number], managements[experiment_id]&amp;"_"&amp;managements[crop_season_id]=A4572))))</f>
        <v>#VALUE!</v>
      </c>
    </row>
    <row r="4573" spans="2:2" x14ac:dyDescent="0.25">
      <c r="B4573" t="e" cm="1" vm="1">
        <f t="array" ref="B4573">TRANSPOSE(_xlfn._xlws.SORT(_xlfn.UNIQUE(_xlfn._xlws.FILTER(managements[treatment_number], managements[experiment_id]&amp;"_"&amp;managements[crop_season_id]=A4573))))</f>
        <v>#VALUE!</v>
      </c>
    </row>
    <row r="4574" spans="2:2" x14ac:dyDescent="0.25">
      <c r="B4574" t="e" cm="1" vm="1">
        <f t="array" ref="B4574">TRANSPOSE(_xlfn._xlws.SORT(_xlfn.UNIQUE(_xlfn._xlws.FILTER(managements[treatment_number], managements[experiment_id]&amp;"_"&amp;managements[crop_season_id]=A4574))))</f>
        <v>#VALUE!</v>
      </c>
    </row>
    <row r="4575" spans="2:2" x14ac:dyDescent="0.25">
      <c r="B4575" t="e" cm="1" vm="1">
        <f t="array" ref="B4575">TRANSPOSE(_xlfn._xlws.SORT(_xlfn.UNIQUE(_xlfn._xlws.FILTER(managements[treatment_number], managements[experiment_id]&amp;"_"&amp;managements[crop_season_id]=A4575))))</f>
        <v>#VALUE!</v>
      </c>
    </row>
    <row r="4576" spans="2:2" x14ac:dyDescent="0.25">
      <c r="B4576" t="e" cm="1" vm="1">
        <f t="array" ref="B4576">TRANSPOSE(_xlfn._xlws.SORT(_xlfn.UNIQUE(_xlfn._xlws.FILTER(managements[treatment_number], managements[experiment_id]&amp;"_"&amp;managements[crop_season_id]=A4576))))</f>
        <v>#VALUE!</v>
      </c>
    </row>
    <row r="4577" spans="2:2" x14ac:dyDescent="0.25">
      <c r="B4577" t="e" cm="1" vm="1">
        <f t="array" ref="B4577">TRANSPOSE(_xlfn._xlws.SORT(_xlfn.UNIQUE(_xlfn._xlws.FILTER(managements[treatment_number], managements[experiment_id]&amp;"_"&amp;managements[crop_season_id]=A4577))))</f>
        <v>#VALUE!</v>
      </c>
    </row>
    <row r="4578" spans="2:2" x14ac:dyDescent="0.25">
      <c r="B4578" t="e" cm="1" vm="1">
        <f t="array" ref="B4578">TRANSPOSE(_xlfn._xlws.SORT(_xlfn.UNIQUE(_xlfn._xlws.FILTER(managements[treatment_number], managements[experiment_id]&amp;"_"&amp;managements[crop_season_id]=A4578))))</f>
        <v>#VALUE!</v>
      </c>
    </row>
    <row r="4579" spans="2:2" x14ac:dyDescent="0.25">
      <c r="B4579" t="e" cm="1" vm="1">
        <f t="array" ref="B4579">TRANSPOSE(_xlfn._xlws.SORT(_xlfn.UNIQUE(_xlfn._xlws.FILTER(managements[treatment_number], managements[experiment_id]&amp;"_"&amp;managements[crop_season_id]=A4579))))</f>
        <v>#VALUE!</v>
      </c>
    </row>
    <row r="4580" spans="2:2" x14ac:dyDescent="0.25">
      <c r="B4580" t="e" cm="1" vm="1">
        <f t="array" ref="B4580">TRANSPOSE(_xlfn._xlws.SORT(_xlfn.UNIQUE(_xlfn._xlws.FILTER(managements[treatment_number], managements[experiment_id]&amp;"_"&amp;managements[crop_season_id]=A4580))))</f>
        <v>#VALUE!</v>
      </c>
    </row>
    <row r="4581" spans="2:2" x14ac:dyDescent="0.25">
      <c r="B4581" t="e" cm="1" vm="1">
        <f t="array" ref="B4581">TRANSPOSE(_xlfn._xlws.SORT(_xlfn.UNIQUE(_xlfn._xlws.FILTER(managements[treatment_number], managements[experiment_id]&amp;"_"&amp;managements[crop_season_id]=A4581))))</f>
        <v>#VALUE!</v>
      </c>
    </row>
    <row r="4582" spans="2:2" x14ac:dyDescent="0.25">
      <c r="B4582" t="e" cm="1" vm="1">
        <f t="array" ref="B4582">TRANSPOSE(_xlfn._xlws.SORT(_xlfn.UNIQUE(_xlfn._xlws.FILTER(managements[treatment_number], managements[experiment_id]&amp;"_"&amp;managements[crop_season_id]=A4582))))</f>
        <v>#VALUE!</v>
      </c>
    </row>
    <row r="4583" spans="2:2" x14ac:dyDescent="0.25">
      <c r="B4583" t="e" cm="1" vm="1">
        <f t="array" ref="B4583">TRANSPOSE(_xlfn._xlws.SORT(_xlfn.UNIQUE(_xlfn._xlws.FILTER(managements[treatment_number], managements[experiment_id]&amp;"_"&amp;managements[crop_season_id]=A4583))))</f>
        <v>#VALUE!</v>
      </c>
    </row>
    <row r="4584" spans="2:2" x14ac:dyDescent="0.25">
      <c r="B4584" t="e" cm="1" vm="1">
        <f t="array" ref="B4584">TRANSPOSE(_xlfn._xlws.SORT(_xlfn.UNIQUE(_xlfn._xlws.FILTER(managements[treatment_number], managements[experiment_id]&amp;"_"&amp;managements[crop_season_id]=A4584))))</f>
        <v>#VALUE!</v>
      </c>
    </row>
    <row r="4585" spans="2:2" x14ac:dyDescent="0.25">
      <c r="B4585" t="e" cm="1" vm="1">
        <f t="array" ref="B4585">TRANSPOSE(_xlfn._xlws.SORT(_xlfn.UNIQUE(_xlfn._xlws.FILTER(managements[treatment_number], managements[experiment_id]&amp;"_"&amp;managements[crop_season_id]=A4585))))</f>
        <v>#VALUE!</v>
      </c>
    </row>
    <row r="4586" spans="2:2" x14ac:dyDescent="0.25">
      <c r="B4586" t="e" cm="1" vm="1">
        <f t="array" ref="B4586">TRANSPOSE(_xlfn._xlws.SORT(_xlfn.UNIQUE(_xlfn._xlws.FILTER(managements[treatment_number], managements[experiment_id]&amp;"_"&amp;managements[crop_season_id]=A4586))))</f>
        <v>#VALUE!</v>
      </c>
    </row>
    <row r="4587" spans="2:2" x14ac:dyDescent="0.25">
      <c r="B4587" t="e" cm="1" vm="1">
        <f t="array" ref="B4587">TRANSPOSE(_xlfn._xlws.SORT(_xlfn.UNIQUE(_xlfn._xlws.FILTER(managements[treatment_number], managements[experiment_id]&amp;"_"&amp;managements[crop_season_id]=A4587))))</f>
        <v>#VALUE!</v>
      </c>
    </row>
    <row r="4588" spans="2:2" x14ac:dyDescent="0.25">
      <c r="B4588" t="e" cm="1" vm="1">
        <f t="array" ref="B4588">TRANSPOSE(_xlfn._xlws.SORT(_xlfn.UNIQUE(_xlfn._xlws.FILTER(managements[treatment_number], managements[experiment_id]&amp;"_"&amp;managements[crop_season_id]=A4588))))</f>
        <v>#VALUE!</v>
      </c>
    </row>
    <row r="4589" spans="2:2" x14ac:dyDescent="0.25">
      <c r="B4589" t="e" cm="1" vm="1">
        <f t="array" ref="B4589">TRANSPOSE(_xlfn._xlws.SORT(_xlfn.UNIQUE(_xlfn._xlws.FILTER(managements[treatment_number], managements[experiment_id]&amp;"_"&amp;managements[crop_season_id]=A4589))))</f>
        <v>#VALUE!</v>
      </c>
    </row>
    <row r="4590" spans="2:2" x14ac:dyDescent="0.25">
      <c r="B4590" t="e" cm="1" vm="1">
        <f t="array" ref="B4590">TRANSPOSE(_xlfn._xlws.SORT(_xlfn.UNIQUE(_xlfn._xlws.FILTER(managements[treatment_number], managements[experiment_id]&amp;"_"&amp;managements[crop_season_id]=A4590))))</f>
        <v>#VALUE!</v>
      </c>
    </row>
    <row r="4591" spans="2:2" x14ac:dyDescent="0.25">
      <c r="B4591" t="e" cm="1" vm="1">
        <f t="array" ref="B4591">TRANSPOSE(_xlfn._xlws.SORT(_xlfn.UNIQUE(_xlfn._xlws.FILTER(managements[treatment_number], managements[experiment_id]&amp;"_"&amp;managements[crop_season_id]=A4591))))</f>
        <v>#VALUE!</v>
      </c>
    </row>
    <row r="4592" spans="2:2" x14ac:dyDescent="0.25">
      <c r="B4592" t="e" cm="1" vm="1">
        <f t="array" ref="B4592">TRANSPOSE(_xlfn._xlws.SORT(_xlfn.UNIQUE(_xlfn._xlws.FILTER(managements[treatment_number], managements[experiment_id]&amp;"_"&amp;managements[crop_season_id]=A4592))))</f>
        <v>#VALUE!</v>
      </c>
    </row>
    <row r="4593" spans="2:2" x14ac:dyDescent="0.25">
      <c r="B4593" t="e" cm="1" vm="1">
        <f t="array" ref="B4593">TRANSPOSE(_xlfn._xlws.SORT(_xlfn.UNIQUE(_xlfn._xlws.FILTER(managements[treatment_number], managements[experiment_id]&amp;"_"&amp;managements[crop_season_id]=A4593))))</f>
        <v>#VALUE!</v>
      </c>
    </row>
    <row r="4594" spans="2:2" x14ac:dyDescent="0.25">
      <c r="B4594" t="e" cm="1" vm="1">
        <f t="array" ref="B4594">TRANSPOSE(_xlfn._xlws.SORT(_xlfn.UNIQUE(_xlfn._xlws.FILTER(managements[treatment_number], managements[experiment_id]&amp;"_"&amp;managements[crop_season_id]=A4594))))</f>
        <v>#VALUE!</v>
      </c>
    </row>
    <row r="4595" spans="2:2" x14ac:dyDescent="0.25">
      <c r="B4595" t="e" cm="1" vm="1">
        <f t="array" ref="B4595">TRANSPOSE(_xlfn._xlws.SORT(_xlfn.UNIQUE(_xlfn._xlws.FILTER(managements[treatment_number], managements[experiment_id]&amp;"_"&amp;managements[crop_season_id]=A4595))))</f>
        <v>#VALUE!</v>
      </c>
    </row>
    <row r="4596" spans="2:2" x14ac:dyDescent="0.25">
      <c r="B4596" t="e" cm="1" vm="1">
        <f t="array" ref="B4596">TRANSPOSE(_xlfn._xlws.SORT(_xlfn.UNIQUE(_xlfn._xlws.FILTER(managements[treatment_number], managements[experiment_id]&amp;"_"&amp;managements[crop_season_id]=A4596))))</f>
        <v>#VALUE!</v>
      </c>
    </row>
    <row r="4597" spans="2:2" x14ac:dyDescent="0.25">
      <c r="B4597" t="e" cm="1" vm="1">
        <f t="array" ref="B4597">TRANSPOSE(_xlfn._xlws.SORT(_xlfn.UNIQUE(_xlfn._xlws.FILTER(managements[treatment_number], managements[experiment_id]&amp;"_"&amp;managements[crop_season_id]=A4597))))</f>
        <v>#VALUE!</v>
      </c>
    </row>
    <row r="4598" spans="2:2" x14ac:dyDescent="0.25">
      <c r="B4598" t="e" cm="1" vm="1">
        <f t="array" ref="B4598">TRANSPOSE(_xlfn._xlws.SORT(_xlfn.UNIQUE(_xlfn._xlws.FILTER(managements[treatment_number], managements[experiment_id]&amp;"_"&amp;managements[crop_season_id]=A4598))))</f>
        <v>#VALUE!</v>
      </c>
    </row>
    <row r="4599" spans="2:2" x14ac:dyDescent="0.25">
      <c r="B4599" t="e" cm="1" vm="1">
        <f t="array" ref="B4599">TRANSPOSE(_xlfn._xlws.SORT(_xlfn.UNIQUE(_xlfn._xlws.FILTER(managements[treatment_number], managements[experiment_id]&amp;"_"&amp;managements[crop_season_id]=A4599))))</f>
        <v>#VALUE!</v>
      </c>
    </row>
    <row r="4600" spans="2:2" x14ac:dyDescent="0.25">
      <c r="B4600" t="e" cm="1" vm="1">
        <f t="array" ref="B4600">TRANSPOSE(_xlfn._xlws.SORT(_xlfn.UNIQUE(_xlfn._xlws.FILTER(managements[treatment_number], managements[experiment_id]&amp;"_"&amp;managements[crop_season_id]=A4600))))</f>
        <v>#VALUE!</v>
      </c>
    </row>
    <row r="4601" spans="2:2" x14ac:dyDescent="0.25">
      <c r="B4601" t="e" cm="1" vm="1">
        <f t="array" ref="B4601">TRANSPOSE(_xlfn._xlws.SORT(_xlfn.UNIQUE(_xlfn._xlws.FILTER(managements[treatment_number], managements[experiment_id]&amp;"_"&amp;managements[crop_season_id]=A4601))))</f>
        <v>#VALUE!</v>
      </c>
    </row>
    <row r="4602" spans="2:2" x14ac:dyDescent="0.25">
      <c r="B4602" t="e" cm="1" vm="1">
        <f t="array" ref="B4602">TRANSPOSE(_xlfn._xlws.SORT(_xlfn.UNIQUE(_xlfn._xlws.FILTER(managements[treatment_number], managements[experiment_id]&amp;"_"&amp;managements[crop_season_id]=A4602))))</f>
        <v>#VALUE!</v>
      </c>
    </row>
    <row r="4603" spans="2:2" x14ac:dyDescent="0.25">
      <c r="B4603" t="e" cm="1" vm="1">
        <f t="array" ref="B4603">TRANSPOSE(_xlfn._xlws.SORT(_xlfn.UNIQUE(_xlfn._xlws.FILTER(managements[treatment_number], managements[experiment_id]&amp;"_"&amp;managements[crop_season_id]=A4603))))</f>
        <v>#VALUE!</v>
      </c>
    </row>
    <row r="4604" spans="2:2" x14ac:dyDescent="0.25">
      <c r="B4604" t="e" cm="1" vm="1">
        <f t="array" ref="B4604">TRANSPOSE(_xlfn._xlws.SORT(_xlfn.UNIQUE(_xlfn._xlws.FILTER(managements[treatment_number], managements[experiment_id]&amp;"_"&amp;managements[crop_season_id]=A4604))))</f>
        <v>#VALUE!</v>
      </c>
    </row>
    <row r="4605" spans="2:2" x14ac:dyDescent="0.25">
      <c r="B4605" t="e" cm="1" vm="1">
        <f t="array" ref="B4605">TRANSPOSE(_xlfn._xlws.SORT(_xlfn.UNIQUE(_xlfn._xlws.FILTER(managements[treatment_number], managements[experiment_id]&amp;"_"&amp;managements[crop_season_id]=A4605))))</f>
        <v>#VALUE!</v>
      </c>
    </row>
    <row r="4606" spans="2:2" x14ac:dyDescent="0.25">
      <c r="B4606" t="e" cm="1" vm="1">
        <f t="array" ref="B4606">TRANSPOSE(_xlfn._xlws.SORT(_xlfn.UNIQUE(_xlfn._xlws.FILTER(managements[treatment_number], managements[experiment_id]&amp;"_"&amp;managements[crop_season_id]=A4606))))</f>
        <v>#VALUE!</v>
      </c>
    </row>
    <row r="4607" spans="2:2" x14ac:dyDescent="0.25">
      <c r="B4607" t="e" cm="1" vm="1">
        <f t="array" ref="B4607">TRANSPOSE(_xlfn._xlws.SORT(_xlfn.UNIQUE(_xlfn._xlws.FILTER(managements[treatment_number], managements[experiment_id]&amp;"_"&amp;managements[crop_season_id]=A4607))))</f>
        <v>#VALUE!</v>
      </c>
    </row>
    <row r="4608" spans="2:2" x14ac:dyDescent="0.25">
      <c r="B4608" t="e" cm="1" vm="1">
        <f t="array" ref="B4608">TRANSPOSE(_xlfn._xlws.SORT(_xlfn.UNIQUE(_xlfn._xlws.FILTER(managements[treatment_number], managements[experiment_id]&amp;"_"&amp;managements[crop_season_id]=A4608))))</f>
        <v>#VALUE!</v>
      </c>
    </row>
    <row r="4609" spans="2:2" x14ac:dyDescent="0.25">
      <c r="B4609" t="e" cm="1" vm="1">
        <f t="array" ref="B4609">TRANSPOSE(_xlfn._xlws.SORT(_xlfn.UNIQUE(_xlfn._xlws.FILTER(managements[treatment_number], managements[experiment_id]&amp;"_"&amp;managements[crop_season_id]=A4609))))</f>
        <v>#VALUE!</v>
      </c>
    </row>
    <row r="4610" spans="2:2" x14ac:dyDescent="0.25">
      <c r="B4610" t="e" cm="1" vm="1">
        <f t="array" ref="B4610">TRANSPOSE(_xlfn._xlws.SORT(_xlfn.UNIQUE(_xlfn._xlws.FILTER(managements[treatment_number], managements[experiment_id]&amp;"_"&amp;managements[crop_season_id]=A4610))))</f>
        <v>#VALUE!</v>
      </c>
    </row>
    <row r="4611" spans="2:2" x14ac:dyDescent="0.25">
      <c r="B4611" t="e" cm="1" vm="1">
        <f t="array" ref="B4611">TRANSPOSE(_xlfn._xlws.SORT(_xlfn.UNIQUE(_xlfn._xlws.FILTER(managements[treatment_number], managements[experiment_id]&amp;"_"&amp;managements[crop_season_id]=A4611))))</f>
        <v>#VALUE!</v>
      </c>
    </row>
    <row r="4612" spans="2:2" x14ac:dyDescent="0.25">
      <c r="B4612" t="e" cm="1" vm="1">
        <f t="array" ref="B4612">TRANSPOSE(_xlfn._xlws.SORT(_xlfn.UNIQUE(_xlfn._xlws.FILTER(managements[treatment_number], managements[experiment_id]&amp;"_"&amp;managements[crop_season_id]=A4612))))</f>
        <v>#VALUE!</v>
      </c>
    </row>
    <row r="4613" spans="2:2" x14ac:dyDescent="0.25">
      <c r="B4613" t="e" cm="1" vm="1">
        <f t="array" ref="B4613">TRANSPOSE(_xlfn._xlws.SORT(_xlfn.UNIQUE(_xlfn._xlws.FILTER(managements[treatment_number], managements[experiment_id]&amp;"_"&amp;managements[crop_season_id]=A4613))))</f>
        <v>#VALUE!</v>
      </c>
    </row>
    <row r="4614" spans="2:2" x14ac:dyDescent="0.25">
      <c r="B4614" t="e" cm="1" vm="1">
        <f t="array" ref="B4614">TRANSPOSE(_xlfn._xlws.SORT(_xlfn.UNIQUE(_xlfn._xlws.FILTER(managements[treatment_number], managements[experiment_id]&amp;"_"&amp;managements[crop_season_id]=A4614))))</f>
        <v>#VALUE!</v>
      </c>
    </row>
    <row r="4615" spans="2:2" x14ac:dyDescent="0.25">
      <c r="B4615" t="e" cm="1" vm="1">
        <f t="array" ref="B4615">TRANSPOSE(_xlfn._xlws.SORT(_xlfn.UNIQUE(_xlfn._xlws.FILTER(managements[treatment_number], managements[experiment_id]&amp;"_"&amp;managements[crop_season_id]=A4615))))</f>
        <v>#VALUE!</v>
      </c>
    </row>
    <row r="4616" spans="2:2" x14ac:dyDescent="0.25">
      <c r="B4616" t="e" cm="1" vm="1">
        <f t="array" ref="B4616">TRANSPOSE(_xlfn._xlws.SORT(_xlfn.UNIQUE(_xlfn._xlws.FILTER(managements[treatment_number], managements[experiment_id]&amp;"_"&amp;managements[crop_season_id]=A4616))))</f>
        <v>#VALUE!</v>
      </c>
    </row>
    <row r="4617" spans="2:2" x14ac:dyDescent="0.25">
      <c r="B4617" t="e" cm="1" vm="1">
        <f t="array" ref="B4617">TRANSPOSE(_xlfn._xlws.SORT(_xlfn.UNIQUE(_xlfn._xlws.FILTER(managements[treatment_number], managements[experiment_id]&amp;"_"&amp;managements[crop_season_id]=A4617))))</f>
        <v>#VALUE!</v>
      </c>
    </row>
    <row r="4618" spans="2:2" x14ac:dyDescent="0.25">
      <c r="B4618" t="e" cm="1" vm="1">
        <f t="array" ref="B4618">TRANSPOSE(_xlfn._xlws.SORT(_xlfn.UNIQUE(_xlfn._xlws.FILTER(managements[treatment_number], managements[experiment_id]&amp;"_"&amp;managements[crop_season_id]=A4618))))</f>
        <v>#VALUE!</v>
      </c>
    </row>
    <row r="4619" spans="2:2" x14ac:dyDescent="0.25">
      <c r="B4619" t="e" cm="1" vm="1">
        <f t="array" ref="B4619">TRANSPOSE(_xlfn._xlws.SORT(_xlfn.UNIQUE(_xlfn._xlws.FILTER(managements[treatment_number], managements[experiment_id]&amp;"_"&amp;managements[crop_season_id]=A4619))))</f>
        <v>#VALUE!</v>
      </c>
    </row>
    <row r="4620" spans="2:2" x14ac:dyDescent="0.25">
      <c r="B4620" t="e" cm="1" vm="1">
        <f t="array" ref="B4620">TRANSPOSE(_xlfn._xlws.SORT(_xlfn.UNIQUE(_xlfn._xlws.FILTER(managements[treatment_number], managements[experiment_id]&amp;"_"&amp;managements[crop_season_id]=A4620))))</f>
        <v>#VALUE!</v>
      </c>
    </row>
    <row r="4621" spans="2:2" x14ac:dyDescent="0.25">
      <c r="B4621" t="e" cm="1" vm="1">
        <f t="array" ref="B4621">TRANSPOSE(_xlfn._xlws.SORT(_xlfn.UNIQUE(_xlfn._xlws.FILTER(managements[treatment_number], managements[experiment_id]&amp;"_"&amp;managements[crop_season_id]=A4621))))</f>
        <v>#VALUE!</v>
      </c>
    </row>
    <row r="4622" spans="2:2" x14ac:dyDescent="0.25">
      <c r="B4622" t="e" cm="1" vm="1">
        <f t="array" ref="B4622">TRANSPOSE(_xlfn._xlws.SORT(_xlfn.UNIQUE(_xlfn._xlws.FILTER(managements[treatment_number], managements[experiment_id]&amp;"_"&amp;managements[crop_season_id]=A4622))))</f>
        <v>#VALUE!</v>
      </c>
    </row>
    <row r="4623" spans="2:2" x14ac:dyDescent="0.25">
      <c r="B4623" t="e" cm="1" vm="1">
        <f t="array" ref="B4623">TRANSPOSE(_xlfn._xlws.SORT(_xlfn.UNIQUE(_xlfn._xlws.FILTER(managements[treatment_number], managements[experiment_id]&amp;"_"&amp;managements[crop_season_id]=A4623))))</f>
        <v>#VALUE!</v>
      </c>
    </row>
    <row r="4624" spans="2:2" x14ac:dyDescent="0.25">
      <c r="B4624" t="e" cm="1" vm="1">
        <f t="array" ref="B4624">TRANSPOSE(_xlfn._xlws.SORT(_xlfn.UNIQUE(_xlfn._xlws.FILTER(managements[treatment_number], managements[experiment_id]&amp;"_"&amp;managements[crop_season_id]=A4624))))</f>
        <v>#VALUE!</v>
      </c>
    </row>
    <row r="4625" spans="2:2" x14ac:dyDescent="0.25">
      <c r="B4625" t="e" cm="1" vm="1">
        <f t="array" ref="B4625">TRANSPOSE(_xlfn._xlws.SORT(_xlfn.UNIQUE(_xlfn._xlws.FILTER(managements[treatment_number], managements[experiment_id]&amp;"_"&amp;managements[crop_season_id]=A4625))))</f>
        <v>#VALUE!</v>
      </c>
    </row>
    <row r="4626" spans="2:2" x14ac:dyDescent="0.25">
      <c r="B4626" t="e" cm="1" vm="1">
        <f t="array" ref="B4626">TRANSPOSE(_xlfn._xlws.SORT(_xlfn.UNIQUE(_xlfn._xlws.FILTER(managements[treatment_number], managements[experiment_id]&amp;"_"&amp;managements[crop_season_id]=A4626))))</f>
        <v>#VALUE!</v>
      </c>
    </row>
    <row r="4627" spans="2:2" x14ac:dyDescent="0.25">
      <c r="B4627" t="e" cm="1" vm="1">
        <f t="array" ref="B4627">TRANSPOSE(_xlfn._xlws.SORT(_xlfn.UNIQUE(_xlfn._xlws.FILTER(managements[treatment_number], managements[experiment_id]&amp;"_"&amp;managements[crop_season_id]=A4627))))</f>
        <v>#VALUE!</v>
      </c>
    </row>
    <row r="4628" spans="2:2" x14ac:dyDescent="0.25">
      <c r="B4628" t="e" cm="1" vm="1">
        <f t="array" ref="B4628">TRANSPOSE(_xlfn._xlws.SORT(_xlfn.UNIQUE(_xlfn._xlws.FILTER(managements[treatment_number], managements[experiment_id]&amp;"_"&amp;managements[crop_season_id]=A4628))))</f>
        <v>#VALUE!</v>
      </c>
    </row>
    <row r="4629" spans="2:2" x14ac:dyDescent="0.25">
      <c r="B4629" t="e" cm="1" vm="1">
        <f t="array" ref="B4629">TRANSPOSE(_xlfn._xlws.SORT(_xlfn.UNIQUE(_xlfn._xlws.FILTER(managements[treatment_number], managements[experiment_id]&amp;"_"&amp;managements[crop_season_id]=A4629))))</f>
        <v>#VALUE!</v>
      </c>
    </row>
    <row r="4630" spans="2:2" x14ac:dyDescent="0.25">
      <c r="B4630" t="e" cm="1" vm="1">
        <f t="array" ref="B4630">TRANSPOSE(_xlfn._xlws.SORT(_xlfn.UNIQUE(_xlfn._xlws.FILTER(managements[treatment_number], managements[experiment_id]&amp;"_"&amp;managements[crop_season_id]=A4630))))</f>
        <v>#VALUE!</v>
      </c>
    </row>
    <row r="4631" spans="2:2" x14ac:dyDescent="0.25">
      <c r="B4631" t="e" cm="1" vm="1">
        <f t="array" ref="B4631">TRANSPOSE(_xlfn._xlws.SORT(_xlfn.UNIQUE(_xlfn._xlws.FILTER(managements[treatment_number], managements[experiment_id]&amp;"_"&amp;managements[crop_season_id]=A4631))))</f>
        <v>#VALUE!</v>
      </c>
    </row>
    <row r="4632" spans="2:2" x14ac:dyDescent="0.25">
      <c r="B4632" t="e" cm="1" vm="1">
        <f t="array" ref="B4632">TRANSPOSE(_xlfn._xlws.SORT(_xlfn.UNIQUE(_xlfn._xlws.FILTER(managements[treatment_number], managements[experiment_id]&amp;"_"&amp;managements[crop_season_id]=A4632))))</f>
        <v>#VALUE!</v>
      </c>
    </row>
    <row r="4633" spans="2:2" x14ac:dyDescent="0.25">
      <c r="B4633" t="e" cm="1" vm="1">
        <f t="array" ref="B4633">TRANSPOSE(_xlfn._xlws.SORT(_xlfn.UNIQUE(_xlfn._xlws.FILTER(managements[treatment_number], managements[experiment_id]&amp;"_"&amp;managements[crop_season_id]=A4633))))</f>
        <v>#VALUE!</v>
      </c>
    </row>
    <row r="4634" spans="2:2" x14ac:dyDescent="0.25">
      <c r="B4634" t="e" cm="1" vm="1">
        <f t="array" ref="B4634">TRANSPOSE(_xlfn._xlws.SORT(_xlfn.UNIQUE(_xlfn._xlws.FILTER(managements[treatment_number], managements[experiment_id]&amp;"_"&amp;managements[crop_season_id]=A4634))))</f>
        <v>#VALUE!</v>
      </c>
    </row>
    <row r="4635" spans="2:2" x14ac:dyDescent="0.25">
      <c r="B4635" t="e" cm="1" vm="1">
        <f t="array" ref="B4635">TRANSPOSE(_xlfn._xlws.SORT(_xlfn.UNIQUE(_xlfn._xlws.FILTER(managements[treatment_number], managements[experiment_id]&amp;"_"&amp;managements[crop_season_id]=A4635))))</f>
        <v>#VALUE!</v>
      </c>
    </row>
    <row r="4636" spans="2:2" x14ac:dyDescent="0.25">
      <c r="B4636" t="e" cm="1" vm="1">
        <f t="array" ref="B4636">TRANSPOSE(_xlfn._xlws.SORT(_xlfn.UNIQUE(_xlfn._xlws.FILTER(managements[treatment_number], managements[experiment_id]&amp;"_"&amp;managements[crop_season_id]=A4636))))</f>
        <v>#VALUE!</v>
      </c>
    </row>
    <row r="4637" spans="2:2" x14ac:dyDescent="0.25">
      <c r="B4637" t="e" cm="1" vm="1">
        <f t="array" ref="B4637">TRANSPOSE(_xlfn._xlws.SORT(_xlfn.UNIQUE(_xlfn._xlws.FILTER(managements[treatment_number], managements[experiment_id]&amp;"_"&amp;managements[crop_season_id]=A4637))))</f>
        <v>#VALUE!</v>
      </c>
    </row>
    <row r="4638" spans="2:2" x14ac:dyDescent="0.25">
      <c r="B4638" t="e" cm="1" vm="1">
        <f t="array" ref="B4638">TRANSPOSE(_xlfn._xlws.SORT(_xlfn.UNIQUE(_xlfn._xlws.FILTER(managements[treatment_number], managements[experiment_id]&amp;"_"&amp;managements[crop_season_id]=A4638))))</f>
        <v>#VALUE!</v>
      </c>
    </row>
    <row r="4639" spans="2:2" x14ac:dyDescent="0.25">
      <c r="B4639" t="e" cm="1" vm="1">
        <f t="array" ref="B4639">TRANSPOSE(_xlfn._xlws.SORT(_xlfn.UNIQUE(_xlfn._xlws.FILTER(managements[treatment_number], managements[experiment_id]&amp;"_"&amp;managements[crop_season_id]=A4639))))</f>
        <v>#VALUE!</v>
      </c>
    </row>
    <row r="4640" spans="2:2" x14ac:dyDescent="0.25">
      <c r="B4640" t="e" cm="1" vm="1">
        <f t="array" ref="B4640">TRANSPOSE(_xlfn._xlws.SORT(_xlfn.UNIQUE(_xlfn._xlws.FILTER(managements[treatment_number], managements[experiment_id]&amp;"_"&amp;managements[crop_season_id]=A4640))))</f>
        <v>#VALUE!</v>
      </c>
    </row>
    <row r="4641" spans="2:2" x14ac:dyDescent="0.25">
      <c r="B4641" t="e" cm="1" vm="1">
        <f t="array" ref="B4641">TRANSPOSE(_xlfn._xlws.SORT(_xlfn.UNIQUE(_xlfn._xlws.FILTER(managements[treatment_number], managements[experiment_id]&amp;"_"&amp;managements[crop_season_id]=A4641))))</f>
        <v>#VALUE!</v>
      </c>
    </row>
    <row r="4642" spans="2:2" x14ac:dyDescent="0.25">
      <c r="B4642" t="e" cm="1" vm="1">
        <f t="array" ref="B4642">TRANSPOSE(_xlfn._xlws.SORT(_xlfn.UNIQUE(_xlfn._xlws.FILTER(managements[treatment_number], managements[experiment_id]&amp;"_"&amp;managements[crop_season_id]=A4642))))</f>
        <v>#VALUE!</v>
      </c>
    </row>
    <row r="4643" spans="2:2" x14ac:dyDescent="0.25">
      <c r="B4643" t="e" cm="1" vm="1">
        <f t="array" ref="B4643">TRANSPOSE(_xlfn._xlws.SORT(_xlfn.UNIQUE(_xlfn._xlws.FILTER(managements[treatment_number], managements[experiment_id]&amp;"_"&amp;managements[crop_season_id]=A4643))))</f>
        <v>#VALUE!</v>
      </c>
    </row>
    <row r="4644" spans="2:2" x14ac:dyDescent="0.25">
      <c r="B4644" t="e" cm="1" vm="1">
        <f t="array" ref="B4644">TRANSPOSE(_xlfn._xlws.SORT(_xlfn.UNIQUE(_xlfn._xlws.FILTER(managements[treatment_number], managements[experiment_id]&amp;"_"&amp;managements[crop_season_id]=A4644))))</f>
        <v>#VALUE!</v>
      </c>
    </row>
    <row r="4645" spans="2:2" x14ac:dyDescent="0.25">
      <c r="B4645" t="e" cm="1" vm="1">
        <f t="array" ref="B4645">TRANSPOSE(_xlfn._xlws.SORT(_xlfn.UNIQUE(_xlfn._xlws.FILTER(managements[treatment_number], managements[experiment_id]&amp;"_"&amp;managements[crop_season_id]=A4645))))</f>
        <v>#VALUE!</v>
      </c>
    </row>
    <row r="4646" spans="2:2" x14ac:dyDescent="0.25">
      <c r="B4646" t="e" cm="1" vm="1">
        <f t="array" ref="B4646">TRANSPOSE(_xlfn._xlws.SORT(_xlfn.UNIQUE(_xlfn._xlws.FILTER(managements[treatment_number], managements[experiment_id]&amp;"_"&amp;managements[crop_season_id]=A4646))))</f>
        <v>#VALUE!</v>
      </c>
    </row>
    <row r="4647" spans="2:2" x14ac:dyDescent="0.25">
      <c r="B4647" t="e" cm="1" vm="1">
        <f t="array" ref="B4647">TRANSPOSE(_xlfn._xlws.SORT(_xlfn.UNIQUE(_xlfn._xlws.FILTER(managements[treatment_number], managements[experiment_id]&amp;"_"&amp;managements[crop_season_id]=A4647))))</f>
        <v>#VALUE!</v>
      </c>
    </row>
    <row r="4648" spans="2:2" x14ac:dyDescent="0.25">
      <c r="B4648" t="e" cm="1" vm="1">
        <f t="array" ref="B4648">TRANSPOSE(_xlfn._xlws.SORT(_xlfn.UNIQUE(_xlfn._xlws.FILTER(managements[treatment_number], managements[experiment_id]&amp;"_"&amp;managements[crop_season_id]=A4648))))</f>
        <v>#VALUE!</v>
      </c>
    </row>
    <row r="4649" spans="2:2" x14ac:dyDescent="0.25">
      <c r="B4649" t="e" cm="1" vm="1">
        <f t="array" ref="B4649">TRANSPOSE(_xlfn._xlws.SORT(_xlfn.UNIQUE(_xlfn._xlws.FILTER(managements[treatment_number], managements[experiment_id]&amp;"_"&amp;managements[crop_season_id]=A4649))))</f>
        <v>#VALUE!</v>
      </c>
    </row>
    <row r="4650" spans="2:2" x14ac:dyDescent="0.25">
      <c r="B4650" t="e" cm="1" vm="1">
        <f t="array" ref="B4650">TRANSPOSE(_xlfn._xlws.SORT(_xlfn.UNIQUE(_xlfn._xlws.FILTER(managements[treatment_number], managements[experiment_id]&amp;"_"&amp;managements[crop_season_id]=A4650))))</f>
        <v>#VALUE!</v>
      </c>
    </row>
    <row r="4651" spans="2:2" x14ac:dyDescent="0.25">
      <c r="B4651" t="e" cm="1" vm="1">
        <f t="array" ref="B4651">TRANSPOSE(_xlfn._xlws.SORT(_xlfn.UNIQUE(_xlfn._xlws.FILTER(managements[treatment_number], managements[experiment_id]&amp;"_"&amp;managements[crop_season_id]=A4651))))</f>
        <v>#VALUE!</v>
      </c>
    </row>
    <row r="4652" spans="2:2" x14ac:dyDescent="0.25">
      <c r="B4652" t="e" cm="1" vm="1">
        <f t="array" ref="B4652">TRANSPOSE(_xlfn._xlws.SORT(_xlfn.UNIQUE(_xlfn._xlws.FILTER(managements[treatment_number], managements[experiment_id]&amp;"_"&amp;managements[crop_season_id]=A4652))))</f>
        <v>#VALUE!</v>
      </c>
    </row>
    <row r="4653" spans="2:2" x14ac:dyDescent="0.25">
      <c r="B4653" t="e" cm="1" vm="1">
        <f t="array" ref="B4653">TRANSPOSE(_xlfn._xlws.SORT(_xlfn.UNIQUE(_xlfn._xlws.FILTER(managements[treatment_number], managements[experiment_id]&amp;"_"&amp;managements[crop_season_id]=A4653))))</f>
        <v>#VALUE!</v>
      </c>
    </row>
    <row r="4654" spans="2:2" x14ac:dyDescent="0.25">
      <c r="B4654" t="e" cm="1" vm="1">
        <f t="array" ref="B4654">TRANSPOSE(_xlfn._xlws.SORT(_xlfn.UNIQUE(_xlfn._xlws.FILTER(managements[treatment_number], managements[experiment_id]&amp;"_"&amp;managements[crop_season_id]=A4654))))</f>
        <v>#VALUE!</v>
      </c>
    </row>
    <row r="4655" spans="2:2" x14ac:dyDescent="0.25">
      <c r="B4655" t="e" cm="1" vm="1">
        <f t="array" ref="B4655">TRANSPOSE(_xlfn._xlws.SORT(_xlfn.UNIQUE(_xlfn._xlws.FILTER(managements[treatment_number], managements[experiment_id]&amp;"_"&amp;managements[crop_season_id]=A4655))))</f>
        <v>#VALUE!</v>
      </c>
    </row>
    <row r="4656" spans="2:2" x14ac:dyDescent="0.25">
      <c r="B4656" t="e" cm="1" vm="1">
        <f t="array" ref="B4656">TRANSPOSE(_xlfn._xlws.SORT(_xlfn.UNIQUE(_xlfn._xlws.FILTER(managements[treatment_number], managements[experiment_id]&amp;"_"&amp;managements[crop_season_id]=A4656))))</f>
        <v>#VALUE!</v>
      </c>
    </row>
    <row r="4657" spans="2:2" x14ac:dyDescent="0.25">
      <c r="B4657" t="e" cm="1" vm="1">
        <f t="array" ref="B4657">TRANSPOSE(_xlfn._xlws.SORT(_xlfn.UNIQUE(_xlfn._xlws.FILTER(managements[treatment_number], managements[experiment_id]&amp;"_"&amp;managements[crop_season_id]=A4657))))</f>
        <v>#VALUE!</v>
      </c>
    </row>
    <row r="4658" spans="2:2" x14ac:dyDescent="0.25">
      <c r="B4658" t="e" cm="1" vm="1">
        <f t="array" ref="B4658">TRANSPOSE(_xlfn._xlws.SORT(_xlfn.UNIQUE(_xlfn._xlws.FILTER(managements[treatment_number], managements[experiment_id]&amp;"_"&amp;managements[crop_season_id]=A4658))))</f>
        <v>#VALUE!</v>
      </c>
    </row>
    <row r="4659" spans="2:2" x14ac:dyDescent="0.25">
      <c r="B4659" t="e" cm="1" vm="1">
        <f t="array" ref="B4659">TRANSPOSE(_xlfn._xlws.SORT(_xlfn.UNIQUE(_xlfn._xlws.FILTER(managements[treatment_number], managements[experiment_id]&amp;"_"&amp;managements[crop_season_id]=A4659))))</f>
        <v>#VALUE!</v>
      </c>
    </row>
    <row r="4660" spans="2:2" x14ac:dyDescent="0.25">
      <c r="B4660" t="e" cm="1" vm="1">
        <f t="array" ref="B4660">TRANSPOSE(_xlfn._xlws.SORT(_xlfn.UNIQUE(_xlfn._xlws.FILTER(managements[treatment_number], managements[experiment_id]&amp;"_"&amp;managements[crop_season_id]=A4660))))</f>
        <v>#VALUE!</v>
      </c>
    </row>
    <row r="4661" spans="2:2" x14ac:dyDescent="0.25">
      <c r="B4661" t="e" cm="1" vm="1">
        <f t="array" ref="B4661">TRANSPOSE(_xlfn._xlws.SORT(_xlfn.UNIQUE(_xlfn._xlws.FILTER(managements[treatment_number], managements[experiment_id]&amp;"_"&amp;managements[crop_season_id]=A4661))))</f>
        <v>#VALUE!</v>
      </c>
    </row>
    <row r="4662" spans="2:2" x14ac:dyDescent="0.25">
      <c r="B4662" t="e" cm="1" vm="1">
        <f t="array" ref="B4662">TRANSPOSE(_xlfn._xlws.SORT(_xlfn.UNIQUE(_xlfn._xlws.FILTER(managements[treatment_number], managements[experiment_id]&amp;"_"&amp;managements[crop_season_id]=A4662))))</f>
        <v>#VALUE!</v>
      </c>
    </row>
    <row r="4663" spans="2:2" x14ac:dyDescent="0.25">
      <c r="B4663" t="e" cm="1" vm="1">
        <f t="array" ref="B4663">TRANSPOSE(_xlfn._xlws.SORT(_xlfn.UNIQUE(_xlfn._xlws.FILTER(managements[treatment_number], managements[experiment_id]&amp;"_"&amp;managements[crop_season_id]=A4663))))</f>
        <v>#VALUE!</v>
      </c>
    </row>
    <row r="4664" spans="2:2" x14ac:dyDescent="0.25">
      <c r="B4664" t="e" cm="1" vm="1">
        <f t="array" ref="B4664">TRANSPOSE(_xlfn._xlws.SORT(_xlfn.UNIQUE(_xlfn._xlws.FILTER(managements[treatment_number], managements[experiment_id]&amp;"_"&amp;managements[crop_season_id]=A4664))))</f>
        <v>#VALUE!</v>
      </c>
    </row>
    <row r="4665" spans="2:2" x14ac:dyDescent="0.25">
      <c r="B4665" t="e" cm="1" vm="1">
        <f t="array" ref="B4665">TRANSPOSE(_xlfn._xlws.SORT(_xlfn.UNIQUE(_xlfn._xlws.FILTER(managements[treatment_number], managements[experiment_id]&amp;"_"&amp;managements[crop_season_id]=A4665))))</f>
        <v>#VALUE!</v>
      </c>
    </row>
    <row r="4666" spans="2:2" x14ac:dyDescent="0.25">
      <c r="B4666" t="e" cm="1" vm="1">
        <f t="array" ref="B4666">TRANSPOSE(_xlfn._xlws.SORT(_xlfn.UNIQUE(_xlfn._xlws.FILTER(managements[treatment_number], managements[experiment_id]&amp;"_"&amp;managements[crop_season_id]=A4666))))</f>
        <v>#VALUE!</v>
      </c>
    </row>
    <row r="4667" spans="2:2" x14ac:dyDescent="0.25">
      <c r="B4667" t="e" cm="1" vm="1">
        <f t="array" ref="B4667">TRANSPOSE(_xlfn._xlws.SORT(_xlfn.UNIQUE(_xlfn._xlws.FILTER(managements[treatment_number], managements[experiment_id]&amp;"_"&amp;managements[crop_season_id]=A4667))))</f>
        <v>#VALUE!</v>
      </c>
    </row>
    <row r="4668" spans="2:2" x14ac:dyDescent="0.25">
      <c r="B4668" t="e" cm="1" vm="1">
        <f t="array" ref="B4668">TRANSPOSE(_xlfn._xlws.SORT(_xlfn.UNIQUE(_xlfn._xlws.FILTER(managements[treatment_number], managements[experiment_id]&amp;"_"&amp;managements[crop_season_id]=A4668))))</f>
        <v>#VALUE!</v>
      </c>
    </row>
    <row r="4669" spans="2:2" x14ac:dyDescent="0.25">
      <c r="B4669" t="e" cm="1" vm="1">
        <f t="array" ref="B4669">TRANSPOSE(_xlfn._xlws.SORT(_xlfn.UNIQUE(_xlfn._xlws.FILTER(managements[treatment_number], managements[experiment_id]&amp;"_"&amp;managements[crop_season_id]=A4669))))</f>
        <v>#VALUE!</v>
      </c>
    </row>
    <row r="4670" spans="2:2" x14ac:dyDescent="0.25">
      <c r="B4670" t="e" cm="1" vm="1">
        <f t="array" ref="B4670">TRANSPOSE(_xlfn._xlws.SORT(_xlfn.UNIQUE(_xlfn._xlws.FILTER(managements[treatment_number], managements[experiment_id]&amp;"_"&amp;managements[crop_season_id]=A4670))))</f>
        <v>#VALUE!</v>
      </c>
    </row>
    <row r="4671" spans="2:2" x14ac:dyDescent="0.25">
      <c r="B4671" t="e" cm="1" vm="1">
        <f t="array" ref="B4671">TRANSPOSE(_xlfn._xlws.SORT(_xlfn.UNIQUE(_xlfn._xlws.FILTER(managements[treatment_number], managements[experiment_id]&amp;"_"&amp;managements[crop_season_id]=A4671))))</f>
        <v>#VALUE!</v>
      </c>
    </row>
    <row r="4672" spans="2:2" x14ac:dyDescent="0.25">
      <c r="B4672" t="e" cm="1" vm="1">
        <f t="array" ref="B4672">TRANSPOSE(_xlfn._xlws.SORT(_xlfn.UNIQUE(_xlfn._xlws.FILTER(managements[treatment_number], managements[experiment_id]&amp;"_"&amp;managements[crop_season_id]=A4672))))</f>
        <v>#VALUE!</v>
      </c>
    </row>
    <row r="4673" spans="2:2" x14ac:dyDescent="0.25">
      <c r="B4673" t="e" cm="1" vm="1">
        <f t="array" ref="B4673">TRANSPOSE(_xlfn._xlws.SORT(_xlfn.UNIQUE(_xlfn._xlws.FILTER(managements[treatment_number], managements[experiment_id]&amp;"_"&amp;managements[crop_season_id]=A4673))))</f>
        <v>#VALUE!</v>
      </c>
    </row>
    <row r="4674" spans="2:2" x14ac:dyDescent="0.25">
      <c r="B4674" t="e" cm="1" vm="1">
        <f t="array" ref="B4674">TRANSPOSE(_xlfn._xlws.SORT(_xlfn.UNIQUE(_xlfn._xlws.FILTER(managements[treatment_number], managements[experiment_id]&amp;"_"&amp;managements[crop_season_id]=A4674))))</f>
        <v>#VALUE!</v>
      </c>
    </row>
    <row r="4675" spans="2:2" x14ac:dyDescent="0.25">
      <c r="B4675" t="e" cm="1" vm="1">
        <f t="array" ref="B4675">TRANSPOSE(_xlfn._xlws.SORT(_xlfn.UNIQUE(_xlfn._xlws.FILTER(managements[treatment_number], managements[experiment_id]&amp;"_"&amp;managements[crop_season_id]=A4675))))</f>
        <v>#VALUE!</v>
      </c>
    </row>
    <row r="4676" spans="2:2" x14ac:dyDescent="0.25">
      <c r="B4676" t="e" cm="1" vm="1">
        <f t="array" ref="B4676">TRANSPOSE(_xlfn._xlws.SORT(_xlfn.UNIQUE(_xlfn._xlws.FILTER(managements[treatment_number], managements[experiment_id]&amp;"_"&amp;managements[crop_season_id]=A4676))))</f>
        <v>#VALUE!</v>
      </c>
    </row>
    <row r="4677" spans="2:2" x14ac:dyDescent="0.25">
      <c r="B4677" t="e" cm="1" vm="1">
        <f t="array" ref="B4677">TRANSPOSE(_xlfn._xlws.SORT(_xlfn.UNIQUE(_xlfn._xlws.FILTER(managements[treatment_number], managements[experiment_id]&amp;"_"&amp;managements[crop_season_id]=A4677))))</f>
        <v>#VALUE!</v>
      </c>
    </row>
    <row r="4678" spans="2:2" x14ac:dyDescent="0.25">
      <c r="B4678" t="e" cm="1" vm="1">
        <f t="array" ref="B4678">TRANSPOSE(_xlfn._xlws.SORT(_xlfn.UNIQUE(_xlfn._xlws.FILTER(managements[treatment_number], managements[experiment_id]&amp;"_"&amp;managements[crop_season_id]=A4678))))</f>
        <v>#VALUE!</v>
      </c>
    </row>
    <row r="4679" spans="2:2" x14ac:dyDescent="0.25">
      <c r="B4679" t="e" cm="1" vm="1">
        <f t="array" ref="B4679">TRANSPOSE(_xlfn._xlws.SORT(_xlfn.UNIQUE(_xlfn._xlws.FILTER(managements[treatment_number], managements[experiment_id]&amp;"_"&amp;managements[crop_season_id]=A4679))))</f>
        <v>#VALUE!</v>
      </c>
    </row>
    <row r="4680" spans="2:2" x14ac:dyDescent="0.25">
      <c r="B4680" t="e" cm="1" vm="1">
        <f t="array" ref="B4680">TRANSPOSE(_xlfn._xlws.SORT(_xlfn.UNIQUE(_xlfn._xlws.FILTER(managements[treatment_number], managements[experiment_id]&amp;"_"&amp;managements[crop_season_id]=A4680))))</f>
        <v>#VALUE!</v>
      </c>
    </row>
    <row r="4681" spans="2:2" x14ac:dyDescent="0.25">
      <c r="B4681" t="e" cm="1" vm="1">
        <f t="array" ref="B4681">TRANSPOSE(_xlfn._xlws.SORT(_xlfn.UNIQUE(_xlfn._xlws.FILTER(managements[treatment_number], managements[experiment_id]&amp;"_"&amp;managements[crop_season_id]=A4681))))</f>
        <v>#VALUE!</v>
      </c>
    </row>
    <row r="4682" spans="2:2" x14ac:dyDescent="0.25">
      <c r="B4682" t="e" cm="1" vm="1">
        <f t="array" ref="B4682">TRANSPOSE(_xlfn._xlws.SORT(_xlfn.UNIQUE(_xlfn._xlws.FILTER(managements[treatment_number], managements[experiment_id]&amp;"_"&amp;managements[crop_season_id]=A4682))))</f>
        <v>#VALUE!</v>
      </c>
    </row>
    <row r="4683" spans="2:2" x14ac:dyDescent="0.25">
      <c r="B4683" t="e" cm="1" vm="1">
        <f t="array" ref="B4683">TRANSPOSE(_xlfn._xlws.SORT(_xlfn.UNIQUE(_xlfn._xlws.FILTER(managements[treatment_number], managements[experiment_id]&amp;"_"&amp;managements[crop_season_id]=A4683))))</f>
        <v>#VALUE!</v>
      </c>
    </row>
    <row r="4684" spans="2:2" x14ac:dyDescent="0.25">
      <c r="B4684" t="e" cm="1" vm="1">
        <f t="array" ref="B4684">TRANSPOSE(_xlfn._xlws.SORT(_xlfn.UNIQUE(_xlfn._xlws.FILTER(managements[treatment_number], managements[experiment_id]&amp;"_"&amp;managements[crop_season_id]=A4684))))</f>
        <v>#VALUE!</v>
      </c>
    </row>
    <row r="4685" spans="2:2" x14ac:dyDescent="0.25">
      <c r="B4685" t="e" cm="1" vm="1">
        <f t="array" ref="B4685">TRANSPOSE(_xlfn._xlws.SORT(_xlfn.UNIQUE(_xlfn._xlws.FILTER(managements[treatment_number], managements[experiment_id]&amp;"_"&amp;managements[crop_season_id]=A4685))))</f>
        <v>#VALUE!</v>
      </c>
    </row>
    <row r="4686" spans="2:2" x14ac:dyDescent="0.25">
      <c r="B4686" t="e" cm="1" vm="1">
        <f t="array" ref="B4686">TRANSPOSE(_xlfn._xlws.SORT(_xlfn.UNIQUE(_xlfn._xlws.FILTER(managements[treatment_number], managements[experiment_id]&amp;"_"&amp;managements[crop_season_id]=A4686))))</f>
        <v>#VALUE!</v>
      </c>
    </row>
    <row r="4687" spans="2:2" x14ac:dyDescent="0.25">
      <c r="B4687" t="e" cm="1" vm="1">
        <f t="array" ref="B4687">TRANSPOSE(_xlfn._xlws.SORT(_xlfn.UNIQUE(_xlfn._xlws.FILTER(managements[treatment_number], managements[experiment_id]&amp;"_"&amp;managements[crop_season_id]=A4687))))</f>
        <v>#VALUE!</v>
      </c>
    </row>
    <row r="4688" spans="2:2" x14ac:dyDescent="0.25">
      <c r="B4688" t="e" cm="1" vm="1">
        <f t="array" ref="B4688">TRANSPOSE(_xlfn._xlws.SORT(_xlfn.UNIQUE(_xlfn._xlws.FILTER(managements[treatment_number], managements[experiment_id]&amp;"_"&amp;managements[crop_season_id]=A4688))))</f>
        <v>#VALUE!</v>
      </c>
    </row>
    <row r="4689" spans="2:2" x14ac:dyDescent="0.25">
      <c r="B4689" t="e" cm="1" vm="1">
        <f t="array" ref="B4689">TRANSPOSE(_xlfn._xlws.SORT(_xlfn.UNIQUE(_xlfn._xlws.FILTER(managements[treatment_number], managements[experiment_id]&amp;"_"&amp;managements[crop_season_id]=A4689))))</f>
        <v>#VALUE!</v>
      </c>
    </row>
    <row r="4690" spans="2:2" x14ac:dyDescent="0.25">
      <c r="B4690" t="e" cm="1" vm="1">
        <f t="array" ref="B4690">TRANSPOSE(_xlfn._xlws.SORT(_xlfn.UNIQUE(_xlfn._xlws.FILTER(managements[treatment_number], managements[experiment_id]&amp;"_"&amp;managements[crop_season_id]=A4690))))</f>
        <v>#VALUE!</v>
      </c>
    </row>
    <row r="4691" spans="2:2" x14ac:dyDescent="0.25">
      <c r="B4691" t="e" cm="1" vm="1">
        <f t="array" ref="B4691">TRANSPOSE(_xlfn._xlws.SORT(_xlfn.UNIQUE(_xlfn._xlws.FILTER(managements[treatment_number], managements[experiment_id]&amp;"_"&amp;managements[crop_season_id]=A4691))))</f>
        <v>#VALUE!</v>
      </c>
    </row>
    <row r="4692" spans="2:2" x14ac:dyDescent="0.25">
      <c r="B4692" t="e" cm="1" vm="1">
        <f t="array" ref="B4692">TRANSPOSE(_xlfn._xlws.SORT(_xlfn.UNIQUE(_xlfn._xlws.FILTER(managements[treatment_number], managements[experiment_id]&amp;"_"&amp;managements[crop_season_id]=A4692))))</f>
        <v>#VALUE!</v>
      </c>
    </row>
    <row r="4693" spans="2:2" x14ac:dyDescent="0.25">
      <c r="B4693" t="e" cm="1" vm="1">
        <f t="array" ref="B4693">TRANSPOSE(_xlfn._xlws.SORT(_xlfn.UNIQUE(_xlfn._xlws.FILTER(managements[treatment_number], managements[experiment_id]&amp;"_"&amp;managements[crop_season_id]=A4693))))</f>
        <v>#VALUE!</v>
      </c>
    </row>
    <row r="4694" spans="2:2" x14ac:dyDescent="0.25">
      <c r="B4694" t="e" cm="1" vm="1">
        <f t="array" ref="B4694">TRANSPOSE(_xlfn._xlws.SORT(_xlfn.UNIQUE(_xlfn._xlws.FILTER(managements[treatment_number], managements[experiment_id]&amp;"_"&amp;managements[crop_season_id]=A4694))))</f>
        <v>#VALUE!</v>
      </c>
    </row>
    <row r="4695" spans="2:2" x14ac:dyDescent="0.25">
      <c r="B4695" t="e" cm="1" vm="1">
        <f t="array" ref="B4695">TRANSPOSE(_xlfn._xlws.SORT(_xlfn.UNIQUE(_xlfn._xlws.FILTER(managements[treatment_number], managements[experiment_id]&amp;"_"&amp;managements[crop_season_id]=A4695))))</f>
        <v>#VALUE!</v>
      </c>
    </row>
    <row r="4696" spans="2:2" x14ac:dyDescent="0.25">
      <c r="B4696" t="e" cm="1" vm="1">
        <f t="array" ref="B4696">TRANSPOSE(_xlfn._xlws.SORT(_xlfn.UNIQUE(_xlfn._xlws.FILTER(managements[treatment_number], managements[experiment_id]&amp;"_"&amp;managements[crop_season_id]=A4696))))</f>
        <v>#VALUE!</v>
      </c>
    </row>
    <row r="4697" spans="2:2" x14ac:dyDescent="0.25">
      <c r="B4697" t="e" cm="1" vm="1">
        <f t="array" ref="B4697">TRANSPOSE(_xlfn._xlws.SORT(_xlfn.UNIQUE(_xlfn._xlws.FILTER(managements[treatment_number], managements[experiment_id]&amp;"_"&amp;managements[crop_season_id]=A4697))))</f>
        <v>#VALUE!</v>
      </c>
    </row>
    <row r="4698" spans="2:2" x14ac:dyDescent="0.25">
      <c r="B4698" t="e" cm="1" vm="1">
        <f t="array" ref="B4698">TRANSPOSE(_xlfn._xlws.SORT(_xlfn.UNIQUE(_xlfn._xlws.FILTER(managements[treatment_number], managements[experiment_id]&amp;"_"&amp;managements[crop_season_id]=A4698))))</f>
        <v>#VALUE!</v>
      </c>
    </row>
    <row r="4699" spans="2:2" x14ac:dyDescent="0.25">
      <c r="B4699" t="e" cm="1" vm="1">
        <f t="array" ref="B4699">TRANSPOSE(_xlfn._xlws.SORT(_xlfn.UNIQUE(_xlfn._xlws.FILTER(managements[treatment_number], managements[experiment_id]&amp;"_"&amp;managements[crop_season_id]=A4699))))</f>
        <v>#VALUE!</v>
      </c>
    </row>
    <row r="4700" spans="2:2" x14ac:dyDescent="0.25">
      <c r="B4700" t="e" cm="1" vm="1">
        <f t="array" ref="B4700">TRANSPOSE(_xlfn._xlws.SORT(_xlfn.UNIQUE(_xlfn._xlws.FILTER(managements[treatment_number], managements[experiment_id]&amp;"_"&amp;managements[crop_season_id]=A4700))))</f>
        <v>#VALUE!</v>
      </c>
    </row>
    <row r="4701" spans="2:2" x14ac:dyDescent="0.25">
      <c r="B4701" t="e" cm="1" vm="1">
        <f t="array" ref="B4701">TRANSPOSE(_xlfn._xlws.SORT(_xlfn.UNIQUE(_xlfn._xlws.FILTER(managements[treatment_number], managements[experiment_id]&amp;"_"&amp;managements[crop_season_id]=A4701))))</f>
        <v>#VALUE!</v>
      </c>
    </row>
    <row r="4702" spans="2:2" x14ac:dyDescent="0.25">
      <c r="B4702" t="e" cm="1" vm="1">
        <f t="array" ref="B4702">TRANSPOSE(_xlfn._xlws.SORT(_xlfn.UNIQUE(_xlfn._xlws.FILTER(managements[treatment_number], managements[experiment_id]&amp;"_"&amp;managements[crop_season_id]=A4702))))</f>
        <v>#VALUE!</v>
      </c>
    </row>
    <row r="4703" spans="2:2" x14ac:dyDescent="0.25">
      <c r="B4703" t="e" cm="1" vm="1">
        <f t="array" ref="B4703">TRANSPOSE(_xlfn._xlws.SORT(_xlfn.UNIQUE(_xlfn._xlws.FILTER(managements[treatment_number], managements[experiment_id]&amp;"_"&amp;managements[crop_season_id]=A4703))))</f>
        <v>#VALUE!</v>
      </c>
    </row>
    <row r="4704" spans="2:2" x14ac:dyDescent="0.25">
      <c r="B4704" t="e" cm="1" vm="1">
        <f t="array" ref="B4704">TRANSPOSE(_xlfn._xlws.SORT(_xlfn.UNIQUE(_xlfn._xlws.FILTER(managements[treatment_number], managements[experiment_id]&amp;"_"&amp;managements[crop_season_id]=A4704))))</f>
        <v>#VALUE!</v>
      </c>
    </row>
    <row r="4705" spans="2:2" x14ac:dyDescent="0.25">
      <c r="B4705" t="e" cm="1" vm="1">
        <f t="array" ref="B4705">TRANSPOSE(_xlfn._xlws.SORT(_xlfn.UNIQUE(_xlfn._xlws.FILTER(managements[treatment_number], managements[experiment_id]&amp;"_"&amp;managements[crop_season_id]=A4705))))</f>
        <v>#VALUE!</v>
      </c>
    </row>
    <row r="4706" spans="2:2" x14ac:dyDescent="0.25">
      <c r="B4706" t="e" cm="1" vm="1">
        <f t="array" ref="B4706">TRANSPOSE(_xlfn._xlws.SORT(_xlfn.UNIQUE(_xlfn._xlws.FILTER(managements[treatment_number], managements[experiment_id]&amp;"_"&amp;managements[crop_season_id]=A4706))))</f>
        <v>#VALUE!</v>
      </c>
    </row>
    <row r="4707" spans="2:2" x14ac:dyDescent="0.25">
      <c r="B4707" t="e" cm="1" vm="1">
        <f t="array" ref="B4707">TRANSPOSE(_xlfn._xlws.SORT(_xlfn.UNIQUE(_xlfn._xlws.FILTER(managements[treatment_number], managements[experiment_id]&amp;"_"&amp;managements[crop_season_id]=A4707))))</f>
        <v>#VALUE!</v>
      </c>
    </row>
    <row r="4708" spans="2:2" x14ac:dyDescent="0.25">
      <c r="B4708" t="e" cm="1" vm="1">
        <f t="array" ref="B4708">TRANSPOSE(_xlfn._xlws.SORT(_xlfn.UNIQUE(_xlfn._xlws.FILTER(managements[treatment_number], managements[experiment_id]&amp;"_"&amp;managements[crop_season_id]=A4708))))</f>
        <v>#VALUE!</v>
      </c>
    </row>
    <row r="4709" spans="2:2" x14ac:dyDescent="0.25">
      <c r="B4709" t="e" cm="1" vm="1">
        <f t="array" ref="B4709">TRANSPOSE(_xlfn._xlws.SORT(_xlfn.UNIQUE(_xlfn._xlws.FILTER(managements[treatment_number], managements[experiment_id]&amp;"_"&amp;managements[crop_season_id]=A4709))))</f>
        <v>#VALUE!</v>
      </c>
    </row>
    <row r="4710" spans="2:2" x14ac:dyDescent="0.25">
      <c r="B4710" t="e" cm="1" vm="1">
        <f t="array" ref="B4710">TRANSPOSE(_xlfn._xlws.SORT(_xlfn.UNIQUE(_xlfn._xlws.FILTER(managements[treatment_number], managements[experiment_id]&amp;"_"&amp;managements[crop_season_id]=A4710))))</f>
        <v>#VALUE!</v>
      </c>
    </row>
    <row r="4711" spans="2:2" x14ac:dyDescent="0.25">
      <c r="B4711" t="e" cm="1" vm="1">
        <f t="array" ref="B4711">TRANSPOSE(_xlfn._xlws.SORT(_xlfn.UNIQUE(_xlfn._xlws.FILTER(managements[treatment_number], managements[experiment_id]&amp;"_"&amp;managements[crop_season_id]=A4711))))</f>
        <v>#VALUE!</v>
      </c>
    </row>
    <row r="4712" spans="2:2" x14ac:dyDescent="0.25">
      <c r="B4712" t="e" cm="1" vm="1">
        <f t="array" ref="B4712">TRANSPOSE(_xlfn._xlws.SORT(_xlfn.UNIQUE(_xlfn._xlws.FILTER(managements[treatment_number], managements[experiment_id]&amp;"_"&amp;managements[crop_season_id]=A4712))))</f>
        <v>#VALUE!</v>
      </c>
    </row>
    <row r="4713" spans="2:2" x14ac:dyDescent="0.25">
      <c r="B4713" t="e" cm="1" vm="1">
        <f t="array" ref="B4713">TRANSPOSE(_xlfn._xlws.SORT(_xlfn.UNIQUE(_xlfn._xlws.FILTER(managements[treatment_number], managements[experiment_id]&amp;"_"&amp;managements[crop_season_id]=A4713))))</f>
        <v>#VALUE!</v>
      </c>
    </row>
    <row r="4714" spans="2:2" x14ac:dyDescent="0.25">
      <c r="B4714" t="e" cm="1" vm="1">
        <f t="array" ref="B4714">TRANSPOSE(_xlfn._xlws.SORT(_xlfn.UNIQUE(_xlfn._xlws.FILTER(managements[treatment_number], managements[experiment_id]&amp;"_"&amp;managements[crop_season_id]=A4714))))</f>
        <v>#VALUE!</v>
      </c>
    </row>
    <row r="4715" spans="2:2" x14ac:dyDescent="0.25">
      <c r="B4715" t="e" cm="1" vm="1">
        <f t="array" ref="B4715">TRANSPOSE(_xlfn._xlws.SORT(_xlfn.UNIQUE(_xlfn._xlws.FILTER(managements[treatment_number], managements[experiment_id]&amp;"_"&amp;managements[crop_season_id]=A4715))))</f>
        <v>#VALUE!</v>
      </c>
    </row>
    <row r="4716" spans="2:2" x14ac:dyDescent="0.25">
      <c r="B4716" t="e" cm="1" vm="1">
        <f t="array" ref="B4716">TRANSPOSE(_xlfn._xlws.SORT(_xlfn.UNIQUE(_xlfn._xlws.FILTER(managements[treatment_number], managements[experiment_id]&amp;"_"&amp;managements[crop_season_id]=A4716))))</f>
        <v>#VALUE!</v>
      </c>
    </row>
    <row r="4717" spans="2:2" x14ac:dyDescent="0.25">
      <c r="B4717" t="e" cm="1" vm="1">
        <f t="array" ref="B4717">TRANSPOSE(_xlfn._xlws.SORT(_xlfn.UNIQUE(_xlfn._xlws.FILTER(managements[treatment_number], managements[experiment_id]&amp;"_"&amp;managements[crop_season_id]=A4717))))</f>
        <v>#VALUE!</v>
      </c>
    </row>
    <row r="4718" spans="2:2" x14ac:dyDescent="0.25">
      <c r="B4718" t="e" cm="1" vm="1">
        <f t="array" ref="B4718">TRANSPOSE(_xlfn._xlws.SORT(_xlfn.UNIQUE(_xlfn._xlws.FILTER(managements[treatment_number], managements[experiment_id]&amp;"_"&amp;managements[crop_season_id]=A4718))))</f>
        <v>#VALUE!</v>
      </c>
    </row>
    <row r="4719" spans="2:2" x14ac:dyDescent="0.25">
      <c r="B4719" t="e" cm="1" vm="1">
        <f t="array" ref="B4719">TRANSPOSE(_xlfn._xlws.SORT(_xlfn.UNIQUE(_xlfn._xlws.FILTER(managements[treatment_number], managements[experiment_id]&amp;"_"&amp;managements[crop_season_id]=A4719))))</f>
        <v>#VALUE!</v>
      </c>
    </row>
    <row r="4720" spans="2:2" x14ac:dyDescent="0.25">
      <c r="B4720" t="e" cm="1" vm="1">
        <f t="array" ref="B4720">TRANSPOSE(_xlfn._xlws.SORT(_xlfn.UNIQUE(_xlfn._xlws.FILTER(managements[treatment_number], managements[experiment_id]&amp;"_"&amp;managements[crop_season_id]=A4720))))</f>
        <v>#VALUE!</v>
      </c>
    </row>
    <row r="4721" spans="2:2" x14ac:dyDescent="0.25">
      <c r="B4721" t="e" cm="1" vm="1">
        <f t="array" ref="B4721">TRANSPOSE(_xlfn._xlws.SORT(_xlfn.UNIQUE(_xlfn._xlws.FILTER(managements[treatment_number], managements[experiment_id]&amp;"_"&amp;managements[crop_season_id]=A4721))))</f>
        <v>#VALUE!</v>
      </c>
    </row>
    <row r="4722" spans="2:2" x14ac:dyDescent="0.25">
      <c r="B4722" t="e" cm="1" vm="1">
        <f t="array" ref="B4722">TRANSPOSE(_xlfn._xlws.SORT(_xlfn.UNIQUE(_xlfn._xlws.FILTER(managements[treatment_number], managements[experiment_id]&amp;"_"&amp;managements[crop_season_id]=A4722))))</f>
        <v>#VALUE!</v>
      </c>
    </row>
    <row r="4723" spans="2:2" x14ac:dyDescent="0.25">
      <c r="B4723" t="e" cm="1" vm="1">
        <f t="array" ref="B4723">TRANSPOSE(_xlfn._xlws.SORT(_xlfn.UNIQUE(_xlfn._xlws.FILTER(managements[treatment_number], managements[experiment_id]&amp;"_"&amp;managements[crop_season_id]=A4723))))</f>
        <v>#VALUE!</v>
      </c>
    </row>
    <row r="4724" spans="2:2" x14ac:dyDescent="0.25">
      <c r="B4724" t="e" cm="1" vm="1">
        <f t="array" ref="B4724">TRANSPOSE(_xlfn._xlws.SORT(_xlfn.UNIQUE(_xlfn._xlws.FILTER(managements[treatment_number], managements[experiment_id]&amp;"_"&amp;managements[crop_season_id]=A4724))))</f>
        <v>#VALUE!</v>
      </c>
    </row>
    <row r="4725" spans="2:2" x14ac:dyDescent="0.25">
      <c r="B4725" t="e" cm="1" vm="1">
        <f t="array" ref="B4725">TRANSPOSE(_xlfn._xlws.SORT(_xlfn.UNIQUE(_xlfn._xlws.FILTER(managements[treatment_number], managements[experiment_id]&amp;"_"&amp;managements[crop_season_id]=A4725))))</f>
        <v>#VALUE!</v>
      </c>
    </row>
    <row r="4726" spans="2:2" x14ac:dyDescent="0.25">
      <c r="B4726" t="e" cm="1" vm="1">
        <f t="array" ref="B4726">TRANSPOSE(_xlfn._xlws.SORT(_xlfn.UNIQUE(_xlfn._xlws.FILTER(managements[treatment_number], managements[experiment_id]&amp;"_"&amp;managements[crop_season_id]=A4726))))</f>
        <v>#VALUE!</v>
      </c>
    </row>
    <row r="4727" spans="2:2" x14ac:dyDescent="0.25">
      <c r="B4727" t="e" cm="1" vm="1">
        <f t="array" ref="B4727">TRANSPOSE(_xlfn._xlws.SORT(_xlfn.UNIQUE(_xlfn._xlws.FILTER(managements[treatment_number], managements[experiment_id]&amp;"_"&amp;managements[crop_season_id]=A4727))))</f>
        <v>#VALUE!</v>
      </c>
    </row>
    <row r="4728" spans="2:2" x14ac:dyDescent="0.25">
      <c r="B4728" t="e" cm="1" vm="1">
        <f t="array" ref="B4728">TRANSPOSE(_xlfn._xlws.SORT(_xlfn.UNIQUE(_xlfn._xlws.FILTER(managements[treatment_number], managements[experiment_id]&amp;"_"&amp;managements[crop_season_id]=A4728))))</f>
        <v>#VALUE!</v>
      </c>
    </row>
    <row r="4729" spans="2:2" x14ac:dyDescent="0.25">
      <c r="B4729" t="e" cm="1" vm="1">
        <f t="array" ref="B4729">TRANSPOSE(_xlfn._xlws.SORT(_xlfn.UNIQUE(_xlfn._xlws.FILTER(managements[treatment_number], managements[experiment_id]&amp;"_"&amp;managements[crop_season_id]=A4729))))</f>
        <v>#VALUE!</v>
      </c>
    </row>
    <row r="4730" spans="2:2" x14ac:dyDescent="0.25">
      <c r="B4730" t="e" cm="1" vm="1">
        <f t="array" ref="B4730">TRANSPOSE(_xlfn._xlws.SORT(_xlfn.UNIQUE(_xlfn._xlws.FILTER(managements[treatment_number], managements[experiment_id]&amp;"_"&amp;managements[crop_season_id]=A4730))))</f>
        <v>#VALUE!</v>
      </c>
    </row>
    <row r="4731" spans="2:2" x14ac:dyDescent="0.25">
      <c r="B4731" t="e" cm="1" vm="1">
        <f t="array" ref="B4731">TRANSPOSE(_xlfn._xlws.SORT(_xlfn.UNIQUE(_xlfn._xlws.FILTER(managements[treatment_number], managements[experiment_id]&amp;"_"&amp;managements[crop_season_id]=A4731))))</f>
        <v>#VALUE!</v>
      </c>
    </row>
    <row r="4732" spans="2:2" x14ac:dyDescent="0.25">
      <c r="B4732" t="e" cm="1" vm="1">
        <f t="array" ref="B4732">TRANSPOSE(_xlfn._xlws.SORT(_xlfn.UNIQUE(_xlfn._xlws.FILTER(managements[treatment_number], managements[experiment_id]&amp;"_"&amp;managements[crop_season_id]=A4732))))</f>
        <v>#VALUE!</v>
      </c>
    </row>
    <row r="4733" spans="2:2" x14ac:dyDescent="0.25">
      <c r="B4733" t="e" cm="1" vm="1">
        <f t="array" ref="B4733">TRANSPOSE(_xlfn._xlws.SORT(_xlfn.UNIQUE(_xlfn._xlws.FILTER(managements[treatment_number], managements[experiment_id]&amp;"_"&amp;managements[crop_season_id]=A4733))))</f>
        <v>#VALUE!</v>
      </c>
    </row>
    <row r="4734" spans="2:2" x14ac:dyDescent="0.25">
      <c r="B4734" t="e" cm="1" vm="1">
        <f t="array" ref="B4734">TRANSPOSE(_xlfn._xlws.SORT(_xlfn.UNIQUE(_xlfn._xlws.FILTER(managements[treatment_number], managements[experiment_id]&amp;"_"&amp;managements[crop_season_id]=A4734))))</f>
        <v>#VALUE!</v>
      </c>
    </row>
    <row r="4735" spans="2:2" x14ac:dyDescent="0.25">
      <c r="B4735" t="e" cm="1" vm="1">
        <f t="array" ref="B4735">TRANSPOSE(_xlfn._xlws.SORT(_xlfn.UNIQUE(_xlfn._xlws.FILTER(managements[treatment_number], managements[experiment_id]&amp;"_"&amp;managements[crop_season_id]=A4735))))</f>
        <v>#VALUE!</v>
      </c>
    </row>
    <row r="4736" spans="2:2" x14ac:dyDescent="0.25">
      <c r="B4736" t="e" cm="1" vm="1">
        <f t="array" ref="B4736">TRANSPOSE(_xlfn._xlws.SORT(_xlfn.UNIQUE(_xlfn._xlws.FILTER(managements[treatment_number], managements[experiment_id]&amp;"_"&amp;managements[crop_season_id]=A4736))))</f>
        <v>#VALUE!</v>
      </c>
    </row>
    <row r="4737" spans="2:2" x14ac:dyDescent="0.25">
      <c r="B4737" t="e" cm="1" vm="1">
        <f t="array" ref="B4737">TRANSPOSE(_xlfn._xlws.SORT(_xlfn.UNIQUE(_xlfn._xlws.FILTER(managements[treatment_number], managements[experiment_id]&amp;"_"&amp;managements[crop_season_id]=A4737))))</f>
        <v>#VALUE!</v>
      </c>
    </row>
    <row r="4738" spans="2:2" x14ac:dyDescent="0.25">
      <c r="B4738" t="e" cm="1" vm="1">
        <f t="array" ref="B4738">TRANSPOSE(_xlfn._xlws.SORT(_xlfn.UNIQUE(_xlfn._xlws.FILTER(managements[treatment_number], managements[experiment_id]&amp;"_"&amp;managements[crop_season_id]=A4738))))</f>
        <v>#VALUE!</v>
      </c>
    </row>
    <row r="4739" spans="2:2" x14ac:dyDescent="0.25">
      <c r="B4739" t="e" cm="1" vm="1">
        <f t="array" ref="B4739">TRANSPOSE(_xlfn._xlws.SORT(_xlfn.UNIQUE(_xlfn._xlws.FILTER(managements[treatment_number], managements[experiment_id]&amp;"_"&amp;managements[crop_season_id]=A4739))))</f>
        <v>#VALUE!</v>
      </c>
    </row>
    <row r="4740" spans="2:2" x14ac:dyDescent="0.25">
      <c r="B4740" t="e" cm="1" vm="1">
        <f t="array" ref="B4740">TRANSPOSE(_xlfn._xlws.SORT(_xlfn.UNIQUE(_xlfn._xlws.FILTER(managements[treatment_number], managements[experiment_id]&amp;"_"&amp;managements[crop_season_id]=A4740))))</f>
        <v>#VALUE!</v>
      </c>
    </row>
    <row r="4741" spans="2:2" x14ac:dyDescent="0.25">
      <c r="B4741" t="e" cm="1" vm="1">
        <f t="array" ref="B4741">TRANSPOSE(_xlfn._xlws.SORT(_xlfn.UNIQUE(_xlfn._xlws.FILTER(managements[treatment_number], managements[experiment_id]&amp;"_"&amp;managements[crop_season_id]=A4741))))</f>
        <v>#VALUE!</v>
      </c>
    </row>
    <row r="4742" spans="2:2" x14ac:dyDescent="0.25">
      <c r="B4742" t="e" cm="1" vm="1">
        <f t="array" ref="B4742">TRANSPOSE(_xlfn._xlws.SORT(_xlfn.UNIQUE(_xlfn._xlws.FILTER(managements[treatment_number], managements[experiment_id]&amp;"_"&amp;managements[crop_season_id]=A4742))))</f>
        <v>#VALUE!</v>
      </c>
    </row>
    <row r="4743" spans="2:2" x14ac:dyDescent="0.25">
      <c r="B4743" t="e" cm="1" vm="1">
        <f t="array" ref="B4743">TRANSPOSE(_xlfn._xlws.SORT(_xlfn.UNIQUE(_xlfn._xlws.FILTER(managements[treatment_number], managements[experiment_id]&amp;"_"&amp;managements[crop_season_id]=A4743))))</f>
        <v>#VALUE!</v>
      </c>
    </row>
    <row r="4744" spans="2:2" x14ac:dyDescent="0.25">
      <c r="B4744" t="e" cm="1" vm="1">
        <f t="array" ref="B4744">TRANSPOSE(_xlfn._xlws.SORT(_xlfn.UNIQUE(_xlfn._xlws.FILTER(managements[treatment_number], managements[experiment_id]&amp;"_"&amp;managements[crop_season_id]=A4744))))</f>
        <v>#VALUE!</v>
      </c>
    </row>
    <row r="4745" spans="2:2" x14ac:dyDescent="0.25">
      <c r="B4745" t="e" cm="1" vm="1">
        <f t="array" ref="B4745">TRANSPOSE(_xlfn._xlws.SORT(_xlfn.UNIQUE(_xlfn._xlws.FILTER(managements[treatment_number], managements[experiment_id]&amp;"_"&amp;managements[crop_season_id]=A4745))))</f>
        <v>#VALUE!</v>
      </c>
    </row>
    <row r="4746" spans="2:2" x14ac:dyDescent="0.25">
      <c r="B4746" t="e" cm="1" vm="1">
        <f t="array" ref="B4746">TRANSPOSE(_xlfn._xlws.SORT(_xlfn.UNIQUE(_xlfn._xlws.FILTER(managements[treatment_number], managements[experiment_id]&amp;"_"&amp;managements[crop_season_id]=A4746))))</f>
        <v>#VALUE!</v>
      </c>
    </row>
    <row r="4747" spans="2:2" x14ac:dyDescent="0.25">
      <c r="B4747" t="e" cm="1" vm="1">
        <f t="array" ref="B4747">TRANSPOSE(_xlfn._xlws.SORT(_xlfn.UNIQUE(_xlfn._xlws.FILTER(managements[treatment_number], managements[experiment_id]&amp;"_"&amp;managements[crop_season_id]=A4747))))</f>
        <v>#VALUE!</v>
      </c>
    </row>
    <row r="4748" spans="2:2" x14ac:dyDescent="0.25">
      <c r="B4748" t="e" cm="1" vm="1">
        <f t="array" ref="B4748">TRANSPOSE(_xlfn._xlws.SORT(_xlfn.UNIQUE(_xlfn._xlws.FILTER(managements[treatment_number], managements[experiment_id]&amp;"_"&amp;managements[crop_season_id]=A4748))))</f>
        <v>#VALUE!</v>
      </c>
    </row>
    <row r="4749" spans="2:2" x14ac:dyDescent="0.25">
      <c r="B4749" t="e" cm="1" vm="1">
        <f t="array" ref="B4749">TRANSPOSE(_xlfn._xlws.SORT(_xlfn.UNIQUE(_xlfn._xlws.FILTER(managements[treatment_number], managements[experiment_id]&amp;"_"&amp;managements[crop_season_id]=A4749))))</f>
        <v>#VALUE!</v>
      </c>
    </row>
    <row r="4750" spans="2:2" x14ac:dyDescent="0.25">
      <c r="B4750" t="e" cm="1" vm="1">
        <f t="array" ref="B4750">TRANSPOSE(_xlfn._xlws.SORT(_xlfn.UNIQUE(_xlfn._xlws.FILTER(managements[treatment_number], managements[experiment_id]&amp;"_"&amp;managements[crop_season_id]=A4750))))</f>
        <v>#VALUE!</v>
      </c>
    </row>
    <row r="4751" spans="2:2" x14ac:dyDescent="0.25">
      <c r="B4751" t="e" cm="1" vm="1">
        <f t="array" ref="B4751">TRANSPOSE(_xlfn._xlws.SORT(_xlfn.UNIQUE(_xlfn._xlws.FILTER(managements[treatment_number], managements[experiment_id]&amp;"_"&amp;managements[crop_season_id]=A4751))))</f>
        <v>#VALUE!</v>
      </c>
    </row>
    <row r="4752" spans="2:2" x14ac:dyDescent="0.25">
      <c r="B4752" t="e" cm="1" vm="1">
        <f t="array" ref="B4752">TRANSPOSE(_xlfn._xlws.SORT(_xlfn.UNIQUE(_xlfn._xlws.FILTER(managements[treatment_number], managements[experiment_id]&amp;"_"&amp;managements[crop_season_id]=A4752))))</f>
        <v>#VALUE!</v>
      </c>
    </row>
    <row r="4753" spans="2:2" x14ac:dyDescent="0.25">
      <c r="B4753" t="e" cm="1" vm="1">
        <f t="array" ref="B4753">TRANSPOSE(_xlfn._xlws.SORT(_xlfn.UNIQUE(_xlfn._xlws.FILTER(managements[treatment_number], managements[experiment_id]&amp;"_"&amp;managements[crop_season_id]=A4753))))</f>
        <v>#VALUE!</v>
      </c>
    </row>
    <row r="4754" spans="2:2" x14ac:dyDescent="0.25">
      <c r="B4754" t="e" cm="1" vm="1">
        <f t="array" ref="B4754">TRANSPOSE(_xlfn._xlws.SORT(_xlfn.UNIQUE(_xlfn._xlws.FILTER(managements[treatment_number], managements[experiment_id]&amp;"_"&amp;managements[crop_season_id]=A4754))))</f>
        <v>#VALUE!</v>
      </c>
    </row>
    <row r="4755" spans="2:2" x14ac:dyDescent="0.25">
      <c r="B4755" t="e" cm="1" vm="1">
        <f t="array" ref="B4755">TRANSPOSE(_xlfn._xlws.SORT(_xlfn.UNIQUE(_xlfn._xlws.FILTER(managements[treatment_number], managements[experiment_id]&amp;"_"&amp;managements[crop_season_id]=A4755))))</f>
        <v>#VALUE!</v>
      </c>
    </row>
    <row r="4756" spans="2:2" x14ac:dyDescent="0.25">
      <c r="B4756" t="e" cm="1" vm="1">
        <f t="array" ref="B4756">TRANSPOSE(_xlfn._xlws.SORT(_xlfn.UNIQUE(_xlfn._xlws.FILTER(managements[treatment_number], managements[experiment_id]&amp;"_"&amp;managements[crop_season_id]=A4756))))</f>
        <v>#VALUE!</v>
      </c>
    </row>
    <row r="4757" spans="2:2" x14ac:dyDescent="0.25">
      <c r="B4757" t="e" cm="1" vm="1">
        <f t="array" ref="B4757">TRANSPOSE(_xlfn._xlws.SORT(_xlfn.UNIQUE(_xlfn._xlws.FILTER(managements[treatment_number], managements[experiment_id]&amp;"_"&amp;managements[crop_season_id]=A4757))))</f>
        <v>#VALUE!</v>
      </c>
    </row>
    <row r="4758" spans="2:2" x14ac:dyDescent="0.25">
      <c r="B4758" t="e" cm="1" vm="1">
        <f t="array" ref="B4758">TRANSPOSE(_xlfn._xlws.SORT(_xlfn.UNIQUE(_xlfn._xlws.FILTER(managements[treatment_number], managements[experiment_id]&amp;"_"&amp;managements[crop_season_id]=A4758))))</f>
        <v>#VALUE!</v>
      </c>
    </row>
    <row r="4759" spans="2:2" x14ac:dyDescent="0.25">
      <c r="B4759" t="e" cm="1" vm="1">
        <f t="array" ref="B4759">TRANSPOSE(_xlfn._xlws.SORT(_xlfn.UNIQUE(_xlfn._xlws.FILTER(managements[treatment_number], managements[experiment_id]&amp;"_"&amp;managements[crop_season_id]=A4759))))</f>
        <v>#VALUE!</v>
      </c>
    </row>
    <row r="4760" spans="2:2" x14ac:dyDescent="0.25">
      <c r="B4760" t="e" cm="1" vm="1">
        <f t="array" ref="B4760">TRANSPOSE(_xlfn._xlws.SORT(_xlfn.UNIQUE(_xlfn._xlws.FILTER(managements[treatment_number], managements[experiment_id]&amp;"_"&amp;managements[crop_season_id]=A4760))))</f>
        <v>#VALUE!</v>
      </c>
    </row>
    <row r="4761" spans="2:2" x14ac:dyDescent="0.25">
      <c r="B4761" t="e" cm="1" vm="1">
        <f t="array" ref="B4761">TRANSPOSE(_xlfn._xlws.SORT(_xlfn.UNIQUE(_xlfn._xlws.FILTER(managements[treatment_number], managements[experiment_id]&amp;"_"&amp;managements[crop_season_id]=A4761))))</f>
        <v>#VALUE!</v>
      </c>
    </row>
    <row r="4762" spans="2:2" x14ac:dyDescent="0.25">
      <c r="B4762" t="e" cm="1" vm="1">
        <f t="array" ref="B4762">TRANSPOSE(_xlfn._xlws.SORT(_xlfn.UNIQUE(_xlfn._xlws.FILTER(managements[treatment_number], managements[experiment_id]&amp;"_"&amp;managements[crop_season_id]=A4762))))</f>
        <v>#VALUE!</v>
      </c>
    </row>
    <row r="4763" spans="2:2" x14ac:dyDescent="0.25">
      <c r="B4763" t="e" cm="1" vm="1">
        <f t="array" ref="B4763">TRANSPOSE(_xlfn._xlws.SORT(_xlfn.UNIQUE(_xlfn._xlws.FILTER(managements[treatment_number], managements[experiment_id]&amp;"_"&amp;managements[crop_season_id]=A4763))))</f>
        <v>#VALUE!</v>
      </c>
    </row>
    <row r="4764" spans="2:2" x14ac:dyDescent="0.25">
      <c r="B4764" t="e" cm="1" vm="1">
        <f t="array" ref="B4764">TRANSPOSE(_xlfn._xlws.SORT(_xlfn.UNIQUE(_xlfn._xlws.FILTER(managements[treatment_number], managements[experiment_id]&amp;"_"&amp;managements[crop_season_id]=A4764))))</f>
        <v>#VALUE!</v>
      </c>
    </row>
    <row r="4765" spans="2:2" x14ac:dyDescent="0.25">
      <c r="B4765" t="e" cm="1" vm="1">
        <f t="array" ref="B4765">TRANSPOSE(_xlfn._xlws.SORT(_xlfn.UNIQUE(_xlfn._xlws.FILTER(managements[treatment_number], managements[experiment_id]&amp;"_"&amp;managements[crop_season_id]=A4765))))</f>
        <v>#VALUE!</v>
      </c>
    </row>
    <row r="4766" spans="2:2" x14ac:dyDescent="0.25">
      <c r="B4766" t="e" cm="1" vm="1">
        <f t="array" ref="B4766">TRANSPOSE(_xlfn._xlws.SORT(_xlfn.UNIQUE(_xlfn._xlws.FILTER(managements[treatment_number], managements[experiment_id]&amp;"_"&amp;managements[crop_season_id]=A4766))))</f>
        <v>#VALUE!</v>
      </c>
    </row>
    <row r="4767" spans="2:2" x14ac:dyDescent="0.25">
      <c r="B4767" t="e" cm="1" vm="1">
        <f t="array" ref="B4767">TRANSPOSE(_xlfn._xlws.SORT(_xlfn.UNIQUE(_xlfn._xlws.FILTER(managements[treatment_number], managements[experiment_id]&amp;"_"&amp;managements[crop_season_id]=A4767))))</f>
        <v>#VALUE!</v>
      </c>
    </row>
    <row r="4768" spans="2:2" x14ac:dyDescent="0.25">
      <c r="B4768" t="e" cm="1" vm="1">
        <f t="array" ref="B4768">TRANSPOSE(_xlfn._xlws.SORT(_xlfn.UNIQUE(_xlfn._xlws.FILTER(managements[treatment_number], managements[experiment_id]&amp;"_"&amp;managements[crop_season_id]=A4768))))</f>
        <v>#VALUE!</v>
      </c>
    </row>
    <row r="4769" spans="2:2" x14ac:dyDescent="0.25">
      <c r="B4769" t="e" cm="1" vm="1">
        <f t="array" ref="B4769">TRANSPOSE(_xlfn._xlws.SORT(_xlfn.UNIQUE(_xlfn._xlws.FILTER(managements[treatment_number], managements[experiment_id]&amp;"_"&amp;managements[crop_season_id]=A4769))))</f>
        <v>#VALUE!</v>
      </c>
    </row>
    <row r="4770" spans="2:2" x14ac:dyDescent="0.25">
      <c r="B4770" t="e" cm="1" vm="1">
        <f t="array" ref="B4770">TRANSPOSE(_xlfn._xlws.SORT(_xlfn.UNIQUE(_xlfn._xlws.FILTER(managements[treatment_number], managements[experiment_id]&amp;"_"&amp;managements[crop_season_id]=A4770))))</f>
        <v>#VALUE!</v>
      </c>
    </row>
    <row r="4771" spans="2:2" x14ac:dyDescent="0.25">
      <c r="B4771" t="e" cm="1" vm="1">
        <f t="array" ref="B4771">TRANSPOSE(_xlfn._xlws.SORT(_xlfn.UNIQUE(_xlfn._xlws.FILTER(managements[treatment_number], managements[experiment_id]&amp;"_"&amp;managements[crop_season_id]=A4771))))</f>
        <v>#VALUE!</v>
      </c>
    </row>
    <row r="4772" spans="2:2" x14ac:dyDescent="0.25">
      <c r="B4772" t="e" cm="1" vm="1">
        <f t="array" ref="B4772">TRANSPOSE(_xlfn._xlws.SORT(_xlfn.UNIQUE(_xlfn._xlws.FILTER(managements[treatment_number], managements[experiment_id]&amp;"_"&amp;managements[crop_season_id]=A4772))))</f>
        <v>#VALUE!</v>
      </c>
    </row>
    <row r="4773" spans="2:2" x14ac:dyDescent="0.25">
      <c r="B4773" t="e" cm="1" vm="1">
        <f t="array" ref="B4773">TRANSPOSE(_xlfn._xlws.SORT(_xlfn.UNIQUE(_xlfn._xlws.FILTER(managements[treatment_number], managements[experiment_id]&amp;"_"&amp;managements[crop_season_id]=A4773))))</f>
        <v>#VALUE!</v>
      </c>
    </row>
    <row r="4774" spans="2:2" x14ac:dyDescent="0.25">
      <c r="B4774" t="e" cm="1" vm="1">
        <f t="array" ref="B4774">TRANSPOSE(_xlfn._xlws.SORT(_xlfn.UNIQUE(_xlfn._xlws.FILTER(managements[treatment_number], managements[experiment_id]&amp;"_"&amp;managements[crop_season_id]=A4774))))</f>
        <v>#VALUE!</v>
      </c>
    </row>
    <row r="4775" spans="2:2" x14ac:dyDescent="0.25">
      <c r="B4775" t="e" cm="1" vm="1">
        <f t="array" ref="B4775">TRANSPOSE(_xlfn._xlws.SORT(_xlfn.UNIQUE(_xlfn._xlws.FILTER(managements[treatment_number], managements[experiment_id]&amp;"_"&amp;managements[crop_season_id]=A4775))))</f>
        <v>#VALUE!</v>
      </c>
    </row>
    <row r="4776" spans="2:2" x14ac:dyDescent="0.25">
      <c r="B4776" t="e" cm="1" vm="1">
        <f t="array" ref="B4776">TRANSPOSE(_xlfn._xlws.SORT(_xlfn.UNIQUE(_xlfn._xlws.FILTER(managements[treatment_number], managements[experiment_id]&amp;"_"&amp;managements[crop_season_id]=A4776))))</f>
        <v>#VALUE!</v>
      </c>
    </row>
    <row r="4777" spans="2:2" x14ac:dyDescent="0.25">
      <c r="B4777" t="e" cm="1" vm="1">
        <f t="array" ref="B4777">TRANSPOSE(_xlfn._xlws.SORT(_xlfn.UNIQUE(_xlfn._xlws.FILTER(managements[treatment_number], managements[experiment_id]&amp;"_"&amp;managements[crop_season_id]=A4777))))</f>
        <v>#VALUE!</v>
      </c>
    </row>
    <row r="4778" spans="2:2" x14ac:dyDescent="0.25">
      <c r="B4778" t="e" cm="1" vm="1">
        <f t="array" ref="B4778">TRANSPOSE(_xlfn._xlws.SORT(_xlfn.UNIQUE(_xlfn._xlws.FILTER(managements[treatment_number], managements[experiment_id]&amp;"_"&amp;managements[crop_season_id]=A4778))))</f>
        <v>#VALUE!</v>
      </c>
    </row>
    <row r="4779" spans="2:2" x14ac:dyDescent="0.25">
      <c r="B4779" t="e" cm="1" vm="1">
        <f t="array" ref="B4779">TRANSPOSE(_xlfn._xlws.SORT(_xlfn.UNIQUE(_xlfn._xlws.FILTER(managements[treatment_number], managements[experiment_id]&amp;"_"&amp;managements[crop_season_id]=A4779))))</f>
        <v>#VALUE!</v>
      </c>
    </row>
    <row r="4780" spans="2:2" x14ac:dyDescent="0.25">
      <c r="B4780" t="e" cm="1" vm="1">
        <f t="array" ref="B4780">TRANSPOSE(_xlfn._xlws.SORT(_xlfn.UNIQUE(_xlfn._xlws.FILTER(managements[treatment_number], managements[experiment_id]&amp;"_"&amp;managements[crop_season_id]=A4780))))</f>
        <v>#VALUE!</v>
      </c>
    </row>
    <row r="4781" spans="2:2" x14ac:dyDescent="0.25">
      <c r="B4781" t="e" cm="1" vm="1">
        <f t="array" ref="B4781">TRANSPOSE(_xlfn._xlws.SORT(_xlfn.UNIQUE(_xlfn._xlws.FILTER(managements[treatment_number], managements[experiment_id]&amp;"_"&amp;managements[crop_season_id]=A4781))))</f>
        <v>#VALUE!</v>
      </c>
    </row>
    <row r="4782" spans="2:2" x14ac:dyDescent="0.25">
      <c r="B4782" t="e" cm="1" vm="1">
        <f t="array" ref="B4782">TRANSPOSE(_xlfn._xlws.SORT(_xlfn.UNIQUE(_xlfn._xlws.FILTER(managements[treatment_number], managements[experiment_id]&amp;"_"&amp;managements[crop_season_id]=A4782))))</f>
        <v>#VALUE!</v>
      </c>
    </row>
    <row r="4783" spans="2:2" x14ac:dyDescent="0.25">
      <c r="B4783" t="e" cm="1" vm="1">
        <f t="array" ref="B4783">TRANSPOSE(_xlfn._xlws.SORT(_xlfn.UNIQUE(_xlfn._xlws.FILTER(managements[treatment_number], managements[experiment_id]&amp;"_"&amp;managements[crop_season_id]=A4783))))</f>
        <v>#VALUE!</v>
      </c>
    </row>
    <row r="4784" spans="2:2" x14ac:dyDescent="0.25">
      <c r="B4784" t="e" cm="1" vm="1">
        <f t="array" ref="B4784">TRANSPOSE(_xlfn._xlws.SORT(_xlfn.UNIQUE(_xlfn._xlws.FILTER(managements[treatment_number], managements[experiment_id]&amp;"_"&amp;managements[crop_season_id]=A4784))))</f>
        <v>#VALUE!</v>
      </c>
    </row>
    <row r="4785" spans="2:2" x14ac:dyDescent="0.25">
      <c r="B4785" t="e" cm="1" vm="1">
        <f t="array" ref="B4785">TRANSPOSE(_xlfn._xlws.SORT(_xlfn.UNIQUE(_xlfn._xlws.FILTER(managements[treatment_number], managements[experiment_id]&amp;"_"&amp;managements[crop_season_id]=A4785))))</f>
        <v>#VALUE!</v>
      </c>
    </row>
    <row r="4786" spans="2:2" x14ac:dyDescent="0.25">
      <c r="B4786" t="e" cm="1" vm="1">
        <f t="array" ref="B4786">TRANSPOSE(_xlfn._xlws.SORT(_xlfn.UNIQUE(_xlfn._xlws.FILTER(managements[treatment_number], managements[experiment_id]&amp;"_"&amp;managements[crop_season_id]=A4786))))</f>
        <v>#VALUE!</v>
      </c>
    </row>
    <row r="4787" spans="2:2" x14ac:dyDescent="0.25">
      <c r="B4787" t="e" cm="1" vm="1">
        <f t="array" ref="B4787">TRANSPOSE(_xlfn._xlws.SORT(_xlfn.UNIQUE(_xlfn._xlws.FILTER(managements[treatment_number], managements[experiment_id]&amp;"_"&amp;managements[crop_season_id]=A4787))))</f>
        <v>#VALUE!</v>
      </c>
    </row>
    <row r="4788" spans="2:2" x14ac:dyDescent="0.25">
      <c r="B4788" t="e" cm="1" vm="1">
        <f t="array" ref="B4788">TRANSPOSE(_xlfn._xlws.SORT(_xlfn.UNIQUE(_xlfn._xlws.FILTER(managements[treatment_number], managements[experiment_id]&amp;"_"&amp;managements[crop_season_id]=A4788))))</f>
        <v>#VALUE!</v>
      </c>
    </row>
    <row r="4789" spans="2:2" x14ac:dyDescent="0.25">
      <c r="B4789" t="e" cm="1" vm="1">
        <f t="array" ref="B4789">TRANSPOSE(_xlfn._xlws.SORT(_xlfn.UNIQUE(_xlfn._xlws.FILTER(managements[treatment_number], managements[experiment_id]&amp;"_"&amp;managements[crop_season_id]=A4789))))</f>
        <v>#VALUE!</v>
      </c>
    </row>
    <row r="4790" spans="2:2" x14ac:dyDescent="0.25">
      <c r="B4790" t="e" cm="1" vm="1">
        <f t="array" ref="B4790">TRANSPOSE(_xlfn._xlws.SORT(_xlfn.UNIQUE(_xlfn._xlws.FILTER(managements[treatment_number], managements[experiment_id]&amp;"_"&amp;managements[crop_season_id]=A4790))))</f>
        <v>#VALUE!</v>
      </c>
    </row>
    <row r="4791" spans="2:2" x14ac:dyDescent="0.25">
      <c r="B4791" t="e" cm="1" vm="1">
        <f t="array" ref="B4791">TRANSPOSE(_xlfn._xlws.SORT(_xlfn.UNIQUE(_xlfn._xlws.FILTER(managements[treatment_number], managements[experiment_id]&amp;"_"&amp;managements[crop_season_id]=A4791))))</f>
        <v>#VALUE!</v>
      </c>
    </row>
    <row r="4792" spans="2:2" x14ac:dyDescent="0.25">
      <c r="B4792" t="e" cm="1" vm="1">
        <f t="array" ref="B4792">TRANSPOSE(_xlfn._xlws.SORT(_xlfn.UNIQUE(_xlfn._xlws.FILTER(managements[treatment_number], managements[experiment_id]&amp;"_"&amp;managements[crop_season_id]=A4792))))</f>
        <v>#VALUE!</v>
      </c>
    </row>
    <row r="4793" spans="2:2" x14ac:dyDescent="0.25">
      <c r="B4793" t="e" cm="1" vm="1">
        <f t="array" ref="B4793">TRANSPOSE(_xlfn._xlws.SORT(_xlfn.UNIQUE(_xlfn._xlws.FILTER(managements[treatment_number], managements[experiment_id]&amp;"_"&amp;managements[crop_season_id]=A4793))))</f>
        <v>#VALUE!</v>
      </c>
    </row>
    <row r="4794" spans="2:2" x14ac:dyDescent="0.25">
      <c r="B4794" t="e" cm="1" vm="1">
        <f t="array" ref="B4794">TRANSPOSE(_xlfn._xlws.SORT(_xlfn.UNIQUE(_xlfn._xlws.FILTER(managements[treatment_number], managements[experiment_id]&amp;"_"&amp;managements[crop_season_id]=A4794))))</f>
        <v>#VALUE!</v>
      </c>
    </row>
    <row r="4795" spans="2:2" x14ac:dyDescent="0.25">
      <c r="B4795" t="e" cm="1" vm="1">
        <f t="array" ref="B4795">TRANSPOSE(_xlfn._xlws.SORT(_xlfn.UNIQUE(_xlfn._xlws.FILTER(managements[treatment_number], managements[experiment_id]&amp;"_"&amp;managements[crop_season_id]=A4795))))</f>
        <v>#VALUE!</v>
      </c>
    </row>
    <row r="4796" spans="2:2" x14ac:dyDescent="0.25">
      <c r="B4796" t="e" cm="1" vm="1">
        <f t="array" ref="B4796">TRANSPOSE(_xlfn._xlws.SORT(_xlfn.UNIQUE(_xlfn._xlws.FILTER(managements[treatment_number], managements[experiment_id]&amp;"_"&amp;managements[crop_season_id]=A4796))))</f>
        <v>#VALUE!</v>
      </c>
    </row>
    <row r="4797" spans="2:2" x14ac:dyDescent="0.25">
      <c r="B4797" t="e" cm="1" vm="1">
        <f t="array" ref="B4797">TRANSPOSE(_xlfn._xlws.SORT(_xlfn.UNIQUE(_xlfn._xlws.FILTER(managements[treatment_number], managements[experiment_id]&amp;"_"&amp;managements[crop_season_id]=A4797))))</f>
        <v>#VALUE!</v>
      </c>
    </row>
    <row r="4798" spans="2:2" x14ac:dyDescent="0.25">
      <c r="B4798" t="e" cm="1" vm="1">
        <f t="array" ref="B4798">TRANSPOSE(_xlfn._xlws.SORT(_xlfn.UNIQUE(_xlfn._xlws.FILTER(managements[treatment_number], managements[experiment_id]&amp;"_"&amp;managements[crop_season_id]=A4798))))</f>
        <v>#VALUE!</v>
      </c>
    </row>
    <row r="4799" spans="2:2" x14ac:dyDescent="0.25">
      <c r="B4799" t="e" cm="1" vm="1">
        <f t="array" ref="B4799">TRANSPOSE(_xlfn._xlws.SORT(_xlfn.UNIQUE(_xlfn._xlws.FILTER(managements[treatment_number], managements[experiment_id]&amp;"_"&amp;managements[crop_season_id]=A4799))))</f>
        <v>#VALUE!</v>
      </c>
    </row>
    <row r="4800" spans="2:2" x14ac:dyDescent="0.25">
      <c r="B4800" t="e" cm="1" vm="1">
        <f t="array" ref="B4800">TRANSPOSE(_xlfn._xlws.SORT(_xlfn.UNIQUE(_xlfn._xlws.FILTER(managements[treatment_number], managements[experiment_id]&amp;"_"&amp;managements[crop_season_id]=A4800))))</f>
        <v>#VALUE!</v>
      </c>
    </row>
    <row r="4801" spans="2:2" x14ac:dyDescent="0.25">
      <c r="B4801" t="e" cm="1" vm="1">
        <f t="array" ref="B4801">TRANSPOSE(_xlfn._xlws.SORT(_xlfn.UNIQUE(_xlfn._xlws.FILTER(managements[treatment_number], managements[experiment_id]&amp;"_"&amp;managements[crop_season_id]=A4801))))</f>
        <v>#VALUE!</v>
      </c>
    </row>
    <row r="4802" spans="2:2" x14ac:dyDescent="0.25">
      <c r="B4802" t="e" cm="1" vm="1">
        <f t="array" ref="B4802">TRANSPOSE(_xlfn._xlws.SORT(_xlfn.UNIQUE(_xlfn._xlws.FILTER(managements[treatment_number], managements[experiment_id]&amp;"_"&amp;managements[crop_season_id]=A4802))))</f>
        <v>#VALUE!</v>
      </c>
    </row>
    <row r="4803" spans="2:2" x14ac:dyDescent="0.25">
      <c r="B4803" t="e" cm="1" vm="1">
        <f t="array" ref="B4803">TRANSPOSE(_xlfn._xlws.SORT(_xlfn.UNIQUE(_xlfn._xlws.FILTER(managements[treatment_number], managements[experiment_id]&amp;"_"&amp;managements[crop_season_id]=A4803))))</f>
        <v>#VALUE!</v>
      </c>
    </row>
    <row r="4804" spans="2:2" x14ac:dyDescent="0.25">
      <c r="B4804" t="e" cm="1" vm="1">
        <f t="array" ref="B4804">TRANSPOSE(_xlfn._xlws.SORT(_xlfn.UNIQUE(_xlfn._xlws.FILTER(managements[treatment_number], managements[experiment_id]&amp;"_"&amp;managements[crop_season_id]=A4804))))</f>
        <v>#VALUE!</v>
      </c>
    </row>
    <row r="4805" spans="2:2" x14ac:dyDescent="0.25">
      <c r="B4805" t="e" cm="1" vm="1">
        <f t="array" ref="B4805">TRANSPOSE(_xlfn._xlws.SORT(_xlfn.UNIQUE(_xlfn._xlws.FILTER(managements[treatment_number], managements[experiment_id]&amp;"_"&amp;managements[crop_season_id]=A4805))))</f>
        <v>#VALUE!</v>
      </c>
    </row>
    <row r="4806" spans="2:2" x14ac:dyDescent="0.25">
      <c r="B4806" t="e" cm="1" vm="1">
        <f t="array" ref="B4806">TRANSPOSE(_xlfn._xlws.SORT(_xlfn.UNIQUE(_xlfn._xlws.FILTER(managements[treatment_number], managements[experiment_id]&amp;"_"&amp;managements[crop_season_id]=A4806))))</f>
        <v>#VALUE!</v>
      </c>
    </row>
    <row r="4807" spans="2:2" x14ac:dyDescent="0.25">
      <c r="B4807" t="e" cm="1" vm="1">
        <f t="array" ref="B4807">TRANSPOSE(_xlfn._xlws.SORT(_xlfn.UNIQUE(_xlfn._xlws.FILTER(managements[treatment_number], managements[experiment_id]&amp;"_"&amp;managements[crop_season_id]=A4807))))</f>
        <v>#VALUE!</v>
      </c>
    </row>
    <row r="4808" spans="2:2" x14ac:dyDescent="0.25">
      <c r="B4808" t="e" cm="1" vm="1">
        <f t="array" ref="B4808">TRANSPOSE(_xlfn._xlws.SORT(_xlfn.UNIQUE(_xlfn._xlws.FILTER(managements[treatment_number], managements[experiment_id]&amp;"_"&amp;managements[crop_season_id]=A4808))))</f>
        <v>#VALUE!</v>
      </c>
    </row>
    <row r="4809" spans="2:2" x14ac:dyDescent="0.25">
      <c r="B4809" t="e" cm="1" vm="1">
        <f t="array" ref="B4809">TRANSPOSE(_xlfn._xlws.SORT(_xlfn.UNIQUE(_xlfn._xlws.FILTER(managements[treatment_number], managements[experiment_id]&amp;"_"&amp;managements[crop_season_id]=A4809))))</f>
        <v>#VALUE!</v>
      </c>
    </row>
    <row r="4810" spans="2:2" x14ac:dyDescent="0.25">
      <c r="B4810" t="e" cm="1" vm="1">
        <f t="array" ref="B4810">TRANSPOSE(_xlfn._xlws.SORT(_xlfn.UNIQUE(_xlfn._xlws.FILTER(managements[treatment_number], managements[experiment_id]&amp;"_"&amp;managements[crop_season_id]=A4810))))</f>
        <v>#VALUE!</v>
      </c>
    </row>
    <row r="4811" spans="2:2" x14ac:dyDescent="0.25">
      <c r="B4811" t="e" cm="1" vm="1">
        <f t="array" ref="B4811">TRANSPOSE(_xlfn._xlws.SORT(_xlfn.UNIQUE(_xlfn._xlws.FILTER(managements[treatment_number], managements[experiment_id]&amp;"_"&amp;managements[crop_season_id]=A4811))))</f>
        <v>#VALUE!</v>
      </c>
    </row>
    <row r="4812" spans="2:2" x14ac:dyDescent="0.25">
      <c r="B4812" t="e" cm="1" vm="1">
        <f t="array" ref="B4812">TRANSPOSE(_xlfn._xlws.SORT(_xlfn.UNIQUE(_xlfn._xlws.FILTER(managements[treatment_number], managements[experiment_id]&amp;"_"&amp;managements[crop_season_id]=A4812))))</f>
        <v>#VALUE!</v>
      </c>
    </row>
    <row r="4813" spans="2:2" x14ac:dyDescent="0.25">
      <c r="B4813" t="e" cm="1" vm="1">
        <f t="array" ref="B4813">TRANSPOSE(_xlfn._xlws.SORT(_xlfn.UNIQUE(_xlfn._xlws.FILTER(managements[treatment_number], managements[experiment_id]&amp;"_"&amp;managements[crop_season_id]=A4813))))</f>
        <v>#VALUE!</v>
      </c>
    </row>
    <row r="4814" spans="2:2" x14ac:dyDescent="0.25">
      <c r="B4814" t="e" cm="1" vm="1">
        <f t="array" ref="B4814">TRANSPOSE(_xlfn._xlws.SORT(_xlfn.UNIQUE(_xlfn._xlws.FILTER(managements[treatment_number], managements[experiment_id]&amp;"_"&amp;managements[crop_season_id]=A4814))))</f>
        <v>#VALUE!</v>
      </c>
    </row>
    <row r="4815" spans="2:2" x14ac:dyDescent="0.25">
      <c r="B4815" t="e" cm="1" vm="1">
        <f t="array" ref="B4815">TRANSPOSE(_xlfn._xlws.SORT(_xlfn.UNIQUE(_xlfn._xlws.FILTER(managements[treatment_number], managements[experiment_id]&amp;"_"&amp;managements[crop_season_id]=A4815))))</f>
        <v>#VALUE!</v>
      </c>
    </row>
    <row r="4816" spans="2:2" x14ac:dyDescent="0.25">
      <c r="B4816" t="e" cm="1" vm="1">
        <f t="array" ref="B4816">TRANSPOSE(_xlfn._xlws.SORT(_xlfn.UNIQUE(_xlfn._xlws.FILTER(managements[treatment_number], managements[experiment_id]&amp;"_"&amp;managements[crop_season_id]=A4816))))</f>
        <v>#VALUE!</v>
      </c>
    </row>
    <row r="4817" spans="2:2" x14ac:dyDescent="0.25">
      <c r="B4817" t="e" cm="1" vm="1">
        <f t="array" ref="B4817">TRANSPOSE(_xlfn._xlws.SORT(_xlfn.UNIQUE(_xlfn._xlws.FILTER(managements[treatment_number], managements[experiment_id]&amp;"_"&amp;managements[crop_season_id]=A4817))))</f>
        <v>#VALUE!</v>
      </c>
    </row>
    <row r="4818" spans="2:2" x14ac:dyDescent="0.25">
      <c r="B4818" t="e" cm="1" vm="1">
        <f t="array" ref="B4818">TRANSPOSE(_xlfn._xlws.SORT(_xlfn.UNIQUE(_xlfn._xlws.FILTER(managements[treatment_number], managements[experiment_id]&amp;"_"&amp;managements[crop_season_id]=A4818))))</f>
        <v>#VALUE!</v>
      </c>
    </row>
    <row r="4819" spans="2:2" x14ac:dyDescent="0.25">
      <c r="B4819" t="e" cm="1" vm="1">
        <f t="array" ref="B4819">TRANSPOSE(_xlfn._xlws.SORT(_xlfn.UNIQUE(_xlfn._xlws.FILTER(managements[treatment_number], managements[experiment_id]&amp;"_"&amp;managements[crop_season_id]=A4819))))</f>
        <v>#VALUE!</v>
      </c>
    </row>
    <row r="4820" spans="2:2" x14ac:dyDescent="0.25">
      <c r="B4820" t="e" cm="1" vm="1">
        <f t="array" ref="B4820">TRANSPOSE(_xlfn._xlws.SORT(_xlfn.UNIQUE(_xlfn._xlws.FILTER(managements[treatment_number], managements[experiment_id]&amp;"_"&amp;managements[crop_season_id]=A4820))))</f>
        <v>#VALUE!</v>
      </c>
    </row>
    <row r="4821" spans="2:2" x14ac:dyDescent="0.25">
      <c r="B4821" t="e" cm="1" vm="1">
        <f t="array" ref="B4821">TRANSPOSE(_xlfn._xlws.SORT(_xlfn.UNIQUE(_xlfn._xlws.FILTER(managements[treatment_number], managements[experiment_id]&amp;"_"&amp;managements[crop_season_id]=A4821))))</f>
        <v>#VALUE!</v>
      </c>
    </row>
    <row r="4822" spans="2:2" x14ac:dyDescent="0.25">
      <c r="B4822" t="e" cm="1" vm="1">
        <f t="array" ref="B4822">TRANSPOSE(_xlfn._xlws.SORT(_xlfn.UNIQUE(_xlfn._xlws.FILTER(managements[treatment_number], managements[experiment_id]&amp;"_"&amp;managements[crop_season_id]=A4822))))</f>
        <v>#VALUE!</v>
      </c>
    </row>
    <row r="4823" spans="2:2" x14ac:dyDescent="0.25">
      <c r="B4823" t="e" cm="1" vm="1">
        <f t="array" ref="B4823">TRANSPOSE(_xlfn._xlws.SORT(_xlfn.UNIQUE(_xlfn._xlws.FILTER(managements[treatment_number], managements[experiment_id]&amp;"_"&amp;managements[crop_season_id]=A4823))))</f>
        <v>#VALUE!</v>
      </c>
    </row>
    <row r="4824" spans="2:2" x14ac:dyDescent="0.25">
      <c r="B4824" t="e" cm="1" vm="1">
        <f t="array" ref="B4824">TRANSPOSE(_xlfn._xlws.SORT(_xlfn.UNIQUE(_xlfn._xlws.FILTER(managements[treatment_number], managements[experiment_id]&amp;"_"&amp;managements[crop_season_id]=A4824))))</f>
        <v>#VALUE!</v>
      </c>
    </row>
    <row r="4825" spans="2:2" x14ac:dyDescent="0.25">
      <c r="B4825" t="e" cm="1" vm="1">
        <f t="array" ref="B4825">TRANSPOSE(_xlfn._xlws.SORT(_xlfn.UNIQUE(_xlfn._xlws.FILTER(managements[treatment_number], managements[experiment_id]&amp;"_"&amp;managements[crop_season_id]=A4825))))</f>
        <v>#VALUE!</v>
      </c>
    </row>
    <row r="4826" spans="2:2" x14ac:dyDescent="0.25">
      <c r="B4826" t="e" cm="1" vm="1">
        <f t="array" ref="B4826">TRANSPOSE(_xlfn._xlws.SORT(_xlfn.UNIQUE(_xlfn._xlws.FILTER(managements[treatment_number], managements[experiment_id]&amp;"_"&amp;managements[crop_season_id]=A4826))))</f>
        <v>#VALUE!</v>
      </c>
    </row>
    <row r="4827" spans="2:2" x14ac:dyDescent="0.25">
      <c r="B4827" t="e" cm="1" vm="1">
        <f t="array" ref="B4827">TRANSPOSE(_xlfn._xlws.SORT(_xlfn.UNIQUE(_xlfn._xlws.FILTER(managements[treatment_number], managements[experiment_id]&amp;"_"&amp;managements[crop_season_id]=A4827))))</f>
        <v>#VALUE!</v>
      </c>
    </row>
    <row r="4828" spans="2:2" x14ac:dyDescent="0.25">
      <c r="B4828" t="e" cm="1" vm="1">
        <f t="array" ref="B4828">TRANSPOSE(_xlfn._xlws.SORT(_xlfn.UNIQUE(_xlfn._xlws.FILTER(managements[treatment_number], managements[experiment_id]&amp;"_"&amp;managements[crop_season_id]=A4828))))</f>
        <v>#VALUE!</v>
      </c>
    </row>
    <row r="4829" spans="2:2" x14ac:dyDescent="0.25">
      <c r="B4829" t="e" cm="1" vm="1">
        <f t="array" ref="B4829">TRANSPOSE(_xlfn._xlws.SORT(_xlfn.UNIQUE(_xlfn._xlws.FILTER(managements[treatment_number], managements[experiment_id]&amp;"_"&amp;managements[crop_season_id]=A4829))))</f>
        <v>#VALUE!</v>
      </c>
    </row>
    <row r="4830" spans="2:2" x14ac:dyDescent="0.25">
      <c r="B4830" t="e" cm="1" vm="1">
        <f t="array" ref="B4830">TRANSPOSE(_xlfn._xlws.SORT(_xlfn.UNIQUE(_xlfn._xlws.FILTER(managements[treatment_number], managements[experiment_id]&amp;"_"&amp;managements[crop_season_id]=A4830))))</f>
        <v>#VALUE!</v>
      </c>
    </row>
    <row r="4831" spans="2:2" x14ac:dyDescent="0.25">
      <c r="B4831" t="e" cm="1" vm="1">
        <f t="array" ref="B4831">TRANSPOSE(_xlfn._xlws.SORT(_xlfn.UNIQUE(_xlfn._xlws.FILTER(managements[treatment_number], managements[experiment_id]&amp;"_"&amp;managements[crop_season_id]=A4831))))</f>
        <v>#VALUE!</v>
      </c>
    </row>
    <row r="4832" spans="2:2" x14ac:dyDescent="0.25">
      <c r="B4832" t="e" cm="1" vm="1">
        <f t="array" ref="B4832">TRANSPOSE(_xlfn._xlws.SORT(_xlfn.UNIQUE(_xlfn._xlws.FILTER(managements[treatment_number], managements[experiment_id]&amp;"_"&amp;managements[crop_season_id]=A4832))))</f>
        <v>#VALUE!</v>
      </c>
    </row>
    <row r="4833" spans="2:2" x14ac:dyDescent="0.25">
      <c r="B4833" t="e" cm="1" vm="1">
        <f t="array" ref="B4833">TRANSPOSE(_xlfn._xlws.SORT(_xlfn.UNIQUE(_xlfn._xlws.FILTER(managements[treatment_number], managements[experiment_id]&amp;"_"&amp;managements[crop_season_id]=A4833))))</f>
        <v>#VALUE!</v>
      </c>
    </row>
    <row r="4834" spans="2:2" x14ac:dyDescent="0.25">
      <c r="B4834" t="e" cm="1" vm="1">
        <f t="array" ref="B4834">TRANSPOSE(_xlfn._xlws.SORT(_xlfn.UNIQUE(_xlfn._xlws.FILTER(managements[treatment_number], managements[experiment_id]&amp;"_"&amp;managements[crop_season_id]=A4834))))</f>
        <v>#VALUE!</v>
      </c>
    </row>
    <row r="4835" spans="2:2" x14ac:dyDescent="0.25">
      <c r="B4835" t="e" cm="1" vm="1">
        <f t="array" ref="B4835">TRANSPOSE(_xlfn._xlws.SORT(_xlfn.UNIQUE(_xlfn._xlws.FILTER(managements[treatment_number], managements[experiment_id]&amp;"_"&amp;managements[crop_season_id]=A4835))))</f>
        <v>#VALUE!</v>
      </c>
    </row>
    <row r="4836" spans="2:2" x14ac:dyDescent="0.25">
      <c r="B4836" t="e" cm="1" vm="1">
        <f t="array" ref="B4836">TRANSPOSE(_xlfn._xlws.SORT(_xlfn.UNIQUE(_xlfn._xlws.FILTER(managements[treatment_number], managements[experiment_id]&amp;"_"&amp;managements[crop_season_id]=A4836))))</f>
        <v>#VALUE!</v>
      </c>
    </row>
    <row r="4837" spans="2:2" x14ac:dyDescent="0.25">
      <c r="B4837" t="e" cm="1" vm="1">
        <f t="array" ref="B4837">TRANSPOSE(_xlfn._xlws.SORT(_xlfn.UNIQUE(_xlfn._xlws.FILTER(managements[treatment_number], managements[experiment_id]&amp;"_"&amp;managements[crop_season_id]=A4837))))</f>
        <v>#VALUE!</v>
      </c>
    </row>
    <row r="4838" spans="2:2" x14ac:dyDescent="0.25">
      <c r="B4838" t="e" cm="1" vm="1">
        <f t="array" ref="B4838">TRANSPOSE(_xlfn._xlws.SORT(_xlfn.UNIQUE(_xlfn._xlws.FILTER(managements[treatment_number], managements[experiment_id]&amp;"_"&amp;managements[crop_season_id]=A4838))))</f>
        <v>#VALUE!</v>
      </c>
    </row>
    <row r="4839" spans="2:2" x14ac:dyDescent="0.25">
      <c r="B4839" t="e" cm="1" vm="1">
        <f t="array" ref="B4839">TRANSPOSE(_xlfn._xlws.SORT(_xlfn.UNIQUE(_xlfn._xlws.FILTER(managements[treatment_number], managements[experiment_id]&amp;"_"&amp;managements[crop_season_id]=A4839))))</f>
        <v>#VALUE!</v>
      </c>
    </row>
    <row r="4840" spans="2:2" x14ac:dyDescent="0.25">
      <c r="B4840" t="e" cm="1" vm="1">
        <f t="array" ref="B4840">TRANSPOSE(_xlfn._xlws.SORT(_xlfn.UNIQUE(_xlfn._xlws.FILTER(managements[treatment_number], managements[experiment_id]&amp;"_"&amp;managements[crop_season_id]=A4840))))</f>
        <v>#VALUE!</v>
      </c>
    </row>
    <row r="4841" spans="2:2" x14ac:dyDescent="0.25">
      <c r="B4841" t="e" cm="1" vm="1">
        <f t="array" ref="B4841">TRANSPOSE(_xlfn._xlws.SORT(_xlfn.UNIQUE(_xlfn._xlws.FILTER(managements[treatment_number], managements[experiment_id]&amp;"_"&amp;managements[crop_season_id]=A4841))))</f>
        <v>#VALUE!</v>
      </c>
    </row>
    <row r="4842" spans="2:2" x14ac:dyDescent="0.25">
      <c r="B4842" t="e" cm="1" vm="1">
        <f t="array" ref="B4842">TRANSPOSE(_xlfn._xlws.SORT(_xlfn.UNIQUE(_xlfn._xlws.FILTER(managements[treatment_number], managements[experiment_id]&amp;"_"&amp;managements[crop_season_id]=A4842))))</f>
        <v>#VALUE!</v>
      </c>
    </row>
    <row r="4843" spans="2:2" x14ac:dyDescent="0.25">
      <c r="B4843" t="e" cm="1" vm="1">
        <f t="array" ref="B4843">TRANSPOSE(_xlfn._xlws.SORT(_xlfn.UNIQUE(_xlfn._xlws.FILTER(managements[treatment_number], managements[experiment_id]&amp;"_"&amp;managements[crop_season_id]=A4843))))</f>
        <v>#VALUE!</v>
      </c>
    </row>
    <row r="4844" spans="2:2" x14ac:dyDescent="0.25">
      <c r="B4844" t="e" cm="1" vm="1">
        <f t="array" ref="B4844">TRANSPOSE(_xlfn._xlws.SORT(_xlfn.UNIQUE(_xlfn._xlws.FILTER(managements[treatment_number], managements[experiment_id]&amp;"_"&amp;managements[crop_season_id]=A4844))))</f>
        <v>#VALUE!</v>
      </c>
    </row>
    <row r="4845" spans="2:2" x14ac:dyDescent="0.25">
      <c r="B4845" t="e" cm="1" vm="1">
        <f t="array" ref="B4845">TRANSPOSE(_xlfn._xlws.SORT(_xlfn.UNIQUE(_xlfn._xlws.FILTER(managements[treatment_number], managements[experiment_id]&amp;"_"&amp;managements[crop_season_id]=A4845))))</f>
        <v>#VALUE!</v>
      </c>
    </row>
    <row r="4846" spans="2:2" x14ac:dyDescent="0.25">
      <c r="B4846" t="e" cm="1" vm="1">
        <f t="array" ref="B4846">TRANSPOSE(_xlfn._xlws.SORT(_xlfn.UNIQUE(_xlfn._xlws.FILTER(managements[treatment_number], managements[experiment_id]&amp;"_"&amp;managements[crop_season_id]=A4846))))</f>
        <v>#VALUE!</v>
      </c>
    </row>
    <row r="4847" spans="2:2" x14ac:dyDescent="0.25">
      <c r="B4847" t="e" cm="1" vm="1">
        <f t="array" ref="B4847">TRANSPOSE(_xlfn._xlws.SORT(_xlfn.UNIQUE(_xlfn._xlws.FILTER(managements[treatment_number], managements[experiment_id]&amp;"_"&amp;managements[crop_season_id]=A4847))))</f>
        <v>#VALUE!</v>
      </c>
    </row>
    <row r="4848" spans="2:2" x14ac:dyDescent="0.25">
      <c r="B4848" t="e" cm="1" vm="1">
        <f t="array" ref="B4848">TRANSPOSE(_xlfn._xlws.SORT(_xlfn.UNIQUE(_xlfn._xlws.FILTER(managements[treatment_number], managements[experiment_id]&amp;"_"&amp;managements[crop_season_id]=A4848))))</f>
        <v>#VALUE!</v>
      </c>
    </row>
    <row r="4849" spans="2:2" x14ac:dyDescent="0.25">
      <c r="B4849" t="e" cm="1" vm="1">
        <f t="array" ref="B4849">TRANSPOSE(_xlfn._xlws.SORT(_xlfn.UNIQUE(_xlfn._xlws.FILTER(managements[treatment_number], managements[experiment_id]&amp;"_"&amp;managements[crop_season_id]=A4849))))</f>
        <v>#VALUE!</v>
      </c>
    </row>
    <row r="4850" spans="2:2" x14ac:dyDescent="0.25">
      <c r="B4850" t="e" cm="1" vm="1">
        <f t="array" ref="B4850">TRANSPOSE(_xlfn._xlws.SORT(_xlfn.UNIQUE(_xlfn._xlws.FILTER(managements[treatment_number], managements[experiment_id]&amp;"_"&amp;managements[crop_season_id]=A4850))))</f>
        <v>#VALUE!</v>
      </c>
    </row>
    <row r="4851" spans="2:2" x14ac:dyDescent="0.25">
      <c r="B4851" t="e" cm="1" vm="1">
        <f t="array" ref="B4851">TRANSPOSE(_xlfn._xlws.SORT(_xlfn.UNIQUE(_xlfn._xlws.FILTER(managements[treatment_number], managements[experiment_id]&amp;"_"&amp;managements[crop_season_id]=A4851))))</f>
        <v>#VALUE!</v>
      </c>
    </row>
    <row r="4852" spans="2:2" x14ac:dyDescent="0.25">
      <c r="B4852" t="e" cm="1" vm="1">
        <f t="array" ref="B4852">TRANSPOSE(_xlfn._xlws.SORT(_xlfn.UNIQUE(_xlfn._xlws.FILTER(managements[treatment_number], managements[experiment_id]&amp;"_"&amp;managements[crop_season_id]=A4852))))</f>
        <v>#VALUE!</v>
      </c>
    </row>
    <row r="4853" spans="2:2" x14ac:dyDescent="0.25">
      <c r="B4853" t="e" cm="1" vm="1">
        <f t="array" ref="B4853">TRANSPOSE(_xlfn._xlws.SORT(_xlfn.UNIQUE(_xlfn._xlws.FILTER(managements[treatment_number], managements[experiment_id]&amp;"_"&amp;managements[crop_season_id]=A4853))))</f>
        <v>#VALUE!</v>
      </c>
    </row>
    <row r="4854" spans="2:2" x14ac:dyDescent="0.25">
      <c r="B4854" t="e" cm="1" vm="1">
        <f t="array" ref="B4854">TRANSPOSE(_xlfn._xlws.SORT(_xlfn.UNIQUE(_xlfn._xlws.FILTER(managements[treatment_number], managements[experiment_id]&amp;"_"&amp;managements[crop_season_id]=A4854))))</f>
        <v>#VALUE!</v>
      </c>
    </row>
    <row r="4855" spans="2:2" x14ac:dyDescent="0.25">
      <c r="B4855" t="e" cm="1" vm="1">
        <f t="array" ref="B4855">TRANSPOSE(_xlfn._xlws.SORT(_xlfn.UNIQUE(_xlfn._xlws.FILTER(managements[treatment_number], managements[experiment_id]&amp;"_"&amp;managements[crop_season_id]=A4855))))</f>
        <v>#VALUE!</v>
      </c>
    </row>
    <row r="4856" spans="2:2" x14ac:dyDescent="0.25">
      <c r="B4856" t="e" cm="1" vm="1">
        <f t="array" ref="B4856">TRANSPOSE(_xlfn._xlws.SORT(_xlfn.UNIQUE(_xlfn._xlws.FILTER(managements[treatment_number], managements[experiment_id]&amp;"_"&amp;managements[crop_season_id]=A4856))))</f>
        <v>#VALUE!</v>
      </c>
    </row>
    <row r="4857" spans="2:2" x14ac:dyDescent="0.25">
      <c r="B4857" t="e" cm="1" vm="1">
        <f t="array" ref="B4857">TRANSPOSE(_xlfn._xlws.SORT(_xlfn.UNIQUE(_xlfn._xlws.FILTER(managements[treatment_number], managements[experiment_id]&amp;"_"&amp;managements[crop_season_id]=A4857))))</f>
        <v>#VALUE!</v>
      </c>
    </row>
    <row r="4858" spans="2:2" x14ac:dyDescent="0.25">
      <c r="B4858" t="e" cm="1" vm="1">
        <f t="array" ref="B4858">TRANSPOSE(_xlfn._xlws.SORT(_xlfn.UNIQUE(_xlfn._xlws.FILTER(managements[treatment_number], managements[experiment_id]&amp;"_"&amp;managements[crop_season_id]=A4858))))</f>
        <v>#VALUE!</v>
      </c>
    </row>
    <row r="4859" spans="2:2" x14ac:dyDescent="0.25">
      <c r="B4859" t="e" cm="1" vm="1">
        <f t="array" ref="B4859">TRANSPOSE(_xlfn._xlws.SORT(_xlfn.UNIQUE(_xlfn._xlws.FILTER(managements[treatment_number], managements[experiment_id]&amp;"_"&amp;managements[crop_season_id]=A4859))))</f>
        <v>#VALUE!</v>
      </c>
    </row>
    <row r="4860" spans="2:2" x14ac:dyDescent="0.25">
      <c r="B4860" t="e" cm="1" vm="1">
        <f t="array" ref="B4860">TRANSPOSE(_xlfn._xlws.SORT(_xlfn.UNIQUE(_xlfn._xlws.FILTER(managements[treatment_number], managements[experiment_id]&amp;"_"&amp;managements[crop_season_id]=A4860))))</f>
        <v>#VALUE!</v>
      </c>
    </row>
    <row r="4861" spans="2:2" x14ac:dyDescent="0.25">
      <c r="B4861" t="e" cm="1" vm="1">
        <f t="array" ref="B4861">TRANSPOSE(_xlfn._xlws.SORT(_xlfn.UNIQUE(_xlfn._xlws.FILTER(managements[treatment_number], managements[experiment_id]&amp;"_"&amp;managements[crop_season_id]=A4861))))</f>
        <v>#VALUE!</v>
      </c>
    </row>
    <row r="4862" spans="2:2" x14ac:dyDescent="0.25">
      <c r="B4862" t="e" cm="1" vm="1">
        <f t="array" ref="B4862">TRANSPOSE(_xlfn._xlws.SORT(_xlfn.UNIQUE(_xlfn._xlws.FILTER(managements[treatment_number], managements[experiment_id]&amp;"_"&amp;managements[crop_season_id]=A4862))))</f>
        <v>#VALUE!</v>
      </c>
    </row>
    <row r="4863" spans="2:2" x14ac:dyDescent="0.25">
      <c r="B4863" t="e" cm="1" vm="1">
        <f t="array" ref="B4863">TRANSPOSE(_xlfn._xlws.SORT(_xlfn.UNIQUE(_xlfn._xlws.FILTER(managements[treatment_number], managements[experiment_id]&amp;"_"&amp;managements[crop_season_id]=A4863))))</f>
        <v>#VALUE!</v>
      </c>
    </row>
    <row r="4864" spans="2:2" x14ac:dyDescent="0.25">
      <c r="B4864" t="e" cm="1" vm="1">
        <f t="array" ref="B4864">TRANSPOSE(_xlfn._xlws.SORT(_xlfn.UNIQUE(_xlfn._xlws.FILTER(managements[treatment_number], managements[experiment_id]&amp;"_"&amp;managements[crop_season_id]=A4864))))</f>
        <v>#VALUE!</v>
      </c>
    </row>
    <row r="4865" spans="2:2" x14ac:dyDescent="0.25">
      <c r="B4865" t="e" cm="1" vm="1">
        <f t="array" ref="B4865">TRANSPOSE(_xlfn._xlws.SORT(_xlfn.UNIQUE(_xlfn._xlws.FILTER(managements[treatment_number], managements[experiment_id]&amp;"_"&amp;managements[crop_season_id]=A4865))))</f>
        <v>#VALUE!</v>
      </c>
    </row>
    <row r="4866" spans="2:2" x14ac:dyDescent="0.25">
      <c r="B4866" t="e" cm="1" vm="1">
        <f t="array" ref="B4866">TRANSPOSE(_xlfn._xlws.SORT(_xlfn.UNIQUE(_xlfn._xlws.FILTER(managements[treatment_number], managements[experiment_id]&amp;"_"&amp;managements[crop_season_id]=A4866))))</f>
        <v>#VALUE!</v>
      </c>
    </row>
    <row r="4867" spans="2:2" x14ac:dyDescent="0.25">
      <c r="B4867" t="e" cm="1" vm="1">
        <f t="array" ref="B4867">TRANSPOSE(_xlfn._xlws.SORT(_xlfn.UNIQUE(_xlfn._xlws.FILTER(managements[treatment_number], managements[experiment_id]&amp;"_"&amp;managements[crop_season_id]=A4867))))</f>
        <v>#VALUE!</v>
      </c>
    </row>
    <row r="4868" spans="2:2" x14ac:dyDescent="0.25">
      <c r="B4868" t="e" cm="1" vm="1">
        <f t="array" ref="B4868">TRANSPOSE(_xlfn._xlws.SORT(_xlfn.UNIQUE(_xlfn._xlws.FILTER(managements[treatment_number], managements[experiment_id]&amp;"_"&amp;managements[crop_season_id]=A4868))))</f>
        <v>#VALUE!</v>
      </c>
    </row>
    <row r="4869" spans="2:2" x14ac:dyDescent="0.25">
      <c r="B4869" t="e" cm="1" vm="1">
        <f t="array" ref="B4869">TRANSPOSE(_xlfn._xlws.SORT(_xlfn.UNIQUE(_xlfn._xlws.FILTER(managements[treatment_number], managements[experiment_id]&amp;"_"&amp;managements[crop_season_id]=A4869))))</f>
        <v>#VALUE!</v>
      </c>
    </row>
    <row r="4870" spans="2:2" x14ac:dyDescent="0.25">
      <c r="B4870" t="e" cm="1" vm="1">
        <f t="array" ref="B4870">TRANSPOSE(_xlfn._xlws.SORT(_xlfn.UNIQUE(_xlfn._xlws.FILTER(managements[treatment_number], managements[experiment_id]&amp;"_"&amp;managements[crop_season_id]=A4870))))</f>
        <v>#VALUE!</v>
      </c>
    </row>
    <row r="4871" spans="2:2" x14ac:dyDescent="0.25">
      <c r="B4871" t="e" cm="1" vm="1">
        <f t="array" ref="B4871">TRANSPOSE(_xlfn._xlws.SORT(_xlfn.UNIQUE(_xlfn._xlws.FILTER(managements[treatment_number], managements[experiment_id]&amp;"_"&amp;managements[crop_season_id]=A4871))))</f>
        <v>#VALUE!</v>
      </c>
    </row>
    <row r="4872" spans="2:2" x14ac:dyDescent="0.25">
      <c r="B4872" t="e" cm="1" vm="1">
        <f t="array" ref="B4872">TRANSPOSE(_xlfn._xlws.SORT(_xlfn.UNIQUE(_xlfn._xlws.FILTER(managements[treatment_number], managements[experiment_id]&amp;"_"&amp;managements[crop_season_id]=A4872))))</f>
        <v>#VALUE!</v>
      </c>
    </row>
    <row r="4873" spans="2:2" x14ac:dyDescent="0.25">
      <c r="B4873" t="e" cm="1" vm="1">
        <f t="array" ref="B4873">TRANSPOSE(_xlfn._xlws.SORT(_xlfn.UNIQUE(_xlfn._xlws.FILTER(managements[treatment_number], managements[experiment_id]&amp;"_"&amp;managements[crop_season_id]=A4873))))</f>
        <v>#VALUE!</v>
      </c>
    </row>
    <row r="4874" spans="2:2" x14ac:dyDescent="0.25">
      <c r="B4874" t="e" cm="1" vm="1">
        <f t="array" ref="B4874">TRANSPOSE(_xlfn._xlws.SORT(_xlfn.UNIQUE(_xlfn._xlws.FILTER(managements[treatment_number], managements[experiment_id]&amp;"_"&amp;managements[crop_season_id]=A4874))))</f>
        <v>#VALUE!</v>
      </c>
    </row>
    <row r="4875" spans="2:2" x14ac:dyDescent="0.25">
      <c r="B4875" t="e" cm="1" vm="1">
        <f t="array" ref="B4875">TRANSPOSE(_xlfn._xlws.SORT(_xlfn.UNIQUE(_xlfn._xlws.FILTER(managements[treatment_number], managements[experiment_id]&amp;"_"&amp;managements[crop_season_id]=A4875))))</f>
        <v>#VALUE!</v>
      </c>
    </row>
    <row r="4876" spans="2:2" x14ac:dyDescent="0.25">
      <c r="B4876" t="e" cm="1" vm="1">
        <f t="array" ref="B4876">TRANSPOSE(_xlfn._xlws.SORT(_xlfn.UNIQUE(_xlfn._xlws.FILTER(managements[treatment_number], managements[experiment_id]&amp;"_"&amp;managements[crop_season_id]=A4876))))</f>
        <v>#VALUE!</v>
      </c>
    </row>
    <row r="4877" spans="2:2" x14ac:dyDescent="0.25">
      <c r="B4877" t="e" cm="1" vm="1">
        <f t="array" ref="B4877">TRANSPOSE(_xlfn._xlws.SORT(_xlfn.UNIQUE(_xlfn._xlws.FILTER(managements[treatment_number], managements[experiment_id]&amp;"_"&amp;managements[crop_season_id]=A4877))))</f>
        <v>#VALUE!</v>
      </c>
    </row>
    <row r="4878" spans="2:2" x14ac:dyDescent="0.25">
      <c r="B4878" t="e" cm="1" vm="1">
        <f t="array" ref="B4878">TRANSPOSE(_xlfn._xlws.SORT(_xlfn.UNIQUE(_xlfn._xlws.FILTER(managements[treatment_number], managements[experiment_id]&amp;"_"&amp;managements[crop_season_id]=A4878))))</f>
        <v>#VALUE!</v>
      </c>
    </row>
    <row r="4879" spans="2:2" x14ac:dyDescent="0.25">
      <c r="B4879" t="e" cm="1" vm="1">
        <f t="array" ref="B4879">TRANSPOSE(_xlfn._xlws.SORT(_xlfn.UNIQUE(_xlfn._xlws.FILTER(managements[treatment_number], managements[experiment_id]&amp;"_"&amp;managements[crop_season_id]=A4879))))</f>
        <v>#VALUE!</v>
      </c>
    </row>
    <row r="4880" spans="2:2" x14ac:dyDescent="0.25">
      <c r="B4880" t="e" cm="1" vm="1">
        <f t="array" ref="B4880">TRANSPOSE(_xlfn._xlws.SORT(_xlfn.UNIQUE(_xlfn._xlws.FILTER(managements[treatment_number], managements[experiment_id]&amp;"_"&amp;managements[crop_season_id]=A4880))))</f>
        <v>#VALUE!</v>
      </c>
    </row>
    <row r="4881" spans="2:2" x14ac:dyDescent="0.25">
      <c r="B4881" t="e" cm="1" vm="1">
        <f t="array" ref="B4881">TRANSPOSE(_xlfn._xlws.SORT(_xlfn.UNIQUE(_xlfn._xlws.FILTER(managements[treatment_number], managements[experiment_id]&amp;"_"&amp;managements[crop_season_id]=A4881))))</f>
        <v>#VALUE!</v>
      </c>
    </row>
    <row r="4882" spans="2:2" x14ac:dyDescent="0.25">
      <c r="B4882" t="e" cm="1" vm="1">
        <f t="array" ref="B4882">TRANSPOSE(_xlfn._xlws.SORT(_xlfn.UNIQUE(_xlfn._xlws.FILTER(managements[treatment_number], managements[experiment_id]&amp;"_"&amp;managements[crop_season_id]=A4882))))</f>
        <v>#VALUE!</v>
      </c>
    </row>
    <row r="4883" spans="2:2" x14ac:dyDescent="0.25">
      <c r="B4883" t="e" cm="1" vm="1">
        <f t="array" ref="B4883">TRANSPOSE(_xlfn._xlws.SORT(_xlfn.UNIQUE(_xlfn._xlws.FILTER(managements[treatment_number], managements[experiment_id]&amp;"_"&amp;managements[crop_season_id]=A4883))))</f>
        <v>#VALUE!</v>
      </c>
    </row>
    <row r="4884" spans="2:2" x14ac:dyDescent="0.25">
      <c r="B4884" t="e" cm="1" vm="1">
        <f t="array" ref="B4884">TRANSPOSE(_xlfn._xlws.SORT(_xlfn.UNIQUE(_xlfn._xlws.FILTER(managements[treatment_number], managements[experiment_id]&amp;"_"&amp;managements[crop_season_id]=A4884))))</f>
        <v>#VALUE!</v>
      </c>
    </row>
    <row r="4885" spans="2:2" x14ac:dyDescent="0.25">
      <c r="B4885" t="e" cm="1" vm="1">
        <f t="array" ref="B4885">TRANSPOSE(_xlfn._xlws.SORT(_xlfn.UNIQUE(_xlfn._xlws.FILTER(managements[treatment_number], managements[experiment_id]&amp;"_"&amp;managements[crop_season_id]=A4885))))</f>
        <v>#VALUE!</v>
      </c>
    </row>
    <row r="4886" spans="2:2" x14ac:dyDescent="0.25">
      <c r="B4886" t="e" cm="1" vm="1">
        <f t="array" ref="B4886">TRANSPOSE(_xlfn._xlws.SORT(_xlfn.UNIQUE(_xlfn._xlws.FILTER(managements[treatment_number], managements[experiment_id]&amp;"_"&amp;managements[crop_season_id]=A4886))))</f>
        <v>#VALUE!</v>
      </c>
    </row>
    <row r="4887" spans="2:2" x14ac:dyDescent="0.25">
      <c r="B4887" t="e" cm="1" vm="1">
        <f t="array" ref="B4887">TRANSPOSE(_xlfn._xlws.SORT(_xlfn.UNIQUE(_xlfn._xlws.FILTER(managements[treatment_number], managements[experiment_id]&amp;"_"&amp;managements[crop_season_id]=A4887))))</f>
        <v>#VALUE!</v>
      </c>
    </row>
    <row r="4888" spans="2:2" x14ac:dyDescent="0.25">
      <c r="B4888" t="e" cm="1" vm="1">
        <f t="array" ref="B4888">TRANSPOSE(_xlfn._xlws.SORT(_xlfn.UNIQUE(_xlfn._xlws.FILTER(managements[treatment_number], managements[experiment_id]&amp;"_"&amp;managements[crop_season_id]=A4888))))</f>
        <v>#VALUE!</v>
      </c>
    </row>
    <row r="4889" spans="2:2" x14ac:dyDescent="0.25">
      <c r="B4889" t="e" cm="1" vm="1">
        <f t="array" ref="B4889">TRANSPOSE(_xlfn._xlws.SORT(_xlfn.UNIQUE(_xlfn._xlws.FILTER(managements[treatment_number], managements[experiment_id]&amp;"_"&amp;managements[crop_season_id]=A4889))))</f>
        <v>#VALUE!</v>
      </c>
    </row>
    <row r="4890" spans="2:2" x14ac:dyDescent="0.25">
      <c r="B4890" t="e" cm="1" vm="1">
        <f t="array" ref="B4890">TRANSPOSE(_xlfn._xlws.SORT(_xlfn.UNIQUE(_xlfn._xlws.FILTER(managements[treatment_number], managements[experiment_id]&amp;"_"&amp;managements[crop_season_id]=A4890))))</f>
        <v>#VALUE!</v>
      </c>
    </row>
    <row r="4891" spans="2:2" x14ac:dyDescent="0.25">
      <c r="B4891" t="e" cm="1" vm="1">
        <f t="array" ref="B4891">TRANSPOSE(_xlfn._xlws.SORT(_xlfn.UNIQUE(_xlfn._xlws.FILTER(managements[treatment_number], managements[experiment_id]&amp;"_"&amp;managements[crop_season_id]=A4891))))</f>
        <v>#VALUE!</v>
      </c>
    </row>
    <row r="4892" spans="2:2" x14ac:dyDescent="0.25">
      <c r="B4892" t="e" cm="1" vm="1">
        <f t="array" ref="B4892">TRANSPOSE(_xlfn._xlws.SORT(_xlfn.UNIQUE(_xlfn._xlws.FILTER(managements[treatment_number], managements[experiment_id]&amp;"_"&amp;managements[crop_season_id]=A4892))))</f>
        <v>#VALUE!</v>
      </c>
    </row>
    <row r="4893" spans="2:2" x14ac:dyDescent="0.25">
      <c r="B4893" t="e" cm="1" vm="1">
        <f t="array" ref="B4893">TRANSPOSE(_xlfn._xlws.SORT(_xlfn.UNIQUE(_xlfn._xlws.FILTER(managements[treatment_number], managements[experiment_id]&amp;"_"&amp;managements[crop_season_id]=A4893))))</f>
        <v>#VALUE!</v>
      </c>
    </row>
    <row r="4894" spans="2:2" x14ac:dyDescent="0.25">
      <c r="B4894" t="e" cm="1" vm="1">
        <f t="array" ref="B4894">TRANSPOSE(_xlfn._xlws.SORT(_xlfn.UNIQUE(_xlfn._xlws.FILTER(managements[treatment_number], managements[experiment_id]&amp;"_"&amp;managements[crop_season_id]=A4894))))</f>
        <v>#VALUE!</v>
      </c>
    </row>
    <row r="4895" spans="2:2" x14ac:dyDescent="0.25">
      <c r="B4895" t="e" cm="1" vm="1">
        <f t="array" ref="B4895">TRANSPOSE(_xlfn._xlws.SORT(_xlfn.UNIQUE(_xlfn._xlws.FILTER(managements[treatment_number], managements[experiment_id]&amp;"_"&amp;managements[crop_season_id]=A4895))))</f>
        <v>#VALUE!</v>
      </c>
    </row>
    <row r="4896" spans="2:2" x14ac:dyDescent="0.25">
      <c r="B4896" t="e" cm="1" vm="1">
        <f t="array" ref="B4896">TRANSPOSE(_xlfn._xlws.SORT(_xlfn.UNIQUE(_xlfn._xlws.FILTER(managements[treatment_number], managements[experiment_id]&amp;"_"&amp;managements[crop_season_id]=A4896))))</f>
        <v>#VALUE!</v>
      </c>
    </row>
    <row r="4897" spans="2:2" x14ac:dyDescent="0.25">
      <c r="B4897" t="e" cm="1" vm="1">
        <f t="array" ref="B4897">TRANSPOSE(_xlfn._xlws.SORT(_xlfn.UNIQUE(_xlfn._xlws.FILTER(managements[treatment_number], managements[experiment_id]&amp;"_"&amp;managements[crop_season_id]=A4897))))</f>
        <v>#VALUE!</v>
      </c>
    </row>
    <row r="4898" spans="2:2" x14ac:dyDescent="0.25">
      <c r="B4898" t="e" cm="1" vm="1">
        <f t="array" ref="B4898">TRANSPOSE(_xlfn._xlws.SORT(_xlfn.UNIQUE(_xlfn._xlws.FILTER(managements[treatment_number], managements[experiment_id]&amp;"_"&amp;managements[crop_season_id]=A4898))))</f>
        <v>#VALUE!</v>
      </c>
    </row>
    <row r="4899" spans="2:2" x14ac:dyDescent="0.25">
      <c r="B4899" t="e" cm="1" vm="1">
        <f t="array" ref="B4899">TRANSPOSE(_xlfn._xlws.SORT(_xlfn.UNIQUE(_xlfn._xlws.FILTER(managements[treatment_number], managements[experiment_id]&amp;"_"&amp;managements[crop_season_id]=A4899))))</f>
        <v>#VALUE!</v>
      </c>
    </row>
    <row r="4900" spans="2:2" x14ac:dyDescent="0.25">
      <c r="B4900" t="e" cm="1" vm="1">
        <f t="array" ref="B4900">TRANSPOSE(_xlfn._xlws.SORT(_xlfn.UNIQUE(_xlfn._xlws.FILTER(managements[treatment_number], managements[experiment_id]&amp;"_"&amp;managements[crop_season_id]=A4900))))</f>
        <v>#VALUE!</v>
      </c>
    </row>
    <row r="4901" spans="2:2" x14ac:dyDescent="0.25">
      <c r="B4901" t="e" cm="1" vm="1">
        <f t="array" ref="B4901">TRANSPOSE(_xlfn._xlws.SORT(_xlfn.UNIQUE(_xlfn._xlws.FILTER(managements[treatment_number], managements[experiment_id]&amp;"_"&amp;managements[crop_season_id]=A4901))))</f>
        <v>#VALUE!</v>
      </c>
    </row>
    <row r="4902" spans="2:2" x14ac:dyDescent="0.25">
      <c r="B4902" t="e" cm="1" vm="1">
        <f t="array" ref="B4902">TRANSPOSE(_xlfn._xlws.SORT(_xlfn.UNIQUE(_xlfn._xlws.FILTER(managements[treatment_number], managements[experiment_id]&amp;"_"&amp;managements[crop_season_id]=A4902))))</f>
        <v>#VALUE!</v>
      </c>
    </row>
    <row r="4903" spans="2:2" x14ac:dyDescent="0.25">
      <c r="B4903" t="e" cm="1" vm="1">
        <f t="array" ref="B4903">TRANSPOSE(_xlfn._xlws.SORT(_xlfn.UNIQUE(_xlfn._xlws.FILTER(managements[treatment_number], managements[experiment_id]&amp;"_"&amp;managements[crop_season_id]=A4903))))</f>
        <v>#VALUE!</v>
      </c>
    </row>
    <row r="4904" spans="2:2" x14ac:dyDescent="0.25">
      <c r="B4904" t="e" cm="1" vm="1">
        <f t="array" ref="B4904">TRANSPOSE(_xlfn._xlws.SORT(_xlfn.UNIQUE(_xlfn._xlws.FILTER(managements[treatment_number], managements[experiment_id]&amp;"_"&amp;managements[crop_season_id]=A4904))))</f>
        <v>#VALUE!</v>
      </c>
    </row>
    <row r="4905" spans="2:2" x14ac:dyDescent="0.25">
      <c r="B4905" t="e" cm="1" vm="1">
        <f t="array" ref="B4905">TRANSPOSE(_xlfn._xlws.SORT(_xlfn.UNIQUE(_xlfn._xlws.FILTER(managements[treatment_number], managements[experiment_id]&amp;"_"&amp;managements[crop_season_id]=A4905))))</f>
        <v>#VALUE!</v>
      </c>
    </row>
    <row r="4906" spans="2:2" x14ac:dyDescent="0.25">
      <c r="B4906" t="e" cm="1" vm="1">
        <f t="array" ref="B4906">TRANSPOSE(_xlfn._xlws.SORT(_xlfn.UNIQUE(_xlfn._xlws.FILTER(managements[treatment_number], managements[experiment_id]&amp;"_"&amp;managements[crop_season_id]=A4906))))</f>
        <v>#VALUE!</v>
      </c>
    </row>
    <row r="4907" spans="2:2" x14ac:dyDescent="0.25">
      <c r="B4907" t="e" cm="1" vm="1">
        <f t="array" ref="B4907">TRANSPOSE(_xlfn._xlws.SORT(_xlfn.UNIQUE(_xlfn._xlws.FILTER(managements[treatment_number], managements[experiment_id]&amp;"_"&amp;managements[crop_season_id]=A4907))))</f>
        <v>#VALUE!</v>
      </c>
    </row>
    <row r="4908" spans="2:2" x14ac:dyDescent="0.25">
      <c r="B4908" t="e" cm="1" vm="1">
        <f t="array" ref="B4908">TRANSPOSE(_xlfn._xlws.SORT(_xlfn.UNIQUE(_xlfn._xlws.FILTER(managements[treatment_number], managements[experiment_id]&amp;"_"&amp;managements[crop_season_id]=A4908))))</f>
        <v>#VALUE!</v>
      </c>
    </row>
    <row r="4909" spans="2:2" x14ac:dyDescent="0.25">
      <c r="B4909" t="e" cm="1" vm="1">
        <f t="array" ref="B4909">TRANSPOSE(_xlfn._xlws.SORT(_xlfn.UNIQUE(_xlfn._xlws.FILTER(managements[treatment_number], managements[experiment_id]&amp;"_"&amp;managements[crop_season_id]=A4909))))</f>
        <v>#VALUE!</v>
      </c>
    </row>
    <row r="4910" spans="2:2" x14ac:dyDescent="0.25">
      <c r="B4910" t="e" cm="1" vm="1">
        <f t="array" ref="B4910">TRANSPOSE(_xlfn._xlws.SORT(_xlfn.UNIQUE(_xlfn._xlws.FILTER(managements[treatment_number], managements[experiment_id]&amp;"_"&amp;managements[crop_season_id]=A4910))))</f>
        <v>#VALUE!</v>
      </c>
    </row>
    <row r="4911" spans="2:2" x14ac:dyDescent="0.25">
      <c r="B4911" t="e" cm="1" vm="1">
        <f t="array" ref="B4911">TRANSPOSE(_xlfn._xlws.SORT(_xlfn.UNIQUE(_xlfn._xlws.FILTER(managements[treatment_number], managements[experiment_id]&amp;"_"&amp;managements[crop_season_id]=A4911))))</f>
        <v>#VALUE!</v>
      </c>
    </row>
    <row r="4912" spans="2:2" x14ac:dyDescent="0.25">
      <c r="B4912" t="e" cm="1" vm="1">
        <f t="array" ref="B4912">TRANSPOSE(_xlfn._xlws.SORT(_xlfn.UNIQUE(_xlfn._xlws.FILTER(managements[treatment_number], managements[experiment_id]&amp;"_"&amp;managements[crop_season_id]=A4912))))</f>
        <v>#VALUE!</v>
      </c>
    </row>
    <row r="4913" spans="2:2" x14ac:dyDescent="0.25">
      <c r="B4913" t="e" cm="1" vm="1">
        <f t="array" ref="B4913">TRANSPOSE(_xlfn._xlws.SORT(_xlfn.UNIQUE(_xlfn._xlws.FILTER(managements[treatment_number], managements[experiment_id]&amp;"_"&amp;managements[crop_season_id]=A4913))))</f>
        <v>#VALUE!</v>
      </c>
    </row>
    <row r="4914" spans="2:2" x14ac:dyDescent="0.25">
      <c r="B4914" t="e" cm="1" vm="1">
        <f t="array" ref="B4914">TRANSPOSE(_xlfn._xlws.SORT(_xlfn.UNIQUE(_xlfn._xlws.FILTER(managements[treatment_number], managements[experiment_id]&amp;"_"&amp;managements[crop_season_id]=A4914))))</f>
        <v>#VALUE!</v>
      </c>
    </row>
    <row r="4915" spans="2:2" x14ac:dyDescent="0.25">
      <c r="B4915" t="e" cm="1" vm="1">
        <f t="array" ref="B4915">TRANSPOSE(_xlfn._xlws.SORT(_xlfn.UNIQUE(_xlfn._xlws.FILTER(managements[treatment_number], managements[experiment_id]&amp;"_"&amp;managements[crop_season_id]=A4915))))</f>
        <v>#VALUE!</v>
      </c>
    </row>
    <row r="4916" spans="2:2" x14ac:dyDescent="0.25">
      <c r="B4916" t="e" cm="1" vm="1">
        <f t="array" ref="B4916">TRANSPOSE(_xlfn._xlws.SORT(_xlfn.UNIQUE(_xlfn._xlws.FILTER(managements[treatment_number], managements[experiment_id]&amp;"_"&amp;managements[crop_season_id]=A4916))))</f>
        <v>#VALUE!</v>
      </c>
    </row>
    <row r="4917" spans="2:2" x14ac:dyDescent="0.25">
      <c r="B4917" t="e" cm="1" vm="1">
        <f t="array" ref="B4917">TRANSPOSE(_xlfn._xlws.SORT(_xlfn.UNIQUE(_xlfn._xlws.FILTER(managements[treatment_number], managements[experiment_id]&amp;"_"&amp;managements[crop_season_id]=A4917))))</f>
        <v>#VALUE!</v>
      </c>
    </row>
    <row r="4918" spans="2:2" x14ac:dyDescent="0.25">
      <c r="B4918" t="e" cm="1" vm="1">
        <f t="array" ref="B4918">TRANSPOSE(_xlfn._xlws.SORT(_xlfn.UNIQUE(_xlfn._xlws.FILTER(managements[treatment_number], managements[experiment_id]&amp;"_"&amp;managements[crop_season_id]=A4918))))</f>
        <v>#VALUE!</v>
      </c>
    </row>
    <row r="4919" spans="2:2" x14ac:dyDescent="0.25">
      <c r="B4919" t="e" cm="1" vm="1">
        <f t="array" ref="B4919">TRANSPOSE(_xlfn._xlws.SORT(_xlfn.UNIQUE(_xlfn._xlws.FILTER(managements[treatment_number], managements[experiment_id]&amp;"_"&amp;managements[crop_season_id]=A4919))))</f>
        <v>#VALUE!</v>
      </c>
    </row>
    <row r="4920" spans="2:2" x14ac:dyDescent="0.25">
      <c r="B4920" t="e" cm="1" vm="1">
        <f t="array" ref="B4920">TRANSPOSE(_xlfn._xlws.SORT(_xlfn.UNIQUE(_xlfn._xlws.FILTER(managements[treatment_number], managements[experiment_id]&amp;"_"&amp;managements[crop_season_id]=A4920))))</f>
        <v>#VALUE!</v>
      </c>
    </row>
    <row r="4921" spans="2:2" x14ac:dyDescent="0.25">
      <c r="B4921" t="e" cm="1" vm="1">
        <f t="array" ref="B4921">TRANSPOSE(_xlfn._xlws.SORT(_xlfn.UNIQUE(_xlfn._xlws.FILTER(managements[treatment_number], managements[experiment_id]&amp;"_"&amp;managements[crop_season_id]=A4921))))</f>
        <v>#VALUE!</v>
      </c>
    </row>
    <row r="4922" spans="2:2" x14ac:dyDescent="0.25">
      <c r="B4922" t="e" cm="1" vm="1">
        <f t="array" ref="B4922">TRANSPOSE(_xlfn._xlws.SORT(_xlfn.UNIQUE(_xlfn._xlws.FILTER(managements[treatment_number], managements[experiment_id]&amp;"_"&amp;managements[crop_season_id]=A4922))))</f>
        <v>#VALUE!</v>
      </c>
    </row>
    <row r="4923" spans="2:2" x14ac:dyDescent="0.25">
      <c r="B4923" t="e" cm="1" vm="1">
        <f t="array" ref="B4923">TRANSPOSE(_xlfn._xlws.SORT(_xlfn.UNIQUE(_xlfn._xlws.FILTER(managements[treatment_number], managements[experiment_id]&amp;"_"&amp;managements[crop_season_id]=A4923))))</f>
        <v>#VALUE!</v>
      </c>
    </row>
    <row r="4924" spans="2:2" x14ac:dyDescent="0.25">
      <c r="B4924" t="e" cm="1" vm="1">
        <f t="array" ref="B4924">TRANSPOSE(_xlfn._xlws.SORT(_xlfn.UNIQUE(_xlfn._xlws.FILTER(managements[treatment_number], managements[experiment_id]&amp;"_"&amp;managements[crop_season_id]=A4924))))</f>
        <v>#VALUE!</v>
      </c>
    </row>
    <row r="4925" spans="2:2" x14ac:dyDescent="0.25">
      <c r="B4925" t="e" cm="1" vm="1">
        <f t="array" ref="B4925">TRANSPOSE(_xlfn._xlws.SORT(_xlfn.UNIQUE(_xlfn._xlws.FILTER(managements[treatment_number], managements[experiment_id]&amp;"_"&amp;managements[crop_season_id]=A4925))))</f>
        <v>#VALUE!</v>
      </c>
    </row>
    <row r="4926" spans="2:2" x14ac:dyDescent="0.25">
      <c r="B4926" t="e" cm="1" vm="1">
        <f t="array" ref="B4926">TRANSPOSE(_xlfn._xlws.SORT(_xlfn.UNIQUE(_xlfn._xlws.FILTER(managements[treatment_number], managements[experiment_id]&amp;"_"&amp;managements[crop_season_id]=A4926))))</f>
        <v>#VALUE!</v>
      </c>
    </row>
    <row r="4927" spans="2:2" x14ac:dyDescent="0.25">
      <c r="B4927" t="e" cm="1" vm="1">
        <f t="array" ref="B4927">TRANSPOSE(_xlfn._xlws.SORT(_xlfn.UNIQUE(_xlfn._xlws.FILTER(managements[treatment_number], managements[experiment_id]&amp;"_"&amp;managements[crop_season_id]=A4927))))</f>
        <v>#VALUE!</v>
      </c>
    </row>
    <row r="4928" spans="2:2" x14ac:dyDescent="0.25">
      <c r="B4928" t="e" cm="1" vm="1">
        <f t="array" ref="B4928">TRANSPOSE(_xlfn._xlws.SORT(_xlfn.UNIQUE(_xlfn._xlws.FILTER(managements[treatment_number], managements[experiment_id]&amp;"_"&amp;managements[crop_season_id]=A4928))))</f>
        <v>#VALUE!</v>
      </c>
    </row>
    <row r="4929" spans="2:2" x14ac:dyDescent="0.25">
      <c r="B4929" t="e" cm="1" vm="1">
        <f t="array" ref="B4929">TRANSPOSE(_xlfn._xlws.SORT(_xlfn.UNIQUE(_xlfn._xlws.FILTER(managements[treatment_number], managements[experiment_id]&amp;"_"&amp;managements[crop_season_id]=A4929))))</f>
        <v>#VALUE!</v>
      </c>
    </row>
    <row r="4930" spans="2:2" x14ac:dyDescent="0.25">
      <c r="B4930" t="e" cm="1" vm="1">
        <f t="array" ref="B4930">TRANSPOSE(_xlfn._xlws.SORT(_xlfn.UNIQUE(_xlfn._xlws.FILTER(managements[treatment_number], managements[experiment_id]&amp;"_"&amp;managements[crop_season_id]=A4930))))</f>
        <v>#VALUE!</v>
      </c>
    </row>
    <row r="4931" spans="2:2" x14ac:dyDescent="0.25">
      <c r="B4931" t="e" cm="1" vm="1">
        <f t="array" ref="B4931">TRANSPOSE(_xlfn._xlws.SORT(_xlfn.UNIQUE(_xlfn._xlws.FILTER(managements[treatment_number], managements[experiment_id]&amp;"_"&amp;managements[crop_season_id]=A4931))))</f>
        <v>#VALUE!</v>
      </c>
    </row>
    <row r="4932" spans="2:2" x14ac:dyDescent="0.25">
      <c r="B4932" t="e" cm="1" vm="1">
        <f t="array" ref="B4932">TRANSPOSE(_xlfn._xlws.SORT(_xlfn.UNIQUE(_xlfn._xlws.FILTER(managements[treatment_number], managements[experiment_id]&amp;"_"&amp;managements[crop_season_id]=A4932))))</f>
        <v>#VALUE!</v>
      </c>
    </row>
    <row r="4933" spans="2:2" x14ac:dyDescent="0.25">
      <c r="B4933" t="e" cm="1" vm="1">
        <f t="array" ref="B4933">TRANSPOSE(_xlfn._xlws.SORT(_xlfn.UNIQUE(_xlfn._xlws.FILTER(managements[treatment_number], managements[experiment_id]&amp;"_"&amp;managements[crop_season_id]=A4933))))</f>
        <v>#VALUE!</v>
      </c>
    </row>
    <row r="4934" spans="2:2" x14ac:dyDescent="0.25">
      <c r="B4934" t="e" cm="1" vm="1">
        <f t="array" ref="B4934">TRANSPOSE(_xlfn._xlws.SORT(_xlfn.UNIQUE(_xlfn._xlws.FILTER(managements[treatment_number], managements[experiment_id]&amp;"_"&amp;managements[crop_season_id]=A4934))))</f>
        <v>#VALUE!</v>
      </c>
    </row>
    <row r="4935" spans="2:2" x14ac:dyDescent="0.25">
      <c r="B4935" t="e" cm="1" vm="1">
        <f t="array" ref="B4935">TRANSPOSE(_xlfn._xlws.SORT(_xlfn.UNIQUE(_xlfn._xlws.FILTER(managements[treatment_number], managements[experiment_id]&amp;"_"&amp;managements[crop_season_id]=A4935))))</f>
        <v>#VALUE!</v>
      </c>
    </row>
    <row r="4936" spans="2:2" x14ac:dyDescent="0.25">
      <c r="B4936" t="e" cm="1" vm="1">
        <f t="array" ref="B4936">TRANSPOSE(_xlfn._xlws.SORT(_xlfn.UNIQUE(_xlfn._xlws.FILTER(managements[treatment_number], managements[experiment_id]&amp;"_"&amp;managements[crop_season_id]=A4936))))</f>
        <v>#VALUE!</v>
      </c>
    </row>
    <row r="4937" spans="2:2" x14ac:dyDescent="0.25">
      <c r="B4937" t="e" cm="1" vm="1">
        <f t="array" ref="B4937">TRANSPOSE(_xlfn._xlws.SORT(_xlfn.UNIQUE(_xlfn._xlws.FILTER(managements[treatment_number], managements[experiment_id]&amp;"_"&amp;managements[crop_season_id]=A4937))))</f>
        <v>#VALUE!</v>
      </c>
    </row>
    <row r="4938" spans="2:2" x14ac:dyDescent="0.25">
      <c r="B4938" t="e" cm="1" vm="1">
        <f t="array" ref="B4938">TRANSPOSE(_xlfn._xlws.SORT(_xlfn.UNIQUE(_xlfn._xlws.FILTER(managements[treatment_number], managements[experiment_id]&amp;"_"&amp;managements[crop_season_id]=A4938))))</f>
        <v>#VALUE!</v>
      </c>
    </row>
    <row r="4939" spans="2:2" x14ac:dyDescent="0.25">
      <c r="B4939" t="e" cm="1" vm="1">
        <f t="array" ref="B4939">TRANSPOSE(_xlfn._xlws.SORT(_xlfn.UNIQUE(_xlfn._xlws.FILTER(managements[treatment_number], managements[experiment_id]&amp;"_"&amp;managements[crop_season_id]=A4939))))</f>
        <v>#VALUE!</v>
      </c>
    </row>
    <row r="4940" spans="2:2" x14ac:dyDescent="0.25">
      <c r="B4940" t="e" cm="1" vm="1">
        <f t="array" ref="B4940">TRANSPOSE(_xlfn._xlws.SORT(_xlfn.UNIQUE(_xlfn._xlws.FILTER(managements[treatment_number], managements[experiment_id]&amp;"_"&amp;managements[crop_season_id]=A4940))))</f>
        <v>#VALUE!</v>
      </c>
    </row>
    <row r="4941" spans="2:2" x14ac:dyDescent="0.25">
      <c r="B4941" t="e" cm="1" vm="1">
        <f t="array" ref="B4941">TRANSPOSE(_xlfn._xlws.SORT(_xlfn.UNIQUE(_xlfn._xlws.FILTER(managements[treatment_number], managements[experiment_id]&amp;"_"&amp;managements[crop_season_id]=A4941))))</f>
        <v>#VALUE!</v>
      </c>
    </row>
    <row r="4942" spans="2:2" x14ac:dyDescent="0.25">
      <c r="B4942" t="e" cm="1" vm="1">
        <f t="array" ref="B4942">TRANSPOSE(_xlfn._xlws.SORT(_xlfn.UNIQUE(_xlfn._xlws.FILTER(managements[treatment_number], managements[experiment_id]&amp;"_"&amp;managements[crop_season_id]=A4942))))</f>
        <v>#VALUE!</v>
      </c>
    </row>
    <row r="4943" spans="2:2" x14ac:dyDescent="0.25">
      <c r="B4943" t="e" cm="1" vm="1">
        <f t="array" ref="B4943">TRANSPOSE(_xlfn._xlws.SORT(_xlfn.UNIQUE(_xlfn._xlws.FILTER(managements[treatment_number], managements[experiment_id]&amp;"_"&amp;managements[crop_season_id]=A4943))))</f>
        <v>#VALUE!</v>
      </c>
    </row>
    <row r="4944" spans="2:2" x14ac:dyDescent="0.25">
      <c r="B4944" t="e" cm="1" vm="1">
        <f t="array" ref="B4944">TRANSPOSE(_xlfn._xlws.SORT(_xlfn.UNIQUE(_xlfn._xlws.FILTER(managements[treatment_number], managements[experiment_id]&amp;"_"&amp;managements[crop_season_id]=A4944))))</f>
        <v>#VALUE!</v>
      </c>
    </row>
    <row r="4945" spans="2:2" x14ac:dyDescent="0.25">
      <c r="B4945" t="e" cm="1" vm="1">
        <f t="array" ref="B4945">TRANSPOSE(_xlfn._xlws.SORT(_xlfn.UNIQUE(_xlfn._xlws.FILTER(managements[treatment_number], managements[experiment_id]&amp;"_"&amp;managements[crop_season_id]=A4945))))</f>
        <v>#VALUE!</v>
      </c>
    </row>
    <row r="4946" spans="2:2" x14ac:dyDescent="0.25">
      <c r="B4946" t="e" cm="1" vm="1">
        <f t="array" ref="B4946">TRANSPOSE(_xlfn._xlws.SORT(_xlfn.UNIQUE(_xlfn._xlws.FILTER(managements[treatment_number], managements[experiment_id]&amp;"_"&amp;managements[crop_season_id]=A4946))))</f>
        <v>#VALUE!</v>
      </c>
    </row>
    <row r="4947" spans="2:2" x14ac:dyDescent="0.25">
      <c r="B4947" t="e" cm="1" vm="1">
        <f t="array" ref="B4947">TRANSPOSE(_xlfn._xlws.SORT(_xlfn.UNIQUE(_xlfn._xlws.FILTER(managements[treatment_number], managements[experiment_id]&amp;"_"&amp;managements[crop_season_id]=A4947))))</f>
        <v>#VALUE!</v>
      </c>
    </row>
    <row r="4948" spans="2:2" x14ac:dyDescent="0.25">
      <c r="B4948" t="e" cm="1" vm="1">
        <f t="array" ref="B4948">TRANSPOSE(_xlfn._xlws.SORT(_xlfn.UNIQUE(_xlfn._xlws.FILTER(managements[treatment_number], managements[experiment_id]&amp;"_"&amp;managements[crop_season_id]=A4948))))</f>
        <v>#VALUE!</v>
      </c>
    </row>
    <row r="4949" spans="2:2" x14ac:dyDescent="0.25">
      <c r="B4949" t="e" cm="1" vm="1">
        <f t="array" ref="B4949">TRANSPOSE(_xlfn._xlws.SORT(_xlfn.UNIQUE(_xlfn._xlws.FILTER(managements[treatment_number], managements[experiment_id]&amp;"_"&amp;managements[crop_season_id]=A4949))))</f>
        <v>#VALUE!</v>
      </c>
    </row>
    <row r="4950" spans="2:2" x14ac:dyDescent="0.25">
      <c r="B4950" t="e" cm="1" vm="1">
        <f t="array" ref="B4950">TRANSPOSE(_xlfn._xlws.SORT(_xlfn.UNIQUE(_xlfn._xlws.FILTER(managements[treatment_number], managements[experiment_id]&amp;"_"&amp;managements[crop_season_id]=A4950))))</f>
        <v>#VALUE!</v>
      </c>
    </row>
    <row r="4951" spans="2:2" x14ac:dyDescent="0.25">
      <c r="B4951" t="e" cm="1" vm="1">
        <f t="array" ref="B4951">TRANSPOSE(_xlfn._xlws.SORT(_xlfn.UNIQUE(_xlfn._xlws.FILTER(managements[treatment_number], managements[experiment_id]&amp;"_"&amp;managements[crop_season_id]=A4951))))</f>
        <v>#VALUE!</v>
      </c>
    </row>
    <row r="4952" spans="2:2" x14ac:dyDescent="0.25">
      <c r="B4952" t="e" cm="1" vm="1">
        <f t="array" ref="B4952">TRANSPOSE(_xlfn._xlws.SORT(_xlfn.UNIQUE(_xlfn._xlws.FILTER(managements[treatment_number], managements[experiment_id]&amp;"_"&amp;managements[crop_season_id]=A4952))))</f>
        <v>#VALUE!</v>
      </c>
    </row>
    <row r="4953" spans="2:2" x14ac:dyDescent="0.25">
      <c r="B4953" t="e" cm="1" vm="1">
        <f t="array" ref="B4953">TRANSPOSE(_xlfn._xlws.SORT(_xlfn.UNIQUE(_xlfn._xlws.FILTER(managements[treatment_number], managements[experiment_id]&amp;"_"&amp;managements[crop_season_id]=A4953))))</f>
        <v>#VALUE!</v>
      </c>
    </row>
    <row r="4954" spans="2:2" x14ac:dyDescent="0.25">
      <c r="B4954" t="e" cm="1" vm="1">
        <f t="array" ref="B4954">TRANSPOSE(_xlfn._xlws.SORT(_xlfn.UNIQUE(_xlfn._xlws.FILTER(managements[treatment_number], managements[experiment_id]&amp;"_"&amp;managements[crop_season_id]=A4954))))</f>
        <v>#VALUE!</v>
      </c>
    </row>
    <row r="4955" spans="2:2" x14ac:dyDescent="0.25">
      <c r="B4955" t="e" cm="1" vm="1">
        <f t="array" ref="B4955">TRANSPOSE(_xlfn._xlws.SORT(_xlfn.UNIQUE(_xlfn._xlws.FILTER(managements[treatment_number], managements[experiment_id]&amp;"_"&amp;managements[crop_season_id]=A4955))))</f>
        <v>#VALUE!</v>
      </c>
    </row>
    <row r="4956" spans="2:2" x14ac:dyDescent="0.25">
      <c r="B4956" t="e" cm="1" vm="1">
        <f t="array" ref="B4956">TRANSPOSE(_xlfn._xlws.SORT(_xlfn.UNIQUE(_xlfn._xlws.FILTER(managements[treatment_number], managements[experiment_id]&amp;"_"&amp;managements[crop_season_id]=A4956))))</f>
        <v>#VALUE!</v>
      </c>
    </row>
    <row r="4957" spans="2:2" x14ac:dyDescent="0.25">
      <c r="B4957" t="e" cm="1" vm="1">
        <f t="array" ref="B4957">TRANSPOSE(_xlfn._xlws.SORT(_xlfn.UNIQUE(_xlfn._xlws.FILTER(managements[treatment_number], managements[experiment_id]&amp;"_"&amp;managements[crop_season_id]=A4957))))</f>
        <v>#VALUE!</v>
      </c>
    </row>
    <row r="4958" spans="2:2" x14ac:dyDescent="0.25">
      <c r="B4958" t="e" cm="1" vm="1">
        <f t="array" ref="B4958">TRANSPOSE(_xlfn._xlws.SORT(_xlfn.UNIQUE(_xlfn._xlws.FILTER(managements[treatment_number], managements[experiment_id]&amp;"_"&amp;managements[crop_season_id]=A4958))))</f>
        <v>#VALUE!</v>
      </c>
    </row>
    <row r="4959" spans="2:2" x14ac:dyDescent="0.25">
      <c r="B4959" t="e" cm="1" vm="1">
        <f t="array" ref="B4959">TRANSPOSE(_xlfn._xlws.SORT(_xlfn.UNIQUE(_xlfn._xlws.FILTER(managements[treatment_number], managements[experiment_id]&amp;"_"&amp;managements[crop_season_id]=A4959))))</f>
        <v>#VALUE!</v>
      </c>
    </row>
    <row r="4960" spans="2:2" x14ac:dyDescent="0.25">
      <c r="B4960" t="e" cm="1" vm="1">
        <f t="array" ref="B4960">TRANSPOSE(_xlfn._xlws.SORT(_xlfn.UNIQUE(_xlfn._xlws.FILTER(managements[treatment_number], managements[experiment_id]&amp;"_"&amp;managements[crop_season_id]=A4960))))</f>
        <v>#VALUE!</v>
      </c>
    </row>
    <row r="4961" spans="2:2" x14ac:dyDescent="0.25">
      <c r="B4961" t="e" cm="1" vm="1">
        <f t="array" ref="B4961">TRANSPOSE(_xlfn._xlws.SORT(_xlfn.UNIQUE(_xlfn._xlws.FILTER(managements[treatment_number], managements[experiment_id]&amp;"_"&amp;managements[crop_season_id]=A4961))))</f>
        <v>#VALUE!</v>
      </c>
    </row>
    <row r="4962" spans="2:2" x14ac:dyDescent="0.25">
      <c r="B4962" t="e" cm="1" vm="1">
        <f t="array" ref="B4962">TRANSPOSE(_xlfn._xlws.SORT(_xlfn.UNIQUE(_xlfn._xlws.FILTER(managements[treatment_number], managements[experiment_id]&amp;"_"&amp;managements[crop_season_id]=A4962))))</f>
        <v>#VALUE!</v>
      </c>
    </row>
    <row r="4963" spans="2:2" x14ac:dyDescent="0.25">
      <c r="B4963" t="e" cm="1" vm="1">
        <f t="array" ref="B4963">TRANSPOSE(_xlfn._xlws.SORT(_xlfn.UNIQUE(_xlfn._xlws.FILTER(managements[treatment_number], managements[experiment_id]&amp;"_"&amp;managements[crop_season_id]=A4963))))</f>
        <v>#VALUE!</v>
      </c>
    </row>
    <row r="4964" spans="2:2" x14ac:dyDescent="0.25">
      <c r="B4964" t="e" cm="1" vm="1">
        <f t="array" ref="B4964">TRANSPOSE(_xlfn._xlws.SORT(_xlfn.UNIQUE(_xlfn._xlws.FILTER(managements[treatment_number], managements[experiment_id]&amp;"_"&amp;managements[crop_season_id]=A4964))))</f>
        <v>#VALUE!</v>
      </c>
    </row>
    <row r="4965" spans="2:2" x14ac:dyDescent="0.25">
      <c r="B4965" t="e" cm="1" vm="1">
        <f t="array" ref="B4965">TRANSPOSE(_xlfn._xlws.SORT(_xlfn.UNIQUE(_xlfn._xlws.FILTER(managements[treatment_number], managements[experiment_id]&amp;"_"&amp;managements[crop_season_id]=A4965))))</f>
        <v>#VALUE!</v>
      </c>
    </row>
    <row r="4966" spans="2:2" x14ac:dyDescent="0.25">
      <c r="B4966" t="e" cm="1" vm="1">
        <f t="array" ref="B4966">TRANSPOSE(_xlfn._xlws.SORT(_xlfn.UNIQUE(_xlfn._xlws.FILTER(managements[treatment_number], managements[experiment_id]&amp;"_"&amp;managements[crop_season_id]=A4966))))</f>
        <v>#VALUE!</v>
      </c>
    </row>
    <row r="4967" spans="2:2" x14ac:dyDescent="0.25">
      <c r="B4967" t="e" cm="1" vm="1">
        <f t="array" ref="B4967">TRANSPOSE(_xlfn._xlws.SORT(_xlfn.UNIQUE(_xlfn._xlws.FILTER(managements[treatment_number], managements[experiment_id]&amp;"_"&amp;managements[crop_season_id]=A4967))))</f>
        <v>#VALUE!</v>
      </c>
    </row>
    <row r="4968" spans="2:2" x14ac:dyDescent="0.25">
      <c r="B4968" t="e" cm="1" vm="1">
        <f t="array" ref="B4968">TRANSPOSE(_xlfn._xlws.SORT(_xlfn.UNIQUE(_xlfn._xlws.FILTER(managements[treatment_number], managements[experiment_id]&amp;"_"&amp;managements[crop_season_id]=A4968))))</f>
        <v>#VALUE!</v>
      </c>
    </row>
    <row r="4969" spans="2:2" x14ac:dyDescent="0.25">
      <c r="B4969" t="e" cm="1" vm="1">
        <f t="array" ref="B4969">TRANSPOSE(_xlfn._xlws.SORT(_xlfn.UNIQUE(_xlfn._xlws.FILTER(managements[treatment_number], managements[experiment_id]&amp;"_"&amp;managements[crop_season_id]=A4969))))</f>
        <v>#VALUE!</v>
      </c>
    </row>
    <row r="4970" spans="2:2" x14ac:dyDescent="0.25">
      <c r="B4970" t="e" cm="1" vm="1">
        <f t="array" ref="B4970">TRANSPOSE(_xlfn._xlws.SORT(_xlfn.UNIQUE(_xlfn._xlws.FILTER(managements[treatment_number], managements[experiment_id]&amp;"_"&amp;managements[crop_season_id]=A4970))))</f>
        <v>#VALUE!</v>
      </c>
    </row>
    <row r="4971" spans="2:2" x14ac:dyDescent="0.25">
      <c r="B4971" t="e" cm="1" vm="1">
        <f t="array" ref="B4971">TRANSPOSE(_xlfn._xlws.SORT(_xlfn.UNIQUE(_xlfn._xlws.FILTER(managements[treatment_number], managements[experiment_id]&amp;"_"&amp;managements[crop_season_id]=A4971))))</f>
        <v>#VALUE!</v>
      </c>
    </row>
    <row r="4972" spans="2:2" x14ac:dyDescent="0.25">
      <c r="B4972" t="e" cm="1" vm="1">
        <f t="array" ref="B4972">TRANSPOSE(_xlfn._xlws.SORT(_xlfn.UNIQUE(_xlfn._xlws.FILTER(managements[treatment_number], managements[experiment_id]&amp;"_"&amp;managements[crop_season_id]=A4972))))</f>
        <v>#VALUE!</v>
      </c>
    </row>
    <row r="4973" spans="2:2" x14ac:dyDescent="0.25">
      <c r="B4973" t="e" cm="1" vm="1">
        <f t="array" ref="B4973">TRANSPOSE(_xlfn._xlws.SORT(_xlfn.UNIQUE(_xlfn._xlws.FILTER(managements[treatment_number], managements[experiment_id]&amp;"_"&amp;managements[crop_season_id]=A4973))))</f>
        <v>#VALUE!</v>
      </c>
    </row>
    <row r="4974" spans="2:2" x14ac:dyDescent="0.25">
      <c r="B4974" t="e" cm="1" vm="1">
        <f t="array" ref="B4974">TRANSPOSE(_xlfn._xlws.SORT(_xlfn.UNIQUE(_xlfn._xlws.FILTER(managements[treatment_number], managements[experiment_id]&amp;"_"&amp;managements[crop_season_id]=A4974))))</f>
        <v>#VALUE!</v>
      </c>
    </row>
    <row r="4975" spans="2:2" x14ac:dyDescent="0.25">
      <c r="B4975" t="e" cm="1" vm="1">
        <f t="array" ref="B4975">TRANSPOSE(_xlfn._xlws.SORT(_xlfn.UNIQUE(_xlfn._xlws.FILTER(managements[treatment_number], managements[experiment_id]&amp;"_"&amp;managements[crop_season_id]=A4975))))</f>
        <v>#VALUE!</v>
      </c>
    </row>
    <row r="4976" spans="2:2" x14ac:dyDescent="0.25">
      <c r="B4976" t="e" cm="1" vm="1">
        <f t="array" ref="B4976">TRANSPOSE(_xlfn._xlws.SORT(_xlfn.UNIQUE(_xlfn._xlws.FILTER(managements[treatment_number], managements[experiment_id]&amp;"_"&amp;managements[crop_season_id]=A4976))))</f>
        <v>#VALUE!</v>
      </c>
    </row>
    <row r="4977" spans="2:2" x14ac:dyDescent="0.25">
      <c r="B4977" t="e" cm="1" vm="1">
        <f t="array" ref="B4977">TRANSPOSE(_xlfn._xlws.SORT(_xlfn.UNIQUE(_xlfn._xlws.FILTER(managements[treatment_number], managements[experiment_id]&amp;"_"&amp;managements[crop_season_id]=A4977))))</f>
        <v>#VALUE!</v>
      </c>
    </row>
    <row r="4978" spans="2:2" x14ac:dyDescent="0.25">
      <c r="B4978" t="e" cm="1" vm="1">
        <f t="array" ref="B4978">TRANSPOSE(_xlfn._xlws.SORT(_xlfn.UNIQUE(_xlfn._xlws.FILTER(managements[treatment_number], managements[experiment_id]&amp;"_"&amp;managements[crop_season_id]=A4978))))</f>
        <v>#VALUE!</v>
      </c>
    </row>
    <row r="4979" spans="2:2" x14ac:dyDescent="0.25">
      <c r="B4979" t="e" cm="1" vm="1">
        <f t="array" ref="B4979">TRANSPOSE(_xlfn._xlws.SORT(_xlfn.UNIQUE(_xlfn._xlws.FILTER(managements[treatment_number], managements[experiment_id]&amp;"_"&amp;managements[crop_season_id]=A4979))))</f>
        <v>#VALUE!</v>
      </c>
    </row>
    <row r="4980" spans="2:2" x14ac:dyDescent="0.25">
      <c r="B4980" t="e" cm="1" vm="1">
        <f t="array" ref="B4980">TRANSPOSE(_xlfn._xlws.SORT(_xlfn.UNIQUE(_xlfn._xlws.FILTER(managements[treatment_number], managements[experiment_id]&amp;"_"&amp;managements[crop_season_id]=A4980))))</f>
        <v>#VALUE!</v>
      </c>
    </row>
    <row r="4981" spans="2:2" x14ac:dyDescent="0.25">
      <c r="B4981" t="e" cm="1" vm="1">
        <f t="array" ref="B4981">TRANSPOSE(_xlfn._xlws.SORT(_xlfn.UNIQUE(_xlfn._xlws.FILTER(managements[treatment_number], managements[experiment_id]&amp;"_"&amp;managements[crop_season_id]=A4981))))</f>
        <v>#VALUE!</v>
      </c>
    </row>
    <row r="4982" spans="2:2" x14ac:dyDescent="0.25">
      <c r="B4982" t="e" cm="1" vm="1">
        <f t="array" ref="B4982">TRANSPOSE(_xlfn._xlws.SORT(_xlfn.UNIQUE(_xlfn._xlws.FILTER(managements[treatment_number], managements[experiment_id]&amp;"_"&amp;managements[crop_season_id]=A4982))))</f>
        <v>#VALUE!</v>
      </c>
    </row>
    <row r="4983" spans="2:2" x14ac:dyDescent="0.25">
      <c r="B4983" t="e" cm="1" vm="1">
        <f t="array" ref="B4983">TRANSPOSE(_xlfn._xlws.SORT(_xlfn.UNIQUE(_xlfn._xlws.FILTER(managements[treatment_number], managements[experiment_id]&amp;"_"&amp;managements[crop_season_id]=A4983))))</f>
        <v>#VALUE!</v>
      </c>
    </row>
    <row r="4984" spans="2:2" x14ac:dyDescent="0.25">
      <c r="B4984" t="e" cm="1" vm="1">
        <f t="array" ref="B4984">TRANSPOSE(_xlfn._xlws.SORT(_xlfn.UNIQUE(_xlfn._xlws.FILTER(managements[treatment_number], managements[experiment_id]&amp;"_"&amp;managements[crop_season_id]=A4984))))</f>
        <v>#VALUE!</v>
      </c>
    </row>
    <row r="4985" spans="2:2" x14ac:dyDescent="0.25">
      <c r="B4985" t="e" cm="1" vm="1">
        <f t="array" ref="B4985">TRANSPOSE(_xlfn._xlws.SORT(_xlfn.UNIQUE(_xlfn._xlws.FILTER(managements[treatment_number], managements[experiment_id]&amp;"_"&amp;managements[crop_season_id]=A4985))))</f>
        <v>#VALUE!</v>
      </c>
    </row>
    <row r="4986" spans="2:2" x14ac:dyDescent="0.25">
      <c r="B4986" t="e" cm="1" vm="1">
        <f t="array" ref="B4986">TRANSPOSE(_xlfn._xlws.SORT(_xlfn.UNIQUE(_xlfn._xlws.FILTER(managements[treatment_number], managements[experiment_id]&amp;"_"&amp;managements[crop_season_id]=A4986))))</f>
        <v>#VALUE!</v>
      </c>
    </row>
    <row r="4987" spans="2:2" x14ac:dyDescent="0.25">
      <c r="B4987" t="e" cm="1" vm="1">
        <f t="array" ref="B4987">TRANSPOSE(_xlfn._xlws.SORT(_xlfn.UNIQUE(_xlfn._xlws.FILTER(managements[treatment_number], managements[experiment_id]&amp;"_"&amp;managements[crop_season_id]=A4987))))</f>
        <v>#VALUE!</v>
      </c>
    </row>
    <row r="4988" spans="2:2" x14ac:dyDescent="0.25">
      <c r="B4988" t="e" cm="1" vm="1">
        <f t="array" ref="B4988">TRANSPOSE(_xlfn._xlws.SORT(_xlfn.UNIQUE(_xlfn._xlws.FILTER(managements[treatment_number], managements[experiment_id]&amp;"_"&amp;managements[crop_season_id]=A4988))))</f>
        <v>#VALUE!</v>
      </c>
    </row>
    <row r="4989" spans="2:2" x14ac:dyDescent="0.25">
      <c r="B4989" t="e" cm="1" vm="1">
        <f t="array" ref="B4989">TRANSPOSE(_xlfn._xlws.SORT(_xlfn.UNIQUE(_xlfn._xlws.FILTER(managements[treatment_number], managements[experiment_id]&amp;"_"&amp;managements[crop_season_id]=A4989))))</f>
        <v>#VALUE!</v>
      </c>
    </row>
    <row r="4990" spans="2:2" x14ac:dyDescent="0.25">
      <c r="B4990" t="e" cm="1" vm="1">
        <f t="array" ref="B4990">TRANSPOSE(_xlfn._xlws.SORT(_xlfn.UNIQUE(_xlfn._xlws.FILTER(managements[treatment_number], managements[experiment_id]&amp;"_"&amp;managements[crop_season_id]=A4990))))</f>
        <v>#VALUE!</v>
      </c>
    </row>
    <row r="4991" spans="2:2" x14ac:dyDescent="0.25">
      <c r="B4991" t="e" cm="1" vm="1">
        <f t="array" ref="B4991">TRANSPOSE(_xlfn._xlws.SORT(_xlfn.UNIQUE(_xlfn._xlws.FILTER(managements[treatment_number], managements[experiment_id]&amp;"_"&amp;managements[crop_season_id]=A4991))))</f>
        <v>#VALUE!</v>
      </c>
    </row>
    <row r="4992" spans="2:2" x14ac:dyDescent="0.25">
      <c r="B4992" t="e" cm="1" vm="1">
        <f t="array" ref="B4992">TRANSPOSE(_xlfn._xlws.SORT(_xlfn.UNIQUE(_xlfn._xlws.FILTER(managements[treatment_number], managements[experiment_id]&amp;"_"&amp;managements[crop_season_id]=A4992))))</f>
        <v>#VALUE!</v>
      </c>
    </row>
    <row r="4993" spans="2:2" x14ac:dyDescent="0.25">
      <c r="B4993" t="e" cm="1" vm="1">
        <f t="array" ref="B4993">TRANSPOSE(_xlfn._xlws.SORT(_xlfn.UNIQUE(_xlfn._xlws.FILTER(managements[treatment_number], managements[experiment_id]&amp;"_"&amp;managements[crop_season_id]=A4993))))</f>
        <v>#VALUE!</v>
      </c>
    </row>
    <row r="4994" spans="2:2" x14ac:dyDescent="0.25">
      <c r="B4994" t="e" cm="1" vm="1">
        <f t="array" ref="B4994">TRANSPOSE(_xlfn._xlws.SORT(_xlfn.UNIQUE(_xlfn._xlws.FILTER(managements[treatment_number], managements[experiment_id]&amp;"_"&amp;managements[crop_season_id]=A4994))))</f>
        <v>#VALUE!</v>
      </c>
    </row>
    <row r="4995" spans="2:2" x14ac:dyDescent="0.25">
      <c r="B4995" t="e" cm="1" vm="1">
        <f t="array" ref="B4995">TRANSPOSE(_xlfn._xlws.SORT(_xlfn.UNIQUE(_xlfn._xlws.FILTER(managements[treatment_number], managements[experiment_id]&amp;"_"&amp;managements[crop_season_id]=A4995))))</f>
        <v>#VALUE!</v>
      </c>
    </row>
    <row r="4996" spans="2:2" x14ac:dyDescent="0.25">
      <c r="B4996" t="e" cm="1" vm="1">
        <f t="array" ref="B4996">TRANSPOSE(_xlfn._xlws.SORT(_xlfn.UNIQUE(_xlfn._xlws.FILTER(managements[treatment_number], managements[experiment_id]&amp;"_"&amp;managements[crop_season_id]=A4996))))</f>
        <v>#VALUE!</v>
      </c>
    </row>
    <row r="4997" spans="2:2" x14ac:dyDescent="0.25">
      <c r="B4997" t="e" cm="1" vm="1">
        <f t="array" ref="B4997">TRANSPOSE(_xlfn._xlws.SORT(_xlfn.UNIQUE(_xlfn._xlws.FILTER(managements[treatment_number], managements[experiment_id]&amp;"_"&amp;managements[crop_season_id]=A4997))))</f>
        <v>#VALUE!</v>
      </c>
    </row>
    <row r="4998" spans="2:2" x14ac:dyDescent="0.25">
      <c r="B4998" t="e" cm="1" vm="1">
        <f t="array" ref="B4998">TRANSPOSE(_xlfn._xlws.SORT(_xlfn.UNIQUE(_xlfn._xlws.FILTER(managements[treatment_number], managements[experiment_id]&amp;"_"&amp;managements[crop_season_id]=A4998))))</f>
        <v>#VALUE!</v>
      </c>
    </row>
    <row r="4999" spans="2:2" x14ac:dyDescent="0.25">
      <c r="B4999" t="e" cm="1" vm="1">
        <f t="array" ref="B4999">TRANSPOSE(_xlfn._xlws.SORT(_xlfn.UNIQUE(_xlfn._xlws.FILTER(managements[treatment_number], managements[experiment_id]&amp;"_"&amp;managements[crop_season_id]=A4999))))</f>
        <v>#VALUE!</v>
      </c>
    </row>
    <row r="5000" spans="2:2" s="94" customFormat="1" x14ac:dyDescent="0.25">
      <c r="B5000" s="94" t="e" cm="1" vm="1">
        <f t="array" ref="B5000">TRANSPOSE(_xlfn._xlws.SORT(_xlfn.UNIQUE(_xlfn._xlws.FILTER(managements[treatment_number], managements[experiment_id]&amp;"_"&amp;managements[crop_season_id]=A5000))))</f>
        <v>#VALUE!</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C914-6FF0-4AA4-B8C1-3BD6916A925A}">
  <sheetPr codeName="Sheet53">
    <tabColor theme="6"/>
  </sheetPr>
  <dimension ref="A1:K5"/>
  <sheetViews>
    <sheetView zoomScaleNormal="100" workbookViewId="0">
      <pane ySplit="4" topLeftCell="A5" activePane="bottomLeft" state="frozen"/>
      <selection activeCell="H21" sqref="H21"/>
      <selection pane="bottomLeft" sqref="A1:G1"/>
    </sheetView>
  </sheetViews>
  <sheetFormatPr defaultRowHeight="15" x14ac:dyDescent="0.25"/>
  <cols>
    <col min="1" max="1" width="3.140625" customWidth="1"/>
    <col min="2" max="2" width="61" hidden="1" customWidth="1"/>
    <col min="3" max="3" width="20.28515625" customWidth="1"/>
    <col min="4" max="4" width="21.5703125" customWidth="1"/>
    <col min="5" max="5" width="28.140625" customWidth="1"/>
    <col min="6" max="6" width="27" customWidth="1"/>
    <col min="7" max="7" width="20.140625" customWidth="1"/>
    <col min="8" max="8" width="28" customWidth="1"/>
    <col min="9" max="9" width="34.28515625" bestFit="1" customWidth="1"/>
    <col min="10" max="10" width="23.5703125" customWidth="1"/>
    <col min="11" max="11" width="17.85546875" customWidth="1"/>
    <col min="12" max="12" width="24" customWidth="1"/>
    <col min="13" max="23" width="20.7109375" customWidth="1"/>
  </cols>
  <sheetData>
    <row r="1" spans="1:11" s="286" customFormat="1" ht="182.25" customHeight="1" x14ac:dyDescent="0.25">
      <c r="A1" s="354" t="s">
        <v>8431</v>
      </c>
      <c r="B1" s="354"/>
      <c r="C1" s="354"/>
      <c r="D1" s="354"/>
      <c r="E1" s="354"/>
      <c r="F1" s="354"/>
      <c r="G1" s="354"/>
      <c r="H1" s="285"/>
      <c r="I1" s="360"/>
      <c r="J1" s="360"/>
      <c r="K1" s="360"/>
    </row>
    <row r="2" spans="1:11" ht="28.5" customHeight="1" x14ac:dyDescent="0.25">
      <c r="A2" s="80"/>
      <c r="B2" s="80"/>
      <c r="C2" s="80"/>
    </row>
    <row r="3" spans="1:11" s="13" customFormat="1" ht="33" customHeight="1" x14ac:dyDescent="0.25">
      <c r="A3" s="13" t="s">
        <v>1859</v>
      </c>
      <c r="B3" s="13" t="s">
        <v>8460</v>
      </c>
      <c r="C3" s="13" t="s">
        <v>1468</v>
      </c>
      <c r="D3" s="13" t="s">
        <v>8253</v>
      </c>
      <c r="E3" s="13" t="s">
        <v>6823</v>
      </c>
      <c r="F3" s="13" t="s">
        <v>6834</v>
      </c>
      <c r="G3" s="13" t="s">
        <v>8461</v>
      </c>
      <c r="H3" s="13" t="s">
        <v>8377</v>
      </c>
      <c r="I3" s="13" t="s">
        <v>8347</v>
      </c>
      <c r="J3" s="13" t="s">
        <v>1440</v>
      </c>
    </row>
    <row r="4" spans="1:11" x14ac:dyDescent="0.25">
      <c r="A4" s="227" t="s">
        <v>8504</v>
      </c>
      <c r="B4" s="227" t="s">
        <v>8505</v>
      </c>
      <c r="C4" s="227" t="s">
        <v>7949</v>
      </c>
      <c r="D4" s="233" t="s">
        <v>8254</v>
      </c>
      <c r="E4" s="227" t="s">
        <v>8142</v>
      </c>
      <c r="F4" s="227" t="s">
        <v>8143</v>
      </c>
      <c r="G4" s="227" t="s">
        <v>267</v>
      </c>
      <c r="H4" s="227" t="s">
        <v>8247</v>
      </c>
      <c r="I4" s="227" t="s">
        <v>8503</v>
      </c>
      <c r="J4" s="227" t="s">
        <v>8013</v>
      </c>
    </row>
    <row r="5" spans="1:11" x14ac:dyDescent="0.25">
      <c r="A5" s="185"/>
      <c r="B5" s="347" t="s">
        <v>6</v>
      </c>
      <c r="C5" s="109"/>
      <c r="D5" s="110"/>
      <c r="E5" s="110"/>
      <c r="F5" s="110"/>
      <c r="G5" s="18"/>
      <c r="H5" s="110"/>
      <c r="I5" s="109"/>
      <c r="J5" s="109"/>
    </row>
  </sheetData>
  <mergeCells count="2">
    <mergeCell ref="A1:G1"/>
    <mergeCell ref="I1:K1"/>
  </mergeCells>
  <dataValidations count="4">
    <dataValidation type="list" allowBlank="1" showInputMessage="1" showErrorMessage="1" sqref="H5:I5" xr:uid="{DC4B8DC9-725B-4082-9132-549FBACD6259}">
      <formula1>INDIRECT("ddl_dataPlant" &amp; $E5)</formula1>
    </dataValidation>
    <dataValidation type="list" allowBlank="1" showInputMessage="1" showErrorMessage="1" sqref="E5" xr:uid="{834FC8D9-8097-4BAC-B6C9-4CB325104B14}">
      <formula1>"Plot,Treatment"</formula1>
    </dataValidation>
    <dataValidation type="list" allowBlank="1" showInputMessage="1" showErrorMessage="1" sqref="C5" xr:uid="{008C815F-5CB3-4B01-8FBE-6CB0F6823678}">
      <formula1>ddl_experiments</formula1>
    </dataValidation>
    <dataValidation type="list" allowBlank="1" showInputMessage="1" showErrorMessage="1" sqref="F5" xr:uid="{DF6FF2C6-B447-4BBE-BB08-4D6F1A7EF74D}">
      <formula1>_xlfn.LET(_xlpm.SheetName, "ddl" &amp; $E5 &amp; "EFCS", _xlpm.LookupKey, $C5 &amp; "_" &amp; $D5, _xlpm.RowNum, MATCH(_xlpm.LookupKey, INDIRECT(_xlpm.SheetName&amp;"!A:A"), 0), OFFSET(INDIRECT(_xlpm.SheetName&amp;"!B1"), _xlpm.RowNum-1, 0, 1, COUNTA(INDIRECT(_xlpm.SheetName&amp;"!B"&amp;_xlpm.RowNum&amp;":ZZ"&amp;_xlpm.RowNum))))</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82F753C-0E39-458D-BFD8-4973DE51A086}">
          <x14:formula1>
            <xm:f>_xlfn.ANCHORARRAY(_xlfn.XLOOKUP($C5,ddlCropSeason!$A$2:$A$500,ddlCropSeason!$B$2:$B$500))</xm:f>
          </x14:formula1>
          <xm:sqref>D5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2BD6C-8314-4F84-926E-60F9C052B3A7}">
  <sheetPr codeName="Sheet33">
    <tabColor theme="6"/>
  </sheetPr>
  <dimension ref="A1:L5"/>
  <sheetViews>
    <sheetView zoomScaleNormal="100" workbookViewId="0">
      <pane ySplit="4" topLeftCell="A5" activePane="bottomLeft" state="frozen"/>
      <selection activeCell="H21" sqref="H21"/>
      <selection pane="bottomLeft" sqref="A1:F1"/>
    </sheetView>
  </sheetViews>
  <sheetFormatPr defaultRowHeight="15" x14ac:dyDescent="0.25"/>
  <cols>
    <col min="1" max="1" width="3.140625" customWidth="1"/>
    <col min="2" max="2" width="45.7109375" customWidth="1"/>
    <col min="3" max="3" width="19.7109375" customWidth="1"/>
    <col min="4" max="4" width="22.140625" customWidth="1"/>
    <col min="5" max="5" width="27.140625" customWidth="1"/>
    <col min="6" max="6" width="24.85546875" customWidth="1"/>
    <col min="7" max="7" width="20.7109375" customWidth="1"/>
    <col min="8" max="8" width="20.42578125" customWidth="1"/>
    <col min="9" max="9" width="16.140625" customWidth="1"/>
    <col min="10" max="11" width="14.85546875" customWidth="1"/>
    <col min="12" max="12" width="20.7109375" customWidth="1"/>
    <col min="13" max="22" width="20.7109375" style="79" customWidth="1"/>
    <col min="23" max="16384" width="9.140625" style="79"/>
  </cols>
  <sheetData>
    <row r="1" spans="1:12" s="342" customFormat="1" ht="182.25" customHeight="1" x14ac:dyDescent="0.25">
      <c r="A1" s="354" t="s">
        <v>8302</v>
      </c>
      <c r="B1" s="354"/>
      <c r="C1" s="354"/>
      <c r="D1" s="354"/>
      <c r="E1" s="354"/>
      <c r="F1" s="354"/>
      <c r="G1" s="285"/>
      <c r="H1" s="360"/>
      <c r="I1" s="360"/>
      <c r="J1" s="360"/>
      <c r="K1" s="286"/>
      <c r="L1" s="286"/>
    </row>
    <row r="2" spans="1:12" ht="28.5" customHeight="1" x14ac:dyDescent="0.25">
      <c r="A2" s="80"/>
      <c r="B2" s="80"/>
      <c r="C2" s="80"/>
    </row>
    <row r="3" spans="1:12" s="343" customFormat="1" ht="33.75" customHeight="1" x14ac:dyDescent="0.25">
      <c r="A3" s="13" t="s">
        <v>1859</v>
      </c>
      <c r="B3" s="13" t="s">
        <v>8460</v>
      </c>
      <c r="C3" s="13" t="s">
        <v>1468</v>
      </c>
      <c r="D3" s="13" t="s">
        <v>8253</v>
      </c>
      <c r="E3" s="13" t="s">
        <v>6823</v>
      </c>
      <c r="F3" s="13" t="s">
        <v>6834</v>
      </c>
      <c r="G3" s="13" t="s">
        <v>8347</v>
      </c>
      <c r="H3" s="13" t="s">
        <v>8461</v>
      </c>
      <c r="I3" s="13" t="s">
        <v>8377</v>
      </c>
      <c r="J3" s="13" t="s">
        <v>1434</v>
      </c>
      <c r="K3" s="13" t="s">
        <v>8380</v>
      </c>
      <c r="L3" s="13" t="s">
        <v>8485</v>
      </c>
    </row>
    <row r="4" spans="1:12" x14ac:dyDescent="0.25">
      <c r="A4" s="227" t="s">
        <v>8344</v>
      </c>
      <c r="B4" s="227" t="s">
        <v>8459</v>
      </c>
      <c r="C4" s="227" t="s">
        <v>7949</v>
      </c>
      <c r="D4" s="233" t="s">
        <v>8254</v>
      </c>
      <c r="E4" s="227" t="s">
        <v>8142</v>
      </c>
      <c r="F4" s="227" t="s">
        <v>8143</v>
      </c>
      <c r="G4" s="227" t="s">
        <v>8351</v>
      </c>
      <c r="H4" s="227" t="s">
        <v>267</v>
      </c>
      <c r="I4" s="227" t="s">
        <v>8247</v>
      </c>
      <c r="J4" s="227" t="s">
        <v>3887</v>
      </c>
      <c r="K4" s="227" t="s">
        <v>3888</v>
      </c>
      <c r="L4" s="227" t="s">
        <v>7996</v>
      </c>
    </row>
    <row r="5" spans="1:12" x14ac:dyDescent="0.25">
      <c r="A5" s="185"/>
      <c r="B5" s="323"/>
      <c r="C5" s="109"/>
      <c r="D5" s="110"/>
      <c r="E5" s="110"/>
      <c r="F5" s="110"/>
      <c r="G5" s="110"/>
      <c r="H5" s="18"/>
      <c r="I5" s="110"/>
      <c r="J5" s="110"/>
      <c r="K5" s="110"/>
      <c r="L5" s="110"/>
    </row>
  </sheetData>
  <mergeCells count="2">
    <mergeCell ref="A1:F1"/>
    <mergeCell ref="H1:J1"/>
  </mergeCells>
  <phoneticPr fontId="22" type="noConversion"/>
  <conditionalFormatting sqref="J3:K3">
    <cfRule type="duplicateValues" dxfId="8" priority="5"/>
  </conditionalFormatting>
  <conditionalFormatting sqref="J3:K3">
    <cfRule type="duplicateValues" dxfId="7" priority="6"/>
  </conditionalFormatting>
  <conditionalFormatting sqref="J3:K3">
    <cfRule type="duplicateValues" dxfId="6" priority="4"/>
  </conditionalFormatting>
  <conditionalFormatting sqref="G3">
    <cfRule type="duplicateValues" dxfId="5" priority="2"/>
  </conditionalFormatting>
  <conditionalFormatting sqref="G3">
    <cfRule type="duplicateValues" dxfId="4" priority="3"/>
  </conditionalFormatting>
  <conditionalFormatting sqref="G3">
    <cfRule type="duplicateValues" dxfId="3" priority="1"/>
  </conditionalFormatting>
  <dataValidations count="4">
    <dataValidation type="list" allowBlank="1" showInputMessage="1" showErrorMessage="1" sqref="C5" xr:uid="{4C8E9087-E040-42D3-B1C1-5BFED12A00F9}">
      <formula1>ddl_experiments</formula1>
    </dataValidation>
    <dataValidation type="list" allowBlank="1" showInputMessage="1" showErrorMessage="1" sqref="E5" xr:uid="{E90526BF-A7EE-4F28-B0BD-645646630EE2}">
      <formula1>"Field,Plot,Treatment"</formula1>
    </dataValidation>
    <dataValidation type="list" allowBlank="1" showInputMessage="1" showErrorMessage="1" sqref="G5" xr:uid="{75734032-F967-493B-AD67-C77C7DCAA507}">
      <formula1>INDIRECT("ddl_dataSoil" &amp; $E5)</formula1>
    </dataValidation>
    <dataValidation type="list" allowBlank="1" showInputMessage="1" showErrorMessage="1" sqref="F5" xr:uid="{7A62882A-A2D2-43DF-B367-6706060742F3}">
      <formula1>_xlfn.LET(_xlpm.SheetName, "ddl" &amp; $E5 &amp; "EFCS", _xlpm.LookupKey, $C5 &amp; "_" &amp; $D5, _xlpm.RowNum, MATCH(_xlpm.LookupKey, INDIRECT(_xlpm.SheetName&amp;"!A:A"), 0), OFFSET(INDIRECT(_xlpm.SheetName&amp;"!B1"), _xlpm.RowNum-1, 0, 1, COUNTA(INDIRECT(_xlpm.SheetName&amp;"!B"&amp;_xlpm.RowNum&amp;":ZZ"&amp;_xlpm.RowNum))))</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48AAA63-6C4A-459A-8ACB-1EA7E00C963C}">
          <x14:formula1>
            <xm:f>_xlfn.ANCHORARRAY(_xlfn.XLOOKUP($C5,ddlCropSeason!$A$2:$A$500,ddlCropSeason!$B$2:$B$500))</xm:f>
          </x14:formula1>
          <xm:sqref>D5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5481A-4431-4D98-8E63-2A6BD96CF4B3}">
  <sheetPr codeName="Sheet55">
    <tabColor theme="6"/>
  </sheetPr>
  <dimension ref="A1:K6"/>
  <sheetViews>
    <sheetView zoomScaleNormal="100" workbookViewId="0">
      <pane ySplit="4" topLeftCell="A5" activePane="bottomLeft" state="frozen"/>
      <selection activeCell="I18" sqref="I18"/>
      <selection pane="bottomLeft" sqref="A1:G1"/>
    </sheetView>
  </sheetViews>
  <sheetFormatPr defaultRowHeight="15" x14ac:dyDescent="0.25"/>
  <cols>
    <col min="1" max="1" width="3.140625" customWidth="1"/>
    <col min="2" max="2" width="53.140625" hidden="1" customWidth="1"/>
    <col min="3" max="3" width="20.5703125" customWidth="1"/>
    <col min="4" max="4" width="21.7109375" customWidth="1"/>
    <col min="5" max="5" width="27.28515625" customWidth="1"/>
    <col min="6" max="6" width="24.5703125" customWidth="1"/>
    <col min="7" max="7" width="21" customWidth="1"/>
    <col min="8" max="8" width="29.140625" customWidth="1"/>
    <col min="9" max="9" width="24.85546875" customWidth="1"/>
    <col min="10" max="11" width="17.85546875" customWidth="1"/>
    <col min="12" max="12" width="24" customWidth="1"/>
    <col min="13" max="23" width="20.7109375" customWidth="1"/>
  </cols>
  <sheetData>
    <row r="1" spans="1:11" s="286" customFormat="1" ht="182.25" customHeight="1" x14ac:dyDescent="0.25">
      <c r="A1" s="354" t="s">
        <v>8302</v>
      </c>
      <c r="B1" s="354"/>
      <c r="C1" s="354"/>
      <c r="D1" s="354"/>
      <c r="E1" s="354"/>
      <c r="F1" s="354"/>
      <c r="G1" s="354"/>
      <c r="H1" s="285"/>
      <c r="I1" s="360"/>
      <c r="J1" s="360"/>
      <c r="K1" s="360"/>
    </row>
    <row r="2" spans="1:11" ht="28.5" customHeight="1" x14ac:dyDescent="0.25">
      <c r="A2" s="80"/>
      <c r="B2" s="80"/>
      <c r="C2" s="80"/>
    </row>
    <row r="3" spans="1:11" ht="30" x14ac:dyDescent="0.25">
      <c r="A3" s="211" t="s">
        <v>1859</v>
      </c>
      <c r="B3" s="214" t="s">
        <v>8460</v>
      </c>
      <c r="C3" s="13" t="s">
        <v>1468</v>
      </c>
      <c r="D3" s="13" t="s">
        <v>8253</v>
      </c>
      <c r="E3" s="13" t="s">
        <v>6823</v>
      </c>
      <c r="F3" s="13" t="s">
        <v>6834</v>
      </c>
      <c r="G3" s="13" t="s">
        <v>8461</v>
      </c>
      <c r="H3" s="13" t="s">
        <v>8377</v>
      </c>
      <c r="I3" s="13" t="s">
        <v>8347</v>
      </c>
    </row>
    <row r="4" spans="1:11" x14ac:dyDescent="0.25">
      <c r="A4" s="227" t="s">
        <v>8504</v>
      </c>
      <c r="B4" s="227" t="s">
        <v>8505</v>
      </c>
      <c r="C4" s="227" t="s">
        <v>7949</v>
      </c>
      <c r="D4" s="233" t="s">
        <v>8254</v>
      </c>
      <c r="E4" s="227" t="s">
        <v>8142</v>
      </c>
      <c r="F4" s="227" t="s">
        <v>8143</v>
      </c>
      <c r="G4" s="227" t="s">
        <v>267</v>
      </c>
      <c r="H4" s="227" t="s">
        <v>8247</v>
      </c>
      <c r="I4" s="227" t="s">
        <v>8503</v>
      </c>
    </row>
    <row r="5" spans="1:11" x14ac:dyDescent="0.25">
      <c r="A5" s="8"/>
      <c r="B5" s="8"/>
      <c r="G5" s="18"/>
      <c r="I5" s="109"/>
    </row>
    <row r="6" spans="1:11" x14ac:dyDescent="0.25">
      <c r="G6" s="18"/>
    </row>
  </sheetData>
  <mergeCells count="2">
    <mergeCell ref="A1:G1"/>
    <mergeCell ref="I1:K1"/>
  </mergeCells>
  <dataValidations count="4">
    <dataValidation type="list" allowBlank="1" showInputMessage="1" showErrorMessage="1" sqref="C5" xr:uid="{828A19D8-53D1-4E8A-AA46-E1922F3BA90D}">
      <formula1>ddl_experiments</formula1>
    </dataValidation>
    <dataValidation type="list" allowBlank="1" showInputMessage="1" showErrorMessage="1" sqref="E5" xr:uid="{7A0543AD-AC0C-4DB9-A282-2BCBEAC14ECF}">
      <formula1>"Field,Plot,Treatment"</formula1>
    </dataValidation>
    <dataValidation type="list" allowBlank="1" showInputMessage="1" showErrorMessage="1" sqref="I5" xr:uid="{ABD55E29-3446-4B15-960F-1C2BA2358F00}">
      <formula1>INDIRECT("ddl_dataEnv" &amp; $E5)</formula1>
    </dataValidation>
    <dataValidation type="list" allowBlank="1" showInputMessage="1" showErrorMessage="1" sqref="F5" xr:uid="{5FF6EB82-58F1-43B3-827D-CABB2B350200}">
      <formula1>_xlfn.LET(_xlpm.SheetName, "ddl" &amp; $E5 &amp; "EFCS", _xlpm.LookupKey, $C5 &amp; "_" &amp; $D5, _xlpm.RowNum, MATCH(_xlpm.LookupKey, INDIRECT(_xlpm.SheetName&amp;"!A:A"), 0), OFFSET(INDIRECT(_xlpm.SheetName&amp;"!B1"), _xlpm.RowNum-1, 0, 1, COUNTA(INDIRECT(_xlpm.SheetName&amp;"!B"&amp;_xlpm.RowNum&amp;":ZZ"&amp;_xlpm.RowNum))))</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C98B9D9-54C2-4F80-BFD3-8302C93DA598}">
          <x14:formula1>
            <xm:f>_xlfn.ANCHORARRAY(_xlfn.XLOOKUP($C5,ddlCropSeason!$A$2:$A$500,ddlCropSeason!$B$2:$B$500))</xm:f>
          </x14:formula1>
          <xm:sqref>D5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theme="9"/>
  </sheetPr>
  <dimension ref="A1:R5"/>
  <sheetViews>
    <sheetView zoomScaleNormal="100" workbookViewId="0">
      <pane ySplit="4" topLeftCell="A5" activePane="bottomLeft" state="frozen"/>
      <selection sqref="A1:G1"/>
      <selection pane="bottomLeft" sqref="A1:H1"/>
    </sheetView>
  </sheetViews>
  <sheetFormatPr defaultRowHeight="15" x14ac:dyDescent="0.25"/>
  <cols>
    <col min="1" max="1" width="3.28515625" customWidth="1"/>
    <col min="2" max="2" width="13.7109375" customWidth="1"/>
    <col min="3" max="3" width="20.7109375" customWidth="1"/>
    <col min="4" max="13" width="18.5703125" customWidth="1"/>
    <col min="14" max="26" width="20.7109375" customWidth="1"/>
  </cols>
  <sheetData>
    <row r="1" spans="1:18" s="140" customFormat="1" ht="150" customHeight="1" x14ac:dyDescent="0.25">
      <c r="A1" s="361" t="s">
        <v>5939</v>
      </c>
      <c r="B1" s="361"/>
      <c r="C1" s="361"/>
      <c r="D1" s="361"/>
      <c r="E1" s="361"/>
      <c r="F1" s="361"/>
      <c r="G1" s="361"/>
      <c r="H1" s="361"/>
    </row>
    <row r="2" spans="1:18" ht="28.5" customHeight="1" x14ac:dyDescent="0.25">
      <c r="A2" s="78"/>
      <c r="B2" s="78"/>
    </row>
    <row r="3" spans="1:18" s="14" customFormat="1" ht="32.25" customHeight="1" x14ac:dyDescent="0.25">
      <c r="A3" s="13" t="s">
        <v>1859</v>
      </c>
      <c r="B3" s="13" t="s">
        <v>1484</v>
      </c>
      <c r="C3" s="13" t="s">
        <v>1600</v>
      </c>
      <c r="D3" s="13" t="s">
        <v>1610</v>
      </c>
      <c r="E3" s="13" t="s">
        <v>5836</v>
      </c>
      <c r="F3" s="13" t="s">
        <v>5837</v>
      </c>
      <c r="G3" s="13" t="s">
        <v>1451</v>
      </c>
      <c r="H3" s="13" t="s">
        <v>1452</v>
      </c>
      <c r="I3" s="13" t="s">
        <v>1454</v>
      </c>
      <c r="J3" s="14" t="s">
        <v>5823</v>
      </c>
      <c r="K3" s="13" t="s">
        <v>5828</v>
      </c>
      <c r="L3" s="14" t="s">
        <v>5829</v>
      </c>
      <c r="M3" s="14" t="s">
        <v>5838</v>
      </c>
      <c r="N3" s="13"/>
    </row>
    <row r="4" spans="1:18" x14ac:dyDescent="0.25">
      <c r="A4" s="224" t="s">
        <v>8321</v>
      </c>
      <c r="B4" s="224" t="s">
        <v>236</v>
      </c>
      <c r="C4" s="224" t="s">
        <v>251</v>
      </c>
      <c r="D4" s="224" t="s">
        <v>252</v>
      </c>
      <c r="E4" s="224" t="s">
        <v>253</v>
      </c>
      <c r="F4" s="224" t="s">
        <v>254</v>
      </c>
      <c r="G4" s="224" t="s">
        <v>255</v>
      </c>
      <c r="H4" s="224" t="s">
        <v>256</v>
      </c>
      <c r="I4" s="224" t="s">
        <v>257</v>
      </c>
      <c r="J4" s="224" t="s">
        <v>3438</v>
      </c>
      <c r="K4" s="224" t="s">
        <v>3444</v>
      </c>
      <c r="L4" s="224" t="s">
        <v>3445</v>
      </c>
      <c r="M4" s="224" t="s">
        <v>3454</v>
      </c>
      <c r="N4" s="4"/>
      <c r="O4" s="4"/>
      <c r="P4" s="4"/>
      <c r="Q4" s="4"/>
      <c r="R4" s="4"/>
    </row>
    <row r="5" spans="1:18" x14ac:dyDescent="0.25">
      <c r="A5" s="185"/>
      <c r="B5" s="109"/>
      <c r="C5" s="18"/>
      <c r="D5" s="92"/>
      <c r="E5" s="92"/>
      <c r="F5" s="92"/>
      <c r="G5" s="92"/>
      <c r="H5" s="92"/>
      <c r="I5" s="92"/>
      <c r="J5" s="92"/>
      <c r="K5" s="92"/>
      <c r="L5" s="92"/>
      <c r="M5" s="92"/>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CA5F0-F514-4699-8EB2-6F8B666364C3}">
  <sheetPr codeName="Sheet26">
    <tabColor theme="9"/>
  </sheetPr>
  <dimension ref="A1:R5"/>
  <sheetViews>
    <sheetView zoomScaleNormal="100" workbookViewId="0">
      <pane ySplit="4" topLeftCell="A5" activePane="bottomLeft" state="frozen"/>
      <selection sqref="A1:H1"/>
      <selection pane="bottomLeft" sqref="A1:H1"/>
    </sheetView>
  </sheetViews>
  <sheetFormatPr defaultRowHeight="15" x14ac:dyDescent="0.25"/>
  <cols>
    <col min="1" max="1" width="3.28515625" customWidth="1"/>
    <col min="2" max="2" width="29.42578125" customWidth="1"/>
    <col min="3" max="3" width="20.7109375" customWidth="1"/>
    <col min="4" max="13" width="18.5703125" customWidth="1"/>
    <col min="14" max="26" width="20.7109375" customWidth="1"/>
  </cols>
  <sheetData>
    <row r="1" spans="1:18" s="140" customFormat="1" ht="150" customHeight="1" x14ac:dyDescent="0.25">
      <c r="A1" s="361" t="s">
        <v>8327</v>
      </c>
      <c r="B1" s="361"/>
      <c r="C1" s="361"/>
      <c r="D1" s="361"/>
      <c r="E1" s="361"/>
      <c r="F1" s="361"/>
      <c r="G1" s="361"/>
      <c r="H1" s="361"/>
    </row>
    <row r="2" spans="1:18" ht="28.5" customHeight="1" x14ac:dyDescent="0.25">
      <c r="A2" s="78"/>
      <c r="B2" s="78"/>
    </row>
    <row r="3" spans="1:18" s="14" customFormat="1" ht="32.25" customHeight="1" x14ac:dyDescent="0.25">
      <c r="A3" s="13" t="s">
        <v>1859</v>
      </c>
      <c r="B3" s="13" t="s">
        <v>8328</v>
      </c>
      <c r="C3" s="13" t="s">
        <v>4346</v>
      </c>
      <c r="D3" s="13"/>
      <c r="E3" s="13"/>
      <c r="F3" s="13"/>
      <c r="G3" s="13"/>
      <c r="H3" s="13"/>
      <c r="I3" s="13"/>
      <c r="K3" s="13"/>
      <c r="N3" s="13"/>
    </row>
    <row r="4" spans="1:18" x14ac:dyDescent="0.25">
      <c r="A4" s="224" t="s">
        <v>8326</v>
      </c>
      <c r="B4" s="224" t="s">
        <v>236</v>
      </c>
      <c r="C4" s="224" t="s">
        <v>3434</v>
      </c>
      <c r="D4" s="224"/>
      <c r="E4" s="224"/>
      <c r="F4" s="224"/>
      <c r="G4" s="224"/>
      <c r="H4" s="224"/>
      <c r="I4" s="224"/>
      <c r="J4" s="224"/>
      <c r="K4" s="224"/>
      <c r="L4" s="224"/>
      <c r="M4" s="224"/>
      <c r="N4" s="4"/>
      <c r="O4" s="4"/>
      <c r="P4" s="4"/>
      <c r="Q4" s="4"/>
      <c r="R4" s="4"/>
    </row>
    <row r="5" spans="1:18" x14ac:dyDescent="0.25">
      <c r="A5" s="185"/>
      <c r="B5" s="109"/>
      <c r="C5" s="18"/>
    </row>
  </sheetData>
  <mergeCells count="1">
    <mergeCell ref="A1:H1"/>
  </mergeCells>
  <dataValidations count="2">
    <dataValidation type="list" allowBlank="1" showInputMessage="1" showErrorMessage="1" sqref="B5" xr:uid="{A6786D8F-4F4E-4C06-BF8C-B4C96FA3098F}">
      <formula1>ddl_weatherStations</formula1>
    </dataValidation>
    <dataValidation type="list" allowBlank="1" showInputMessage="1" showErrorMessage="1" sqref="C5" xr:uid="{FFDFEE26-9FB0-46C7-B324-DB7FCFA1B01A}">
      <formula1>"01,02,03,04,05,06,07,08,09,10,11,12"</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5159D-6204-483A-851D-997F5A6E8B29}">
  <sheetPr codeName="Sheet83">
    <tabColor theme="9"/>
  </sheetPr>
  <dimension ref="A1:D5"/>
  <sheetViews>
    <sheetView zoomScaleNormal="100" workbookViewId="0">
      <pane ySplit="4" topLeftCell="A5" activePane="bottomLeft" state="frozen"/>
      <selection sqref="A1:G1"/>
      <selection pane="bottomLeft" sqref="A1:D1"/>
    </sheetView>
  </sheetViews>
  <sheetFormatPr defaultRowHeight="15" x14ac:dyDescent="0.25"/>
  <cols>
    <col min="1" max="1" width="3.140625" customWidth="1"/>
    <col min="2" max="2" width="44.42578125" bestFit="1" customWidth="1"/>
    <col min="3" max="4" width="15.7109375" customWidth="1"/>
    <col min="5" max="19" width="20.7109375" customWidth="1"/>
  </cols>
  <sheetData>
    <row r="1" spans="1:4" s="140" customFormat="1" ht="150" customHeight="1" x14ac:dyDescent="0.25">
      <c r="A1" s="361" t="s">
        <v>8281</v>
      </c>
      <c r="B1" s="361"/>
      <c r="C1" s="361"/>
      <c r="D1" s="361"/>
    </row>
    <row r="2" spans="1:4" ht="28.5" customHeight="1" x14ac:dyDescent="0.25">
      <c r="A2" s="80"/>
      <c r="B2" s="80"/>
    </row>
    <row r="3" spans="1:4" s="13" customFormat="1" ht="30" customHeight="1" x14ac:dyDescent="0.25">
      <c r="A3" s="13" t="s">
        <v>1859</v>
      </c>
      <c r="B3" s="13" t="s">
        <v>8379</v>
      </c>
      <c r="C3" s="13" t="s">
        <v>5766</v>
      </c>
      <c r="D3" s="13" t="s">
        <v>5777</v>
      </c>
    </row>
    <row r="4" spans="1:4" x14ac:dyDescent="0.25">
      <c r="A4" s="227" t="s">
        <v>8291</v>
      </c>
      <c r="B4" s="227" t="s">
        <v>8459</v>
      </c>
      <c r="C4" s="227" t="s">
        <v>227</v>
      </c>
      <c r="D4" s="227" t="s">
        <v>226</v>
      </c>
    </row>
    <row r="5" spans="1:4" x14ac:dyDescent="0.25">
      <c r="A5" s="185"/>
      <c r="B5" s="110"/>
      <c r="C5" s="92"/>
      <c r="D5" s="92"/>
    </row>
  </sheetData>
  <mergeCells count="1">
    <mergeCell ref="A1:D1"/>
  </mergeCells>
  <dataValidations count="1">
    <dataValidation type="list" allowBlank="1" showInputMessage="1" showErrorMessage="1" sqref="A5:B5" xr:uid="{F4AC78F3-EE83-475B-9CB9-DDB6FA0749FA}">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7126C-F316-41EF-A860-F96F0116FA84}">
  <sheetPr codeName="Sheet82">
    <tabColor theme="9"/>
  </sheetPr>
  <dimension ref="A1:F5"/>
  <sheetViews>
    <sheetView zoomScaleNormal="100" workbookViewId="0">
      <pane ySplit="4" topLeftCell="A5" activePane="bottomLeft" state="frozen"/>
      <selection sqref="A1:G1"/>
      <selection pane="bottomLeft" sqref="A1:G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0" customFormat="1" ht="150" customHeight="1" x14ac:dyDescent="0.25">
      <c r="A1" s="361" t="s">
        <v>8281</v>
      </c>
      <c r="B1" s="361"/>
      <c r="C1" s="361"/>
      <c r="D1" s="361"/>
      <c r="E1" s="361"/>
      <c r="F1" s="361"/>
    </row>
    <row r="2" spans="1:6" ht="28.5" customHeight="1" x14ac:dyDescent="0.25">
      <c r="A2" s="80"/>
      <c r="B2" s="80"/>
    </row>
    <row r="3" spans="1:6" s="13" customFormat="1" ht="30" customHeight="1" x14ac:dyDescent="0.25">
      <c r="A3" s="13" t="s">
        <v>1859</v>
      </c>
      <c r="B3" s="13" t="s">
        <v>8379</v>
      </c>
      <c r="C3" s="13" t="s">
        <v>1434</v>
      </c>
      <c r="D3" s="13" t="s">
        <v>8380</v>
      </c>
    </row>
    <row r="4" spans="1:6" x14ac:dyDescent="0.25">
      <c r="A4" s="227" t="s">
        <v>8288</v>
      </c>
      <c r="B4" s="227" t="s">
        <v>8459</v>
      </c>
      <c r="C4" s="227" t="s">
        <v>3887</v>
      </c>
      <c r="D4" s="227" t="s">
        <v>3888</v>
      </c>
      <c r="E4" s="227" t="s">
        <v>267</v>
      </c>
    </row>
    <row r="5" spans="1:6" x14ac:dyDescent="0.25">
      <c r="A5" s="324"/>
      <c r="B5" s="325"/>
      <c r="C5" s="326"/>
      <c r="D5" s="326"/>
    </row>
  </sheetData>
  <mergeCells count="1">
    <mergeCell ref="A1:F1"/>
  </mergeCells>
  <dataValidations count="1">
    <dataValidation type="list" allowBlank="1" showInputMessage="1" showErrorMessage="1" sqref="B5" xr:uid="{10879A3E-A59F-489F-AE7D-B3DCBAEB3E59}">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ADFCC-C99A-4C3D-AE00-E39D60EABFBA}">
  <sheetPr codeName="Sheet90">
    <tabColor theme="9"/>
  </sheetPr>
  <dimension ref="A1:F5"/>
  <sheetViews>
    <sheetView zoomScaleNormal="100" workbookViewId="0">
      <pane ySplit="4" topLeftCell="A5" activePane="bottomLeft" state="frozen"/>
      <selection sqref="A1:G1"/>
      <selection pane="bottomLeft" sqref="A1:G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0" customFormat="1" ht="150" customHeight="1" x14ac:dyDescent="0.25">
      <c r="A1" s="361" t="s">
        <v>8281</v>
      </c>
      <c r="B1" s="361"/>
      <c r="C1" s="361"/>
      <c r="D1" s="361"/>
      <c r="E1" s="361"/>
      <c r="F1" s="361"/>
    </row>
    <row r="2" spans="1:6" ht="28.5" customHeight="1" x14ac:dyDescent="0.25">
      <c r="A2" s="80"/>
      <c r="B2" s="80"/>
    </row>
    <row r="3" spans="1:6" s="13" customFormat="1" ht="30" customHeight="1" x14ac:dyDescent="0.25">
      <c r="A3" s="13" t="s">
        <v>1859</v>
      </c>
      <c r="B3" s="13" t="s">
        <v>8379</v>
      </c>
      <c r="C3" s="13" t="s">
        <v>1434</v>
      </c>
      <c r="D3" s="13" t="s">
        <v>8380</v>
      </c>
    </row>
    <row r="4" spans="1:6" x14ac:dyDescent="0.25">
      <c r="A4" s="227" t="s">
        <v>8296</v>
      </c>
      <c r="B4" s="227" t="s">
        <v>8459</v>
      </c>
      <c r="C4" s="227" t="s">
        <v>3887</v>
      </c>
      <c r="D4" s="227" t="s">
        <v>3888</v>
      </c>
      <c r="E4" s="227" t="s">
        <v>267</v>
      </c>
    </row>
    <row r="5" spans="1:6" x14ac:dyDescent="0.25">
      <c r="A5" s="324"/>
      <c r="B5" s="325"/>
      <c r="C5" s="326"/>
      <c r="D5" s="326"/>
    </row>
  </sheetData>
  <mergeCells count="1">
    <mergeCell ref="A1:F1"/>
  </mergeCells>
  <dataValidations count="1">
    <dataValidation type="list" allowBlank="1" showInputMessage="1" showErrorMessage="1" sqref="B5" xr:uid="{6743CBA1-9035-4BE8-9E59-2B09F1561985}">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7FD19-8E6A-426E-A935-CB36B8664C38}">
  <sheetPr codeName="Sheet92">
    <tabColor theme="9"/>
  </sheetPr>
  <dimension ref="A1:F8"/>
  <sheetViews>
    <sheetView zoomScaleNormal="100" workbookViewId="0">
      <pane ySplit="4" topLeftCell="A5" activePane="bottomLeft" state="frozen"/>
      <selection sqref="A1:F1"/>
      <selection pane="bottomLeft" sqref="A1:F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0" customFormat="1" ht="150" customHeight="1" x14ac:dyDescent="0.25">
      <c r="A1" s="361" t="s">
        <v>8281</v>
      </c>
      <c r="B1" s="361"/>
      <c r="C1" s="361"/>
      <c r="D1" s="361"/>
      <c r="E1" s="361"/>
      <c r="F1" s="361"/>
    </row>
    <row r="2" spans="1:6" ht="28.5" customHeight="1" x14ac:dyDescent="0.25">
      <c r="A2" s="80"/>
      <c r="B2" s="80"/>
    </row>
    <row r="3" spans="1:6" s="13" customFormat="1" ht="30" customHeight="1" x14ac:dyDescent="0.25">
      <c r="A3" s="13" t="s">
        <v>1859</v>
      </c>
      <c r="B3" s="13" t="s">
        <v>8379</v>
      </c>
      <c r="C3" s="13" t="s">
        <v>8337</v>
      </c>
    </row>
    <row r="4" spans="1:6" x14ac:dyDescent="0.25">
      <c r="A4" s="227" t="s">
        <v>8266</v>
      </c>
      <c r="B4" s="227" t="s">
        <v>8258</v>
      </c>
      <c r="C4" s="227" t="s">
        <v>267</v>
      </c>
      <c r="D4" s="227"/>
      <c r="E4" s="227"/>
    </row>
    <row r="5" spans="1:6" x14ac:dyDescent="0.25">
      <c r="A5" s="185">
        <v>1</v>
      </c>
      <c r="B5" s="110" t="s">
        <v>8267</v>
      </c>
      <c r="C5" s="18"/>
      <c r="D5" s="92"/>
    </row>
    <row r="6" spans="1:6" x14ac:dyDescent="0.25">
      <c r="A6" s="185">
        <v>2</v>
      </c>
      <c r="B6" s="110" t="s">
        <v>8267</v>
      </c>
      <c r="C6" s="18"/>
      <c r="D6" s="92"/>
    </row>
    <row r="7" spans="1:6" x14ac:dyDescent="0.25">
      <c r="A7" s="185">
        <v>3</v>
      </c>
      <c r="B7" s="110" t="s">
        <v>8267</v>
      </c>
      <c r="C7" s="18"/>
      <c r="D7" s="92"/>
    </row>
    <row r="8" spans="1:6" x14ac:dyDescent="0.25">
      <c r="A8" s="185"/>
      <c r="B8" s="110"/>
      <c r="C8" s="18"/>
      <c r="D8" s="92"/>
    </row>
  </sheetData>
  <mergeCells count="1">
    <mergeCell ref="A1:F1"/>
  </mergeCells>
  <dataValidations count="1">
    <dataValidation type="list" allowBlank="1" showInputMessage="1" showErrorMessage="1" sqref="B5:B8" xr:uid="{C07AB627-189B-4533-9986-78C04A4D4E9D}">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82AF-40E3-4CCA-AF91-C56DF424777D}">
  <sheetPr codeName="Sheet81">
    <tabColor theme="9"/>
  </sheetPr>
  <dimension ref="A1:D5"/>
  <sheetViews>
    <sheetView zoomScaleNormal="100" workbookViewId="0">
      <pane ySplit="4" topLeftCell="A5" activePane="bottomLeft" state="frozen"/>
      <selection sqref="A1:G1"/>
      <selection pane="bottomLeft" sqref="A1:D1"/>
    </sheetView>
  </sheetViews>
  <sheetFormatPr defaultRowHeight="15" x14ac:dyDescent="0.25"/>
  <cols>
    <col min="1" max="1" width="3.140625" customWidth="1"/>
    <col min="2" max="2" width="44" customWidth="1"/>
    <col min="3" max="3" width="15.7109375" customWidth="1"/>
    <col min="4" max="4" width="24.85546875" customWidth="1"/>
    <col min="5" max="20" width="20.7109375" customWidth="1"/>
  </cols>
  <sheetData>
    <row r="1" spans="1:4" s="140" customFormat="1" ht="150" customHeight="1" x14ac:dyDescent="0.25">
      <c r="A1" s="361" t="s">
        <v>8281</v>
      </c>
      <c r="B1" s="361"/>
      <c r="C1" s="361"/>
      <c r="D1" s="361"/>
    </row>
    <row r="2" spans="1:4" ht="28.5" customHeight="1" x14ac:dyDescent="0.25">
      <c r="A2" s="80"/>
      <c r="B2" s="80"/>
    </row>
    <row r="3" spans="1:4" s="13" customFormat="1" ht="30" customHeight="1" x14ac:dyDescent="0.25">
      <c r="A3" s="13" t="s">
        <v>1859</v>
      </c>
      <c r="B3" s="13" t="s">
        <v>8379</v>
      </c>
      <c r="C3" s="13" t="s">
        <v>8274</v>
      </c>
    </row>
    <row r="4" spans="1:4" x14ac:dyDescent="0.25">
      <c r="A4" s="227" t="s">
        <v>8266</v>
      </c>
      <c r="B4" s="227" t="s">
        <v>8459</v>
      </c>
      <c r="C4" s="227" t="s">
        <v>3910</v>
      </c>
      <c r="D4" s="227"/>
    </row>
    <row r="5" spans="1:4" x14ac:dyDescent="0.25">
      <c r="A5" s="339"/>
      <c r="B5" s="340"/>
      <c r="C5" s="327"/>
    </row>
  </sheetData>
  <mergeCells count="1">
    <mergeCell ref="A1:D1"/>
  </mergeCells>
  <phoneticPr fontId="22" type="noConversion"/>
  <dataValidations disablePrompts="1" count="1">
    <dataValidation type="list" allowBlank="1" showInputMessage="1" showErrorMessage="1" sqref="B5" xr:uid="{71857517-758D-47E4-9049-C888080580DF}">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08EE-1DD1-4CDA-9FB0-35395DB9B6CA}">
  <sheetPr codeName="Sheet84">
    <tabColor theme="9"/>
  </sheetPr>
  <dimension ref="A1:G5"/>
  <sheetViews>
    <sheetView zoomScaleNormal="100" workbookViewId="0">
      <pane ySplit="4" topLeftCell="A5" activePane="bottomLeft" state="frozen"/>
      <selection sqref="A1:G1"/>
      <selection pane="bottomLeft" sqref="A1:F1"/>
    </sheetView>
  </sheetViews>
  <sheetFormatPr defaultRowHeight="15" x14ac:dyDescent="0.25"/>
  <cols>
    <col min="1" max="1" width="3.140625" customWidth="1"/>
    <col min="2" max="2" width="56.28515625" bestFit="1" customWidth="1"/>
    <col min="3" max="4" width="15.7109375" customWidth="1"/>
    <col min="5" max="6" width="18.42578125" customWidth="1"/>
    <col min="7" max="22" width="20.7109375" customWidth="1"/>
  </cols>
  <sheetData>
    <row r="1" spans="1:7" s="140" customFormat="1" ht="150" customHeight="1" x14ac:dyDescent="0.25">
      <c r="A1" s="361" t="s">
        <v>8281</v>
      </c>
      <c r="B1" s="361"/>
      <c r="C1" s="361"/>
      <c r="D1" s="361"/>
      <c r="E1" s="361"/>
      <c r="F1" s="361"/>
    </row>
    <row r="2" spans="1:7" ht="28.5" customHeight="1" x14ac:dyDescent="0.25">
      <c r="A2" s="80"/>
      <c r="B2" s="80"/>
    </row>
    <row r="3" spans="1:7" s="13" customFormat="1" ht="30" customHeight="1" x14ac:dyDescent="0.25">
      <c r="A3" s="13" t="s">
        <v>1859</v>
      </c>
      <c r="B3" s="13" t="s">
        <v>8379</v>
      </c>
      <c r="C3" s="13" t="s">
        <v>6643</v>
      </c>
      <c r="D3" s="13" t="s">
        <v>6647</v>
      </c>
    </row>
    <row r="4" spans="1:7" x14ac:dyDescent="0.25">
      <c r="A4" s="227" t="s">
        <v>8289</v>
      </c>
      <c r="B4" s="227" t="s">
        <v>8459</v>
      </c>
      <c r="C4" s="227" t="s">
        <v>3893</v>
      </c>
      <c r="D4" s="227" t="s">
        <v>3894</v>
      </c>
      <c r="E4" s="227"/>
      <c r="F4" s="227"/>
      <c r="G4" s="227"/>
    </row>
    <row r="5" spans="1:7" x14ac:dyDescent="0.25">
      <c r="A5" s="185"/>
      <c r="B5" s="110"/>
      <c r="C5" s="92"/>
      <c r="D5" s="92"/>
    </row>
  </sheetData>
  <mergeCells count="1">
    <mergeCell ref="A1:F1"/>
  </mergeCells>
  <dataValidations count="1">
    <dataValidation type="list" allowBlank="1" showInputMessage="1" showErrorMessage="1" sqref="B5" xr:uid="{C0840226-7713-4A51-A7FD-5E0149BC0EB7}">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87C1A-4248-4AE8-BA70-5B2599F2642F}">
  <sheetPr codeName="Sheet85">
    <tabColor theme="9"/>
  </sheetPr>
  <dimension ref="A1:F5"/>
  <sheetViews>
    <sheetView zoomScaleNormal="100" workbookViewId="0">
      <pane ySplit="4" topLeftCell="A5" activePane="bottomLeft" state="frozen"/>
      <selection sqref="A1:G1"/>
      <selection pane="bottomLeft" sqref="A1:G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0" customFormat="1" ht="150" customHeight="1" x14ac:dyDescent="0.25">
      <c r="A1" s="361" t="s">
        <v>8281</v>
      </c>
      <c r="B1" s="361"/>
      <c r="C1" s="361"/>
      <c r="D1" s="361"/>
      <c r="E1" s="361"/>
      <c r="F1" s="361"/>
    </row>
    <row r="2" spans="1:6" ht="28.5" customHeight="1" x14ac:dyDescent="0.25">
      <c r="A2" s="80"/>
      <c r="B2" s="80"/>
    </row>
    <row r="3" spans="1:6" s="13" customFormat="1" ht="30" customHeight="1" x14ac:dyDescent="0.25">
      <c r="A3" s="13" t="s">
        <v>1859</v>
      </c>
      <c r="B3" s="13" t="s">
        <v>8379</v>
      </c>
      <c r="C3" s="13" t="s">
        <v>1434</v>
      </c>
      <c r="D3" s="13" t="s">
        <v>8380</v>
      </c>
    </row>
    <row r="4" spans="1:6" x14ac:dyDescent="0.25">
      <c r="A4" s="227" t="s">
        <v>8290</v>
      </c>
      <c r="B4" s="227" t="s">
        <v>8459</v>
      </c>
      <c r="C4" s="227" t="s">
        <v>3887</v>
      </c>
      <c r="D4" s="227" t="s">
        <v>3888</v>
      </c>
      <c r="E4" s="227"/>
    </row>
    <row r="5" spans="1:6" x14ac:dyDescent="0.25">
      <c r="A5" s="324"/>
      <c r="B5" s="325"/>
      <c r="C5" s="326"/>
      <c r="D5" s="326"/>
    </row>
  </sheetData>
  <mergeCells count="1">
    <mergeCell ref="A1:F1"/>
  </mergeCells>
  <dataValidations count="1">
    <dataValidation type="list" allowBlank="1" showInputMessage="1" showErrorMessage="1" sqref="B5" xr:uid="{C0631E6B-F7BE-489D-8E34-B1B92080788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2DAA0-5B68-4C53-BE67-1368AA3F87D7}">
  <sheetPr codeName="Sheet89">
    <tabColor theme="9"/>
  </sheetPr>
  <dimension ref="A1:F5"/>
  <sheetViews>
    <sheetView zoomScaleNormal="100" workbookViewId="0">
      <pane ySplit="4" topLeftCell="A5" activePane="bottomLeft" state="frozen"/>
      <selection sqref="A1:G1"/>
      <selection pane="bottomLeft" sqref="A1:G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0" customFormat="1" ht="150" customHeight="1" x14ac:dyDescent="0.25">
      <c r="A1" s="361" t="s">
        <v>8281</v>
      </c>
      <c r="B1" s="361"/>
      <c r="C1" s="361"/>
      <c r="D1" s="361"/>
      <c r="E1" s="361"/>
      <c r="F1" s="361"/>
    </row>
    <row r="2" spans="1:6" ht="28.5" customHeight="1" x14ac:dyDescent="0.25">
      <c r="A2" s="80"/>
      <c r="B2" s="80"/>
    </row>
    <row r="3" spans="1:6" s="13" customFormat="1" ht="30" customHeight="1" x14ac:dyDescent="0.25">
      <c r="A3" s="13" t="s">
        <v>1859</v>
      </c>
      <c r="B3" s="13" t="s">
        <v>8379</v>
      </c>
      <c r="C3" s="13" t="s">
        <v>1434</v>
      </c>
      <c r="D3" s="13" t="s">
        <v>8380</v>
      </c>
    </row>
    <row r="4" spans="1:6" x14ac:dyDescent="0.25">
      <c r="A4" s="227" t="s">
        <v>8295</v>
      </c>
      <c r="B4" s="227" t="s">
        <v>8459</v>
      </c>
      <c r="C4" s="227" t="s">
        <v>3887</v>
      </c>
      <c r="D4" s="227" t="s">
        <v>3888</v>
      </c>
      <c r="E4" s="227"/>
    </row>
    <row r="5" spans="1:6" x14ac:dyDescent="0.25">
      <c r="A5" s="324"/>
      <c r="B5" s="325"/>
      <c r="C5" s="326"/>
      <c r="D5" s="326"/>
    </row>
  </sheetData>
  <mergeCells count="1">
    <mergeCell ref="A1:F1"/>
  </mergeCells>
  <dataValidations disablePrompts="1" count="1">
    <dataValidation type="list" allowBlank="1" showInputMessage="1" showErrorMessage="1" sqref="B5" xr:uid="{75A61FD7-07E1-4BC9-AC6F-11A1063C297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63B5A-3B55-4A7F-9B38-CD7630F15AF3}">
  <sheetPr codeName="Sheet91">
    <tabColor theme="9"/>
  </sheetPr>
  <dimension ref="A1:F5"/>
  <sheetViews>
    <sheetView zoomScaleNormal="100" workbookViewId="0">
      <pane ySplit="4" topLeftCell="A5" activePane="bottomLeft" state="frozen"/>
      <selection sqref="A1:F1"/>
      <selection pane="bottomLeft" sqref="A1:F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0" customFormat="1" ht="150" customHeight="1" x14ac:dyDescent="0.25">
      <c r="A1" s="361" t="s">
        <v>8281</v>
      </c>
      <c r="B1" s="361"/>
      <c r="C1" s="361"/>
      <c r="D1" s="361"/>
      <c r="E1" s="361"/>
      <c r="F1" s="361"/>
    </row>
    <row r="2" spans="1:6" ht="28.5" customHeight="1" x14ac:dyDescent="0.25">
      <c r="A2" s="80"/>
      <c r="B2" s="80"/>
    </row>
    <row r="3" spans="1:6" s="13" customFormat="1" ht="30" customHeight="1" x14ac:dyDescent="0.25">
      <c r="A3" s="13" t="s">
        <v>1859</v>
      </c>
      <c r="B3" s="13" t="s">
        <v>8379</v>
      </c>
      <c r="C3" s="13" t="s">
        <v>1434</v>
      </c>
      <c r="D3" s="13" t="s">
        <v>8380</v>
      </c>
    </row>
    <row r="4" spans="1:6" x14ac:dyDescent="0.25">
      <c r="A4" s="227" t="s">
        <v>8297</v>
      </c>
      <c r="B4" s="227" t="s">
        <v>8459</v>
      </c>
      <c r="C4" s="227" t="s">
        <v>3887</v>
      </c>
      <c r="D4" s="227" t="s">
        <v>3888</v>
      </c>
      <c r="E4" s="227"/>
    </row>
    <row r="5" spans="1:6" x14ac:dyDescent="0.25">
      <c r="A5" s="324"/>
      <c r="B5" s="325"/>
      <c r="C5" s="326"/>
      <c r="D5" s="326"/>
    </row>
  </sheetData>
  <mergeCells count="1">
    <mergeCell ref="A1:F1"/>
  </mergeCells>
  <dataValidations count="1">
    <dataValidation type="list" allowBlank="1" showInputMessage="1" showErrorMessage="1" sqref="B5" xr:uid="{6CF328F8-6CD6-4C41-AAE0-B695704F24AC}">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8C93-891D-42C2-A6C0-D860F2797D1E}">
  <sheetPr codeName="Sheet88">
    <tabColor theme="9"/>
  </sheetPr>
  <dimension ref="A1:D5"/>
  <sheetViews>
    <sheetView zoomScaleNormal="100" workbookViewId="0">
      <pane ySplit="4" topLeftCell="A5" activePane="bottomLeft" state="frozen"/>
      <selection sqref="A1:G1"/>
      <selection pane="bottomLeft" sqref="A1:D1"/>
    </sheetView>
  </sheetViews>
  <sheetFormatPr defaultRowHeight="15" x14ac:dyDescent="0.25"/>
  <cols>
    <col min="1" max="1" width="3.140625" customWidth="1"/>
    <col min="2" max="2" width="53.28515625" bestFit="1" customWidth="1"/>
    <col min="3" max="3" width="15.7109375" customWidth="1"/>
    <col min="4" max="4" width="24.85546875" customWidth="1"/>
    <col min="5" max="20" width="20.7109375" customWidth="1"/>
  </cols>
  <sheetData>
    <row r="1" spans="1:4" s="140" customFormat="1" ht="150" customHeight="1" x14ac:dyDescent="0.25">
      <c r="A1" s="361" t="s">
        <v>8281</v>
      </c>
      <c r="B1" s="361"/>
      <c r="C1" s="361"/>
      <c r="D1" s="361"/>
    </row>
    <row r="2" spans="1:4" ht="28.5" customHeight="1" x14ac:dyDescent="0.25">
      <c r="A2" s="80"/>
      <c r="B2" s="80"/>
    </row>
    <row r="3" spans="1:4" s="13" customFormat="1" ht="30" customHeight="1" x14ac:dyDescent="0.25">
      <c r="A3" s="13" t="s">
        <v>1859</v>
      </c>
      <c r="B3" s="13" t="s">
        <v>8379</v>
      </c>
      <c r="C3" s="13" t="s">
        <v>1436</v>
      </c>
    </row>
    <row r="4" spans="1:4" x14ac:dyDescent="0.25">
      <c r="A4" s="227" t="s">
        <v>8294</v>
      </c>
      <c r="B4" s="227" t="s">
        <v>8459</v>
      </c>
      <c r="C4" s="227" t="s">
        <v>161</v>
      </c>
      <c r="D4" s="227"/>
    </row>
    <row r="5" spans="1:4" x14ac:dyDescent="0.25">
      <c r="A5" s="339"/>
      <c r="B5" s="340"/>
      <c r="C5" s="327"/>
    </row>
  </sheetData>
  <mergeCells count="1">
    <mergeCell ref="A1:D1"/>
  </mergeCells>
  <dataValidations count="1">
    <dataValidation type="list" allowBlank="1" showInputMessage="1" showErrorMessage="1" sqref="B5" xr:uid="{02D5D911-CDF5-48DA-8995-017331F807D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B77BC-2EE4-4E6F-93FC-E13DEC96C2D5}">
  <sheetPr codeName="Sheet86">
    <tabColor theme="9"/>
  </sheetPr>
  <dimension ref="A1:F5"/>
  <sheetViews>
    <sheetView zoomScaleNormal="100" workbookViewId="0">
      <pane ySplit="4" topLeftCell="A5" activePane="bottomLeft" state="frozen"/>
      <selection sqref="A1:F1"/>
      <selection pane="bottomLeft" sqref="A1:F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0" customFormat="1" ht="150" customHeight="1" x14ac:dyDescent="0.25">
      <c r="A1" s="361" t="s">
        <v>8281</v>
      </c>
      <c r="B1" s="361"/>
      <c r="C1" s="361"/>
      <c r="D1" s="361"/>
      <c r="E1" s="361"/>
      <c r="F1" s="361"/>
    </row>
    <row r="2" spans="1:6" ht="28.5" customHeight="1" x14ac:dyDescent="0.25">
      <c r="A2" s="80"/>
      <c r="B2" s="80"/>
    </row>
    <row r="3" spans="1:6" s="13" customFormat="1" ht="30" customHeight="1" x14ac:dyDescent="0.25">
      <c r="A3" s="13" t="s">
        <v>1859</v>
      </c>
      <c r="B3" s="13" t="s">
        <v>8379</v>
      </c>
      <c r="C3" s="13" t="s">
        <v>1434</v>
      </c>
      <c r="D3" s="13" t="s">
        <v>8380</v>
      </c>
    </row>
    <row r="4" spans="1:6" x14ac:dyDescent="0.25">
      <c r="A4" s="227" t="s">
        <v>8292</v>
      </c>
      <c r="B4" s="227" t="s">
        <v>8459</v>
      </c>
      <c r="C4" s="227" t="s">
        <v>3887</v>
      </c>
      <c r="D4" s="227" t="s">
        <v>3888</v>
      </c>
      <c r="E4" s="227"/>
    </row>
    <row r="5" spans="1:6" x14ac:dyDescent="0.25">
      <c r="A5" s="324"/>
      <c r="B5" s="325"/>
      <c r="C5" s="326"/>
      <c r="D5" s="326"/>
    </row>
  </sheetData>
  <mergeCells count="1">
    <mergeCell ref="A1:F1"/>
  </mergeCells>
  <dataValidations count="1">
    <dataValidation type="list" allowBlank="1" showInputMessage="1" showErrorMessage="1" sqref="B5" xr:uid="{3F2C39B6-D62B-4A14-A34B-0219CBEB1822}">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06613-4598-4EB8-A22D-D115CC18C1A5}">
  <sheetPr codeName="Sheet87">
    <tabColor theme="9"/>
  </sheetPr>
  <dimension ref="A1:G5"/>
  <sheetViews>
    <sheetView zoomScaleNormal="100" workbookViewId="0">
      <pane ySplit="4" topLeftCell="A5" activePane="bottomLeft" state="frozen"/>
      <selection sqref="A1:F1"/>
      <selection pane="bottomLeft" sqref="A1:F1"/>
    </sheetView>
  </sheetViews>
  <sheetFormatPr defaultRowHeight="15" x14ac:dyDescent="0.25"/>
  <cols>
    <col min="1" max="1" width="3.140625" customWidth="1"/>
    <col min="2" max="2" width="44" customWidth="1"/>
    <col min="3" max="4" width="15.7109375" customWidth="1"/>
    <col min="5" max="5" width="20.85546875" customWidth="1"/>
    <col min="6" max="6" width="24.85546875" customWidth="1"/>
    <col min="7" max="22" width="20.7109375" customWidth="1"/>
  </cols>
  <sheetData>
    <row r="1" spans="1:7" s="140" customFormat="1" ht="150" customHeight="1" x14ac:dyDescent="0.25">
      <c r="A1" s="361" t="s">
        <v>8281</v>
      </c>
      <c r="B1" s="361"/>
      <c r="C1" s="361"/>
      <c r="D1" s="361"/>
      <c r="E1" s="361"/>
      <c r="F1" s="361"/>
    </row>
    <row r="2" spans="1:7" ht="28.5" customHeight="1" x14ac:dyDescent="0.25">
      <c r="A2" s="80"/>
      <c r="B2" s="80"/>
    </row>
    <row r="3" spans="1:7" s="13" customFormat="1" ht="30" customHeight="1" x14ac:dyDescent="0.25">
      <c r="A3" s="13" t="s">
        <v>1859</v>
      </c>
      <c r="B3" s="13" t="s">
        <v>8379</v>
      </c>
      <c r="C3" s="13" t="s">
        <v>1434</v>
      </c>
      <c r="D3" s="13" t="s">
        <v>8380</v>
      </c>
      <c r="E3" s="13" t="s">
        <v>8458</v>
      </c>
      <c r="F3" s="13" t="s">
        <v>1440</v>
      </c>
    </row>
    <row r="4" spans="1:7" x14ac:dyDescent="0.25">
      <c r="A4" s="227" t="s">
        <v>8293</v>
      </c>
      <c r="B4" s="227" t="s">
        <v>8459</v>
      </c>
      <c r="C4" s="227" t="s">
        <v>3887</v>
      </c>
      <c r="D4" s="227" t="s">
        <v>3888</v>
      </c>
      <c r="E4" s="227" t="s">
        <v>8454</v>
      </c>
      <c r="F4" s="227" t="s">
        <v>7996</v>
      </c>
      <c r="G4" s="227"/>
    </row>
    <row r="5" spans="1:7" x14ac:dyDescent="0.25">
      <c r="A5" s="324"/>
      <c r="B5" s="325"/>
      <c r="C5" s="326"/>
      <c r="D5" s="326"/>
      <c r="E5" s="326"/>
      <c r="F5" s="341"/>
    </row>
  </sheetData>
  <mergeCells count="1">
    <mergeCell ref="A1:F1"/>
  </mergeCells>
  <dataValidations count="1">
    <dataValidation type="list" allowBlank="1" showInputMessage="1" showErrorMessage="1" sqref="A5:B5" xr:uid="{A35A98C9-AE43-4159-B8AC-958D36309963}">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theme="9"/>
  </sheetPr>
  <dimension ref="A1:Q5"/>
  <sheetViews>
    <sheetView zoomScaleNormal="100" workbookViewId="0">
      <pane ySplit="4" topLeftCell="A5" activePane="bottomLeft" state="frozen"/>
      <selection sqref="A1:F1"/>
      <selection pane="bottomLeft" sqref="A1:H1"/>
    </sheetView>
  </sheetViews>
  <sheetFormatPr defaultRowHeight="15" x14ac:dyDescent="0.25"/>
  <cols>
    <col min="1" max="1" width="3.7109375" customWidth="1"/>
    <col min="2" max="2" width="50.85546875" customWidth="1"/>
    <col min="3" max="3" width="27.7109375" customWidth="1"/>
    <col min="4" max="4" width="16.28515625" customWidth="1"/>
    <col min="5" max="5" width="22.5703125" customWidth="1"/>
    <col min="6" max="6" width="21.7109375" customWidth="1"/>
    <col min="7" max="27" width="20.7109375" customWidth="1"/>
  </cols>
  <sheetData>
    <row r="1" spans="1:17" s="140" customFormat="1" ht="150" customHeight="1" x14ac:dyDescent="0.25">
      <c r="A1" s="361" t="s">
        <v>8366</v>
      </c>
      <c r="B1" s="361"/>
      <c r="C1" s="361"/>
      <c r="D1" s="361"/>
      <c r="E1" s="361"/>
      <c r="F1" s="361"/>
      <c r="G1" s="361"/>
      <c r="H1" s="361"/>
    </row>
    <row r="2" spans="1:17" ht="28.5" customHeight="1" x14ac:dyDescent="0.25">
      <c r="A2" s="25"/>
      <c r="B2" s="25"/>
    </row>
    <row r="3" spans="1:17" ht="32.450000000000003" customHeight="1" x14ac:dyDescent="0.25">
      <c r="A3" s="13" t="s">
        <v>1859</v>
      </c>
      <c r="B3" s="13" t="s">
        <v>8481</v>
      </c>
      <c r="C3" s="13" t="s">
        <v>6295</v>
      </c>
      <c r="D3" s="13"/>
      <c r="E3" s="13"/>
      <c r="F3" s="13"/>
      <c r="G3" s="13"/>
      <c r="H3" s="13"/>
      <c r="I3" s="13"/>
      <c r="J3" s="13"/>
      <c r="K3" s="13"/>
      <c r="L3" s="13"/>
      <c r="M3" s="13"/>
      <c r="N3" s="13"/>
      <c r="O3" s="13"/>
      <c r="P3" s="13"/>
      <c r="Q3" s="13"/>
    </row>
    <row r="4" spans="1:17" x14ac:dyDescent="0.25">
      <c r="A4" s="227" t="s">
        <v>8361</v>
      </c>
      <c r="B4" s="227" t="s">
        <v>8505</v>
      </c>
      <c r="C4" s="227" t="s">
        <v>3588</v>
      </c>
      <c r="D4" s="227" t="s">
        <v>267</v>
      </c>
      <c r="E4" s="4"/>
      <c r="F4" s="4"/>
      <c r="G4" s="4"/>
      <c r="H4" s="4"/>
      <c r="I4" s="4"/>
      <c r="J4" s="4"/>
      <c r="K4" s="4"/>
      <c r="L4" s="4"/>
      <c r="M4" s="4"/>
      <c r="N4" s="4"/>
      <c r="O4" s="4"/>
      <c r="P4" s="4"/>
      <c r="Q4" s="4"/>
    </row>
    <row r="5" spans="1:17" x14ac:dyDescent="0.25">
      <c r="A5" s="185"/>
      <c r="B5" s="110"/>
      <c r="C5" s="92"/>
    </row>
  </sheetData>
  <mergeCells count="1">
    <mergeCell ref="A1:H1"/>
  </mergeCells>
  <phoneticPr fontId="22" type="noConversion"/>
  <dataValidations count="1">
    <dataValidation type="list" allowBlank="1" showInputMessage="1" showErrorMessage="1" sqref="B5" xr:uid="{9DE4338A-E597-4CE7-9F71-312236CC972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CA640-D1A2-47EA-A64F-4E0979B21F87}">
  <sheetPr codeName="Sheet28">
    <tabColor theme="9"/>
  </sheetPr>
  <dimension ref="A1:Q5"/>
  <sheetViews>
    <sheetView zoomScaleNormal="100" workbookViewId="0">
      <pane ySplit="4" topLeftCell="A5" activePane="bottomLeft" state="frozen"/>
      <selection sqref="A1:F1"/>
      <selection pane="bottomLeft" activeCell="B3" sqref="B3"/>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0" customFormat="1" ht="150" customHeight="1" x14ac:dyDescent="0.25">
      <c r="A1" s="361" t="s">
        <v>8365</v>
      </c>
      <c r="B1" s="361"/>
      <c r="C1" s="361"/>
      <c r="D1" s="361"/>
      <c r="E1" s="361"/>
      <c r="F1" s="361"/>
      <c r="G1" s="361"/>
      <c r="H1" s="361"/>
    </row>
    <row r="2" spans="1:17" ht="28.5" customHeight="1" x14ac:dyDescent="0.25">
      <c r="A2" s="25"/>
      <c r="B2" s="25"/>
    </row>
    <row r="3" spans="1:17" ht="32.450000000000003" customHeight="1" x14ac:dyDescent="0.25">
      <c r="A3" s="13" t="s">
        <v>1859</v>
      </c>
      <c r="B3" s="13" t="s">
        <v>8372</v>
      </c>
      <c r="C3" s="13"/>
      <c r="D3" s="13"/>
      <c r="E3" s="13"/>
      <c r="F3" s="13"/>
      <c r="G3" s="13"/>
      <c r="H3" s="13"/>
      <c r="I3" s="13"/>
      <c r="J3" s="13"/>
      <c r="K3" s="13"/>
      <c r="L3" s="13"/>
      <c r="M3" s="13"/>
      <c r="N3" s="13"/>
      <c r="O3" s="13"/>
      <c r="P3" s="13"/>
      <c r="Q3" s="13"/>
    </row>
    <row r="4" spans="1:17" x14ac:dyDescent="0.25">
      <c r="A4" s="227" t="s">
        <v>8362</v>
      </c>
      <c r="B4" s="227" t="s">
        <v>8505</v>
      </c>
      <c r="C4" s="227" t="s">
        <v>267</v>
      </c>
      <c r="D4" s="4"/>
      <c r="E4" s="4"/>
      <c r="F4" s="4"/>
      <c r="G4" s="4"/>
      <c r="H4" s="4"/>
      <c r="I4" s="4"/>
      <c r="J4" s="4"/>
      <c r="K4" s="4"/>
      <c r="L4" s="4"/>
      <c r="M4" s="4"/>
      <c r="N4" s="4"/>
      <c r="O4" s="4"/>
      <c r="P4" s="4"/>
    </row>
    <row r="5" spans="1:17" x14ac:dyDescent="0.25">
      <c r="A5" s="272"/>
      <c r="B5" s="273"/>
    </row>
  </sheetData>
  <mergeCells count="1">
    <mergeCell ref="A1:H1"/>
  </mergeCells>
  <dataValidations count="1">
    <dataValidation type="list" allowBlank="1" showInputMessage="1" showErrorMessage="1" sqref="B5" xr:uid="{D0B506BB-CE79-4792-A452-F90AD9DDDFB5}">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FC11-D4C8-47DE-A829-0E21A25A9B6C}">
  <sheetPr codeName="Sheet39">
    <tabColor theme="9"/>
  </sheetPr>
  <dimension ref="A1:R5"/>
  <sheetViews>
    <sheetView zoomScaleNormal="100" workbookViewId="0">
      <pane ySplit="4" topLeftCell="A5" activePane="bottomLeft" state="frozen"/>
      <selection sqref="A1:F1"/>
      <selection pane="bottomLeft" sqref="A1:H1"/>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8" s="140" customFormat="1" ht="150" customHeight="1" x14ac:dyDescent="0.25">
      <c r="A1" s="361" t="s">
        <v>8364</v>
      </c>
      <c r="B1" s="361"/>
      <c r="C1" s="361"/>
      <c r="D1" s="361"/>
      <c r="E1" s="361"/>
      <c r="F1" s="361"/>
      <c r="G1" s="361"/>
      <c r="H1" s="361"/>
    </row>
    <row r="2" spans="1:18" ht="28.5" customHeight="1" x14ac:dyDescent="0.25">
      <c r="A2" s="25"/>
      <c r="B2" s="25"/>
    </row>
    <row r="3" spans="1:18" ht="32.450000000000003" customHeight="1" x14ac:dyDescent="0.25">
      <c r="A3" s="13" t="s">
        <v>1859</v>
      </c>
      <c r="B3" s="13" t="s">
        <v>8481</v>
      </c>
      <c r="C3" s="13" t="s">
        <v>6326</v>
      </c>
      <c r="D3" s="13" t="s">
        <v>6328</v>
      </c>
      <c r="E3" s="13"/>
      <c r="F3" s="13"/>
      <c r="G3" s="13"/>
      <c r="H3" s="13"/>
      <c r="I3" s="13"/>
      <c r="J3" s="13"/>
      <c r="K3" s="13"/>
      <c r="L3" s="13"/>
      <c r="M3" s="13"/>
      <c r="N3" s="13"/>
      <c r="O3" s="13"/>
      <c r="P3" s="13"/>
      <c r="Q3" s="13"/>
    </row>
    <row r="4" spans="1:18" x14ac:dyDescent="0.25">
      <c r="A4" s="227" t="s">
        <v>8360</v>
      </c>
      <c r="B4" s="227" t="s">
        <v>8505</v>
      </c>
      <c r="C4" s="227" t="s">
        <v>3595</v>
      </c>
      <c r="D4" s="227" t="s">
        <v>3596</v>
      </c>
      <c r="E4" s="227"/>
      <c r="F4" s="4"/>
      <c r="G4" s="4"/>
      <c r="H4" s="4"/>
      <c r="I4" s="4"/>
      <c r="J4" s="4"/>
      <c r="K4" s="4"/>
      <c r="L4" s="4"/>
      <c r="M4" s="4"/>
      <c r="N4" s="4"/>
      <c r="O4" s="4"/>
      <c r="P4" s="4"/>
      <c r="Q4" s="4"/>
      <c r="R4" s="4"/>
    </row>
    <row r="5" spans="1:18" x14ac:dyDescent="0.25">
      <c r="A5" s="185"/>
      <c r="B5" s="323"/>
      <c r="C5" s="338"/>
      <c r="D5" s="338"/>
    </row>
  </sheetData>
  <mergeCells count="1">
    <mergeCell ref="A1:H1"/>
  </mergeCells>
  <dataValidations count="1">
    <dataValidation type="list" allowBlank="1" showInputMessage="1" showErrorMessage="1" sqref="B5" xr:uid="{1CC39C0C-D75F-4D42-8DFF-0AC9288FFF08}">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2DAC4-72BE-4323-8FBB-B72BA53F6044}">
  <sheetPr codeName="Sheet41">
    <tabColor theme="9"/>
  </sheetPr>
  <dimension ref="A1:Q5"/>
  <sheetViews>
    <sheetView zoomScaleNormal="100" workbookViewId="0">
      <pane ySplit="4" topLeftCell="A5" activePane="bottomLeft" state="frozen"/>
      <selection activeCell="H19" sqref="H19"/>
      <selection pane="bottomLeft" activeCell="B5" sqref="B5"/>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0" customFormat="1" ht="150" customHeight="1" x14ac:dyDescent="0.25">
      <c r="A1" s="361" t="s">
        <v>8363</v>
      </c>
      <c r="B1" s="361"/>
      <c r="C1" s="361"/>
      <c r="D1" s="361"/>
      <c r="E1" s="361"/>
      <c r="F1" s="361"/>
      <c r="G1" s="361"/>
      <c r="H1" s="361"/>
    </row>
    <row r="2" spans="1:17" ht="28.5" customHeight="1" x14ac:dyDescent="0.25">
      <c r="A2" s="25"/>
      <c r="B2" s="25"/>
    </row>
    <row r="3" spans="1:17" ht="32.450000000000003" customHeight="1" x14ac:dyDescent="0.25">
      <c r="A3" s="13" t="s">
        <v>1859</v>
      </c>
      <c r="B3" s="13" t="s">
        <v>8372</v>
      </c>
      <c r="C3" s="13"/>
      <c r="D3" s="13"/>
      <c r="E3" s="13"/>
      <c r="F3" s="13"/>
      <c r="G3" s="13"/>
      <c r="H3" s="13"/>
      <c r="I3" s="13"/>
      <c r="J3" s="13"/>
      <c r="K3" s="13"/>
      <c r="L3" s="13"/>
      <c r="M3" s="13"/>
      <c r="N3" s="13"/>
      <c r="O3" s="13"/>
      <c r="P3" s="13"/>
      <c r="Q3" s="13"/>
    </row>
    <row r="4" spans="1:17" x14ac:dyDescent="0.25">
      <c r="A4" s="227" t="s">
        <v>8338</v>
      </c>
      <c r="B4" s="227" t="s">
        <v>8505</v>
      </c>
      <c r="C4" s="227"/>
      <c r="D4" s="4"/>
      <c r="E4" s="4"/>
      <c r="F4" s="4"/>
      <c r="G4" s="4"/>
      <c r="H4" s="4"/>
      <c r="I4" s="4"/>
      <c r="J4" s="4"/>
      <c r="K4" s="4"/>
      <c r="L4" s="4"/>
      <c r="M4" s="4"/>
      <c r="N4" s="4"/>
      <c r="O4" s="4"/>
      <c r="P4" s="4"/>
    </row>
    <row r="5" spans="1:17" x14ac:dyDescent="0.25">
      <c r="A5" s="272"/>
      <c r="B5" s="273"/>
    </row>
  </sheetData>
  <mergeCells count="1">
    <mergeCell ref="A1:H1"/>
  </mergeCells>
  <dataValidations count="1">
    <dataValidation type="list" allowBlank="1" showInputMessage="1" showErrorMessage="1" sqref="B5" xr:uid="{03A31E06-BFD9-4F00-8A31-D7C194A5D47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329AF-6A4E-48FC-BE01-CFB44FB381B8}">
  <sheetPr codeName="Sheet42">
    <tabColor theme="9"/>
  </sheetPr>
  <dimension ref="A1:Q5"/>
  <sheetViews>
    <sheetView zoomScaleNormal="100" workbookViewId="0">
      <pane ySplit="4" topLeftCell="A5" activePane="bottomLeft" state="frozen"/>
      <selection activeCell="H19" sqref="H19"/>
      <selection pane="bottomLeft" sqref="A1:H1"/>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0" customFormat="1" ht="150" customHeight="1" x14ac:dyDescent="0.25">
      <c r="A1" s="361" t="s">
        <v>8367</v>
      </c>
      <c r="B1" s="361"/>
      <c r="C1" s="361"/>
      <c r="D1" s="361"/>
      <c r="E1" s="361"/>
      <c r="F1" s="361"/>
      <c r="G1" s="361"/>
      <c r="H1" s="361"/>
    </row>
    <row r="2" spans="1:17" ht="28.5" customHeight="1" x14ac:dyDescent="0.25">
      <c r="A2" s="25"/>
      <c r="B2" s="25"/>
    </row>
    <row r="3" spans="1:17" ht="32.450000000000003" customHeight="1" x14ac:dyDescent="0.25">
      <c r="A3" s="13" t="s">
        <v>1859</v>
      </c>
      <c r="B3" s="13" t="s">
        <v>8372</v>
      </c>
      <c r="C3" s="13" t="s">
        <v>6499</v>
      </c>
      <c r="D3" s="13"/>
      <c r="E3" s="13"/>
      <c r="F3" s="13"/>
      <c r="G3" s="13"/>
      <c r="H3" s="13"/>
      <c r="I3" s="13"/>
      <c r="J3" s="13"/>
      <c r="K3" s="13"/>
      <c r="L3" s="13"/>
      <c r="M3" s="13"/>
      <c r="N3" s="13"/>
      <c r="O3" s="13"/>
      <c r="P3" s="13"/>
      <c r="Q3" s="13"/>
    </row>
    <row r="4" spans="1:17" x14ac:dyDescent="0.25">
      <c r="A4" s="227" t="s">
        <v>8340</v>
      </c>
      <c r="B4" s="227" t="s">
        <v>8505</v>
      </c>
      <c r="C4" s="227" t="s">
        <v>3773</v>
      </c>
      <c r="D4" s="227"/>
      <c r="E4" s="4"/>
      <c r="F4" s="4"/>
      <c r="G4" s="4"/>
      <c r="H4" s="4"/>
      <c r="I4" s="4"/>
      <c r="J4" s="4"/>
      <c r="K4" s="4"/>
      <c r="L4" s="4"/>
      <c r="M4" s="4"/>
      <c r="N4" s="4"/>
      <c r="O4" s="4"/>
      <c r="P4" s="4"/>
      <c r="Q4" s="4"/>
    </row>
    <row r="5" spans="1:17" x14ac:dyDescent="0.25">
      <c r="A5" s="272"/>
      <c r="B5" s="273"/>
      <c r="C5" s="337"/>
    </row>
  </sheetData>
  <mergeCells count="1">
    <mergeCell ref="A1:H1"/>
  </mergeCells>
  <dataValidations count="1">
    <dataValidation type="list" allowBlank="1" showInputMessage="1" showErrorMessage="1" sqref="B5" xr:uid="{4B72952E-561F-499E-B003-0FA81B2088CB}">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3EF06-BBD7-4A29-BC10-5DC28E1578AF}">
  <sheetPr codeName="Sheet43">
    <tabColor theme="9"/>
  </sheetPr>
  <dimension ref="A1:Q5"/>
  <sheetViews>
    <sheetView zoomScaleNormal="100" workbookViewId="0">
      <pane ySplit="4" topLeftCell="A5" activePane="bottomLeft" state="frozen"/>
      <selection activeCell="H19" sqref="H19"/>
      <selection pane="bottomLeft" activeCell="B3" sqref="B3"/>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0" customFormat="1" ht="150" customHeight="1" x14ac:dyDescent="0.25">
      <c r="A1" s="361" t="s">
        <v>8367</v>
      </c>
      <c r="B1" s="361"/>
      <c r="C1" s="361"/>
      <c r="D1" s="361"/>
      <c r="E1" s="361"/>
      <c r="F1" s="361"/>
      <c r="G1" s="361"/>
      <c r="H1" s="361"/>
    </row>
    <row r="2" spans="1:17" ht="28.5" customHeight="1" x14ac:dyDescent="0.25">
      <c r="A2" s="25"/>
      <c r="B2" s="25"/>
    </row>
    <row r="3" spans="1:17" ht="32.450000000000003" customHeight="1" x14ac:dyDescent="0.25">
      <c r="A3" s="13" t="s">
        <v>1859</v>
      </c>
      <c r="B3" s="13" t="s">
        <v>8372</v>
      </c>
      <c r="C3" s="13"/>
      <c r="D3" s="13"/>
      <c r="E3" s="13"/>
      <c r="F3" s="13"/>
      <c r="G3" s="13"/>
      <c r="H3" s="13"/>
      <c r="I3" s="13"/>
      <c r="J3" s="13"/>
      <c r="K3" s="13"/>
      <c r="L3" s="13"/>
      <c r="M3" s="13"/>
      <c r="N3" s="13"/>
      <c r="O3" s="13"/>
      <c r="P3" s="13"/>
      <c r="Q3" s="13"/>
    </row>
    <row r="4" spans="1:17" x14ac:dyDescent="0.25">
      <c r="A4" s="227" t="s">
        <v>8341</v>
      </c>
      <c r="B4" s="227" t="s">
        <v>8505</v>
      </c>
      <c r="C4" s="227"/>
      <c r="D4" s="4"/>
      <c r="E4" s="4"/>
      <c r="F4" s="4"/>
      <c r="G4" s="4"/>
      <c r="H4" s="4"/>
      <c r="I4" s="4"/>
      <c r="J4" s="4"/>
      <c r="K4" s="4"/>
      <c r="L4" s="4"/>
      <c r="M4" s="4"/>
      <c r="N4" s="4"/>
      <c r="O4" s="4"/>
      <c r="P4" s="4"/>
    </row>
    <row r="5" spans="1:17" x14ac:dyDescent="0.25">
      <c r="A5" s="272"/>
      <c r="B5" s="273"/>
      <c r="C5" s="315"/>
    </row>
  </sheetData>
  <mergeCells count="1">
    <mergeCell ref="A1:H1"/>
  </mergeCells>
  <dataValidations count="1">
    <dataValidation type="list" allowBlank="1" showInputMessage="1" showErrorMessage="1" sqref="B5" xr:uid="{A4C471D2-B15F-4574-8E0B-2974D67D2D23}">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9419E-1D5E-4A20-A76A-2D6635A4395E}">
  <sheetPr codeName="Sheet44">
    <tabColor theme="9"/>
  </sheetPr>
  <dimension ref="A1:Q5"/>
  <sheetViews>
    <sheetView zoomScaleNormal="100" workbookViewId="0">
      <pane ySplit="4" topLeftCell="A5" activePane="bottomLeft" state="frozen"/>
      <selection activeCell="H19" sqref="H19"/>
      <selection pane="bottomLeft" sqref="A1:H1"/>
    </sheetView>
  </sheetViews>
  <sheetFormatPr defaultRowHeight="15" x14ac:dyDescent="0.25"/>
  <cols>
    <col min="1" max="1" width="3.7109375" customWidth="1"/>
    <col min="2" max="2" width="46.85546875" bestFit="1" customWidth="1"/>
    <col min="3" max="3" width="22.5703125" customWidth="1"/>
    <col min="4" max="4" width="16.28515625" customWidth="1"/>
    <col min="5" max="5" width="22.5703125" customWidth="1"/>
    <col min="6" max="6" width="21.7109375" customWidth="1"/>
    <col min="7" max="27" width="20.7109375" customWidth="1"/>
  </cols>
  <sheetData>
    <row r="1" spans="1:17" s="140" customFormat="1" ht="150" customHeight="1" x14ac:dyDescent="0.25">
      <c r="A1" s="361" t="s">
        <v>8373</v>
      </c>
      <c r="B1" s="361"/>
      <c r="C1" s="361"/>
      <c r="D1" s="361"/>
      <c r="E1" s="361"/>
      <c r="F1" s="361"/>
      <c r="G1" s="361"/>
      <c r="H1" s="361"/>
    </row>
    <row r="2" spans="1:17" ht="28.5" customHeight="1" x14ac:dyDescent="0.25">
      <c r="A2" s="25"/>
      <c r="B2" s="25"/>
    </row>
    <row r="3" spans="1:17" ht="32.450000000000003" customHeight="1" x14ac:dyDescent="0.25">
      <c r="A3" s="13" t="s">
        <v>1859</v>
      </c>
      <c r="B3" s="13" t="s">
        <v>8371</v>
      </c>
      <c r="C3" s="13" t="s">
        <v>6354</v>
      </c>
      <c r="D3" s="13"/>
      <c r="E3" s="13"/>
      <c r="F3" s="13"/>
      <c r="G3" s="13"/>
      <c r="H3" s="13"/>
      <c r="I3" s="13"/>
      <c r="J3" s="13"/>
      <c r="K3" s="13"/>
      <c r="L3" s="13"/>
      <c r="M3" s="13"/>
      <c r="N3" s="13"/>
      <c r="O3" s="13"/>
      <c r="P3" s="13"/>
      <c r="Q3" s="13"/>
    </row>
    <row r="4" spans="1:17" x14ac:dyDescent="0.25">
      <c r="A4" s="227" t="s">
        <v>8368</v>
      </c>
      <c r="B4" s="227" t="s">
        <v>8505</v>
      </c>
      <c r="C4" s="227" t="s">
        <v>3620</v>
      </c>
      <c r="D4" s="227" t="s">
        <v>267</v>
      </c>
      <c r="E4" s="4"/>
      <c r="F4" s="4"/>
      <c r="G4" s="4"/>
      <c r="H4" s="4"/>
      <c r="I4" s="4"/>
      <c r="J4" s="4"/>
      <c r="K4" s="4"/>
      <c r="L4" s="4"/>
      <c r="M4" s="4"/>
      <c r="N4" s="4"/>
      <c r="O4" s="4"/>
      <c r="P4" s="4"/>
      <c r="Q4" s="4"/>
    </row>
    <row r="5" spans="1:17" x14ac:dyDescent="0.25">
      <c r="A5" s="272"/>
      <c r="B5" s="273"/>
      <c r="C5" s="337"/>
    </row>
  </sheetData>
  <mergeCells count="1">
    <mergeCell ref="A1:H1"/>
  </mergeCells>
  <dataValidations count="1">
    <dataValidation type="list" allowBlank="1" showInputMessage="1" showErrorMessage="1" sqref="B5" xr:uid="{9B5D57DE-C5A8-4C05-AAB0-28054F64E5A9}">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FB6BC-6931-40A9-81CD-54E28E3FEACF}">
  <sheetPr codeName="Sheet45">
    <tabColor theme="9"/>
  </sheetPr>
  <dimension ref="A1:Q5"/>
  <sheetViews>
    <sheetView zoomScaleNormal="100" workbookViewId="0">
      <pane ySplit="4" topLeftCell="A5" activePane="bottomLeft" state="frozen"/>
      <selection activeCell="H19" sqref="H19"/>
      <selection pane="bottomLeft" sqref="A1:H1"/>
    </sheetView>
  </sheetViews>
  <sheetFormatPr defaultRowHeight="15" x14ac:dyDescent="0.25"/>
  <cols>
    <col min="1" max="1" width="3.7109375" customWidth="1"/>
    <col min="2" max="2" width="46.85546875" bestFit="1" customWidth="1"/>
    <col min="3" max="3" width="22.42578125" customWidth="1"/>
    <col min="4" max="4" width="16.28515625" customWidth="1"/>
    <col min="5" max="5" width="22.5703125" customWidth="1"/>
    <col min="6" max="6" width="21.7109375" customWidth="1"/>
    <col min="7" max="27" width="20.7109375" customWidth="1"/>
  </cols>
  <sheetData>
    <row r="1" spans="1:17" s="140" customFormat="1" ht="150" customHeight="1" x14ac:dyDescent="0.25">
      <c r="A1" s="361" t="s">
        <v>8374</v>
      </c>
      <c r="B1" s="361"/>
      <c r="C1" s="361"/>
      <c r="D1" s="361"/>
      <c r="E1" s="361"/>
      <c r="F1" s="361"/>
      <c r="G1" s="361"/>
      <c r="H1" s="361"/>
    </row>
    <row r="2" spans="1:17" ht="28.5" customHeight="1" x14ac:dyDescent="0.25">
      <c r="A2" s="25"/>
      <c r="B2" s="25"/>
    </row>
    <row r="3" spans="1:17" ht="32.450000000000003" customHeight="1" x14ac:dyDescent="0.25">
      <c r="A3" s="13" t="s">
        <v>1859</v>
      </c>
      <c r="B3" s="13" t="s">
        <v>8371</v>
      </c>
      <c r="C3" s="13" t="s">
        <v>6375</v>
      </c>
      <c r="D3" s="13"/>
      <c r="E3" s="13"/>
      <c r="F3" s="13"/>
      <c r="G3" s="13"/>
      <c r="H3" s="13"/>
      <c r="I3" s="13"/>
      <c r="J3" s="13"/>
      <c r="K3" s="13"/>
      <c r="L3" s="13"/>
      <c r="M3" s="13"/>
      <c r="N3" s="13"/>
      <c r="O3" s="13"/>
      <c r="P3" s="13"/>
      <c r="Q3" s="13"/>
    </row>
    <row r="4" spans="1:17" x14ac:dyDescent="0.25">
      <c r="A4" s="227" t="s">
        <v>8369</v>
      </c>
      <c r="B4" s="227" t="s">
        <v>8505</v>
      </c>
      <c r="C4" s="227" t="s">
        <v>4042</v>
      </c>
      <c r="D4" s="4"/>
      <c r="E4" s="4"/>
      <c r="F4" s="4"/>
      <c r="G4" s="4"/>
      <c r="H4" s="4"/>
      <c r="I4" s="4"/>
      <c r="J4" s="4"/>
      <c r="K4" s="4"/>
      <c r="L4" s="4"/>
      <c r="M4" s="4"/>
      <c r="N4" s="4"/>
      <c r="O4" s="4"/>
    </row>
    <row r="5" spans="1:17" x14ac:dyDescent="0.25">
      <c r="A5" s="272"/>
      <c r="B5" s="272"/>
      <c r="C5" s="346"/>
    </row>
  </sheetData>
  <mergeCells count="1">
    <mergeCell ref="A1:H1"/>
  </mergeCells>
  <dataValidations count="1">
    <dataValidation type="list" allowBlank="1" showInputMessage="1" showErrorMessage="1" sqref="B5" xr:uid="{0864B35F-BEEB-4550-892B-DE7B8ADF8E03}">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FDE6-7C35-42FD-B6B6-A8EEC9E7833B}">
  <sheetPr codeName="Sheet46">
    <tabColor theme="9"/>
  </sheetPr>
  <dimension ref="A1:Q5"/>
  <sheetViews>
    <sheetView zoomScaleNormal="100" workbookViewId="0">
      <pane ySplit="4" topLeftCell="A5" activePane="bottomLeft" state="frozen"/>
      <selection activeCell="H19" sqref="H19"/>
      <selection pane="bottomLeft" sqref="A1:H1"/>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0" customFormat="1" ht="150" customHeight="1" x14ac:dyDescent="0.25">
      <c r="A1" s="361" t="s">
        <v>8375</v>
      </c>
      <c r="B1" s="361"/>
      <c r="C1" s="361"/>
      <c r="D1" s="361"/>
      <c r="E1" s="361"/>
      <c r="F1" s="361"/>
      <c r="G1" s="361"/>
      <c r="H1" s="361"/>
    </row>
    <row r="2" spans="1:17" ht="28.5" customHeight="1" x14ac:dyDescent="0.25">
      <c r="A2" s="25"/>
      <c r="B2" s="25"/>
    </row>
    <row r="3" spans="1:17" ht="32.450000000000003" customHeight="1" x14ac:dyDescent="0.25">
      <c r="A3" s="13" t="s">
        <v>1859</v>
      </c>
      <c r="B3" s="13" t="s">
        <v>8371</v>
      </c>
      <c r="C3" s="13"/>
      <c r="D3" s="13"/>
      <c r="E3" s="13"/>
      <c r="F3" s="13"/>
      <c r="G3" s="13"/>
      <c r="H3" s="13"/>
      <c r="I3" s="13"/>
      <c r="J3" s="13"/>
      <c r="K3" s="13"/>
      <c r="L3" s="13"/>
      <c r="M3" s="13"/>
      <c r="N3" s="13"/>
      <c r="O3" s="13"/>
      <c r="P3" s="13"/>
      <c r="Q3" s="13"/>
    </row>
    <row r="4" spans="1:17" x14ac:dyDescent="0.25">
      <c r="A4" s="227" t="s">
        <v>8370</v>
      </c>
      <c r="B4" s="227" t="s">
        <v>8505</v>
      </c>
      <c r="C4" s="227"/>
      <c r="D4" s="4"/>
      <c r="E4" s="4"/>
      <c r="F4" s="4"/>
      <c r="G4" s="4"/>
      <c r="H4" s="4"/>
      <c r="I4" s="4"/>
      <c r="J4" s="4"/>
      <c r="K4" s="4"/>
      <c r="L4" s="4"/>
      <c r="M4" s="4"/>
      <c r="N4" s="4"/>
      <c r="O4" s="4"/>
      <c r="P4" s="4"/>
    </row>
    <row r="5" spans="1:17" x14ac:dyDescent="0.25">
      <c r="A5" s="272"/>
      <c r="B5" s="325"/>
    </row>
  </sheetData>
  <mergeCells count="1">
    <mergeCell ref="A1:H1"/>
  </mergeCells>
  <dataValidations count="1">
    <dataValidation type="list" allowBlank="1" showInputMessage="1" showErrorMessage="1" sqref="B5" xr:uid="{49D2BB17-FD20-4732-B8E5-5D9C0E089F9F}">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19" customWidth="1"/>
    <col min="2" max="2" width="5.5703125" style="19" customWidth="1"/>
    <col min="3" max="3" width="27" style="19" bestFit="1" customWidth="1"/>
    <col min="4" max="4" width="42.85546875" style="19" bestFit="1" customWidth="1"/>
    <col min="5" max="5" width="37.28515625" style="19" customWidth="1"/>
    <col min="6" max="6" width="31.28515625" style="19" bestFit="1" customWidth="1"/>
    <col min="7" max="7" width="20.7109375" style="19" bestFit="1" customWidth="1"/>
    <col min="8" max="8" width="70.7109375" style="19" bestFit="1" customWidth="1"/>
    <col min="9" max="9" width="70.7109375" style="19" customWidth="1"/>
    <col min="10" max="10" width="15.7109375" style="19" bestFit="1" customWidth="1"/>
    <col min="11" max="16384" width="9.140625" style="19"/>
  </cols>
  <sheetData>
    <row r="1" spans="1:10" ht="120" customHeight="1" x14ac:dyDescent="0.25">
      <c r="A1" s="362" t="s">
        <v>2082</v>
      </c>
      <c r="B1" s="362"/>
      <c r="C1" s="362"/>
      <c r="D1" s="362"/>
      <c r="E1" s="362"/>
      <c r="F1" s="362"/>
      <c r="G1" s="362"/>
      <c r="H1" s="362"/>
      <c r="I1" s="362"/>
      <c r="J1" s="362"/>
    </row>
    <row r="2" spans="1:10" x14ac:dyDescent="0.25">
      <c r="A2" s="25" t="s">
        <v>2039</v>
      </c>
      <c r="B2" s="25"/>
      <c r="C2" s="56"/>
      <c r="D2" s="56"/>
      <c r="E2" s="56"/>
      <c r="F2" s="56"/>
      <c r="G2" s="56"/>
      <c r="H2" s="56"/>
      <c r="I2" s="56"/>
      <c r="J2" s="56"/>
    </row>
    <row r="3" spans="1:10" x14ac:dyDescent="0.25">
      <c r="A3" s="56"/>
      <c r="B3" s="56"/>
      <c r="C3" s="56"/>
      <c r="D3" s="56"/>
      <c r="E3" s="56"/>
      <c r="F3" s="56"/>
      <c r="G3" s="56"/>
      <c r="H3" s="56"/>
      <c r="I3" s="56"/>
      <c r="J3" s="56"/>
    </row>
    <row r="4" spans="1:10" x14ac:dyDescent="0.25">
      <c r="A4" s="57" t="s">
        <v>37</v>
      </c>
      <c r="B4" s="57" t="s">
        <v>2720</v>
      </c>
      <c r="C4" s="57" t="s">
        <v>273</v>
      </c>
      <c r="D4" s="57" t="s">
        <v>1455</v>
      </c>
      <c r="E4" s="57" t="s">
        <v>1456</v>
      </c>
      <c r="F4" s="57" t="s">
        <v>1060</v>
      </c>
      <c r="G4" s="57" t="s">
        <v>274</v>
      </c>
      <c r="H4" s="57" t="s">
        <v>275</v>
      </c>
      <c r="I4" s="57" t="s">
        <v>2007</v>
      </c>
      <c r="J4" s="57" t="s">
        <v>276</v>
      </c>
    </row>
    <row r="5" spans="1:10" x14ac:dyDescent="0.25">
      <c r="A5" s="47" t="s">
        <v>1583</v>
      </c>
      <c r="B5" s="58">
        <v>-99</v>
      </c>
      <c r="C5" s="47" t="s">
        <v>93</v>
      </c>
      <c r="D5" s="47" t="s">
        <v>1468</v>
      </c>
      <c r="E5" s="59" t="s">
        <v>1715</v>
      </c>
      <c r="F5" s="60" t="s">
        <v>1667</v>
      </c>
      <c r="G5" s="47" t="s">
        <v>277</v>
      </c>
      <c r="H5" s="47" t="s">
        <v>278</v>
      </c>
      <c r="I5" s="61" t="s">
        <v>1848</v>
      </c>
      <c r="J5" s="47" t="s">
        <v>91</v>
      </c>
    </row>
    <row r="6" spans="1:10" x14ac:dyDescent="0.25">
      <c r="A6" s="47" t="s">
        <v>1583</v>
      </c>
      <c r="B6" s="54">
        <v>1</v>
      </c>
      <c r="C6" s="47" t="s">
        <v>126</v>
      </c>
      <c r="D6" s="47" t="s">
        <v>1495</v>
      </c>
      <c r="E6" s="47" t="s">
        <v>1712</v>
      </c>
      <c r="F6" s="47"/>
      <c r="G6" s="47" t="s">
        <v>338</v>
      </c>
      <c r="H6" s="49" t="s">
        <v>1662</v>
      </c>
      <c r="I6" s="62" t="s">
        <v>1998</v>
      </c>
      <c r="J6" s="47" t="s">
        <v>100</v>
      </c>
    </row>
    <row r="7" spans="1:10" x14ac:dyDescent="0.25">
      <c r="A7" s="47" t="s">
        <v>1583</v>
      </c>
      <c r="B7" s="54">
        <v>2</v>
      </c>
      <c r="C7" s="47" t="s">
        <v>1574</v>
      </c>
      <c r="D7" s="47" t="s">
        <v>1600</v>
      </c>
      <c r="E7" s="47" t="s">
        <v>1710</v>
      </c>
      <c r="F7" s="47"/>
      <c r="G7" s="47" t="s">
        <v>1652</v>
      </c>
      <c r="H7" s="47" t="s">
        <v>1653</v>
      </c>
      <c r="I7" s="61" t="s">
        <v>1999</v>
      </c>
      <c r="J7" s="47" t="s">
        <v>153</v>
      </c>
    </row>
    <row r="8" spans="1:10" x14ac:dyDescent="0.25">
      <c r="A8" s="47" t="s">
        <v>1583</v>
      </c>
      <c r="B8" s="54">
        <v>4</v>
      </c>
      <c r="C8" s="47" t="s">
        <v>1575</v>
      </c>
      <c r="D8" s="47" t="s">
        <v>1599</v>
      </c>
      <c r="E8" s="47" t="s">
        <v>1801</v>
      </c>
      <c r="F8" s="47"/>
      <c r="G8" s="47" t="s">
        <v>1658</v>
      </c>
      <c r="H8" s="47" t="s">
        <v>1656</v>
      </c>
      <c r="I8" s="61" t="s">
        <v>2001</v>
      </c>
      <c r="J8" s="47" t="s">
        <v>92</v>
      </c>
    </row>
    <row r="9" spans="1:10" x14ac:dyDescent="0.25">
      <c r="A9" s="47" t="s">
        <v>1583</v>
      </c>
      <c r="B9" s="54">
        <v>5</v>
      </c>
      <c r="C9" s="47" t="s">
        <v>1577</v>
      </c>
      <c r="D9" s="47" t="s">
        <v>1497</v>
      </c>
      <c r="E9" s="47" t="s">
        <v>1804</v>
      </c>
      <c r="F9" s="47"/>
      <c r="G9" s="47" t="s">
        <v>1659</v>
      </c>
      <c r="H9" s="47" t="s">
        <v>1657</v>
      </c>
      <c r="I9" s="61" t="s">
        <v>2002</v>
      </c>
      <c r="J9" s="47" t="s">
        <v>92</v>
      </c>
    </row>
    <row r="10" spans="1:10" x14ac:dyDescent="0.25">
      <c r="A10" s="47" t="s">
        <v>1583</v>
      </c>
      <c r="B10" s="54">
        <v>6</v>
      </c>
      <c r="C10" s="49" t="s">
        <v>2249</v>
      </c>
      <c r="D10" s="43" t="s">
        <v>1430</v>
      </c>
      <c r="E10" s="49"/>
      <c r="F10" s="49"/>
      <c r="G10" s="49" t="s">
        <v>2681</v>
      </c>
      <c r="H10" s="43" t="s">
        <v>2453</v>
      </c>
      <c r="I10" s="49"/>
      <c r="J10" s="43" t="s">
        <v>156</v>
      </c>
    </row>
    <row r="11" spans="1:10" x14ac:dyDescent="0.25">
      <c r="A11" s="47" t="s">
        <v>1583</v>
      </c>
      <c r="B11" s="54">
        <v>7</v>
      </c>
      <c r="C11" s="47" t="s">
        <v>1578</v>
      </c>
      <c r="D11" s="47" t="s">
        <v>1576</v>
      </c>
      <c r="E11" s="47" t="s">
        <v>1803</v>
      </c>
      <c r="F11" s="47"/>
      <c r="G11" s="47" t="s">
        <v>1661</v>
      </c>
      <c r="H11" s="47" t="s">
        <v>1660</v>
      </c>
      <c r="I11" s="61" t="s">
        <v>2003</v>
      </c>
      <c r="J11" s="47" t="s">
        <v>262</v>
      </c>
    </row>
    <row r="12" spans="1:10" x14ac:dyDescent="0.25">
      <c r="A12" s="47" t="s">
        <v>1583</v>
      </c>
      <c r="B12" s="54">
        <v>8</v>
      </c>
      <c r="C12" s="47" t="s">
        <v>1579</v>
      </c>
      <c r="D12" s="47" t="s">
        <v>1580</v>
      </c>
      <c r="E12" s="47" t="s">
        <v>1800</v>
      </c>
      <c r="F12" s="47"/>
      <c r="G12" s="47" t="s">
        <v>1655</v>
      </c>
      <c r="H12" s="47" t="s">
        <v>1654</v>
      </c>
      <c r="I12" s="61" t="s">
        <v>2000</v>
      </c>
      <c r="J12" s="47" t="s">
        <v>92</v>
      </c>
    </row>
    <row r="13" spans="1:10" x14ac:dyDescent="0.25">
      <c r="A13" s="47" t="s">
        <v>1584</v>
      </c>
      <c r="B13" s="58">
        <v>-99</v>
      </c>
      <c r="C13" s="47" t="s">
        <v>93</v>
      </c>
      <c r="D13" s="47" t="s">
        <v>1468</v>
      </c>
      <c r="E13" s="59" t="s">
        <v>1715</v>
      </c>
      <c r="F13" s="60" t="s">
        <v>1667</v>
      </c>
      <c r="G13" s="47" t="s">
        <v>277</v>
      </c>
      <c r="H13" s="47" t="s">
        <v>278</v>
      </c>
      <c r="I13" s="61" t="s">
        <v>1848</v>
      </c>
      <c r="J13" s="47" t="s">
        <v>91</v>
      </c>
    </row>
    <row r="14" spans="1:10" x14ac:dyDescent="0.25">
      <c r="A14" s="47" t="s">
        <v>1584</v>
      </c>
      <c r="B14" s="54">
        <v>1</v>
      </c>
      <c r="C14" s="47" t="s">
        <v>126</v>
      </c>
      <c r="D14" s="47" t="s">
        <v>1467</v>
      </c>
      <c r="E14" s="47" t="s">
        <v>1683</v>
      </c>
      <c r="F14" s="47"/>
      <c r="G14" s="47" t="s">
        <v>338</v>
      </c>
      <c r="H14" s="47" t="s">
        <v>339</v>
      </c>
      <c r="I14" s="61" t="s">
        <v>1872</v>
      </c>
      <c r="J14" s="47" t="s">
        <v>100</v>
      </c>
    </row>
    <row r="15" spans="1:10" x14ac:dyDescent="0.25">
      <c r="A15" s="47" t="s">
        <v>1584</v>
      </c>
      <c r="B15" s="54">
        <v>2</v>
      </c>
      <c r="C15" s="47" t="s">
        <v>1581</v>
      </c>
      <c r="D15" s="47" t="s">
        <v>275</v>
      </c>
      <c r="E15" s="47" t="s">
        <v>1711</v>
      </c>
      <c r="F15" s="47"/>
      <c r="G15" s="47" t="s">
        <v>1650</v>
      </c>
      <c r="H15" s="47" t="s">
        <v>1648</v>
      </c>
      <c r="I15" s="61" t="s">
        <v>1996</v>
      </c>
      <c r="J15" s="47" t="s">
        <v>91</v>
      </c>
    </row>
    <row r="16" spans="1:10" x14ac:dyDescent="0.25">
      <c r="A16" s="47" t="s">
        <v>1584</v>
      </c>
      <c r="B16" s="54">
        <v>3</v>
      </c>
      <c r="C16" s="47" t="s">
        <v>1582</v>
      </c>
      <c r="D16" s="47" t="s">
        <v>1440</v>
      </c>
      <c r="E16" s="47" t="s">
        <v>1709</v>
      </c>
      <c r="F16" s="47"/>
      <c r="G16" s="47" t="s">
        <v>1651</v>
      </c>
      <c r="H16" s="47" t="s">
        <v>1649</v>
      </c>
      <c r="I16" s="61" t="s">
        <v>1997</v>
      </c>
      <c r="J16" s="47" t="s">
        <v>91</v>
      </c>
    </row>
    <row r="17" spans="1:10" x14ac:dyDescent="0.25">
      <c r="A17" s="47" t="s">
        <v>52</v>
      </c>
      <c r="B17" s="58">
        <v>-99</v>
      </c>
      <c r="C17" s="47" t="s">
        <v>93</v>
      </c>
      <c r="D17" s="47" t="s">
        <v>1468</v>
      </c>
      <c r="E17" s="59" t="s">
        <v>1715</v>
      </c>
      <c r="F17" s="60" t="s">
        <v>1667</v>
      </c>
      <c r="G17" s="47" t="s">
        <v>277</v>
      </c>
      <c r="H17" s="47" t="s">
        <v>278</v>
      </c>
      <c r="I17" s="47" t="s">
        <v>1848</v>
      </c>
      <c r="J17" s="47" t="s">
        <v>91</v>
      </c>
    </row>
    <row r="18" spans="1:10" x14ac:dyDescent="0.25">
      <c r="A18" s="47" t="s">
        <v>52</v>
      </c>
      <c r="B18" s="58">
        <v>2</v>
      </c>
      <c r="C18" s="47" t="s">
        <v>114</v>
      </c>
      <c r="D18" s="48" t="s">
        <v>2038</v>
      </c>
      <c r="E18" s="47" t="s">
        <v>2037</v>
      </c>
      <c r="F18" s="63" t="s">
        <v>1075</v>
      </c>
      <c r="G18" s="47" t="s">
        <v>315</v>
      </c>
      <c r="H18" s="47" t="s">
        <v>2035</v>
      </c>
      <c r="I18" s="47" t="s">
        <v>2036</v>
      </c>
      <c r="J18" s="47" t="s">
        <v>91</v>
      </c>
    </row>
    <row r="19" spans="1:10" x14ac:dyDescent="0.25">
      <c r="A19" s="47" t="s">
        <v>52</v>
      </c>
      <c r="B19" s="47"/>
      <c r="C19" s="47" t="s">
        <v>112</v>
      </c>
      <c r="D19" s="47" t="s">
        <v>1473</v>
      </c>
      <c r="E19" s="47" t="s">
        <v>1473</v>
      </c>
      <c r="F19" s="63"/>
      <c r="G19" s="47" t="s">
        <v>311</v>
      </c>
      <c r="H19" s="47" t="s">
        <v>312</v>
      </c>
      <c r="I19" s="47" t="s">
        <v>1864</v>
      </c>
      <c r="J19" s="47" t="s">
        <v>91</v>
      </c>
    </row>
    <row r="20" spans="1:10" x14ac:dyDescent="0.25">
      <c r="A20" s="47" t="s">
        <v>52</v>
      </c>
      <c r="B20" s="47"/>
      <c r="C20" s="47" t="s">
        <v>110</v>
      </c>
      <c r="D20" s="47" t="s">
        <v>1467</v>
      </c>
      <c r="E20" s="47" t="s">
        <v>1683</v>
      </c>
      <c r="F20" s="63" t="s">
        <v>1072</v>
      </c>
      <c r="G20" s="47" t="s">
        <v>308</v>
      </c>
      <c r="H20" s="47" t="s">
        <v>292</v>
      </c>
      <c r="I20" s="47" t="s">
        <v>1859</v>
      </c>
      <c r="J20" s="47" t="s">
        <v>100</v>
      </c>
    </row>
    <row r="21" spans="1:10" x14ac:dyDescent="0.25">
      <c r="A21" s="48" t="s">
        <v>52</v>
      </c>
      <c r="B21" s="48"/>
      <c r="C21" s="48" t="s">
        <v>115</v>
      </c>
      <c r="D21" s="48" t="s">
        <v>1475</v>
      </c>
      <c r="E21" s="48" t="s">
        <v>1475</v>
      </c>
      <c r="F21" s="55" t="s">
        <v>1076</v>
      </c>
      <c r="G21" s="48" t="s">
        <v>316</v>
      </c>
      <c r="H21" s="48" t="s">
        <v>317</v>
      </c>
      <c r="I21" s="48" t="s">
        <v>1866</v>
      </c>
      <c r="J21" s="48" t="s">
        <v>91</v>
      </c>
    </row>
    <row r="22" spans="1:10" x14ac:dyDescent="0.25">
      <c r="A22" s="47" t="s">
        <v>52</v>
      </c>
      <c r="B22" s="47"/>
      <c r="C22" s="47" t="s">
        <v>111</v>
      </c>
      <c r="D22" s="47" t="s">
        <v>1472</v>
      </c>
      <c r="E22" s="47" t="s">
        <v>1692</v>
      </c>
      <c r="F22" s="63" t="s">
        <v>1073</v>
      </c>
      <c r="G22" s="47" t="s">
        <v>309</v>
      </c>
      <c r="H22" s="47" t="s">
        <v>310</v>
      </c>
      <c r="I22" s="47" t="s">
        <v>1863</v>
      </c>
      <c r="J22" s="47" t="s">
        <v>91</v>
      </c>
    </row>
    <row r="23" spans="1:10" x14ac:dyDescent="0.25">
      <c r="A23" s="47" t="s">
        <v>52</v>
      </c>
      <c r="B23" s="47"/>
      <c r="C23" s="47" t="s">
        <v>113</v>
      </c>
      <c r="D23" s="47" t="s">
        <v>1474</v>
      </c>
      <c r="E23" s="47" t="s">
        <v>1686</v>
      </c>
      <c r="F23" s="63" t="s">
        <v>1074</v>
      </c>
      <c r="G23" s="47" t="s">
        <v>313</v>
      </c>
      <c r="H23" s="47" t="s">
        <v>314</v>
      </c>
      <c r="I23" s="47" t="s">
        <v>1865</v>
      </c>
      <c r="J23" s="47" t="s">
        <v>91</v>
      </c>
    </row>
    <row r="24" spans="1:10" x14ac:dyDescent="0.25">
      <c r="A24" s="51" t="s">
        <v>2287</v>
      </c>
      <c r="B24" s="54">
        <v>1</v>
      </c>
      <c r="C24" s="52" t="s">
        <v>128</v>
      </c>
    </row>
    <row r="25" spans="1:10" x14ac:dyDescent="0.25">
      <c r="A25" s="43" t="s">
        <v>2287</v>
      </c>
      <c r="B25" s="54">
        <v>2</v>
      </c>
      <c r="C25" s="49" t="s">
        <v>2258</v>
      </c>
      <c r="D25" s="43"/>
      <c r="E25" s="49"/>
      <c r="F25" s="49"/>
      <c r="G25" s="49" t="s">
        <v>2690</v>
      </c>
      <c r="H25" s="43" t="s">
        <v>2462</v>
      </c>
      <c r="I25" s="49"/>
      <c r="J25" s="43" t="s">
        <v>153</v>
      </c>
    </row>
    <row r="26" spans="1:10" x14ac:dyDescent="0.25">
      <c r="A26" s="43" t="s">
        <v>2287</v>
      </c>
      <c r="B26" s="54">
        <v>2</v>
      </c>
      <c r="C26" s="49" t="s">
        <v>2256</v>
      </c>
      <c r="D26" s="43"/>
      <c r="E26" s="49"/>
      <c r="F26" s="49"/>
      <c r="G26" s="49" t="s">
        <v>2688</v>
      </c>
      <c r="H26" s="43" t="s">
        <v>2460</v>
      </c>
      <c r="I26" s="49"/>
      <c r="J26" s="43" t="s">
        <v>91</v>
      </c>
    </row>
    <row r="27" spans="1:10" x14ac:dyDescent="0.25">
      <c r="A27" s="43" t="s">
        <v>2287</v>
      </c>
      <c r="B27" s="54">
        <v>2</v>
      </c>
      <c r="C27" s="49" t="s">
        <v>2259</v>
      </c>
      <c r="D27" s="43"/>
      <c r="E27" s="49"/>
      <c r="F27" s="49"/>
      <c r="G27" s="49" t="s">
        <v>2691</v>
      </c>
      <c r="H27" s="43" t="s">
        <v>2463</v>
      </c>
      <c r="I27" s="49"/>
      <c r="J27" s="43" t="s">
        <v>2489</v>
      </c>
    </row>
    <row r="28" spans="1:10" x14ac:dyDescent="0.25">
      <c r="A28" s="43" t="s">
        <v>2287</v>
      </c>
      <c r="B28" s="54">
        <v>3</v>
      </c>
      <c r="C28" s="49" t="s">
        <v>2257</v>
      </c>
      <c r="D28" s="43"/>
      <c r="E28" s="49"/>
      <c r="F28" s="49"/>
      <c r="G28" s="49" t="s">
        <v>2689</v>
      </c>
      <c r="H28" s="43" t="s">
        <v>2461</v>
      </c>
      <c r="I28" s="49"/>
      <c r="J28" s="43" t="s">
        <v>91</v>
      </c>
    </row>
    <row r="29" spans="1:10" x14ac:dyDescent="0.25">
      <c r="A29" s="43" t="s">
        <v>2287</v>
      </c>
      <c r="B29" s="54">
        <v>3</v>
      </c>
      <c r="C29" s="49" t="s">
        <v>2260</v>
      </c>
      <c r="D29" s="43"/>
      <c r="E29" s="49"/>
      <c r="F29" s="49"/>
      <c r="G29" s="49" t="s">
        <v>2692</v>
      </c>
      <c r="H29" s="43" t="s">
        <v>2462</v>
      </c>
      <c r="I29" s="49"/>
      <c r="J29" s="43" t="s">
        <v>2494</v>
      </c>
    </row>
    <row r="30" spans="1:10" x14ac:dyDescent="0.25">
      <c r="A30" s="43" t="s">
        <v>2287</v>
      </c>
      <c r="B30" s="54">
        <v>4</v>
      </c>
      <c r="C30" s="49" t="s">
        <v>2261</v>
      </c>
      <c r="D30" s="43"/>
      <c r="E30" s="49"/>
      <c r="F30" s="49"/>
      <c r="G30" s="49" t="s">
        <v>2693</v>
      </c>
      <c r="H30" s="43" t="s">
        <v>2464</v>
      </c>
      <c r="I30" s="49"/>
      <c r="J30" s="43" t="s">
        <v>92</v>
      </c>
    </row>
    <row r="31" spans="1:10" x14ac:dyDescent="0.25">
      <c r="A31" s="43" t="s">
        <v>2287</v>
      </c>
      <c r="B31" s="54">
        <v>5</v>
      </c>
      <c r="C31" s="49" t="s">
        <v>2262</v>
      </c>
      <c r="D31" s="43"/>
      <c r="E31" s="49"/>
      <c r="F31" s="49"/>
      <c r="G31" s="49" t="s">
        <v>2694</v>
      </c>
      <c r="H31" s="43" t="s">
        <v>2465</v>
      </c>
      <c r="I31" s="49"/>
      <c r="J31" s="43" t="s">
        <v>2507</v>
      </c>
    </row>
    <row r="32" spans="1:10" x14ac:dyDescent="0.25">
      <c r="A32" s="43" t="s">
        <v>2287</v>
      </c>
      <c r="B32" s="54">
        <v>6</v>
      </c>
      <c r="C32" s="49" t="s">
        <v>2263</v>
      </c>
      <c r="D32" s="43"/>
      <c r="E32" s="49"/>
      <c r="F32" s="49"/>
      <c r="G32" s="49" t="s">
        <v>2695</v>
      </c>
      <c r="H32" s="43" t="s">
        <v>2466</v>
      </c>
      <c r="I32" s="49"/>
      <c r="J32" s="43" t="s">
        <v>92</v>
      </c>
    </row>
    <row r="33" spans="1:10" x14ac:dyDescent="0.25">
      <c r="A33" s="43" t="s">
        <v>2287</v>
      </c>
      <c r="B33" s="54">
        <v>7</v>
      </c>
      <c r="C33" s="49" t="s">
        <v>2264</v>
      </c>
      <c r="D33" s="43"/>
      <c r="E33" s="49"/>
      <c r="F33" s="49"/>
      <c r="G33" s="49" t="s">
        <v>2696</v>
      </c>
      <c r="H33" s="43" t="s">
        <v>2467</v>
      </c>
      <c r="I33" s="49"/>
      <c r="J33" s="43" t="s">
        <v>249</v>
      </c>
    </row>
    <row r="34" spans="1:10" x14ac:dyDescent="0.25">
      <c r="A34" s="43" t="s">
        <v>2287</v>
      </c>
      <c r="B34" s="54">
        <v>8</v>
      </c>
      <c r="C34" s="49" t="s">
        <v>2265</v>
      </c>
      <c r="D34" s="43"/>
      <c r="E34" s="49"/>
      <c r="F34" s="49"/>
      <c r="G34" s="49" t="s">
        <v>2697</v>
      </c>
      <c r="H34" s="43" t="s">
        <v>2468</v>
      </c>
      <c r="I34" s="49"/>
      <c r="J34" s="43" t="s">
        <v>92</v>
      </c>
    </row>
    <row r="35" spans="1:10" x14ac:dyDescent="0.25">
      <c r="A35" s="43" t="s">
        <v>2287</v>
      </c>
      <c r="B35" s="54">
        <v>9</v>
      </c>
      <c r="C35" s="49" t="s">
        <v>2266</v>
      </c>
      <c r="D35" s="43"/>
      <c r="E35" s="49"/>
      <c r="F35" s="49"/>
      <c r="G35" s="49" t="s">
        <v>2698</v>
      </c>
      <c r="H35" s="43" t="s">
        <v>2469</v>
      </c>
      <c r="I35" s="49"/>
      <c r="J35" s="43" t="s">
        <v>235</v>
      </c>
    </row>
    <row r="36" spans="1:10" x14ac:dyDescent="0.25">
      <c r="A36" s="43" t="s">
        <v>2287</v>
      </c>
      <c r="B36" s="54">
        <v>10</v>
      </c>
      <c r="C36" s="49" t="s">
        <v>2267</v>
      </c>
      <c r="D36" s="43"/>
      <c r="E36" s="49"/>
      <c r="F36" s="49"/>
      <c r="G36" s="49" t="s">
        <v>2699</v>
      </c>
      <c r="H36" s="43" t="s">
        <v>2470</v>
      </c>
      <c r="I36" s="49"/>
      <c r="J36" s="43" t="s">
        <v>92</v>
      </c>
    </row>
    <row r="37" spans="1:10" x14ac:dyDescent="0.25">
      <c r="A37" s="43" t="s">
        <v>2287</v>
      </c>
      <c r="B37" s="54">
        <v>11</v>
      </c>
      <c r="C37" s="49" t="s">
        <v>2268</v>
      </c>
      <c r="D37" s="43"/>
      <c r="E37" s="49"/>
      <c r="F37" s="49"/>
      <c r="G37" s="49" t="s">
        <v>2700</v>
      </c>
      <c r="H37" s="43" t="s">
        <v>2471</v>
      </c>
      <c r="I37" s="49"/>
      <c r="J37" s="43" t="s">
        <v>235</v>
      </c>
    </row>
    <row r="38" spans="1:10" x14ac:dyDescent="0.25">
      <c r="A38" s="43" t="s">
        <v>2287</v>
      </c>
      <c r="B38" s="54">
        <v>12</v>
      </c>
      <c r="C38" s="49" t="s">
        <v>2269</v>
      </c>
      <c r="D38" s="43"/>
      <c r="E38" s="49"/>
      <c r="F38" s="49"/>
      <c r="G38" s="49" t="s">
        <v>2701</v>
      </c>
      <c r="H38" s="43" t="s">
        <v>2472</v>
      </c>
      <c r="I38" s="49"/>
      <c r="J38" s="43" t="s">
        <v>92</v>
      </c>
    </row>
    <row r="39" spans="1:10" x14ac:dyDescent="0.25">
      <c r="A39" s="43" t="s">
        <v>2287</v>
      </c>
      <c r="B39" s="54">
        <v>13</v>
      </c>
      <c r="C39" s="49" t="s">
        <v>2270</v>
      </c>
      <c r="D39" s="43"/>
      <c r="E39" s="49"/>
      <c r="F39" s="49"/>
      <c r="G39" s="49" t="s">
        <v>2702</v>
      </c>
      <c r="H39" s="43" t="s">
        <v>2473</v>
      </c>
      <c r="I39" s="49"/>
      <c r="J39" s="43" t="s">
        <v>165</v>
      </c>
    </row>
    <row r="40" spans="1:10" x14ac:dyDescent="0.25">
      <c r="A40" s="43" t="s">
        <v>2287</v>
      </c>
      <c r="B40" s="54">
        <v>14</v>
      </c>
      <c r="C40" s="49" t="s">
        <v>2271</v>
      </c>
      <c r="D40" s="43"/>
      <c r="E40" s="49"/>
      <c r="F40" s="49"/>
      <c r="G40" s="49" t="s">
        <v>2703</v>
      </c>
      <c r="H40" s="43" t="s">
        <v>2474</v>
      </c>
      <c r="I40" s="49"/>
      <c r="J40" s="43" t="s">
        <v>92</v>
      </c>
    </row>
    <row r="41" spans="1:10" x14ac:dyDescent="0.25">
      <c r="A41" s="43" t="s">
        <v>2287</v>
      </c>
      <c r="B41" s="54">
        <v>15</v>
      </c>
      <c r="C41" s="49" t="s">
        <v>2272</v>
      </c>
      <c r="D41" s="43"/>
      <c r="E41" s="49"/>
      <c r="F41" s="49"/>
      <c r="G41" s="49" t="s">
        <v>2704</v>
      </c>
      <c r="H41" s="43" t="s">
        <v>2475</v>
      </c>
      <c r="I41" s="49"/>
      <c r="J41" s="43" t="s">
        <v>2496</v>
      </c>
    </row>
    <row r="42" spans="1:10" x14ac:dyDescent="0.25">
      <c r="A42" s="43" t="s">
        <v>2287</v>
      </c>
      <c r="B42" s="54">
        <v>16</v>
      </c>
      <c r="C42" s="49" t="s">
        <v>2273</v>
      </c>
      <c r="D42" s="43"/>
      <c r="E42" s="49"/>
      <c r="F42" s="49"/>
      <c r="G42" s="49" t="s">
        <v>2705</v>
      </c>
      <c r="H42" s="43" t="s">
        <v>2476</v>
      </c>
      <c r="I42" s="49"/>
      <c r="J42" s="43" t="s">
        <v>92</v>
      </c>
    </row>
    <row r="43" spans="1:10" x14ac:dyDescent="0.25">
      <c r="A43" s="43" t="s">
        <v>2287</v>
      </c>
      <c r="B43" s="54">
        <v>17</v>
      </c>
      <c r="C43" s="49" t="s">
        <v>2274</v>
      </c>
      <c r="D43" s="43"/>
      <c r="E43" s="49"/>
      <c r="F43" s="49"/>
      <c r="G43" s="49" t="s">
        <v>2706</v>
      </c>
      <c r="H43" s="43" t="s">
        <v>2477</v>
      </c>
      <c r="I43" s="49"/>
      <c r="J43" s="43" t="s">
        <v>235</v>
      </c>
    </row>
    <row r="44" spans="1:10" x14ac:dyDescent="0.25">
      <c r="A44" s="43" t="s">
        <v>2287</v>
      </c>
      <c r="B44" s="54">
        <v>18</v>
      </c>
      <c r="C44" s="49" t="s">
        <v>2275</v>
      </c>
      <c r="D44" s="43"/>
      <c r="E44" s="49"/>
      <c r="F44" s="49"/>
      <c r="G44" s="49" t="s">
        <v>2707</v>
      </c>
      <c r="H44" s="43" t="s">
        <v>2478</v>
      </c>
      <c r="I44" s="49"/>
      <c r="J44" s="43" t="s">
        <v>92</v>
      </c>
    </row>
    <row r="45" spans="1:10" x14ac:dyDescent="0.25">
      <c r="A45" s="43" t="s">
        <v>2287</v>
      </c>
      <c r="B45" s="54">
        <v>19</v>
      </c>
      <c r="C45" s="49" t="s">
        <v>2276</v>
      </c>
      <c r="D45" s="43"/>
      <c r="E45" s="49"/>
      <c r="F45" s="49"/>
      <c r="G45" s="49" t="s">
        <v>2708</v>
      </c>
      <c r="H45" s="43" t="s">
        <v>2479</v>
      </c>
      <c r="I45" s="49"/>
      <c r="J45" s="43" t="s">
        <v>250</v>
      </c>
    </row>
    <row r="46" spans="1:10" x14ac:dyDescent="0.25">
      <c r="A46" s="43" t="s">
        <v>2285</v>
      </c>
      <c r="B46" s="54">
        <v>0</v>
      </c>
      <c r="C46" s="49" t="s">
        <v>2179</v>
      </c>
      <c r="D46" s="43"/>
      <c r="E46" s="49"/>
      <c r="F46" s="49"/>
      <c r="G46" s="49" t="s">
        <v>2605</v>
      </c>
      <c r="H46" s="43" t="s">
        <v>2383</v>
      </c>
      <c r="I46" s="49"/>
      <c r="J46" s="45" t="s">
        <v>92</v>
      </c>
    </row>
    <row r="47" spans="1:10" x14ac:dyDescent="0.25">
      <c r="A47" s="43" t="s">
        <v>2285</v>
      </c>
      <c r="B47" s="54">
        <v>1</v>
      </c>
      <c r="C47" s="49" t="s">
        <v>2181</v>
      </c>
      <c r="D47" s="43"/>
      <c r="E47" s="49"/>
      <c r="F47" s="49"/>
      <c r="G47" s="49" t="s">
        <v>2607</v>
      </c>
      <c r="H47" s="43" t="s">
        <v>2385</v>
      </c>
      <c r="I47" s="49"/>
      <c r="J47" s="45" t="s">
        <v>91</v>
      </c>
    </row>
    <row r="48" spans="1:10" x14ac:dyDescent="0.25">
      <c r="A48" s="43" t="s">
        <v>2285</v>
      </c>
      <c r="B48" s="54">
        <v>2</v>
      </c>
      <c r="C48" s="49" t="s">
        <v>2180</v>
      </c>
      <c r="D48" s="43"/>
      <c r="E48" s="49"/>
      <c r="F48" s="49"/>
      <c r="G48" s="49" t="s">
        <v>2606</v>
      </c>
      <c r="H48" s="43" t="s">
        <v>2384</v>
      </c>
      <c r="I48" s="49"/>
      <c r="J48" s="44" t="s">
        <v>153</v>
      </c>
    </row>
    <row r="49" spans="1:10" x14ac:dyDescent="0.25">
      <c r="A49" s="47" t="s">
        <v>43</v>
      </c>
      <c r="B49" s="58">
        <v>-99</v>
      </c>
      <c r="C49" s="47" t="s">
        <v>93</v>
      </c>
      <c r="D49" s="47" t="s">
        <v>1432</v>
      </c>
      <c r="E49" s="59" t="s">
        <v>1666</v>
      </c>
      <c r="F49" s="60" t="s">
        <v>1667</v>
      </c>
      <c r="G49" s="47" t="s">
        <v>277</v>
      </c>
      <c r="H49" s="47" t="s">
        <v>278</v>
      </c>
      <c r="I49" s="47" t="s">
        <v>1848</v>
      </c>
      <c r="J49" s="47" t="s">
        <v>91</v>
      </c>
    </row>
    <row r="50" spans="1:10" x14ac:dyDescent="0.25">
      <c r="A50" s="47" t="s">
        <v>43</v>
      </c>
      <c r="B50" s="47"/>
      <c r="C50" s="47" t="s">
        <v>95</v>
      </c>
      <c r="D50" s="47" t="s">
        <v>1458</v>
      </c>
      <c r="E50" s="47" t="s">
        <v>1674</v>
      </c>
      <c r="F50" s="63" t="s">
        <v>1673</v>
      </c>
      <c r="G50" s="47" t="s">
        <v>281</v>
      </c>
      <c r="H50" s="47" t="s">
        <v>282</v>
      </c>
      <c r="I50" s="47" t="s">
        <v>2004</v>
      </c>
      <c r="J50" s="47" t="s">
        <v>91</v>
      </c>
    </row>
    <row r="51" spans="1:10" x14ac:dyDescent="0.25">
      <c r="A51" s="47" t="s">
        <v>43</v>
      </c>
      <c r="B51" s="47"/>
      <c r="C51" s="47" t="s">
        <v>96</v>
      </c>
      <c r="D51" s="47" t="s">
        <v>1459</v>
      </c>
      <c r="E51" s="47" t="s">
        <v>1670</v>
      </c>
      <c r="F51" s="63" t="s">
        <v>1668</v>
      </c>
      <c r="G51" s="47" t="s">
        <v>283</v>
      </c>
      <c r="H51" s="47" t="s">
        <v>284</v>
      </c>
      <c r="I51" s="47" t="s">
        <v>2005</v>
      </c>
      <c r="J51" s="47" t="s">
        <v>91</v>
      </c>
    </row>
    <row r="52" spans="1:10" x14ac:dyDescent="0.25">
      <c r="A52" s="47" t="s">
        <v>43</v>
      </c>
      <c r="B52" s="47"/>
      <c r="C52" s="47" t="s">
        <v>97</v>
      </c>
      <c r="D52" s="47" t="s">
        <v>1460</v>
      </c>
      <c r="E52" s="47" t="s">
        <v>1671</v>
      </c>
      <c r="F52" s="60" t="s">
        <v>1671</v>
      </c>
      <c r="G52" s="47" t="s">
        <v>285</v>
      </c>
      <c r="H52" s="47" t="s">
        <v>286</v>
      </c>
      <c r="I52" s="47" t="s">
        <v>1849</v>
      </c>
      <c r="J52" s="47" t="s">
        <v>92</v>
      </c>
    </row>
    <row r="53" spans="1:10" x14ac:dyDescent="0.25">
      <c r="A53" s="47" t="s">
        <v>43</v>
      </c>
      <c r="B53" s="47"/>
      <c r="C53" s="47" t="s">
        <v>99</v>
      </c>
      <c r="D53" s="47" t="s">
        <v>290</v>
      </c>
      <c r="E53" s="59" t="s">
        <v>1665</v>
      </c>
      <c r="F53" s="60" t="s">
        <v>1665</v>
      </c>
      <c r="G53" s="47" t="s">
        <v>289</v>
      </c>
      <c r="H53" s="47" t="s">
        <v>290</v>
      </c>
      <c r="I53" s="47" t="s">
        <v>1665</v>
      </c>
      <c r="J53" s="47" t="s">
        <v>91</v>
      </c>
    </row>
    <row r="54" spans="1:10" x14ac:dyDescent="0.25">
      <c r="A54" s="47" t="s">
        <v>43</v>
      </c>
      <c r="B54" s="47"/>
      <c r="C54" s="47" t="s">
        <v>98</v>
      </c>
      <c r="D54" s="47" t="s">
        <v>1461</v>
      </c>
      <c r="E54" s="48" t="s">
        <v>1825</v>
      </c>
      <c r="F54" s="63" t="s">
        <v>1062</v>
      </c>
      <c r="G54" s="47" t="s">
        <v>287</v>
      </c>
      <c r="H54" s="47" t="s">
        <v>288</v>
      </c>
      <c r="I54" s="47" t="s">
        <v>1850</v>
      </c>
      <c r="J54" s="47" t="s">
        <v>92</v>
      </c>
    </row>
    <row r="55" spans="1:10" x14ac:dyDescent="0.25">
      <c r="A55" s="47" t="s">
        <v>43</v>
      </c>
      <c r="B55" s="47"/>
      <c r="C55" s="47" t="s">
        <v>94</v>
      </c>
      <c r="D55" s="47" t="s">
        <v>1457</v>
      </c>
      <c r="E55" s="47" t="s">
        <v>1669</v>
      </c>
      <c r="F55" s="63" t="s">
        <v>1672</v>
      </c>
      <c r="G55" s="47" t="s">
        <v>279</v>
      </c>
      <c r="H55" s="47" t="s">
        <v>280</v>
      </c>
      <c r="I55" s="47" t="s">
        <v>1669</v>
      </c>
      <c r="J55" s="47" t="s">
        <v>91</v>
      </c>
    </row>
    <row r="56" spans="1:10" x14ac:dyDescent="0.25">
      <c r="A56" s="47" t="s">
        <v>64</v>
      </c>
      <c r="B56" s="58">
        <v>-99</v>
      </c>
      <c r="C56" s="47" t="s">
        <v>93</v>
      </c>
      <c r="D56" s="47" t="s">
        <v>1432</v>
      </c>
      <c r="E56" s="59" t="s">
        <v>1666</v>
      </c>
      <c r="F56" s="60" t="s">
        <v>1667</v>
      </c>
      <c r="G56" s="47" t="s">
        <v>277</v>
      </c>
      <c r="H56" s="47" t="s">
        <v>278</v>
      </c>
      <c r="I56" s="47" t="s">
        <v>1848</v>
      </c>
      <c r="J56" s="47" t="s">
        <v>91</v>
      </c>
    </row>
    <row r="57" spans="1:10" x14ac:dyDescent="0.25">
      <c r="A57" s="47" t="s">
        <v>64</v>
      </c>
      <c r="B57" s="54">
        <v>1</v>
      </c>
      <c r="C57" s="47" t="s">
        <v>124</v>
      </c>
      <c r="D57" s="47" t="s">
        <v>1495</v>
      </c>
      <c r="E57" s="47" t="s">
        <v>1712</v>
      </c>
      <c r="F57" s="63" t="s">
        <v>1126</v>
      </c>
      <c r="G57" s="47" t="s">
        <v>334</v>
      </c>
      <c r="H57" s="47" t="s">
        <v>335</v>
      </c>
      <c r="I57" s="61" t="s">
        <v>1870</v>
      </c>
      <c r="J57" s="47" t="s">
        <v>100</v>
      </c>
    </row>
    <row r="58" spans="1:10" x14ac:dyDescent="0.25">
      <c r="A58" s="47" t="s">
        <v>64</v>
      </c>
      <c r="B58" s="54">
        <v>2</v>
      </c>
      <c r="C58" s="47" t="s">
        <v>185</v>
      </c>
      <c r="D58" s="47" t="s">
        <v>1600</v>
      </c>
      <c r="E58" s="47" t="s">
        <v>1710</v>
      </c>
      <c r="F58" s="63" t="s">
        <v>1084</v>
      </c>
      <c r="G58" s="47" t="s">
        <v>432</v>
      </c>
      <c r="H58" s="47" t="s">
        <v>433</v>
      </c>
      <c r="I58" s="61" t="s">
        <v>1913</v>
      </c>
      <c r="J58" s="47" t="s">
        <v>153</v>
      </c>
    </row>
    <row r="59" spans="1:10" x14ac:dyDescent="0.25">
      <c r="A59" s="47" t="s">
        <v>64</v>
      </c>
      <c r="B59" s="54">
        <v>4</v>
      </c>
      <c r="C59" s="47" t="s">
        <v>186</v>
      </c>
      <c r="D59" s="47" t="s">
        <v>1557</v>
      </c>
      <c r="E59" s="47" t="s">
        <v>1744</v>
      </c>
      <c r="F59" s="63" t="s">
        <v>1127</v>
      </c>
      <c r="G59" s="47" t="s">
        <v>434</v>
      </c>
      <c r="H59" s="47" t="s">
        <v>435</v>
      </c>
      <c r="I59" s="61" t="s">
        <v>1914</v>
      </c>
      <c r="J59" s="47" t="s">
        <v>92</v>
      </c>
    </row>
    <row r="60" spans="1:10" x14ac:dyDescent="0.25">
      <c r="A60" s="47" t="s">
        <v>64</v>
      </c>
      <c r="B60" s="54">
        <v>5</v>
      </c>
      <c r="C60" s="47" t="s">
        <v>187</v>
      </c>
      <c r="D60" s="47" t="s">
        <v>1497</v>
      </c>
      <c r="E60" s="47" t="s">
        <v>1745</v>
      </c>
      <c r="F60" s="63" t="s">
        <v>1128</v>
      </c>
      <c r="G60" s="47" t="s">
        <v>436</v>
      </c>
      <c r="H60" s="47" t="s">
        <v>437</v>
      </c>
      <c r="I60" s="61" t="s">
        <v>1915</v>
      </c>
      <c r="J60" s="47" t="s">
        <v>92</v>
      </c>
    </row>
    <row r="61" spans="1:10" x14ac:dyDescent="0.25">
      <c r="A61" s="47" t="s">
        <v>64</v>
      </c>
      <c r="B61" s="54">
        <v>6</v>
      </c>
      <c r="C61" s="47" t="s">
        <v>188</v>
      </c>
      <c r="D61" s="47" t="s">
        <v>1430</v>
      </c>
      <c r="E61" s="47" t="s">
        <v>1746</v>
      </c>
      <c r="F61" s="63" t="s">
        <v>1129</v>
      </c>
      <c r="G61" s="47" t="s">
        <v>438</v>
      </c>
      <c r="H61" s="47" t="s">
        <v>439</v>
      </c>
      <c r="I61" s="61" t="s">
        <v>1916</v>
      </c>
      <c r="J61" s="47" t="s">
        <v>156</v>
      </c>
    </row>
    <row r="62" spans="1:10" x14ac:dyDescent="0.25">
      <c r="A62" s="47" t="s">
        <v>64</v>
      </c>
      <c r="B62" s="54">
        <v>6</v>
      </c>
      <c r="C62" s="49" t="s">
        <v>2222</v>
      </c>
      <c r="D62" s="43"/>
      <c r="E62" s="49"/>
      <c r="F62" s="49"/>
      <c r="G62" s="49" t="s">
        <v>2651</v>
      </c>
      <c r="H62" s="43" t="s">
        <v>2427</v>
      </c>
      <c r="I62" s="49"/>
      <c r="J62" s="43" t="s">
        <v>2497</v>
      </c>
    </row>
    <row r="63" spans="1:10" x14ac:dyDescent="0.25">
      <c r="A63" s="47" t="s">
        <v>64</v>
      </c>
      <c r="B63" s="54">
        <v>7</v>
      </c>
      <c r="C63" s="47" t="s">
        <v>189</v>
      </c>
      <c r="D63" s="47" t="s">
        <v>1431</v>
      </c>
      <c r="E63" s="47" t="s">
        <v>1747</v>
      </c>
      <c r="F63" s="63" t="s">
        <v>1130</v>
      </c>
      <c r="G63" s="47" t="s">
        <v>440</v>
      </c>
      <c r="H63" s="47" t="s">
        <v>441</v>
      </c>
      <c r="I63" s="61" t="s">
        <v>1917</v>
      </c>
      <c r="J63" s="47" t="s">
        <v>158</v>
      </c>
    </row>
    <row r="64" spans="1:10" x14ac:dyDescent="0.25">
      <c r="A64" s="47" t="s">
        <v>64</v>
      </c>
      <c r="B64" s="54">
        <v>8</v>
      </c>
      <c r="C64" s="49" t="s">
        <v>2223</v>
      </c>
      <c r="D64" s="43" t="s">
        <v>2747</v>
      </c>
      <c r="E64" s="49"/>
      <c r="F64" s="49"/>
      <c r="G64" s="49" t="s">
        <v>2652</v>
      </c>
      <c r="H64" s="43" t="s">
        <v>2428</v>
      </c>
      <c r="I64" s="49"/>
      <c r="J64" s="43" t="s">
        <v>158</v>
      </c>
    </row>
    <row r="65" spans="1:10" x14ac:dyDescent="0.25">
      <c r="A65" s="47" t="s">
        <v>64</v>
      </c>
      <c r="B65" s="54">
        <v>9</v>
      </c>
      <c r="C65" s="49" t="s">
        <v>2224</v>
      </c>
      <c r="D65" s="43" t="s">
        <v>2749</v>
      </c>
      <c r="E65" s="49"/>
      <c r="F65" s="49"/>
      <c r="G65" s="49" t="s">
        <v>2653</v>
      </c>
      <c r="H65" s="43" t="s">
        <v>2429</v>
      </c>
      <c r="I65" s="49"/>
      <c r="J65" s="43" t="s">
        <v>158</v>
      </c>
    </row>
    <row r="66" spans="1:10" x14ac:dyDescent="0.25">
      <c r="A66" s="47" t="s">
        <v>64</v>
      </c>
      <c r="B66" s="54">
        <v>9</v>
      </c>
      <c r="C66" s="49" t="s">
        <v>2225</v>
      </c>
      <c r="D66" s="43" t="s">
        <v>2748</v>
      </c>
      <c r="E66" s="49"/>
      <c r="F66" s="49"/>
      <c r="G66" s="49" t="s">
        <v>2654</v>
      </c>
      <c r="H66" s="43" t="s">
        <v>2430</v>
      </c>
      <c r="I66" s="49"/>
      <c r="J66" s="43" t="s">
        <v>158</v>
      </c>
    </row>
    <row r="67" spans="1:10" x14ac:dyDescent="0.25">
      <c r="A67" s="47" t="s">
        <v>64</v>
      </c>
      <c r="B67" s="54">
        <v>10</v>
      </c>
      <c r="C67" s="47" t="s">
        <v>190</v>
      </c>
      <c r="D67" s="47" t="s">
        <v>2750</v>
      </c>
      <c r="E67" s="47" t="s">
        <v>1748</v>
      </c>
      <c r="F67" s="63" t="s">
        <v>1131</v>
      </c>
      <c r="G67" s="47" t="s">
        <v>442</v>
      </c>
      <c r="H67" s="47" t="s">
        <v>443</v>
      </c>
      <c r="I67" s="61" t="s">
        <v>1918</v>
      </c>
      <c r="J67" s="47" t="s">
        <v>183</v>
      </c>
    </row>
    <row r="68" spans="1:10" x14ac:dyDescent="0.25">
      <c r="A68" s="47" t="s">
        <v>64</v>
      </c>
      <c r="B68" s="54">
        <v>11</v>
      </c>
      <c r="C68" s="47" t="s">
        <v>191</v>
      </c>
      <c r="D68" s="47" t="s">
        <v>2751</v>
      </c>
      <c r="E68" s="47" t="s">
        <v>1749</v>
      </c>
      <c r="F68" s="63" t="s">
        <v>1132</v>
      </c>
      <c r="G68" s="47" t="s">
        <v>444</v>
      </c>
      <c r="H68" s="47" t="s">
        <v>445</v>
      </c>
      <c r="I68" s="61" t="s">
        <v>1919</v>
      </c>
      <c r="J68" s="47" t="s">
        <v>184</v>
      </c>
    </row>
    <row r="69" spans="1:10" x14ac:dyDescent="0.25">
      <c r="A69" s="47" t="s">
        <v>64</v>
      </c>
      <c r="B69" s="54">
        <v>12</v>
      </c>
      <c r="C69" s="49" t="s">
        <v>2229</v>
      </c>
      <c r="D69" s="47" t="s">
        <v>2752</v>
      </c>
      <c r="G69" s="49" t="s">
        <v>2658</v>
      </c>
      <c r="H69" s="43" t="s">
        <v>2434</v>
      </c>
      <c r="I69" s="49"/>
      <c r="J69" s="43" t="s">
        <v>2501</v>
      </c>
    </row>
    <row r="70" spans="1:10" x14ac:dyDescent="0.25">
      <c r="A70" s="47" t="s">
        <v>64</v>
      </c>
      <c r="B70" s="54">
        <v>12</v>
      </c>
      <c r="C70" s="49" t="s">
        <v>2227</v>
      </c>
      <c r="D70" s="47" t="s">
        <v>2753</v>
      </c>
      <c r="E70" s="49"/>
      <c r="F70" s="49"/>
      <c r="G70" s="49" t="s">
        <v>2656</v>
      </c>
      <c r="H70" s="43" t="s">
        <v>2432</v>
      </c>
      <c r="I70" s="49"/>
      <c r="J70" s="43" t="s">
        <v>2499</v>
      </c>
    </row>
    <row r="71" spans="1:10" x14ac:dyDescent="0.25">
      <c r="A71" s="47" t="s">
        <v>64</v>
      </c>
      <c r="B71" s="64">
        <v>12</v>
      </c>
      <c r="C71" s="49" t="s">
        <v>2232</v>
      </c>
      <c r="D71" s="47" t="s">
        <v>2754</v>
      </c>
      <c r="E71" s="49"/>
      <c r="F71" s="49"/>
      <c r="G71" s="49" t="s">
        <v>2661</v>
      </c>
      <c r="H71" s="43" t="s">
        <v>2437</v>
      </c>
      <c r="I71" s="49"/>
      <c r="J71" s="44" t="s">
        <v>2504</v>
      </c>
    </row>
    <row r="72" spans="1:10" x14ac:dyDescent="0.25">
      <c r="A72" s="47" t="s">
        <v>64</v>
      </c>
      <c r="B72" s="54">
        <v>12</v>
      </c>
      <c r="C72" s="49" t="s">
        <v>2228</v>
      </c>
      <c r="D72" s="47" t="s">
        <v>2755</v>
      </c>
      <c r="E72" s="49"/>
      <c r="F72" s="49"/>
      <c r="G72" s="49" t="s">
        <v>2657</v>
      </c>
      <c r="H72" s="43" t="s">
        <v>2433</v>
      </c>
      <c r="I72" s="49"/>
      <c r="J72" s="43" t="s">
        <v>2500</v>
      </c>
    </row>
    <row r="73" spans="1:10" x14ac:dyDescent="0.25">
      <c r="A73" s="47" t="s">
        <v>64</v>
      </c>
      <c r="B73" s="54">
        <v>12</v>
      </c>
      <c r="C73" s="49" t="s">
        <v>2231</v>
      </c>
      <c r="D73" s="47" t="s">
        <v>2756</v>
      </c>
      <c r="E73" s="49"/>
      <c r="F73" s="49"/>
      <c r="G73" s="49" t="s">
        <v>2660</v>
      </c>
      <c r="H73" s="43" t="s">
        <v>2436</v>
      </c>
      <c r="I73" s="49"/>
      <c r="J73" s="44" t="s">
        <v>2503</v>
      </c>
    </row>
    <row r="74" spans="1:10" x14ac:dyDescent="0.25">
      <c r="A74" s="47" t="s">
        <v>64</v>
      </c>
      <c r="B74" s="54">
        <v>12</v>
      </c>
      <c r="C74" s="49" t="s">
        <v>2226</v>
      </c>
      <c r="D74" s="47" t="s">
        <v>2757</v>
      </c>
      <c r="E74" s="49"/>
      <c r="F74" s="49"/>
      <c r="G74" s="49" t="s">
        <v>2655</v>
      </c>
      <c r="H74" s="43" t="s">
        <v>2431</v>
      </c>
      <c r="I74" s="49"/>
      <c r="J74" s="43" t="s">
        <v>2498</v>
      </c>
    </row>
    <row r="75" spans="1:10" x14ac:dyDescent="0.25">
      <c r="A75" s="47" t="s">
        <v>64</v>
      </c>
      <c r="B75" s="54">
        <v>12</v>
      </c>
      <c r="C75" s="49" t="s">
        <v>2230</v>
      </c>
      <c r="D75" s="47" t="s">
        <v>2758</v>
      </c>
      <c r="E75" s="49"/>
      <c r="F75" s="49"/>
      <c r="G75" s="49" t="s">
        <v>2659</v>
      </c>
      <c r="H75" s="43" t="s">
        <v>2435</v>
      </c>
      <c r="I75" s="49"/>
      <c r="J75" s="43" t="s">
        <v>2502</v>
      </c>
    </row>
    <row r="76" spans="1:10" x14ac:dyDescent="0.25">
      <c r="A76" s="47" t="s">
        <v>64</v>
      </c>
      <c r="B76" s="54">
        <v>13</v>
      </c>
      <c r="C76" s="49" t="s">
        <v>2233</v>
      </c>
      <c r="D76" s="43"/>
      <c r="E76" s="49"/>
      <c r="F76" s="49"/>
      <c r="G76" s="49" t="s">
        <v>2662</v>
      </c>
      <c r="H76" s="43" t="s">
        <v>2438</v>
      </c>
      <c r="I76" s="49"/>
      <c r="J76" s="46" t="s">
        <v>2505</v>
      </c>
    </row>
    <row r="77" spans="1:10" x14ac:dyDescent="0.25">
      <c r="A77" s="47" t="s">
        <v>64</v>
      </c>
      <c r="B77" s="54">
        <v>14</v>
      </c>
      <c r="C77" s="49" t="s">
        <v>2218</v>
      </c>
      <c r="G77" s="49" t="s">
        <v>2663</v>
      </c>
      <c r="H77" s="43" t="s">
        <v>2423</v>
      </c>
      <c r="I77" s="49"/>
      <c r="J77" s="43" t="s">
        <v>92</v>
      </c>
    </row>
    <row r="78" spans="1:10" x14ac:dyDescent="0.25">
      <c r="A78" s="47" t="s">
        <v>64</v>
      </c>
      <c r="B78" s="54">
        <v>15</v>
      </c>
      <c r="C78" s="47" t="s">
        <v>192</v>
      </c>
      <c r="G78" s="47" t="s">
        <v>446</v>
      </c>
      <c r="H78" s="47" t="s">
        <v>447</v>
      </c>
      <c r="I78" s="61" t="s">
        <v>1920</v>
      </c>
      <c r="J78" s="47" t="s">
        <v>91</v>
      </c>
    </row>
    <row r="79" spans="1:10" x14ac:dyDescent="0.25">
      <c r="A79" s="47" t="s">
        <v>63</v>
      </c>
      <c r="B79" s="58">
        <v>-99</v>
      </c>
      <c r="C79" s="47" t="s">
        <v>93</v>
      </c>
      <c r="D79" s="47" t="s">
        <v>1468</v>
      </c>
      <c r="E79" s="59" t="s">
        <v>1715</v>
      </c>
      <c r="F79" s="60" t="s">
        <v>1667</v>
      </c>
      <c r="G79" s="47" t="s">
        <v>277</v>
      </c>
      <c r="H79" s="47" t="s">
        <v>278</v>
      </c>
      <c r="I79" s="47" t="s">
        <v>1848</v>
      </c>
      <c r="J79" s="47" t="s">
        <v>91</v>
      </c>
    </row>
    <row r="80" spans="1:10" x14ac:dyDescent="0.25">
      <c r="A80" s="47" t="s">
        <v>63</v>
      </c>
      <c r="B80" s="54">
        <v>1</v>
      </c>
      <c r="C80" s="47" t="s">
        <v>124</v>
      </c>
      <c r="D80" s="47" t="s">
        <v>1467</v>
      </c>
      <c r="E80" s="47" t="s">
        <v>1683</v>
      </c>
      <c r="F80" s="63" t="s">
        <v>1084</v>
      </c>
      <c r="G80" s="47" t="s">
        <v>334</v>
      </c>
      <c r="H80" s="47" t="s">
        <v>335</v>
      </c>
      <c r="I80" s="61" t="s">
        <v>1870</v>
      </c>
      <c r="J80" s="47" t="s">
        <v>100</v>
      </c>
    </row>
    <row r="81" spans="1:10" x14ac:dyDescent="0.25">
      <c r="A81" s="43" t="s">
        <v>63</v>
      </c>
      <c r="B81" s="54">
        <v>2</v>
      </c>
      <c r="C81" s="49" t="s">
        <v>1596</v>
      </c>
      <c r="D81" s="43" t="s">
        <v>2759</v>
      </c>
      <c r="E81" s="49"/>
      <c r="F81" s="49"/>
      <c r="G81" s="49" t="s">
        <v>2632</v>
      </c>
      <c r="H81" s="43" t="s">
        <v>2409</v>
      </c>
      <c r="I81" s="49"/>
      <c r="J81" s="43" t="s">
        <v>91</v>
      </c>
    </row>
    <row r="82" spans="1:10" x14ac:dyDescent="0.25">
      <c r="A82" s="47" t="s">
        <v>63</v>
      </c>
      <c r="B82" s="54">
        <v>3</v>
      </c>
      <c r="C82" s="47" t="s">
        <v>180</v>
      </c>
      <c r="D82" s="47" t="s">
        <v>275</v>
      </c>
      <c r="E82" s="47" t="s">
        <v>1711</v>
      </c>
      <c r="F82" s="63" t="s">
        <v>1123</v>
      </c>
      <c r="G82" s="47" t="s">
        <v>427</v>
      </c>
      <c r="H82" s="47" t="s">
        <v>428</v>
      </c>
      <c r="I82" s="61" t="s">
        <v>1910</v>
      </c>
      <c r="J82" s="47" t="s">
        <v>91</v>
      </c>
    </row>
    <row r="83" spans="1:10" x14ac:dyDescent="0.25">
      <c r="A83" s="47" t="s">
        <v>63</v>
      </c>
      <c r="B83" s="54">
        <v>4</v>
      </c>
      <c r="C83" s="47" t="s">
        <v>181</v>
      </c>
      <c r="D83" s="47" t="s">
        <v>1440</v>
      </c>
      <c r="E83" s="47" t="s">
        <v>1709</v>
      </c>
      <c r="F83" s="63" t="s">
        <v>1124</v>
      </c>
      <c r="G83" s="47" t="s">
        <v>429</v>
      </c>
      <c r="H83" s="47" t="s">
        <v>430</v>
      </c>
      <c r="I83" s="61" t="s">
        <v>1911</v>
      </c>
      <c r="J83" s="47" t="s">
        <v>92</v>
      </c>
    </row>
    <row r="84" spans="1:10" x14ac:dyDescent="0.25">
      <c r="A84" s="47" t="s">
        <v>63</v>
      </c>
      <c r="B84" s="54">
        <v>10</v>
      </c>
      <c r="C84" s="47" t="s">
        <v>182</v>
      </c>
      <c r="D84" s="48" t="s">
        <v>1597</v>
      </c>
      <c r="E84" s="47" t="s">
        <v>1741</v>
      </c>
      <c r="F84" s="63" t="s">
        <v>1125</v>
      </c>
      <c r="G84" s="49" t="s">
        <v>2647</v>
      </c>
      <c r="H84" s="47" t="s">
        <v>431</v>
      </c>
      <c r="I84" s="61" t="s">
        <v>1912</v>
      </c>
      <c r="J84" s="47" t="s">
        <v>100</v>
      </c>
    </row>
    <row r="85" spans="1:10" x14ac:dyDescent="0.25">
      <c r="A85" s="43" t="s">
        <v>63</v>
      </c>
      <c r="B85" s="54">
        <v>14</v>
      </c>
      <c r="C85" s="49" t="s">
        <v>2218</v>
      </c>
      <c r="D85" s="43"/>
      <c r="E85" s="49"/>
      <c r="F85" s="49"/>
      <c r="G85" s="49" t="s">
        <v>2646</v>
      </c>
      <c r="H85" s="43" t="s">
        <v>2423</v>
      </c>
      <c r="I85" s="49"/>
      <c r="J85" s="44" t="s">
        <v>92</v>
      </c>
    </row>
    <row r="86" spans="1:10" x14ac:dyDescent="0.25">
      <c r="A86" s="43" t="s">
        <v>63</v>
      </c>
      <c r="B86" s="54">
        <v>21</v>
      </c>
      <c r="C86" s="49" t="s">
        <v>2205</v>
      </c>
      <c r="D86" s="43" t="s">
        <v>2734</v>
      </c>
      <c r="E86" s="49"/>
      <c r="F86" s="49"/>
      <c r="G86" s="49" t="s">
        <v>2633</v>
      </c>
      <c r="H86" s="43" t="s">
        <v>2410</v>
      </c>
      <c r="I86" s="49"/>
      <c r="J86" s="44" t="s">
        <v>2497</v>
      </c>
    </row>
    <row r="87" spans="1:10" x14ac:dyDescent="0.25">
      <c r="A87" s="43" t="s">
        <v>63</v>
      </c>
      <c r="B87" s="54">
        <v>21</v>
      </c>
      <c r="C87" s="49" t="s">
        <v>2207</v>
      </c>
      <c r="D87" s="43" t="s">
        <v>2735</v>
      </c>
      <c r="E87" s="49"/>
      <c r="F87" s="49"/>
      <c r="G87" s="49" t="s">
        <v>2635</v>
      </c>
      <c r="H87" s="43" t="s">
        <v>2412</v>
      </c>
      <c r="I87" s="49"/>
      <c r="J87" s="44" t="s">
        <v>158</v>
      </c>
    </row>
    <row r="88" spans="1:10" x14ac:dyDescent="0.25">
      <c r="A88" s="43" t="s">
        <v>63</v>
      </c>
      <c r="B88" s="54">
        <v>22</v>
      </c>
      <c r="C88" s="49" t="s">
        <v>2219</v>
      </c>
      <c r="D88" s="43" t="s">
        <v>2736</v>
      </c>
      <c r="E88" s="49"/>
      <c r="F88" s="49"/>
      <c r="G88" s="49" t="s">
        <v>2648</v>
      </c>
      <c r="H88" s="43" t="s">
        <v>2424</v>
      </c>
      <c r="I88" s="49"/>
      <c r="J88" s="43" t="s">
        <v>100</v>
      </c>
    </row>
    <row r="89" spans="1:10" x14ac:dyDescent="0.25">
      <c r="A89" s="43" t="s">
        <v>63</v>
      </c>
      <c r="B89" s="54">
        <v>23</v>
      </c>
      <c r="C89" s="49" t="s">
        <v>2208</v>
      </c>
      <c r="D89" s="43" t="s">
        <v>2737</v>
      </c>
      <c r="E89" s="49"/>
      <c r="F89" s="49"/>
      <c r="G89" s="49" t="s">
        <v>2636</v>
      </c>
      <c r="H89" s="43" t="s">
        <v>2413</v>
      </c>
      <c r="I89" s="49"/>
      <c r="J89" s="44" t="s">
        <v>183</v>
      </c>
    </row>
    <row r="90" spans="1:10" x14ac:dyDescent="0.25">
      <c r="A90" s="43" t="s">
        <v>63</v>
      </c>
      <c r="B90" s="54">
        <v>24</v>
      </c>
      <c r="C90" s="49" t="s">
        <v>2220</v>
      </c>
      <c r="D90" s="43" t="s">
        <v>2738</v>
      </c>
      <c r="E90" s="49"/>
      <c r="F90" s="49"/>
      <c r="G90" s="49" t="s">
        <v>2649</v>
      </c>
      <c r="H90" s="43" t="s">
        <v>2425</v>
      </c>
      <c r="I90" s="49"/>
      <c r="J90" s="43" t="s">
        <v>100</v>
      </c>
    </row>
    <row r="91" spans="1:10" x14ac:dyDescent="0.25">
      <c r="A91" s="43" t="s">
        <v>63</v>
      </c>
      <c r="B91" s="54">
        <v>25</v>
      </c>
      <c r="C91" s="49" t="s">
        <v>2213</v>
      </c>
      <c r="D91" s="43" t="s">
        <v>2739</v>
      </c>
      <c r="E91" s="49"/>
      <c r="F91" s="49"/>
      <c r="G91" s="49" t="s">
        <v>2641</v>
      </c>
      <c r="H91" s="43" t="s">
        <v>2418</v>
      </c>
      <c r="I91" s="49"/>
      <c r="J91" s="44" t="s">
        <v>2501</v>
      </c>
    </row>
    <row r="92" spans="1:10" x14ac:dyDescent="0.25">
      <c r="A92" s="43" t="s">
        <v>63</v>
      </c>
      <c r="B92" s="54">
        <v>25</v>
      </c>
      <c r="C92" s="49" t="s">
        <v>2211</v>
      </c>
      <c r="D92" s="43" t="s">
        <v>2740</v>
      </c>
      <c r="E92" s="49"/>
      <c r="F92" s="49"/>
      <c r="G92" s="49" t="s">
        <v>2639</v>
      </c>
      <c r="H92" s="43" t="s">
        <v>2416</v>
      </c>
      <c r="I92" s="49"/>
      <c r="J92" s="44" t="s">
        <v>2499</v>
      </c>
    </row>
    <row r="93" spans="1:10" x14ac:dyDescent="0.25">
      <c r="A93" s="43" t="s">
        <v>63</v>
      </c>
      <c r="B93" s="54">
        <v>25</v>
      </c>
      <c r="C93" s="49" t="s">
        <v>2216</v>
      </c>
      <c r="D93" s="43" t="s">
        <v>2741</v>
      </c>
      <c r="E93" s="49"/>
      <c r="F93" s="49"/>
      <c r="G93" s="49" t="s">
        <v>2644</v>
      </c>
      <c r="H93" s="43" t="s">
        <v>2421</v>
      </c>
      <c r="I93" s="49"/>
      <c r="J93" s="44" t="s">
        <v>2504</v>
      </c>
    </row>
    <row r="94" spans="1:10" x14ac:dyDescent="0.25">
      <c r="A94" s="43" t="s">
        <v>63</v>
      </c>
      <c r="B94" s="54">
        <v>25</v>
      </c>
      <c r="C94" s="49" t="s">
        <v>2212</v>
      </c>
      <c r="D94" s="43" t="s">
        <v>2742</v>
      </c>
      <c r="E94" s="49"/>
      <c r="F94" s="49"/>
      <c r="G94" s="49" t="s">
        <v>2640</v>
      </c>
      <c r="H94" s="43" t="s">
        <v>2417</v>
      </c>
      <c r="I94" s="49"/>
      <c r="J94" s="44" t="s">
        <v>2500</v>
      </c>
    </row>
    <row r="95" spans="1:10" x14ac:dyDescent="0.25">
      <c r="A95" s="43" t="s">
        <v>63</v>
      </c>
      <c r="B95" s="54">
        <v>25</v>
      </c>
      <c r="C95" s="49" t="s">
        <v>2215</v>
      </c>
      <c r="D95" s="43" t="s">
        <v>2745</v>
      </c>
      <c r="E95" s="49"/>
      <c r="F95" s="49"/>
      <c r="G95" s="49" t="s">
        <v>2643</v>
      </c>
      <c r="H95" s="43" t="s">
        <v>2420</v>
      </c>
      <c r="I95" s="49"/>
      <c r="J95" s="44" t="s">
        <v>2503</v>
      </c>
    </row>
    <row r="96" spans="1:10" x14ac:dyDescent="0.25">
      <c r="A96" s="43" t="s">
        <v>63</v>
      </c>
      <c r="B96" s="54">
        <v>25</v>
      </c>
      <c r="C96" s="49" t="s">
        <v>2209</v>
      </c>
      <c r="D96" s="43" t="s">
        <v>2737</v>
      </c>
      <c r="E96" s="49"/>
      <c r="F96" s="49"/>
      <c r="G96" s="49" t="s">
        <v>2637</v>
      </c>
      <c r="H96" s="43" t="s">
        <v>2414</v>
      </c>
      <c r="I96" s="49"/>
      <c r="J96" s="44" t="s">
        <v>184</v>
      </c>
    </row>
    <row r="97" spans="1:10" x14ac:dyDescent="0.25">
      <c r="A97" s="43" t="s">
        <v>63</v>
      </c>
      <c r="B97" s="54">
        <v>25</v>
      </c>
      <c r="C97" s="49" t="s">
        <v>2210</v>
      </c>
      <c r="D97" s="43" t="s">
        <v>2743</v>
      </c>
      <c r="E97" s="49"/>
      <c r="F97" s="49"/>
      <c r="G97" s="49" t="s">
        <v>2638</v>
      </c>
      <c r="H97" s="43" t="s">
        <v>2415</v>
      </c>
      <c r="I97" s="49"/>
      <c r="J97" s="44" t="s">
        <v>2498</v>
      </c>
    </row>
    <row r="98" spans="1:10" x14ac:dyDescent="0.25">
      <c r="A98" s="43" t="s">
        <v>63</v>
      </c>
      <c r="B98" s="54">
        <v>25</v>
      </c>
      <c r="C98" s="49" t="s">
        <v>2214</v>
      </c>
      <c r="D98" s="43" t="s">
        <v>2744</v>
      </c>
      <c r="E98" s="49"/>
      <c r="F98" s="49"/>
      <c r="G98" s="49" t="s">
        <v>2642</v>
      </c>
      <c r="H98" s="43" t="s">
        <v>2419</v>
      </c>
      <c r="I98" s="49"/>
      <c r="J98" s="44" t="s">
        <v>2502</v>
      </c>
    </row>
    <row r="99" spans="1:10" x14ac:dyDescent="0.25">
      <c r="A99" s="43" t="s">
        <v>63</v>
      </c>
      <c r="B99" s="54">
        <v>26</v>
      </c>
      <c r="C99" s="49" t="s">
        <v>2221</v>
      </c>
      <c r="D99" s="43" t="s">
        <v>2746</v>
      </c>
      <c r="E99" s="49"/>
      <c r="F99" s="49"/>
      <c r="G99" s="49" t="s">
        <v>2650</v>
      </c>
      <c r="H99" s="43" t="s">
        <v>2426</v>
      </c>
      <c r="I99" s="49"/>
      <c r="J99" s="43" t="s">
        <v>100</v>
      </c>
    </row>
    <row r="100" spans="1:10" x14ac:dyDescent="0.25">
      <c r="A100" s="43" t="s">
        <v>63</v>
      </c>
      <c r="B100" s="54"/>
      <c r="C100" s="49" t="s">
        <v>2206</v>
      </c>
      <c r="D100" s="43"/>
      <c r="E100" s="49"/>
      <c r="F100" s="49"/>
      <c r="G100" s="49" t="s">
        <v>2634</v>
      </c>
      <c r="H100" s="43" t="s">
        <v>2411</v>
      </c>
      <c r="I100" s="49"/>
      <c r="J100" s="44" t="s">
        <v>92</v>
      </c>
    </row>
    <row r="101" spans="1:10" x14ac:dyDescent="0.25">
      <c r="A101" s="46" t="s">
        <v>63</v>
      </c>
      <c r="B101" s="46"/>
      <c r="C101" s="49" t="s">
        <v>2217</v>
      </c>
      <c r="D101" s="46"/>
      <c r="E101" s="49"/>
      <c r="F101" s="49"/>
      <c r="G101" s="49" t="s">
        <v>2645</v>
      </c>
      <c r="H101" s="46" t="s">
        <v>2422</v>
      </c>
      <c r="I101" s="49"/>
      <c r="J101" s="45" t="s">
        <v>2505</v>
      </c>
    </row>
    <row r="102" spans="1:10" x14ac:dyDescent="0.25">
      <c r="A102" s="47" t="s">
        <v>56</v>
      </c>
      <c r="B102" s="58">
        <v>-99</v>
      </c>
      <c r="C102" s="47" t="s">
        <v>93</v>
      </c>
      <c r="D102" s="49" t="s">
        <v>1468</v>
      </c>
      <c r="E102" s="59" t="s">
        <v>1715</v>
      </c>
      <c r="F102" s="60" t="s">
        <v>1667</v>
      </c>
      <c r="G102" s="47" t="s">
        <v>277</v>
      </c>
      <c r="H102" s="47" t="s">
        <v>278</v>
      </c>
      <c r="I102" s="47" t="s">
        <v>1848</v>
      </c>
      <c r="J102" s="47" t="s">
        <v>91</v>
      </c>
    </row>
    <row r="103" spans="1:10" x14ac:dyDescent="0.25">
      <c r="A103" s="43" t="s">
        <v>56</v>
      </c>
      <c r="B103" s="54">
        <v>0</v>
      </c>
      <c r="C103" s="49" t="s">
        <v>2101</v>
      </c>
      <c r="D103" s="43"/>
      <c r="E103" s="49"/>
      <c r="F103" s="49"/>
      <c r="G103" s="49" t="s">
        <v>2524</v>
      </c>
      <c r="H103" s="43" t="s">
        <v>2305</v>
      </c>
      <c r="I103" s="49"/>
      <c r="J103" s="43" t="s">
        <v>100</v>
      </c>
    </row>
    <row r="104" spans="1:10" x14ac:dyDescent="0.25">
      <c r="A104" s="47" t="s">
        <v>56</v>
      </c>
      <c r="B104" s="54">
        <v>1</v>
      </c>
      <c r="C104" s="47" t="s">
        <v>119</v>
      </c>
      <c r="D104" s="49" t="s">
        <v>1467</v>
      </c>
      <c r="E104" s="47" t="s">
        <v>1683</v>
      </c>
      <c r="F104" s="63" t="s">
        <v>1080</v>
      </c>
      <c r="G104" s="47" t="s">
        <v>324</v>
      </c>
      <c r="H104" s="47" t="s">
        <v>325</v>
      </c>
      <c r="I104" s="61" t="s">
        <v>1867</v>
      </c>
      <c r="J104" s="47" t="s">
        <v>100</v>
      </c>
    </row>
    <row r="105" spans="1:10" x14ac:dyDescent="0.25">
      <c r="A105" s="43" t="s">
        <v>56</v>
      </c>
      <c r="B105" s="54">
        <v>2</v>
      </c>
      <c r="C105" s="49" t="s">
        <v>2102</v>
      </c>
      <c r="D105" s="43"/>
      <c r="E105" s="49"/>
      <c r="F105" s="49"/>
      <c r="G105" s="49" t="s">
        <v>2525</v>
      </c>
      <c r="H105" s="43" t="s">
        <v>2306</v>
      </c>
      <c r="I105" s="49"/>
      <c r="J105" s="43" t="s">
        <v>91</v>
      </c>
    </row>
    <row r="106" spans="1:10" x14ac:dyDescent="0.25">
      <c r="A106" s="47" t="s">
        <v>56</v>
      </c>
      <c r="B106" s="54">
        <v>3</v>
      </c>
      <c r="C106" s="47" t="s">
        <v>141</v>
      </c>
      <c r="D106" s="49" t="s">
        <v>362</v>
      </c>
      <c r="E106" s="47" t="s">
        <v>1697</v>
      </c>
      <c r="F106" s="63" t="s">
        <v>1098</v>
      </c>
      <c r="G106" s="47" t="s">
        <v>361</v>
      </c>
      <c r="H106" s="47" t="s">
        <v>362</v>
      </c>
      <c r="I106" s="61" t="s">
        <v>1697</v>
      </c>
      <c r="J106" s="47" t="s">
        <v>91</v>
      </c>
    </row>
    <row r="107" spans="1:10" x14ac:dyDescent="0.25">
      <c r="A107" s="47" t="s">
        <v>56</v>
      </c>
      <c r="B107" s="54">
        <v>5</v>
      </c>
      <c r="C107" s="47" t="s">
        <v>142</v>
      </c>
      <c r="D107" s="49" t="s">
        <v>1477</v>
      </c>
      <c r="E107" s="47" t="s">
        <v>1699</v>
      </c>
      <c r="F107" s="63" t="s">
        <v>1099</v>
      </c>
      <c r="G107" s="47" t="s">
        <v>363</v>
      </c>
      <c r="H107" s="47" t="s">
        <v>364</v>
      </c>
      <c r="I107" s="61" t="s">
        <v>1877</v>
      </c>
      <c r="J107" s="47" t="s">
        <v>91</v>
      </c>
    </row>
    <row r="108" spans="1:10" x14ac:dyDescent="0.25">
      <c r="A108" s="43" t="s">
        <v>56</v>
      </c>
      <c r="B108" s="54">
        <v>6</v>
      </c>
      <c r="C108" s="49" t="s">
        <v>2103</v>
      </c>
      <c r="D108" s="43"/>
      <c r="E108" s="49"/>
      <c r="F108" s="49"/>
      <c r="G108" s="49" t="s">
        <v>2526</v>
      </c>
      <c r="H108" s="43" t="s">
        <v>2307</v>
      </c>
      <c r="I108" s="49"/>
      <c r="J108" s="43" t="s">
        <v>91</v>
      </c>
    </row>
    <row r="109" spans="1:10" x14ac:dyDescent="0.25">
      <c r="A109" s="47" t="s">
        <v>56</v>
      </c>
      <c r="B109" s="54">
        <v>7</v>
      </c>
      <c r="C109" s="47" t="s">
        <v>143</v>
      </c>
      <c r="D109" s="49" t="s">
        <v>1486</v>
      </c>
      <c r="E109" s="47" t="s">
        <v>1700</v>
      </c>
      <c r="F109" s="63" t="s">
        <v>1100</v>
      </c>
      <c r="G109" s="47" t="s">
        <v>365</v>
      </c>
      <c r="H109" s="47" t="s">
        <v>366</v>
      </c>
      <c r="I109" s="61" t="s">
        <v>1878</v>
      </c>
      <c r="J109" s="47" t="s">
        <v>91</v>
      </c>
    </row>
    <row r="110" spans="1:10" x14ac:dyDescent="0.25">
      <c r="A110" s="47" t="s">
        <v>56</v>
      </c>
      <c r="B110" s="54">
        <v>11</v>
      </c>
      <c r="C110" s="47" t="s">
        <v>144</v>
      </c>
      <c r="D110" s="49" t="s">
        <v>1480</v>
      </c>
      <c r="E110" s="47" t="s">
        <v>1701</v>
      </c>
      <c r="F110" s="63" t="s">
        <v>1101</v>
      </c>
      <c r="G110" s="47" t="s">
        <v>367</v>
      </c>
      <c r="H110" s="47" t="s">
        <v>368</v>
      </c>
      <c r="I110" s="61" t="s">
        <v>1879</v>
      </c>
      <c r="J110" s="47" t="s">
        <v>138</v>
      </c>
    </row>
    <row r="111" spans="1:10" x14ac:dyDescent="0.25">
      <c r="A111" s="43" t="s">
        <v>56</v>
      </c>
      <c r="B111" s="54">
        <v>12</v>
      </c>
      <c r="C111" s="49" t="s">
        <v>2106</v>
      </c>
      <c r="D111" s="43"/>
      <c r="E111" s="49"/>
      <c r="F111" s="49"/>
      <c r="G111" s="49" t="s">
        <v>2529</v>
      </c>
      <c r="H111" s="43" t="s">
        <v>2310</v>
      </c>
      <c r="I111" s="49"/>
      <c r="J111" s="43" t="s">
        <v>91</v>
      </c>
    </row>
    <row r="112" spans="1:10" x14ac:dyDescent="0.25">
      <c r="A112" s="43" t="s">
        <v>56</v>
      </c>
      <c r="B112" s="54">
        <v>12</v>
      </c>
      <c r="C112" s="49" t="s">
        <v>2105</v>
      </c>
      <c r="D112" s="43"/>
      <c r="E112" s="49"/>
      <c r="F112" s="49"/>
      <c r="G112" s="49" t="s">
        <v>2528</v>
      </c>
      <c r="H112" s="43" t="s">
        <v>2309</v>
      </c>
      <c r="I112" s="49"/>
      <c r="J112" s="43" t="s">
        <v>91</v>
      </c>
    </row>
    <row r="113" spans="1:10" x14ac:dyDescent="0.25">
      <c r="A113" s="47" t="s">
        <v>56</v>
      </c>
      <c r="B113" s="54">
        <v>12</v>
      </c>
      <c r="C113" s="47" t="s">
        <v>145</v>
      </c>
      <c r="D113" s="49" t="s">
        <v>1481</v>
      </c>
      <c r="E113" s="47" t="s">
        <v>1702</v>
      </c>
      <c r="F113" s="63" t="s">
        <v>1102</v>
      </c>
      <c r="G113" s="47" t="s">
        <v>369</v>
      </c>
      <c r="H113" s="47" t="s">
        <v>370</v>
      </c>
      <c r="I113" s="61" t="s">
        <v>1880</v>
      </c>
      <c r="J113" s="47" t="s">
        <v>138</v>
      </c>
    </row>
    <row r="114" spans="1:10" x14ac:dyDescent="0.25">
      <c r="A114" s="47" t="s">
        <v>56</v>
      </c>
      <c r="B114" s="54">
        <v>13</v>
      </c>
      <c r="C114" s="47" t="s">
        <v>146</v>
      </c>
      <c r="D114" s="49" t="s">
        <v>1482</v>
      </c>
      <c r="E114" s="47" t="s">
        <v>1703</v>
      </c>
      <c r="F114" s="63" t="s">
        <v>1103</v>
      </c>
      <c r="G114" s="47" t="s">
        <v>371</v>
      </c>
      <c r="H114" s="47" t="s">
        <v>372</v>
      </c>
      <c r="I114" s="61" t="s">
        <v>1881</v>
      </c>
      <c r="J114" s="47" t="s">
        <v>139</v>
      </c>
    </row>
    <row r="115" spans="1:10" x14ac:dyDescent="0.25">
      <c r="A115" s="43" t="s">
        <v>56</v>
      </c>
      <c r="B115" s="54">
        <v>14</v>
      </c>
      <c r="C115" s="49" t="s">
        <v>2107</v>
      </c>
      <c r="D115" s="43"/>
      <c r="E115" s="49"/>
      <c r="F115" s="49"/>
      <c r="G115" s="49" t="s">
        <v>2530</v>
      </c>
      <c r="H115" s="43" t="s">
        <v>2311</v>
      </c>
      <c r="I115" s="49"/>
      <c r="J115" s="43" t="s">
        <v>92</v>
      </c>
    </row>
    <row r="116" spans="1:10" x14ac:dyDescent="0.25">
      <c r="A116" s="47" t="s">
        <v>56</v>
      </c>
      <c r="B116" s="54">
        <v>15</v>
      </c>
      <c r="C116" s="47" t="s">
        <v>147</v>
      </c>
      <c r="D116" s="49" t="s">
        <v>1492</v>
      </c>
      <c r="E116" s="47" t="s">
        <v>1704</v>
      </c>
      <c r="F116" s="63" t="s">
        <v>1104</v>
      </c>
      <c r="G116" s="47" t="s">
        <v>373</v>
      </c>
      <c r="H116" s="47" t="s">
        <v>374</v>
      </c>
      <c r="I116" s="61" t="s">
        <v>1882</v>
      </c>
      <c r="J116" s="47" t="s">
        <v>140</v>
      </c>
    </row>
    <row r="117" spans="1:10" x14ac:dyDescent="0.25">
      <c r="A117" s="43" t="s">
        <v>56</v>
      </c>
      <c r="B117" s="54">
        <v>16</v>
      </c>
      <c r="C117" s="49" t="s">
        <v>2108</v>
      </c>
      <c r="D117" s="43" t="s">
        <v>2721</v>
      </c>
      <c r="E117" s="49"/>
      <c r="F117" s="49"/>
      <c r="G117" s="49" t="s">
        <v>2531</v>
      </c>
      <c r="H117" s="43" t="s">
        <v>2312</v>
      </c>
      <c r="I117" s="49"/>
      <c r="J117" s="43" t="s">
        <v>139</v>
      </c>
    </row>
    <row r="118" spans="1:10" x14ac:dyDescent="0.25">
      <c r="A118" s="43" t="s">
        <v>56</v>
      </c>
      <c r="B118" s="54">
        <v>17</v>
      </c>
      <c r="C118" s="49" t="s">
        <v>2109</v>
      </c>
      <c r="D118" s="55" t="s">
        <v>2724</v>
      </c>
      <c r="E118" s="49"/>
      <c r="F118" s="49"/>
      <c r="G118" s="49" t="s">
        <v>2532</v>
      </c>
      <c r="H118" s="43" t="s">
        <v>2313</v>
      </c>
      <c r="I118" s="49"/>
      <c r="J118" s="43" t="s">
        <v>91</v>
      </c>
    </row>
    <row r="119" spans="1:10" x14ac:dyDescent="0.25">
      <c r="A119" s="43" t="s">
        <v>56</v>
      </c>
      <c r="B119" s="54">
        <v>18</v>
      </c>
      <c r="C119" s="49" t="s">
        <v>2111</v>
      </c>
      <c r="D119" s="43" t="s">
        <v>2727</v>
      </c>
      <c r="E119" s="49"/>
      <c r="F119" s="49"/>
      <c r="G119" s="49" t="s">
        <v>2534</v>
      </c>
      <c r="H119" s="43" t="s">
        <v>2315</v>
      </c>
      <c r="I119" s="49"/>
      <c r="J119" s="43" t="s">
        <v>1828</v>
      </c>
    </row>
    <row r="120" spans="1:10" x14ac:dyDescent="0.25">
      <c r="A120" s="43" t="s">
        <v>56</v>
      </c>
      <c r="B120" s="54">
        <v>19</v>
      </c>
      <c r="C120" s="49" t="s">
        <v>2112</v>
      </c>
      <c r="D120" s="43" t="s">
        <v>2728</v>
      </c>
      <c r="E120" s="49"/>
      <c r="F120" s="49"/>
      <c r="G120" s="49" t="s">
        <v>2535</v>
      </c>
      <c r="H120" s="43" t="s">
        <v>2316</v>
      </c>
      <c r="I120" s="49"/>
      <c r="J120" s="43" t="s">
        <v>164</v>
      </c>
    </row>
    <row r="121" spans="1:10" x14ac:dyDescent="0.25">
      <c r="A121" s="43" t="s">
        <v>56</v>
      </c>
      <c r="B121" s="54">
        <v>20</v>
      </c>
      <c r="C121" s="49" t="s">
        <v>2113</v>
      </c>
      <c r="D121" s="43" t="s">
        <v>2317</v>
      </c>
      <c r="E121" s="49"/>
      <c r="F121" s="49"/>
      <c r="G121" s="49" t="s">
        <v>2536</v>
      </c>
      <c r="H121" s="43" t="s">
        <v>2317</v>
      </c>
      <c r="I121" s="49"/>
      <c r="J121" s="43" t="s">
        <v>100</v>
      </c>
    </row>
    <row r="122" spans="1:10" x14ac:dyDescent="0.25">
      <c r="A122" s="43" t="s">
        <v>56</v>
      </c>
      <c r="B122" s="54">
        <v>21</v>
      </c>
      <c r="C122" s="49" t="s">
        <v>2114</v>
      </c>
      <c r="D122" s="43" t="s">
        <v>2725</v>
      </c>
      <c r="E122" s="49"/>
      <c r="F122" s="49"/>
      <c r="G122" s="49" t="s">
        <v>2537</v>
      </c>
      <c r="H122" s="43" t="s">
        <v>2318</v>
      </c>
      <c r="I122" s="49"/>
      <c r="J122" s="43" t="s">
        <v>156</v>
      </c>
    </row>
    <row r="123" spans="1:10" x14ac:dyDescent="0.25">
      <c r="A123" s="43" t="s">
        <v>56</v>
      </c>
      <c r="B123" s="54">
        <v>22</v>
      </c>
      <c r="C123" s="49" t="s">
        <v>2115</v>
      </c>
      <c r="D123" s="43" t="s">
        <v>2729</v>
      </c>
      <c r="E123" s="49"/>
      <c r="F123" s="49"/>
      <c r="G123" s="49" t="s">
        <v>2538</v>
      </c>
      <c r="H123" s="43" t="s">
        <v>2319</v>
      </c>
      <c r="I123" s="49"/>
      <c r="J123" s="43" t="s">
        <v>100</v>
      </c>
    </row>
    <row r="124" spans="1:10" x14ac:dyDescent="0.25">
      <c r="A124" s="43" t="s">
        <v>56</v>
      </c>
      <c r="B124" s="54">
        <v>23</v>
      </c>
      <c r="C124" s="49" t="s">
        <v>2118</v>
      </c>
      <c r="D124" s="43" t="s">
        <v>2730</v>
      </c>
      <c r="E124" s="49"/>
      <c r="F124" s="49"/>
      <c r="G124" s="49" t="s">
        <v>2541</v>
      </c>
      <c r="H124" s="43" t="s">
        <v>2322</v>
      </c>
      <c r="I124" s="49"/>
      <c r="J124" s="43" t="s">
        <v>92</v>
      </c>
    </row>
    <row r="125" spans="1:10" x14ac:dyDescent="0.25">
      <c r="A125" s="43" t="s">
        <v>56</v>
      </c>
      <c r="B125" s="54">
        <v>24</v>
      </c>
      <c r="C125" s="49" t="s">
        <v>2119</v>
      </c>
      <c r="D125" s="43" t="s">
        <v>2731</v>
      </c>
      <c r="E125" s="49"/>
      <c r="F125" s="49"/>
      <c r="G125" s="49" t="s">
        <v>2542</v>
      </c>
      <c r="H125" s="43" t="s">
        <v>2323</v>
      </c>
      <c r="I125" s="49"/>
      <c r="J125" s="43" t="s">
        <v>156</v>
      </c>
    </row>
    <row r="126" spans="1:10" x14ac:dyDescent="0.25">
      <c r="A126" s="43" t="s">
        <v>56</v>
      </c>
      <c r="B126" s="54">
        <v>25</v>
      </c>
      <c r="C126" s="49" t="s">
        <v>2120</v>
      </c>
      <c r="D126" s="43" t="s">
        <v>2722</v>
      </c>
      <c r="E126" s="49"/>
      <c r="F126" s="49"/>
      <c r="G126" s="49" t="s">
        <v>2543</v>
      </c>
      <c r="H126" s="43" t="s">
        <v>2324</v>
      </c>
      <c r="I126" s="49"/>
      <c r="J126" s="43" t="s">
        <v>139</v>
      </c>
    </row>
    <row r="127" spans="1:10" x14ac:dyDescent="0.25">
      <c r="A127" s="43" t="s">
        <v>56</v>
      </c>
      <c r="B127" s="54">
        <v>26</v>
      </c>
      <c r="C127" s="49" t="s">
        <v>2121</v>
      </c>
      <c r="D127" s="43" t="s">
        <v>2723</v>
      </c>
      <c r="E127" s="49"/>
      <c r="F127" s="49"/>
      <c r="G127" s="49" t="s">
        <v>2544</v>
      </c>
      <c r="H127" s="43" t="s">
        <v>2325</v>
      </c>
      <c r="I127" s="49"/>
      <c r="J127" s="43" t="s">
        <v>156</v>
      </c>
    </row>
    <row r="128" spans="1:10" x14ac:dyDescent="0.25">
      <c r="A128" s="43" t="s">
        <v>56</v>
      </c>
      <c r="B128" s="54">
        <v>27</v>
      </c>
      <c r="C128" s="49" t="s">
        <v>2116</v>
      </c>
      <c r="D128" s="43" t="s">
        <v>2733</v>
      </c>
      <c r="E128" s="49"/>
      <c r="F128" s="49"/>
      <c r="G128" s="49" t="s">
        <v>2539</v>
      </c>
      <c r="H128" s="43" t="s">
        <v>2320</v>
      </c>
      <c r="I128" s="49"/>
      <c r="J128" s="43" t="s">
        <v>2489</v>
      </c>
    </row>
    <row r="129" spans="1:10" x14ac:dyDescent="0.25">
      <c r="A129" s="43" t="s">
        <v>56</v>
      </c>
      <c r="B129" s="54">
        <v>28</v>
      </c>
      <c r="C129" s="49" t="s">
        <v>2117</v>
      </c>
      <c r="D129" s="43"/>
      <c r="E129" s="49"/>
      <c r="F129" s="49"/>
      <c r="G129" s="49" t="s">
        <v>2540</v>
      </c>
      <c r="H129" s="43" t="s">
        <v>2321</v>
      </c>
      <c r="I129" s="49"/>
      <c r="J129" s="43" t="s">
        <v>92</v>
      </c>
    </row>
    <row r="130" spans="1:10" x14ac:dyDescent="0.25">
      <c r="A130" s="47" t="s">
        <v>56</v>
      </c>
      <c r="B130" s="54">
        <v>31</v>
      </c>
      <c r="C130" s="47" t="s">
        <v>148</v>
      </c>
      <c r="D130" s="49" t="s">
        <v>1462</v>
      </c>
      <c r="E130" s="47" t="s">
        <v>1714</v>
      </c>
      <c r="F130" s="63" t="s">
        <v>1105</v>
      </c>
      <c r="G130" s="47" t="s">
        <v>375</v>
      </c>
      <c r="H130" s="47" t="s">
        <v>376</v>
      </c>
      <c r="I130" s="61" t="s">
        <v>1883</v>
      </c>
      <c r="J130" s="47" t="s">
        <v>92</v>
      </c>
    </row>
    <row r="131" spans="1:10" x14ac:dyDescent="0.25">
      <c r="A131" s="43" t="s">
        <v>56</v>
      </c>
      <c r="B131" s="54">
        <v>32</v>
      </c>
      <c r="C131" s="49" t="s">
        <v>2122</v>
      </c>
      <c r="D131" s="43"/>
      <c r="E131" s="49"/>
      <c r="F131" s="49"/>
      <c r="G131" s="49" t="s">
        <v>2545</v>
      </c>
      <c r="H131" s="43" t="s">
        <v>2326</v>
      </c>
      <c r="I131" s="49"/>
      <c r="J131" s="43" t="s">
        <v>91</v>
      </c>
    </row>
    <row r="132" spans="1:10" x14ac:dyDescent="0.25">
      <c r="A132" s="47" t="s">
        <v>56</v>
      </c>
      <c r="B132" s="54">
        <v>33</v>
      </c>
      <c r="C132" s="47" t="s">
        <v>149</v>
      </c>
      <c r="D132" s="50" t="s">
        <v>1706</v>
      </c>
      <c r="E132" s="47" t="s">
        <v>1707</v>
      </c>
      <c r="F132" s="63" t="s">
        <v>1106</v>
      </c>
      <c r="G132" s="47" t="s">
        <v>377</v>
      </c>
      <c r="H132" s="47" t="s">
        <v>378</v>
      </c>
      <c r="I132" s="61" t="s">
        <v>1884</v>
      </c>
      <c r="J132" s="47" t="s">
        <v>139</v>
      </c>
    </row>
    <row r="133" spans="1:10" x14ac:dyDescent="0.25">
      <c r="A133" s="47" t="s">
        <v>56</v>
      </c>
      <c r="B133" s="54">
        <v>41</v>
      </c>
      <c r="C133" s="47" t="s">
        <v>150</v>
      </c>
      <c r="D133" s="49" t="s">
        <v>1493</v>
      </c>
      <c r="E133" s="47" t="s">
        <v>1713</v>
      </c>
      <c r="F133" s="63" t="s">
        <v>1107</v>
      </c>
      <c r="G133" s="47" t="s">
        <v>379</v>
      </c>
      <c r="H133" s="47" t="s">
        <v>380</v>
      </c>
      <c r="I133" s="61" t="s">
        <v>1885</v>
      </c>
      <c r="J133" s="47" t="s">
        <v>92</v>
      </c>
    </row>
    <row r="134" spans="1:10" x14ac:dyDescent="0.25">
      <c r="A134" s="43" t="s">
        <v>56</v>
      </c>
      <c r="B134" s="54">
        <v>42</v>
      </c>
      <c r="C134" s="49" t="s">
        <v>2123</v>
      </c>
      <c r="D134" s="43"/>
      <c r="E134" s="49"/>
      <c r="F134" s="49"/>
      <c r="G134" s="49" t="s">
        <v>2546</v>
      </c>
      <c r="H134" s="43" t="s">
        <v>2327</v>
      </c>
      <c r="I134" s="49"/>
      <c r="J134" s="43" t="s">
        <v>91</v>
      </c>
    </row>
    <row r="135" spans="1:10" x14ac:dyDescent="0.25">
      <c r="A135" s="43" t="s">
        <v>56</v>
      </c>
      <c r="B135" s="54">
        <v>45</v>
      </c>
      <c r="C135" s="49" t="s">
        <v>2124</v>
      </c>
      <c r="D135" s="43" t="s">
        <v>2726</v>
      </c>
      <c r="E135" s="49"/>
      <c r="F135" s="49"/>
      <c r="G135" s="49" t="s">
        <v>2547</v>
      </c>
      <c r="H135" s="43" t="s">
        <v>2328</v>
      </c>
      <c r="I135" s="49"/>
      <c r="J135" s="43" t="s">
        <v>156</v>
      </c>
    </row>
    <row r="136" spans="1:10" x14ac:dyDescent="0.25">
      <c r="A136" s="47" t="s">
        <v>56</v>
      </c>
      <c r="B136" s="54">
        <v>46</v>
      </c>
      <c r="C136" s="47" t="s">
        <v>151</v>
      </c>
      <c r="D136" s="49" t="s">
        <v>1494</v>
      </c>
      <c r="E136" s="47" t="s">
        <v>1731</v>
      </c>
      <c r="F136" s="63" t="s">
        <v>1108</v>
      </c>
      <c r="G136" s="47" t="s">
        <v>381</v>
      </c>
      <c r="H136" s="47" t="s">
        <v>382</v>
      </c>
      <c r="I136" s="61" t="s">
        <v>1886</v>
      </c>
      <c r="J136" s="47" t="s">
        <v>92</v>
      </c>
    </row>
    <row r="137" spans="1:10" x14ac:dyDescent="0.25">
      <c r="A137" s="47" t="s">
        <v>56</v>
      </c>
      <c r="B137" s="54">
        <v>51</v>
      </c>
      <c r="C137" s="47" t="s">
        <v>152</v>
      </c>
      <c r="D137" s="49" t="s">
        <v>1440</v>
      </c>
      <c r="E137" s="47" t="s">
        <v>1709</v>
      </c>
      <c r="F137" s="63" t="s">
        <v>1109</v>
      </c>
      <c r="G137" s="47" t="s">
        <v>383</v>
      </c>
      <c r="H137" s="47" t="s">
        <v>384</v>
      </c>
      <c r="I137" s="61" t="s">
        <v>1887</v>
      </c>
      <c r="J137" s="47" t="s">
        <v>91</v>
      </c>
    </row>
    <row r="138" spans="1:10" x14ac:dyDescent="0.25">
      <c r="A138" s="43" t="s">
        <v>56</v>
      </c>
      <c r="B138" s="54"/>
      <c r="C138" s="49" t="s">
        <v>2104</v>
      </c>
      <c r="D138" s="55" t="s">
        <v>2885</v>
      </c>
      <c r="E138" s="49"/>
      <c r="F138" s="49"/>
      <c r="G138" s="49" t="s">
        <v>2527</v>
      </c>
      <c r="H138" s="43" t="s">
        <v>2308</v>
      </c>
      <c r="I138" s="49"/>
      <c r="J138" s="43" t="s">
        <v>91</v>
      </c>
    </row>
    <row r="139" spans="1:10" x14ac:dyDescent="0.25">
      <c r="A139" s="43" t="s">
        <v>56</v>
      </c>
      <c r="B139" s="43"/>
      <c r="C139" s="49" t="s">
        <v>2125</v>
      </c>
      <c r="D139" s="43" t="s">
        <v>2732</v>
      </c>
      <c r="E139" s="49"/>
      <c r="F139" s="49"/>
      <c r="G139" s="49" t="s">
        <v>2548</v>
      </c>
      <c r="H139" s="43" t="s">
        <v>509</v>
      </c>
      <c r="I139" s="49"/>
      <c r="J139" s="43" t="s">
        <v>156</v>
      </c>
    </row>
    <row r="140" spans="1:10" x14ac:dyDescent="0.25">
      <c r="A140" s="43" t="s">
        <v>56</v>
      </c>
      <c r="B140" s="43"/>
      <c r="C140" s="49" t="s">
        <v>2110</v>
      </c>
      <c r="D140" s="43"/>
      <c r="E140" s="49"/>
      <c r="F140" s="49"/>
      <c r="G140" s="49" t="s">
        <v>2533</v>
      </c>
      <c r="H140" s="43" t="s">
        <v>2314</v>
      </c>
      <c r="I140" s="49"/>
      <c r="J140" s="43" t="s">
        <v>2488</v>
      </c>
    </row>
    <row r="141" spans="1:10" x14ac:dyDescent="0.25">
      <c r="A141" s="47" t="s">
        <v>55</v>
      </c>
      <c r="B141" s="58">
        <v>-99</v>
      </c>
      <c r="C141" s="47" t="s">
        <v>93</v>
      </c>
      <c r="D141" s="49" t="s">
        <v>1468</v>
      </c>
      <c r="E141" s="59" t="s">
        <v>1715</v>
      </c>
      <c r="F141" s="60" t="s">
        <v>1667</v>
      </c>
      <c r="G141" s="47" t="s">
        <v>277</v>
      </c>
      <c r="H141" s="47" t="s">
        <v>278</v>
      </c>
      <c r="I141" s="47" t="s">
        <v>1848</v>
      </c>
      <c r="J141" s="47" t="s">
        <v>91</v>
      </c>
    </row>
    <row r="142" spans="1:10" x14ac:dyDescent="0.25">
      <c r="A142" s="47" t="s">
        <v>55</v>
      </c>
      <c r="B142" s="54">
        <v>1</v>
      </c>
      <c r="C142" s="47" t="s">
        <v>132</v>
      </c>
      <c r="D142" s="49" t="s">
        <v>100</v>
      </c>
      <c r="E142" s="47" t="s">
        <v>1693</v>
      </c>
      <c r="F142" s="63" t="s">
        <v>1092</v>
      </c>
      <c r="G142" s="47" t="s">
        <v>322</v>
      </c>
      <c r="H142" s="47" t="s">
        <v>350</v>
      </c>
      <c r="I142" s="47" t="s">
        <v>2020</v>
      </c>
      <c r="J142" s="47" t="s">
        <v>100</v>
      </c>
    </row>
    <row r="143" spans="1:10" x14ac:dyDescent="0.25">
      <c r="A143" s="47" t="s">
        <v>55</v>
      </c>
      <c r="B143" s="54">
        <v>3</v>
      </c>
      <c r="C143" s="47" t="s">
        <v>133</v>
      </c>
      <c r="D143" s="49" t="s">
        <v>1489</v>
      </c>
      <c r="E143" s="48" t="s">
        <v>1730</v>
      </c>
      <c r="F143" s="63" t="s">
        <v>1093</v>
      </c>
      <c r="G143" s="47" t="s">
        <v>351</v>
      </c>
      <c r="H143" s="47" t="s">
        <v>352</v>
      </c>
      <c r="I143" s="47" t="s">
        <v>1875</v>
      </c>
      <c r="J143" s="47" t="s">
        <v>92</v>
      </c>
    </row>
    <row r="144" spans="1:10" x14ac:dyDescent="0.25">
      <c r="A144" s="47" t="s">
        <v>55</v>
      </c>
      <c r="B144" s="54">
        <v>4</v>
      </c>
      <c r="C144" s="47" t="s">
        <v>134</v>
      </c>
      <c r="D144" s="49" t="s">
        <v>1490</v>
      </c>
      <c r="E144" s="61" t="s">
        <v>1694</v>
      </c>
      <c r="F144" s="63" t="s">
        <v>1094</v>
      </c>
      <c r="G144" s="47" t="s">
        <v>353</v>
      </c>
      <c r="H144" s="47" t="s">
        <v>354</v>
      </c>
      <c r="I144" s="47" t="s">
        <v>2033</v>
      </c>
      <c r="J144" s="47" t="s">
        <v>92</v>
      </c>
    </row>
    <row r="145" spans="1:10" x14ac:dyDescent="0.25">
      <c r="A145" s="43" t="s">
        <v>55</v>
      </c>
      <c r="B145" s="54">
        <v>5</v>
      </c>
      <c r="C145" s="49" t="s">
        <v>2090</v>
      </c>
      <c r="D145" s="43" t="s">
        <v>2874</v>
      </c>
      <c r="E145" s="49"/>
      <c r="F145" s="49"/>
      <c r="G145" s="49" t="s">
        <v>2513</v>
      </c>
      <c r="H145" s="43" t="s">
        <v>2295</v>
      </c>
      <c r="I145" s="49"/>
      <c r="J145" s="43" t="s">
        <v>2487</v>
      </c>
    </row>
    <row r="146" spans="1:10" x14ac:dyDescent="0.25">
      <c r="A146" s="47" t="s">
        <v>55</v>
      </c>
      <c r="B146" s="54">
        <v>6</v>
      </c>
      <c r="C146" s="47" t="s">
        <v>135</v>
      </c>
      <c r="D146" s="49" t="s">
        <v>356</v>
      </c>
      <c r="E146" s="47" t="s">
        <v>1695</v>
      </c>
      <c r="F146" s="63" t="s">
        <v>1095</v>
      </c>
      <c r="G146" s="47" t="s">
        <v>355</v>
      </c>
      <c r="H146" s="47" t="s">
        <v>356</v>
      </c>
      <c r="I146" s="47" t="s">
        <v>1695</v>
      </c>
      <c r="J146" s="47" t="s">
        <v>91</v>
      </c>
    </row>
    <row r="147" spans="1:10" x14ac:dyDescent="0.25">
      <c r="A147" s="46" t="s">
        <v>55</v>
      </c>
      <c r="B147" s="54">
        <v>7</v>
      </c>
      <c r="C147" s="49" t="s">
        <v>2091</v>
      </c>
      <c r="D147" s="46" t="s">
        <v>2875</v>
      </c>
      <c r="E147" s="49"/>
      <c r="F147" s="49"/>
      <c r="G147" s="49" t="s">
        <v>2514</v>
      </c>
      <c r="H147" s="43" t="s">
        <v>2296</v>
      </c>
      <c r="I147" s="49"/>
      <c r="J147" s="43" t="s">
        <v>91</v>
      </c>
    </row>
    <row r="148" spans="1:10" x14ac:dyDescent="0.25">
      <c r="A148" s="65" t="s">
        <v>55</v>
      </c>
      <c r="B148" s="54">
        <v>8</v>
      </c>
      <c r="C148" s="49" t="s">
        <v>2092</v>
      </c>
      <c r="D148" s="66" t="s">
        <v>2876</v>
      </c>
      <c r="E148" s="49"/>
      <c r="F148" s="49"/>
      <c r="G148" s="49" t="s">
        <v>2515</v>
      </c>
      <c r="H148" s="43"/>
      <c r="I148" s="49"/>
      <c r="J148" s="43"/>
    </row>
    <row r="149" spans="1:10" x14ac:dyDescent="0.25">
      <c r="A149" s="65" t="s">
        <v>55</v>
      </c>
      <c r="B149" s="54">
        <v>9</v>
      </c>
      <c r="C149" s="49" t="s">
        <v>2093</v>
      </c>
      <c r="D149" s="65" t="s">
        <v>2877</v>
      </c>
      <c r="E149" s="49"/>
      <c r="F149" s="49"/>
      <c r="G149" s="49" t="s">
        <v>2516</v>
      </c>
      <c r="H149" s="43" t="s">
        <v>2297</v>
      </c>
      <c r="I149" s="49"/>
      <c r="J149" s="43" t="s">
        <v>91</v>
      </c>
    </row>
    <row r="150" spans="1:10" x14ac:dyDescent="0.25">
      <c r="A150" s="65" t="s">
        <v>55</v>
      </c>
      <c r="B150" s="54">
        <v>10</v>
      </c>
      <c r="C150" s="49" t="s">
        <v>2094</v>
      </c>
      <c r="D150" s="65" t="s">
        <v>2880</v>
      </c>
      <c r="E150" s="49"/>
      <c r="F150" s="49"/>
      <c r="G150" s="49" t="s">
        <v>2517</v>
      </c>
      <c r="H150" s="43" t="s">
        <v>2298</v>
      </c>
      <c r="I150" s="49"/>
      <c r="J150" s="43" t="s">
        <v>1418</v>
      </c>
    </row>
    <row r="151" spans="1:10" x14ac:dyDescent="0.25">
      <c r="A151" s="43" t="s">
        <v>55</v>
      </c>
      <c r="B151" s="54">
        <v>11</v>
      </c>
      <c r="C151" s="49" t="s">
        <v>2095</v>
      </c>
      <c r="D151" s="43" t="s">
        <v>2881</v>
      </c>
      <c r="E151" s="49"/>
      <c r="F151" s="49"/>
      <c r="G151" s="49" t="s">
        <v>2518</v>
      </c>
      <c r="H151" s="46" t="s">
        <v>2299</v>
      </c>
      <c r="I151" s="49"/>
      <c r="J151" s="43"/>
    </row>
    <row r="152" spans="1:10" x14ac:dyDescent="0.25">
      <c r="A152" s="43" t="s">
        <v>55</v>
      </c>
      <c r="B152" s="54">
        <v>12</v>
      </c>
      <c r="C152" s="49" t="s">
        <v>2096</v>
      </c>
      <c r="D152" s="43" t="s">
        <v>2878</v>
      </c>
      <c r="E152" s="49"/>
      <c r="F152" s="49"/>
      <c r="G152" s="49" t="s">
        <v>2519</v>
      </c>
      <c r="H152" s="65" t="s">
        <v>2300</v>
      </c>
      <c r="I152" s="49"/>
      <c r="J152" s="43" t="s">
        <v>100</v>
      </c>
    </row>
    <row r="153" spans="1:10" x14ac:dyDescent="0.25">
      <c r="A153" s="43" t="s">
        <v>55</v>
      </c>
      <c r="B153" s="54">
        <v>13</v>
      </c>
      <c r="C153" s="49" t="s">
        <v>2097</v>
      </c>
      <c r="D153" s="43" t="s">
        <v>2882</v>
      </c>
      <c r="E153" s="49"/>
      <c r="F153" s="49"/>
      <c r="G153" s="49" t="s">
        <v>2520</v>
      </c>
      <c r="H153" s="65" t="s">
        <v>2301</v>
      </c>
      <c r="I153" s="49"/>
      <c r="J153" s="43" t="s">
        <v>91</v>
      </c>
    </row>
    <row r="154" spans="1:10" x14ac:dyDescent="0.25">
      <c r="A154" s="43" t="s">
        <v>55</v>
      </c>
      <c r="B154" s="54">
        <v>14</v>
      </c>
      <c r="C154" s="49" t="s">
        <v>2098</v>
      </c>
      <c r="D154" s="43" t="s">
        <v>2879</v>
      </c>
      <c r="E154" s="49"/>
      <c r="F154" s="49"/>
      <c r="G154" s="49" t="s">
        <v>2521</v>
      </c>
      <c r="H154" s="65" t="s">
        <v>2302</v>
      </c>
      <c r="I154" s="49"/>
      <c r="J154" s="43" t="s">
        <v>91</v>
      </c>
    </row>
    <row r="155" spans="1:10" x14ac:dyDescent="0.25">
      <c r="A155" s="43" t="s">
        <v>55</v>
      </c>
      <c r="B155" s="54">
        <v>15</v>
      </c>
      <c r="C155" s="49" t="s">
        <v>2099</v>
      </c>
      <c r="D155" s="43" t="s">
        <v>2883</v>
      </c>
      <c r="E155" s="49"/>
      <c r="F155" s="49"/>
      <c r="G155" s="49" t="s">
        <v>2522</v>
      </c>
      <c r="H155" s="65" t="s">
        <v>2303</v>
      </c>
      <c r="I155" s="49"/>
      <c r="J155" s="43" t="s">
        <v>91</v>
      </c>
    </row>
    <row r="156" spans="1:10" x14ac:dyDescent="0.25">
      <c r="A156" s="43" t="s">
        <v>55</v>
      </c>
      <c r="B156" s="54">
        <v>16</v>
      </c>
      <c r="C156" s="49" t="s">
        <v>2100</v>
      </c>
      <c r="D156" s="43" t="s">
        <v>2884</v>
      </c>
      <c r="E156" s="49"/>
      <c r="F156" s="49"/>
      <c r="G156" s="49" t="s">
        <v>2523</v>
      </c>
      <c r="H156" s="65" t="s">
        <v>2304</v>
      </c>
      <c r="I156" s="49"/>
      <c r="J156" s="46" t="s">
        <v>91</v>
      </c>
    </row>
    <row r="157" spans="1:10" x14ac:dyDescent="0.25">
      <c r="A157" s="47" t="s">
        <v>55</v>
      </c>
      <c r="B157" s="54">
        <v>19</v>
      </c>
      <c r="C157" s="47" t="s">
        <v>136</v>
      </c>
      <c r="D157" s="49" t="s">
        <v>1440</v>
      </c>
      <c r="E157" s="47" t="s">
        <v>1709</v>
      </c>
      <c r="F157" s="63" t="s">
        <v>1096</v>
      </c>
      <c r="G157" s="47" t="s">
        <v>357</v>
      </c>
      <c r="H157" s="47" t="s">
        <v>358</v>
      </c>
      <c r="I157" s="47" t="s">
        <v>2034</v>
      </c>
      <c r="J157" s="47" t="s">
        <v>91</v>
      </c>
    </row>
    <row r="158" spans="1:10" x14ac:dyDescent="0.25">
      <c r="A158" s="48" t="s">
        <v>55</v>
      </c>
      <c r="B158" s="48"/>
      <c r="C158" s="48" t="s">
        <v>137</v>
      </c>
      <c r="D158" s="50" t="s">
        <v>1491</v>
      </c>
      <c r="E158" s="48" t="s">
        <v>1696</v>
      </c>
      <c r="F158" s="55" t="s">
        <v>1097</v>
      </c>
      <c r="G158" s="48" t="s">
        <v>359</v>
      </c>
      <c r="H158" s="48" t="s">
        <v>360</v>
      </c>
      <c r="I158" s="48" t="s">
        <v>1876</v>
      </c>
      <c r="J158" s="48" t="s">
        <v>92</v>
      </c>
    </row>
    <row r="159" spans="1:10" x14ac:dyDescent="0.25">
      <c r="A159" s="47" t="s">
        <v>66</v>
      </c>
      <c r="B159" s="58">
        <v>-99</v>
      </c>
      <c r="C159" s="47" t="s">
        <v>93</v>
      </c>
      <c r="D159" s="47" t="s">
        <v>1468</v>
      </c>
      <c r="E159" s="59" t="s">
        <v>1715</v>
      </c>
      <c r="F159" s="60" t="s">
        <v>1667</v>
      </c>
      <c r="G159" s="47" t="s">
        <v>277</v>
      </c>
      <c r="H159" s="47" t="s">
        <v>278</v>
      </c>
      <c r="I159" s="47" t="s">
        <v>1848</v>
      </c>
      <c r="J159" s="47" t="s">
        <v>91</v>
      </c>
    </row>
    <row r="160" spans="1:10" x14ac:dyDescent="0.25">
      <c r="A160" s="47" t="s">
        <v>66</v>
      </c>
      <c r="B160" s="54">
        <v>1</v>
      </c>
      <c r="C160" s="47" t="s">
        <v>129</v>
      </c>
      <c r="D160" s="47" t="s">
        <v>1600</v>
      </c>
      <c r="E160" s="47" t="s">
        <v>1710</v>
      </c>
      <c r="F160" s="63" t="s">
        <v>1089</v>
      </c>
      <c r="G160" s="47" t="s">
        <v>344</v>
      </c>
      <c r="H160" s="47" t="s">
        <v>456</v>
      </c>
      <c r="I160" s="61" t="s">
        <v>1924</v>
      </c>
      <c r="J160" s="47" t="s">
        <v>100</v>
      </c>
    </row>
    <row r="161" spans="1:10" x14ac:dyDescent="0.25">
      <c r="A161" s="47" t="s">
        <v>66</v>
      </c>
      <c r="B161" s="54">
        <v>2</v>
      </c>
      <c r="C161" s="47" t="s">
        <v>196</v>
      </c>
      <c r="D161" s="47" t="s">
        <v>1467</v>
      </c>
      <c r="E161" s="47" t="s">
        <v>1683</v>
      </c>
      <c r="F161" s="63" t="s">
        <v>1135</v>
      </c>
      <c r="G161" s="47" t="s">
        <v>454</v>
      </c>
      <c r="H161" s="47" t="s">
        <v>455</v>
      </c>
      <c r="I161" s="61" t="s">
        <v>1923</v>
      </c>
      <c r="J161" s="47" t="s">
        <v>153</v>
      </c>
    </row>
    <row r="162" spans="1:10" x14ac:dyDescent="0.25">
      <c r="A162" s="47" t="s">
        <v>66</v>
      </c>
      <c r="B162" s="54">
        <v>4</v>
      </c>
      <c r="C162" s="49" t="s">
        <v>2279</v>
      </c>
      <c r="D162" s="55" t="s">
        <v>2760</v>
      </c>
      <c r="E162" s="49"/>
      <c r="F162" s="49"/>
      <c r="G162" s="49" t="s">
        <v>2711</v>
      </c>
      <c r="H162" s="43" t="s">
        <v>2482</v>
      </c>
      <c r="I162" s="49"/>
      <c r="J162" s="43" t="s">
        <v>92</v>
      </c>
    </row>
    <row r="163" spans="1:10" x14ac:dyDescent="0.25">
      <c r="A163" s="47" t="s">
        <v>66</v>
      </c>
      <c r="B163" s="54">
        <v>5</v>
      </c>
      <c r="C163" s="49" t="s">
        <v>2278</v>
      </c>
      <c r="D163" s="55" t="s">
        <v>2761</v>
      </c>
      <c r="E163" s="49"/>
      <c r="F163" s="49"/>
      <c r="G163" s="49" t="s">
        <v>2710</v>
      </c>
      <c r="H163" s="43" t="s">
        <v>2481</v>
      </c>
      <c r="I163" s="49"/>
      <c r="J163" s="43" t="s">
        <v>92</v>
      </c>
    </row>
    <row r="164" spans="1:10" x14ac:dyDescent="0.25">
      <c r="A164" s="47" t="s">
        <v>66</v>
      </c>
      <c r="B164" s="54">
        <v>5</v>
      </c>
      <c r="C164" s="47" t="s">
        <v>197</v>
      </c>
      <c r="D164" s="47" t="s">
        <v>1498</v>
      </c>
      <c r="E164" s="47" t="s">
        <v>1750</v>
      </c>
      <c r="F164" s="63" t="s">
        <v>1136</v>
      </c>
      <c r="G164" s="47" t="s">
        <v>457</v>
      </c>
      <c r="H164" s="47" t="s">
        <v>458</v>
      </c>
      <c r="I164" s="61" t="s">
        <v>1925</v>
      </c>
      <c r="J164" s="47" t="s">
        <v>92</v>
      </c>
    </row>
    <row r="165" spans="1:10" x14ac:dyDescent="0.25">
      <c r="A165" s="47" t="s">
        <v>66</v>
      </c>
      <c r="B165" s="54">
        <v>5</v>
      </c>
      <c r="C165" s="47" t="s">
        <v>198</v>
      </c>
      <c r="D165" s="47" t="s">
        <v>1489</v>
      </c>
      <c r="E165" s="48" t="s">
        <v>1730</v>
      </c>
      <c r="F165" s="63" t="s">
        <v>1137</v>
      </c>
      <c r="G165" s="47" t="s">
        <v>459</v>
      </c>
      <c r="H165" s="47" t="s">
        <v>460</v>
      </c>
      <c r="I165" s="61" t="s">
        <v>1926</v>
      </c>
      <c r="J165" s="47" t="s">
        <v>92</v>
      </c>
    </row>
    <row r="166" spans="1:10" x14ac:dyDescent="0.25">
      <c r="A166" s="47" t="s">
        <v>66</v>
      </c>
      <c r="B166" s="54">
        <v>6</v>
      </c>
      <c r="C166" s="47" t="s">
        <v>199</v>
      </c>
      <c r="D166" s="47" t="s">
        <v>1499</v>
      </c>
      <c r="E166" s="47" t="s">
        <v>1752</v>
      </c>
      <c r="F166" s="63" t="s">
        <v>1138</v>
      </c>
      <c r="G166" s="47" t="s">
        <v>461</v>
      </c>
      <c r="H166" s="47" t="s">
        <v>462</v>
      </c>
      <c r="I166" s="61" t="s">
        <v>1682</v>
      </c>
      <c r="J166" s="47" t="s">
        <v>92</v>
      </c>
    </row>
    <row r="167" spans="1:10" x14ac:dyDescent="0.25">
      <c r="A167" s="47" t="s">
        <v>66</v>
      </c>
      <c r="B167" s="54">
        <v>7</v>
      </c>
      <c r="C167" s="49" t="s">
        <v>2280</v>
      </c>
      <c r="D167" s="43" t="s">
        <v>2762</v>
      </c>
      <c r="E167" s="49"/>
      <c r="F167" s="49"/>
      <c r="G167" s="49" t="s">
        <v>2712</v>
      </c>
      <c r="H167" s="43" t="s">
        <v>2483</v>
      </c>
      <c r="I167" s="49"/>
      <c r="J167" s="43" t="s">
        <v>1828</v>
      </c>
    </row>
    <row r="168" spans="1:10" x14ac:dyDescent="0.25">
      <c r="A168" s="47" t="s">
        <v>66</v>
      </c>
      <c r="B168" s="54">
        <v>9</v>
      </c>
      <c r="C168" s="49" t="s">
        <v>2281</v>
      </c>
      <c r="D168" s="43" t="s">
        <v>2763</v>
      </c>
      <c r="E168" s="49"/>
      <c r="F168" s="49"/>
      <c r="G168" s="49" t="s">
        <v>2713</v>
      </c>
      <c r="H168" s="43" t="s">
        <v>2484</v>
      </c>
      <c r="I168" s="49"/>
      <c r="J168" s="43" t="s">
        <v>262</v>
      </c>
    </row>
    <row r="169" spans="1:10" x14ac:dyDescent="0.25">
      <c r="A169" s="47" t="s">
        <v>66</v>
      </c>
      <c r="B169" s="54">
        <v>10</v>
      </c>
      <c r="C169" s="47" t="s">
        <v>200</v>
      </c>
      <c r="D169" s="47" t="s">
        <v>1441</v>
      </c>
      <c r="E169" s="47" t="s">
        <v>1753</v>
      </c>
      <c r="F169" s="63" t="s">
        <v>1139</v>
      </c>
      <c r="G169" s="49" t="s">
        <v>2714</v>
      </c>
      <c r="H169" s="47" t="s">
        <v>463</v>
      </c>
      <c r="I169" s="61" t="s">
        <v>1927</v>
      </c>
      <c r="J169" s="47" t="s">
        <v>195</v>
      </c>
    </row>
    <row r="170" spans="1:10" x14ac:dyDescent="0.25">
      <c r="A170" s="47" t="s">
        <v>66</v>
      </c>
      <c r="B170" s="54">
        <v>11</v>
      </c>
      <c r="C170" s="47" t="s">
        <v>201</v>
      </c>
      <c r="D170" s="47" t="s">
        <v>1442</v>
      </c>
      <c r="E170" s="47" t="s">
        <v>1754</v>
      </c>
      <c r="F170" s="63" t="s">
        <v>1140</v>
      </c>
      <c r="G170" s="49" t="s">
        <v>2715</v>
      </c>
      <c r="H170" s="47" t="s">
        <v>464</v>
      </c>
      <c r="I170" s="61" t="s">
        <v>1928</v>
      </c>
      <c r="J170" s="47" t="s">
        <v>195</v>
      </c>
    </row>
    <row r="171" spans="1:10" x14ac:dyDescent="0.25">
      <c r="A171" s="47" t="s">
        <v>66</v>
      </c>
      <c r="B171" s="54">
        <v>13</v>
      </c>
      <c r="C171" s="49" t="s">
        <v>2282</v>
      </c>
      <c r="D171" s="55" t="s">
        <v>2765</v>
      </c>
      <c r="E171" s="49"/>
      <c r="F171" s="49"/>
      <c r="G171" s="49" t="s">
        <v>2716</v>
      </c>
      <c r="H171" s="43" t="s">
        <v>2485</v>
      </c>
      <c r="I171" s="49"/>
      <c r="J171" s="43" t="s">
        <v>92</v>
      </c>
    </row>
    <row r="172" spans="1:10" x14ac:dyDescent="0.25">
      <c r="A172" s="47" t="s">
        <v>66</v>
      </c>
      <c r="B172" s="54">
        <v>14</v>
      </c>
      <c r="C172" s="49" t="s">
        <v>2283</v>
      </c>
      <c r="D172" s="43" t="s">
        <v>2764</v>
      </c>
      <c r="E172" s="49"/>
      <c r="F172" s="49"/>
      <c r="G172" s="49" t="s">
        <v>2717</v>
      </c>
      <c r="H172" s="43" t="s">
        <v>2486</v>
      </c>
      <c r="I172" s="49"/>
      <c r="J172" s="43" t="s">
        <v>156</v>
      </c>
    </row>
    <row r="173" spans="1:10" x14ac:dyDescent="0.25">
      <c r="A173" s="47" t="s">
        <v>65</v>
      </c>
      <c r="B173" s="58">
        <v>-99</v>
      </c>
      <c r="C173" s="47" t="s">
        <v>93</v>
      </c>
      <c r="D173" s="47" t="s">
        <v>1468</v>
      </c>
      <c r="E173" s="59" t="s">
        <v>1715</v>
      </c>
      <c r="F173" s="60" t="s">
        <v>1667</v>
      </c>
      <c r="G173" s="47" t="s">
        <v>277</v>
      </c>
      <c r="H173" s="47" t="s">
        <v>278</v>
      </c>
      <c r="I173" s="47" t="s">
        <v>1848</v>
      </c>
      <c r="J173" s="47" t="s">
        <v>91</v>
      </c>
    </row>
    <row r="174" spans="1:10" x14ac:dyDescent="0.25">
      <c r="A174" s="47" t="s">
        <v>65</v>
      </c>
      <c r="B174" s="54">
        <v>1</v>
      </c>
      <c r="C174" s="47" t="s">
        <v>129</v>
      </c>
      <c r="D174" s="47" t="s">
        <v>1467</v>
      </c>
      <c r="E174" s="47" t="s">
        <v>1683</v>
      </c>
      <c r="F174" s="63" t="s">
        <v>1089</v>
      </c>
      <c r="G174" s="47" t="s">
        <v>344</v>
      </c>
      <c r="H174" s="47" t="s">
        <v>345</v>
      </c>
      <c r="I174" s="61" t="s">
        <v>1874</v>
      </c>
      <c r="J174" s="47" t="s">
        <v>100</v>
      </c>
    </row>
    <row r="175" spans="1:10" x14ac:dyDescent="0.25">
      <c r="A175" s="47" t="s">
        <v>65</v>
      </c>
      <c r="B175" s="54">
        <v>2</v>
      </c>
      <c r="C175" s="47" t="s">
        <v>193</v>
      </c>
      <c r="D175" s="47" t="s">
        <v>275</v>
      </c>
      <c r="E175" s="47" t="s">
        <v>1711</v>
      </c>
      <c r="F175" s="63" t="s">
        <v>1133</v>
      </c>
      <c r="G175" s="47" t="s">
        <v>450</v>
      </c>
      <c r="H175" s="47" t="s">
        <v>451</v>
      </c>
      <c r="I175" s="61" t="s">
        <v>1921</v>
      </c>
      <c r="J175" s="47" t="s">
        <v>91</v>
      </c>
    </row>
    <row r="176" spans="1:10" x14ac:dyDescent="0.25">
      <c r="A176" s="43" t="s">
        <v>65</v>
      </c>
      <c r="B176" s="54">
        <v>3</v>
      </c>
      <c r="C176" s="50" t="s">
        <v>2277</v>
      </c>
      <c r="D176" s="55" t="s">
        <v>2766</v>
      </c>
      <c r="E176" s="49"/>
      <c r="F176" s="49"/>
      <c r="G176" s="49" t="s">
        <v>2709</v>
      </c>
      <c r="H176" s="43" t="s">
        <v>2480</v>
      </c>
      <c r="I176" s="49"/>
      <c r="J176" s="43" t="s">
        <v>91</v>
      </c>
    </row>
    <row r="177" spans="1:10" x14ac:dyDescent="0.25">
      <c r="A177" s="47" t="s">
        <v>65</v>
      </c>
      <c r="B177" s="54">
        <v>4</v>
      </c>
      <c r="C177" s="47" t="s">
        <v>194</v>
      </c>
      <c r="D177" s="47" t="s">
        <v>1440</v>
      </c>
      <c r="E177" s="47" t="s">
        <v>1709</v>
      </c>
      <c r="F177" s="63" t="s">
        <v>1134</v>
      </c>
      <c r="G177" s="47" t="s">
        <v>452</v>
      </c>
      <c r="H177" s="47" t="s">
        <v>453</v>
      </c>
      <c r="I177" s="61" t="s">
        <v>1922</v>
      </c>
      <c r="J177" s="47" t="s">
        <v>91</v>
      </c>
    </row>
    <row r="178" spans="1:10" x14ac:dyDescent="0.25">
      <c r="A178" s="47" t="s">
        <v>58</v>
      </c>
      <c r="B178" s="58">
        <v>-99</v>
      </c>
      <c r="C178" s="47" t="s">
        <v>93</v>
      </c>
      <c r="D178" s="49" t="s">
        <v>1468</v>
      </c>
      <c r="E178" s="59" t="s">
        <v>1715</v>
      </c>
      <c r="F178" s="60" t="s">
        <v>1667</v>
      </c>
      <c r="G178" s="47" t="s">
        <v>277</v>
      </c>
      <c r="H178" s="47" t="s">
        <v>278</v>
      </c>
      <c r="I178" s="47" t="s">
        <v>1848</v>
      </c>
      <c r="J178" s="47" t="s">
        <v>91</v>
      </c>
    </row>
    <row r="179" spans="1:10" x14ac:dyDescent="0.25">
      <c r="A179" s="47" t="s">
        <v>58</v>
      </c>
      <c r="B179" s="54">
        <v>1</v>
      </c>
      <c r="C179" s="47" t="s">
        <v>121</v>
      </c>
      <c r="D179" s="49" t="s">
        <v>1495</v>
      </c>
      <c r="E179" s="47" t="s">
        <v>1712</v>
      </c>
      <c r="F179" s="63" t="s">
        <v>1082</v>
      </c>
      <c r="G179" s="47" t="s">
        <v>328</v>
      </c>
      <c r="H179" s="47" t="s">
        <v>390</v>
      </c>
      <c r="I179" s="61" t="s">
        <v>1891</v>
      </c>
      <c r="J179" s="47" t="s">
        <v>100</v>
      </c>
    </row>
    <row r="180" spans="1:10" x14ac:dyDescent="0.25">
      <c r="A180" s="47" t="s">
        <v>58</v>
      </c>
      <c r="B180" s="54">
        <v>2</v>
      </c>
      <c r="C180" s="47" t="s">
        <v>159</v>
      </c>
      <c r="D180" s="49" t="s">
        <v>1434</v>
      </c>
      <c r="E180" s="47" t="s">
        <v>1732</v>
      </c>
      <c r="F180" s="63" t="s">
        <v>1111</v>
      </c>
      <c r="G180" s="47" t="s">
        <v>391</v>
      </c>
      <c r="H180" s="47" t="s">
        <v>392</v>
      </c>
      <c r="I180" s="61" t="s">
        <v>1892</v>
      </c>
      <c r="J180" s="47" t="s">
        <v>156</v>
      </c>
    </row>
    <row r="181" spans="1:10" x14ac:dyDescent="0.25">
      <c r="A181" s="47" t="s">
        <v>58</v>
      </c>
      <c r="B181" s="54">
        <v>3</v>
      </c>
      <c r="C181" s="47" t="s">
        <v>160</v>
      </c>
      <c r="D181" s="49" t="s">
        <v>1435</v>
      </c>
      <c r="E181" s="47" t="s">
        <v>1733</v>
      </c>
      <c r="F181" s="63" t="s">
        <v>1112</v>
      </c>
      <c r="G181" s="47" t="s">
        <v>393</v>
      </c>
      <c r="H181" s="47" t="s">
        <v>394</v>
      </c>
      <c r="I181" s="61" t="s">
        <v>1893</v>
      </c>
      <c r="J181" s="47" t="s">
        <v>156</v>
      </c>
    </row>
    <row r="182" spans="1:10" x14ac:dyDescent="0.25">
      <c r="A182" s="47" t="s">
        <v>58</v>
      </c>
      <c r="B182" s="54">
        <v>4</v>
      </c>
      <c r="C182" s="47" t="s">
        <v>161</v>
      </c>
      <c r="D182" s="49" t="s">
        <v>1436</v>
      </c>
      <c r="E182" s="47" t="s">
        <v>1734</v>
      </c>
      <c r="F182" s="63" t="s">
        <v>1113</v>
      </c>
      <c r="G182" s="47" t="s">
        <v>395</v>
      </c>
      <c r="H182" s="47" t="s">
        <v>396</v>
      </c>
      <c r="I182" s="61" t="s">
        <v>1894</v>
      </c>
      <c r="J182" s="47" t="s">
        <v>157</v>
      </c>
    </row>
    <row r="183" spans="1:10" x14ac:dyDescent="0.25">
      <c r="A183" s="47" t="s">
        <v>58</v>
      </c>
      <c r="B183" s="54">
        <v>5</v>
      </c>
      <c r="C183" s="49" t="s">
        <v>2173</v>
      </c>
      <c r="D183" s="43" t="s">
        <v>2767</v>
      </c>
      <c r="E183" s="49"/>
      <c r="F183" s="49"/>
      <c r="G183" s="49" t="s">
        <v>2599</v>
      </c>
      <c r="H183" s="43" t="s">
        <v>2377</v>
      </c>
      <c r="I183" s="49"/>
      <c r="J183" s="43" t="s">
        <v>2496</v>
      </c>
    </row>
    <row r="184" spans="1:10" x14ac:dyDescent="0.25">
      <c r="A184" s="47" t="s">
        <v>58</v>
      </c>
      <c r="B184" s="46">
        <v>6</v>
      </c>
      <c r="C184" s="49" t="s">
        <v>2175</v>
      </c>
      <c r="D184" s="43" t="s">
        <v>2768</v>
      </c>
      <c r="E184" s="49"/>
      <c r="F184" s="49"/>
      <c r="G184" s="49" t="s">
        <v>2601</v>
      </c>
      <c r="H184" s="43" t="s">
        <v>2379</v>
      </c>
      <c r="I184" s="49"/>
      <c r="J184" s="43" t="s">
        <v>158</v>
      </c>
    </row>
    <row r="185" spans="1:10" x14ac:dyDescent="0.25">
      <c r="A185" s="47" t="s">
        <v>58</v>
      </c>
      <c r="B185" s="46">
        <v>6</v>
      </c>
      <c r="C185" s="49" t="s">
        <v>2174</v>
      </c>
      <c r="D185" s="43" t="s">
        <v>2769</v>
      </c>
      <c r="E185" s="49"/>
      <c r="F185" s="49"/>
      <c r="G185" s="49" t="s">
        <v>2600</v>
      </c>
      <c r="H185" s="43" t="s">
        <v>2378</v>
      </c>
      <c r="I185" s="49"/>
      <c r="J185" s="43" t="s">
        <v>2496</v>
      </c>
    </row>
    <row r="186" spans="1:10" x14ac:dyDescent="0.25">
      <c r="A186" s="47" t="s">
        <v>58</v>
      </c>
      <c r="B186" s="46">
        <v>6</v>
      </c>
      <c r="C186" s="49" t="s">
        <v>2176</v>
      </c>
      <c r="D186" s="43" t="s">
        <v>2770</v>
      </c>
      <c r="E186" s="49"/>
      <c r="F186" s="49"/>
      <c r="G186" s="49" t="s">
        <v>2602</v>
      </c>
      <c r="H186" s="43" t="s">
        <v>2380</v>
      </c>
      <c r="I186" s="49"/>
      <c r="J186" s="43" t="s">
        <v>158</v>
      </c>
    </row>
    <row r="187" spans="1:10" x14ac:dyDescent="0.25">
      <c r="A187" s="47" t="s">
        <v>58</v>
      </c>
      <c r="B187" s="46">
        <v>7</v>
      </c>
      <c r="C187" s="47" t="s">
        <v>162</v>
      </c>
      <c r="D187" s="49" t="s">
        <v>2771</v>
      </c>
      <c r="E187" s="47" t="s">
        <v>1735</v>
      </c>
      <c r="F187" s="63" t="s">
        <v>1114</v>
      </c>
      <c r="G187" s="47" t="s">
        <v>397</v>
      </c>
      <c r="H187" s="47" t="s">
        <v>398</v>
      </c>
      <c r="I187" s="61" t="s">
        <v>1895</v>
      </c>
      <c r="J187" s="47" t="s">
        <v>158</v>
      </c>
    </row>
    <row r="188" spans="1:10" x14ac:dyDescent="0.25">
      <c r="A188" s="47" t="s">
        <v>58</v>
      </c>
      <c r="B188" s="54">
        <v>11</v>
      </c>
      <c r="C188" s="49" t="s">
        <v>2177</v>
      </c>
      <c r="D188" s="43" t="s">
        <v>2772</v>
      </c>
      <c r="E188" s="49"/>
      <c r="F188" s="49"/>
      <c r="G188" s="49" t="s">
        <v>2603</v>
      </c>
      <c r="H188" s="43" t="s">
        <v>2381</v>
      </c>
      <c r="I188" s="49"/>
      <c r="J188" s="43" t="s">
        <v>195</v>
      </c>
    </row>
    <row r="189" spans="1:10" x14ac:dyDescent="0.25">
      <c r="A189" s="47" t="s">
        <v>58</v>
      </c>
      <c r="B189" s="54">
        <v>21</v>
      </c>
      <c r="C189" s="49" t="s">
        <v>2178</v>
      </c>
      <c r="D189" s="43" t="s">
        <v>2773</v>
      </c>
      <c r="E189" s="49"/>
      <c r="F189" s="49"/>
      <c r="G189" s="49" t="s">
        <v>2604</v>
      </c>
      <c r="H189" s="43" t="s">
        <v>2382</v>
      </c>
      <c r="I189" s="49"/>
      <c r="J189" s="46" t="s">
        <v>235</v>
      </c>
    </row>
    <row r="190" spans="1:10" x14ac:dyDescent="0.25">
      <c r="A190" s="47" t="s">
        <v>57</v>
      </c>
      <c r="B190" s="58">
        <v>-99</v>
      </c>
      <c r="C190" s="47" t="s">
        <v>93</v>
      </c>
      <c r="D190" s="47" t="s">
        <v>1468</v>
      </c>
      <c r="E190" s="59" t="s">
        <v>1715</v>
      </c>
      <c r="F190" s="60" t="s">
        <v>1667</v>
      </c>
      <c r="G190" s="47" t="s">
        <v>277</v>
      </c>
      <c r="H190" s="47" t="s">
        <v>278</v>
      </c>
      <c r="I190" s="47" t="s">
        <v>1848</v>
      </c>
      <c r="J190" s="47" t="s">
        <v>91</v>
      </c>
    </row>
    <row r="191" spans="1:10" x14ac:dyDescent="0.25">
      <c r="A191" s="47" t="s">
        <v>57</v>
      </c>
      <c r="B191" s="54">
        <v>1</v>
      </c>
      <c r="C191" s="47" t="s">
        <v>121</v>
      </c>
      <c r="D191" s="49" t="s">
        <v>1467</v>
      </c>
      <c r="E191" s="47" t="s">
        <v>1683</v>
      </c>
      <c r="F191" s="63" t="s">
        <v>1082</v>
      </c>
      <c r="G191" s="47" t="s">
        <v>328</v>
      </c>
      <c r="H191" s="47" t="s">
        <v>387</v>
      </c>
      <c r="I191" s="61" t="s">
        <v>1889</v>
      </c>
      <c r="J191" s="47" t="s">
        <v>100</v>
      </c>
    </row>
    <row r="192" spans="1:10" x14ac:dyDescent="0.25">
      <c r="A192" s="47" t="s">
        <v>57</v>
      </c>
      <c r="B192" s="54">
        <v>2</v>
      </c>
      <c r="C192" s="47" t="s">
        <v>154</v>
      </c>
      <c r="D192" s="50" t="s">
        <v>2787</v>
      </c>
      <c r="E192" s="47"/>
      <c r="F192" s="49"/>
      <c r="G192" s="47" t="s">
        <v>385</v>
      </c>
      <c r="H192" s="47" t="s">
        <v>386</v>
      </c>
      <c r="I192" s="61" t="s">
        <v>1888</v>
      </c>
      <c r="J192" s="47" t="s">
        <v>153</v>
      </c>
    </row>
    <row r="193" spans="1:10" x14ac:dyDescent="0.25">
      <c r="A193" s="43" t="s">
        <v>57</v>
      </c>
      <c r="B193" s="54">
        <v>2</v>
      </c>
      <c r="C193" s="49" t="s">
        <v>2153</v>
      </c>
      <c r="D193" s="50" t="s">
        <v>2786</v>
      </c>
      <c r="E193" s="47"/>
      <c r="F193" s="49"/>
      <c r="G193" s="49" t="s">
        <v>2578</v>
      </c>
      <c r="H193" s="43" t="s">
        <v>2356</v>
      </c>
      <c r="I193" s="49"/>
      <c r="J193" s="43" t="s">
        <v>153</v>
      </c>
    </row>
    <row r="194" spans="1:10" x14ac:dyDescent="0.25">
      <c r="A194" s="47" t="s">
        <v>57</v>
      </c>
      <c r="B194" s="54">
        <v>2</v>
      </c>
      <c r="C194" s="47" t="s">
        <v>155</v>
      </c>
      <c r="D194" s="49" t="s">
        <v>275</v>
      </c>
      <c r="E194" s="47" t="s">
        <v>1711</v>
      </c>
      <c r="F194" s="63" t="s">
        <v>1110</v>
      </c>
      <c r="G194" s="47" t="s">
        <v>388</v>
      </c>
      <c r="H194" s="47" t="s">
        <v>389</v>
      </c>
      <c r="I194" s="61" t="s">
        <v>1890</v>
      </c>
      <c r="J194" s="47" t="s">
        <v>91</v>
      </c>
    </row>
    <row r="195" spans="1:10" x14ac:dyDescent="0.25">
      <c r="A195" s="43" t="s">
        <v>57</v>
      </c>
      <c r="B195" s="54">
        <v>5</v>
      </c>
      <c r="C195" s="49" t="s">
        <v>2081</v>
      </c>
      <c r="D195" s="55" t="s">
        <v>2782</v>
      </c>
      <c r="E195" s="49"/>
      <c r="F195" s="49"/>
      <c r="G195" s="49" t="s">
        <v>2579</v>
      </c>
      <c r="H195" s="43" t="s">
        <v>2357</v>
      </c>
      <c r="I195" s="49"/>
      <c r="J195" s="43" t="s">
        <v>92</v>
      </c>
    </row>
    <row r="196" spans="1:10" x14ac:dyDescent="0.25">
      <c r="A196" s="43" t="s">
        <v>57</v>
      </c>
      <c r="B196" s="54">
        <v>6</v>
      </c>
      <c r="C196" s="49" t="s">
        <v>2154</v>
      </c>
      <c r="D196" s="43" t="s">
        <v>2780</v>
      </c>
      <c r="E196" s="49"/>
      <c r="F196" s="49"/>
      <c r="G196" s="49" t="s">
        <v>2580</v>
      </c>
      <c r="H196" s="43" t="s">
        <v>2358</v>
      </c>
      <c r="I196" s="49"/>
      <c r="J196" s="43" t="s">
        <v>156</v>
      </c>
    </row>
    <row r="197" spans="1:10" x14ac:dyDescent="0.25">
      <c r="A197" s="43" t="s">
        <v>57</v>
      </c>
      <c r="B197" s="54">
        <v>7</v>
      </c>
      <c r="C197" s="49" t="s">
        <v>2155</v>
      </c>
      <c r="D197" s="43" t="s">
        <v>2783</v>
      </c>
      <c r="E197" s="49"/>
      <c r="F197" s="49"/>
      <c r="G197" s="49" t="s">
        <v>2581</v>
      </c>
      <c r="H197" s="43" t="s">
        <v>2359</v>
      </c>
      <c r="I197" s="49"/>
      <c r="J197" s="43" t="s">
        <v>195</v>
      </c>
    </row>
    <row r="198" spans="1:10" x14ac:dyDescent="0.25">
      <c r="A198" s="43" t="s">
        <v>57</v>
      </c>
      <c r="B198" s="54">
        <v>8</v>
      </c>
      <c r="C198" s="49" t="s">
        <v>2157</v>
      </c>
      <c r="D198" s="43" t="s">
        <v>2779</v>
      </c>
      <c r="E198" s="49"/>
      <c r="F198" s="49"/>
      <c r="G198" s="49" t="s">
        <v>2583</v>
      </c>
      <c r="H198" s="43" t="s">
        <v>2361</v>
      </c>
      <c r="I198" s="49"/>
      <c r="J198" s="43" t="s">
        <v>262</v>
      </c>
    </row>
    <row r="199" spans="1:10" x14ac:dyDescent="0.25">
      <c r="A199" s="43" t="s">
        <v>57</v>
      </c>
      <c r="B199" s="54">
        <v>8</v>
      </c>
      <c r="C199" s="49" t="s">
        <v>2156</v>
      </c>
      <c r="D199" s="43" t="s">
        <v>2778</v>
      </c>
      <c r="E199" s="49"/>
      <c r="F199" s="49"/>
      <c r="G199" s="49" t="s">
        <v>2582</v>
      </c>
      <c r="H199" s="43" t="s">
        <v>2360</v>
      </c>
      <c r="I199" s="49"/>
      <c r="J199" s="43" t="s">
        <v>195</v>
      </c>
    </row>
    <row r="200" spans="1:10" x14ac:dyDescent="0.25">
      <c r="A200" s="43" t="s">
        <v>57</v>
      </c>
      <c r="B200" s="54">
        <v>9</v>
      </c>
      <c r="C200" s="49" t="s">
        <v>2158</v>
      </c>
      <c r="D200" s="43" t="s">
        <v>2774</v>
      </c>
      <c r="E200" s="49"/>
      <c r="F200" s="49"/>
      <c r="G200" s="49" t="s">
        <v>2584</v>
      </c>
      <c r="H200" s="43" t="s">
        <v>2362</v>
      </c>
      <c r="I200" s="49"/>
      <c r="J200" s="43" t="s">
        <v>195</v>
      </c>
    </row>
    <row r="201" spans="1:10" x14ac:dyDescent="0.25">
      <c r="A201" s="43" t="s">
        <v>57</v>
      </c>
      <c r="B201" s="54">
        <v>10</v>
      </c>
      <c r="C201" s="49" t="s">
        <v>2159</v>
      </c>
      <c r="D201" s="43" t="s">
        <v>2775</v>
      </c>
      <c r="E201" s="49"/>
      <c r="F201" s="49"/>
      <c r="G201" s="49" t="s">
        <v>2585</v>
      </c>
      <c r="H201" s="43" t="s">
        <v>2363</v>
      </c>
      <c r="I201" s="49"/>
      <c r="J201" s="43" t="s">
        <v>195</v>
      </c>
    </row>
    <row r="202" spans="1:10" x14ac:dyDescent="0.25">
      <c r="A202" s="43" t="s">
        <v>57</v>
      </c>
      <c r="B202" s="54">
        <v>11</v>
      </c>
      <c r="C202" s="49" t="s">
        <v>2160</v>
      </c>
      <c r="D202" s="43" t="s">
        <v>2776</v>
      </c>
      <c r="E202" s="49"/>
      <c r="F202" s="49"/>
      <c r="G202" s="49" t="s">
        <v>2586</v>
      </c>
      <c r="H202" s="43" t="s">
        <v>2364</v>
      </c>
      <c r="I202" s="49"/>
      <c r="J202" s="43" t="s">
        <v>195</v>
      </c>
    </row>
    <row r="203" spans="1:10" x14ac:dyDescent="0.25">
      <c r="A203" s="43" t="s">
        <v>57</v>
      </c>
      <c r="B203" s="54">
        <v>12</v>
      </c>
      <c r="C203" s="49" t="s">
        <v>2161</v>
      </c>
      <c r="D203" s="43" t="s">
        <v>2777</v>
      </c>
      <c r="E203" s="49"/>
      <c r="F203" s="49"/>
      <c r="G203" s="49" t="s">
        <v>2587</v>
      </c>
      <c r="H203" s="43" t="s">
        <v>2365</v>
      </c>
      <c r="I203" s="49"/>
      <c r="J203" s="43" t="s">
        <v>195</v>
      </c>
    </row>
    <row r="204" spans="1:10" x14ac:dyDescent="0.25">
      <c r="A204" s="43" t="s">
        <v>57</v>
      </c>
      <c r="B204" s="54">
        <v>13</v>
      </c>
      <c r="C204" s="49" t="s">
        <v>2162</v>
      </c>
      <c r="D204" s="43" t="s">
        <v>2784</v>
      </c>
      <c r="E204" s="49"/>
      <c r="F204" s="49"/>
      <c r="G204" s="49" t="s">
        <v>2588</v>
      </c>
      <c r="H204" s="43" t="s">
        <v>2366</v>
      </c>
      <c r="I204" s="49"/>
      <c r="J204" s="43" t="s">
        <v>262</v>
      </c>
    </row>
    <row r="205" spans="1:10" x14ac:dyDescent="0.25">
      <c r="A205" s="43" t="s">
        <v>57</v>
      </c>
      <c r="B205" s="54">
        <v>14</v>
      </c>
      <c r="C205" s="49" t="s">
        <v>2163</v>
      </c>
      <c r="D205" s="43" t="s">
        <v>2785</v>
      </c>
      <c r="E205" s="49"/>
      <c r="F205" s="49"/>
      <c r="G205" s="49" t="s">
        <v>2589</v>
      </c>
      <c r="H205" s="43" t="s">
        <v>2367</v>
      </c>
      <c r="I205" s="49"/>
      <c r="J205" s="43" t="s">
        <v>262</v>
      </c>
    </row>
    <row r="206" spans="1:10" x14ac:dyDescent="0.25">
      <c r="A206" s="43" t="s">
        <v>57</v>
      </c>
      <c r="B206" s="54">
        <v>23</v>
      </c>
      <c r="C206" s="49" t="s">
        <v>2165</v>
      </c>
      <c r="D206" s="43" t="s">
        <v>2788</v>
      </c>
      <c r="E206" s="49"/>
      <c r="F206" s="49"/>
      <c r="G206" s="49" t="s">
        <v>2591</v>
      </c>
      <c r="H206" s="43" t="s">
        <v>2369</v>
      </c>
      <c r="I206" s="49"/>
      <c r="J206" s="43" t="s">
        <v>165</v>
      </c>
    </row>
    <row r="207" spans="1:10" x14ac:dyDescent="0.25">
      <c r="A207" s="43" t="s">
        <v>57</v>
      </c>
      <c r="B207" s="54">
        <v>23</v>
      </c>
      <c r="C207" s="49" t="s">
        <v>2164</v>
      </c>
      <c r="D207" s="43" t="s">
        <v>2789</v>
      </c>
      <c r="E207" s="49"/>
      <c r="F207" s="49"/>
      <c r="G207" s="49" t="s">
        <v>2590</v>
      </c>
      <c r="H207" s="43" t="s">
        <v>2368</v>
      </c>
      <c r="I207" s="49"/>
      <c r="J207" s="43" t="s">
        <v>195</v>
      </c>
    </row>
    <row r="208" spans="1:10" x14ac:dyDescent="0.25">
      <c r="A208" s="43" t="s">
        <v>57</v>
      </c>
      <c r="B208" s="54">
        <v>24</v>
      </c>
      <c r="C208" s="49" t="s">
        <v>2166</v>
      </c>
      <c r="D208" s="43" t="s">
        <v>2781</v>
      </c>
      <c r="E208" s="49"/>
      <c r="F208" s="49"/>
      <c r="G208" s="49" t="s">
        <v>2592</v>
      </c>
      <c r="H208" s="43" t="s">
        <v>2370</v>
      </c>
      <c r="I208" s="49"/>
      <c r="J208" s="43" t="s">
        <v>156</v>
      </c>
    </row>
    <row r="209" spans="1:10" x14ac:dyDescent="0.25">
      <c r="A209" s="43" t="s">
        <v>57</v>
      </c>
      <c r="B209" s="54">
        <v>25</v>
      </c>
      <c r="C209" s="49" t="s">
        <v>2167</v>
      </c>
      <c r="D209" s="43" t="s">
        <v>2790</v>
      </c>
      <c r="E209" s="49"/>
      <c r="F209" s="49"/>
      <c r="G209" s="49" t="s">
        <v>2593</v>
      </c>
      <c r="H209" s="43" t="s">
        <v>2371</v>
      </c>
      <c r="I209" s="49"/>
      <c r="J209" s="43" t="s">
        <v>158</v>
      </c>
    </row>
    <row r="210" spans="1:10" x14ac:dyDescent="0.25">
      <c r="A210" s="43" t="s">
        <v>57</v>
      </c>
      <c r="B210" s="54">
        <v>25</v>
      </c>
      <c r="C210" s="49" t="s">
        <v>2168</v>
      </c>
      <c r="D210" s="43" t="s">
        <v>2791</v>
      </c>
      <c r="E210" s="49"/>
      <c r="F210" s="49"/>
      <c r="G210" s="49" t="s">
        <v>2594</v>
      </c>
      <c r="H210" s="43" t="s">
        <v>2372</v>
      </c>
      <c r="I210" s="49"/>
      <c r="J210" s="43" t="s">
        <v>158</v>
      </c>
    </row>
    <row r="211" spans="1:10" x14ac:dyDescent="0.25">
      <c r="A211" s="43" t="s">
        <v>57</v>
      </c>
      <c r="B211" s="54">
        <v>25</v>
      </c>
      <c r="C211" s="49" t="s">
        <v>2169</v>
      </c>
      <c r="D211" s="43" t="s">
        <v>2792</v>
      </c>
      <c r="E211" s="49"/>
      <c r="F211" s="49"/>
      <c r="G211" s="49" t="s">
        <v>2595</v>
      </c>
      <c r="H211" s="43" t="s">
        <v>2373</v>
      </c>
      <c r="I211" s="49"/>
      <c r="J211" s="43" t="s">
        <v>158</v>
      </c>
    </row>
    <row r="212" spans="1:10" x14ac:dyDescent="0.25">
      <c r="A212" s="43" t="s">
        <v>57</v>
      </c>
      <c r="B212" s="54">
        <v>26</v>
      </c>
      <c r="C212" s="49" t="s">
        <v>2170</v>
      </c>
      <c r="D212" s="43" t="s">
        <v>2794</v>
      </c>
      <c r="E212" s="49"/>
      <c r="F212" s="49"/>
      <c r="G212" s="49" t="s">
        <v>2596</v>
      </c>
      <c r="H212" s="43" t="s">
        <v>2374</v>
      </c>
      <c r="I212" s="49"/>
      <c r="J212" s="43" t="s">
        <v>2495</v>
      </c>
    </row>
    <row r="213" spans="1:10" x14ac:dyDescent="0.25">
      <c r="A213" s="43" t="s">
        <v>57</v>
      </c>
      <c r="B213" s="54">
        <v>27</v>
      </c>
      <c r="C213" s="49" t="s">
        <v>2171</v>
      </c>
      <c r="D213" s="43" t="s">
        <v>2793</v>
      </c>
      <c r="E213" s="49"/>
      <c r="F213" s="49"/>
      <c r="G213" s="49" t="s">
        <v>2597</v>
      </c>
      <c r="H213" s="43" t="s">
        <v>2375</v>
      </c>
      <c r="I213" s="49"/>
      <c r="J213" s="43" t="s">
        <v>100</v>
      </c>
    </row>
    <row r="214" spans="1:10" x14ac:dyDescent="0.25">
      <c r="A214" s="43" t="s">
        <v>57</v>
      </c>
      <c r="B214" s="54">
        <v>28</v>
      </c>
      <c r="C214" s="49" t="s">
        <v>2172</v>
      </c>
      <c r="D214" s="43" t="s">
        <v>2795</v>
      </c>
      <c r="E214" s="49"/>
      <c r="F214" s="49"/>
      <c r="G214" s="49" t="s">
        <v>2598</v>
      </c>
      <c r="H214" s="43" t="s">
        <v>2376</v>
      </c>
      <c r="I214" s="49"/>
      <c r="J214" s="43" t="s">
        <v>262</v>
      </c>
    </row>
    <row r="215" spans="1:10" x14ac:dyDescent="0.25">
      <c r="A215" s="47" t="s">
        <v>51</v>
      </c>
      <c r="B215" s="58">
        <v>-99</v>
      </c>
      <c r="C215" s="47" t="s">
        <v>93</v>
      </c>
      <c r="D215" s="47" t="s">
        <v>1468</v>
      </c>
      <c r="E215" s="59" t="s">
        <v>1715</v>
      </c>
      <c r="F215" s="60" t="s">
        <v>1667</v>
      </c>
      <c r="G215" s="47" t="s">
        <v>277</v>
      </c>
      <c r="H215" s="47" t="s">
        <v>278</v>
      </c>
      <c r="I215" s="47" t="s">
        <v>1848</v>
      </c>
      <c r="J215" s="47" t="s">
        <v>91</v>
      </c>
    </row>
    <row r="216" spans="1:10" x14ac:dyDescent="0.25">
      <c r="A216" s="47" t="s">
        <v>51</v>
      </c>
      <c r="B216" s="47"/>
      <c r="C216" s="47" t="s">
        <v>106</v>
      </c>
      <c r="D216" s="47" t="s">
        <v>1467</v>
      </c>
      <c r="E216" s="47" t="s">
        <v>1683</v>
      </c>
      <c r="F216" s="63" t="s">
        <v>1068</v>
      </c>
      <c r="G216" s="47" t="s">
        <v>301</v>
      </c>
      <c r="H216" s="47" t="s">
        <v>292</v>
      </c>
      <c r="I216" s="47" t="s">
        <v>1859</v>
      </c>
      <c r="J216" s="47" t="s">
        <v>100</v>
      </c>
    </row>
    <row r="217" spans="1:10" x14ac:dyDescent="0.25">
      <c r="A217" s="47" t="s">
        <v>51</v>
      </c>
      <c r="B217" s="47"/>
      <c r="C217" s="47" t="s">
        <v>107</v>
      </c>
      <c r="D217" s="47" t="s">
        <v>1469</v>
      </c>
      <c r="E217" s="47" t="s">
        <v>1690</v>
      </c>
      <c r="F217" s="63" t="s">
        <v>1069</v>
      </c>
      <c r="G217" s="47" t="s">
        <v>302</v>
      </c>
      <c r="H217" s="47" t="s">
        <v>303</v>
      </c>
      <c r="I217" s="47" t="s">
        <v>1860</v>
      </c>
      <c r="J217" s="47" t="s">
        <v>91</v>
      </c>
    </row>
    <row r="218" spans="1:10" x14ac:dyDescent="0.25">
      <c r="A218" s="47" t="s">
        <v>51</v>
      </c>
      <c r="B218" s="47"/>
      <c r="C218" s="47" t="s">
        <v>109</v>
      </c>
      <c r="D218" s="47" t="s">
        <v>1471</v>
      </c>
      <c r="E218" s="47" t="s">
        <v>1691</v>
      </c>
      <c r="F218" s="63" t="s">
        <v>1071</v>
      </c>
      <c r="G218" s="47" t="s">
        <v>306</v>
      </c>
      <c r="H218" s="47" t="s">
        <v>307</v>
      </c>
      <c r="I218" s="47" t="s">
        <v>1862</v>
      </c>
      <c r="J218" s="47" t="s">
        <v>92</v>
      </c>
    </row>
    <row r="219" spans="1:10" x14ac:dyDescent="0.25">
      <c r="A219" s="47" t="s">
        <v>51</v>
      </c>
      <c r="B219" s="47"/>
      <c r="C219" s="47" t="s">
        <v>108</v>
      </c>
      <c r="D219" s="47" t="s">
        <v>1470</v>
      </c>
      <c r="E219" s="47" t="s">
        <v>1685</v>
      </c>
      <c r="F219" s="63" t="s">
        <v>1070</v>
      </c>
      <c r="G219" s="47" t="s">
        <v>304</v>
      </c>
      <c r="H219" s="47" t="s">
        <v>305</v>
      </c>
      <c r="I219" s="47" t="s">
        <v>1861</v>
      </c>
      <c r="J219" s="47" t="s">
        <v>92</v>
      </c>
    </row>
    <row r="220" spans="1:10" x14ac:dyDescent="0.25">
      <c r="A220" s="47" t="s">
        <v>62</v>
      </c>
      <c r="B220" s="58">
        <v>-99</v>
      </c>
      <c r="C220" s="47" t="s">
        <v>93</v>
      </c>
      <c r="D220" s="49" t="s">
        <v>1468</v>
      </c>
      <c r="E220" s="59" t="s">
        <v>1715</v>
      </c>
      <c r="F220" s="60" t="s">
        <v>1667</v>
      </c>
      <c r="G220" s="47" t="s">
        <v>277</v>
      </c>
      <c r="H220" s="47" t="s">
        <v>278</v>
      </c>
      <c r="I220" s="47" t="s">
        <v>1848</v>
      </c>
      <c r="J220" s="47" t="s">
        <v>91</v>
      </c>
    </row>
    <row r="221" spans="1:10" x14ac:dyDescent="0.25">
      <c r="A221" s="47" t="s">
        <v>62</v>
      </c>
      <c r="B221" s="54">
        <v>1</v>
      </c>
      <c r="C221" s="47" t="s">
        <v>123</v>
      </c>
      <c r="D221" s="49" t="s">
        <v>1495</v>
      </c>
      <c r="E221" s="47" t="s">
        <v>1712</v>
      </c>
      <c r="F221" s="63" t="s">
        <v>1205</v>
      </c>
      <c r="G221" s="47" t="s">
        <v>332</v>
      </c>
      <c r="H221" s="47" t="s">
        <v>422</v>
      </c>
      <c r="I221" s="61" t="s">
        <v>1907</v>
      </c>
      <c r="J221" s="47" t="s">
        <v>100</v>
      </c>
    </row>
    <row r="222" spans="1:10" x14ac:dyDescent="0.25">
      <c r="A222" s="47" t="s">
        <v>62</v>
      </c>
      <c r="B222" s="54">
        <v>2</v>
      </c>
      <c r="C222" s="47" t="s">
        <v>177</v>
      </c>
      <c r="D222" s="49" t="s">
        <v>1600</v>
      </c>
      <c r="E222" s="47" t="s">
        <v>1710</v>
      </c>
      <c r="F222" s="63" t="s">
        <v>1209</v>
      </c>
      <c r="G222" s="47" t="s">
        <v>420</v>
      </c>
      <c r="H222" s="47" t="s">
        <v>421</v>
      </c>
      <c r="I222" s="61" t="s">
        <v>1906</v>
      </c>
      <c r="J222" s="47" t="s">
        <v>153</v>
      </c>
    </row>
    <row r="223" spans="1:10" x14ac:dyDescent="0.25">
      <c r="A223" s="47" t="s">
        <v>62</v>
      </c>
      <c r="B223" s="54">
        <v>4</v>
      </c>
      <c r="C223" s="47" t="s">
        <v>178</v>
      </c>
      <c r="D223" s="49" t="s">
        <v>1595</v>
      </c>
      <c r="E223" s="47" t="s">
        <v>1742</v>
      </c>
      <c r="F223" s="63" t="s">
        <v>1210</v>
      </c>
      <c r="G223" s="47" t="s">
        <v>423</v>
      </c>
      <c r="H223" s="47" t="s">
        <v>424</v>
      </c>
      <c r="I223" s="61" t="s">
        <v>1908</v>
      </c>
      <c r="J223" s="47" t="s">
        <v>92</v>
      </c>
    </row>
    <row r="224" spans="1:10" x14ac:dyDescent="0.25">
      <c r="A224" s="47" t="s">
        <v>62</v>
      </c>
      <c r="B224" s="54">
        <v>5</v>
      </c>
      <c r="C224" s="47" t="s">
        <v>179</v>
      </c>
      <c r="D224" s="49" t="s">
        <v>1433</v>
      </c>
      <c r="E224" s="47" t="s">
        <v>1743</v>
      </c>
      <c r="F224" s="60" t="s">
        <v>1211</v>
      </c>
      <c r="G224" s="47" t="s">
        <v>425</v>
      </c>
      <c r="H224" s="47" t="s">
        <v>426</v>
      </c>
      <c r="I224" s="61" t="s">
        <v>1909</v>
      </c>
      <c r="J224" s="47" t="s">
        <v>165</v>
      </c>
    </row>
    <row r="225" spans="1:10" x14ac:dyDescent="0.25">
      <c r="A225" s="47" t="s">
        <v>62</v>
      </c>
      <c r="B225" s="54">
        <v>6</v>
      </c>
      <c r="C225" s="49" t="s">
        <v>2201</v>
      </c>
      <c r="D225" s="43" t="s">
        <v>1430</v>
      </c>
      <c r="E225" s="49"/>
      <c r="F225" s="49"/>
      <c r="G225" s="49" t="s">
        <v>2628</v>
      </c>
      <c r="H225" s="43" t="s">
        <v>2405</v>
      </c>
      <c r="I225" s="49"/>
      <c r="J225" s="43" t="s">
        <v>156</v>
      </c>
    </row>
    <row r="226" spans="1:10" x14ac:dyDescent="0.25">
      <c r="A226" s="47" t="s">
        <v>62</v>
      </c>
      <c r="B226" s="54">
        <v>7</v>
      </c>
      <c r="C226" s="49" t="s">
        <v>2202</v>
      </c>
      <c r="D226" s="43" t="s">
        <v>2796</v>
      </c>
      <c r="E226" s="49"/>
      <c r="F226" s="49"/>
      <c r="G226" s="49" t="s">
        <v>2629</v>
      </c>
      <c r="H226" s="43" t="s">
        <v>2406</v>
      </c>
      <c r="I226" s="49"/>
      <c r="J226" s="43" t="s">
        <v>195</v>
      </c>
    </row>
    <row r="227" spans="1:10" x14ac:dyDescent="0.25">
      <c r="A227" s="47" t="s">
        <v>62</v>
      </c>
      <c r="B227" s="54">
        <v>8</v>
      </c>
      <c r="C227" s="49" t="s">
        <v>2203</v>
      </c>
      <c r="D227" s="43" t="s">
        <v>2797</v>
      </c>
      <c r="E227" s="49"/>
      <c r="F227" s="49"/>
      <c r="G227" s="49" t="s">
        <v>2630</v>
      </c>
      <c r="H227" s="43" t="s">
        <v>2407</v>
      </c>
      <c r="I227" s="49"/>
      <c r="J227" s="43" t="s">
        <v>165</v>
      </c>
    </row>
    <row r="228" spans="1:10" x14ac:dyDescent="0.25">
      <c r="A228" s="47" t="s">
        <v>62</v>
      </c>
      <c r="B228" s="54">
        <v>9</v>
      </c>
      <c r="C228" s="49" t="s">
        <v>2204</v>
      </c>
      <c r="D228" s="43" t="s">
        <v>2759</v>
      </c>
      <c r="E228" s="49"/>
      <c r="F228" s="49"/>
      <c r="G228" s="49" t="s">
        <v>2631</v>
      </c>
      <c r="H228" s="43" t="s">
        <v>2408</v>
      </c>
      <c r="I228" s="49"/>
      <c r="J228" s="43" t="s">
        <v>91</v>
      </c>
    </row>
    <row r="229" spans="1:10" x14ac:dyDescent="0.25">
      <c r="A229" s="47" t="s">
        <v>61</v>
      </c>
      <c r="B229" s="58">
        <v>-99</v>
      </c>
      <c r="C229" s="47" t="s">
        <v>93</v>
      </c>
      <c r="D229" s="47" t="s">
        <v>1468</v>
      </c>
      <c r="E229" s="59" t="s">
        <v>1715</v>
      </c>
      <c r="F229" s="60" t="s">
        <v>1667</v>
      </c>
      <c r="G229" s="47" t="s">
        <v>277</v>
      </c>
      <c r="H229" s="47" t="s">
        <v>278</v>
      </c>
      <c r="I229" s="61" t="s">
        <v>1848</v>
      </c>
      <c r="J229" s="47" t="s">
        <v>91</v>
      </c>
    </row>
    <row r="230" spans="1:10" x14ac:dyDescent="0.25">
      <c r="A230" s="48" t="s">
        <v>61</v>
      </c>
      <c r="B230" s="54">
        <v>1</v>
      </c>
      <c r="C230" s="48" t="s">
        <v>123</v>
      </c>
      <c r="D230" s="48" t="s">
        <v>1467</v>
      </c>
      <c r="E230" s="47" t="s">
        <v>1683</v>
      </c>
      <c r="F230" s="55" t="s">
        <v>1204</v>
      </c>
      <c r="G230" s="48" t="s">
        <v>332</v>
      </c>
      <c r="H230" s="48" t="s">
        <v>333</v>
      </c>
      <c r="I230" s="61" t="s">
        <v>1869</v>
      </c>
      <c r="J230" s="48" t="s">
        <v>100</v>
      </c>
    </row>
    <row r="231" spans="1:10" x14ac:dyDescent="0.25">
      <c r="A231" s="47" t="s">
        <v>61</v>
      </c>
      <c r="B231" s="54">
        <v>2</v>
      </c>
      <c r="C231" s="47" t="s">
        <v>174</v>
      </c>
      <c r="D231" s="47" t="s">
        <v>275</v>
      </c>
      <c r="E231" s="47" t="s">
        <v>1711</v>
      </c>
      <c r="F231" s="63" t="s">
        <v>1206</v>
      </c>
      <c r="G231" s="47" t="s">
        <v>415</v>
      </c>
      <c r="H231" s="47" t="s">
        <v>416</v>
      </c>
      <c r="I231" s="61" t="s">
        <v>1903</v>
      </c>
      <c r="J231" s="47" t="s">
        <v>91</v>
      </c>
    </row>
    <row r="232" spans="1:10" x14ac:dyDescent="0.25">
      <c r="A232" s="47" t="s">
        <v>61</v>
      </c>
      <c r="B232" s="54">
        <v>3</v>
      </c>
      <c r="C232" s="47" t="s">
        <v>175</v>
      </c>
      <c r="D232" s="47" t="s">
        <v>1440</v>
      </c>
      <c r="E232" s="47" t="s">
        <v>1709</v>
      </c>
      <c r="F232" s="63" t="s">
        <v>1207</v>
      </c>
      <c r="G232" s="47" t="s">
        <v>417</v>
      </c>
      <c r="H232" s="47" t="s">
        <v>418</v>
      </c>
      <c r="I232" s="61" t="s">
        <v>1904</v>
      </c>
      <c r="J232" s="47" t="s">
        <v>91</v>
      </c>
    </row>
    <row r="233" spans="1:10" x14ac:dyDescent="0.25">
      <c r="A233" s="43" t="s">
        <v>61</v>
      </c>
      <c r="B233" s="54">
        <v>11</v>
      </c>
      <c r="C233" s="49" t="s">
        <v>2199</v>
      </c>
      <c r="D233" s="55" t="s">
        <v>2806</v>
      </c>
      <c r="E233" s="49"/>
      <c r="F233" s="49"/>
      <c r="G233" s="49" t="s">
        <v>2625</v>
      </c>
      <c r="H233" s="43" t="s">
        <v>2403</v>
      </c>
      <c r="I233" s="49"/>
      <c r="J233" s="43" t="s">
        <v>92</v>
      </c>
    </row>
    <row r="234" spans="1:10" x14ac:dyDescent="0.25">
      <c r="A234" s="43" t="s">
        <v>61</v>
      </c>
      <c r="B234" s="54">
        <v>21</v>
      </c>
      <c r="C234" s="49" t="s">
        <v>2200</v>
      </c>
      <c r="D234" s="43" t="s">
        <v>2805</v>
      </c>
      <c r="E234" s="49"/>
      <c r="F234" s="49"/>
      <c r="G234" s="49" t="s">
        <v>2626</v>
      </c>
      <c r="H234" s="43" t="s">
        <v>2404</v>
      </c>
      <c r="I234" s="49"/>
      <c r="J234" s="43" t="s">
        <v>165</v>
      </c>
    </row>
    <row r="235" spans="1:10" x14ac:dyDescent="0.25">
      <c r="A235" s="47" t="s">
        <v>61</v>
      </c>
      <c r="B235" s="54">
        <v>22</v>
      </c>
      <c r="C235" s="47" t="s">
        <v>176</v>
      </c>
      <c r="D235" s="47" t="s">
        <v>1496</v>
      </c>
      <c r="E235" s="47" t="s">
        <v>1741</v>
      </c>
      <c r="F235" s="63" t="s">
        <v>1208</v>
      </c>
      <c r="G235" s="49" t="s">
        <v>2627</v>
      </c>
      <c r="H235" s="47" t="s">
        <v>419</v>
      </c>
      <c r="I235" s="61" t="s">
        <v>1905</v>
      </c>
      <c r="J235" s="47" t="s">
        <v>100</v>
      </c>
    </row>
    <row r="236" spans="1:10" x14ac:dyDescent="0.25">
      <c r="A236" s="51" t="s">
        <v>2286</v>
      </c>
      <c r="B236" s="54">
        <v>1</v>
      </c>
      <c r="C236" s="52" t="s">
        <v>130</v>
      </c>
      <c r="D236" s="48" t="s">
        <v>1467</v>
      </c>
    </row>
    <row r="237" spans="1:10" x14ac:dyDescent="0.25">
      <c r="A237" s="43" t="s">
        <v>2286</v>
      </c>
      <c r="B237" s="54">
        <v>2</v>
      </c>
      <c r="C237" s="49" t="s">
        <v>2242</v>
      </c>
      <c r="D237" s="47" t="s">
        <v>2798</v>
      </c>
      <c r="E237" s="49"/>
      <c r="F237" s="49"/>
      <c r="G237" s="49" t="s">
        <v>2674</v>
      </c>
      <c r="H237" s="43" t="s">
        <v>2446</v>
      </c>
      <c r="I237" s="49"/>
      <c r="J237" s="43" t="s">
        <v>153</v>
      </c>
    </row>
    <row r="238" spans="1:10" x14ac:dyDescent="0.25">
      <c r="A238" s="43" t="s">
        <v>2286</v>
      </c>
      <c r="B238" s="54">
        <v>2</v>
      </c>
      <c r="C238" s="49" t="s">
        <v>2247</v>
      </c>
      <c r="D238" s="47" t="s">
        <v>2799</v>
      </c>
      <c r="E238" s="49"/>
      <c r="F238" s="49"/>
      <c r="G238" s="49" t="s">
        <v>2679</v>
      </c>
      <c r="H238" s="43" t="s">
        <v>2451</v>
      </c>
      <c r="I238" s="49"/>
      <c r="J238" s="43" t="s">
        <v>153</v>
      </c>
    </row>
    <row r="239" spans="1:10" x14ac:dyDescent="0.25">
      <c r="A239" s="43" t="s">
        <v>2286</v>
      </c>
      <c r="B239" s="54">
        <v>2</v>
      </c>
      <c r="C239" s="49" t="s">
        <v>2240</v>
      </c>
      <c r="D239" s="47" t="s">
        <v>275</v>
      </c>
      <c r="E239" s="49"/>
      <c r="F239" s="49"/>
      <c r="G239" s="49" t="s">
        <v>2672</v>
      </c>
      <c r="H239" s="43" t="s">
        <v>2444</v>
      </c>
      <c r="I239" s="49"/>
      <c r="J239" s="43" t="s">
        <v>91</v>
      </c>
    </row>
    <row r="240" spans="1:10" x14ac:dyDescent="0.25">
      <c r="A240" s="43" t="s">
        <v>2286</v>
      </c>
      <c r="B240" s="54">
        <v>7</v>
      </c>
      <c r="C240" s="49" t="s">
        <v>2243</v>
      </c>
      <c r="D240" s="55" t="s">
        <v>2800</v>
      </c>
      <c r="E240" s="49"/>
      <c r="F240" s="49"/>
      <c r="G240" s="49" t="s">
        <v>2675</v>
      </c>
      <c r="H240" s="43" t="s">
        <v>2447</v>
      </c>
      <c r="I240" s="49"/>
      <c r="J240" s="43" t="s">
        <v>92</v>
      </c>
    </row>
    <row r="241" spans="1:10" x14ac:dyDescent="0.25">
      <c r="A241" s="43" t="s">
        <v>2286</v>
      </c>
      <c r="B241" s="54">
        <v>7</v>
      </c>
      <c r="C241" s="49" t="s">
        <v>2248</v>
      </c>
      <c r="D241" s="55" t="s">
        <v>2801</v>
      </c>
      <c r="E241" s="49"/>
      <c r="F241" s="49"/>
      <c r="G241" s="49" t="s">
        <v>2680</v>
      </c>
      <c r="H241" s="43" t="s">
        <v>2452</v>
      </c>
      <c r="I241" s="49"/>
      <c r="J241" s="43" t="s">
        <v>92</v>
      </c>
    </row>
    <row r="242" spans="1:10" x14ac:dyDescent="0.25">
      <c r="A242" s="43" t="s">
        <v>2286</v>
      </c>
      <c r="B242" s="54">
        <v>8</v>
      </c>
      <c r="C242" s="49" t="s">
        <v>2245</v>
      </c>
      <c r="D242" s="43" t="s">
        <v>2802</v>
      </c>
      <c r="E242" s="49"/>
      <c r="F242" s="49"/>
      <c r="G242" s="49" t="s">
        <v>2677</v>
      </c>
      <c r="H242" s="43" t="s">
        <v>2449</v>
      </c>
      <c r="I242" s="49"/>
      <c r="J242" s="43" t="s">
        <v>2506</v>
      </c>
    </row>
    <row r="243" spans="1:10" x14ac:dyDescent="0.25">
      <c r="A243" s="43" t="s">
        <v>2286</v>
      </c>
      <c r="B243" s="54">
        <v>8</v>
      </c>
      <c r="C243" s="49" t="s">
        <v>2244</v>
      </c>
      <c r="D243" s="43" t="s">
        <v>2803</v>
      </c>
      <c r="E243" s="49"/>
      <c r="F243" s="49"/>
      <c r="G243" s="49" t="s">
        <v>2676</v>
      </c>
      <c r="H243" s="43" t="s">
        <v>2448</v>
      </c>
      <c r="I243" s="49"/>
      <c r="J243" s="43" t="s">
        <v>165</v>
      </c>
    </row>
    <row r="244" spans="1:10" x14ac:dyDescent="0.25">
      <c r="A244" s="43" t="s">
        <v>2286</v>
      </c>
      <c r="B244" s="54">
        <v>9</v>
      </c>
      <c r="C244" s="49" t="s">
        <v>2246</v>
      </c>
      <c r="D244" s="55" t="s">
        <v>2804</v>
      </c>
      <c r="E244" s="49"/>
      <c r="F244" s="49"/>
      <c r="G244" s="49" t="s">
        <v>2678</v>
      </c>
      <c r="H244" s="43" t="s">
        <v>2450</v>
      </c>
      <c r="I244" s="49"/>
      <c r="J244" s="43" t="s">
        <v>92</v>
      </c>
    </row>
    <row r="245" spans="1:10" x14ac:dyDescent="0.25">
      <c r="A245" s="43" t="s">
        <v>2286</v>
      </c>
      <c r="B245" s="54">
        <v>10</v>
      </c>
      <c r="C245" s="49" t="s">
        <v>2241</v>
      </c>
      <c r="D245" s="43" t="s">
        <v>1440</v>
      </c>
      <c r="E245" s="49"/>
      <c r="F245" s="49"/>
      <c r="G245" s="49" t="s">
        <v>2673</v>
      </c>
      <c r="H245" s="43" t="s">
        <v>2445</v>
      </c>
      <c r="I245" s="49"/>
      <c r="J245" s="43" t="s">
        <v>91</v>
      </c>
    </row>
    <row r="246" spans="1:10" x14ac:dyDescent="0.25">
      <c r="A246" s="47" t="s">
        <v>79</v>
      </c>
      <c r="B246" s="58">
        <v>-99</v>
      </c>
      <c r="C246" s="47" t="s">
        <v>93</v>
      </c>
      <c r="D246" s="47" t="s">
        <v>1468</v>
      </c>
      <c r="E246" s="59" t="s">
        <v>1715</v>
      </c>
      <c r="F246" s="60" t="s">
        <v>1667</v>
      </c>
      <c r="G246" s="47" t="s">
        <v>277</v>
      </c>
      <c r="H246" s="47" t="s">
        <v>278</v>
      </c>
      <c r="I246" s="47" t="s">
        <v>1848</v>
      </c>
      <c r="J246" s="47" t="s">
        <v>91</v>
      </c>
    </row>
    <row r="247" spans="1:10" x14ac:dyDescent="0.25">
      <c r="A247" s="47" t="s">
        <v>79</v>
      </c>
      <c r="B247" s="47"/>
      <c r="C247" s="47" t="s">
        <v>258</v>
      </c>
      <c r="D247" s="47" t="s">
        <v>1592</v>
      </c>
      <c r="E247" s="47" t="s">
        <v>1755</v>
      </c>
      <c r="F247" s="63" t="s">
        <v>1141</v>
      </c>
      <c r="G247" s="47" t="s">
        <v>465</v>
      </c>
      <c r="H247" s="47" t="s">
        <v>466</v>
      </c>
      <c r="I247" s="61" t="s">
        <v>1929</v>
      </c>
      <c r="J247" s="47" t="s">
        <v>100</v>
      </c>
    </row>
    <row r="248" spans="1:10" x14ac:dyDescent="0.25">
      <c r="A248" s="47" t="s">
        <v>79</v>
      </c>
      <c r="B248" s="47"/>
      <c r="C248" s="47" t="s">
        <v>116</v>
      </c>
      <c r="D248" s="47" t="s">
        <v>319</v>
      </c>
      <c r="E248" s="47" t="s">
        <v>1751</v>
      </c>
      <c r="F248" s="63" t="s">
        <v>1077</v>
      </c>
      <c r="G248" s="47" t="s">
        <v>318</v>
      </c>
      <c r="H248" s="47" t="s">
        <v>319</v>
      </c>
      <c r="I248" s="61" t="s">
        <v>1751</v>
      </c>
      <c r="J248" s="47" t="s">
        <v>100</v>
      </c>
    </row>
    <row r="249" spans="1:10" x14ac:dyDescent="0.25">
      <c r="A249" s="47" t="s">
        <v>1585</v>
      </c>
      <c r="B249" s="58">
        <v>-99</v>
      </c>
      <c r="C249" s="47" t="s">
        <v>93</v>
      </c>
      <c r="D249" s="47" t="s">
        <v>1432</v>
      </c>
      <c r="E249" s="59" t="s">
        <v>1715</v>
      </c>
      <c r="F249" s="60" t="s">
        <v>1667</v>
      </c>
      <c r="G249" s="47" t="s">
        <v>277</v>
      </c>
      <c r="H249" s="47" t="s">
        <v>278</v>
      </c>
      <c r="I249" s="61" t="s">
        <v>1848</v>
      </c>
      <c r="J249" s="47" t="s">
        <v>91</v>
      </c>
    </row>
    <row r="250" spans="1:10" x14ac:dyDescent="0.25">
      <c r="A250" s="47" t="s">
        <v>1585</v>
      </c>
      <c r="B250" s="54">
        <v>1</v>
      </c>
      <c r="C250" s="47" t="s">
        <v>125</v>
      </c>
      <c r="D250" s="47" t="s">
        <v>1495</v>
      </c>
      <c r="E250" s="47" t="s">
        <v>1712</v>
      </c>
      <c r="F250" s="47"/>
      <c r="G250" s="47" t="s">
        <v>336</v>
      </c>
      <c r="H250" s="47" t="s">
        <v>1631</v>
      </c>
      <c r="I250" s="61" t="s">
        <v>1986</v>
      </c>
      <c r="J250" s="47" t="s">
        <v>100</v>
      </c>
    </row>
    <row r="251" spans="1:10" x14ac:dyDescent="0.25">
      <c r="A251" s="47" t="s">
        <v>1585</v>
      </c>
      <c r="B251" s="54">
        <v>2</v>
      </c>
      <c r="C251" s="49" t="s">
        <v>2234</v>
      </c>
      <c r="D251" s="48" t="s">
        <v>1600</v>
      </c>
      <c r="E251" s="48" t="s">
        <v>1710</v>
      </c>
      <c r="F251" s="49"/>
      <c r="G251" s="49" t="s">
        <v>1632</v>
      </c>
      <c r="H251" s="43" t="s">
        <v>1630</v>
      </c>
      <c r="I251" s="49"/>
      <c r="J251" s="43" t="s">
        <v>153</v>
      </c>
    </row>
    <row r="252" spans="1:10" x14ac:dyDescent="0.25">
      <c r="A252" s="47" t="s">
        <v>1585</v>
      </c>
      <c r="B252" s="54">
        <v>2</v>
      </c>
      <c r="C252" s="47" t="s">
        <v>1556</v>
      </c>
      <c r="D252" s="48" t="s">
        <v>1600</v>
      </c>
      <c r="E252" s="48" t="s">
        <v>1710</v>
      </c>
      <c r="F252" s="47"/>
      <c r="G252" s="47" t="s">
        <v>1632</v>
      </c>
      <c r="H252" s="47" t="s">
        <v>1630</v>
      </c>
      <c r="I252" s="61" t="s">
        <v>1987</v>
      </c>
      <c r="J252" s="47" t="s">
        <v>153</v>
      </c>
    </row>
    <row r="253" spans="1:10" x14ac:dyDescent="0.25">
      <c r="A253" s="47" t="s">
        <v>1585</v>
      </c>
      <c r="B253" s="54">
        <v>4</v>
      </c>
      <c r="C253" s="47" t="s">
        <v>1562</v>
      </c>
      <c r="D253" s="47" t="s">
        <v>1563</v>
      </c>
      <c r="E253" s="47" t="s">
        <v>1820</v>
      </c>
      <c r="F253" s="47"/>
      <c r="G253" s="47" t="s">
        <v>1634</v>
      </c>
      <c r="H253" s="47" t="s">
        <v>1633</v>
      </c>
      <c r="I253" s="61" t="s">
        <v>1988</v>
      </c>
      <c r="J253" s="15" t="s">
        <v>92</v>
      </c>
    </row>
    <row r="254" spans="1:10" x14ac:dyDescent="0.25">
      <c r="A254" s="47" t="s">
        <v>1585</v>
      </c>
      <c r="B254" s="54">
        <v>5</v>
      </c>
      <c r="C254" s="47" t="s">
        <v>1558</v>
      </c>
      <c r="D254" s="47" t="s">
        <v>1497</v>
      </c>
      <c r="E254" s="47" t="s">
        <v>1804</v>
      </c>
      <c r="F254" s="47"/>
      <c r="G254" s="47" t="s">
        <v>1637</v>
      </c>
      <c r="H254" s="47" t="s">
        <v>1635</v>
      </c>
      <c r="I254" s="61" t="s">
        <v>1989</v>
      </c>
      <c r="J254" s="47" t="s">
        <v>92</v>
      </c>
    </row>
    <row r="255" spans="1:10" x14ac:dyDescent="0.25">
      <c r="A255" s="47" t="s">
        <v>1585</v>
      </c>
      <c r="B255" s="54">
        <v>6</v>
      </c>
      <c r="C255" s="47" t="s">
        <v>1559</v>
      </c>
      <c r="D255" s="47" t="s">
        <v>1430</v>
      </c>
      <c r="E255" s="47" t="s">
        <v>1746</v>
      </c>
      <c r="F255" s="47"/>
      <c r="G255" s="47" t="s">
        <v>1638</v>
      </c>
      <c r="H255" s="47" t="s">
        <v>1636</v>
      </c>
      <c r="I255" s="61" t="s">
        <v>1990</v>
      </c>
      <c r="J255" s="47" t="s">
        <v>156</v>
      </c>
    </row>
    <row r="256" spans="1:10" x14ac:dyDescent="0.25">
      <c r="A256" s="47" t="s">
        <v>1585</v>
      </c>
      <c r="B256" s="54">
        <v>7</v>
      </c>
      <c r="C256" s="49" t="s">
        <v>2235</v>
      </c>
      <c r="D256" s="43" t="s">
        <v>2873</v>
      </c>
      <c r="E256" s="49"/>
      <c r="F256" s="49"/>
      <c r="G256" s="49" t="s">
        <v>2664</v>
      </c>
      <c r="H256" s="43" t="s">
        <v>2439</v>
      </c>
      <c r="I256" s="49"/>
      <c r="J256" s="43" t="s">
        <v>195</v>
      </c>
    </row>
    <row r="257" spans="1:10" x14ac:dyDescent="0.25">
      <c r="A257" s="47" t="s">
        <v>1585</v>
      </c>
      <c r="B257" s="54">
        <v>8</v>
      </c>
      <c r="C257" s="47" t="s">
        <v>1560</v>
      </c>
      <c r="D257" s="47" t="s">
        <v>1561</v>
      </c>
      <c r="E257" s="47" t="s">
        <v>1810</v>
      </c>
      <c r="F257" s="47"/>
      <c r="G257" s="47" t="s">
        <v>1641</v>
      </c>
      <c r="H257" s="47" t="s">
        <v>1639</v>
      </c>
      <c r="I257" s="61" t="s">
        <v>2014</v>
      </c>
      <c r="J257" s="47" t="s">
        <v>262</v>
      </c>
    </row>
    <row r="258" spans="1:10" x14ac:dyDescent="0.25">
      <c r="A258" s="47" t="s">
        <v>1585</v>
      </c>
      <c r="B258" s="54">
        <v>8</v>
      </c>
      <c r="C258" s="47" t="s">
        <v>1564</v>
      </c>
      <c r="D258" s="47" t="s">
        <v>1565</v>
      </c>
      <c r="E258" s="47" t="s">
        <v>1809</v>
      </c>
      <c r="F258" s="47"/>
      <c r="G258" s="47" t="s">
        <v>1642</v>
      </c>
      <c r="H258" s="47" t="s">
        <v>1640</v>
      </c>
      <c r="I258" s="61" t="s">
        <v>1991</v>
      </c>
      <c r="J258" s="47" t="s">
        <v>262</v>
      </c>
    </row>
    <row r="259" spans="1:10" x14ac:dyDescent="0.25">
      <c r="A259" s="47" t="s">
        <v>1585</v>
      </c>
      <c r="B259" s="54">
        <v>8</v>
      </c>
      <c r="C259" s="49" t="s">
        <v>2236</v>
      </c>
      <c r="D259" s="43" t="s">
        <v>2872</v>
      </c>
      <c r="E259" s="49"/>
      <c r="F259" s="49"/>
      <c r="G259" s="49" t="s">
        <v>2665</v>
      </c>
      <c r="H259" s="43" t="s">
        <v>2440</v>
      </c>
      <c r="I259" s="49"/>
      <c r="J259" s="43" t="s">
        <v>195</v>
      </c>
    </row>
    <row r="260" spans="1:10" x14ac:dyDescent="0.25">
      <c r="A260" s="47" t="s">
        <v>1585</v>
      </c>
      <c r="B260" s="54">
        <v>9</v>
      </c>
      <c r="C260" s="49" t="s">
        <v>2237</v>
      </c>
      <c r="D260" s="43" t="s">
        <v>2871</v>
      </c>
      <c r="E260" s="49"/>
      <c r="F260" s="49"/>
      <c r="G260" s="49" t="s">
        <v>2666</v>
      </c>
      <c r="H260" s="43" t="s">
        <v>2441</v>
      </c>
      <c r="I260" s="49"/>
      <c r="J260" s="43" t="s">
        <v>195</v>
      </c>
    </row>
    <row r="261" spans="1:10" x14ac:dyDescent="0.25">
      <c r="A261" s="47" t="s">
        <v>1585</v>
      </c>
      <c r="B261" s="54">
        <v>10</v>
      </c>
      <c r="C261" s="49" t="s">
        <v>2238</v>
      </c>
      <c r="D261" s="43" t="s">
        <v>2870</v>
      </c>
      <c r="E261" s="49"/>
      <c r="F261" s="49"/>
      <c r="G261" s="49" t="s">
        <v>2667</v>
      </c>
      <c r="H261" s="43" t="s">
        <v>2442</v>
      </c>
      <c r="I261" s="49"/>
      <c r="J261" s="43" t="s">
        <v>195</v>
      </c>
    </row>
    <row r="262" spans="1:10" x14ac:dyDescent="0.25">
      <c r="A262" s="47" t="s">
        <v>1585</v>
      </c>
      <c r="B262" s="54">
        <v>11</v>
      </c>
      <c r="C262" s="47" t="s">
        <v>1566</v>
      </c>
      <c r="D262" s="47" t="s">
        <v>1570</v>
      </c>
      <c r="E262" s="47" t="s">
        <v>1808</v>
      </c>
      <c r="F262" s="47"/>
      <c r="G262" s="49" t="s">
        <v>2668</v>
      </c>
      <c r="H262" s="47" t="s">
        <v>1643</v>
      </c>
      <c r="I262" s="61" t="s">
        <v>1992</v>
      </c>
      <c r="J262" s="47" t="s">
        <v>195</v>
      </c>
    </row>
    <row r="263" spans="1:10" x14ac:dyDescent="0.25">
      <c r="A263" s="47" t="s">
        <v>1585</v>
      </c>
      <c r="B263" s="54">
        <v>12</v>
      </c>
      <c r="C263" s="47" t="s">
        <v>1567</v>
      </c>
      <c r="D263" s="47" t="s">
        <v>1572</v>
      </c>
      <c r="E263" s="47" t="s">
        <v>1807</v>
      </c>
      <c r="F263" s="47"/>
      <c r="G263" s="49" t="s">
        <v>2669</v>
      </c>
      <c r="H263" s="47" t="s">
        <v>1644</v>
      </c>
      <c r="I263" s="61" t="s">
        <v>1993</v>
      </c>
      <c r="J263" s="47" t="s">
        <v>195</v>
      </c>
    </row>
    <row r="264" spans="1:10" x14ac:dyDescent="0.25">
      <c r="A264" s="47" t="s">
        <v>1585</v>
      </c>
      <c r="B264" s="54">
        <v>13</v>
      </c>
      <c r="C264" s="47" t="s">
        <v>1568</v>
      </c>
      <c r="D264" s="47" t="s">
        <v>1573</v>
      </c>
      <c r="E264" s="47" t="s">
        <v>1806</v>
      </c>
      <c r="F264" s="47"/>
      <c r="G264" s="49" t="s">
        <v>2670</v>
      </c>
      <c r="H264" s="47" t="s">
        <v>1645</v>
      </c>
      <c r="I264" s="61" t="s">
        <v>1994</v>
      </c>
      <c r="J264" s="47" t="s">
        <v>195</v>
      </c>
    </row>
    <row r="265" spans="1:10" x14ac:dyDescent="0.25">
      <c r="A265" s="47" t="s">
        <v>1585</v>
      </c>
      <c r="B265" s="54">
        <v>14</v>
      </c>
      <c r="C265" s="49" t="s">
        <v>2239</v>
      </c>
      <c r="D265" s="43" t="s">
        <v>2869</v>
      </c>
      <c r="E265" s="49"/>
      <c r="F265" s="49"/>
      <c r="G265" s="49" t="s">
        <v>2671</v>
      </c>
      <c r="H265" s="43" t="s">
        <v>2443</v>
      </c>
      <c r="I265" s="49"/>
      <c r="J265" s="43" t="s">
        <v>195</v>
      </c>
    </row>
    <row r="266" spans="1:10" x14ac:dyDescent="0.25">
      <c r="A266" s="47" t="s">
        <v>1585</v>
      </c>
      <c r="B266" s="54">
        <v>15</v>
      </c>
      <c r="C266" s="47" t="s">
        <v>1569</v>
      </c>
      <c r="D266" s="47" t="s">
        <v>1571</v>
      </c>
      <c r="E266" s="47" t="s">
        <v>1805</v>
      </c>
      <c r="F266" s="47"/>
      <c r="G266" s="47" t="s">
        <v>1647</v>
      </c>
      <c r="H266" s="47" t="s">
        <v>1646</v>
      </c>
      <c r="I266" s="61" t="s">
        <v>1995</v>
      </c>
      <c r="J266" s="47" t="s">
        <v>100</v>
      </c>
    </row>
    <row r="267" spans="1:10" x14ac:dyDescent="0.25">
      <c r="A267" s="47" t="s">
        <v>1586</v>
      </c>
      <c r="B267" s="58">
        <v>-99</v>
      </c>
      <c r="C267" s="47" t="s">
        <v>93</v>
      </c>
      <c r="D267" s="47" t="s">
        <v>1468</v>
      </c>
      <c r="E267" s="59" t="s">
        <v>1715</v>
      </c>
      <c r="F267" s="60" t="s">
        <v>1667</v>
      </c>
      <c r="G267" s="47" t="s">
        <v>277</v>
      </c>
      <c r="H267" s="47" t="s">
        <v>278</v>
      </c>
      <c r="I267" s="61" t="s">
        <v>1848</v>
      </c>
      <c r="J267" s="47" t="s">
        <v>91</v>
      </c>
    </row>
    <row r="268" spans="1:10" x14ac:dyDescent="0.25">
      <c r="A268" s="47" t="s">
        <v>1586</v>
      </c>
      <c r="B268" s="54">
        <v>1</v>
      </c>
      <c r="C268" s="47" t="s">
        <v>125</v>
      </c>
      <c r="D268" s="47" t="s">
        <v>1467</v>
      </c>
      <c r="E268" s="47" t="s">
        <v>1683</v>
      </c>
      <c r="F268" s="47"/>
      <c r="G268" s="47" t="s">
        <v>336</v>
      </c>
      <c r="H268" s="47" t="s">
        <v>337</v>
      </c>
      <c r="I268" s="61" t="s">
        <v>1871</v>
      </c>
      <c r="J268" s="47" t="s">
        <v>100</v>
      </c>
    </row>
    <row r="269" spans="1:10" x14ac:dyDescent="0.25">
      <c r="A269" s="47" t="s">
        <v>1586</v>
      </c>
      <c r="B269" s="54">
        <v>2</v>
      </c>
      <c r="C269" s="47" t="s">
        <v>1553</v>
      </c>
      <c r="D269" s="47" t="s">
        <v>275</v>
      </c>
      <c r="E269" s="47" t="s">
        <v>1711</v>
      </c>
      <c r="F269" s="47"/>
      <c r="G269" s="47" t="s">
        <v>1624</v>
      </c>
      <c r="H269" s="47" t="s">
        <v>1627</v>
      </c>
      <c r="I269" s="61" t="s">
        <v>1984</v>
      </c>
      <c r="J269" s="47" t="s">
        <v>91</v>
      </c>
    </row>
    <row r="270" spans="1:10" x14ac:dyDescent="0.25">
      <c r="A270" s="47" t="s">
        <v>1586</v>
      </c>
      <c r="B270" s="54">
        <v>3</v>
      </c>
      <c r="C270" s="47" t="s">
        <v>1552</v>
      </c>
      <c r="D270" s="47" t="s">
        <v>1440</v>
      </c>
      <c r="E270" s="47" t="s">
        <v>1709</v>
      </c>
      <c r="F270" s="47"/>
      <c r="G270" s="47" t="s">
        <v>1625</v>
      </c>
      <c r="H270" s="47" t="s">
        <v>1628</v>
      </c>
      <c r="I270" s="61" t="s">
        <v>1985</v>
      </c>
      <c r="J270" s="47" t="s">
        <v>91</v>
      </c>
    </row>
    <row r="271" spans="1:10" x14ac:dyDescent="0.25">
      <c r="A271" s="47" t="s">
        <v>1586</v>
      </c>
      <c r="B271" s="54">
        <v>8</v>
      </c>
      <c r="C271" s="47" t="s">
        <v>1554</v>
      </c>
      <c r="D271" s="47" t="s">
        <v>1555</v>
      </c>
      <c r="E271" s="47" t="s">
        <v>1811</v>
      </c>
      <c r="F271" s="47"/>
      <c r="G271" s="47" t="s">
        <v>1626</v>
      </c>
      <c r="H271" s="47" t="s">
        <v>1629</v>
      </c>
      <c r="I271" s="61" t="s">
        <v>2013</v>
      </c>
      <c r="J271" s="47" t="s">
        <v>262</v>
      </c>
    </row>
    <row r="272" spans="1:10" x14ac:dyDescent="0.25">
      <c r="A272" s="47" t="s">
        <v>49</v>
      </c>
      <c r="B272" s="58">
        <v>-99</v>
      </c>
      <c r="C272" s="47" t="s">
        <v>93</v>
      </c>
      <c r="D272" s="47" t="s">
        <v>1468</v>
      </c>
      <c r="E272" s="59" t="s">
        <v>1715</v>
      </c>
      <c r="F272" s="60" t="s">
        <v>1667</v>
      </c>
      <c r="G272" s="47" t="s">
        <v>277</v>
      </c>
      <c r="H272" s="47" t="s">
        <v>278</v>
      </c>
      <c r="I272" s="47" t="s">
        <v>1848</v>
      </c>
      <c r="J272" s="47" t="s">
        <v>91</v>
      </c>
    </row>
    <row r="273" spans="1:10" x14ac:dyDescent="0.25">
      <c r="A273" s="47" t="s">
        <v>49</v>
      </c>
      <c r="B273" s="47"/>
      <c r="C273" s="47" t="s">
        <v>101</v>
      </c>
      <c r="D273" s="47" t="s">
        <v>1467</v>
      </c>
      <c r="E273" s="47" t="s">
        <v>1683</v>
      </c>
      <c r="F273" s="63" t="s">
        <v>1063</v>
      </c>
      <c r="G273" s="47" t="s">
        <v>291</v>
      </c>
      <c r="H273" s="47" t="s">
        <v>292</v>
      </c>
      <c r="I273" s="47" t="s">
        <v>1859</v>
      </c>
      <c r="J273" s="47" t="s">
        <v>100</v>
      </c>
    </row>
    <row r="274" spans="1:10" x14ac:dyDescent="0.25">
      <c r="A274" s="47" t="s">
        <v>49</v>
      </c>
      <c r="B274" s="47"/>
      <c r="C274" s="47" t="s">
        <v>103</v>
      </c>
      <c r="D274" s="47" t="s">
        <v>1464</v>
      </c>
      <c r="E274" s="47" t="s">
        <v>1684</v>
      </c>
      <c r="F274" s="63" t="s">
        <v>1065</v>
      </c>
      <c r="G274" s="47" t="s">
        <v>295</v>
      </c>
      <c r="H274" s="47" t="s">
        <v>296</v>
      </c>
      <c r="I274" s="47" t="s">
        <v>2017</v>
      </c>
      <c r="J274" s="47" t="s">
        <v>91</v>
      </c>
    </row>
    <row r="275" spans="1:10" x14ac:dyDescent="0.25">
      <c r="A275" s="47" t="s">
        <v>49</v>
      </c>
      <c r="B275" s="47"/>
      <c r="C275" s="47" t="s">
        <v>102</v>
      </c>
      <c r="D275" s="47" t="s">
        <v>1463</v>
      </c>
      <c r="E275" s="47" t="s">
        <v>1688</v>
      </c>
      <c r="F275" s="63" t="s">
        <v>1064</v>
      </c>
      <c r="G275" s="47" t="s">
        <v>293</v>
      </c>
      <c r="H275" s="47" t="s">
        <v>294</v>
      </c>
      <c r="I275" s="47" t="s">
        <v>2016</v>
      </c>
      <c r="J275" s="47" t="s">
        <v>91</v>
      </c>
    </row>
    <row r="276" spans="1:10" x14ac:dyDescent="0.25">
      <c r="A276" s="47" t="s">
        <v>49</v>
      </c>
      <c r="B276" s="47"/>
      <c r="C276" s="47" t="s">
        <v>104</v>
      </c>
      <c r="D276" s="47" t="s">
        <v>1465</v>
      </c>
      <c r="E276" s="47" t="s">
        <v>1689</v>
      </c>
      <c r="F276" s="63" t="s">
        <v>1066</v>
      </c>
      <c r="G276" s="47" t="s">
        <v>297</v>
      </c>
      <c r="H276" s="47" t="s">
        <v>298</v>
      </c>
      <c r="I276" s="47" t="s">
        <v>2018</v>
      </c>
      <c r="J276" s="47" t="s">
        <v>91</v>
      </c>
    </row>
    <row r="277" spans="1:10" x14ac:dyDescent="0.25">
      <c r="A277" s="47" t="s">
        <v>49</v>
      </c>
      <c r="B277" s="47"/>
      <c r="C277" s="47" t="s">
        <v>105</v>
      </c>
      <c r="D277" s="47" t="s">
        <v>1466</v>
      </c>
      <c r="E277" s="47" t="s">
        <v>1716</v>
      </c>
      <c r="F277" s="63" t="s">
        <v>1067</v>
      </c>
      <c r="G277" s="47" t="s">
        <v>299</v>
      </c>
      <c r="H277" s="47" t="s">
        <v>300</v>
      </c>
      <c r="I277" s="47" t="s">
        <v>2019</v>
      </c>
      <c r="J277" s="47" t="s">
        <v>92</v>
      </c>
    </row>
    <row r="278" spans="1:10" x14ac:dyDescent="0.25">
      <c r="A278" s="47" t="s">
        <v>60</v>
      </c>
      <c r="B278" s="58">
        <v>-99</v>
      </c>
      <c r="C278" s="47" t="s">
        <v>93</v>
      </c>
      <c r="D278" s="49" t="s">
        <v>1468</v>
      </c>
      <c r="E278" s="59" t="s">
        <v>1715</v>
      </c>
      <c r="F278" s="60" t="s">
        <v>1667</v>
      </c>
      <c r="G278" s="47" t="s">
        <v>277</v>
      </c>
      <c r="H278" s="47" t="s">
        <v>278</v>
      </c>
      <c r="I278" s="47" t="s">
        <v>1848</v>
      </c>
      <c r="J278" s="47" t="s">
        <v>91</v>
      </c>
    </row>
    <row r="279" spans="1:10" x14ac:dyDescent="0.25">
      <c r="A279" s="47" t="s">
        <v>60</v>
      </c>
      <c r="B279" s="54">
        <v>1</v>
      </c>
      <c r="C279" s="47" t="s">
        <v>122</v>
      </c>
      <c r="D279" s="50" t="s">
        <v>1467</v>
      </c>
      <c r="E279" s="47" t="s">
        <v>1683</v>
      </c>
      <c r="F279" s="63" t="s">
        <v>1205</v>
      </c>
      <c r="G279" s="47" t="s">
        <v>330</v>
      </c>
      <c r="H279" s="47" t="s">
        <v>331</v>
      </c>
      <c r="I279" s="61" t="s">
        <v>1868</v>
      </c>
      <c r="J279" s="47" t="s">
        <v>100</v>
      </c>
    </row>
    <row r="280" spans="1:10" x14ac:dyDescent="0.25">
      <c r="A280" s="47" t="s">
        <v>60</v>
      </c>
      <c r="B280" s="54">
        <v>2</v>
      </c>
      <c r="C280" s="47" t="s">
        <v>166</v>
      </c>
      <c r="D280" s="49" t="s">
        <v>2807</v>
      </c>
      <c r="E280" s="47"/>
      <c r="F280" s="63" t="s">
        <v>1115</v>
      </c>
      <c r="G280" s="47" t="s">
        <v>399</v>
      </c>
      <c r="H280" s="47" t="s">
        <v>400</v>
      </c>
      <c r="I280" s="61" t="s">
        <v>1896</v>
      </c>
      <c r="J280" s="47" t="s">
        <v>153</v>
      </c>
    </row>
    <row r="281" spans="1:10" x14ac:dyDescent="0.25">
      <c r="A281" s="43" t="s">
        <v>60</v>
      </c>
      <c r="B281" s="54">
        <v>2</v>
      </c>
      <c r="C281" s="49" t="s">
        <v>2182</v>
      </c>
      <c r="D281" s="49" t="s">
        <v>2809</v>
      </c>
      <c r="F281" s="49"/>
      <c r="G281" s="49" t="s">
        <v>2608</v>
      </c>
      <c r="H281" s="43" t="s">
        <v>2386</v>
      </c>
      <c r="I281" s="49"/>
      <c r="J281" s="43" t="s">
        <v>153</v>
      </c>
    </row>
    <row r="282" spans="1:10" x14ac:dyDescent="0.25">
      <c r="A282" s="43" t="s">
        <v>60</v>
      </c>
      <c r="B282" s="54">
        <v>2</v>
      </c>
      <c r="C282" s="49" t="s">
        <v>2183</v>
      </c>
      <c r="D282" s="43" t="s">
        <v>2810</v>
      </c>
      <c r="E282" s="49"/>
      <c r="F282" s="49"/>
      <c r="G282" s="49" t="s">
        <v>2609</v>
      </c>
      <c r="H282" s="43" t="s">
        <v>2387</v>
      </c>
      <c r="I282" s="49"/>
      <c r="J282" s="43" t="s">
        <v>91</v>
      </c>
    </row>
    <row r="283" spans="1:10" x14ac:dyDescent="0.25">
      <c r="A283" s="47" t="s">
        <v>60</v>
      </c>
      <c r="B283" s="54">
        <v>2</v>
      </c>
      <c r="C283" s="47" t="s">
        <v>167</v>
      </c>
      <c r="D283" s="49" t="s">
        <v>275</v>
      </c>
      <c r="E283" s="47" t="s">
        <v>1711</v>
      </c>
      <c r="F283" s="63" t="s">
        <v>1116</v>
      </c>
      <c r="G283" s="47" t="s">
        <v>401</v>
      </c>
      <c r="H283" s="47" t="s">
        <v>402</v>
      </c>
      <c r="I283" s="61" t="s">
        <v>1897</v>
      </c>
      <c r="J283" s="47" t="s">
        <v>91</v>
      </c>
    </row>
    <row r="284" spans="1:10" x14ac:dyDescent="0.25">
      <c r="A284" s="43" t="s">
        <v>60</v>
      </c>
      <c r="B284" s="54">
        <v>6</v>
      </c>
      <c r="C284" s="49" t="s">
        <v>2184</v>
      </c>
      <c r="D284" s="49" t="s">
        <v>2808</v>
      </c>
      <c r="E284" s="49"/>
      <c r="F284" s="49"/>
      <c r="G284" s="49" t="s">
        <v>2610</v>
      </c>
      <c r="H284" s="43" t="s">
        <v>2388</v>
      </c>
      <c r="I284" s="49"/>
      <c r="J284" s="43" t="s">
        <v>153</v>
      </c>
    </row>
    <row r="285" spans="1:10" x14ac:dyDescent="0.25">
      <c r="A285" s="47" t="s">
        <v>60</v>
      </c>
      <c r="B285" s="54">
        <v>7</v>
      </c>
      <c r="C285" s="47" t="s">
        <v>168</v>
      </c>
      <c r="D285" s="49" t="s">
        <v>2812</v>
      </c>
      <c r="E285" s="47" t="s">
        <v>1736</v>
      </c>
      <c r="F285" s="63" t="s">
        <v>1117</v>
      </c>
      <c r="G285" s="47" t="s">
        <v>403</v>
      </c>
      <c r="H285" s="47" t="s">
        <v>404</v>
      </c>
      <c r="I285" s="61" t="s">
        <v>1898</v>
      </c>
      <c r="J285" s="47" t="s">
        <v>163</v>
      </c>
    </row>
    <row r="286" spans="1:10" x14ac:dyDescent="0.25">
      <c r="A286" s="43" t="s">
        <v>60</v>
      </c>
      <c r="B286" s="54">
        <v>8</v>
      </c>
      <c r="C286" s="49" t="s">
        <v>2185</v>
      </c>
      <c r="D286" s="43" t="s">
        <v>2811</v>
      </c>
      <c r="E286" s="49"/>
      <c r="F286" s="49"/>
      <c r="G286" s="49" t="s">
        <v>2611</v>
      </c>
      <c r="H286" s="43" t="s">
        <v>2389</v>
      </c>
      <c r="I286" s="49"/>
      <c r="J286" s="43" t="s">
        <v>163</v>
      </c>
    </row>
    <row r="287" spans="1:10" x14ac:dyDescent="0.25">
      <c r="A287" s="47" t="s">
        <v>60</v>
      </c>
      <c r="B287" s="54">
        <v>9</v>
      </c>
      <c r="C287" s="47" t="s">
        <v>169</v>
      </c>
      <c r="D287" s="50" t="s">
        <v>2813</v>
      </c>
      <c r="E287" s="47" t="s">
        <v>1737</v>
      </c>
      <c r="F287" s="63" t="s">
        <v>1118</v>
      </c>
      <c r="G287" s="47" t="s">
        <v>405</v>
      </c>
      <c r="H287" s="47" t="s">
        <v>406</v>
      </c>
      <c r="I287" s="61" t="s">
        <v>1899</v>
      </c>
      <c r="J287" s="47" t="s">
        <v>92</v>
      </c>
    </row>
    <row r="288" spans="1:10" x14ac:dyDescent="0.25">
      <c r="A288" s="47" t="s">
        <v>60</v>
      </c>
      <c r="B288" s="54">
        <v>10</v>
      </c>
      <c r="C288" s="47" t="s">
        <v>170</v>
      </c>
      <c r="D288" s="50" t="s">
        <v>2814</v>
      </c>
      <c r="E288" s="48" t="s">
        <v>1824</v>
      </c>
      <c r="F288" s="63" t="s">
        <v>1119</v>
      </c>
      <c r="G288" s="47" t="s">
        <v>407</v>
      </c>
      <c r="H288" s="47" t="s">
        <v>408</v>
      </c>
      <c r="I288" s="61" t="s">
        <v>1823</v>
      </c>
      <c r="J288" s="47" t="s">
        <v>92</v>
      </c>
    </row>
    <row r="289" spans="1:10" x14ac:dyDescent="0.25">
      <c r="A289" s="43" t="s">
        <v>60</v>
      </c>
      <c r="B289" s="54">
        <v>11</v>
      </c>
      <c r="C289" s="49" t="s">
        <v>2187</v>
      </c>
      <c r="D289" s="43" t="s">
        <v>2815</v>
      </c>
      <c r="E289" s="49"/>
      <c r="F289" s="49"/>
      <c r="G289" s="49" t="s">
        <v>2613</v>
      </c>
      <c r="H289" s="43" t="s">
        <v>2391</v>
      </c>
      <c r="I289" s="49"/>
      <c r="J289" s="43" t="s">
        <v>156</v>
      </c>
    </row>
    <row r="290" spans="1:10" x14ac:dyDescent="0.25">
      <c r="A290" s="47" t="s">
        <v>60</v>
      </c>
      <c r="B290" s="54">
        <v>11</v>
      </c>
      <c r="C290" s="47" t="s">
        <v>171</v>
      </c>
      <c r="D290" s="49" t="s">
        <v>1437</v>
      </c>
      <c r="E290" s="47" t="s">
        <v>1738</v>
      </c>
      <c r="F290" s="63" t="s">
        <v>1120</v>
      </c>
      <c r="G290" s="47" t="s">
        <v>409</v>
      </c>
      <c r="H290" s="47" t="s">
        <v>410</v>
      </c>
      <c r="I290" s="61" t="s">
        <v>1900</v>
      </c>
      <c r="J290" s="47" t="s">
        <v>156</v>
      </c>
    </row>
    <row r="291" spans="1:10" x14ac:dyDescent="0.25">
      <c r="A291" s="47" t="s">
        <v>60</v>
      </c>
      <c r="B291" s="54">
        <v>12</v>
      </c>
      <c r="C291" s="47" t="s">
        <v>172</v>
      </c>
      <c r="D291" s="49" t="s">
        <v>1438</v>
      </c>
      <c r="E291" s="47" t="s">
        <v>1739</v>
      </c>
      <c r="F291" s="63" t="s">
        <v>1121</v>
      </c>
      <c r="G291" s="47" t="s">
        <v>411</v>
      </c>
      <c r="H291" s="47" t="s">
        <v>412</v>
      </c>
      <c r="I291" s="61" t="s">
        <v>1901</v>
      </c>
      <c r="J291" s="47" t="s">
        <v>164</v>
      </c>
    </row>
    <row r="292" spans="1:10" x14ac:dyDescent="0.25">
      <c r="A292" s="43" t="s">
        <v>60</v>
      </c>
      <c r="B292" s="54">
        <v>13</v>
      </c>
      <c r="C292" s="49" t="s">
        <v>2188</v>
      </c>
      <c r="D292" s="43" t="s">
        <v>2816</v>
      </c>
      <c r="E292" s="49"/>
      <c r="F292" s="49"/>
      <c r="G292" s="49" t="s">
        <v>2614</v>
      </c>
      <c r="H292" s="43" t="s">
        <v>2392</v>
      </c>
      <c r="I292" s="49"/>
      <c r="J292" s="43" t="s">
        <v>100</v>
      </c>
    </row>
    <row r="293" spans="1:10" x14ac:dyDescent="0.25">
      <c r="A293" s="47" t="s">
        <v>60</v>
      </c>
      <c r="B293" s="54">
        <v>14</v>
      </c>
      <c r="C293" s="47" t="s">
        <v>173</v>
      </c>
      <c r="D293" s="49" t="s">
        <v>1439</v>
      </c>
      <c r="E293" s="48" t="s">
        <v>1740</v>
      </c>
      <c r="F293" s="63" t="s">
        <v>1122</v>
      </c>
      <c r="G293" s="47" t="s">
        <v>413</v>
      </c>
      <c r="H293" s="47" t="s">
        <v>414</v>
      </c>
      <c r="I293" s="61" t="s">
        <v>1902</v>
      </c>
      <c r="J293" s="47" t="s">
        <v>165</v>
      </c>
    </row>
    <row r="294" spans="1:10" x14ac:dyDescent="0.25">
      <c r="A294" s="43" t="s">
        <v>60</v>
      </c>
      <c r="B294" s="54">
        <v>21</v>
      </c>
      <c r="C294" s="49" t="s">
        <v>2189</v>
      </c>
      <c r="D294" s="43" t="s">
        <v>2817</v>
      </c>
      <c r="E294" s="49"/>
      <c r="F294" s="49"/>
      <c r="G294" s="49" t="s">
        <v>2615</v>
      </c>
      <c r="H294" s="43" t="s">
        <v>2393</v>
      </c>
      <c r="I294" s="49"/>
      <c r="J294" s="43" t="s">
        <v>262</v>
      </c>
    </row>
    <row r="295" spans="1:10" x14ac:dyDescent="0.25">
      <c r="A295" s="43" t="s">
        <v>60</v>
      </c>
      <c r="B295" s="46">
        <v>22</v>
      </c>
      <c r="C295" s="49" t="s">
        <v>2190</v>
      </c>
      <c r="D295" s="43" t="s">
        <v>2818</v>
      </c>
      <c r="E295" s="49"/>
      <c r="F295" s="49"/>
      <c r="G295" s="49" t="s">
        <v>2616</v>
      </c>
      <c r="H295" s="43" t="s">
        <v>2394</v>
      </c>
      <c r="I295" s="49"/>
      <c r="J295" s="43" t="s">
        <v>2490</v>
      </c>
    </row>
    <row r="296" spans="1:10" x14ac:dyDescent="0.25">
      <c r="A296" s="43" t="s">
        <v>60</v>
      </c>
      <c r="B296" s="54">
        <v>23</v>
      </c>
      <c r="C296" s="49" t="s">
        <v>2191</v>
      </c>
      <c r="D296" s="43" t="s">
        <v>2821</v>
      </c>
      <c r="E296" s="49"/>
      <c r="F296" s="49"/>
      <c r="G296" s="49" t="s">
        <v>2617</v>
      </c>
      <c r="H296" s="43" t="s">
        <v>2395</v>
      </c>
      <c r="I296" s="49"/>
      <c r="J296" s="43" t="s">
        <v>2490</v>
      </c>
    </row>
    <row r="297" spans="1:10" x14ac:dyDescent="0.25">
      <c r="A297" s="43" t="s">
        <v>60</v>
      </c>
      <c r="B297" s="54">
        <v>24</v>
      </c>
      <c r="C297" s="49" t="s">
        <v>2192</v>
      </c>
      <c r="D297" s="43" t="s">
        <v>2820</v>
      </c>
      <c r="E297" s="49"/>
      <c r="F297" s="49"/>
      <c r="G297" s="49" t="s">
        <v>2618</v>
      </c>
      <c r="H297" s="43" t="s">
        <v>2396</v>
      </c>
      <c r="I297" s="49"/>
      <c r="J297" s="43" t="s">
        <v>235</v>
      </c>
    </row>
    <row r="298" spans="1:10" x14ac:dyDescent="0.25">
      <c r="A298" s="43" t="s">
        <v>60</v>
      </c>
      <c r="B298" s="54">
        <v>26</v>
      </c>
      <c r="C298" s="49" t="s">
        <v>2193</v>
      </c>
      <c r="D298" s="43" t="s">
        <v>2819</v>
      </c>
      <c r="E298" s="49"/>
      <c r="F298" s="49"/>
      <c r="G298" s="49" t="s">
        <v>2619</v>
      </c>
      <c r="H298" s="43" t="s">
        <v>2397</v>
      </c>
      <c r="I298" s="49"/>
      <c r="J298" s="43" t="s">
        <v>156</v>
      </c>
    </row>
    <row r="299" spans="1:10" x14ac:dyDescent="0.25">
      <c r="A299" s="43" t="s">
        <v>60</v>
      </c>
      <c r="B299" s="54">
        <v>26</v>
      </c>
      <c r="C299" s="49" t="s">
        <v>2194</v>
      </c>
      <c r="D299" s="43" t="s">
        <v>2822</v>
      </c>
      <c r="E299" s="49"/>
      <c r="F299" s="49"/>
      <c r="G299" s="49" t="s">
        <v>2620</v>
      </c>
      <c r="H299" s="43" t="s">
        <v>2398</v>
      </c>
      <c r="I299" s="49"/>
      <c r="J299" s="43" t="s">
        <v>163</v>
      </c>
    </row>
    <row r="300" spans="1:10" x14ac:dyDescent="0.25">
      <c r="A300" s="43" t="s">
        <v>60</v>
      </c>
      <c r="B300" s="54">
        <v>27</v>
      </c>
      <c r="C300" s="49" t="s">
        <v>2195</v>
      </c>
      <c r="D300" s="43" t="s">
        <v>2823</v>
      </c>
      <c r="E300" s="49"/>
      <c r="F300" s="49"/>
      <c r="G300" s="49" t="s">
        <v>2621</v>
      </c>
      <c r="H300" s="43" t="s">
        <v>2399</v>
      </c>
      <c r="I300" s="49"/>
      <c r="J300" s="43" t="s">
        <v>195</v>
      </c>
    </row>
    <row r="301" spans="1:10" x14ac:dyDescent="0.25">
      <c r="A301" s="43" t="s">
        <v>60</v>
      </c>
      <c r="B301" s="54">
        <v>28</v>
      </c>
      <c r="C301" s="49" t="s">
        <v>2198</v>
      </c>
      <c r="D301" s="43" t="s">
        <v>2824</v>
      </c>
      <c r="E301" s="49"/>
      <c r="F301" s="49"/>
      <c r="G301" s="49" t="s">
        <v>2624</v>
      </c>
      <c r="H301" s="43" t="s">
        <v>2402</v>
      </c>
      <c r="I301" s="49"/>
      <c r="J301" s="43" t="s">
        <v>100</v>
      </c>
    </row>
    <row r="302" spans="1:10" x14ac:dyDescent="0.25">
      <c r="A302" s="43" t="s">
        <v>60</v>
      </c>
      <c r="B302" s="54">
        <v>28</v>
      </c>
      <c r="C302" s="49" t="s">
        <v>2196</v>
      </c>
      <c r="D302" s="43" t="s">
        <v>2825</v>
      </c>
      <c r="E302" s="49"/>
      <c r="F302" s="49"/>
      <c r="G302" s="49" t="s">
        <v>2622</v>
      </c>
      <c r="H302" s="43" t="s">
        <v>2400</v>
      </c>
      <c r="I302" s="49"/>
      <c r="J302" s="43" t="s">
        <v>91</v>
      </c>
    </row>
    <row r="303" spans="1:10" x14ac:dyDescent="0.25">
      <c r="A303" s="43" t="s">
        <v>60</v>
      </c>
      <c r="B303" s="54">
        <v>28</v>
      </c>
      <c r="C303" s="49" t="s">
        <v>2197</v>
      </c>
      <c r="D303" s="43" t="s">
        <v>1440</v>
      </c>
      <c r="E303" s="49"/>
      <c r="F303" s="49"/>
      <c r="G303" s="49" t="s">
        <v>2623</v>
      </c>
      <c r="H303" s="43" t="s">
        <v>2401</v>
      </c>
      <c r="I303" s="49"/>
      <c r="J303" s="43" t="s">
        <v>91</v>
      </c>
    </row>
    <row r="304" spans="1:10" x14ac:dyDescent="0.25">
      <c r="A304" s="43" t="s">
        <v>60</v>
      </c>
      <c r="B304" s="54"/>
      <c r="C304" s="49" t="s">
        <v>2186</v>
      </c>
      <c r="D304" s="55" t="s">
        <v>2826</v>
      </c>
      <c r="E304" s="49"/>
      <c r="F304" s="49"/>
      <c r="G304" s="49" t="s">
        <v>2612</v>
      </c>
      <c r="H304" s="43" t="s">
        <v>2390</v>
      </c>
      <c r="I304" s="49"/>
      <c r="J304" s="43" t="s">
        <v>92</v>
      </c>
    </row>
    <row r="305" spans="1:10" x14ac:dyDescent="0.25">
      <c r="A305" s="47" t="s">
        <v>1587</v>
      </c>
      <c r="B305" s="47"/>
      <c r="C305" s="47" t="s">
        <v>1542</v>
      </c>
      <c r="D305" s="47" t="s">
        <v>1551</v>
      </c>
      <c r="E305" s="47" t="s">
        <v>1682</v>
      </c>
      <c r="F305" s="63"/>
      <c r="G305" s="47" t="s">
        <v>1845</v>
      </c>
      <c r="H305" s="47" t="s">
        <v>1846</v>
      </c>
      <c r="I305" s="47" t="s">
        <v>1858</v>
      </c>
      <c r="J305" s="15" t="s">
        <v>139</v>
      </c>
    </row>
    <row r="306" spans="1:10" x14ac:dyDescent="0.25">
      <c r="A306" s="47" t="s">
        <v>1587</v>
      </c>
      <c r="B306" s="47"/>
      <c r="C306" s="47" t="s">
        <v>1534</v>
      </c>
      <c r="D306" s="47" t="s">
        <v>1604</v>
      </c>
      <c r="E306" s="47" t="s">
        <v>1677</v>
      </c>
      <c r="F306" s="63"/>
      <c r="G306" s="47" t="s">
        <v>1830</v>
      </c>
      <c r="H306" s="47" t="s">
        <v>1827</v>
      </c>
      <c r="I306" s="47" t="s">
        <v>1852</v>
      </c>
      <c r="J306" s="15" t="s">
        <v>1828</v>
      </c>
    </row>
    <row r="307" spans="1:10" x14ac:dyDescent="0.25">
      <c r="A307" s="47" t="s">
        <v>1587</v>
      </c>
      <c r="B307" s="47"/>
      <c r="C307" s="47" t="s">
        <v>1539</v>
      </c>
      <c r="D307" s="47" t="s">
        <v>1548</v>
      </c>
      <c r="E307" s="47" t="s">
        <v>1680</v>
      </c>
      <c r="F307" s="63"/>
      <c r="G307" s="47" t="s">
        <v>1839</v>
      </c>
      <c r="H307" s="47" t="s">
        <v>1840</v>
      </c>
      <c r="I307" s="47" t="s">
        <v>1855</v>
      </c>
      <c r="J307" s="15" t="s">
        <v>1828</v>
      </c>
    </row>
    <row r="308" spans="1:10" x14ac:dyDescent="0.25">
      <c r="A308" s="47" t="s">
        <v>1587</v>
      </c>
      <c r="B308" s="47"/>
      <c r="C308" s="47" t="s">
        <v>1541</v>
      </c>
      <c r="D308" s="47" t="s">
        <v>1550</v>
      </c>
      <c r="E308" s="47" t="s">
        <v>1681</v>
      </c>
      <c r="F308" s="63"/>
      <c r="G308" s="47" t="s">
        <v>1843</v>
      </c>
      <c r="H308" s="47" t="s">
        <v>1844</v>
      </c>
      <c r="I308" s="47" t="s">
        <v>1857</v>
      </c>
      <c r="J308" s="15" t="s">
        <v>139</v>
      </c>
    </row>
    <row r="309" spans="1:10" x14ac:dyDescent="0.25">
      <c r="A309" s="47" t="s">
        <v>1587</v>
      </c>
      <c r="B309" s="47"/>
      <c r="C309" s="47" t="s">
        <v>1540</v>
      </c>
      <c r="D309" s="47" t="s">
        <v>1549</v>
      </c>
      <c r="E309" s="47" t="s">
        <v>2015</v>
      </c>
      <c r="F309" s="63"/>
      <c r="G309" s="47" t="s">
        <v>1841</v>
      </c>
      <c r="H309" s="47" t="s">
        <v>1842</v>
      </c>
      <c r="I309" s="47" t="s">
        <v>1856</v>
      </c>
      <c r="J309" s="15" t="s">
        <v>100</v>
      </c>
    </row>
    <row r="310" spans="1:10" x14ac:dyDescent="0.25">
      <c r="A310" s="47" t="s">
        <v>1587</v>
      </c>
      <c r="B310" s="47"/>
      <c r="C310" s="47" t="s">
        <v>1533</v>
      </c>
      <c r="D310" s="47" t="s">
        <v>1543</v>
      </c>
      <c r="E310" s="47" t="s">
        <v>1675</v>
      </c>
      <c r="F310" s="63"/>
      <c r="G310" s="47" t="s">
        <v>1829</v>
      </c>
      <c r="H310" s="47" t="s">
        <v>1826</v>
      </c>
      <c r="I310" s="47" t="s">
        <v>1851</v>
      </c>
      <c r="J310" s="15" t="s">
        <v>91</v>
      </c>
    </row>
    <row r="311" spans="1:10" x14ac:dyDescent="0.25">
      <c r="A311" s="47" t="s">
        <v>1587</v>
      </c>
      <c r="B311" s="47"/>
      <c r="C311" s="47" t="s">
        <v>1536</v>
      </c>
      <c r="D311" s="47" t="s">
        <v>1544</v>
      </c>
      <c r="E311" s="47" t="s">
        <v>1676</v>
      </c>
      <c r="F311" s="63"/>
      <c r="G311" s="47" t="s">
        <v>1831</v>
      </c>
      <c r="H311" s="47" t="s">
        <v>1832</v>
      </c>
      <c r="I311" s="47" t="s">
        <v>1853</v>
      </c>
      <c r="J311" s="15" t="s">
        <v>139</v>
      </c>
    </row>
    <row r="312" spans="1:10" x14ac:dyDescent="0.25">
      <c r="A312" s="47" t="s">
        <v>1587</v>
      </c>
      <c r="B312" s="47"/>
      <c r="C312" s="47" t="s">
        <v>1537</v>
      </c>
      <c r="D312" s="47" t="s">
        <v>1546</v>
      </c>
      <c r="E312" s="48" t="s">
        <v>2719</v>
      </c>
      <c r="F312" s="63"/>
      <c r="G312" s="47" t="s">
        <v>1835</v>
      </c>
      <c r="H312" s="47" t="s">
        <v>1836</v>
      </c>
      <c r="I312" s="47" t="s">
        <v>1847</v>
      </c>
      <c r="J312" s="15" t="s">
        <v>164</v>
      </c>
    </row>
    <row r="313" spans="1:10" x14ac:dyDescent="0.25">
      <c r="A313" s="47" t="s">
        <v>1587</v>
      </c>
      <c r="B313" s="47"/>
      <c r="C313" s="47" t="s">
        <v>1535</v>
      </c>
      <c r="D313" s="47" t="s">
        <v>1545</v>
      </c>
      <c r="E313" s="47" t="s">
        <v>1678</v>
      </c>
      <c r="F313" s="63"/>
      <c r="G313" s="47" t="s">
        <v>1833</v>
      </c>
      <c r="H313" s="47" t="s">
        <v>1834</v>
      </c>
      <c r="I313" s="47" t="s">
        <v>2006</v>
      </c>
      <c r="J313" s="15" t="s">
        <v>100</v>
      </c>
    </row>
    <row r="314" spans="1:10" x14ac:dyDescent="0.25">
      <c r="A314" s="47" t="s">
        <v>1587</v>
      </c>
      <c r="B314" s="47"/>
      <c r="C314" s="47" t="s">
        <v>1538</v>
      </c>
      <c r="D314" s="47" t="s">
        <v>1547</v>
      </c>
      <c r="E314" s="47" t="s">
        <v>1679</v>
      </c>
      <c r="F314" s="63"/>
      <c r="G314" s="47" t="s">
        <v>1837</v>
      </c>
      <c r="H314" s="47" t="s">
        <v>1838</v>
      </c>
      <c r="I314" s="47" t="s">
        <v>1854</v>
      </c>
      <c r="J314" s="15" t="s">
        <v>156</v>
      </c>
    </row>
    <row r="315" spans="1:10" x14ac:dyDescent="0.25">
      <c r="A315" s="51" t="s">
        <v>2284</v>
      </c>
      <c r="B315" s="54">
        <v>1</v>
      </c>
      <c r="C315" s="52" t="s">
        <v>120</v>
      </c>
      <c r="D315" s="50" t="s">
        <v>1467</v>
      </c>
      <c r="E315" s="47" t="s">
        <v>1683</v>
      </c>
      <c r="G315" s="20"/>
      <c r="H315" s="20"/>
    </row>
    <row r="316" spans="1:10" x14ac:dyDescent="0.25">
      <c r="A316" s="43" t="s">
        <v>2284</v>
      </c>
      <c r="B316" s="54">
        <v>2</v>
      </c>
      <c r="C316" s="49" t="s">
        <v>2126</v>
      </c>
      <c r="D316" s="43" t="s">
        <v>1600</v>
      </c>
      <c r="E316" s="49"/>
      <c r="F316" s="49"/>
      <c r="G316" s="49" t="s">
        <v>2549</v>
      </c>
      <c r="H316" s="43" t="s">
        <v>2329</v>
      </c>
      <c r="I316" s="49"/>
      <c r="J316" s="43" t="s">
        <v>153</v>
      </c>
    </row>
    <row r="317" spans="1:10" x14ac:dyDescent="0.25">
      <c r="A317" s="43" t="s">
        <v>2284</v>
      </c>
      <c r="B317" s="54">
        <v>2</v>
      </c>
      <c r="C317" s="49" t="s">
        <v>2127</v>
      </c>
      <c r="D317" s="43" t="s">
        <v>275</v>
      </c>
      <c r="E317" s="49"/>
      <c r="F317" s="49"/>
      <c r="G317" s="49" t="s">
        <v>2550</v>
      </c>
      <c r="H317" s="43" t="s">
        <v>2330</v>
      </c>
      <c r="I317" s="49"/>
      <c r="J317" s="43" t="s">
        <v>91</v>
      </c>
    </row>
    <row r="318" spans="1:10" x14ac:dyDescent="0.25">
      <c r="A318" s="43" t="s">
        <v>2284</v>
      </c>
      <c r="B318" s="54">
        <v>3</v>
      </c>
      <c r="C318" s="49" t="s">
        <v>2128</v>
      </c>
      <c r="D318" s="55" t="s">
        <v>2827</v>
      </c>
      <c r="E318" s="49"/>
      <c r="F318" s="49"/>
      <c r="G318" s="49" t="s">
        <v>2551</v>
      </c>
      <c r="H318" s="43" t="s">
        <v>2331</v>
      </c>
      <c r="I318" s="49"/>
      <c r="J318" s="43" t="s">
        <v>91</v>
      </c>
    </row>
    <row r="319" spans="1:10" x14ac:dyDescent="0.25">
      <c r="A319" s="43" t="s">
        <v>2284</v>
      </c>
      <c r="B319" s="54">
        <v>6</v>
      </c>
      <c r="C319" s="49" t="s">
        <v>2129</v>
      </c>
      <c r="D319" s="55" t="s">
        <v>2830</v>
      </c>
      <c r="E319" s="49"/>
      <c r="F319" s="49"/>
      <c r="G319" s="49" t="s">
        <v>2552</v>
      </c>
      <c r="H319" s="43" t="s">
        <v>2332</v>
      </c>
      <c r="I319" s="49"/>
      <c r="J319" s="43" t="s">
        <v>92</v>
      </c>
    </row>
    <row r="320" spans="1:10" x14ac:dyDescent="0.25">
      <c r="A320" s="43" t="s">
        <v>2284</v>
      </c>
      <c r="B320" s="54">
        <v>7</v>
      </c>
      <c r="C320" s="49" t="s">
        <v>2130</v>
      </c>
      <c r="D320" s="55" t="s">
        <v>2829</v>
      </c>
      <c r="E320" s="49"/>
      <c r="F320" s="49"/>
      <c r="G320" s="49" t="s">
        <v>2553</v>
      </c>
      <c r="H320" s="43" t="s">
        <v>2333</v>
      </c>
      <c r="I320" s="49"/>
      <c r="J320" s="43" t="s">
        <v>92</v>
      </c>
    </row>
    <row r="321" spans="1:10" x14ac:dyDescent="0.25">
      <c r="A321" s="43" t="s">
        <v>2284</v>
      </c>
      <c r="B321" s="54">
        <v>8</v>
      </c>
      <c r="C321" s="49" t="s">
        <v>2131</v>
      </c>
      <c r="D321" s="55" t="s">
        <v>2828</v>
      </c>
      <c r="E321" s="49"/>
      <c r="F321" s="49"/>
      <c r="G321" s="49" t="s">
        <v>2554</v>
      </c>
      <c r="H321" s="43" t="s">
        <v>2334</v>
      </c>
      <c r="I321" s="49"/>
      <c r="J321" s="43" t="s">
        <v>92</v>
      </c>
    </row>
    <row r="322" spans="1:10" x14ac:dyDescent="0.25">
      <c r="A322" s="43" t="s">
        <v>2284</v>
      </c>
      <c r="B322" s="54">
        <v>9</v>
      </c>
      <c r="C322" s="49" t="s">
        <v>217</v>
      </c>
      <c r="D322" s="43" t="s">
        <v>1445</v>
      </c>
      <c r="E322" s="49"/>
      <c r="F322" s="49"/>
      <c r="G322" s="49" t="s">
        <v>2560</v>
      </c>
      <c r="H322" s="43" t="s">
        <v>521</v>
      </c>
      <c r="I322" s="49"/>
      <c r="J322" s="43" t="s">
        <v>211</v>
      </c>
    </row>
    <row r="323" spans="1:10" x14ac:dyDescent="0.25">
      <c r="A323" s="43" t="s">
        <v>2284</v>
      </c>
      <c r="B323" s="54">
        <v>10</v>
      </c>
      <c r="C323" s="49" t="s">
        <v>218</v>
      </c>
      <c r="D323" s="43" t="s">
        <v>1514</v>
      </c>
      <c r="E323" s="49"/>
      <c r="F323" s="49"/>
      <c r="G323" s="49" t="s">
        <v>2561</v>
      </c>
      <c r="H323" s="43" t="s">
        <v>523</v>
      </c>
      <c r="I323" s="49"/>
      <c r="J323" s="43" t="s">
        <v>100</v>
      </c>
    </row>
    <row r="324" spans="1:10" x14ac:dyDescent="0.25">
      <c r="A324" s="43" t="s">
        <v>2284</v>
      </c>
      <c r="B324" s="43"/>
      <c r="C324" s="49" t="s">
        <v>2132</v>
      </c>
      <c r="D324" s="55" t="s">
        <v>2832</v>
      </c>
      <c r="E324" s="49"/>
      <c r="F324" s="49"/>
      <c r="G324" s="49" t="s">
        <v>2555</v>
      </c>
      <c r="H324" s="43" t="s">
        <v>2335</v>
      </c>
      <c r="I324" s="49"/>
      <c r="J324" s="43" t="s">
        <v>92</v>
      </c>
    </row>
    <row r="325" spans="1:10" x14ac:dyDescent="0.25">
      <c r="A325" s="43" t="s">
        <v>2284</v>
      </c>
      <c r="B325" s="43"/>
      <c r="C325" s="49" t="s">
        <v>2133</v>
      </c>
      <c r="D325" s="55" t="s">
        <v>2831</v>
      </c>
      <c r="E325" s="49"/>
      <c r="F325" s="49"/>
      <c r="G325" s="49" t="s">
        <v>2556</v>
      </c>
      <c r="H325" s="43" t="s">
        <v>2336</v>
      </c>
      <c r="I325" s="49"/>
      <c r="J325" s="43" t="s">
        <v>92</v>
      </c>
    </row>
    <row r="326" spans="1:10" x14ac:dyDescent="0.25">
      <c r="A326" s="43" t="s">
        <v>2284</v>
      </c>
      <c r="B326" s="43"/>
      <c r="C326" s="49" t="s">
        <v>2136</v>
      </c>
      <c r="D326" s="55" t="s">
        <v>2861</v>
      </c>
      <c r="E326" s="49"/>
      <c r="F326" s="49"/>
      <c r="G326" s="49" t="s">
        <v>2559</v>
      </c>
      <c r="H326" s="43" t="s">
        <v>2339</v>
      </c>
      <c r="I326" s="49"/>
      <c r="J326" s="43" t="s">
        <v>92</v>
      </c>
    </row>
    <row r="327" spans="1:10" x14ac:dyDescent="0.25">
      <c r="A327" s="43" t="s">
        <v>2284</v>
      </c>
      <c r="B327" s="43"/>
      <c r="C327" s="49" t="s">
        <v>2134</v>
      </c>
      <c r="D327" s="55" t="s">
        <v>2862</v>
      </c>
      <c r="E327" s="49"/>
      <c r="F327" s="49"/>
      <c r="G327" s="49" t="s">
        <v>2557</v>
      </c>
      <c r="H327" s="43" t="s">
        <v>2337</v>
      </c>
      <c r="I327" s="49"/>
      <c r="J327" s="43" t="s">
        <v>92</v>
      </c>
    </row>
    <row r="328" spans="1:10" x14ac:dyDescent="0.25">
      <c r="A328" s="43" t="s">
        <v>2284</v>
      </c>
      <c r="B328" s="43"/>
      <c r="C328" s="49" t="s">
        <v>2135</v>
      </c>
      <c r="D328" s="55" t="s">
        <v>2863</v>
      </c>
      <c r="E328" s="49"/>
      <c r="F328" s="49"/>
      <c r="G328" s="49" t="s">
        <v>2558</v>
      </c>
      <c r="H328" s="43" t="s">
        <v>2338</v>
      </c>
      <c r="I328" s="49"/>
      <c r="J328" s="43" t="s">
        <v>92</v>
      </c>
    </row>
    <row r="329" spans="1:10" x14ac:dyDescent="0.25">
      <c r="A329" s="53" t="s">
        <v>2288</v>
      </c>
      <c r="B329" s="54">
        <v>1</v>
      </c>
      <c r="C329" s="52" t="s">
        <v>120</v>
      </c>
      <c r="D329" s="47" t="s">
        <v>1495</v>
      </c>
      <c r="E329" s="47" t="s">
        <v>1712</v>
      </c>
      <c r="F329" s="47"/>
      <c r="G329" s="20"/>
      <c r="H329" s="20"/>
    </row>
    <row r="330" spans="1:10" x14ac:dyDescent="0.25">
      <c r="A330" s="43" t="s">
        <v>2288</v>
      </c>
      <c r="B330" s="54">
        <v>2</v>
      </c>
      <c r="C330" s="49" t="s">
        <v>2137</v>
      </c>
      <c r="D330" s="47" t="s">
        <v>1448</v>
      </c>
      <c r="E330" s="49"/>
      <c r="F330" s="49"/>
      <c r="G330" s="49" t="s">
        <v>2562</v>
      </c>
      <c r="H330" s="43" t="s">
        <v>2340</v>
      </c>
      <c r="I330" s="49"/>
      <c r="J330" s="43" t="s">
        <v>156</v>
      </c>
    </row>
    <row r="331" spans="1:10" x14ac:dyDescent="0.25">
      <c r="A331" s="43" t="s">
        <v>2288</v>
      </c>
      <c r="B331" s="54">
        <v>3</v>
      </c>
      <c r="C331" s="49" t="s">
        <v>2138</v>
      </c>
      <c r="D331" s="47" t="s">
        <v>1449</v>
      </c>
      <c r="E331" s="49"/>
      <c r="F331" s="49"/>
      <c r="G331" s="49" t="s">
        <v>2563</v>
      </c>
      <c r="H331" s="43" t="s">
        <v>2341</v>
      </c>
      <c r="I331" s="49"/>
      <c r="J331" s="43" t="s">
        <v>156</v>
      </c>
    </row>
    <row r="332" spans="1:10" x14ac:dyDescent="0.25">
      <c r="A332" s="43" t="s">
        <v>2288</v>
      </c>
      <c r="B332" s="54">
        <v>4</v>
      </c>
      <c r="C332" s="49" t="s">
        <v>2139</v>
      </c>
      <c r="D332" s="47" t="s">
        <v>2833</v>
      </c>
      <c r="E332" s="49"/>
      <c r="F332" s="49"/>
      <c r="G332" s="49" t="s">
        <v>2564</v>
      </c>
      <c r="H332" s="43" t="s">
        <v>2342</v>
      </c>
      <c r="I332" s="49"/>
      <c r="J332" s="43" t="s">
        <v>2491</v>
      </c>
    </row>
    <row r="333" spans="1:10" x14ac:dyDescent="0.25">
      <c r="A333" s="43" t="s">
        <v>2288</v>
      </c>
      <c r="B333" s="54">
        <v>5</v>
      </c>
      <c r="C333" s="49" t="s">
        <v>2140</v>
      </c>
      <c r="D333" s="49" t="s">
        <v>1519</v>
      </c>
      <c r="E333" s="49"/>
      <c r="F333" s="49"/>
      <c r="G333" s="49" t="s">
        <v>2565</v>
      </c>
      <c r="H333" s="43" t="s">
        <v>2343</v>
      </c>
      <c r="I333" s="49"/>
      <c r="J333" s="43" t="s">
        <v>195</v>
      </c>
    </row>
    <row r="334" spans="1:10" x14ac:dyDescent="0.25">
      <c r="A334" s="43" t="s">
        <v>2288</v>
      </c>
      <c r="B334" s="54">
        <v>6</v>
      </c>
      <c r="C334" s="49" t="s">
        <v>2142</v>
      </c>
      <c r="D334" s="49" t="s">
        <v>2834</v>
      </c>
      <c r="E334" s="49"/>
      <c r="F334" s="49"/>
      <c r="G334" s="49" t="s">
        <v>2567</v>
      </c>
      <c r="H334" s="43" t="s">
        <v>2345</v>
      </c>
      <c r="I334" s="49"/>
      <c r="J334" s="43" t="s">
        <v>195</v>
      </c>
    </row>
    <row r="335" spans="1:10" x14ac:dyDescent="0.25">
      <c r="A335" s="43" t="s">
        <v>2288</v>
      </c>
      <c r="B335" s="54">
        <v>7</v>
      </c>
      <c r="C335" s="49" t="s">
        <v>2143</v>
      </c>
      <c r="D335" s="49" t="s">
        <v>2835</v>
      </c>
      <c r="E335" s="49"/>
      <c r="F335" s="49"/>
      <c r="G335" s="49" t="s">
        <v>2568</v>
      </c>
      <c r="H335" s="43" t="s">
        <v>2346</v>
      </c>
      <c r="I335" s="49"/>
      <c r="J335" s="43" t="s">
        <v>100</v>
      </c>
    </row>
    <row r="336" spans="1:10" x14ac:dyDescent="0.25">
      <c r="A336" s="43" t="s">
        <v>2288</v>
      </c>
      <c r="B336" s="54">
        <v>8</v>
      </c>
      <c r="C336" s="49" t="s">
        <v>2144</v>
      </c>
      <c r="D336" s="49" t="s">
        <v>2836</v>
      </c>
      <c r="E336" s="49"/>
      <c r="F336" s="49"/>
      <c r="G336" s="49" t="s">
        <v>2569</v>
      </c>
      <c r="H336" s="43" t="s">
        <v>2347</v>
      </c>
      <c r="I336" s="49"/>
      <c r="J336" s="43" t="s">
        <v>100</v>
      </c>
    </row>
    <row r="337" spans="1:10" x14ac:dyDescent="0.25">
      <c r="A337" s="43" t="s">
        <v>2288</v>
      </c>
      <c r="B337" s="54">
        <v>9</v>
      </c>
      <c r="C337" s="49" t="s">
        <v>2145</v>
      </c>
      <c r="D337" s="49" t="s">
        <v>2854</v>
      </c>
      <c r="E337" s="49"/>
      <c r="F337" s="49"/>
      <c r="G337" s="49" t="s">
        <v>2570</v>
      </c>
      <c r="H337" s="43" t="s">
        <v>2348</v>
      </c>
      <c r="I337" s="49"/>
      <c r="J337" s="43" t="s">
        <v>2492</v>
      </c>
    </row>
    <row r="338" spans="1:10" x14ac:dyDescent="0.25">
      <c r="A338" s="43" t="s">
        <v>2288</v>
      </c>
      <c r="B338" s="54">
        <v>10</v>
      </c>
      <c r="C338" s="49" t="s">
        <v>2151</v>
      </c>
      <c r="D338" s="49" t="s">
        <v>2855</v>
      </c>
      <c r="E338" s="49"/>
      <c r="F338" s="49"/>
      <c r="G338" s="49" t="s">
        <v>2576</v>
      </c>
      <c r="H338" s="43" t="s">
        <v>2354</v>
      </c>
      <c r="I338" s="49"/>
      <c r="J338" s="43" t="s">
        <v>2492</v>
      </c>
    </row>
    <row r="339" spans="1:10" x14ac:dyDescent="0.25">
      <c r="A339" s="43" t="s">
        <v>2288</v>
      </c>
      <c r="B339" s="54">
        <v>10</v>
      </c>
      <c r="C339" s="49" t="s">
        <v>2147</v>
      </c>
      <c r="D339" s="49" t="s">
        <v>2857</v>
      </c>
      <c r="E339" s="49"/>
      <c r="F339" s="49"/>
      <c r="G339" s="49" t="s">
        <v>2572</v>
      </c>
      <c r="H339" s="43" t="s">
        <v>2350</v>
      </c>
      <c r="I339" s="49"/>
      <c r="J339" s="43" t="s">
        <v>2493</v>
      </c>
    </row>
    <row r="340" spans="1:10" x14ac:dyDescent="0.25">
      <c r="A340" s="43" t="s">
        <v>2288</v>
      </c>
      <c r="B340" s="54">
        <v>10</v>
      </c>
      <c r="C340" s="49" t="s">
        <v>2148</v>
      </c>
      <c r="D340" s="49" t="s">
        <v>2858</v>
      </c>
      <c r="E340" s="49"/>
      <c r="F340" s="49"/>
      <c r="G340" s="49" t="s">
        <v>2573</v>
      </c>
      <c r="H340" s="43" t="s">
        <v>2351</v>
      </c>
      <c r="I340" s="49"/>
      <c r="J340" s="43" t="s">
        <v>2493</v>
      </c>
    </row>
    <row r="341" spans="1:10" x14ac:dyDescent="0.25">
      <c r="A341" s="43" t="s">
        <v>2288</v>
      </c>
      <c r="B341" s="54">
        <v>10</v>
      </c>
      <c r="C341" s="49" t="s">
        <v>2146</v>
      </c>
      <c r="D341" s="49" t="s">
        <v>2859</v>
      </c>
      <c r="E341" s="49"/>
      <c r="F341" s="49"/>
      <c r="G341" s="49" t="s">
        <v>2571</v>
      </c>
      <c r="H341" s="43" t="s">
        <v>2349</v>
      </c>
      <c r="I341" s="49"/>
      <c r="J341" s="43" t="s">
        <v>2493</v>
      </c>
    </row>
    <row r="342" spans="1:10" x14ac:dyDescent="0.25">
      <c r="A342" s="43" t="s">
        <v>2288</v>
      </c>
      <c r="B342" s="54">
        <v>10</v>
      </c>
      <c r="C342" s="49" t="s">
        <v>2149</v>
      </c>
      <c r="D342" s="49" t="s">
        <v>2856</v>
      </c>
      <c r="E342" s="49"/>
      <c r="F342" s="49"/>
      <c r="G342" s="49" t="s">
        <v>2574</v>
      </c>
      <c r="H342" s="43" t="s">
        <v>2352</v>
      </c>
      <c r="I342" s="49"/>
      <c r="J342" s="43" t="s">
        <v>2492</v>
      </c>
    </row>
    <row r="343" spans="1:10" x14ac:dyDescent="0.25">
      <c r="A343" s="43" t="s">
        <v>2288</v>
      </c>
      <c r="B343" s="54">
        <v>10</v>
      </c>
      <c r="C343" s="49" t="s">
        <v>2150</v>
      </c>
      <c r="D343" s="49" t="s">
        <v>2860</v>
      </c>
      <c r="E343" s="49"/>
      <c r="F343" s="49"/>
      <c r="G343" s="49" t="s">
        <v>2575</v>
      </c>
      <c r="H343" s="43" t="s">
        <v>2353</v>
      </c>
      <c r="I343" s="49"/>
      <c r="J343" s="43" t="s">
        <v>2492</v>
      </c>
    </row>
    <row r="344" spans="1:10" x14ac:dyDescent="0.25">
      <c r="A344" s="43" t="s">
        <v>2288</v>
      </c>
      <c r="B344" s="54">
        <v>11</v>
      </c>
      <c r="C344" s="49" t="s">
        <v>2152</v>
      </c>
      <c r="D344" s="49" t="s">
        <v>2864</v>
      </c>
      <c r="E344" s="49"/>
      <c r="F344" s="49"/>
      <c r="G344" s="49" t="s">
        <v>2577</v>
      </c>
      <c r="H344" s="43" t="s">
        <v>2355</v>
      </c>
      <c r="I344" s="49"/>
      <c r="J344" s="43" t="s">
        <v>100</v>
      </c>
    </row>
    <row r="345" spans="1:10" x14ac:dyDescent="0.25">
      <c r="A345" s="43" t="s">
        <v>2288</v>
      </c>
      <c r="B345" s="54">
        <v>12</v>
      </c>
      <c r="C345" s="49" t="s">
        <v>2141</v>
      </c>
      <c r="D345" s="49" t="s">
        <v>2837</v>
      </c>
      <c r="E345" s="49"/>
      <c r="F345" s="49"/>
      <c r="G345" s="49" t="s">
        <v>2566</v>
      </c>
      <c r="H345" s="43" t="s">
        <v>2344</v>
      </c>
      <c r="I345" s="49"/>
      <c r="J345" s="43" t="s">
        <v>195</v>
      </c>
    </row>
    <row r="346" spans="1:10" x14ac:dyDescent="0.25">
      <c r="A346" s="47" t="s">
        <v>67</v>
      </c>
      <c r="B346" s="47"/>
      <c r="C346" s="47" t="s">
        <v>207</v>
      </c>
      <c r="D346" s="49" t="s">
        <v>1480</v>
      </c>
      <c r="E346" s="47" t="s">
        <v>1701</v>
      </c>
      <c r="F346" s="63" t="s">
        <v>1159</v>
      </c>
      <c r="G346" s="47" t="s">
        <v>502</v>
      </c>
      <c r="H346" s="47" t="s">
        <v>503</v>
      </c>
      <c r="I346" s="61" t="s">
        <v>1940</v>
      </c>
      <c r="J346" s="47" t="s">
        <v>138</v>
      </c>
    </row>
    <row r="347" spans="1:10" x14ac:dyDescent="0.25">
      <c r="A347" s="47" t="s">
        <v>67</v>
      </c>
      <c r="B347" s="47"/>
      <c r="C347" s="47" t="s">
        <v>208</v>
      </c>
      <c r="D347" s="49" t="s">
        <v>1481</v>
      </c>
      <c r="E347" s="47" t="s">
        <v>1702</v>
      </c>
      <c r="F347" s="63" t="s">
        <v>1160</v>
      </c>
      <c r="G347" s="47" t="s">
        <v>504</v>
      </c>
      <c r="H347" s="47" t="s">
        <v>505</v>
      </c>
      <c r="I347" s="61" t="s">
        <v>1941</v>
      </c>
      <c r="J347" s="47" t="s">
        <v>138</v>
      </c>
    </row>
    <row r="348" spans="1:10" x14ac:dyDescent="0.25">
      <c r="A348" s="47" t="s">
        <v>67</v>
      </c>
      <c r="B348" s="47"/>
      <c r="C348" s="47" t="s">
        <v>203</v>
      </c>
      <c r="D348" s="49" t="s">
        <v>1476</v>
      </c>
      <c r="E348" s="48" t="s">
        <v>1766</v>
      </c>
      <c r="F348" s="63" t="s">
        <v>1155</v>
      </c>
      <c r="G348" s="47" t="s">
        <v>494</v>
      </c>
      <c r="H348" s="47" t="s">
        <v>495</v>
      </c>
      <c r="I348" s="61" t="s">
        <v>1936</v>
      </c>
      <c r="J348" s="47" t="s">
        <v>91</v>
      </c>
    </row>
    <row r="349" spans="1:10" x14ac:dyDescent="0.25">
      <c r="A349" s="47" t="s">
        <v>67</v>
      </c>
      <c r="B349" s="47"/>
      <c r="C349" s="47" t="s">
        <v>210</v>
      </c>
      <c r="D349" s="49" t="s">
        <v>1483</v>
      </c>
      <c r="E349" s="47" t="s">
        <v>1767</v>
      </c>
      <c r="F349" s="63" t="s">
        <v>1162</v>
      </c>
      <c r="G349" s="47" t="s">
        <v>508</v>
      </c>
      <c r="H349" s="47" t="s">
        <v>509</v>
      </c>
      <c r="I349" s="61" t="s">
        <v>1764</v>
      </c>
      <c r="J349" s="47" t="s">
        <v>156</v>
      </c>
    </row>
    <row r="350" spans="1:10" x14ac:dyDescent="0.25">
      <c r="A350" s="47" t="s">
        <v>67</v>
      </c>
      <c r="B350" s="47"/>
      <c r="C350" s="47" t="s">
        <v>205</v>
      </c>
      <c r="D350" s="49" t="s">
        <v>1478</v>
      </c>
      <c r="E350" s="47" t="s">
        <v>1478</v>
      </c>
      <c r="F350" s="63" t="s">
        <v>1157</v>
      </c>
      <c r="G350" s="47" t="s">
        <v>498</v>
      </c>
      <c r="H350" s="47" t="s">
        <v>499</v>
      </c>
      <c r="I350" s="61" t="s">
        <v>1938</v>
      </c>
      <c r="J350" s="47" t="s">
        <v>91</v>
      </c>
    </row>
    <row r="351" spans="1:10" x14ac:dyDescent="0.25">
      <c r="A351" s="47" t="s">
        <v>67</v>
      </c>
      <c r="B351" s="47"/>
      <c r="C351" s="47" t="s">
        <v>206</v>
      </c>
      <c r="D351" s="50" t="s">
        <v>1479</v>
      </c>
      <c r="E351" s="47" t="s">
        <v>1700</v>
      </c>
      <c r="F351" s="63" t="s">
        <v>1158</v>
      </c>
      <c r="G351" s="47" t="s">
        <v>500</v>
      </c>
      <c r="H351" s="47" t="s">
        <v>501</v>
      </c>
      <c r="I351" s="61" t="s">
        <v>1939</v>
      </c>
      <c r="J351" s="47" t="s">
        <v>91</v>
      </c>
    </row>
    <row r="352" spans="1:10" x14ac:dyDescent="0.25">
      <c r="A352" s="47" t="s">
        <v>67</v>
      </c>
      <c r="B352" s="47"/>
      <c r="C352" s="47" t="s">
        <v>204</v>
      </c>
      <c r="D352" s="49" t="s">
        <v>1477</v>
      </c>
      <c r="E352" s="47" t="s">
        <v>1699</v>
      </c>
      <c r="F352" s="63" t="s">
        <v>1156</v>
      </c>
      <c r="G352" s="47" t="s">
        <v>496</v>
      </c>
      <c r="H352" s="47" t="s">
        <v>497</v>
      </c>
      <c r="I352" s="61" t="s">
        <v>1937</v>
      </c>
      <c r="J352" s="47" t="s">
        <v>91</v>
      </c>
    </row>
    <row r="353" spans="1:10" x14ac:dyDescent="0.25">
      <c r="A353" s="47" t="s">
        <v>67</v>
      </c>
      <c r="B353" s="47"/>
      <c r="C353" s="47" t="s">
        <v>202</v>
      </c>
      <c r="D353" s="49" t="s">
        <v>1447</v>
      </c>
      <c r="E353" s="47" t="s">
        <v>1708</v>
      </c>
      <c r="F353" s="63" t="s">
        <v>1154</v>
      </c>
      <c r="G353" s="47" t="s">
        <v>492</v>
      </c>
      <c r="H353" s="47" t="s">
        <v>493</v>
      </c>
      <c r="I353" s="61" t="s">
        <v>1935</v>
      </c>
      <c r="J353" s="47" t="s">
        <v>91</v>
      </c>
    </row>
    <row r="354" spans="1:10" x14ac:dyDescent="0.25">
      <c r="A354" s="47" t="s">
        <v>67</v>
      </c>
      <c r="B354" s="47"/>
      <c r="C354" s="47" t="s">
        <v>209</v>
      </c>
      <c r="D354" s="49" t="s">
        <v>1482</v>
      </c>
      <c r="E354" s="47" t="s">
        <v>1703</v>
      </c>
      <c r="F354" s="63" t="s">
        <v>1161</v>
      </c>
      <c r="G354" s="47" t="s">
        <v>506</v>
      </c>
      <c r="H354" s="47" t="s">
        <v>507</v>
      </c>
      <c r="I354" s="61" t="s">
        <v>1942</v>
      </c>
      <c r="J354" s="47" t="s">
        <v>139</v>
      </c>
    </row>
    <row r="355" spans="1:10" x14ac:dyDescent="0.25">
      <c r="A355" s="47" t="s">
        <v>72</v>
      </c>
      <c r="B355" s="47"/>
      <c r="C355" s="47" t="s">
        <v>225</v>
      </c>
      <c r="D355" s="47" t="s">
        <v>1515</v>
      </c>
      <c r="E355" s="48" t="s">
        <v>1822</v>
      </c>
      <c r="F355" s="63" t="s">
        <v>1174</v>
      </c>
      <c r="G355" s="47" t="s">
        <v>530</v>
      </c>
      <c r="H355" s="47" t="s">
        <v>531</v>
      </c>
      <c r="I355" s="61" t="s">
        <v>1951</v>
      </c>
      <c r="J355" s="47" t="s">
        <v>92</v>
      </c>
    </row>
    <row r="356" spans="1:10" x14ac:dyDescent="0.25">
      <c r="A356" s="47" t="s">
        <v>72</v>
      </c>
      <c r="B356" s="47"/>
      <c r="C356" s="47" t="s">
        <v>234</v>
      </c>
      <c r="D356" s="47" t="s">
        <v>1520</v>
      </c>
      <c r="E356" s="47" t="s">
        <v>1785</v>
      </c>
      <c r="F356" s="63" t="s">
        <v>1183</v>
      </c>
      <c r="G356" s="47" t="s">
        <v>548</v>
      </c>
      <c r="H356" s="47" t="s">
        <v>549</v>
      </c>
      <c r="I356" s="61" t="s">
        <v>1784</v>
      </c>
      <c r="J356" s="47" t="s">
        <v>222</v>
      </c>
    </row>
    <row r="357" spans="1:10" x14ac:dyDescent="0.25">
      <c r="A357" s="47" t="s">
        <v>72</v>
      </c>
      <c r="B357" s="47"/>
      <c r="C357" s="47" t="s">
        <v>226</v>
      </c>
      <c r="D357" s="47" t="s">
        <v>1516</v>
      </c>
      <c r="E357" s="47" t="s">
        <v>1775</v>
      </c>
      <c r="F357" s="63" t="s">
        <v>1175</v>
      </c>
      <c r="G357" s="47" t="s">
        <v>532</v>
      </c>
      <c r="H357" s="47" t="s">
        <v>533</v>
      </c>
      <c r="I357" s="61" t="s">
        <v>1952</v>
      </c>
      <c r="J357" s="47" t="s">
        <v>195</v>
      </c>
    </row>
    <row r="358" spans="1:10" x14ac:dyDescent="0.25">
      <c r="A358" s="47" t="s">
        <v>72</v>
      </c>
      <c r="B358" s="47"/>
      <c r="C358" s="47" t="s">
        <v>229</v>
      </c>
      <c r="D358" s="47" t="s">
        <v>1450</v>
      </c>
      <c r="E358" s="48" t="s">
        <v>1778</v>
      </c>
      <c r="F358" s="63" t="s">
        <v>1178</v>
      </c>
      <c r="G358" s="47" t="s">
        <v>538</v>
      </c>
      <c r="H358" s="47" t="s">
        <v>539</v>
      </c>
      <c r="I358" s="61" t="s">
        <v>1955</v>
      </c>
      <c r="J358" s="47" t="s">
        <v>195</v>
      </c>
    </row>
    <row r="359" spans="1:10" x14ac:dyDescent="0.25">
      <c r="A359" s="47" t="s">
        <v>72</v>
      </c>
      <c r="B359" s="47"/>
      <c r="C359" s="47" t="s">
        <v>224</v>
      </c>
      <c r="D359" s="47" t="s">
        <v>1449</v>
      </c>
      <c r="E359" s="47" t="s">
        <v>1733</v>
      </c>
      <c r="F359" s="63" t="s">
        <v>1173</v>
      </c>
      <c r="G359" s="47" t="s">
        <v>529</v>
      </c>
      <c r="H359" s="47" t="s">
        <v>394</v>
      </c>
      <c r="I359" s="61" t="s">
        <v>1893</v>
      </c>
      <c r="J359" s="47" t="s">
        <v>156</v>
      </c>
    </row>
    <row r="360" spans="1:10" x14ac:dyDescent="0.25">
      <c r="A360" s="47" t="s">
        <v>72</v>
      </c>
      <c r="B360" s="47"/>
      <c r="C360" s="47" t="s">
        <v>223</v>
      </c>
      <c r="D360" s="47" t="s">
        <v>1448</v>
      </c>
      <c r="E360" s="47" t="s">
        <v>1732</v>
      </c>
      <c r="F360" s="63" t="s">
        <v>1172</v>
      </c>
      <c r="G360" s="47" t="s">
        <v>528</v>
      </c>
      <c r="H360" s="47" t="s">
        <v>392</v>
      </c>
      <c r="I360" s="61" t="s">
        <v>1892</v>
      </c>
      <c r="J360" s="47" t="s">
        <v>156</v>
      </c>
    </row>
    <row r="361" spans="1:10" x14ac:dyDescent="0.25">
      <c r="A361" s="47" t="s">
        <v>72</v>
      </c>
      <c r="B361" s="47"/>
      <c r="C361" s="47" t="s">
        <v>230</v>
      </c>
      <c r="D361" s="47" t="s">
        <v>1519</v>
      </c>
      <c r="E361" s="47" t="s">
        <v>1821</v>
      </c>
      <c r="F361" s="63" t="s">
        <v>1179</v>
      </c>
      <c r="G361" s="47" t="s">
        <v>540</v>
      </c>
      <c r="H361" s="47" t="s">
        <v>541</v>
      </c>
      <c r="I361" s="61" t="s">
        <v>1956</v>
      </c>
      <c r="J361" s="47" t="s">
        <v>195</v>
      </c>
    </row>
    <row r="362" spans="1:10" x14ac:dyDescent="0.25">
      <c r="A362" s="47" t="s">
        <v>72</v>
      </c>
      <c r="B362" s="47"/>
      <c r="C362" s="47" t="s">
        <v>202</v>
      </c>
      <c r="D362" s="47" t="s">
        <v>1493</v>
      </c>
      <c r="E362" s="47" t="s">
        <v>1713</v>
      </c>
      <c r="F362" s="63" t="s">
        <v>1154</v>
      </c>
      <c r="G362" s="47" t="s">
        <v>492</v>
      </c>
      <c r="H362" s="47" t="s">
        <v>493</v>
      </c>
      <c r="I362" s="61" t="s">
        <v>1935</v>
      </c>
      <c r="J362" s="47" t="s">
        <v>91</v>
      </c>
    </row>
    <row r="363" spans="1:10" x14ac:dyDescent="0.25">
      <c r="A363" s="47" t="s">
        <v>72</v>
      </c>
      <c r="B363" s="47"/>
      <c r="C363" s="47" t="s">
        <v>228</v>
      </c>
      <c r="D363" s="47" t="s">
        <v>1518</v>
      </c>
      <c r="E363" s="47" t="s">
        <v>1777</v>
      </c>
      <c r="F363" s="63" t="s">
        <v>1177</v>
      </c>
      <c r="G363" s="47" t="s">
        <v>536</v>
      </c>
      <c r="H363" s="47" t="s">
        <v>537</v>
      </c>
      <c r="I363" s="61" t="s">
        <v>1954</v>
      </c>
      <c r="J363" s="47" t="s">
        <v>195</v>
      </c>
    </row>
    <row r="364" spans="1:10" x14ac:dyDescent="0.25">
      <c r="A364" s="47" t="s">
        <v>72</v>
      </c>
      <c r="B364" s="47"/>
      <c r="C364" s="47" t="s">
        <v>227</v>
      </c>
      <c r="D364" s="47" t="s">
        <v>1517</v>
      </c>
      <c r="E364" s="47" t="s">
        <v>1776</v>
      </c>
      <c r="F364" s="63" t="s">
        <v>1176</v>
      </c>
      <c r="G364" s="47" t="s">
        <v>534</v>
      </c>
      <c r="H364" s="47" t="s">
        <v>535</v>
      </c>
      <c r="I364" s="61" t="s">
        <v>1953</v>
      </c>
      <c r="J364" s="47" t="s">
        <v>195</v>
      </c>
    </row>
    <row r="365" spans="1:10" x14ac:dyDescent="0.25">
      <c r="A365" s="47" t="s">
        <v>72</v>
      </c>
      <c r="B365" s="47"/>
      <c r="C365" s="47" t="s">
        <v>232</v>
      </c>
      <c r="D365" s="47" t="s">
        <v>1608</v>
      </c>
      <c r="E365" s="48" t="s">
        <v>1783</v>
      </c>
      <c r="F365" s="63" t="s">
        <v>1181</v>
      </c>
      <c r="G365" s="47" t="s">
        <v>544</v>
      </c>
      <c r="H365" s="47" t="s">
        <v>545</v>
      </c>
      <c r="I365" s="61" t="s">
        <v>1958</v>
      </c>
      <c r="J365" s="47" t="s">
        <v>221</v>
      </c>
    </row>
    <row r="366" spans="1:10" x14ac:dyDescent="0.25">
      <c r="A366" s="47" t="s">
        <v>72</v>
      </c>
      <c r="B366" s="47"/>
      <c r="C366" s="47" t="s">
        <v>231</v>
      </c>
      <c r="D366" s="47" t="s">
        <v>1607</v>
      </c>
      <c r="E366" s="48" t="s">
        <v>1782</v>
      </c>
      <c r="F366" s="63" t="s">
        <v>1180</v>
      </c>
      <c r="G366" s="47" t="s">
        <v>542</v>
      </c>
      <c r="H366" s="47" t="s">
        <v>543</v>
      </c>
      <c r="I366" s="61" t="s">
        <v>1957</v>
      </c>
      <c r="J366" s="47" t="s">
        <v>221</v>
      </c>
    </row>
    <row r="367" spans="1:10" x14ac:dyDescent="0.25">
      <c r="A367" s="47" t="s">
        <v>72</v>
      </c>
      <c r="B367" s="47"/>
      <c r="C367" s="47" t="s">
        <v>233</v>
      </c>
      <c r="D367" s="47" t="s">
        <v>1609</v>
      </c>
      <c r="E367" s="48" t="s">
        <v>1786</v>
      </c>
      <c r="F367" s="63" t="s">
        <v>1182</v>
      </c>
      <c r="G367" s="47" t="s">
        <v>546</v>
      </c>
      <c r="H367" s="47" t="s">
        <v>547</v>
      </c>
      <c r="I367" s="61" t="s">
        <v>1959</v>
      </c>
      <c r="J367" s="47" t="s">
        <v>221</v>
      </c>
    </row>
    <row r="368" spans="1:10" x14ac:dyDescent="0.25">
      <c r="A368" s="47" t="s">
        <v>69</v>
      </c>
      <c r="B368" s="47"/>
      <c r="C368" s="47" t="s">
        <v>217</v>
      </c>
      <c r="D368" s="47" t="s">
        <v>1445</v>
      </c>
      <c r="E368" s="47" t="s">
        <v>1773</v>
      </c>
      <c r="F368" s="63" t="s">
        <v>1168</v>
      </c>
      <c r="G368" s="47" t="s">
        <v>520</v>
      </c>
      <c r="H368" s="47" t="s">
        <v>521</v>
      </c>
      <c r="I368" s="61" t="s">
        <v>1948</v>
      </c>
      <c r="J368" s="47" t="s">
        <v>211</v>
      </c>
    </row>
    <row r="369" spans="1:10" x14ac:dyDescent="0.25">
      <c r="A369" s="47" t="s">
        <v>69</v>
      </c>
      <c r="B369" s="47"/>
      <c r="C369" s="47" t="s">
        <v>219</v>
      </c>
      <c r="D369" s="47" t="s">
        <v>1446</v>
      </c>
      <c r="E369" s="48" t="s">
        <v>1770</v>
      </c>
      <c r="F369" s="63" t="s">
        <v>1170</v>
      </c>
      <c r="G369" s="47" t="s">
        <v>524</v>
      </c>
      <c r="H369" s="47" t="s">
        <v>525</v>
      </c>
      <c r="I369" s="61" t="s">
        <v>1950</v>
      </c>
      <c r="J369" s="47" t="s">
        <v>100</v>
      </c>
    </row>
    <row r="370" spans="1:10" x14ac:dyDescent="0.25">
      <c r="A370" s="47" t="s">
        <v>69</v>
      </c>
      <c r="B370" s="47"/>
      <c r="C370" s="47" t="s">
        <v>218</v>
      </c>
      <c r="D370" s="48" t="s">
        <v>1514</v>
      </c>
      <c r="E370" s="47" t="s">
        <v>1774</v>
      </c>
      <c r="F370" s="63" t="s">
        <v>1169</v>
      </c>
      <c r="G370" s="47" t="s">
        <v>522</v>
      </c>
      <c r="H370" s="47" t="s">
        <v>523</v>
      </c>
      <c r="I370" s="61" t="s">
        <v>1949</v>
      </c>
      <c r="J370" s="47" t="s">
        <v>100</v>
      </c>
    </row>
    <row r="371" spans="1:10" x14ac:dyDescent="0.25">
      <c r="A371" s="47" t="s">
        <v>69</v>
      </c>
      <c r="B371" s="47"/>
      <c r="C371" s="47" t="s">
        <v>215</v>
      </c>
      <c r="D371" s="47" t="s">
        <v>1443</v>
      </c>
      <c r="E371" s="47" t="s">
        <v>1768</v>
      </c>
      <c r="F371" s="63" t="s">
        <v>1166</v>
      </c>
      <c r="G371" s="47" t="s">
        <v>516</v>
      </c>
      <c r="H371" s="47" t="s">
        <v>517</v>
      </c>
      <c r="I371" s="61" t="s">
        <v>1946</v>
      </c>
      <c r="J371" s="47" t="s">
        <v>157</v>
      </c>
    </row>
    <row r="372" spans="1:10" x14ac:dyDescent="0.25">
      <c r="A372" s="47" t="s">
        <v>69</v>
      </c>
      <c r="B372" s="47"/>
      <c r="C372" s="47" t="s">
        <v>212</v>
      </c>
      <c r="D372" s="47" t="s">
        <v>1513</v>
      </c>
      <c r="E372" s="47" t="s">
        <v>1765</v>
      </c>
      <c r="F372" s="63" t="s">
        <v>1163</v>
      </c>
      <c r="G372" s="47" t="s">
        <v>510</v>
      </c>
      <c r="H372" s="47" t="s">
        <v>511</v>
      </c>
      <c r="I372" s="61" t="s">
        <v>1943</v>
      </c>
      <c r="J372" s="47" t="s">
        <v>91</v>
      </c>
    </row>
    <row r="373" spans="1:10" x14ac:dyDescent="0.25">
      <c r="A373" s="47" t="s">
        <v>69</v>
      </c>
      <c r="B373" s="47"/>
      <c r="C373" s="47" t="s">
        <v>213</v>
      </c>
      <c r="D373" s="47" t="s">
        <v>513</v>
      </c>
      <c r="E373" s="47" t="s">
        <v>1771</v>
      </c>
      <c r="F373" s="63" t="s">
        <v>1164</v>
      </c>
      <c r="G373" s="47" t="s">
        <v>512</v>
      </c>
      <c r="H373" s="47" t="s">
        <v>513</v>
      </c>
      <c r="I373" s="61" t="s">
        <v>1944</v>
      </c>
      <c r="J373" s="47" t="s">
        <v>91</v>
      </c>
    </row>
    <row r="374" spans="1:10" x14ac:dyDescent="0.25">
      <c r="A374" s="47" t="s">
        <v>69</v>
      </c>
      <c r="B374" s="47"/>
      <c r="C374" s="47" t="s">
        <v>214</v>
      </c>
      <c r="D374" s="47" t="s">
        <v>1512</v>
      </c>
      <c r="E374" s="47" t="s">
        <v>1772</v>
      </c>
      <c r="F374" s="63" t="s">
        <v>1165</v>
      </c>
      <c r="G374" s="47" t="s">
        <v>514</v>
      </c>
      <c r="H374" s="47" t="s">
        <v>515</v>
      </c>
      <c r="I374" s="61" t="s">
        <v>1945</v>
      </c>
      <c r="J374" s="47" t="s">
        <v>92</v>
      </c>
    </row>
    <row r="375" spans="1:10" x14ac:dyDescent="0.25">
      <c r="A375" s="47" t="s">
        <v>69</v>
      </c>
      <c r="B375" s="47"/>
      <c r="C375" s="47" t="s">
        <v>216</v>
      </c>
      <c r="D375" s="47" t="s">
        <v>1444</v>
      </c>
      <c r="E375" s="48" t="s">
        <v>1769</v>
      </c>
      <c r="F375" s="63" t="s">
        <v>1167</v>
      </c>
      <c r="G375" s="47" t="s">
        <v>518</v>
      </c>
      <c r="H375" s="47" t="s">
        <v>519</v>
      </c>
      <c r="I375" s="61" t="s">
        <v>1947</v>
      </c>
      <c r="J375" s="47" t="s">
        <v>165</v>
      </c>
    </row>
    <row r="376" spans="1:10" x14ac:dyDescent="0.25">
      <c r="A376" s="47" t="s">
        <v>69</v>
      </c>
      <c r="B376" s="47"/>
      <c r="C376" s="47" t="s">
        <v>202</v>
      </c>
      <c r="D376" s="47" t="s">
        <v>1493</v>
      </c>
      <c r="E376" s="47" t="s">
        <v>1713</v>
      </c>
      <c r="F376" s="63" t="s">
        <v>1154</v>
      </c>
      <c r="G376" s="47" t="s">
        <v>492</v>
      </c>
      <c r="H376" s="47" t="s">
        <v>493</v>
      </c>
      <c r="I376" s="61" t="s">
        <v>1935</v>
      </c>
      <c r="J376" s="47" t="s">
        <v>91</v>
      </c>
    </row>
    <row r="377" spans="1:10" x14ac:dyDescent="0.25">
      <c r="A377" s="47" t="s">
        <v>69</v>
      </c>
      <c r="B377" s="47"/>
      <c r="C377" s="47" t="s">
        <v>220</v>
      </c>
      <c r="D377" s="47" t="s">
        <v>1494</v>
      </c>
      <c r="E377" s="47" t="s">
        <v>1731</v>
      </c>
      <c r="F377" s="63" t="s">
        <v>1171</v>
      </c>
      <c r="G377" s="47" t="s">
        <v>526</v>
      </c>
      <c r="H377" s="47" t="s">
        <v>527</v>
      </c>
      <c r="I377" s="61" t="s">
        <v>1698</v>
      </c>
      <c r="J377" s="47" t="s">
        <v>92</v>
      </c>
    </row>
    <row r="378" spans="1:10" x14ac:dyDescent="0.25">
      <c r="A378" s="47" t="s">
        <v>82</v>
      </c>
      <c r="B378" s="58">
        <v>-99</v>
      </c>
      <c r="C378" s="47" t="s">
        <v>93</v>
      </c>
      <c r="D378" s="47" t="s">
        <v>1468</v>
      </c>
      <c r="E378" s="59" t="s">
        <v>1715</v>
      </c>
      <c r="F378" s="60" t="s">
        <v>1667</v>
      </c>
      <c r="G378" s="47" t="s">
        <v>277</v>
      </c>
      <c r="H378" s="47" t="s">
        <v>278</v>
      </c>
      <c r="I378" s="47" t="s">
        <v>1848</v>
      </c>
      <c r="J378" s="47" t="s">
        <v>91</v>
      </c>
    </row>
    <row r="379" spans="1:10" x14ac:dyDescent="0.25">
      <c r="A379" s="47" t="s">
        <v>82</v>
      </c>
      <c r="B379" s="47"/>
      <c r="C379" s="47" t="s">
        <v>259</v>
      </c>
      <c r="D379" s="47" t="s">
        <v>1601</v>
      </c>
      <c r="E379" s="47" t="s">
        <v>1756</v>
      </c>
      <c r="F379" s="63" t="s">
        <v>1142</v>
      </c>
      <c r="G379" s="47" t="s">
        <v>467</v>
      </c>
      <c r="H379" s="47" t="s">
        <v>468</v>
      </c>
      <c r="I379" s="61" t="s">
        <v>1930</v>
      </c>
      <c r="J379" s="47" t="s">
        <v>153</v>
      </c>
    </row>
    <row r="380" spans="1:10" x14ac:dyDescent="0.25">
      <c r="A380" s="47" t="s">
        <v>82</v>
      </c>
      <c r="B380" s="47"/>
      <c r="C380" s="47" t="s">
        <v>261</v>
      </c>
      <c r="D380" s="47" t="s">
        <v>1603</v>
      </c>
      <c r="E380" s="47" t="s">
        <v>1758</v>
      </c>
      <c r="F380" s="63" t="s">
        <v>1144</v>
      </c>
      <c r="G380" s="47" t="s">
        <v>471</v>
      </c>
      <c r="H380" s="47" t="s">
        <v>472</v>
      </c>
      <c r="I380" s="61" t="s">
        <v>1932</v>
      </c>
      <c r="J380" s="47" t="s">
        <v>153</v>
      </c>
    </row>
    <row r="381" spans="1:10" x14ac:dyDescent="0.25">
      <c r="A381" s="47" t="s">
        <v>82</v>
      </c>
      <c r="B381" s="47"/>
      <c r="C381" s="47" t="s">
        <v>258</v>
      </c>
      <c r="D381" s="47" t="s">
        <v>1592</v>
      </c>
      <c r="E381" s="47" t="s">
        <v>1755</v>
      </c>
      <c r="F381" s="63" t="s">
        <v>1141</v>
      </c>
      <c r="G381" s="47" t="s">
        <v>465</v>
      </c>
      <c r="H381" s="47" t="s">
        <v>466</v>
      </c>
      <c r="I381" s="61" t="s">
        <v>1929</v>
      </c>
      <c r="J381" s="47" t="s">
        <v>100</v>
      </c>
    </row>
    <row r="382" spans="1:10" x14ac:dyDescent="0.25">
      <c r="A382" s="47" t="s">
        <v>82</v>
      </c>
      <c r="B382" s="47"/>
      <c r="C382" s="47" t="s">
        <v>260</v>
      </c>
      <c r="D382" s="47" t="s">
        <v>1602</v>
      </c>
      <c r="E382" s="47" t="s">
        <v>1757</v>
      </c>
      <c r="F382" s="63" t="s">
        <v>1143</v>
      </c>
      <c r="G382" s="47" t="s">
        <v>469</v>
      </c>
      <c r="H382" s="47" t="s">
        <v>470</v>
      </c>
      <c r="I382" s="61" t="s">
        <v>1931</v>
      </c>
      <c r="J382" s="47" t="s">
        <v>153</v>
      </c>
    </row>
    <row r="383" spans="1:10" x14ac:dyDescent="0.25">
      <c r="A383" s="47" t="s">
        <v>85</v>
      </c>
      <c r="B383" s="58">
        <v>-99</v>
      </c>
      <c r="C383" s="47" t="s">
        <v>93</v>
      </c>
      <c r="D383" s="47" t="s">
        <v>1468</v>
      </c>
      <c r="E383" s="59" t="s">
        <v>1715</v>
      </c>
      <c r="F383" s="60" t="s">
        <v>1667</v>
      </c>
      <c r="G383" s="47" t="s">
        <v>277</v>
      </c>
      <c r="H383" s="47" t="s">
        <v>278</v>
      </c>
      <c r="I383" s="47" t="s">
        <v>1848</v>
      </c>
      <c r="J383" s="47" t="s">
        <v>91</v>
      </c>
    </row>
    <row r="384" spans="1:10" x14ac:dyDescent="0.25">
      <c r="A384" s="47" t="s">
        <v>85</v>
      </c>
      <c r="B384" s="47"/>
      <c r="C384" s="47" t="s">
        <v>263</v>
      </c>
      <c r="D384" s="47" t="s">
        <v>1593</v>
      </c>
      <c r="E384" s="47" t="s">
        <v>1812</v>
      </c>
      <c r="F384" s="63" t="s">
        <v>1145</v>
      </c>
      <c r="G384" s="47" t="s">
        <v>473</v>
      </c>
      <c r="H384" s="47" t="s">
        <v>474</v>
      </c>
      <c r="I384" s="61" t="s">
        <v>2008</v>
      </c>
      <c r="J384" s="47" t="s">
        <v>262</v>
      </c>
    </row>
    <row r="385" spans="1:10" x14ac:dyDescent="0.25">
      <c r="A385" s="47" t="s">
        <v>85</v>
      </c>
      <c r="B385" s="47"/>
      <c r="C385" s="47" t="s">
        <v>258</v>
      </c>
      <c r="D385" s="47" t="s">
        <v>1592</v>
      </c>
      <c r="E385" s="47" t="s">
        <v>1755</v>
      </c>
      <c r="F385" s="63" t="s">
        <v>1141</v>
      </c>
      <c r="G385" s="47" t="s">
        <v>465</v>
      </c>
      <c r="H385" s="47" t="s">
        <v>466</v>
      </c>
      <c r="I385" s="61" t="s">
        <v>1929</v>
      </c>
      <c r="J385" s="47" t="s">
        <v>100</v>
      </c>
    </row>
    <row r="386" spans="1:10" x14ac:dyDescent="0.25">
      <c r="A386" s="47" t="s">
        <v>85</v>
      </c>
      <c r="B386" s="47"/>
      <c r="C386" s="47" t="s">
        <v>265</v>
      </c>
      <c r="D386" s="47" t="s">
        <v>2865</v>
      </c>
      <c r="E386" s="47" t="s">
        <v>1759</v>
      </c>
      <c r="F386" s="63" t="s">
        <v>1147</v>
      </c>
      <c r="G386" s="47" t="s">
        <v>477</v>
      </c>
      <c r="H386" s="47" t="s">
        <v>478</v>
      </c>
      <c r="I386" s="61" t="s">
        <v>1933</v>
      </c>
      <c r="J386" s="47" t="s">
        <v>163</v>
      </c>
    </row>
    <row r="387" spans="1:10" x14ac:dyDescent="0.25">
      <c r="A387" s="47" t="s">
        <v>85</v>
      </c>
      <c r="B387" s="47"/>
      <c r="C387" s="47" t="s">
        <v>264</v>
      </c>
      <c r="D387" s="47" t="s">
        <v>2866</v>
      </c>
      <c r="E387" s="47" t="s">
        <v>1813</v>
      </c>
      <c r="F387" s="63" t="s">
        <v>1146</v>
      </c>
      <c r="G387" s="47" t="s">
        <v>475</v>
      </c>
      <c r="H387" s="47" t="s">
        <v>476</v>
      </c>
      <c r="I387" s="61" t="s">
        <v>2009</v>
      </c>
      <c r="J387" s="47" t="s">
        <v>262</v>
      </c>
    </row>
    <row r="388" spans="1:10" x14ac:dyDescent="0.25">
      <c r="A388" s="47" t="s">
        <v>448</v>
      </c>
      <c r="B388" s="58">
        <v>-99</v>
      </c>
      <c r="C388" s="47" t="s">
        <v>93</v>
      </c>
      <c r="D388" s="49" t="s">
        <v>1468</v>
      </c>
      <c r="E388" s="59" t="s">
        <v>1715</v>
      </c>
      <c r="F388" s="60" t="s">
        <v>1667</v>
      </c>
      <c r="G388" s="47" t="s">
        <v>277</v>
      </c>
      <c r="H388" s="47" t="s">
        <v>278</v>
      </c>
      <c r="I388" s="61" t="s">
        <v>1848</v>
      </c>
      <c r="J388" s="47" t="s">
        <v>91</v>
      </c>
    </row>
    <row r="389" spans="1:10" x14ac:dyDescent="0.25">
      <c r="A389" s="47" t="s">
        <v>448</v>
      </c>
      <c r="B389" s="54">
        <v>1</v>
      </c>
      <c r="C389" s="47" t="s">
        <v>127</v>
      </c>
      <c r="D389" s="49" t="s">
        <v>1467</v>
      </c>
      <c r="E389" s="47" t="s">
        <v>1683</v>
      </c>
      <c r="F389" s="47"/>
      <c r="G389" s="47" t="s">
        <v>340</v>
      </c>
      <c r="H389" s="47" t="s">
        <v>341</v>
      </c>
      <c r="I389" s="61" t="s">
        <v>1873</v>
      </c>
      <c r="J389" s="47" t="s">
        <v>100</v>
      </c>
    </row>
    <row r="390" spans="1:10" x14ac:dyDescent="0.25">
      <c r="A390" s="47" t="s">
        <v>448</v>
      </c>
      <c r="B390" s="54">
        <v>2</v>
      </c>
      <c r="C390" s="47" t="s">
        <v>1521</v>
      </c>
      <c r="D390" s="49" t="s">
        <v>275</v>
      </c>
      <c r="E390" s="47" t="s">
        <v>1711</v>
      </c>
      <c r="F390" s="47"/>
      <c r="G390" s="47" t="s">
        <v>1612</v>
      </c>
      <c r="H390" s="47" t="s">
        <v>1615</v>
      </c>
      <c r="I390" s="61" t="s">
        <v>1979</v>
      </c>
      <c r="J390" s="47" t="s">
        <v>91</v>
      </c>
    </row>
    <row r="391" spans="1:10" x14ac:dyDescent="0.25">
      <c r="A391" s="47" t="s">
        <v>448</v>
      </c>
      <c r="B391" s="54">
        <v>3</v>
      </c>
      <c r="C391" s="47" t="s">
        <v>1527</v>
      </c>
      <c r="D391" s="50" t="s">
        <v>1598</v>
      </c>
      <c r="E391" s="47" t="s">
        <v>1795</v>
      </c>
      <c r="F391" s="47"/>
      <c r="G391" s="47" t="s">
        <v>1614</v>
      </c>
      <c r="H391" s="47" t="s">
        <v>1526</v>
      </c>
      <c r="I391" s="61" t="s">
        <v>1978</v>
      </c>
      <c r="J391" s="47" t="s">
        <v>92</v>
      </c>
    </row>
    <row r="392" spans="1:10" x14ac:dyDescent="0.25">
      <c r="A392" s="47" t="s">
        <v>448</v>
      </c>
      <c r="B392" s="54">
        <v>3</v>
      </c>
      <c r="C392" s="47" t="s">
        <v>1525</v>
      </c>
      <c r="D392" s="49" t="s">
        <v>1440</v>
      </c>
      <c r="E392" s="47" t="s">
        <v>1709</v>
      </c>
      <c r="F392" s="47"/>
      <c r="G392" s="47" t="s">
        <v>1613</v>
      </c>
      <c r="H392" s="47" t="s">
        <v>1616</v>
      </c>
      <c r="I392" s="61" t="s">
        <v>1980</v>
      </c>
      <c r="J392" s="47" t="s">
        <v>91</v>
      </c>
    </row>
    <row r="393" spans="1:10" x14ac:dyDescent="0.25">
      <c r="A393" s="43" t="s">
        <v>448</v>
      </c>
      <c r="B393" s="54">
        <v>4</v>
      </c>
      <c r="C393" s="49" t="s">
        <v>2250</v>
      </c>
      <c r="D393" s="49" t="s">
        <v>2838</v>
      </c>
      <c r="E393" s="49"/>
      <c r="F393" s="49"/>
      <c r="G393" s="49" t="s">
        <v>2682</v>
      </c>
      <c r="H393" s="43" t="s">
        <v>2454</v>
      </c>
      <c r="I393" s="49"/>
      <c r="J393" s="43" t="s">
        <v>100</v>
      </c>
    </row>
    <row r="394" spans="1:10" x14ac:dyDescent="0.25">
      <c r="A394" s="47" t="s">
        <v>449</v>
      </c>
      <c r="B394" s="58">
        <v>-99</v>
      </c>
      <c r="C394" s="47" t="s">
        <v>93</v>
      </c>
      <c r="D394" s="47" t="s">
        <v>1468</v>
      </c>
      <c r="E394" s="59" t="s">
        <v>1715</v>
      </c>
      <c r="F394" s="60" t="s">
        <v>1667</v>
      </c>
      <c r="G394" s="47" t="s">
        <v>277</v>
      </c>
      <c r="H394" s="47" t="s">
        <v>278</v>
      </c>
      <c r="I394" s="61" t="s">
        <v>1848</v>
      </c>
      <c r="J394" s="47" t="s">
        <v>91</v>
      </c>
    </row>
    <row r="395" spans="1:10" x14ac:dyDescent="0.25">
      <c r="A395" s="47" t="s">
        <v>449</v>
      </c>
      <c r="B395" s="54">
        <v>1</v>
      </c>
      <c r="C395" s="47" t="s">
        <v>127</v>
      </c>
      <c r="D395" s="47" t="s">
        <v>1495</v>
      </c>
      <c r="E395" s="47" t="s">
        <v>1712</v>
      </c>
      <c r="F395" s="47"/>
      <c r="G395" s="47" t="s">
        <v>340</v>
      </c>
      <c r="H395" s="47" t="s">
        <v>341</v>
      </c>
      <c r="I395" s="61" t="s">
        <v>1873</v>
      </c>
      <c r="J395" s="47" t="s">
        <v>100</v>
      </c>
    </row>
    <row r="396" spans="1:10" x14ac:dyDescent="0.25">
      <c r="A396" s="47" t="s">
        <v>449</v>
      </c>
      <c r="B396" s="54">
        <v>2</v>
      </c>
      <c r="C396" s="47" t="s">
        <v>1530</v>
      </c>
      <c r="D396" s="47" t="s">
        <v>1600</v>
      </c>
      <c r="E396" s="47" t="s">
        <v>1710</v>
      </c>
      <c r="F396" s="47"/>
      <c r="G396" s="47" t="s">
        <v>1617</v>
      </c>
      <c r="H396" s="47" t="s">
        <v>1529</v>
      </c>
      <c r="I396" s="61" t="s">
        <v>1981</v>
      </c>
      <c r="J396" s="47" t="s">
        <v>153</v>
      </c>
    </row>
    <row r="397" spans="1:10" x14ac:dyDescent="0.25">
      <c r="A397" s="47" t="s">
        <v>449</v>
      </c>
      <c r="B397" s="54">
        <v>2</v>
      </c>
      <c r="C397" s="49" t="s">
        <v>2251</v>
      </c>
      <c r="D397" s="49" t="s">
        <v>2839</v>
      </c>
      <c r="E397" s="49"/>
      <c r="F397" s="49"/>
      <c r="G397" s="49" t="s">
        <v>2683</v>
      </c>
      <c r="H397" s="43" t="s">
        <v>2455</v>
      </c>
      <c r="I397" s="49"/>
      <c r="J397" s="43" t="s">
        <v>2489</v>
      </c>
    </row>
    <row r="398" spans="1:10" x14ac:dyDescent="0.25">
      <c r="A398" s="47" t="s">
        <v>449</v>
      </c>
      <c r="B398" s="54">
        <v>3</v>
      </c>
      <c r="C398" s="49" t="s">
        <v>2252</v>
      </c>
      <c r="D398" s="49" t="s">
        <v>2840</v>
      </c>
      <c r="E398" s="49"/>
      <c r="F398" s="49"/>
      <c r="G398" s="49" t="s">
        <v>2684</v>
      </c>
      <c r="H398" s="43" t="s">
        <v>2456</v>
      </c>
      <c r="I398" s="49"/>
      <c r="J398" s="43" t="s">
        <v>2490</v>
      </c>
    </row>
    <row r="399" spans="1:10" x14ac:dyDescent="0.25">
      <c r="A399" s="47" t="s">
        <v>449</v>
      </c>
      <c r="B399" s="54">
        <v>4</v>
      </c>
      <c r="C399" s="47" t="s">
        <v>1531</v>
      </c>
      <c r="D399" s="47" t="s">
        <v>1532</v>
      </c>
      <c r="E399" s="48" t="s">
        <v>1796</v>
      </c>
      <c r="F399" s="47"/>
      <c r="G399" s="47" t="s">
        <v>1619</v>
      </c>
      <c r="H399" s="47" t="s">
        <v>1618</v>
      </c>
      <c r="I399" s="61" t="s">
        <v>1982</v>
      </c>
      <c r="J399" s="47" t="s">
        <v>91</v>
      </c>
    </row>
    <row r="400" spans="1:10" x14ac:dyDescent="0.25">
      <c r="A400" s="47" t="s">
        <v>449</v>
      </c>
      <c r="B400" s="54">
        <v>5</v>
      </c>
      <c r="C400" s="49" t="s">
        <v>2253</v>
      </c>
      <c r="D400" s="43" t="s">
        <v>2867</v>
      </c>
      <c r="E400" s="49"/>
      <c r="F400" s="49"/>
      <c r="G400" s="49" t="s">
        <v>2685</v>
      </c>
      <c r="H400" s="43" t="s">
        <v>2457</v>
      </c>
      <c r="I400" s="49"/>
      <c r="J400" s="43" t="s">
        <v>100</v>
      </c>
    </row>
    <row r="401" spans="1:10" x14ac:dyDescent="0.25">
      <c r="A401" s="47" t="s">
        <v>449</v>
      </c>
      <c r="B401" s="54">
        <v>6</v>
      </c>
      <c r="C401" s="47" t="s">
        <v>1522</v>
      </c>
      <c r="D401" s="47" t="s">
        <v>1528</v>
      </c>
      <c r="E401" s="47" t="s">
        <v>1799</v>
      </c>
      <c r="F401" s="47"/>
      <c r="G401" s="47" t="s">
        <v>1620</v>
      </c>
      <c r="H401" s="47" t="s">
        <v>1621</v>
      </c>
      <c r="I401" s="61" t="s">
        <v>1797</v>
      </c>
      <c r="J401" s="47" t="s">
        <v>92</v>
      </c>
    </row>
    <row r="402" spans="1:10" x14ac:dyDescent="0.25">
      <c r="A402" s="47" t="s">
        <v>449</v>
      </c>
      <c r="B402" s="54">
        <v>7</v>
      </c>
      <c r="C402" s="47" t="s">
        <v>1523</v>
      </c>
      <c r="D402" s="47" t="s">
        <v>1524</v>
      </c>
      <c r="E402" s="47" t="s">
        <v>1798</v>
      </c>
      <c r="F402" s="47"/>
      <c r="G402" s="47" t="s">
        <v>1622</v>
      </c>
      <c r="H402" s="47" t="s">
        <v>1623</v>
      </c>
      <c r="I402" s="61" t="s">
        <v>1983</v>
      </c>
      <c r="J402" s="47" t="s">
        <v>156</v>
      </c>
    </row>
    <row r="403" spans="1:10" x14ac:dyDescent="0.25">
      <c r="A403" s="47" t="s">
        <v>449</v>
      </c>
      <c r="B403" s="54">
        <v>8</v>
      </c>
      <c r="C403" s="49" t="s">
        <v>2255</v>
      </c>
      <c r="D403" s="49" t="s">
        <v>2841</v>
      </c>
      <c r="E403" s="49"/>
      <c r="F403" s="49"/>
      <c r="G403" s="49" t="s">
        <v>2687</v>
      </c>
      <c r="H403" s="43" t="s">
        <v>2459</v>
      </c>
      <c r="I403" s="49"/>
      <c r="J403" s="43" t="s">
        <v>2506</v>
      </c>
    </row>
    <row r="404" spans="1:10" x14ac:dyDescent="0.25">
      <c r="A404" s="47" t="s">
        <v>449</v>
      </c>
      <c r="B404" s="54">
        <v>8</v>
      </c>
      <c r="C404" s="49" t="s">
        <v>2254</v>
      </c>
      <c r="D404" s="49" t="s">
        <v>2842</v>
      </c>
      <c r="E404" s="49"/>
      <c r="F404" s="49"/>
      <c r="G404" s="49" t="s">
        <v>2686</v>
      </c>
      <c r="H404" s="43" t="s">
        <v>2458</v>
      </c>
      <c r="I404" s="49"/>
      <c r="J404" s="43" t="s">
        <v>195</v>
      </c>
    </row>
    <row r="405" spans="1:10" x14ac:dyDescent="0.25">
      <c r="A405" s="47" t="s">
        <v>87</v>
      </c>
      <c r="B405" s="58">
        <v>-99</v>
      </c>
      <c r="C405" s="47" t="s">
        <v>93</v>
      </c>
      <c r="D405" s="47" t="s">
        <v>1600</v>
      </c>
      <c r="E405" s="47" t="s">
        <v>1710</v>
      </c>
      <c r="F405" s="63" t="s">
        <v>1061</v>
      </c>
      <c r="G405" s="47" t="s">
        <v>277</v>
      </c>
      <c r="H405" s="47" t="s">
        <v>278</v>
      </c>
      <c r="I405" s="47" t="s">
        <v>1848</v>
      </c>
      <c r="J405" s="47" t="s">
        <v>91</v>
      </c>
    </row>
    <row r="406" spans="1:10" x14ac:dyDescent="0.25">
      <c r="A406" s="47" t="s">
        <v>87</v>
      </c>
      <c r="B406" s="47"/>
      <c r="C406" s="47" t="s">
        <v>268</v>
      </c>
      <c r="D406" s="49" t="s">
        <v>2843</v>
      </c>
      <c r="E406" s="47" t="s">
        <v>1763</v>
      </c>
      <c r="F406" s="63" t="s">
        <v>1149</v>
      </c>
      <c r="G406" s="47" t="s">
        <v>482</v>
      </c>
      <c r="H406" s="47" t="s">
        <v>483</v>
      </c>
      <c r="I406" s="61" t="s">
        <v>1761</v>
      </c>
      <c r="J406" s="47" t="s">
        <v>139</v>
      </c>
    </row>
    <row r="407" spans="1:10" x14ac:dyDescent="0.25">
      <c r="A407" s="47" t="s">
        <v>87</v>
      </c>
      <c r="B407" s="47"/>
      <c r="C407" s="47" t="s">
        <v>267</v>
      </c>
      <c r="D407" s="49" t="s">
        <v>2844</v>
      </c>
      <c r="E407" s="47" t="s">
        <v>1760</v>
      </c>
      <c r="F407" s="63" t="s">
        <v>1148</v>
      </c>
      <c r="G407" s="47" t="s">
        <v>480</v>
      </c>
      <c r="H407" s="47" t="s">
        <v>481</v>
      </c>
      <c r="I407" s="61" t="s">
        <v>1760</v>
      </c>
      <c r="J407" s="47" t="s">
        <v>153</v>
      </c>
    </row>
    <row r="408" spans="1:10" x14ac:dyDescent="0.25">
      <c r="A408" s="47" t="s">
        <v>87</v>
      </c>
      <c r="B408" s="47"/>
      <c r="C408" s="47" t="s">
        <v>270</v>
      </c>
      <c r="D408" s="49" t="s">
        <v>2845</v>
      </c>
      <c r="E408" s="47" t="s">
        <v>1816</v>
      </c>
      <c r="F408" s="63" t="s">
        <v>1151</v>
      </c>
      <c r="G408" s="47" t="s">
        <v>486</v>
      </c>
      <c r="H408" s="47" t="s">
        <v>487</v>
      </c>
      <c r="I408" s="61" t="s">
        <v>2011</v>
      </c>
      <c r="J408" s="47" t="s">
        <v>262</v>
      </c>
    </row>
    <row r="409" spans="1:10" x14ac:dyDescent="0.25">
      <c r="A409" s="47" t="s">
        <v>87</v>
      </c>
      <c r="B409" s="47"/>
      <c r="C409" s="47" t="s">
        <v>272</v>
      </c>
      <c r="D409" s="47" t="s">
        <v>2868</v>
      </c>
      <c r="E409" s="47" t="s">
        <v>1762</v>
      </c>
      <c r="F409" s="63" t="s">
        <v>1153</v>
      </c>
      <c r="G409" s="47" t="s">
        <v>490</v>
      </c>
      <c r="H409" s="47" t="s">
        <v>491</v>
      </c>
      <c r="I409" s="61" t="s">
        <v>1934</v>
      </c>
      <c r="J409" s="47" t="s">
        <v>266</v>
      </c>
    </row>
    <row r="410" spans="1:10" x14ac:dyDescent="0.25">
      <c r="A410" s="47" t="s">
        <v>87</v>
      </c>
      <c r="B410" s="47"/>
      <c r="C410" s="47" t="s">
        <v>271</v>
      </c>
      <c r="D410" s="49" t="s">
        <v>2846</v>
      </c>
      <c r="E410" s="47" t="s">
        <v>1815</v>
      </c>
      <c r="F410" s="63" t="s">
        <v>1152</v>
      </c>
      <c r="G410" s="47" t="s">
        <v>488</v>
      </c>
      <c r="H410" s="47" t="s">
        <v>489</v>
      </c>
      <c r="I410" s="61" t="s">
        <v>2012</v>
      </c>
      <c r="J410" s="47" t="s">
        <v>262</v>
      </c>
    </row>
    <row r="411" spans="1:10" x14ac:dyDescent="0.25">
      <c r="A411" s="47" t="s">
        <v>87</v>
      </c>
      <c r="B411" s="47"/>
      <c r="C411" s="47" t="s">
        <v>258</v>
      </c>
      <c r="D411" s="47" t="s">
        <v>1592</v>
      </c>
      <c r="E411" s="47" t="s">
        <v>1755</v>
      </c>
      <c r="F411" s="63" t="s">
        <v>1141</v>
      </c>
      <c r="G411" s="47" t="s">
        <v>465</v>
      </c>
      <c r="H411" s="47" t="s">
        <v>466</v>
      </c>
      <c r="I411" s="61" t="s">
        <v>1929</v>
      </c>
      <c r="J411" s="47" t="s">
        <v>100</v>
      </c>
    </row>
    <row r="412" spans="1:10" x14ac:dyDescent="0.25">
      <c r="A412" s="47" t="s">
        <v>87</v>
      </c>
      <c r="B412" s="47"/>
      <c r="C412" s="47" t="s">
        <v>269</v>
      </c>
      <c r="D412" s="49" t="s">
        <v>2847</v>
      </c>
      <c r="E412" s="48" t="s">
        <v>1814</v>
      </c>
      <c r="F412" s="63" t="s">
        <v>1150</v>
      </c>
      <c r="G412" s="47" t="s">
        <v>484</v>
      </c>
      <c r="H412" s="47" t="s">
        <v>485</v>
      </c>
      <c r="I412" s="61" t="s">
        <v>2010</v>
      </c>
      <c r="J412" s="47" t="s">
        <v>262</v>
      </c>
    </row>
    <row r="413" spans="1:10" x14ac:dyDescent="0.25">
      <c r="A413" s="47" t="s">
        <v>479</v>
      </c>
      <c r="B413" s="47"/>
      <c r="C413" s="47" t="s">
        <v>267</v>
      </c>
      <c r="D413" s="47" t="s">
        <v>1468</v>
      </c>
      <c r="E413" s="59" t="s">
        <v>1715</v>
      </c>
      <c r="F413" s="60" t="s">
        <v>1667</v>
      </c>
      <c r="G413" s="47" t="s">
        <v>480</v>
      </c>
      <c r="H413" s="47" t="s">
        <v>481</v>
      </c>
      <c r="I413" s="61" t="s">
        <v>1760</v>
      </c>
      <c r="J413" s="47" t="s">
        <v>153</v>
      </c>
    </row>
    <row r="414" spans="1:10" x14ac:dyDescent="0.25">
      <c r="A414" s="47" t="s">
        <v>479</v>
      </c>
      <c r="B414" s="47"/>
      <c r="C414" s="47" t="s">
        <v>258</v>
      </c>
      <c r="D414" s="47" t="s">
        <v>1592</v>
      </c>
      <c r="E414" s="47" t="s">
        <v>1755</v>
      </c>
      <c r="F414" s="63" t="s">
        <v>1141</v>
      </c>
      <c r="G414" s="47" t="s">
        <v>465</v>
      </c>
      <c r="H414" s="47" t="s">
        <v>466</v>
      </c>
      <c r="I414" s="61" t="s">
        <v>1929</v>
      </c>
      <c r="J414" s="47" t="s">
        <v>100</v>
      </c>
    </row>
    <row r="415" spans="1:10" x14ac:dyDescent="0.25">
      <c r="A415" s="47" t="s">
        <v>53</v>
      </c>
      <c r="B415" s="58">
        <v>-99</v>
      </c>
      <c r="C415" s="47" t="s">
        <v>93</v>
      </c>
      <c r="D415" s="47" t="s">
        <v>1468</v>
      </c>
      <c r="E415" s="59" t="s">
        <v>1715</v>
      </c>
      <c r="F415" s="60" t="s">
        <v>1667</v>
      </c>
      <c r="G415" s="47" t="s">
        <v>277</v>
      </c>
      <c r="H415" s="47" t="s">
        <v>278</v>
      </c>
      <c r="I415" s="47" t="s">
        <v>1848</v>
      </c>
      <c r="J415" s="47" t="s">
        <v>91</v>
      </c>
    </row>
    <row r="416" spans="1:10" x14ac:dyDescent="0.25">
      <c r="A416" s="43" t="s">
        <v>53</v>
      </c>
      <c r="B416" s="46">
        <v>1</v>
      </c>
      <c r="C416" s="49" t="s">
        <v>2084</v>
      </c>
      <c r="D416" s="49" t="s">
        <v>2848</v>
      </c>
      <c r="E416" s="49"/>
      <c r="F416" s="49"/>
      <c r="G416" s="49" t="s">
        <v>2508</v>
      </c>
      <c r="H416" s="43" t="s">
        <v>2289</v>
      </c>
      <c r="I416" s="49"/>
      <c r="J416" s="43" t="s">
        <v>100</v>
      </c>
    </row>
    <row r="417" spans="1:10" x14ac:dyDescent="0.25">
      <c r="A417" s="47" t="s">
        <v>53</v>
      </c>
      <c r="B417" s="54">
        <v>3</v>
      </c>
      <c r="C417" s="47" t="s">
        <v>116</v>
      </c>
      <c r="D417" s="47" t="s">
        <v>1467</v>
      </c>
      <c r="E417" s="47" t="s">
        <v>1683</v>
      </c>
      <c r="F417" s="63" t="s">
        <v>1077</v>
      </c>
      <c r="G417" s="47" t="s">
        <v>318</v>
      </c>
      <c r="H417" s="47" t="s">
        <v>319</v>
      </c>
      <c r="I417" s="47" t="s">
        <v>1751</v>
      </c>
      <c r="J417" s="47" t="s">
        <v>100</v>
      </c>
    </row>
    <row r="418" spans="1:10" x14ac:dyDescent="0.25">
      <c r="A418" s="43" t="s">
        <v>53</v>
      </c>
      <c r="B418" s="54">
        <v>4</v>
      </c>
      <c r="C418" s="49" t="s">
        <v>2085</v>
      </c>
      <c r="D418" s="49" t="s">
        <v>2849</v>
      </c>
      <c r="E418" s="49"/>
      <c r="F418" s="49"/>
      <c r="G418" s="49" t="s">
        <v>2509</v>
      </c>
      <c r="H418" s="43" t="s">
        <v>2290</v>
      </c>
      <c r="I418" s="49"/>
      <c r="J418" s="43" t="s">
        <v>100</v>
      </c>
    </row>
    <row r="419" spans="1:10" x14ac:dyDescent="0.25">
      <c r="A419" s="43" t="s">
        <v>53</v>
      </c>
      <c r="B419" s="54">
        <v>5</v>
      </c>
      <c r="C419" s="49" t="s">
        <v>2086</v>
      </c>
      <c r="D419" s="49" t="s">
        <v>2849</v>
      </c>
      <c r="E419" s="49"/>
      <c r="F419" s="49"/>
      <c r="G419" s="49" t="s">
        <v>2510</v>
      </c>
      <c r="H419" s="43" t="s">
        <v>2291</v>
      </c>
      <c r="I419" s="49"/>
      <c r="J419" s="43" t="s">
        <v>100</v>
      </c>
    </row>
    <row r="420" spans="1:10" x14ac:dyDescent="0.25">
      <c r="A420" s="43" t="s">
        <v>53</v>
      </c>
      <c r="B420" s="54">
        <v>6</v>
      </c>
      <c r="C420" s="49" t="s">
        <v>2087</v>
      </c>
      <c r="D420" s="49" t="s">
        <v>2850</v>
      </c>
      <c r="E420" s="49"/>
      <c r="F420" s="49"/>
      <c r="G420" s="49" t="s">
        <v>2511</v>
      </c>
      <c r="H420" s="43" t="s">
        <v>2292</v>
      </c>
      <c r="I420" s="49"/>
      <c r="J420" s="43" t="s">
        <v>100</v>
      </c>
    </row>
    <row r="421" spans="1:10" x14ac:dyDescent="0.25">
      <c r="A421" s="43" t="s">
        <v>53</v>
      </c>
      <c r="B421" s="54">
        <v>7</v>
      </c>
      <c r="C421" s="49" t="s">
        <v>2088</v>
      </c>
      <c r="D421" s="49" t="s">
        <v>2851</v>
      </c>
      <c r="E421" s="49"/>
      <c r="F421" s="49"/>
      <c r="G421" s="49" t="s">
        <v>610</v>
      </c>
      <c r="H421" s="43" t="s">
        <v>2293</v>
      </c>
      <c r="I421" s="49"/>
      <c r="J421" s="43" t="s">
        <v>100</v>
      </c>
    </row>
    <row r="422" spans="1:10" x14ac:dyDescent="0.25">
      <c r="A422" s="47" t="s">
        <v>53</v>
      </c>
      <c r="B422" s="54">
        <v>8</v>
      </c>
      <c r="C422" s="47" t="s">
        <v>117</v>
      </c>
      <c r="D422" s="47" t="s">
        <v>321</v>
      </c>
      <c r="E422" s="47" t="s">
        <v>1687</v>
      </c>
      <c r="F422" s="63" t="s">
        <v>1078</v>
      </c>
      <c r="G422" s="47" t="s">
        <v>320</v>
      </c>
      <c r="H422" s="47" t="s">
        <v>321</v>
      </c>
      <c r="I422" s="47" t="s">
        <v>1687</v>
      </c>
      <c r="J422" s="47" t="s">
        <v>91</v>
      </c>
    </row>
    <row r="423" spans="1:10" x14ac:dyDescent="0.25">
      <c r="A423" s="47" t="s">
        <v>53</v>
      </c>
      <c r="B423" s="54">
        <v>9</v>
      </c>
      <c r="C423" s="47" t="s">
        <v>118</v>
      </c>
      <c r="D423" s="47" t="s">
        <v>1500</v>
      </c>
      <c r="E423" s="47" t="s">
        <v>1717</v>
      </c>
      <c r="F423" s="63" t="s">
        <v>1079</v>
      </c>
      <c r="G423" s="47" t="s">
        <v>322</v>
      </c>
      <c r="H423" s="47" t="s">
        <v>323</v>
      </c>
      <c r="I423" s="47" t="s">
        <v>2032</v>
      </c>
      <c r="J423" s="47" t="s">
        <v>100</v>
      </c>
    </row>
    <row r="424" spans="1:10" x14ac:dyDescent="0.25">
      <c r="A424" s="47" t="s">
        <v>53</v>
      </c>
      <c r="B424" s="54">
        <v>11</v>
      </c>
      <c r="C424" s="47" t="s">
        <v>119</v>
      </c>
      <c r="D424" s="47" t="s">
        <v>1501</v>
      </c>
      <c r="E424" s="47" t="s">
        <v>1718</v>
      </c>
      <c r="F424" s="63" t="s">
        <v>1080</v>
      </c>
      <c r="G424" s="47" t="s">
        <v>324</v>
      </c>
      <c r="H424" s="47" t="s">
        <v>325</v>
      </c>
      <c r="I424" s="47" t="s">
        <v>2031</v>
      </c>
      <c r="J424" s="47" t="s">
        <v>100</v>
      </c>
    </row>
    <row r="425" spans="1:10" x14ac:dyDescent="0.25">
      <c r="A425" s="47" t="s">
        <v>53</v>
      </c>
      <c r="B425" s="54">
        <v>13</v>
      </c>
      <c r="C425" s="47" t="s">
        <v>120</v>
      </c>
      <c r="D425" s="47" t="s">
        <v>1502</v>
      </c>
      <c r="E425" s="47" t="s">
        <v>1719</v>
      </c>
      <c r="F425" s="63" t="s">
        <v>1081</v>
      </c>
      <c r="G425" s="47" t="s">
        <v>326</v>
      </c>
      <c r="H425" s="47" t="s">
        <v>327</v>
      </c>
      <c r="I425" s="47" t="s">
        <v>2030</v>
      </c>
      <c r="J425" s="47" t="s">
        <v>100</v>
      </c>
    </row>
    <row r="426" spans="1:10" x14ac:dyDescent="0.25">
      <c r="A426" s="47" t="s">
        <v>53</v>
      </c>
      <c r="B426" s="54">
        <v>15</v>
      </c>
      <c r="C426" s="47" t="s">
        <v>121</v>
      </c>
      <c r="D426" s="47" t="s">
        <v>1503</v>
      </c>
      <c r="E426" s="47" t="s">
        <v>1720</v>
      </c>
      <c r="F426" s="63" t="s">
        <v>1082</v>
      </c>
      <c r="G426" s="47" t="s">
        <v>328</v>
      </c>
      <c r="H426" s="47" t="s">
        <v>329</v>
      </c>
      <c r="I426" s="47" t="s">
        <v>2029</v>
      </c>
      <c r="J426" s="47" t="s">
        <v>100</v>
      </c>
    </row>
    <row r="427" spans="1:10" x14ac:dyDescent="0.25">
      <c r="A427" s="47" t="s">
        <v>53</v>
      </c>
      <c r="B427" s="54">
        <v>17</v>
      </c>
      <c r="C427" s="47" t="s">
        <v>122</v>
      </c>
      <c r="D427" s="47" t="s">
        <v>1504</v>
      </c>
      <c r="E427" s="48" t="s">
        <v>1721</v>
      </c>
      <c r="F427" s="63" t="s">
        <v>1083</v>
      </c>
      <c r="G427" s="47" t="s">
        <v>330</v>
      </c>
      <c r="H427" s="47" t="s">
        <v>331</v>
      </c>
      <c r="I427" s="47" t="s">
        <v>2028</v>
      </c>
      <c r="J427" s="47" t="s">
        <v>100</v>
      </c>
    </row>
    <row r="428" spans="1:10" x14ac:dyDescent="0.25">
      <c r="A428" s="47" t="s">
        <v>53</v>
      </c>
      <c r="B428" s="54">
        <v>19</v>
      </c>
      <c r="C428" s="47" t="s">
        <v>123</v>
      </c>
      <c r="D428" s="47" t="s">
        <v>1505</v>
      </c>
      <c r="E428" s="47" t="s">
        <v>1722</v>
      </c>
      <c r="F428" s="63" t="s">
        <v>1205</v>
      </c>
      <c r="G428" s="47" t="s">
        <v>332</v>
      </c>
      <c r="H428" s="47" t="s">
        <v>333</v>
      </c>
      <c r="I428" s="47" t="s">
        <v>1869</v>
      </c>
      <c r="J428" s="47" t="s">
        <v>100</v>
      </c>
    </row>
    <row r="429" spans="1:10" x14ac:dyDescent="0.25">
      <c r="A429" s="47" t="s">
        <v>53</v>
      </c>
      <c r="B429" s="54">
        <v>21</v>
      </c>
      <c r="C429" s="47" t="s">
        <v>124</v>
      </c>
      <c r="D429" s="47" t="s">
        <v>1506</v>
      </c>
      <c r="E429" s="47" t="s">
        <v>1723</v>
      </c>
      <c r="F429" s="63" t="s">
        <v>1084</v>
      </c>
      <c r="G429" s="47" t="s">
        <v>334</v>
      </c>
      <c r="H429" s="47" t="s">
        <v>335</v>
      </c>
      <c r="I429" s="47" t="s">
        <v>1870</v>
      </c>
      <c r="J429" s="47" t="s">
        <v>100</v>
      </c>
    </row>
    <row r="430" spans="1:10" x14ac:dyDescent="0.25">
      <c r="A430" s="47" t="s">
        <v>53</v>
      </c>
      <c r="B430" s="54">
        <v>23</v>
      </c>
      <c r="C430" s="47" t="s">
        <v>125</v>
      </c>
      <c r="D430" s="47" t="s">
        <v>1507</v>
      </c>
      <c r="E430" s="47" t="s">
        <v>1724</v>
      </c>
      <c r="F430" s="63" t="s">
        <v>1085</v>
      </c>
      <c r="G430" s="47" t="s">
        <v>336</v>
      </c>
      <c r="H430" s="47" t="s">
        <v>337</v>
      </c>
      <c r="I430" s="47" t="s">
        <v>2021</v>
      </c>
      <c r="J430" s="47" t="s">
        <v>100</v>
      </c>
    </row>
    <row r="431" spans="1:10" x14ac:dyDescent="0.25">
      <c r="A431" s="47" t="s">
        <v>53</v>
      </c>
      <c r="B431" s="54">
        <v>25</v>
      </c>
      <c r="C431" s="47" t="s">
        <v>126</v>
      </c>
      <c r="D431" s="47" t="s">
        <v>1508</v>
      </c>
      <c r="E431" s="48" t="s">
        <v>1802</v>
      </c>
      <c r="F431" s="63" t="s">
        <v>1086</v>
      </c>
      <c r="G431" s="47" t="s">
        <v>338</v>
      </c>
      <c r="H431" s="47" t="s">
        <v>339</v>
      </c>
      <c r="I431" s="47" t="s">
        <v>2022</v>
      </c>
      <c r="J431" s="47" t="s">
        <v>100</v>
      </c>
    </row>
    <row r="432" spans="1:10" x14ac:dyDescent="0.25">
      <c r="A432" s="47" t="s">
        <v>53</v>
      </c>
      <c r="B432" s="54">
        <v>27</v>
      </c>
      <c r="C432" s="47" t="s">
        <v>127</v>
      </c>
      <c r="D432" s="47" t="s">
        <v>1509</v>
      </c>
      <c r="E432" s="47" t="s">
        <v>1725</v>
      </c>
      <c r="F432" s="63" t="s">
        <v>1087</v>
      </c>
      <c r="G432" s="47" t="s">
        <v>340</v>
      </c>
      <c r="H432" s="47" t="s">
        <v>341</v>
      </c>
      <c r="I432" s="47" t="s">
        <v>2023</v>
      </c>
      <c r="J432" s="47" t="s">
        <v>100</v>
      </c>
    </row>
    <row r="433" spans="1:10" x14ac:dyDescent="0.25">
      <c r="A433" s="47" t="s">
        <v>53</v>
      </c>
      <c r="B433" s="54">
        <v>29</v>
      </c>
      <c r="C433" s="47" t="s">
        <v>128</v>
      </c>
      <c r="D433" s="47" t="s">
        <v>1510</v>
      </c>
      <c r="E433" s="47" t="s">
        <v>1726</v>
      </c>
      <c r="F433" s="63" t="s">
        <v>1088</v>
      </c>
      <c r="G433" s="47" t="s">
        <v>342</v>
      </c>
      <c r="H433" s="47" t="s">
        <v>343</v>
      </c>
      <c r="I433" s="47" t="s">
        <v>2024</v>
      </c>
      <c r="J433" s="47" t="s">
        <v>100</v>
      </c>
    </row>
    <row r="434" spans="1:10" x14ac:dyDescent="0.25">
      <c r="A434" s="47" t="s">
        <v>53</v>
      </c>
      <c r="B434" s="54">
        <v>31</v>
      </c>
      <c r="C434" s="47" t="s">
        <v>129</v>
      </c>
      <c r="D434" s="47" t="s">
        <v>1511</v>
      </c>
      <c r="E434" s="47" t="s">
        <v>1727</v>
      </c>
      <c r="F434" s="63" t="s">
        <v>1089</v>
      </c>
      <c r="G434" s="47" t="s">
        <v>344</v>
      </c>
      <c r="H434" s="47" t="s">
        <v>345</v>
      </c>
      <c r="I434" s="47" t="s">
        <v>2025</v>
      </c>
      <c r="J434" s="47" t="s">
        <v>100</v>
      </c>
    </row>
    <row r="435" spans="1:10" x14ac:dyDescent="0.25">
      <c r="A435" s="47" t="s">
        <v>53</v>
      </c>
      <c r="B435" s="54">
        <v>33</v>
      </c>
      <c r="C435" s="47" t="s">
        <v>130</v>
      </c>
      <c r="D435" s="47" t="s">
        <v>1605</v>
      </c>
      <c r="E435" s="47" t="s">
        <v>1728</v>
      </c>
      <c r="F435" s="63" t="s">
        <v>1090</v>
      </c>
      <c r="G435" s="47" t="s">
        <v>346</v>
      </c>
      <c r="H435" s="47" t="s">
        <v>347</v>
      </c>
      <c r="I435" s="47" t="s">
        <v>2026</v>
      </c>
      <c r="J435" s="47" t="s">
        <v>100</v>
      </c>
    </row>
    <row r="436" spans="1:10" x14ac:dyDescent="0.25">
      <c r="A436" s="47" t="s">
        <v>53</v>
      </c>
      <c r="B436" s="54">
        <v>35</v>
      </c>
      <c r="C436" s="47" t="s">
        <v>131</v>
      </c>
      <c r="D436" s="47" t="s">
        <v>1606</v>
      </c>
      <c r="E436" s="47" t="s">
        <v>1729</v>
      </c>
      <c r="F436" s="63" t="s">
        <v>1091</v>
      </c>
      <c r="G436" s="47" t="s">
        <v>348</v>
      </c>
      <c r="H436" s="47" t="s">
        <v>349</v>
      </c>
      <c r="I436" s="47" t="s">
        <v>2027</v>
      </c>
      <c r="J436" s="47" t="s">
        <v>100</v>
      </c>
    </row>
    <row r="437" spans="1:10" x14ac:dyDescent="0.25">
      <c r="A437" s="43" t="s">
        <v>53</v>
      </c>
      <c r="B437" s="54">
        <v>37</v>
      </c>
      <c r="C437" s="49" t="s">
        <v>2089</v>
      </c>
      <c r="D437" s="49" t="s">
        <v>2852</v>
      </c>
      <c r="E437" s="49"/>
      <c r="F437" s="49"/>
      <c r="G437" s="49" t="s">
        <v>2512</v>
      </c>
      <c r="H437" s="43" t="s">
        <v>2294</v>
      </c>
      <c r="I437" s="49"/>
      <c r="J437" s="43" t="s">
        <v>91</v>
      </c>
    </row>
    <row r="438" spans="1:10" x14ac:dyDescent="0.25">
      <c r="A438" s="47" t="s">
        <v>77</v>
      </c>
      <c r="B438" s="47"/>
      <c r="C438" s="47" t="s">
        <v>253</v>
      </c>
      <c r="D438" s="47" t="s">
        <v>1611</v>
      </c>
      <c r="E438" s="47" t="s">
        <v>1791</v>
      </c>
      <c r="F438" s="63" t="s">
        <v>1199</v>
      </c>
      <c r="G438" s="47" t="s">
        <v>578</v>
      </c>
      <c r="H438" s="47" t="s">
        <v>579</v>
      </c>
      <c r="I438" s="61" t="s">
        <v>1973</v>
      </c>
      <c r="J438" s="47" t="s">
        <v>235</v>
      </c>
    </row>
    <row r="439" spans="1:10" x14ac:dyDescent="0.25">
      <c r="A439" s="47" t="s">
        <v>77</v>
      </c>
      <c r="B439" s="47"/>
      <c r="C439" s="47" t="s">
        <v>254</v>
      </c>
      <c r="D439" s="47" t="s">
        <v>1453</v>
      </c>
      <c r="E439" s="47" t="s">
        <v>1790</v>
      </c>
      <c r="F439" s="63" t="s">
        <v>1200</v>
      </c>
      <c r="G439" s="47" t="s">
        <v>580</v>
      </c>
      <c r="H439" s="47" t="s">
        <v>581</v>
      </c>
      <c r="I439" s="61" t="s">
        <v>1974</v>
      </c>
      <c r="J439" s="47" t="s">
        <v>235</v>
      </c>
    </row>
    <row r="440" spans="1:10" x14ac:dyDescent="0.25">
      <c r="A440" s="47" t="s">
        <v>77</v>
      </c>
      <c r="B440" s="47"/>
      <c r="C440" s="47" t="s">
        <v>255</v>
      </c>
      <c r="D440" s="47" t="s">
        <v>1451</v>
      </c>
      <c r="E440" s="47" t="s">
        <v>1792</v>
      </c>
      <c r="F440" s="63" t="s">
        <v>1201</v>
      </c>
      <c r="G440" s="47" t="s">
        <v>582</v>
      </c>
      <c r="H440" s="47" t="s">
        <v>583</v>
      </c>
      <c r="I440" s="61" t="s">
        <v>1975</v>
      </c>
      <c r="J440" s="47" t="s">
        <v>165</v>
      </c>
    </row>
    <row r="441" spans="1:10" x14ac:dyDescent="0.25">
      <c r="A441" s="47" t="s">
        <v>77</v>
      </c>
      <c r="B441" s="47"/>
      <c r="C441" s="47" t="s">
        <v>252</v>
      </c>
      <c r="D441" s="47" t="s">
        <v>1610</v>
      </c>
      <c r="E441" s="47" t="s">
        <v>1789</v>
      </c>
      <c r="F441" s="63" t="s">
        <v>1198</v>
      </c>
      <c r="G441" s="47" t="s">
        <v>576</v>
      </c>
      <c r="H441" s="47" t="s">
        <v>577</v>
      </c>
      <c r="I441" s="61" t="s">
        <v>1972</v>
      </c>
      <c r="J441" s="47" t="s">
        <v>249</v>
      </c>
    </row>
    <row r="442" spans="1:10" x14ac:dyDescent="0.25">
      <c r="A442" s="47" t="s">
        <v>77</v>
      </c>
      <c r="B442" s="47"/>
      <c r="C442" s="47" t="s">
        <v>257</v>
      </c>
      <c r="D442" s="47" t="s">
        <v>1454</v>
      </c>
      <c r="E442" s="47" t="s">
        <v>1794</v>
      </c>
      <c r="F442" s="63" t="s">
        <v>1203</v>
      </c>
      <c r="G442" s="47" t="s">
        <v>586</v>
      </c>
      <c r="H442" s="47" t="s">
        <v>587</v>
      </c>
      <c r="I442" s="61" t="s">
        <v>1977</v>
      </c>
      <c r="J442" s="47" t="s">
        <v>235</v>
      </c>
    </row>
    <row r="443" spans="1:10" x14ac:dyDescent="0.25">
      <c r="A443" s="47" t="s">
        <v>77</v>
      </c>
      <c r="B443" s="47"/>
      <c r="C443" s="47" t="s">
        <v>251</v>
      </c>
      <c r="D443" s="47" t="s">
        <v>1600</v>
      </c>
      <c r="E443" s="47" t="s">
        <v>1710</v>
      </c>
      <c r="F443" s="63" t="s">
        <v>1197</v>
      </c>
      <c r="G443" s="47" t="s">
        <v>574</v>
      </c>
      <c r="H443" s="47" t="s">
        <v>575</v>
      </c>
      <c r="I443" s="61" t="s">
        <v>1971</v>
      </c>
      <c r="J443" s="47" t="s">
        <v>153</v>
      </c>
    </row>
    <row r="444" spans="1:10" x14ac:dyDescent="0.25">
      <c r="A444" s="47" t="s">
        <v>77</v>
      </c>
      <c r="B444" s="47"/>
      <c r="C444" s="47" t="s">
        <v>236</v>
      </c>
      <c r="D444" s="47" t="s">
        <v>1462</v>
      </c>
      <c r="E444" s="47" t="s">
        <v>1714</v>
      </c>
      <c r="F444" s="63" t="s">
        <v>1184</v>
      </c>
      <c r="G444" s="47" t="s">
        <v>550</v>
      </c>
      <c r="H444" s="47" t="s">
        <v>573</v>
      </c>
      <c r="I444" s="61" t="s">
        <v>1970</v>
      </c>
      <c r="J444" s="47" t="s">
        <v>92</v>
      </c>
    </row>
    <row r="445" spans="1:10" x14ac:dyDescent="0.25">
      <c r="A445" s="47" t="s">
        <v>77</v>
      </c>
      <c r="B445" s="47"/>
      <c r="C445" s="47" t="s">
        <v>256</v>
      </c>
      <c r="D445" s="47" t="s">
        <v>1452</v>
      </c>
      <c r="E445" s="47" t="s">
        <v>1793</v>
      </c>
      <c r="F445" s="63" t="s">
        <v>1202</v>
      </c>
      <c r="G445" s="47" t="s">
        <v>584</v>
      </c>
      <c r="H445" s="47" t="s">
        <v>585</v>
      </c>
      <c r="I445" s="61" t="s">
        <v>1976</v>
      </c>
      <c r="J445" s="47" t="s">
        <v>250</v>
      </c>
    </row>
    <row r="446" spans="1:10" x14ac:dyDescent="0.25">
      <c r="A446" s="47" t="s">
        <v>73</v>
      </c>
      <c r="B446" s="47"/>
      <c r="C446" s="47" t="s">
        <v>247</v>
      </c>
      <c r="D446" s="49" t="s">
        <v>1594</v>
      </c>
      <c r="E446" s="47" t="s">
        <v>1788</v>
      </c>
      <c r="F446" s="63" t="s">
        <v>1195</v>
      </c>
      <c r="G446" s="47" t="s">
        <v>569</v>
      </c>
      <c r="H446" s="47" t="s">
        <v>570</v>
      </c>
      <c r="I446" s="61" t="s">
        <v>1968</v>
      </c>
      <c r="J446" s="47" t="s">
        <v>139</v>
      </c>
    </row>
    <row r="447" spans="1:10" x14ac:dyDescent="0.25">
      <c r="A447" s="48" t="s">
        <v>73</v>
      </c>
      <c r="B447" s="48"/>
      <c r="C447" s="48" t="s">
        <v>248</v>
      </c>
      <c r="D447" s="50" t="s">
        <v>2853</v>
      </c>
      <c r="E447" s="48"/>
      <c r="F447" s="55" t="s">
        <v>1196</v>
      </c>
      <c r="G447" s="48" t="s">
        <v>571</v>
      </c>
      <c r="H447" s="48" t="s">
        <v>572</v>
      </c>
      <c r="I447" s="61" t="s">
        <v>1969</v>
      </c>
      <c r="J447" s="48" t="s">
        <v>235</v>
      </c>
    </row>
    <row r="448" spans="1:10" x14ac:dyDescent="0.25">
      <c r="A448" s="47" t="s">
        <v>73</v>
      </c>
      <c r="B448" s="47"/>
      <c r="C448" s="47" t="s">
        <v>245</v>
      </c>
      <c r="D448" s="49" t="s">
        <v>2718</v>
      </c>
      <c r="E448" s="47" t="s">
        <v>1781</v>
      </c>
      <c r="F448" s="63" t="s">
        <v>1193</v>
      </c>
      <c r="G448" s="47" t="s">
        <v>565</v>
      </c>
      <c r="H448" s="47" t="s">
        <v>566</v>
      </c>
      <c r="I448" s="61" t="s">
        <v>1966</v>
      </c>
      <c r="J448" s="47" t="s">
        <v>235</v>
      </c>
    </row>
    <row r="449" spans="1:10" x14ac:dyDescent="0.25">
      <c r="A449" s="47" t="s">
        <v>73</v>
      </c>
      <c r="B449" s="47"/>
      <c r="C449" s="47" t="s">
        <v>246</v>
      </c>
      <c r="D449" s="49" t="s">
        <v>1488</v>
      </c>
      <c r="E449" s="47" t="s">
        <v>1787</v>
      </c>
      <c r="F449" s="63" t="s">
        <v>1194</v>
      </c>
      <c r="G449" s="47" t="s">
        <v>567</v>
      </c>
      <c r="H449" s="47" t="s">
        <v>568</v>
      </c>
      <c r="I449" s="61" t="s">
        <v>1967</v>
      </c>
      <c r="J449" s="47" t="s">
        <v>139</v>
      </c>
    </row>
    <row r="450" spans="1:10" x14ac:dyDescent="0.25">
      <c r="A450" s="47" t="s">
        <v>73</v>
      </c>
      <c r="B450" s="47"/>
      <c r="C450" s="47" t="s">
        <v>244</v>
      </c>
      <c r="D450" s="49" t="s">
        <v>1487</v>
      </c>
      <c r="E450" s="47" t="s">
        <v>1819</v>
      </c>
      <c r="F450" s="63" t="s">
        <v>1192</v>
      </c>
      <c r="G450" s="47" t="s">
        <v>563</v>
      </c>
      <c r="H450" s="47" t="s">
        <v>564</v>
      </c>
      <c r="I450" s="61" t="s">
        <v>1965</v>
      </c>
      <c r="J450" s="47" t="s">
        <v>139</v>
      </c>
    </row>
    <row r="451" spans="1:10" x14ac:dyDescent="0.25">
      <c r="A451" s="47" t="s">
        <v>73</v>
      </c>
      <c r="B451" s="47"/>
      <c r="C451" s="47" t="s">
        <v>242</v>
      </c>
      <c r="D451" s="49" t="s">
        <v>1480</v>
      </c>
      <c r="E451" s="47" t="s">
        <v>1817</v>
      </c>
      <c r="F451" s="63" t="s">
        <v>1190</v>
      </c>
      <c r="G451" s="47" t="s">
        <v>559</v>
      </c>
      <c r="H451" s="47" t="s">
        <v>560</v>
      </c>
      <c r="I451" s="61" t="s">
        <v>1963</v>
      </c>
      <c r="J451" s="47" t="s">
        <v>138</v>
      </c>
    </row>
    <row r="452" spans="1:10" x14ac:dyDescent="0.25">
      <c r="A452" s="47" t="s">
        <v>73</v>
      </c>
      <c r="B452" s="47"/>
      <c r="C452" s="47" t="s">
        <v>243</v>
      </c>
      <c r="D452" s="49" t="s">
        <v>1481</v>
      </c>
      <c r="E452" s="47" t="s">
        <v>1818</v>
      </c>
      <c r="F452" s="63" t="s">
        <v>1191</v>
      </c>
      <c r="G452" s="47" t="s">
        <v>561</v>
      </c>
      <c r="H452" s="47" t="s">
        <v>562</v>
      </c>
      <c r="I452" s="61" t="s">
        <v>1964</v>
      </c>
      <c r="J452" s="47" t="s">
        <v>138</v>
      </c>
    </row>
    <row r="453" spans="1:10" x14ac:dyDescent="0.25">
      <c r="A453" s="47" t="s">
        <v>73</v>
      </c>
      <c r="B453" s="47"/>
      <c r="C453" s="47" t="s">
        <v>236</v>
      </c>
      <c r="D453" s="49" t="s">
        <v>1484</v>
      </c>
      <c r="E453" s="47" t="s">
        <v>1705</v>
      </c>
      <c r="F453" s="63" t="s">
        <v>1184</v>
      </c>
      <c r="G453" s="47" t="s">
        <v>550</v>
      </c>
      <c r="H453" s="47" t="s">
        <v>551</v>
      </c>
      <c r="I453" s="61" t="s">
        <v>1960</v>
      </c>
      <c r="J453" s="47" t="s">
        <v>91</v>
      </c>
    </row>
    <row r="454" spans="1:10" x14ac:dyDescent="0.25">
      <c r="A454" s="47" t="s">
        <v>73</v>
      </c>
      <c r="B454" s="47"/>
      <c r="C454" s="47" t="s">
        <v>237</v>
      </c>
      <c r="D454" s="49" t="s">
        <v>553</v>
      </c>
      <c r="E454" s="47" t="s">
        <v>1779</v>
      </c>
      <c r="F454" s="63" t="s">
        <v>1185</v>
      </c>
      <c r="G454" s="47" t="s">
        <v>552</v>
      </c>
      <c r="H454" s="47" t="s">
        <v>553</v>
      </c>
      <c r="I454" s="61" t="s">
        <v>1961</v>
      </c>
      <c r="J454" s="47" t="s">
        <v>91</v>
      </c>
    </row>
    <row r="455" spans="1:10" x14ac:dyDescent="0.25">
      <c r="A455" s="47" t="s">
        <v>73</v>
      </c>
      <c r="B455" s="47"/>
      <c r="C455" s="47" t="s">
        <v>238</v>
      </c>
      <c r="D455" s="49" t="s">
        <v>1485</v>
      </c>
      <c r="E455" s="47" t="s">
        <v>1780</v>
      </c>
      <c r="F455" s="63" t="s">
        <v>1186</v>
      </c>
      <c r="G455" s="47" t="s">
        <v>554</v>
      </c>
      <c r="H455" s="47" t="s">
        <v>555</v>
      </c>
      <c r="I455" s="61" t="s">
        <v>1962</v>
      </c>
      <c r="J455" s="47" t="s">
        <v>91</v>
      </c>
    </row>
    <row r="456" spans="1:10" x14ac:dyDescent="0.25">
      <c r="A456" s="47" t="s">
        <v>73</v>
      </c>
      <c r="B456" s="47"/>
      <c r="C456" s="47" t="s">
        <v>240</v>
      </c>
      <c r="D456" s="49" t="s">
        <v>1478</v>
      </c>
      <c r="E456" s="47" t="s">
        <v>1478</v>
      </c>
      <c r="F456" s="63" t="s">
        <v>1188</v>
      </c>
      <c r="G456" s="47" t="s">
        <v>557</v>
      </c>
      <c r="H456" s="47" t="s">
        <v>499</v>
      </c>
      <c r="I456" s="61" t="s">
        <v>1938</v>
      </c>
      <c r="J456" s="47" t="s">
        <v>91</v>
      </c>
    </row>
    <row r="457" spans="1:10" x14ac:dyDescent="0.25">
      <c r="A457" s="47" t="s">
        <v>73</v>
      </c>
      <c r="B457" s="47"/>
      <c r="C457" s="47" t="s">
        <v>241</v>
      </c>
      <c r="D457" s="49" t="s">
        <v>1486</v>
      </c>
      <c r="E457" s="47" t="s">
        <v>1700</v>
      </c>
      <c r="F457" s="63" t="s">
        <v>1189</v>
      </c>
      <c r="G457" s="47" t="s">
        <v>558</v>
      </c>
      <c r="H457" s="47" t="s">
        <v>501</v>
      </c>
      <c r="I457" s="61" t="s">
        <v>1939</v>
      </c>
      <c r="J457" s="47" t="s">
        <v>91</v>
      </c>
    </row>
    <row r="458" spans="1:10" x14ac:dyDescent="0.25">
      <c r="A458" s="47" t="s">
        <v>73</v>
      </c>
      <c r="B458" s="47"/>
      <c r="C458" s="47" t="s">
        <v>239</v>
      </c>
      <c r="D458" s="49" t="s">
        <v>1477</v>
      </c>
      <c r="E458" s="47" t="s">
        <v>1699</v>
      </c>
      <c r="F458" s="63" t="s">
        <v>1187</v>
      </c>
      <c r="G458" s="47" t="s">
        <v>556</v>
      </c>
      <c r="H458" s="47" t="s">
        <v>497</v>
      </c>
      <c r="I458" s="61" t="s">
        <v>1937</v>
      </c>
      <c r="J458" s="47"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88</vt:i4>
      </vt:variant>
      <vt:variant>
        <vt:lpstr>Named Ranges</vt:lpstr>
      </vt:variant>
      <vt:variant>
        <vt:i4>21</vt:i4>
      </vt:variant>
    </vt:vector>
  </HeadingPairs>
  <TitlesOfParts>
    <vt:vector size="109" baseType="lpstr">
      <vt:lpstr>ddlTillage</vt:lpstr>
      <vt:lpstr>ddlInitialConditions</vt:lpstr>
      <vt:lpstr>ddlPlantings</vt:lpstr>
      <vt:lpstr>ddlIrrigations</vt:lpstr>
      <vt:lpstr>ddlOrganicMaterials</vt:lpstr>
      <vt:lpstr>ddlFertilizers</vt:lpstr>
      <vt:lpstr>ddlChemicals</vt:lpstr>
      <vt:lpstr>ddlMulches</vt:lpstr>
      <vt:lpstr>ddlInstitutions</vt:lpstr>
      <vt:lpstr>ddlDataTypes</vt:lpstr>
      <vt:lpstr>ddlPlotLayout</vt:lpstr>
      <vt:lpstr>ddlPlots</vt:lpstr>
      <vt:lpstr>ddlSoils</vt:lpstr>
      <vt:lpstr>ddlSoilAnalyses</vt:lpstr>
      <vt:lpstr>ddlCropSeason</vt:lpstr>
      <vt:lpstr>ddlHarvests</vt:lpstr>
      <vt:lpstr>ddlObs</vt:lpstr>
      <vt:lpstr>DropDown</vt:lpstr>
      <vt:lpstr>ddlEnvironModifications</vt:lpstr>
      <vt:lpstr>Menu</vt:lpstr>
      <vt:lpstr>ReadMe</vt:lpstr>
      <vt:lpstr>Sheet Index</vt:lpstr>
      <vt:lpstr>Glossary</vt:lpstr>
      <vt:lpstr>Dictionary</vt:lpstr>
      <vt:lpstr>ddlPlotEFCS</vt:lpstr>
      <vt:lpstr>ddlTreatments</vt:lpstr>
      <vt:lpstr>ddlFields</vt:lpstr>
      <vt:lpstr>ddlFieldEFCS</vt:lpstr>
      <vt:lpstr>EXPERIMENTS</vt:lpstr>
      <vt:lpstr>INSTITUTIONS</vt:lpstr>
      <vt:lpstr>PERSONS</vt:lpstr>
      <vt:lpstr>DOCUMENTS</vt:lpstr>
      <vt:lpstr>FIELDS</vt:lpstr>
      <vt:lpstr>GENOTYPES</vt:lpstr>
      <vt:lpstr>SOILS</vt:lpstr>
      <vt:lpstr>WEATHER</vt:lpstr>
      <vt:lpstr>CROP_SEASON</vt:lpstr>
      <vt:lpstr>TILLAGE</vt:lpstr>
      <vt:lpstr>TILLAGE_EVENTS</vt:lpstr>
      <vt:lpstr>CROP_RESIDUES</vt:lpstr>
      <vt:lpstr>PLANTINGS</vt:lpstr>
      <vt:lpstr>ORGANIC_MATERIALS</vt:lpstr>
      <vt:lpstr>ORGANIC_MATERIAL_APPLICS</vt:lpstr>
      <vt:lpstr>FERTILIZERS</vt:lpstr>
      <vt:lpstr>FERTILIZER_APPLICS</vt:lpstr>
      <vt:lpstr>IRRIGATIONS</vt:lpstr>
      <vt:lpstr>IRRIGATION_APPLICATIONS</vt:lpstr>
      <vt:lpstr>CHEMICALS</vt:lpstr>
      <vt:lpstr>CHEMICAL_APPLICS</vt:lpstr>
      <vt:lpstr>MULCHES</vt:lpstr>
      <vt:lpstr>ENVIRON_MODIFICATIONS</vt:lpstr>
      <vt:lpstr>ENVIRON_MODIF_LEVELS</vt:lpstr>
      <vt:lpstr>HARVESTS</vt:lpstr>
      <vt:lpstr>HARVEST_EVENTS</vt:lpstr>
      <vt:lpstr>TREATMENTS</vt:lpstr>
      <vt:lpstr>MANAGEMENTS</vt:lpstr>
      <vt:lpstr>PLOT_LAYOUT</vt:lpstr>
      <vt:lpstr>PLOTS</vt:lpstr>
      <vt:lpstr>PLOT_SETUP</vt:lpstr>
      <vt:lpstr>ddlIDs</vt:lpstr>
      <vt:lpstr>ddlTreatmentEFCS</vt:lpstr>
      <vt:lpstr>PLANT_DATA</vt:lpstr>
      <vt:lpstr>SOIL_DATA</vt:lpstr>
      <vt:lpstr>ENV_DATA</vt:lpstr>
      <vt:lpstr>WEATHER_DAILY</vt:lpstr>
      <vt:lpstr>WEATHER_MONTHLY</vt:lpstr>
      <vt:lpstr>SOIL_LYR_PHYSICAL</vt:lpstr>
      <vt:lpstr>SOIL_LYR_CHEMICAL</vt:lpstr>
      <vt:lpstr>SOIL_LYR_ORGMATTER</vt:lpstr>
      <vt:lpstr>SOIL_SURFACE_LITTER</vt:lpstr>
      <vt:lpstr>SOIL_LYR_CARBON</vt:lpstr>
      <vt:lpstr>SOIL_LYR_NPK</vt:lpstr>
      <vt:lpstr>SOIL_LYR_NUTRIENTS</vt:lpstr>
      <vt:lpstr>SOIL_LYR_NITROGEN</vt:lpstr>
      <vt:lpstr>SOIL_LYR_PHOSPHORUS</vt:lpstr>
      <vt:lpstr>SOIL_LYR_WATER</vt:lpstr>
      <vt:lpstr>SOIL_LYR_ROOTS</vt:lpstr>
      <vt:lpstr>SOIL_LYR_TEMPERATURE</vt:lpstr>
      <vt:lpstr>PLANT_SM_GROWTH</vt:lpstr>
      <vt:lpstr>PLANT_SM_DEV</vt:lpstr>
      <vt:lpstr>PLANT_SM_NUTRIENTS</vt:lpstr>
      <vt:lpstr>PLANT_TS_GROWTH_DEV</vt:lpstr>
      <vt:lpstr>PLANT_TS_NUTRIENTS</vt:lpstr>
      <vt:lpstr>PLANT_TS_PESTS_DISEASES</vt:lpstr>
      <vt:lpstr>ENV_SM_WATER_DYNAMICS</vt:lpstr>
      <vt:lpstr>ENV_TS_WATER_DYNAMICS</vt:lpstr>
      <vt:lpstr>ENV_TS_PLANT_SOIL_ATMOS</vt:lpstr>
      <vt:lpstr>Glossary_old</vt:lpstr>
      <vt:lpstr>ddlChemicals!expID</vt:lpstr>
      <vt:lpstr>ddlFertilizers!expID</vt:lpstr>
      <vt:lpstr>ddlHarvests!expID</vt:lpstr>
      <vt:lpstr>ddlInitialConditions!expID</vt:lpstr>
      <vt:lpstr>ddlIrrigations!expID</vt:lpstr>
      <vt:lpstr>ddlMulches!expID</vt:lpstr>
      <vt:lpstr>ddlObs!expID</vt:lpstr>
      <vt:lpstr>ddlOrganicMaterials!expID</vt:lpstr>
      <vt:lpstr>ddlSoilAnalyses!expID</vt:lpstr>
      <vt:lpstr>ddlSoils!expID</vt:lpstr>
      <vt:lpstr>ENV_SM_WATER_DYNAMICS!expID</vt:lpstr>
      <vt:lpstr>ENV_TS_PLANT_SOIL_ATMOS!expID</vt:lpstr>
      <vt:lpstr>ENV_TS_WATER_DYNAMICS!expID</vt:lpstr>
      <vt:lpstr>Glossary!expID</vt:lpstr>
      <vt:lpstr>PLANT_SM_DEV!expID</vt:lpstr>
      <vt:lpstr>PLANT_SM_NUTRIENTS!expID</vt:lpstr>
      <vt:lpstr>PLANT_TS_GROWTH_DEV!expID</vt:lpstr>
      <vt:lpstr>PLANT_TS_NUTRIENTS!expID</vt:lpstr>
      <vt:lpstr>PLANT_TS_PESTS_DISEASES!expID</vt:lpstr>
      <vt:lpstr>WEATHER_MONTHLY!expID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2026-04-10T16:52:07Z</dcterms:modified>
</cp:coreProperties>
</file>